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botanicgardens.sharepoint.com/sites/DataManagement/Shared Documents/General/KHD/"/>
    </mc:Choice>
  </mc:AlternateContent>
  <xr:revisionPtr revIDLastSave="580" documentId="8_{8A61B6C8-B686-406E-B895-FF89981CF1C3}" xr6:coauthVersionLast="47" xr6:coauthVersionMax="47" xr10:uidLastSave="{3E6595A7-1D44-4E71-A9D0-5C64B6AD9426}"/>
  <bookViews>
    <workbookView xWindow="-28920" yWindow="-120" windowWidth="29040" windowHeight="1584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U4" i="1" l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V4" i="1"/>
  <c r="BV5" i="1"/>
  <c r="BV6" i="1"/>
  <c r="BV7" i="1"/>
  <c r="BV8" i="1"/>
  <c r="BV9" i="1"/>
  <c r="BX9" i="1" s="1"/>
  <c r="BY9" i="1" s="1"/>
  <c r="BV10" i="1"/>
  <c r="BV11" i="1"/>
  <c r="BV12" i="1"/>
  <c r="BV13" i="1"/>
  <c r="BV14" i="1"/>
  <c r="BV15" i="1"/>
  <c r="BV16" i="1"/>
  <c r="BX16" i="1" s="1"/>
  <c r="BV17" i="1"/>
  <c r="BX17" i="1" s="1"/>
  <c r="BY17" i="1" s="1"/>
  <c r="BV18" i="1"/>
  <c r="BV19" i="1"/>
  <c r="BV20" i="1"/>
  <c r="BV21" i="1"/>
  <c r="BV22" i="1"/>
  <c r="BV23" i="1"/>
  <c r="BV24" i="1"/>
  <c r="BV25" i="1"/>
  <c r="BX25" i="1" s="1"/>
  <c r="BY25" i="1" s="1"/>
  <c r="BV26" i="1"/>
  <c r="BV27" i="1"/>
  <c r="BV28" i="1"/>
  <c r="BV29" i="1"/>
  <c r="BV30" i="1"/>
  <c r="BV31" i="1"/>
  <c r="BV32" i="1"/>
  <c r="BV33" i="1"/>
  <c r="BX33" i="1" s="1"/>
  <c r="BV34" i="1"/>
  <c r="BV35" i="1"/>
  <c r="BV36" i="1"/>
  <c r="BV37" i="1"/>
  <c r="BV38" i="1"/>
  <c r="BV39" i="1"/>
  <c r="BV40" i="1"/>
  <c r="BV41" i="1"/>
  <c r="BX41" i="1" s="1"/>
  <c r="BY41" i="1" s="1"/>
  <c r="BV42" i="1"/>
  <c r="BV43" i="1"/>
  <c r="BV44" i="1"/>
  <c r="BV45" i="1"/>
  <c r="BV46" i="1"/>
  <c r="BV47" i="1"/>
  <c r="BV48" i="1"/>
  <c r="BV49" i="1"/>
  <c r="BX49" i="1" s="1"/>
  <c r="BY49" i="1" s="1"/>
  <c r="BV50" i="1"/>
  <c r="BV51" i="1"/>
  <c r="BV52" i="1"/>
  <c r="BV53" i="1"/>
  <c r="BV54" i="1"/>
  <c r="BV55" i="1"/>
  <c r="BV56" i="1"/>
  <c r="BV57" i="1"/>
  <c r="BX57" i="1" s="1"/>
  <c r="BY57" i="1" s="1"/>
  <c r="BV58" i="1"/>
  <c r="BV59" i="1"/>
  <c r="BV60" i="1"/>
  <c r="BV61" i="1"/>
  <c r="BV62" i="1"/>
  <c r="BV63" i="1"/>
  <c r="BV64" i="1"/>
  <c r="BV65" i="1"/>
  <c r="BX65" i="1" s="1"/>
  <c r="BY65" i="1" s="1"/>
  <c r="BV66" i="1"/>
  <c r="BV67" i="1"/>
  <c r="BV68" i="1"/>
  <c r="BV69" i="1"/>
  <c r="BV70" i="1"/>
  <c r="BV71" i="1"/>
  <c r="BV72" i="1"/>
  <c r="BV73" i="1"/>
  <c r="BX73" i="1" s="1"/>
  <c r="BY73" i="1" s="1"/>
  <c r="BV74" i="1"/>
  <c r="BV75" i="1"/>
  <c r="BV76" i="1"/>
  <c r="BV77" i="1"/>
  <c r="BV78" i="1"/>
  <c r="BV79" i="1"/>
  <c r="BV80" i="1"/>
  <c r="BV81" i="1"/>
  <c r="BX81" i="1" s="1"/>
  <c r="BY81" i="1" s="1"/>
  <c r="BV82" i="1"/>
  <c r="BV83" i="1"/>
  <c r="BV84" i="1"/>
  <c r="BV85" i="1"/>
  <c r="BV86" i="1"/>
  <c r="BV87" i="1"/>
  <c r="BV88" i="1"/>
  <c r="BV89" i="1"/>
  <c r="BX89" i="1" s="1"/>
  <c r="BY89" i="1" s="1"/>
  <c r="BV90" i="1"/>
  <c r="BV91" i="1"/>
  <c r="BV92" i="1"/>
  <c r="BV93" i="1"/>
  <c r="BV94" i="1"/>
  <c r="BV95" i="1"/>
  <c r="BV96" i="1"/>
  <c r="BV97" i="1"/>
  <c r="BX97" i="1" s="1"/>
  <c r="BY97" i="1" s="1"/>
  <c r="BV98" i="1"/>
  <c r="BV99" i="1"/>
  <c r="BV100" i="1"/>
  <c r="BV101" i="1"/>
  <c r="BV102" i="1"/>
  <c r="BV103" i="1"/>
  <c r="BV104" i="1"/>
  <c r="BV105" i="1"/>
  <c r="BX105" i="1" s="1"/>
  <c r="BY105" i="1" s="1"/>
  <c r="BV106" i="1"/>
  <c r="BV107" i="1"/>
  <c r="BV108" i="1"/>
  <c r="BV109" i="1"/>
  <c r="BV110" i="1"/>
  <c r="BV111" i="1"/>
  <c r="BV112" i="1"/>
  <c r="BV113" i="1"/>
  <c r="BX113" i="1" s="1"/>
  <c r="BY113" i="1" s="1"/>
  <c r="BV114" i="1"/>
  <c r="BV115" i="1"/>
  <c r="BV116" i="1"/>
  <c r="BV117" i="1"/>
  <c r="BV118" i="1"/>
  <c r="BV119" i="1"/>
  <c r="BV120" i="1"/>
  <c r="BV121" i="1"/>
  <c r="BX121" i="1" s="1"/>
  <c r="BV122" i="1"/>
  <c r="BV123" i="1"/>
  <c r="BV124" i="1"/>
  <c r="BV125" i="1"/>
  <c r="BV126" i="1"/>
  <c r="BV127" i="1"/>
  <c r="BV128" i="1"/>
  <c r="BV129" i="1"/>
  <c r="BX129" i="1" s="1"/>
  <c r="BY129" i="1" s="1"/>
  <c r="BV130" i="1"/>
  <c r="BV131" i="1"/>
  <c r="BV132" i="1"/>
  <c r="BV133" i="1"/>
  <c r="BV134" i="1"/>
  <c r="BV135" i="1"/>
  <c r="BV136" i="1"/>
  <c r="BV137" i="1"/>
  <c r="BX137" i="1" s="1"/>
  <c r="BY137" i="1" s="1"/>
  <c r="BV138" i="1"/>
  <c r="BV139" i="1"/>
  <c r="BV140" i="1"/>
  <c r="BV141" i="1"/>
  <c r="BV142" i="1"/>
  <c r="BV143" i="1"/>
  <c r="BV144" i="1"/>
  <c r="BV145" i="1"/>
  <c r="BX145" i="1" s="1"/>
  <c r="BY145" i="1" s="1"/>
  <c r="BV146" i="1"/>
  <c r="BV147" i="1"/>
  <c r="BV148" i="1"/>
  <c r="BV149" i="1"/>
  <c r="BV150" i="1"/>
  <c r="BV151" i="1"/>
  <c r="BV152" i="1"/>
  <c r="BV153" i="1"/>
  <c r="BX153" i="1" s="1"/>
  <c r="BY153" i="1" s="1"/>
  <c r="BV154" i="1"/>
  <c r="BV155" i="1"/>
  <c r="BV156" i="1"/>
  <c r="BV157" i="1"/>
  <c r="BV158" i="1"/>
  <c r="BV159" i="1"/>
  <c r="BV160" i="1"/>
  <c r="BV161" i="1"/>
  <c r="BX161" i="1" s="1"/>
  <c r="BY161" i="1" s="1"/>
  <c r="BV162" i="1"/>
  <c r="BV163" i="1"/>
  <c r="BV164" i="1"/>
  <c r="BV165" i="1"/>
  <c r="BV166" i="1"/>
  <c r="BV167" i="1"/>
  <c r="BV168" i="1"/>
  <c r="BV169" i="1"/>
  <c r="BX169" i="1" s="1"/>
  <c r="BY169" i="1" s="1"/>
  <c r="BV170" i="1"/>
  <c r="BV171" i="1"/>
  <c r="BV172" i="1"/>
  <c r="BV173" i="1"/>
  <c r="BV174" i="1"/>
  <c r="BV175" i="1"/>
  <c r="BV176" i="1"/>
  <c r="BV177" i="1"/>
  <c r="BX177" i="1" s="1"/>
  <c r="BY177" i="1" s="1"/>
  <c r="BV178" i="1"/>
  <c r="BV179" i="1"/>
  <c r="BV180" i="1"/>
  <c r="BV181" i="1"/>
  <c r="BV182" i="1"/>
  <c r="BV183" i="1"/>
  <c r="BV184" i="1"/>
  <c r="BV185" i="1"/>
  <c r="BX185" i="1" s="1"/>
  <c r="BY185" i="1" s="1"/>
  <c r="BV186" i="1"/>
  <c r="BV187" i="1"/>
  <c r="BV188" i="1"/>
  <c r="BV189" i="1"/>
  <c r="BV190" i="1"/>
  <c r="BV191" i="1"/>
  <c r="BV192" i="1"/>
  <c r="BV193" i="1"/>
  <c r="BX193" i="1" s="1"/>
  <c r="BY193" i="1" s="1"/>
  <c r="BV194" i="1"/>
  <c r="BV195" i="1"/>
  <c r="BV196" i="1"/>
  <c r="BV197" i="1"/>
  <c r="BV198" i="1"/>
  <c r="BV199" i="1"/>
  <c r="BV200" i="1"/>
  <c r="BV201" i="1"/>
  <c r="BX201" i="1" s="1"/>
  <c r="BY201" i="1" s="1"/>
  <c r="BV202" i="1"/>
  <c r="BV203" i="1"/>
  <c r="BV204" i="1"/>
  <c r="BV205" i="1"/>
  <c r="BV206" i="1"/>
  <c r="BV207" i="1"/>
  <c r="BV208" i="1"/>
  <c r="BV209" i="1"/>
  <c r="BX209" i="1" s="1"/>
  <c r="BY209" i="1" s="1"/>
  <c r="BV210" i="1"/>
  <c r="BV211" i="1"/>
  <c r="BV212" i="1"/>
  <c r="BV213" i="1"/>
  <c r="BV214" i="1"/>
  <c r="BV215" i="1"/>
  <c r="BV216" i="1"/>
  <c r="BV217" i="1"/>
  <c r="BX217" i="1" s="1"/>
  <c r="BY217" i="1" s="1"/>
  <c r="BV218" i="1"/>
  <c r="BV219" i="1"/>
  <c r="BV220" i="1"/>
  <c r="BV221" i="1"/>
  <c r="BV222" i="1"/>
  <c r="BV223" i="1"/>
  <c r="BV224" i="1"/>
  <c r="BV225" i="1"/>
  <c r="BX225" i="1" s="1"/>
  <c r="BV226" i="1"/>
  <c r="BV227" i="1"/>
  <c r="BV228" i="1"/>
  <c r="BV229" i="1"/>
  <c r="BV230" i="1"/>
  <c r="BV231" i="1"/>
  <c r="BV232" i="1"/>
  <c r="BV233" i="1"/>
  <c r="BX233" i="1" s="1"/>
  <c r="BY233" i="1" s="1"/>
  <c r="BV234" i="1"/>
  <c r="BV235" i="1"/>
  <c r="BV236" i="1"/>
  <c r="BV237" i="1"/>
  <c r="BV238" i="1"/>
  <c r="BV239" i="1"/>
  <c r="BV240" i="1"/>
  <c r="BV241" i="1"/>
  <c r="BX241" i="1" s="1"/>
  <c r="BY241" i="1" s="1"/>
  <c r="BV242" i="1"/>
  <c r="BV243" i="1"/>
  <c r="BV244" i="1"/>
  <c r="BV245" i="1"/>
  <c r="BV246" i="1"/>
  <c r="BV247" i="1"/>
  <c r="BV248" i="1"/>
  <c r="BV249" i="1"/>
  <c r="BX249" i="1" s="1"/>
  <c r="BY249" i="1" s="1"/>
  <c r="BV250" i="1"/>
  <c r="BV251" i="1"/>
  <c r="BV252" i="1"/>
  <c r="BV253" i="1"/>
  <c r="BV254" i="1"/>
  <c r="BV255" i="1"/>
  <c r="BV256" i="1"/>
  <c r="BV257" i="1"/>
  <c r="BX257" i="1" s="1"/>
  <c r="BY257" i="1" s="1"/>
  <c r="BV258" i="1"/>
  <c r="BV259" i="1"/>
  <c r="BV260" i="1"/>
  <c r="BV261" i="1"/>
  <c r="BV262" i="1"/>
  <c r="BV263" i="1"/>
  <c r="BV264" i="1"/>
  <c r="BV265" i="1"/>
  <c r="BX265" i="1" s="1"/>
  <c r="BV266" i="1"/>
  <c r="BV267" i="1"/>
  <c r="BV268" i="1"/>
  <c r="BV269" i="1"/>
  <c r="BV270" i="1"/>
  <c r="BV271" i="1"/>
  <c r="BV272" i="1"/>
  <c r="BV273" i="1"/>
  <c r="BX273" i="1" s="1"/>
  <c r="BY273" i="1" s="1"/>
  <c r="BV274" i="1"/>
  <c r="BV275" i="1"/>
  <c r="BV276" i="1"/>
  <c r="BV277" i="1"/>
  <c r="BV278" i="1"/>
  <c r="BV279" i="1"/>
  <c r="BV280" i="1"/>
  <c r="BV281" i="1"/>
  <c r="BX281" i="1" s="1"/>
  <c r="BY281" i="1" s="1"/>
  <c r="BV282" i="1"/>
  <c r="BV283" i="1"/>
  <c r="BV284" i="1"/>
  <c r="BV285" i="1"/>
  <c r="BV286" i="1"/>
  <c r="BV287" i="1"/>
  <c r="BV288" i="1"/>
  <c r="BV289" i="1"/>
  <c r="BX289" i="1" s="1"/>
  <c r="BY289" i="1" s="1"/>
  <c r="BV290" i="1"/>
  <c r="BV291" i="1"/>
  <c r="BV292" i="1"/>
  <c r="BV293" i="1"/>
  <c r="BV294" i="1"/>
  <c r="BV295" i="1"/>
  <c r="BV296" i="1"/>
  <c r="BV297" i="1"/>
  <c r="BX297" i="1" s="1"/>
  <c r="BY297" i="1" s="1"/>
  <c r="BV298" i="1"/>
  <c r="BV299" i="1"/>
  <c r="BV300" i="1"/>
  <c r="BV301" i="1"/>
  <c r="BV302" i="1"/>
  <c r="BV303" i="1"/>
  <c r="BV304" i="1"/>
  <c r="BV305" i="1"/>
  <c r="BX305" i="1" s="1"/>
  <c r="BY305" i="1" s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X321" i="1" s="1"/>
  <c r="BY321" i="1" s="1"/>
  <c r="BV322" i="1"/>
  <c r="BV323" i="1"/>
  <c r="BV324" i="1"/>
  <c r="BV325" i="1"/>
  <c r="BV326" i="1"/>
  <c r="BV327" i="1"/>
  <c r="BV328" i="1"/>
  <c r="BV329" i="1"/>
  <c r="BX329" i="1" s="1"/>
  <c r="BY329" i="1" s="1"/>
  <c r="BV330" i="1"/>
  <c r="BV331" i="1"/>
  <c r="BV332" i="1"/>
  <c r="BV333" i="1"/>
  <c r="BV334" i="1"/>
  <c r="BV335" i="1"/>
  <c r="BV336" i="1"/>
  <c r="BV337" i="1"/>
  <c r="BX337" i="1" s="1"/>
  <c r="BY337" i="1" s="1"/>
  <c r="BV338" i="1"/>
  <c r="BV339" i="1"/>
  <c r="BV340" i="1"/>
  <c r="BV341" i="1"/>
  <c r="BV342" i="1"/>
  <c r="BV343" i="1"/>
  <c r="BV344" i="1"/>
  <c r="BV345" i="1"/>
  <c r="BX345" i="1" s="1"/>
  <c r="BY345" i="1" s="1"/>
  <c r="BV346" i="1"/>
  <c r="BV347" i="1"/>
  <c r="BV348" i="1"/>
  <c r="BV349" i="1"/>
  <c r="BV350" i="1"/>
  <c r="BV351" i="1"/>
  <c r="BV352" i="1"/>
  <c r="BV353" i="1"/>
  <c r="BX353" i="1" s="1"/>
  <c r="BY353" i="1" s="1"/>
  <c r="BV354" i="1"/>
  <c r="BV355" i="1"/>
  <c r="BV356" i="1"/>
  <c r="BV357" i="1"/>
  <c r="BV358" i="1"/>
  <c r="BV359" i="1"/>
  <c r="BV360" i="1"/>
  <c r="BV361" i="1"/>
  <c r="BX361" i="1" s="1"/>
  <c r="BY361" i="1" s="1"/>
  <c r="BV362" i="1"/>
  <c r="BV363" i="1"/>
  <c r="BV364" i="1"/>
  <c r="BV365" i="1"/>
  <c r="BV366" i="1"/>
  <c r="BV367" i="1"/>
  <c r="BV368" i="1"/>
  <c r="BV369" i="1"/>
  <c r="BX369" i="1" s="1"/>
  <c r="BY369" i="1" s="1"/>
  <c r="BV370" i="1"/>
  <c r="BV371" i="1"/>
  <c r="BV372" i="1"/>
  <c r="BV373" i="1"/>
  <c r="BV374" i="1"/>
  <c r="BV375" i="1"/>
  <c r="BV376" i="1"/>
  <c r="BV377" i="1"/>
  <c r="BX377" i="1" s="1"/>
  <c r="BY377" i="1" s="1"/>
  <c r="BV378" i="1"/>
  <c r="BV379" i="1"/>
  <c r="BV380" i="1"/>
  <c r="BV381" i="1"/>
  <c r="BV382" i="1"/>
  <c r="BV383" i="1"/>
  <c r="BV384" i="1"/>
  <c r="BV385" i="1"/>
  <c r="BX385" i="1" s="1"/>
  <c r="BY385" i="1" s="1"/>
  <c r="BV386" i="1"/>
  <c r="BV387" i="1"/>
  <c r="BV388" i="1"/>
  <c r="BV389" i="1"/>
  <c r="BV390" i="1"/>
  <c r="BV391" i="1"/>
  <c r="BV392" i="1"/>
  <c r="BV393" i="1"/>
  <c r="BX393" i="1" s="1"/>
  <c r="BY393" i="1" s="1"/>
  <c r="BV394" i="1"/>
  <c r="BV395" i="1"/>
  <c r="BV396" i="1"/>
  <c r="BV397" i="1"/>
  <c r="BV398" i="1"/>
  <c r="BV399" i="1"/>
  <c r="BV400" i="1"/>
  <c r="BV401" i="1"/>
  <c r="BX401" i="1" s="1"/>
  <c r="BY401" i="1" s="1"/>
  <c r="BV402" i="1"/>
  <c r="BV403" i="1"/>
  <c r="BV404" i="1"/>
  <c r="BV405" i="1"/>
  <c r="BV406" i="1"/>
  <c r="BV407" i="1"/>
  <c r="BV408" i="1"/>
  <c r="BV409" i="1"/>
  <c r="BX409" i="1" s="1"/>
  <c r="BY409" i="1" s="1"/>
  <c r="BV410" i="1"/>
  <c r="BV411" i="1"/>
  <c r="BV412" i="1"/>
  <c r="BV413" i="1"/>
  <c r="BV414" i="1"/>
  <c r="BV415" i="1"/>
  <c r="BV416" i="1"/>
  <c r="BV417" i="1"/>
  <c r="BX417" i="1" s="1"/>
  <c r="BY417" i="1" s="1"/>
  <c r="BV418" i="1"/>
  <c r="BV419" i="1"/>
  <c r="BV420" i="1"/>
  <c r="BV421" i="1"/>
  <c r="BV422" i="1"/>
  <c r="BV423" i="1"/>
  <c r="BV424" i="1"/>
  <c r="BV425" i="1"/>
  <c r="BX425" i="1" s="1"/>
  <c r="BY425" i="1" s="1"/>
  <c r="BV426" i="1"/>
  <c r="BV427" i="1"/>
  <c r="BV428" i="1"/>
  <c r="BV429" i="1"/>
  <c r="BV430" i="1"/>
  <c r="BV431" i="1"/>
  <c r="BV432" i="1"/>
  <c r="BV433" i="1"/>
  <c r="BX433" i="1" s="1"/>
  <c r="BV434" i="1"/>
  <c r="BV435" i="1"/>
  <c r="BV436" i="1"/>
  <c r="BV437" i="1"/>
  <c r="BV438" i="1"/>
  <c r="BV439" i="1"/>
  <c r="BV440" i="1"/>
  <c r="BV441" i="1"/>
  <c r="BX441" i="1" s="1"/>
  <c r="BY441" i="1" s="1"/>
  <c r="BV442" i="1"/>
  <c r="BV443" i="1"/>
  <c r="BV444" i="1"/>
  <c r="BV445" i="1"/>
  <c r="BV446" i="1"/>
  <c r="BV447" i="1"/>
  <c r="BV448" i="1"/>
  <c r="BV449" i="1"/>
  <c r="BX449" i="1" s="1"/>
  <c r="BY449" i="1" s="1"/>
  <c r="BV450" i="1"/>
  <c r="BV451" i="1"/>
  <c r="BV452" i="1"/>
  <c r="BV453" i="1"/>
  <c r="BV454" i="1"/>
  <c r="BV455" i="1"/>
  <c r="BV456" i="1"/>
  <c r="BV457" i="1"/>
  <c r="BX457" i="1" s="1"/>
  <c r="BY457" i="1" s="1"/>
  <c r="BV458" i="1"/>
  <c r="BV459" i="1"/>
  <c r="BV460" i="1"/>
  <c r="BV461" i="1"/>
  <c r="BV462" i="1"/>
  <c r="BV463" i="1"/>
  <c r="BV464" i="1"/>
  <c r="BV465" i="1"/>
  <c r="BX465" i="1" s="1"/>
  <c r="BY465" i="1" s="1"/>
  <c r="BV466" i="1"/>
  <c r="BV467" i="1"/>
  <c r="BV468" i="1"/>
  <c r="BV469" i="1"/>
  <c r="BV470" i="1"/>
  <c r="BV471" i="1"/>
  <c r="BV472" i="1"/>
  <c r="BV473" i="1"/>
  <c r="BX473" i="1" s="1"/>
  <c r="BY473" i="1" s="1"/>
  <c r="BV474" i="1"/>
  <c r="BV475" i="1"/>
  <c r="BV476" i="1"/>
  <c r="BV477" i="1"/>
  <c r="BV478" i="1"/>
  <c r="BV479" i="1"/>
  <c r="BV480" i="1"/>
  <c r="BV481" i="1"/>
  <c r="BX481" i="1" s="1"/>
  <c r="BY481" i="1" s="1"/>
  <c r="BV482" i="1"/>
  <c r="BV483" i="1"/>
  <c r="BV484" i="1"/>
  <c r="BV485" i="1"/>
  <c r="BV486" i="1"/>
  <c r="BV487" i="1"/>
  <c r="BV488" i="1"/>
  <c r="BV489" i="1"/>
  <c r="BX489" i="1" s="1"/>
  <c r="BY489" i="1" s="1"/>
  <c r="BV490" i="1"/>
  <c r="BV491" i="1"/>
  <c r="BV492" i="1"/>
  <c r="BV493" i="1"/>
  <c r="BV494" i="1"/>
  <c r="BV495" i="1"/>
  <c r="BV496" i="1"/>
  <c r="BV497" i="1"/>
  <c r="BX497" i="1" s="1"/>
  <c r="BY497" i="1" s="1"/>
  <c r="BV498" i="1"/>
  <c r="BV499" i="1"/>
  <c r="BV500" i="1"/>
  <c r="BV501" i="1"/>
  <c r="BV502" i="1"/>
  <c r="BV503" i="1"/>
  <c r="BV504" i="1"/>
  <c r="BV505" i="1"/>
  <c r="BX505" i="1" s="1"/>
  <c r="BY505" i="1" s="1"/>
  <c r="BV506" i="1"/>
  <c r="BV507" i="1"/>
  <c r="BV508" i="1"/>
  <c r="BV509" i="1"/>
  <c r="BV510" i="1"/>
  <c r="BV511" i="1"/>
  <c r="BV512" i="1"/>
  <c r="BV513" i="1"/>
  <c r="BX513" i="1" s="1"/>
  <c r="BY513" i="1" s="1"/>
  <c r="BV514" i="1"/>
  <c r="BV515" i="1"/>
  <c r="BV516" i="1"/>
  <c r="BV517" i="1"/>
  <c r="BV518" i="1"/>
  <c r="BV519" i="1"/>
  <c r="BV520" i="1"/>
  <c r="BV521" i="1"/>
  <c r="BX521" i="1" s="1"/>
  <c r="BY521" i="1" s="1"/>
  <c r="BV522" i="1"/>
  <c r="BV523" i="1"/>
  <c r="BV524" i="1"/>
  <c r="BV525" i="1"/>
  <c r="BV526" i="1"/>
  <c r="BV527" i="1"/>
  <c r="BV528" i="1"/>
  <c r="BV529" i="1"/>
  <c r="BX529" i="1" s="1"/>
  <c r="BY529" i="1" s="1"/>
  <c r="BV530" i="1"/>
  <c r="BV531" i="1"/>
  <c r="BV532" i="1"/>
  <c r="BV533" i="1"/>
  <c r="BV534" i="1"/>
  <c r="BV535" i="1"/>
  <c r="BV536" i="1"/>
  <c r="BV537" i="1"/>
  <c r="BX537" i="1" s="1"/>
  <c r="BY537" i="1" s="1"/>
  <c r="BV538" i="1"/>
  <c r="BV539" i="1"/>
  <c r="BV540" i="1"/>
  <c r="BV541" i="1"/>
  <c r="BV542" i="1"/>
  <c r="BV543" i="1"/>
  <c r="BV544" i="1"/>
  <c r="BV545" i="1"/>
  <c r="BX545" i="1" s="1"/>
  <c r="BY545" i="1" s="1"/>
  <c r="BV546" i="1"/>
  <c r="BV547" i="1"/>
  <c r="BV548" i="1"/>
  <c r="BV549" i="1"/>
  <c r="BV550" i="1"/>
  <c r="BV551" i="1"/>
  <c r="BV552" i="1"/>
  <c r="BV553" i="1"/>
  <c r="BX553" i="1" s="1"/>
  <c r="BY553" i="1" s="1"/>
  <c r="BV554" i="1"/>
  <c r="BV555" i="1"/>
  <c r="BV556" i="1"/>
  <c r="BV557" i="1"/>
  <c r="BV558" i="1"/>
  <c r="BV559" i="1"/>
  <c r="BV560" i="1"/>
  <c r="BV561" i="1"/>
  <c r="BX561" i="1" s="1"/>
  <c r="BY561" i="1" s="1"/>
  <c r="BV562" i="1"/>
  <c r="BV563" i="1"/>
  <c r="BV564" i="1"/>
  <c r="BV565" i="1"/>
  <c r="BV566" i="1"/>
  <c r="BV567" i="1"/>
  <c r="BV568" i="1"/>
  <c r="BV569" i="1"/>
  <c r="BX569" i="1" s="1"/>
  <c r="BV570" i="1"/>
  <c r="BV571" i="1"/>
  <c r="BV572" i="1"/>
  <c r="BV573" i="1"/>
  <c r="BV574" i="1"/>
  <c r="BV575" i="1"/>
  <c r="BV576" i="1"/>
  <c r="BV577" i="1"/>
  <c r="BX577" i="1" s="1"/>
  <c r="BV578" i="1"/>
  <c r="BV579" i="1"/>
  <c r="BV580" i="1"/>
  <c r="BV581" i="1"/>
  <c r="BV582" i="1"/>
  <c r="BV583" i="1"/>
  <c r="BV584" i="1"/>
  <c r="BV585" i="1"/>
  <c r="BX585" i="1" s="1"/>
  <c r="BY585" i="1" s="1"/>
  <c r="BV586" i="1"/>
  <c r="BV587" i="1"/>
  <c r="BV588" i="1"/>
  <c r="BV589" i="1"/>
  <c r="BV590" i="1"/>
  <c r="BV591" i="1"/>
  <c r="BV592" i="1"/>
  <c r="BV593" i="1"/>
  <c r="BX593" i="1" s="1"/>
  <c r="BY593" i="1" s="1"/>
  <c r="BV594" i="1"/>
  <c r="BV595" i="1"/>
  <c r="BV596" i="1"/>
  <c r="BV597" i="1"/>
  <c r="BV598" i="1"/>
  <c r="BV599" i="1"/>
  <c r="BV600" i="1"/>
  <c r="BV601" i="1"/>
  <c r="BX601" i="1" s="1"/>
  <c r="BY601" i="1" s="1"/>
  <c r="BV602" i="1"/>
  <c r="BV603" i="1"/>
  <c r="BV604" i="1"/>
  <c r="BV605" i="1"/>
  <c r="BV606" i="1"/>
  <c r="BV607" i="1"/>
  <c r="BV608" i="1"/>
  <c r="BV609" i="1"/>
  <c r="BX609" i="1" s="1"/>
  <c r="BY609" i="1" s="1"/>
  <c r="BV610" i="1"/>
  <c r="BV611" i="1"/>
  <c r="BV612" i="1"/>
  <c r="BV613" i="1"/>
  <c r="BV614" i="1"/>
  <c r="BV615" i="1"/>
  <c r="BV616" i="1"/>
  <c r="BV617" i="1"/>
  <c r="BX617" i="1" s="1"/>
  <c r="BY617" i="1" s="1"/>
  <c r="BV618" i="1"/>
  <c r="BV619" i="1"/>
  <c r="BV620" i="1"/>
  <c r="BV621" i="1"/>
  <c r="BV622" i="1"/>
  <c r="BV623" i="1"/>
  <c r="BV624" i="1"/>
  <c r="BV625" i="1"/>
  <c r="BX625" i="1" s="1"/>
  <c r="BY625" i="1" s="1"/>
  <c r="BV626" i="1"/>
  <c r="BV627" i="1"/>
  <c r="BV628" i="1"/>
  <c r="BV629" i="1"/>
  <c r="BV630" i="1"/>
  <c r="BV631" i="1"/>
  <c r="BV632" i="1"/>
  <c r="BV633" i="1"/>
  <c r="BX633" i="1" s="1"/>
  <c r="BY633" i="1" s="1"/>
  <c r="BV634" i="1"/>
  <c r="BV635" i="1"/>
  <c r="BV636" i="1"/>
  <c r="BV637" i="1"/>
  <c r="BV638" i="1"/>
  <c r="BV639" i="1"/>
  <c r="BV640" i="1"/>
  <c r="BV641" i="1"/>
  <c r="BX641" i="1" s="1"/>
  <c r="BY641" i="1" s="1"/>
  <c r="BV642" i="1"/>
  <c r="BV643" i="1"/>
  <c r="BV644" i="1"/>
  <c r="BV645" i="1"/>
  <c r="BV646" i="1"/>
  <c r="BV647" i="1"/>
  <c r="BV648" i="1"/>
  <c r="BV649" i="1"/>
  <c r="BX649" i="1" s="1"/>
  <c r="BY649" i="1" s="1"/>
  <c r="BV650" i="1"/>
  <c r="BV651" i="1"/>
  <c r="BV652" i="1"/>
  <c r="BV653" i="1"/>
  <c r="BV654" i="1"/>
  <c r="BV655" i="1"/>
  <c r="BV656" i="1"/>
  <c r="BV657" i="1"/>
  <c r="BX657" i="1" s="1"/>
  <c r="BY657" i="1" s="1"/>
  <c r="BV658" i="1"/>
  <c r="BV659" i="1"/>
  <c r="BV660" i="1"/>
  <c r="BV661" i="1"/>
  <c r="BV662" i="1"/>
  <c r="BV663" i="1"/>
  <c r="BV664" i="1"/>
  <c r="BV665" i="1"/>
  <c r="BX665" i="1" s="1"/>
  <c r="BY665" i="1" s="1"/>
  <c r="BV666" i="1"/>
  <c r="BV667" i="1"/>
  <c r="BV668" i="1"/>
  <c r="BV669" i="1"/>
  <c r="BV670" i="1"/>
  <c r="BV671" i="1"/>
  <c r="BV672" i="1"/>
  <c r="BV673" i="1"/>
  <c r="BX673" i="1" s="1"/>
  <c r="BY673" i="1" s="1"/>
  <c r="BV674" i="1"/>
  <c r="BV675" i="1"/>
  <c r="BV676" i="1"/>
  <c r="BV677" i="1"/>
  <c r="BV678" i="1"/>
  <c r="BV679" i="1"/>
  <c r="BV680" i="1"/>
  <c r="BV681" i="1"/>
  <c r="BX681" i="1" s="1"/>
  <c r="BY681" i="1" s="1"/>
  <c r="BV682" i="1"/>
  <c r="BV683" i="1"/>
  <c r="BV684" i="1"/>
  <c r="BV685" i="1"/>
  <c r="BV686" i="1"/>
  <c r="BV687" i="1"/>
  <c r="BV688" i="1"/>
  <c r="BV689" i="1"/>
  <c r="BX689" i="1" s="1"/>
  <c r="BY689" i="1" s="1"/>
  <c r="BV690" i="1"/>
  <c r="BV691" i="1"/>
  <c r="BV692" i="1"/>
  <c r="BV693" i="1"/>
  <c r="BV694" i="1"/>
  <c r="BV695" i="1"/>
  <c r="BV696" i="1"/>
  <c r="BV697" i="1"/>
  <c r="BX697" i="1" s="1"/>
  <c r="BY697" i="1" s="1"/>
  <c r="BV698" i="1"/>
  <c r="BV699" i="1"/>
  <c r="BV700" i="1"/>
  <c r="BV701" i="1"/>
  <c r="BV702" i="1"/>
  <c r="BV703" i="1"/>
  <c r="BV704" i="1"/>
  <c r="BV705" i="1"/>
  <c r="BX705" i="1" s="1"/>
  <c r="BY705" i="1" s="1"/>
  <c r="BV706" i="1"/>
  <c r="BV707" i="1"/>
  <c r="BV708" i="1"/>
  <c r="BV709" i="1"/>
  <c r="BV710" i="1"/>
  <c r="BV711" i="1"/>
  <c r="BV712" i="1"/>
  <c r="BV713" i="1"/>
  <c r="BX713" i="1" s="1"/>
  <c r="BY713" i="1" s="1"/>
  <c r="BV714" i="1"/>
  <c r="BV715" i="1"/>
  <c r="BV716" i="1"/>
  <c r="BV717" i="1"/>
  <c r="BV718" i="1"/>
  <c r="BV719" i="1"/>
  <c r="BV720" i="1"/>
  <c r="BV721" i="1"/>
  <c r="BX721" i="1" s="1"/>
  <c r="BY721" i="1" s="1"/>
  <c r="BV722" i="1"/>
  <c r="BV723" i="1"/>
  <c r="BV724" i="1"/>
  <c r="BV725" i="1"/>
  <c r="BV726" i="1"/>
  <c r="BV727" i="1"/>
  <c r="BV728" i="1"/>
  <c r="BV729" i="1"/>
  <c r="BX729" i="1" s="1"/>
  <c r="BY729" i="1" s="1"/>
  <c r="BV730" i="1"/>
  <c r="BV731" i="1"/>
  <c r="BV732" i="1"/>
  <c r="BV733" i="1"/>
  <c r="BV734" i="1"/>
  <c r="BV735" i="1"/>
  <c r="BV736" i="1"/>
  <c r="BV737" i="1"/>
  <c r="BX737" i="1" s="1"/>
  <c r="BY737" i="1" s="1"/>
  <c r="BV738" i="1"/>
  <c r="BV739" i="1"/>
  <c r="BV740" i="1"/>
  <c r="BV741" i="1"/>
  <c r="BV742" i="1"/>
  <c r="BV743" i="1"/>
  <c r="BV744" i="1"/>
  <c r="BV745" i="1"/>
  <c r="BX745" i="1" s="1"/>
  <c r="BY745" i="1" s="1"/>
  <c r="BV746" i="1"/>
  <c r="BV747" i="1"/>
  <c r="BV748" i="1"/>
  <c r="BV749" i="1"/>
  <c r="BV750" i="1"/>
  <c r="BV751" i="1"/>
  <c r="BV752" i="1"/>
  <c r="BV753" i="1"/>
  <c r="BX753" i="1" s="1"/>
  <c r="BY753" i="1" s="1"/>
  <c r="BV754" i="1"/>
  <c r="BV755" i="1"/>
  <c r="BV756" i="1"/>
  <c r="BV757" i="1"/>
  <c r="BV758" i="1"/>
  <c r="BV759" i="1"/>
  <c r="BV760" i="1"/>
  <c r="BV761" i="1"/>
  <c r="BX761" i="1" s="1"/>
  <c r="BY761" i="1" s="1"/>
  <c r="BV762" i="1"/>
  <c r="BV763" i="1"/>
  <c r="BV764" i="1"/>
  <c r="BV765" i="1"/>
  <c r="BV766" i="1"/>
  <c r="BV767" i="1"/>
  <c r="BV768" i="1"/>
  <c r="BV769" i="1"/>
  <c r="BX769" i="1" s="1"/>
  <c r="BY769" i="1" s="1"/>
  <c r="BV770" i="1"/>
  <c r="BV771" i="1"/>
  <c r="BV772" i="1"/>
  <c r="BV773" i="1"/>
  <c r="BV774" i="1"/>
  <c r="BV775" i="1"/>
  <c r="BV776" i="1"/>
  <c r="BV777" i="1"/>
  <c r="BX777" i="1" s="1"/>
  <c r="BY777" i="1" s="1"/>
  <c r="BV778" i="1"/>
  <c r="BV779" i="1"/>
  <c r="BV780" i="1"/>
  <c r="BV781" i="1"/>
  <c r="BV782" i="1"/>
  <c r="BV783" i="1"/>
  <c r="BV784" i="1"/>
  <c r="BV785" i="1"/>
  <c r="BX785" i="1" s="1"/>
  <c r="BY785" i="1" s="1"/>
  <c r="BV786" i="1"/>
  <c r="BV787" i="1"/>
  <c r="BV788" i="1"/>
  <c r="BV789" i="1"/>
  <c r="BV790" i="1"/>
  <c r="BV791" i="1"/>
  <c r="BV792" i="1"/>
  <c r="BV793" i="1"/>
  <c r="BX793" i="1" s="1"/>
  <c r="BY793" i="1" s="1"/>
  <c r="BV794" i="1"/>
  <c r="BV795" i="1"/>
  <c r="BV796" i="1"/>
  <c r="BV797" i="1"/>
  <c r="BV798" i="1"/>
  <c r="BV799" i="1"/>
  <c r="BV800" i="1"/>
  <c r="BV801" i="1"/>
  <c r="BX801" i="1" s="1"/>
  <c r="BY801" i="1" s="1"/>
  <c r="BV802" i="1"/>
  <c r="BV803" i="1"/>
  <c r="BV804" i="1"/>
  <c r="BV805" i="1"/>
  <c r="BV806" i="1"/>
  <c r="BV807" i="1"/>
  <c r="BV808" i="1"/>
  <c r="BV809" i="1"/>
  <c r="BX809" i="1" s="1"/>
  <c r="BY809" i="1" s="1"/>
  <c r="BV810" i="1"/>
  <c r="BV811" i="1"/>
  <c r="BV812" i="1"/>
  <c r="BV813" i="1"/>
  <c r="BV814" i="1"/>
  <c r="BV815" i="1"/>
  <c r="BV816" i="1"/>
  <c r="BV817" i="1"/>
  <c r="BX817" i="1" s="1"/>
  <c r="BY817" i="1" s="1"/>
  <c r="BV818" i="1"/>
  <c r="BV819" i="1"/>
  <c r="BV820" i="1"/>
  <c r="BV821" i="1"/>
  <c r="BV822" i="1"/>
  <c r="BV823" i="1"/>
  <c r="BV824" i="1"/>
  <c r="BV825" i="1"/>
  <c r="BX825" i="1" s="1"/>
  <c r="BY825" i="1" s="1"/>
  <c r="BV826" i="1"/>
  <c r="BV827" i="1"/>
  <c r="BV828" i="1"/>
  <c r="BV829" i="1"/>
  <c r="BV830" i="1"/>
  <c r="BV831" i="1"/>
  <c r="BV832" i="1"/>
  <c r="BV833" i="1"/>
  <c r="BX833" i="1" s="1"/>
  <c r="BY833" i="1" s="1"/>
  <c r="BV834" i="1"/>
  <c r="BV835" i="1"/>
  <c r="BV836" i="1"/>
  <c r="BV837" i="1"/>
  <c r="BV838" i="1"/>
  <c r="BV839" i="1"/>
  <c r="BV840" i="1"/>
  <c r="BV841" i="1"/>
  <c r="BX841" i="1" s="1"/>
  <c r="BY841" i="1" s="1"/>
  <c r="BV842" i="1"/>
  <c r="BV843" i="1"/>
  <c r="BV844" i="1"/>
  <c r="BV845" i="1"/>
  <c r="BV846" i="1"/>
  <c r="BV847" i="1"/>
  <c r="BV848" i="1"/>
  <c r="BV849" i="1"/>
  <c r="BX849" i="1" s="1"/>
  <c r="BY849" i="1" s="1"/>
  <c r="BV850" i="1"/>
  <c r="BV851" i="1"/>
  <c r="BV852" i="1"/>
  <c r="BV853" i="1"/>
  <c r="BV854" i="1"/>
  <c r="BV855" i="1"/>
  <c r="BV856" i="1"/>
  <c r="BV857" i="1"/>
  <c r="BX857" i="1" s="1"/>
  <c r="BY857" i="1" s="1"/>
  <c r="BV858" i="1"/>
  <c r="BV859" i="1"/>
  <c r="BV860" i="1"/>
  <c r="BV861" i="1"/>
  <c r="BV862" i="1"/>
  <c r="BV863" i="1"/>
  <c r="BV864" i="1"/>
  <c r="BV865" i="1"/>
  <c r="BX865" i="1" s="1"/>
  <c r="BY865" i="1" s="1"/>
  <c r="BV866" i="1"/>
  <c r="BV867" i="1"/>
  <c r="BV868" i="1"/>
  <c r="BV869" i="1"/>
  <c r="BV870" i="1"/>
  <c r="BV871" i="1"/>
  <c r="BV872" i="1"/>
  <c r="BV873" i="1"/>
  <c r="BX873" i="1" s="1"/>
  <c r="BY873" i="1" s="1"/>
  <c r="BV874" i="1"/>
  <c r="BV875" i="1"/>
  <c r="BV876" i="1"/>
  <c r="BV877" i="1"/>
  <c r="BV878" i="1"/>
  <c r="BV879" i="1"/>
  <c r="BV880" i="1"/>
  <c r="BV881" i="1"/>
  <c r="BX881" i="1" s="1"/>
  <c r="BY881" i="1" s="1"/>
  <c r="BV882" i="1"/>
  <c r="BV883" i="1"/>
  <c r="BV884" i="1"/>
  <c r="BV885" i="1"/>
  <c r="BV886" i="1"/>
  <c r="BV887" i="1"/>
  <c r="BV888" i="1"/>
  <c r="BV889" i="1"/>
  <c r="BX889" i="1" s="1"/>
  <c r="BY889" i="1" s="1"/>
  <c r="BV890" i="1"/>
  <c r="BV891" i="1"/>
  <c r="BV892" i="1"/>
  <c r="BV893" i="1"/>
  <c r="BV894" i="1"/>
  <c r="BV895" i="1"/>
  <c r="BV896" i="1"/>
  <c r="BV897" i="1"/>
  <c r="BX897" i="1" s="1"/>
  <c r="BY897" i="1" s="1"/>
  <c r="BV898" i="1"/>
  <c r="BV899" i="1"/>
  <c r="BV900" i="1"/>
  <c r="BV901" i="1"/>
  <c r="BV902" i="1"/>
  <c r="BV903" i="1"/>
  <c r="BV904" i="1"/>
  <c r="BV905" i="1"/>
  <c r="BX905" i="1" s="1"/>
  <c r="BY905" i="1" s="1"/>
  <c r="BV906" i="1"/>
  <c r="BV907" i="1"/>
  <c r="BV908" i="1"/>
  <c r="BV909" i="1"/>
  <c r="BV910" i="1"/>
  <c r="BV911" i="1"/>
  <c r="BV912" i="1"/>
  <c r="BV913" i="1"/>
  <c r="BX913" i="1" s="1"/>
  <c r="BY913" i="1" s="1"/>
  <c r="BV914" i="1"/>
  <c r="BV915" i="1"/>
  <c r="BV916" i="1"/>
  <c r="BV917" i="1"/>
  <c r="BV918" i="1"/>
  <c r="BV919" i="1"/>
  <c r="BV920" i="1"/>
  <c r="BV921" i="1"/>
  <c r="BX921" i="1" s="1"/>
  <c r="BY921" i="1" s="1"/>
  <c r="BV922" i="1"/>
  <c r="BV923" i="1"/>
  <c r="BV924" i="1"/>
  <c r="BV925" i="1"/>
  <c r="BV926" i="1"/>
  <c r="BV927" i="1"/>
  <c r="BV928" i="1"/>
  <c r="BV929" i="1"/>
  <c r="BX929" i="1" s="1"/>
  <c r="BY929" i="1" s="1"/>
  <c r="BV930" i="1"/>
  <c r="BV931" i="1"/>
  <c r="BV932" i="1"/>
  <c r="BV933" i="1"/>
  <c r="BV934" i="1"/>
  <c r="BV935" i="1"/>
  <c r="BV936" i="1"/>
  <c r="BV937" i="1"/>
  <c r="BX937" i="1" s="1"/>
  <c r="BY937" i="1" s="1"/>
  <c r="BV938" i="1"/>
  <c r="BV939" i="1"/>
  <c r="BV940" i="1"/>
  <c r="BV941" i="1"/>
  <c r="BV942" i="1"/>
  <c r="BV943" i="1"/>
  <c r="BV944" i="1"/>
  <c r="BV945" i="1"/>
  <c r="BX945" i="1" s="1"/>
  <c r="BY945" i="1" s="1"/>
  <c r="BV946" i="1"/>
  <c r="BV947" i="1"/>
  <c r="BV948" i="1"/>
  <c r="BV949" i="1"/>
  <c r="BV950" i="1"/>
  <c r="BV951" i="1"/>
  <c r="BV952" i="1"/>
  <c r="BV953" i="1"/>
  <c r="BX953" i="1" s="1"/>
  <c r="BY953" i="1" s="1"/>
  <c r="BV954" i="1"/>
  <c r="BV955" i="1"/>
  <c r="BV956" i="1"/>
  <c r="BV957" i="1"/>
  <c r="BV958" i="1"/>
  <c r="BV959" i="1"/>
  <c r="BV960" i="1"/>
  <c r="BV961" i="1"/>
  <c r="BX961" i="1" s="1"/>
  <c r="BY961" i="1" s="1"/>
  <c r="BV962" i="1"/>
  <c r="BV963" i="1"/>
  <c r="BV964" i="1"/>
  <c r="BV965" i="1"/>
  <c r="BV966" i="1"/>
  <c r="BV967" i="1"/>
  <c r="BV968" i="1"/>
  <c r="BV969" i="1"/>
  <c r="BX969" i="1" s="1"/>
  <c r="BY969" i="1" s="1"/>
  <c r="BV970" i="1"/>
  <c r="BV971" i="1"/>
  <c r="BV972" i="1"/>
  <c r="BV973" i="1"/>
  <c r="BV974" i="1"/>
  <c r="BV975" i="1"/>
  <c r="BV976" i="1"/>
  <c r="BV977" i="1"/>
  <c r="BX977" i="1" s="1"/>
  <c r="BY977" i="1" s="1"/>
  <c r="BV978" i="1"/>
  <c r="BV979" i="1"/>
  <c r="BV980" i="1"/>
  <c r="BV981" i="1"/>
  <c r="BV982" i="1"/>
  <c r="BV983" i="1"/>
  <c r="BV984" i="1"/>
  <c r="BV985" i="1"/>
  <c r="BX985" i="1" s="1"/>
  <c r="BY985" i="1" s="1"/>
  <c r="BV986" i="1"/>
  <c r="BV987" i="1"/>
  <c r="BV988" i="1"/>
  <c r="BV989" i="1"/>
  <c r="BV990" i="1"/>
  <c r="BV991" i="1"/>
  <c r="BV992" i="1"/>
  <c r="BV993" i="1"/>
  <c r="BX993" i="1" s="1"/>
  <c r="BY993" i="1" s="1"/>
  <c r="BV994" i="1"/>
  <c r="BV995" i="1"/>
  <c r="BV996" i="1"/>
  <c r="BV997" i="1"/>
  <c r="BV998" i="1"/>
  <c r="BV999" i="1"/>
  <c r="BV1000" i="1"/>
  <c r="BV1001" i="1"/>
  <c r="BX1001" i="1" s="1"/>
  <c r="BY1001" i="1" s="1"/>
  <c r="BV1002" i="1"/>
  <c r="BV1003" i="1"/>
  <c r="BV1004" i="1"/>
  <c r="BV1005" i="1"/>
  <c r="BV1006" i="1"/>
  <c r="BV1007" i="1"/>
  <c r="BV1008" i="1"/>
  <c r="BV1009" i="1"/>
  <c r="BX1009" i="1" s="1"/>
  <c r="BY1009" i="1" s="1"/>
  <c r="BV1010" i="1"/>
  <c r="BV1011" i="1"/>
  <c r="BV1012" i="1"/>
  <c r="BV1013" i="1"/>
  <c r="BV1014" i="1"/>
  <c r="BV1015" i="1"/>
  <c r="BV1016" i="1"/>
  <c r="BV1017" i="1"/>
  <c r="BX1017" i="1" s="1"/>
  <c r="BY1017" i="1" s="1"/>
  <c r="BV1018" i="1"/>
  <c r="BV1019" i="1"/>
  <c r="BV1020" i="1"/>
  <c r="BV1021" i="1"/>
  <c r="BV1022" i="1"/>
  <c r="BV1023" i="1"/>
  <c r="BV1024" i="1"/>
  <c r="BV1025" i="1"/>
  <c r="BX1025" i="1" s="1"/>
  <c r="BY1025" i="1" s="1"/>
  <c r="BV1026" i="1"/>
  <c r="BV1027" i="1"/>
  <c r="BV1028" i="1"/>
  <c r="BV1029" i="1"/>
  <c r="BV1030" i="1"/>
  <c r="BV1031" i="1"/>
  <c r="BV1032" i="1"/>
  <c r="BV1033" i="1"/>
  <c r="BX1033" i="1" s="1"/>
  <c r="BY1033" i="1" s="1"/>
  <c r="BV1034" i="1"/>
  <c r="BV1035" i="1"/>
  <c r="BV1036" i="1"/>
  <c r="BV1037" i="1"/>
  <c r="BV1038" i="1"/>
  <c r="BV1039" i="1"/>
  <c r="BV1040" i="1"/>
  <c r="BV1041" i="1"/>
  <c r="BX1041" i="1" s="1"/>
  <c r="BY1041" i="1" s="1"/>
  <c r="BV1042" i="1"/>
  <c r="BV1043" i="1"/>
  <c r="BV1044" i="1"/>
  <c r="BV1045" i="1"/>
  <c r="BV1046" i="1"/>
  <c r="BV1047" i="1"/>
  <c r="BV1048" i="1"/>
  <c r="BV1049" i="1"/>
  <c r="BX1049" i="1" s="1"/>
  <c r="BY1049" i="1" s="1"/>
  <c r="BV1050" i="1"/>
  <c r="BV1051" i="1"/>
  <c r="BV1052" i="1"/>
  <c r="BV1053" i="1"/>
  <c r="BV1054" i="1"/>
  <c r="BV1055" i="1"/>
  <c r="BV1056" i="1"/>
  <c r="BV1057" i="1"/>
  <c r="BX1057" i="1" s="1"/>
  <c r="BY1057" i="1" s="1"/>
  <c r="BV1058" i="1"/>
  <c r="BV1059" i="1"/>
  <c r="BV1060" i="1"/>
  <c r="BV1061" i="1"/>
  <c r="BV1062" i="1"/>
  <c r="BV1063" i="1"/>
  <c r="BV1064" i="1"/>
  <c r="BV1065" i="1"/>
  <c r="BX1065" i="1" s="1"/>
  <c r="BY1065" i="1" s="1"/>
  <c r="BV1066" i="1"/>
  <c r="BV1067" i="1"/>
  <c r="BV1068" i="1"/>
  <c r="BV1069" i="1"/>
  <c r="BV1070" i="1"/>
  <c r="BV1071" i="1"/>
  <c r="BV1072" i="1"/>
  <c r="BV1073" i="1"/>
  <c r="BX1073" i="1" s="1"/>
  <c r="BY1073" i="1" s="1"/>
  <c r="BV1074" i="1"/>
  <c r="BV1075" i="1"/>
  <c r="BV1076" i="1"/>
  <c r="BV1077" i="1"/>
  <c r="BV1078" i="1"/>
  <c r="BV1079" i="1"/>
  <c r="BV1080" i="1"/>
  <c r="BV1081" i="1"/>
  <c r="BX1081" i="1" s="1"/>
  <c r="BY1081" i="1" s="1"/>
  <c r="BV1082" i="1"/>
  <c r="BV1083" i="1"/>
  <c r="BV1084" i="1"/>
  <c r="BV1085" i="1"/>
  <c r="BV1086" i="1"/>
  <c r="BV1087" i="1"/>
  <c r="BX1087" i="1" s="1"/>
  <c r="BY1087" i="1" s="1"/>
  <c r="BV1088" i="1"/>
  <c r="BV1089" i="1"/>
  <c r="BX1089" i="1" s="1"/>
  <c r="BY1089" i="1" s="1"/>
  <c r="BV1090" i="1"/>
  <c r="BV1091" i="1"/>
  <c r="BV1092" i="1"/>
  <c r="BV1093" i="1"/>
  <c r="BV1094" i="1"/>
  <c r="BV1095" i="1"/>
  <c r="BX1095" i="1" s="1"/>
  <c r="BY1095" i="1" s="1"/>
  <c r="BV1096" i="1"/>
  <c r="BV1097" i="1"/>
  <c r="BX1097" i="1" s="1"/>
  <c r="BY1097" i="1" s="1"/>
  <c r="BV1098" i="1"/>
  <c r="BV1099" i="1"/>
  <c r="BV1100" i="1"/>
  <c r="BV1101" i="1"/>
  <c r="BV1102" i="1"/>
  <c r="BV1103" i="1"/>
  <c r="BX1103" i="1" s="1"/>
  <c r="BY1103" i="1" s="1"/>
  <c r="BV1104" i="1"/>
  <c r="BV1105" i="1"/>
  <c r="BX1105" i="1" s="1"/>
  <c r="BY1105" i="1" s="1"/>
  <c r="BV1106" i="1"/>
  <c r="BV1107" i="1"/>
  <c r="BV1108" i="1"/>
  <c r="BV1109" i="1"/>
  <c r="BV1110" i="1"/>
  <c r="BV1111" i="1"/>
  <c r="BX1111" i="1" s="1"/>
  <c r="BY1111" i="1" s="1"/>
  <c r="BV1112" i="1"/>
  <c r="BV1113" i="1"/>
  <c r="BX1113" i="1" s="1"/>
  <c r="BY1113" i="1" s="1"/>
  <c r="BV1114" i="1"/>
  <c r="BV1115" i="1"/>
  <c r="BV1116" i="1"/>
  <c r="BV1117" i="1"/>
  <c r="BV1118" i="1"/>
  <c r="BV1119" i="1"/>
  <c r="BX1119" i="1" s="1"/>
  <c r="BY1119" i="1" s="1"/>
  <c r="BV1120" i="1"/>
  <c r="BV1121" i="1"/>
  <c r="BX1121" i="1" s="1"/>
  <c r="BY1121" i="1" s="1"/>
  <c r="BV1122" i="1"/>
  <c r="BV1123" i="1"/>
  <c r="BV1124" i="1"/>
  <c r="BV1125" i="1"/>
  <c r="BV1126" i="1"/>
  <c r="BV1127" i="1"/>
  <c r="BX1127" i="1" s="1"/>
  <c r="BY1127" i="1" s="1"/>
  <c r="BV1128" i="1"/>
  <c r="BV1129" i="1"/>
  <c r="BX1129" i="1" s="1"/>
  <c r="BY1129" i="1" s="1"/>
  <c r="BV1130" i="1"/>
  <c r="BV1131" i="1"/>
  <c r="BV1132" i="1"/>
  <c r="BV1133" i="1"/>
  <c r="BV1134" i="1"/>
  <c r="BV1135" i="1"/>
  <c r="BX1135" i="1" s="1"/>
  <c r="BY1135" i="1" s="1"/>
  <c r="BV1136" i="1"/>
  <c r="BV1137" i="1"/>
  <c r="BX1137" i="1" s="1"/>
  <c r="BY1137" i="1" s="1"/>
  <c r="BV1138" i="1"/>
  <c r="BV1139" i="1"/>
  <c r="BV1140" i="1"/>
  <c r="BV1141" i="1"/>
  <c r="BV1142" i="1"/>
  <c r="BV1143" i="1"/>
  <c r="BX1143" i="1" s="1"/>
  <c r="BY1143" i="1" s="1"/>
  <c r="BV1144" i="1"/>
  <c r="BV1145" i="1"/>
  <c r="BX1145" i="1" s="1"/>
  <c r="BY1145" i="1" s="1"/>
  <c r="BV1146" i="1"/>
  <c r="BV1147" i="1"/>
  <c r="BV1148" i="1"/>
  <c r="BV1149" i="1"/>
  <c r="BV1150" i="1"/>
  <c r="BV1151" i="1"/>
  <c r="BX1151" i="1" s="1"/>
  <c r="BY1151" i="1" s="1"/>
  <c r="BV1152" i="1"/>
  <c r="BV1153" i="1"/>
  <c r="BX1153" i="1" s="1"/>
  <c r="BY1153" i="1" s="1"/>
  <c r="BV1154" i="1"/>
  <c r="BV1155" i="1"/>
  <c r="BV1156" i="1"/>
  <c r="BV1157" i="1"/>
  <c r="BV1158" i="1"/>
  <c r="BV1159" i="1"/>
  <c r="BX1159" i="1" s="1"/>
  <c r="BY1159" i="1" s="1"/>
  <c r="BV1160" i="1"/>
  <c r="BV1161" i="1"/>
  <c r="BX1161" i="1" s="1"/>
  <c r="BY1161" i="1" s="1"/>
  <c r="BV1162" i="1"/>
  <c r="BV1163" i="1"/>
  <c r="BV1164" i="1"/>
  <c r="BV1165" i="1"/>
  <c r="BV1166" i="1"/>
  <c r="BV1167" i="1"/>
  <c r="BX1167" i="1" s="1"/>
  <c r="BY1167" i="1" s="1"/>
  <c r="BV1168" i="1"/>
  <c r="BV1169" i="1"/>
  <c r="BX1169" i="1" s="1"/>
  <c r="BY1169" i="1" s="1"/>
  <c r="BV1170" i="1"/>
  <c r="BV1171" i="1"/>
  <c r="BV1172" i="1"/>
  <c r="BV1173" i="1"/>
  <c r="BV1174" i="1"/>
  <c r="BV1175" i="1"/>
  <c r="BX1175" i="1" s="1"/>
  <c r="BY1175" i="1" s="1"/>
  <c r="BV1176" i="1"/>
  <c r="BV1177" i="1"/>
  <c r="BX1177" i="1" s="1"/>
  <c r="BY1177" i="1" s="1"/>
  <c r="BV1178" i="1"/>
  <c r="BV1179" i="1"/>
  <c r="BV1180" i="1"/>
  <c r="BV1181" i="1"/>
  <c r="BV1182" i="1"/>
  <c r="BV1183" i="1"/>
  <c r="BX1183" i="1" s="1"/>
  <c r="BY1183" i="1" s="1"/>
  <c r="BV1184" i="1"/>
  <c r="BV1185" i="1"/>
  <c r="BX1185" i="1" s="1"/>
  <c r="BY1185" i="1" s="1"/>
  <c r="BV1186" i="1"/>
  <c r="BV1187" i="1"/>
  <c r="BV1188" i="1"/>
  <c r="BV1189" i="1"/>
  <c r="BV1190" i="1"/>
  <c r="BV1191" i="1"/>
  <c r="BX1191" i="1" s="1"/>
  <c r="BY1191" i="1" s="1"/>
  <c r="BV1192" i="1"/>
  <c r="BV1193" i="1"/>
  <c r="BX1193" i="1" s="1"/>
  <c r="BY1193" i="1" s="1"/>
  <c r="BV1194" i="1"/>
  <c r="BV1195" i="1"/>
  <c r="BV1196" i="1"/>
  <c r="BV1197" i="1"/>
  <c r="BV1198" i="1"/>
  <c r="BV1199" i="1"/>
  <c r="BX1199" i="1" s="1"/>
  <c r="BY1199" i="1" s="1"/>
  <c r="BV1200" i="1"/>
  <c r="BV1201" i="1"/>
  <c r="BX1201" i="1" s="1"/>
  <c r="BY1201" i="1" s="1"/>
  <c r="BV1202" i="1"/>
  <c r="BV1203" i="1"/>
  <c r="BV1204" i="1"/>
  <c r="BV1205" i="1"/>
  <c r="BV1206" i="1"/>
  <c r="BV1207" i="1"/>
  <c r="BX1207" i="1" s="1"/>
  <c r="BY1207" i="1" s="1"/>
  <c r="BV1208" i="1"/>
  <c r="BV1209" i="1"/>
  <c r="BX1209" i="1" s="1"/>
  <c r="BY1209" i="1" s="1"/>
  <c r="BV1210" i="1"/>
  <c r="BV1211" i="1"/>
  <c r="BV1212" i="1"/>
  <c r="BV1213" i="1"/>
  <c r="BV1214" i="1"/>
  <c r="BV1215" i="1"/>
  <c r="BX1215" i="1" s="1"/>
  <c r="BY1215" i="1" s="1"/>
  <c r="BV1216" i="1"/>
  <c r="BV1217" i="1"/>
  <c r="BX1217" i="1" s="1"/>
  <c r="BY1217" i="1" s="1"/>
  <c r="BV1218" i="1"/>
  <c r="BV1219" i="1"/>
  <c r="BV1220" i="1"/>
  <c r="BV1221" i="1"/>
  <c r="BV1222" i="1"/>
  <c r="BV1223" i="1"/>
  <c r="BX1223" i="1" s="1"/>
  <c r="BY1223" i="1" s="1"/>
  <c r="BV1224" i="1"/>
  <c r="BV1225" i="1"/>
  <c r="BX1225" i="1" s="1"/>
  <c r="BY1225" i="1" s="1"/>
  <c r="BV1226" i="1"/>
  <c r="BV1227" i="1"/>
  <c r="BV1228" i="1"/>
  <c r="BV1229" i="1"/>
  <c r="BV1230" i="1"/>
  <c r="BV1231" i="1"/>
  <c r="BX1231" i="1" s="1"/>
  <c r="BY1231" i="1" s="1"/>
  <c r="BV1232" i="1"/>
  <c r="BV1233" i="1"/>
  <c r="BX1233" i="1" s="1"/>
  <c r="BY1233" i="1" s="1"/>
  <c r="BV1234" i="1"/>
  <c r="BV1235" i="1"/>
  <c r="BV1236" i="1"/>
  <c r="BV1237" i="1"/>
  <c r="BV1238" i="1"/>
  <c r="BV1239" i="1"/>
  <c r="BX1239" i="1" s="1"/>
  <c r="BY1239" i="1" s="1"/>
  <c r="BV1240" i="1"/>
  <c r="BV1241" i="1"/>
  <c r="BX1241" i="1" s="1"/>
  <c r="BY1241" i="1" s="1"/>
  <c r="BV1242" i="1"/>
  <c r="BV1243" i="1"/>
  <c r="BV1244" i="1"/>
  <c r="BV1245" i="1"/>
  <c r="BV1246" i="1"/>
  <c r="BV1247" i="1"/>
  <c r="BX1247" i="1" s="1"/>
  <c r="BY1247" i="1" s="1"/>
  <c r="BV1248" i="1"/>
  <c r="BV1249" i="1"/>
  <c r="BX1249" i="1" s="1"/>
  <c r="BY1249" i="1" s="1"/>
  <c r="BV1250" i="1"/>
  <c r="BV1251" i="1"/>
  <c r="BV1252" i="1"/>
  <c r="BV1253" i="1"/>
  <c r="BV1254" i="1"/>
  <c r="BV1255" i="1"/>
  <c r="BX1255" i="1" s="1"/>
  <c r="BY1255" i="1" s="1"/>
  <c r="BV1256" i="1"/>
  <c r="BV1257" i="1"/>
  <c r="BX1257" i="1" s="1"/>
  <c r="BY1257" i="1" s="1"/>
  <c r="BV1258" i="1"/>
  <c r="BV1259" i="1"/>
  <c r="BV1260" i="1"/>
  <c r="BV1261" i="1"/>
  <c r="BV1262" i="1"/>
  <c r="BV1263" i="1"/>
  <c r="BX1263" i="1" s="1"/>
  <c r="BY1263" i="1" s="1"/>
  <c r="BV1264" i="1"/>
  <c r="BV1265" i="1"/>
  <c r="BX1265" i="1" s="1"/>
  <c r="BY1265" i="1" s="1"/>
  <c r="BV1266" i="1"/>
  <c r="BV1267" i="1"/>
  <c r="BV1268" i="1"/>
  <c r="BV1269" i="1"/>
  <c r="BV1270" i="1"/>
  <c r="BV1271" i="1"/>
  <c r="BX1271" i="1" s="1"/>
  <c r="BY1271" i="1" s="1"/>
  <c r="BV1272" i="1"/>
  <c r="BV1273" i="1"/>
  <c r="BX1273" i="1" s="1"/>
  <c r="BY1273" i="1" s="1"/>
  <c r="BV1274" i="1"/>
  <c r="BV1275" i="1"/>
  <c r="BV1276" i="1"/>
  <c r="BV1277" i="1"/>
  <c r="BV1278" i="1"/>
  <c r="BV1279" i="1"/>
  <c r="BX1279" i="1" s="1"/>
  <c r="BY1279" i="1" s="1"/>
  <c r="BV1280" i="1"/>
  <c r="BV1281" i="1"/>
  <c r="BX1281" i="1" s="1"/>
  <c r="BY1281" i="1" s="1"/>
  <c r="BV1282" i="1"/>
  <c r="BV1283" i="1"/>
  <c r="BV1284" i="1"/>
  <c r="BV1285" i="1"/>
  <c r="BV1286" i="1"/>
  <c r="BV1287" i="1"/>
  <c r="BX1287" i="1" s="1"/>
  <c r="BY1287" i="1" s="1"/>
  <c r="BV1288" i="1"/>
  <c r="BV1289" i="1"/>
  <c r="BX1289" i="1" s="1"/>
  <c r="BY1289" i="1" s="1"/>
  <c r="BV1290" i="1"/>
  <c r="BV1291" i="1"/>
  <c r="BV1292" i="1"/>
  <c r="BV1293" i="1"/>
  <c r="BV1294" i="1"/>
  <c r="BV1295" i="1"/>
  <c r="BX1295" i="1" s="1"/>
  <c r="BY1295" i="1" s="1"/>
  <c r="BV1296" i="1"/>
  <c r="BV1297" i="1"/>
  <c r="BX1297" i="1" s="1"/>
  <c r="BY1297" i="1" s="1"/>
  <c r="BV1298" i="1"/>
  <c r="BV1299" i="1"/>
  <c r="BV1300" i="1"/>
  <c r="BV1301" i="1"/>
  <c r="BV1302" i="1"/>
  <c r="BV1303" i="1"/>
  <c r="BX1303" i="1" s="1"/>
  <c r="BY1303" i="1" s="1"/>
  <c r="BV1304" i="1"/>
  <c r="BV1305" i="1"/>
  <c r="BX1305" i="1" s="1"/>
  <c r="BY1305" i="1" s="1"/>
  <c r="BV1306" i="1"/>
  <c r="BV1307" i="1"/>
  <c r="BV1308" i="1"/>
  <c r="BV1309" i="1"/>
  <c r="BV1310" i="1"/>
  <c r="BV1311" i="1"/>
  <c r="BX1311" i="1" s="1"/>
  <c r="BY1311" i="1" s="1"/>
  <c r="BV1312" i="1"/>
  <c r="BV1313" i="1"/>
  <c r="BX1313" i="1" s="1"/>
  <c r="BY1313" i="1" s="1"/>
  <c r="BV1314" i="1"/>
  <c r="BV1315" i="1"/>
  <c r="BV1316" i="1"/>
  <c r="BV1317" i="1"/>
  <c r="BV1318" i="1"/>
  <c r="BV1319" i="1"/>
  <c r="BX1319" i="1" s="1"/>
  <c r="BY1319" i="1" s="1"/>
  <c r="BV1320" i="1"/>
  <c r="BV1321" i="1"/>
  <c r="BX1321" i="1" s="1"/>
  <c r="BY1321" i="1" s="1"/>
  <c r="BV1322" i="1"/>
  <c r="BV1323" i="1"/>
  <c r="BV1324" i="1"/>
  <c r="BV1325" i="1"/>
  <c r="BV1326" i="1"/>
  <c r="BV1327" i="1"/>
  <c r="BX1327" i="1" s="1"/>
  <c r="BY1327" i="1" s="1"/>
  <c r="BV1328" i="1"/>
  <c r="BV1329" i="1"/>
  <c r="BX1329" i="1" s="1"/>
  <c r="BY1329" i="1" s="1"/>
  <c r="BV1330" i="1"/>
  <c r="BV1331" i="1"/>
  <c r="BV1332" i="1"/>
  <c r="BV1333" i="1"/>
  <c r="BV1334" i="1"/>
  <c r="BV1335" i="1"/>
  <c r="BX1335" i="1" s="1"/>
  <c r="BY1335" i="1" s="1"/>
  <c r="BV1336" i="1"/>
  <c r="BV1337" i="1"/>
  <c r="BX1337" i="1" s="1"/>
  <c r="BY1337" i="1" s="1"/>
  <c r="BV1338" i="1"/>
  <c r="BV1339" i="1"/>
  <c r="BV1340" i="1"/>
  <c r="BV1341" i="1"/>
  <c r="BV1342" i="1"/>
  <c r="BV1343" i="1"/>
  <c r="BX1343" i="1" s="1"/>
  <c r="BY1343" i="1" s="1"/>
  <c r="BV1344" i="1"/>
  <c r="BV1345" i="1"/>
  <c r="BX1345" i="1" s="1"/>
  <c r="BY1345" i="1" s="1"/>
  <c r="BV1346" i="1"/>
  <c r="BV1347" i="1"/>
  <c r="BV1348" i="1"/>
  <c r="BV1349" i="1"/>
  <c r="BV1350" i="1"/>
  <c r="BV1351" i="1"/>
  <c r="BX1351" i="1" s="1"/>
  <c r="BY1351" i="1" s="1"/>
  <c r="BV1352" i="1"/>
  <c r="BV1353" i="1"/>
  <c r="BX1353" i="1" s="1"/>
  <c r="BY1353" i="1" s="1"/>
  <c r="BV1354" i="1"/>
  <c r="BV1355" i="1"/>
  <c r="BV1356" i="1"/>
  <c r="BV1357" i="1"/>
  <c r="BV1358" i="1"/>
  <c r="BV1359" i="1"/>
  <c r="BX1359" i="1" s="1"/>
  <c r="BY1359" i="1" s="1"/>
  <c r="BV1360" i="1"/>
  <c r="BV1361" i="1"/>
  <c r="BX1361" i="1" s="1"/>
  <c r="BY1361" i="1" s="1"/>
  <c r="BV1362" i="1"/>
  <c r="BV1363" i="1"/>
  <c r="BV1364" i="1"/>
  <c r="BV1365" i="1"/>
  <c r="BV1366" i="1"/>
  <c r="BV1367" i="1"/>
  <c r="BX1367" i="1" s="1"/>
  <c r="BY1367" i="1" s="1"/>
  <c r="BV1368" i="1"/>
  <c r="BV1369" i="1"/>
  <c r="BX1369" i="1" s="1"/>
  <c r="BY1369" i="1" s="1"/>
  <c r="BV1370" i="1"/>
  <c r="BV1371" i="1"/>
  <c r="BV1372" i="1"/>
  <c r="BV1373" i="1"/>
  <c r="BV1374" i="1"/>
  <c r="BV1375" i="1"/>
  <c r="BX1375" i="1" s="1"/>
  <c r="BY1375" i="1" s="1"/>
  <c r="BV1376" i="1"/>
  <c r="BV1377" i="1"/>
  <c r="BX1377" i="1" s="1"/>
  <c r="BY1377" i="1" s="1"/>
  <c r="BV1378" i="1"/>
  <c r="BV1379" i="1"/>
  <c r="BV1380" i="1"/>
  <c r="BV1381" i="1"/>
  <c r="BV1382" i="1"/>
  <c r="BV1383" i="1"/>
  <c r="BX1383" i="1" s="1"/>
  <c r="BY1383" i="1" s="1"/>
  <c r="BV1384" i="1"/>
  <c r="BV1385" i="1"/>
  <c r="BX1385" i="1" s="1"/>
  <c r="BY1385" i="1" s="1"/>
  <c r="BV1386" i="1"/>
  <c r="BV1387" i="1"/>
  <c r="BV1388" i="1"/>
  <c r="BV1389" i="1"/>
  <c r="BV1390" i="1"/>
  <c r="BV1391" i="1"/>
  <c r="BX1391" i="1" s="1"/>
  <c r="BY1391" i="1" s="1"/>
  <c r="BV1392" i="1"/>
  <c r="BV1393" i="1"/>
  <c r="BX1393" i="1" s="1"/>
  <c r="BY1393" i="1" s="1"/>
  <c r="BV1394" i="1"/>
  <c r="BV1395" i="1"/>
  <c r="BV1396" i="1"/>
  <c r="BV1397" i="1"/>
  <c r="BV1398" i="1"/>
  <c r="BV1399" i="1"/>
  <c r="BX1399" i="1" s="1"/>
  <c r="BY1399" i="1" s="1"/>
  <c r="BV1400" i="1"/>
  <c r="BV1401" i="1"/>
  <c r="BX1401" i="1" s="1"/>
  <c r="BY1401" i="1" s="1"/>
  <c r="BV1402" i="1"/>
  <c r="BV1403" i="1"/>
  <c r="BV1404" i="1"/>
  <c r="BV1405" i="1"/>
  <c r="BV1406" i="1"/>
  <c r="BV1407" i="1"/>
  <c r="BX1407" i="1" s="1"/>
  <c r="BY1407" i="1" s="1"/>
  <c r="BV1408" i="1"/>
  <c r="BV1409" i="1"/>
  <c r="BX1409" i="1" s="1"/>
  <c r="BY1409" i="1" s="1"/>
  <c r="BV1410" i="1"/>
  <c r="BV1411" i="1"/>
  <c r="BV1412" i="1"/>
  <c r="BV1413" i="1"/>
  <c r="BV1414" i="1"/>
  <c r="BV1415" i="1"/>
  <c r="BX1415" i="1" s="1"/>
  <c r="BY1415" i="1" s="1"/>
  <c r="BV1416" i="1"/>
  <c r="BV1417" i="1"/>
  <c r="BX1417" i="1" s="1"/>
  <c r="BY1417" i="1" s="1"/>
  <c r="BV1418" i="1"/>
  <c r="BV1419" i="1"/>
  <c r="BV1420" i="1"/>
  <c r="BV1421" i="1"/>
  <c r="BV1422" i="1"/>
  <c r="BV1423" i="1"/>
  <c r="BX1423" i="1" s="1"/>
  <c r="BY1423" i="1" s="1"/>
  <c r="BV1424" i="1"/>
  <c r="BV1425" i="1"/>
  <c r="BX1425" i="1" s="1"/>
  <c r="BY1425" i="1" s="1"/>
  <c r="BV1426" i="1"/>
  <c r="BV1427" i="1"/>
  <c r="BV1428" i="1"/>
  <c r="BV1429" i="1"/>
  <c r="BV1430" i="1"/>
  <c r="BV1431" i="1"/>
  <c r="BX1431" i="1" s="1"/>
  <c r="BY1431" i="1" s="1"/>
  <c r="BV1432" i="1"/>
  <c r="BV1433" i="1"/>
  <c r="BX1433" i="1" s="1"/>
  <c r="BY1433" i="1" s="1"/>
  <c r="BV1434" i="1"/>
  <c r="BV1435" i="1"/>
  <c r="BV1436" i="1"/>
  <c r="BV1437" i="1"/>
  <c r="BV1438" i="1"/>
  <c r="BV1439" i="1"/>
  <c r="BX1439" i="1" s="1"/>
  <c r="BY1439" i="1" s="1"/>
  <c r="BV1440" i="1"/>
  <c r="BV1441" i="1"/>
  <c r="BX1441" i="1" s="1"/>
  <c r="BY1441" i="1" s="1"/>
  <c r="BV1442" i="1"/>
  <c r="BV1443" i="1"/>
  <c r="BV1444" i="1"/>
  <c r="BV1445" i="1"/>
  <c r="BV1446" i="1"/>
  <c r="BV1447" i="1"/>
  <c r="BX1447" i="1" s="1"/>
  <c r="BY1447" i="1" s="1"/>
  <c r="BV1448" i="1"/>
  <c r="BV1449" i="1"/>
  <c r="BX1449" i="1" s="1"/>
  <c r="BY1449" i="1" s="1"/>
  <c r="BV1450" i="1"/>
  <c r="BV1451" i="1"/>
  <c r="BV1452" i="1"/>
  <c r="BV1453" i="1"/>
  <c r="BV1454" i="1"/>
  <c r="BV1455" i="1"/>
  <c r="BX1455" i="1" s="1"/>
  <c r="BY1455" i="1" s="1"/>
  <c r="BV1456" i="1"/>
  <c r="BV1457" i="1"/>
  <c r="BX1457" i="1" s="1"/>
  <c r="BY1457" i="1" s="1"/>
  <c r="BV1458" i="1"/>
  <c r="BV1459" i="1"/>
  <c r="BV1460" i="1"/>
  <c r="BV1461" i="1"/>
  <c r="BV1462" i="1"/>
  <c r="BV1463" i="1"/>
  <c r="BX1463" i="1" s="1"/>
  <c r="BY1463" i="1" s="1"/>
  <c r="BV1464" i="1"/>
  <c r="BV1465" i="1"/>
  <c r="BX1465" i="1" s="1"/>
  <c r="BY1465" i="1" s="1"/>
  <c r="BV1466" i="1"/>
  <c r="BV1467" i="1"/>
  <c r="BV1468" i="1"/>
  <c r="BV1469" i="1"/>
  <c r="BV1470" i="1"/>
  <c r="BV1471" i="1"/>
  <c r="BX1471" i="1" s="1"/>
  <c r="BY1471" i="1" s="1"/>
  <c r="BV1472" i="1"/>
  <c r="BV1473" i="1"/>
  <c r="BX1473" i="1" s="1"/>
  <c r="BY1473" i="1" s="1"/>
  <c r="BV1474" i="1"/>
  <c r="BV1475" i="1"/>
  <c r="BV1476" i="1"/>
  <c r="BV1477" i="1"/>
  <c r="BV1478" i="1"/>
  <c r="BV1479" i="1"/>
  <c r="BX1479" i="1" s="1"/>
  <c r="BY1479" i="1" s="1"/>
  <c r="BV1480" i="1"/>
  <c r="BV1481" i="1"/>
  <c r="BX1481" i="1" s="1"/>
  <c r="BY1481" i="1" s="1"/>
  <c r="BV1482" i="1"/>
  <c r="BV1483" i="1"/>
  <c r="BV1484" i="1"/>
  <c r="BV1485" i="1"/>
  <c r="BV1486" i="1"/>
  <c r="BV1487" i="1"/>
  <c r="BX1487" i="1" s="1"/>
  <c r="BY1487" i="1" s="1"/>
  <c r="BV1488" i="1"/>
  <c r="BV1489" i="1"/>
  <c r="BX1489" i="1" s="1"/>
  <c r="BY1489" i="1" s="1"/>
  <c r="BV1490" i="1"/>
  <c r="BV1491" i="1"/>
  <c r="BV1492" i="1"/>
  <c r="BV1493" i="1"/>
  <c r="BV1494" i="1"/>
  <c r="BV1495" i="1"/>
  <c r="BX1495" i="1" s="1"/>
  <c r="BY1495" i="1" s="1"/>
  <c r="BV1496" i="1"/>
  <c r="BV1497" i="1"/>
  <c r="BX1497" i="1" s="1"/>
  <c r="BY1497" i="1" s="1"/>
  <c r="BV1498" i="1"/>
  <c r="BV1499" i="1"/>
  <c r="BV1500" i="1"/>
  <c r="BV1501" i="1"/>
  <c r="BW4" i="1"/>
  <c r="BW5" i="1"/>
  <c r="BX5" i="1" s="1"/>
  <c r="BY5" i="1" s="1"/>
  <c r="BW6" i="1"/>
  <c r="BW7" i="1"/>
  <c r="BW8" i="1"/>
  <c r="BW9" i="1"/>
  <c r="BW10" i="1"/>
  <c r="BX10" i="1" s="1"/>
  <c r="BW11" i="1"/>
  <c r="BW12" i="1"/>
  <c r="BW13" i="1"/>
  <c r="BX13" i="1" s="1"/>
  <c r="BY13" i="1" s="1"/>
  <c r="BW14" i="1"/>
  <c r="BX14" i="1" s="1"/>
  <c r="BW15" i="1"/>
  <c r="BX15" i="1" s="1"/>
  <c r="BY15" i="1" s="1"/>
  <c r="BW16" i="1"/>
  <c r="BW17" i="1"/>
  <c r="BW18" i="1"/>
  <c r="BX18" i="1" s="1"/>
  <c r="BW19" i="1"/>
  <c r="BW20" i="1"/>
  <c r="BW21" i="1"/>
  <c r="BX21" i="1" s="1"/>
  <c r="BY21" i="1" s="1"/>
  <c r="BW22" i="1"/>
  <c r="BW23" i="1"/>
  <c r="BX23" i="1" s="1"/>
  <c r="BY23" i="1" s="1"/>
  <c r="BW24" i="1"/>
  <c r="BW25" i="1"/>
  <c r="BW26" i="1"/>
  <c r="BX26" i="1" s="1"/>
  <c r="BW27" i="1"/>
  <c r="BW28" i="1"/>
  <c r="BW29" i="1"/>
  <c r="BX29" i="1" s="1"/>
  <c r="BY29" i="1" s="1"/>
  <c r="BW30" i="1"/>
  <c r="BX30" i="1" s="1"/>
  <c r="BW31" i="1"/>
  <c r="BX31" i="1" s="1"/>
  <c r="BY31" i="1" s="1"/>
  <c r="BW32" i="1"/>
  <c r="BW33" i="1"/>
  <c r="BW34" i="1"/>
  <c r="BX34" i="1" s="1"/>
  <c r="BW35" i="1"/>
  <c r="BW36" i="1"/>
  <c r="BW37" i="1"/>
  <c r="BX37" i="1" s="1"/>
  <c r="BY37" i="1" s="1"/>
  <c r="BW38" i="1"/>
  <c r="BX38" i="1" s="1"/>
  <c r="BW39" i="1"/>
  <c r="BX39" i="1" s="1"/>
  <c r="BY39" i="1" s="1"/>
  <c r="BW40" i="1"/>
  <c r="BW41" i="1"/>
  <c r="BW42" i="1"/>
  <c r="BX42" i="1" s="1"/>
  <c r="BW43" i="1"/>
  <c r="BW44" i="1"/>
  <c r="BW45" i="1"/>
  <c r="BX45" i="1" s="1"/>
  <c r="BY45" i="1" s="1"/>
  <c r="BW46" i="1"/>
  <c r="BW47" i="1"/>
  <c r="BX47" i="1" s="1"/>
  <c r="BY47" i="1" s="1"/>
  <c r="BW48" i="1"/>
  <c r="BW49" i="1"/>
  <c r="BW50" i="1"/>
  <c r="BX50" i="1" s="1"/>
  <c r="BW51" i="1"/>
  <c r="BW52" i="1"/>
  <c r="BW53" i="1"/>
  <c r="BX53" i="1" s="1"/>
  <c r="BY53" i="1" s="1"/>
  <c r="BW54" i="1"/>
  <c r="BW55" i="1"/>
  <c r="BX55" i="1" s="1"/>
  <c r="BY55" i="1" s="1"/>
  <c r="BW56" i="1"/>
  <c r="BW57" i="1"/>
  <c r="BW58" i="1"/>
  <c r="BX58" i="1" s="1"/>
  <c r="BW59" i="1"/>
  <c r="BW60" i="1"/>
  <c r="BW61" i="1"/>
  <c r="BX61" i="1" s="1"/>
  <c r="BY61" i="1" s="1"/>
  <c r="BW62" i="1"/>
  <c r="BW63" i="1"/>
  <c r="BX63" i="1" s="1"/>
  <c r="BY63" i="1" s="1"/>
  <c r="BW64" i="1"/>
  <c r="BW65" i="1"/>
  <c r="BW66" i="1"/>
  <c r="BX66" i="1" s="1"/>
  <c r="BW67" i="1"/>
  <c r="BW68" i="1"/>
  <c r="BW69" i="1"/>
  <c r="BX69" i="1" s="1"/>
  <c r="BY69" i="1" s="1"/>
  <c r="BW70" i="1"/>
  <c r="BW71" i="1"/>
  <c r="BX71" i="1" s="1"/>
  <c r="BY71" i="1" s="1"/>
  <c r="BW72" i="1"/>
  <c r="BW73" i="1"/>
  <c r="BW74" i="1"/>
  <c r="BX74" i="1" s="1"/>
  <c r="BW75" i="1"/>
  <c r="BW76" i="1"/>
  <c r="BW77" i="1"/>
  <c r="BX77" i="1" s="1"/>
  <c r="BY77" i="1" s="1"/>
  <c r="BW78" i="1"/>
  <c r="BW79" i="1"/>
  <c r="BX79" i="1" s="1"/>
  <c r="BY79" i="1" s="1"/>
  <c r="BW80" i="1"/>
  <c r="BW81" i="1"/>
  <c r="BW82" i="1"/>
  <c r="BW83" i="1"/>
  <c r="BW84" i="1"/>
  <c r="BW85" i="1"/>
  <c r="BX85" i="1" s="1"/>
  <c r="BY85" i="1" s="1"/>
  <c r="BW86" i="1"/>
  <c r="BW87" i="1"/>
  <c r="BX87" i="1" s="1"/>
  <c r="BY87" i="1" s="1"/>
  <c r="BW88" i="1"/>
  <c r="BW89" i="1"/>
  <c r="BW90" i="1"/>
  <c r="BX90" i="1" s="1"/>
  <c r="BW91" i="1"/>
  <c r="BW92" i="1"/>
  <c r="BW93" i="1"/>
  <c r="BX93" i="1" s="1"/>
  <c r="BY93" i="1" s="1"/>
  <c r="BW94" i="1"/>
  <c r="BX94" i="1" s="1"/>
  <c r="BW95" i="1"/>
  <c r="BX95" i="1" s="1"/>
  <c r="BY95" i="1" s="1"/>
  <c r="BW96" i="1"/>
  <c r="BW97" i="1"/>
  <c r="BW98" i="1"/>
  <c r="BX98" i="1" s="1"/>
  <c r="BW99" i="1"/>
  <c r="BW100" i="1"/>
  <c r="BW101" i="1"/>
  <c r="BX101" i="1" s="1"/>
  <c r="BY101" i="1" s="1"/>
  <c r="BW102" i="1"/>
  <c r="BW103" i="1"/>
  <c r="BX103" i="1" s="1"/>
  <c r="BY103" i="1" s="1"/>
  <c r="BW104" i="1"/>
  <c r="BW105" i="1"/>
  <c r="BW106" i="1"/>
  <c r="BX106" i="1" s="1"/>
  <c r="BW107" i="1"/>
  <c r="BW108" i="1"/>
  <c r="BW109" i="1"/>
  <c r="BX109" i="1" s="1"/>
  <c r="BY109" i="1" s="1"/>
  <c r="BW110" i="1"/>
  <c r="BW111" i="1"/>
  <c r="BX111" i="1" s="1"/>
  <c r="BY111" i="1" s="1"/>
  <c r="BW112" i="1"/>
  <c r="BW113" i="1"/>
  <c r="BW114" i="1"/>
  <c r="BW115" i="1"/>
  <c r="BW116" i="1"/>
  <c r="BW117" i="1"/>
  <c r="BX117" i="1" s="1"/>
  <c r="BY117" i="1" s="1"/>
  <c r="BW118" i="1"/>
  <c r="BW119" i="1"/>
  <c r="BX119" i="1" s="1"/>
  <c r="BY119" i="1" s="1"/>
  <c r="BW120" i="1"/>
  <c r="BW121" i="1"/>
  <c r="BW122" i="1"/>
  <c r="BX122" i="1" s="1"/>
  <c r="BW123" i="1"/>
  <c r="BW124" i="1"/>
  <c r="BW125" i="1"/>
  <c r="BX125" i="1" s="1"/>
  <c r="BY125" i="1" s="1"/>
  <c r="BW126" i="1"/>
  <c r="BW127" i="1"/>
  <c r="BX127" i="1" s="1"/>
  <c r="BY127" i="1" s="1"/>
  <c r="BW128" i="1"/>
  <c r="BW129" i="1"/>
  <c r="BW130" i="1"/>
  <c r="BX130" i="1" s="1"/>
  <c r="BW131" i="1"/>
  <c r="BW132" i="1"/>
  <c r="BW133" i="1"/>
  <c r="BX133" i="1" s="1"/>
  <c r="BY133" i="1" s="1"/>
  <c r="BW134" i="1"/>
  <c r="BW135" i="1"/>
  <c r="BX135" i="1" s="1"/>
  <c r="BY135" i="1" s="1"/>
  <c r="BW136" i="1"/>
  <c r="BW137" i="1"/>
  <c r="BW138" i="1"/>
  <c r="BW139" i="1"/>
  <c r="BW140" i="1"/>
  <c r="BW141" i="1"/>
  <c r="BX141" i="1" s="1"/>
  <c r="BY141" i="1" s="1"/>
  <c r="BW142" i="1"/>
  <c r="BW143" i="1"/>
  <c r="BX143" i="1" s="1"/>
  <c r="BY143" i="1" s="1"/>
  <c r="BW144" i="1"/>
  <c r="BW145" i="1"/>
  <c r="BW146" i="1"/>
  <c r="BW147" i="1"/>
  <c r="BW148" i="1"/>
  <c r="BW149" i="1"/>
  <c r="BX149" i="1" s="1"/>
  <c r="BY149" i="1" s="1"/>
  <c r="BW150" i="1"/>
  <c r="BW151" i="1"/>
  <c r="BX151" i="1" s="1"/>
  <c r="BY151" i="1" s="1"/>
  <c r="BW152" i="1"/>
  <c r="BW153" i="1"/>
  <c r="BW154" i="1"/>
  <c r="BW155" i="1"/>
  <c r="BW156" i="1"/>
  <c r="BW157" i="1"/>
  <c r="BX157" i="1" s="1"/>
  <c r="BY157" i="1" s="1"/>
  <c r="BW158" i="1"/>
  <c r="BX158" i="1" s="1"/>
  <c r="BW159" i="1"/>
  <c r="BX159" i="1" s="1"/>
  <c r="BY159" i="1" s="1"/>
  <c r="BW160" i="1"/>
  <c r="BW161" i="1"/>
  <c r="BW162" i="1"/>
  <c r="BW163" i="1"/>
  <c r="BW164" i="1"/>
  <c r="BW165" i="1"/>
  <c r="BX165" i="1" s="1"/>
  <c r="BY165" i="1" s="1"/>
  <c r="BW166" i="1"/>
  <c r="BW167" i="1"/>
  <c r="BX167" i="1" s="1"/>
  <c r="BY167" i="1" s="1"/>
  <c r="BW168" i="1"/>
  <c r="BW169" i="1"/>
  <c r="BW170" i="1"/>
  <c r="BX170" i="1" s="1"/>
  <c r="BW171" i="1"/>
  <c r="BW172" i="1"/>
  <c r="BW173" i="1"/>
  <c r="BX173" i="1" s="1"/>
  <c r="BY173" i="1" s="1"/>
  <c r="BW174" i="1"/>
  <c r="BW175" i="1"/>
  <c r="BX175" i="1" s="1"/>
  <c r="BY175" i="1" s="1"/>
  <c r="BW176" i="1"/>
  <c r="BW177" i="1"/>
  <c r="BW178" i="1"/>
  <c r="BW179" i="1"/>
  <c r="BW180" i="1"/>
  <c r="BW181" i="1"/>
  <c r="BX181" i="1" s="1"/>
  <c r="BY181" i="1" s="1"/>
  <c r="BW182" i="1"/>
  <c r="BX182" i="1" s="1"/>
  <c r="BW183" i="1"/>
  <c r="BX183" i="1" s="1"/>
  <c r="BY183" i="1" s="1"/>
  <c r="BW184" i="1"/>
  <c r="BW185" i="1"/>
  <c r="BW186" i="1"/>
  <c r="BX186" i="1" s="1"/>
  <c r="BW187" i="1"/>
  <c r="BW188" i="1"/>
  <c r="BW189" i="1"/>
  <c r="BX189" i="1" s="1"/>
  <c r="BY189" i="1" s="1"/>
  <c r="BW190" i="1"/>
  <c r="BW191" i="1"/>
  <c r="BX191" i="1" s="1"/>
  <c r="BY191" i="1" s="1"/>
  <c r="BW192" i="1"/>
  <c r="BW193" i="1"/>
  <c r="BW194" i="1"/>
  <c r="BX194" i="1" s="1"/>
  <c r="BW195" i="1"/>
  <c r="BW196" i="1"/>
  <c r="BW197" i="1"/>
  <c r="BX197" i="1" s="1"/>
  <c r="BY197" i="1" s="1"/>
  <c r="BW198" i="1"/>
  <c r="BW199" i="1"/>
  <c r="BX199" i="1" s="1"/>
  <c r="BY199" i="1" s="1"/>
  <c r="BW200" i="1"/>
  <c r="BW201" i="1"/>
  <c r="BW202" i="1"/>
  <c r="BW203" i="1"/>
  <c r="BW204" i="1"/>
  <c r="BW205" i="1"/>
  <c r="BX205" i="1" s="1"/>
  <c r="BY205" i="1" s="1"/>
  <c r="BW206" i="1"/>
  <c r="BW207" i="1"/>
  <c r="BX207" i="1" s="1"/>
  <c r="BY207" i="1" s="1"/>
  <c r="BW208" i="1"/>
  <c r="BW209" i="1"/>
  <c r="BW210" i="1"/>
  <c r="BW211" i="1"/>
  <c r="BW212" i="1"/>
  <c r="BW213" i="1"/>
  <c r="BX213" i="1" s="1"/>
  <c r="BY213" i="1" s="1"/>
  <c r="BW214" i="1"/>
  <c r="BX214" i="1" s="1"/>
  <c r="BW215" i="1"/>
  <c r="BX215" i="1" s="1"/>
  <c r="BY215" i="1" s="1"/>
  <c r="BW216" i="1"/>
  <c r="BW217" i="1"/>
  <c r="BW218" i="1"/>
  <c r="BW219" i="1"/>
  <c r="BW220" i="1"/>
  <c r="BW221" i="1"/>
  <c r="BX221" i="1" s="1"/>
  <c r="BY221" i="1" s="1"/>
  <c r="BW222" i="1"/>
  <c r="BW223" i="1"/>
  <c r="BX223" i="1" s="1"/>
  <c r="BY223" i="1" s="1"/>
  <c r="BW224" i="1"/>
  <c r="BW225" i="1"/>
  <c r="BW226" i="1"/>
  <c r="BW227" i="1"/>
  <c r="BW228" i="1"/>
  <c r="BW229" i="1"/>
  <c r="BX229" i="1" s="1"/>
  <c r="BY229" i="1" s="1"/>
  <c r="BW230" i="1"/>
  <c r="BW231" i="1"/>
  <c r="BX231" i="1" s="1"/>
  <c r="BY231" i="1" s="1"/>
  <c r="BW232" i="1"/>
  <c r="BW233" i="1"/>
  <c r="BW234" i="1"/>
  <c r="BW235" i="1"/>
  <c r="BW236" i="1"/>
  <c r="BW237" i="1"/>
  <c r="BX237" i="1" s="1"/>
  <c r="BY237" i="1" s="1"/>
  <c r="BW238" i="1"/>
  <c r="BX238" i="1" s="1"/>
  <c r="BW239" i="1"/>
  <c r="BX239" i="1" s="1"/>
  <c r="BY239" i="1" s="1"/>
  <c r="BW240" i="1"/>
  <c r="BW241" i="1"/>
  <c r="BW242" i="1"/>
  <c r="BW243" i="1"/>
  <c r="BW244" i="1"/>
  <c r="BW245" i="1"/>
  <c r="BX245" i="1" s="1"/>
  <c r="BY245" i="1" s="1"/>
  <c r="BW246" i="1"/>
  <c r="BX246" i="1" s="1"/>
  <c r="BW247" i="1"/>
  <c r="BX247" i="1" s="1"/>
  <c r="BY247" i="1" s="1"/>
  <c r="BW248" i="1"/>
  <c r="BW249" i="1"/>
  <c r="BW250" i="1"/>
  <c r="BX250" i="1" s="1"/>
  <c r="BW251" i="1"/>
  <c r="BW252" i="1"/>
  <c r="BW253" i="1"/>
  <c r="BX253" i="1" s="1"/>
  <c r="BY253" i="1" s="1"/>
  <c r="BW254" i="1"/>
  <c r="BW255" i="1"/>
  <c r="BX255" i="1" s="1"/>
  <c r="BY255" i="1" s="1"/>
  <c r="BW256" i="1"/>
  <c r="BW257" i="1"/>
  <c r="BW258" i="1"/>
  <c r="BX258" i="1" s="1"/>
  <c r="BW259" i="1"/>
  <c r="BW260" i="1"/>
  <c r="BW261" i="1"/>
  <c r="BX261" i="1" s="1"/>
  <c r="BY261" i="1" s="1"/>
  <c r="BW262" i="1"/>
  <c r="BW263" i="1"/>
  <c r="BX263" i="1" s="1"/>
  <c r="BY263" i="1" s="1"/>
  <c r="BW264" i="1"/>
  <c r="BW265" i="1"/>
  <c r="BW266" i="1"/>
  <c r="BW267" i="1"/>
  <c r="BW268" i="1"/>
  <c r="BW269" i="1"/>
  <c r="BX269" i="1" s="1"/>
  <c r="BY269" i="1" s="1"/>
  <c r="BW270" i="1"/>
  <c r="BX270" i="1" s="1"/>
  <c r="BY270" i="1" s="1"/>
  <c r="BW271" i="1"/>
  <c r="BX271" i="1" s="1"/>
  <c r="BY271" i="1" s="1"/>
  <c r="BW272" i="1"/>
  <c r="BW273" i="1"/>
  <c r="BW274" i="1"/>
  <c r="BW275" i="1"/>
  <c r="BW276" i="1"/>
  <c r="BW277" i="1"/>
  <c r="BX277" i="1" s="1"/>
  <c r="BY277" i="1" s="1"/>
  <c r="BW278" i="1"/>
  <c r="BW279" i="1"/>
  <c r="BX279" i="1" s="1"/>
  <c r="BY279" i="1" s="1"/>
  <c r="BW280" i="1"/>
  <c r="BW281" i="1"/>
  <c r="BW282" i="1"/>
  <c r="BW283" i="1"/>
  <c r="BW284" i="1"/>
  <c r="BW285" i="1"/>
  <c r="BX285" i="1" s="1"/>
  <c r="BY285" i="1" s="1"/>
  <c r="BW286" i="1"/>
  <c r="BX286" i="1" s="1"/>
  <c r="BY286" i="1" s="1"/>
  <c r="BW287" i="1"/>
  <c r="BX287" i="1" s="1"/>
  <c r="BY287" i="1" s="1"/>
  <c r="BW288" i="1"/>
  <c r="BW289" i="1"/>
  <c r="BW290" i="1"/>
  <c r="BW291" i="1"/>
  <c r="BW292" i="1"/>
  <c r="BW293" i="1"/>
  <c r="BX293" i="1" s="1"/>
  <c r="BY293" i="1" s="1"/>
  <c r="BW294" i="1"/>
  <c r="BW295" i="1"/>
  <c r="BX295" i="1" s="1"/>
  <c r="BY295" i="1" s="1"/>
  <c r="BW296" i="1"/>
  <c r="BW297" i="1"/>
  <c r="BW298" i="1"/>
  <c r="BW299" i="1"/>
  <c r="BW300" i="1"/>
  <c r="BW301" i="1"/>
  <c r="BX301" i="1" s="1"/>
  <c r="BY301" i="1" s="1"/>
  <c r="BW302" i="1"/>
  <c r="BW303" i="1"/>
  <c r="BX303" i="1" s="1"/>
  <c r="BY303" i="1" s="1"/>
  <c r="BW304" i="1"/>
  <c r="BW305" i="1"/>
  <c r="BW306" i="1"/>
  <c r="BW307" i="1"/>
  <c r="BW308" i="1"/>
  <c r="BW309" i="1"/>
  <c r="BX309" i="1" s="1"/>
  <c r="BY309" i="1" s="1"/>
  <c r="BW310" i="1"/>
  <c r="BW311" i="1"/>
  <c r="BX311" i="1" s="1"/>
  <c r="BY311" i="1" s="1"/>
  <c r="BW312" i="1"/>
  <c r="BW313" i="1"/>
  <c r="BW314" i="1"/>
  <c r="BX314" i="1" s="1"/>
  <c r="BW315" i="1"/>
  <c r="BW316" i="1"/>
  <c r="BW317" i="1"/>
  <c r="BX317" i="1" s="1"/>
  <c r="BY317" i="1" s="1"/>
  <c r="BW318" i="1"/>
  <c r="BX318" i="1" s="1"/>
  <c r="BW319" i="1"/>
  <c r="BX319" i="1" s="1"/>
  <c r="BY319" i="1" s="1"/>
  <c r="BW320" i="1"/>
  <c r="BW321" i="1"/>
  <c r="BW322" i="1"/>
  <c r="BX322" i="1" s="1"/>
  <c r="BW323" i="1"/>
  <c r="BW324" i="1"/>
  <c r="BW325" i="1"/>
  <c r="BX325" i="1" s="1"/>
  <c r="BY325" i="1" s="1"/>
  <c r="BW326" i="1"/>
  <c r="BW327" i="1"/>
  <c r="BX327" i="1" s="1"/>
  <c r="BY327" i="1" s="1"/>
  <c r="BW328" i="1"/>
  <c r="BW329" i="1"/>
  <c r="BW330" i="1"/>
  <c r="BW331" i="1"/>
  <c r="BW332" i="1"/>
  <c r="BW333" i="1"/>
  <c r="BX333" i="1" s="1"/>
  <c r="BY333" i="1" s="1"/>
  <c r="BW334" i="1"/>
  <c r="BX334" i="1" s="1"/>
  <c r="BW335" i="1"/>
  <c r="BX335" i="1" s="1"/>
  <c r="BY335" i="1" s="1"/>
  <c r="BW336" i="1"/>
  <c r="BW337" i="1"/>
  <c r="BW338" i="1"/>
  <c r="BW339" i="1"/>
  <c r="BW340" i="1"/>
  <c r="BW341" i="1"/>
  <c r="BX341" i="1" s="1"/>
  <c r="BY341" i="1" s="1"/>
  <c r="BW342" i="1"/>
  <c r="BX342" i="1" s="1"/>
  <c r="BW343" i="1"/>
  <c r="BX343" i="1" s="1"/>
  <c r="BY343" i="1" s="1"/>
  <c r="BW344" i="1"/>
  <c r="BW345" i="1"/>
  <c r="BW346" i="1"/>
  <c r="BW347" i="1"/>
  <c r="BW348" i="1"/>
  <c r="BW349" i="1"/>
  <c r="BX349" i="1" s="1"/>
  <c r="BY349" i="1" s="1"/>
  <c r="BW350" i="1"/>
  <c r="BW351" i="1"/>
  <c r="BX351" i="1" s="1"/>
  <c r="BY351" i="1" s="1"/>
  <c r="BW352" i="1"/>
  <c r="BW353" i="1"/>
  <c r="BW354" i="1"/>
  <c r="BW355" i="1"/>
  <c r="BW356" i="1"/>
  <c r="BW357" i="1"/>
  <c r="BX357" i="1" s="1"/>
  <c r="BY357" i="1" s="1"/>
  <c r="BW358" i="1"/>
  <c r="BW359" i="1"/>
  <c r="BX359" i="1" s="1"/>
  <c r="BY359" i="1" s="1"/>
  <c r="BW360" i="1"/>
  <c r="BW361" i="1"/>
  <c r="BW362" i="1"/>
  <c r="BW363" i="1"/>
  <c r="BW364" i="1"/>
  <c r="BW365" i="1"/>
  <c r="BX365" i="1" s="1"/>
  <c r="BY365" i="1" s="1"/>
  <c r="BW366" i="1"/>
  <c r="BX366" i="1" s="1"/>
  <c r="BW367" i="1"/>
  <c r="BX367" i="1" s="1"/>
  <c r="BY367" i="1" s="1"/>
  <c r="BW368" i="1"/>
  <c r="BW369" i="1"/>
  <c r="BW370" i="1"/>
  <c r="BW371" i="1"/>
  <c r="BW372" i="1"/>
  <c r="BW373" i="1"/>
  <c r="BX373" i="1" s="1"/>
  <c r="BY373" i="1" s="1"/>
  <c r="BW374" i="1"/>
  <c r="BX374" i="1" s="1"/>
  <c r="BW375" i="1"/>
  <c r="BX375" i="1" s="1"/>
  <c r="BY375" i="1" s="1"/>
  <c r="BW376" i="1"/>
  <c r="BW377" i="1"/>
  <c r="BW378" i="1"/>
  <c r="BX378" i="1" s="1"/>
  <c r="BW379" i="1"/>
  <c r="BW380" i="1"/>
  <c r="BW381" i="1"/>
  <c r="BX381" i="1" s="1"/>
  <c r="BY381" i="1" s="1"/>
  <c r="BW382" i="1"/>
  <c r="BW383" i="1"/>
  <c r="BX383" i="1" s="1"/>
  <c r="BY383" i="1" s="1"/>
  <c r="BW384" i="1"/>
  <c r="BW385" i="1"/>
  <c r="BW386" i="1"/>
  <c r="BX386" i="1" s="1"/>
  <c r="BW387" i="1"/>
  <c r="BW388" i="1"/>
  <c r="BW389" i="1"/>
  <c r="BX389" i="1" s="1"/>
  <c r="BY389" i="1" s="1"/>
  <c r="BW390" i="1"/>
  <c r="BX390" i="1" s="1"/>
  <c r="BW391" i="1"/>
  <c r="BX391" i="1" s="1"/>
  <c r="BY391" i="1" s="1"/>
  <c r="BW392" i="1"/>
  <c r="BW393" i="1"/>
  <c r="BW394" i="1"/>
  <c r="BW395" i="1"/>
  <c r="BW396" i="1"/>
  <c r="BW397" i="1"/>
  <c r="BX397" i="1" s="1"/>
  <c r="BY397" i="1" s="1"/>
  <c r="BW398" i="1"/>
  <c r="BX398" i="1" s="1"/>
  <c r="BW399" i="1"/>
  <c r="BX399" i="1" s="1"/>
  <c r="BY399" i="1" s="1"/>
  <c r="BW400" i="1"/>
  <c r="BW401" i="1"/>
  <c r="BW402" i="1"/>
  <c r="BW403" i="1"/>
  <c r="BW404" i="1"/>
  <c r="BW405" i="1"/>
  <c r="BX405" i="1" s="1"/>
  <c r="BY405" i="1" s="1"/>
  <c r="BW406" i="1"/>
  <c r="BW407" i="1"/>
  <c r="BX407" i="1" s="1"/>
  <c r="BY407" i="1" s="1"/>
  <c r="BW408" i="1"/>
  <c r="BW409" i="1"/>
  <c r="BW410" i="1"/>
  <c r="BX410" i="1" s="1"/>
  <c r="BW411" i="1"/>
  <c r="BW412" i="1"/>
  <c r="BW413" i="1"/>
  <c r="BX413" i="1" s="1"/>
  <c r="BY413" i="1" s="1"/>
  <c r="BW414" i="1"/>
  <c r="BW415" i="1"/>
  <c r="BX415" i="1" s="1"/>
  <c r="BY415" i="1" s="1"/>
  <c r="BW416" i="1"/>
  <c r="BW417" i="1"/>
  <c r="BW418" i="1"/>
  <c r="BX418" i="1" s="1"/>
  <c r="BY418" i="1" s="1"/>
  <c r="BW419" i="1"/>
  <c r="BW420" i="1"/>
  <c r="BW421" i="1"/>
  <c r="BX421" i="1" s="1"/>
  <c r="BY421" i="1" s="1"/>
  <c r="BW422" i="1"/>
  <c r="BW423" i="1"/>
  <c r="BX423" i="1" s="1"/>
  <c r="BY423" i="1" s="1"/>
  <c r="BW424" i="1"/>
  <c r="BW425" i="1"/>
  <c r="BW426" i="1"/>
  <c r="BW427" i="1"/>
  <c r="BW428" i="1"/>
  <c r="BW429" i="1"/>
  <c r="BX429" i="1" s="1"/>
  <c r="BY429" i="1" s="1"/>
  <c r="BW430" i="1"/>
  <c r="BW431" i="1"/>
  <c r="BX431" i="1" s="1"/>
  <c r="BY431" i="1" s="1"/>
  <c r="BW432" i="1"/>
  <c r="BW433" i="1"/>
  <c r="BW434" i="1"/>
  <c r="BW435" i="1"/>
  <c r="BW436" i="1"/>
  <c r="BW437" i="1"/>
  <c r="BX437" i="1" s="1"/>
  <c r="BY437" i="1" s="1"/>
  <c r="BW438" i="1"/>
  <c r="BX438" i="1" s="1"/>
  <c r="BW439" i="1"/>
  <c r="BX439" i="1" s="1"/>
  <c r="BY439" i="1" s="1"/>
  <c r="BW440" i="1"/>
  <c r="BW441" i="1"/>
  <c r="BW442" i="1"/>
  <c r="BX442" i="1" s="1"/>
  <c r="BW443" i="1"/>
  <c r="BW444" i="1"/>
  <c r="BW445" i="1"/>
  <c r="BX445" i="1" s="1"/>
  <c r="BY445" i="1" s="1"/>
  <c r="BW446" i="1"/>
  <c r="BW447" i="1"/>
  <c r="BX447" i="1" s="1"/>
  <c r="BY447" i="1" s="1"/>
  <c r="BW448" i="1"/>
  <c r="BW449" i="1"/>
  <c r="BW450" i="1"/>
  <c r="BX450" i="1" s="1"/>
  <c r="BW451" i="1"/>
  <c r="BW452" i="1"/>
  <c r="BW453" i="1"/>
  <c r="BX453" i="1" s="1"/>
  <c r="BY453" i="1" s="1"/>
  <c r="BW454" i="1"/>
  <c r="BW455" i="1"/>
  <c r="BX455" i="1" s="1"/>
  <c r="BY455" i="1" s="1"/>
  <c r="BW456" i="1"/>
  <c r="BW457" i="1"/>
  <c r="BW458" i="1"/>
  <c r="BW459" i="1"/>
  <c r="BW460" i="1"/>
  <c r="BW461" i="1"/>
  <c r="BX461" i="1" s="1"/>
  <c r="BY461" i="1" s="1"/>
  <c r="BW462" i="1"/>
  <c r="BX462" i="1" s="1"/>
  <c r="BW463" i="1"/>
  <c r="BX463" i="1" s="1"/>
  <c r="BY463" i="1" s="1"/>
  <c r="BW464" i="1"/>
  <c r="BW465" i="1"/>
  <c r="BW466" i="1"/>
  <c r="BX466" i="1" s="1"/>
  <c r="BW467" i="1"/>
  <c r="BW468" i="1"/>
  <c r="BW469" i="1"/>
  <c r="BX469" i="1" s="1"/>
  <c r="BY469" i="1" s="1"/>
  <c r="BW470" i="1"/>
  <c r="BW471" i="1"/>
  <c r="BX471" i="1" s="1"/>
  <c r="BY471" i="1" s="1"/>
  <c r="BW472" i="1"/>
  <c r="BW473" i="1"/>
  <c r="BW474" i="1"/>
  <c r="BX474" i="1" s="1"/>
  <c r="BW475" i="1"/>
  <c r="BW476" i="1"/>
  <c r="BW477" i="1"/>
  <c r="BX477" i="1" s="1"/>
  <c r="BY477" i="1" s="1"/>
  <c r="BW478" i="1"/>
  <c r="BW479" i="1"/>
  <c r="BX479" i="1" s="1"/>
  <c r="BY479" i="1" s="1"/>
  <c r="BW480" i="1"/>
  <c r="BW481" i="1"/>
  <c r="BW482" i="1"/>
  <c r="BW483" i="1"/>
  <c r="BW484" i="1"/>
  <c r="BW485" i="1"/>
  <c r="BX485" i="1" s="1"/>
  <c r="BY485" i="1" s="1"/>
  <c r="BW486" i="1"/>
  <c r="BW487" i="1"/>
  <c r="BX487" i="1" s="1"/>
  <c r="BY487" i="1" s="1"/>
  <c r="BW488" i="1"/>
  <c r="BW489" i="1"/>
  <c r="BW490" i="1"/>
  <c r="BW491" i="1"/>
  <c r="BW492" i="1"/>
  <c r="BW493" i="1"/>
  <c r="BX493" i="1" s="1"/>
  <c r="BY493" i="1" s="1"/>
  <c r="BW494" i="1"/>
  <c r="BX494" i="1" s="1"/>
  <c r="BY494" i="1" s="1"/>
  <c r="BW495" i="1"/>
  <c r="BX495" i="1" s="1"/>
  <c r="BY495" i="1" s="1"/>
  <c r="BW496" i="1"/>
  <c r="BW497" i="1"/>
  <c r="BW498" i="1"/>
  <c r="BX498" i="1" s="1"/>
  <c r="BW499" i="1"/>
  <c r="BW500" i="1"/>
  <c r="BW501" i="1"/>
  <c r="BX501" i="1" s="1"/>
  <c r="BY501" i="1" s="1"/>
  <c r="BW502" i="1"/>
  <c r="BW503" i="1"/>
  <c r="BX503" i="1" s="1"/>
  <c r="BY503" i="1" s="1"/>
  <c r="BW504" i="1"/>
  <c r="BW505" i="1"/>
  <c r="BW506" i="1"/>
  <c r="BX506" i="1" s="1"/>
  <c r="BW507" i="1"/>
  <c r="BW508" i="1"/>
  <c r="BW509" i="1"/>
  <c r="BX509" i="1" s="1"/>
  <c r="BY509" i="1" s="1"/>
  <c r="BW510" i="1"/>
  <c r="BW511" i="1"/>
  <c r="BX511" i="1" s="1"/>
  <c r="BY511" i="1" s="1"/>
  <c r="BW512" i="1"/>
  <c r="BW513" i="1"/>
  <c r="BW514" i="1"/>
  <c r="BX514" i="1" s="1"/>
  <c r="BW515" i="1"/>
  <c r="BW516" i="1"/>
  <c r="BW517" i="1"/>
  <c r="BX517" i="1" s="1"/>
  <c r="BY517" i="1" s="1"/>
  <c r="BW518" i="1"/>
  <c r="BX518" i="1" s="1"/>
  <c r="BW519" i="1"/>
  <c r="BX519" i="1" s="1"/>
  <c r="BY519" i="1" s="1"/>
  <c r="BW520" i="1"/>
  <c r="BW521" i="1"/>
  <c r="BW522" i="1"/>
  <c r="BW523" i="1"/>
  <c r="BW524" i="1"/>
  <c r="BW525" i="1"/>
  <c r="BX525" i="1" s="1"/>
  <c r="BY525" i="1" s="1"/>
  <c r="BW526" i="1"/>
  <c r="BW527" i="1"/>
  <c r="BX527" i="1" s="1"/>
  <c r="BY527" i="1" s="1"/>
  <c r="BW528" i="1"/>
  <c r="BW529" i="1"/>
  <c r="BW530" i="1"/>
  <c r="BW531" i="1"/>
  <c r="BW532" i="1"/>
  <c r="BW533" i="1"/>
  <c r="BX533" i="1" s="1"/>
  <c r="BY533" i="1" s="1"/>
  <c r="BW534" i="1"/>
  <c r="BW535" i="1"/>
  <c r="BX535" i="1" s="1"/>
  <c r="BY535" i="1" s="1"/>
  <c r="BW536" i="1"/>
  <c r="BW537" i="1"/>
  <c r="BW538" i="1"/>
  <c r="BX538" i="1" s="1"/>
  <c r="BW539" i="1"/>
  <c r="BW540" i="1"/>
  <c r="BW541" i="1"/>
  <c r="BX541" i="1" s="1"/>
  <c r="BY541" i="1" s="1"/>
  <c r="BW542" i="1"/>
  <c r="BX542" i="1" s="1"/>
  <c r="BW543" i="1"/>
  <c r="BX543" i="1" s="1"/>
  <c r="BY543" i="1" s="1"/>
  <c r="BW544" i="1"/>
  <c r="BW545" i="1"/>
  <c r="BW546" i="1"/>
  <c r="BW547" i="1"/>
  <c r="BW548" i="1"/>
  <c r="BW549" i="1"/>
  <c r="BX549" i="1" s="1"/>
  <c r="BY549" i="1" s="1"/>
  <c r="BW550" i="1"/>
  <c r="BX550" i="1" s="1"/>
  <c r="BY550" i="1" s="1"/>
  <c r="BW551" i="1"/>
  <c r="BX551" i="1" s="1"/>
  <c r="BY551" i="1" s="1"/>
  <c r="BW552" i="1"/>
  <c r="BW553" i="1"/>
  <c r="BW554" i="1"/>
  <c r="BW555" i="1"/>
  <c r="BW556" i="1"/>
  <c r="BW557" i="1"/>
  <c r="BX557" i="1" s="1"/>
  <c r="BY557" i="1" s="1"/>
  <c r="BW558" i="1"/>
  <c r="BW559" i="1"/>
  <c r="BX559" i="1" s="1"/>
  <c r="BY559" i="1" s="1"/>
  <c r="BW560" i="1"/>
  <c r="BW561" i="1"/>
  <c r="BW562" i="1"/>
  <c r="BW563" i="1"/>
  <c r="BW564" i="1"/>
  <c r="BW565" i="1"/>
  <c r="BX565" i="1" s="1"/>
  <c r="BY565" i="1" s="1"/>
  <c r="BW566" i="1"/>
  <c r="BW567" i="1"/>
  <c r="BX567" i="1" s="1"/>
  <c r="BY567" i="1" s="1"/>
  <c r="BW568" i="1"/>
  <c r="BW569" i="1"/>
  <c r="BW570" i="1"/>
  <c r="BX570" i="1" s="1"/>
  <c r="BY570" i="1" s="1"/>
  <c r="BW571" i="1"/>
  <c r="BW572" i="1"/>
  <c r="BW573" i="1"/>
  <c r="BX573" i="1" s="1"/>
  <c r="BY573" i="1" s="1"/>
  <c r="BW574" i="1"/>
  <c r="BX574" i="1" s="1"/>
  <c r="BW575" i="1"/>
  <c r="BX575" i="1" s="1"/>
  <c r="BY575" i="1" s="1"/>
  <c r="BW576" i="1"/>
  <c r="BW577" i="1"/>
  <c r="BW578" i="1"/>
  <c r="BX578" i="1" s="1"/>
  <c r="BW579" i="1"/>
  <c r="BW580" i="1"/>
  <c r="BW581" i="1"/>
  <c r="BX581" i="1" s="1"/>
  <c r="BY581" i="1" s="1"/>
  <c r="BW582" i="1"/>
  <c r="BX582" i="1" s="1"/>
  <c r="BW583" i="1"/>
  <c r="BX583" i="1" s="1"/>
  <c r="BY583" i="1" s="1"/>
  <c r="BW584" i="1"/>
  <c r="BW585" i="1"/>
  <c r="BW586" i="1"/>
  <c r="BW587" i="1"/>
  <c r="BW588" i="1"/>
  <c r="BW589" i="1"/>
  <c r="BX589" i="1" s="1"/>
  <c r="BY589" i="1" s="1"/>
  <c r="BW590" i="1"/>
  <c r="BW591" i="1"/>
  <c r="BX591" i="1" s="1"/>
  <c r="BY591" i="1" s="1"/>
  <c r="BW592" i="1"/>
  <c r="BW593" i="1"/>
  <c r="BW594" i="1"/>
  <c r="BW595" i="1"/>
  <c r="BW596" i="1"/>
  <c r="BW597" i="1"/>
  <c r="BX597" i="1" s="1"/>
  <c r="BY597" i="1" s="1"/>
  <c r="BW598" i="1"/>
  <c r="BW599" i="1"/>
  <c r="BX599" i="1" s="1"/>
  <c r="BY599" i="1" s="1"/>
  <c r="BW600" i="1"/>
  <c r="BW601" i="1"/>
  <c r="BW602" i="1"/>
  <c r="BX602" i="1" s="1"/>
  <c r="BW603" i="1"/>
  <c r="BW604" i="1"/>
  <c r="BW605" i="1"/>
  <c r="BX605" i="1" s="1"/>
  <c r="BY605" i="1" s="1"/>
  <c r="BW606" i="1"/>
  <c r="BX606" i="1" s="1"/>
  <c r="BY606" i="1" s="1"/>
  <c r="BW607" i="1"/>
  <c r="BX607" i="1" s="1"/>
  <c r="BY607" i="1" s="1"/>
  <c r="BW608" i="1"/>
  <c r="BW609" i="1"/>
  <c r="BW610" i="1"/>
  <c r="BW611" i="1"/>
  <c r="BW612" i="1"/>
  <c r="BW613" i="1"/>
  <c r="BX613" i="1" s="1"/>
  <c r="BY613" i="1" s="1"/>
  <c r="BW614" i="1"/>
  <c r="BX614" i="1" s="1"/>
  <c r="BY614" i="1" s="1"/>
  <c r="BW615" i="1"/>
  <c r="BX615" i="1" s="1"/>
  <c r="BY615" i="1" s="1"/>
  <c r="BW616" i="1"/>
  <c r="BW617" i="1"/>
  <c r="BW618" i="1"/>
  <c r="BW619" i="1"/>
  <c r="BW620" i="1"/>
  <c r="BW621" i="1"/>
  <c r="BX621" i="1" s="1"/>
  <c r="BY621" i="1" s="1"/>
  <c r="BW622" i="1"/>
  <c r="BW623" i="1"/>
  <c r="BX623" i="1" s="1"/>
  <c r="BY623" i="1" s="1"/>
  <c r="BW624" i="1"/>
  <c r="BW625" i="1"/>
  <c r="BW626" i="1"/>
  <c r="BW627" i="1"/>
  <c r="BW628" i="1"/>
  <c r="BW629" i="1"/>
  <c r="BX629" i="1" s="1"/>
  <c r="BY629" i="1" s="1"/>
  <c r="BW630" i="1"/>
  <c r="BW631" i="1"/>
  <c r="BX631" i="1" s="1"/>
  <c r="BY631" i="1" s="1"/>
  <c r="BW632" i="1"/>
  <c r="BW633" i="1"/>
  <c r="BW634" i="1"/>
  <c r="BX634" i="1" s="1"/>
  <c r="BW635" i="1"/>
  <c r="BW636" i="1"/>
  <c r="BW637" i="1"/>
  <c r="BX637" i="1" s="1"/>
  <c r="BY637" i="1" s="1"/>
  <c r="BW638" i="1"/>
  <c r="BX638" i="1" s="1"/>
  <c r="BW639" i="1"/>
  <c r="BX639" i="1" s="1"/>
  <c r="BY639" i="1" s="1"/>
  <c r="BW640" i="1"/>
  <c r="BW641" i="1"/>
  <c r="BW642" i="1"/>
  <c r="BX642" i="1" s="1"/>
  <c r="BW643" i="1"/>
  <c r="BW644" i="1"/>
  <c r="BW645" i="1"/>
  <c r="BX645" i="1" s="1"/>
  <c r="BY645" i="1" s="1"/>
  <c r="BW646" i="1"/>
  <c r="BX646" i="1" s="1"/>
  <c r="BW647" i="1"/>
  <c r="BX647" i="1" s="1"/>
  <c r="BY647" i="1" s="1"/>
  <c r="BW648" i="1"/>
  <c r="BW649" i="1"/>
  <c r="BW650" i="1"/>
  <c r="BX650" i="1" s="1"/>
  <c r="BW651" i="1"/>
  <c r="BW652" i="1"/>
  <c r="BW653" i="1"/>
  <c r="BX653" i="1" s="1"/>
  <c r="BY653" i="1" s="1"/>
  <c r="BW654" i="1"/>
  <c r="BW655" i="1"/>
  <c r="BX655" i="1" s="1"/>
  <c r="BY655" i="1" s="1"/>
  <c r="BW656" i="1"/>
  <c r="BW657" i="1"/>
  <c r="BW658" i="1"/>
  <c r="BX658" i="1" s="1"/>
  <c r="BW659" i="1"/>
  <c r="BW660" i="1"/>
  <c r="BW661" i="1"/>
  <c r="BX661" i="1" s="1"/>
  <c r="BY661" i="1" s="1"/>
  <c r="BW662" i="1"/>
  <c r="BW663" i="1"/>
  <c r="BX663" i="1" s="1"/>
  <c r="BY663" i="1" s="1"/>
  <c r="BW664" i="1"/>
  <c r="BW665" i="1"/>
  <c r="BW666" i="1"/>
  <c r="BW667" i="1"/>
  <c r="BW668" i="1"/>
  <c r="BW669" i="1"/>
  <c r="BX669" i="1" s="1"/>
  <c r="BY669" i="1" s="1"/>
  <c r="BW670" i="1"/>
  <c r="BW671" i="1"/>
  <c r="BX671" i="1" s="1"/>
  <c r="BY671" i="1" s="1"/>
  <c r="BW672" i="1"/>
  <c r="BW673" i="1"/>
  <c r="BW674" i="1"/>
  <c r="BW675" i="1"/>
  <c r="BW676" i="1"/>
  <c r="BW677" i="1"/>
  <c r="BX677" i="1" s="1"/>
  <c r="BY677" i="1" s="1"/>
  <c r="BW678" i="1"/>
  <c r="BX678" i="1" s="1"/>
  <c r="BW679" i="1"/>
  <c r="BX679" i="1" s="1"/>
  <c r="BY679" i="1" s="1"/>
  <c r="BW680" i="1"/>
  <c r="BW681" i="1"/>
  <c r="BW682" i="1"/>
  <c r="BX682" i="1" s="1"/>
  <c r="BW683" i="1"/>
  <c r="BW684" i="1"/>
  <c r="BW685" i="1"/>
  <c r="BX685" i="1" s="1"/>
  <c r="BY685" i="1" s="1"/>
  <c r="BW686" i="1"/>
  <c r="BW687" i="1"/>
  <c r="BX687" i="1" s="1"/>
  <c r="BY687" i="1" s="1"/>
  <c r="BW688" i="1"/>
  <c r="BW689" i="1"/>
  <c r="BW690" i="1"/>
  <c r="BX690" i="1" s="1"/>
  <c r="BW691" i="1"/>
  <c r="BW692" i="1"/>
  <c r="BW693" i="1"/>
  <c r="BX693" i="1" s="1"/>
  <c r="BY693" i="1" s="1"/>
  <c r="BW694" i="1"/>
  <c r="BW695" i="1"/>
  <c r="BX695" i="1" s="1"/>
  <c r="BY695" i="1" s="1"/>
  <c r="BW696" i="1"/>
  <c r="BW697" i="1"/>
  <c r="BW698" i="1"/>
  <c r="BW699" i="1"/>
  <c r="BW700" i="1"/>
  <c r="BW701" i="1"/>
  <c r="BX701" i="1" s="1"/>
  <c r="BY701" i="1" s="1"/>
  <c r="BW702" i="1"/>
  <c r="BW703" i="1"/>
  <c r="BX703" i="1" s="1"/>
  <c r="BY703" i="1" s="1"/>
  <c r="BW704" i="1"/>
  <c r="BW705" i="1"/>
  <c r="BW706" i="1"/>
  <c r="BW707" i="1"/>
  <c r="BW708" i="1"/>
  <c r="BW709" i="1"/>
  <c r="BX709" i="1" s="1"/>
  <c r="BY709" i="1" s="1"/>
  <c r="BW710" i="1"/>
  <c r="BX710" i="1" s="1"/>
  <c r="BW711" i="1"/>
  <c r="BX711" i="1" s="1"/>
  <c r="BY711" i="1" s="1"/>
  <c r="BW712" i="1"/>
  <c r="BW713" i="1"/>
  <c r="BW714" i="1"/>
  <c r="BX714" i="1" s="1"/>
  <c r="BW715" i="1"/>
  <c r="BW716" i="1"/>
  <c r="BW717" i="1"/>
  <c r="BX717" i="1" s="1"/>
  <c r="BY717" i="1" s="1"/>
  <c r="BW718" i="1"/>
  <c r="BW719" i="1"/>
  <c r="BX719" i="1" s="1"/>
  <c r="BY719" i="1" s="1"/>
  <c r="BW720" i="1"/>
  <c r="BW721" i="1"/>
  <c r="BW722" i="1"/>
  <c r="BX722" i="1" s="1"/>
  <c r="BW723" i="1"/>
  <c r="BW724" i="1"/>
  <c r="BW725" i="1"/>
  <c r="BX725" i="1" s="1"/>
  <c r="BY725" i="1" s="1"/>
  <c r="BW726" i="1"/>
  <c r="BW727" i="1"/>
  <c r="BX727" i="1" s="1"/>
  <c r="BY727" i="1" s="1"/>
  <c r="BW728" i="1"/>
  <c r="BW729" i="1"/>
  <c r="BW730" i="1"/>
  <c r="BW731" i="1"/>
  <c r="BW732" i="1"/>
  <c r="BW733" i="1"/>
  <c r="BX733" i="1" s="1"/>
  <c r="BY733" i="1" s="1"/>
  <c r="BW734" i="1"/>
  <c r="BW735" i="1"/>
  <c r="BX735" i="1" s="1"/>
  <c r="BY735" i="1" s="1"/>
  <c r="BW736" i="1"/>
  <c r="BW737" i="1"/>
  <c r="BW738" i="1"/>
  <c r="BW739" i="1"/>
  <c r="BW740" i="1"/>
  <c r="BW741" i="1"/>
  <c r="BX741" i="1" s="1"/>
  <c r="BY741" i="1" s="1"/>
  <c r="BW742" i="1"/>
  <c r="BX742" i="1" s="1"/>
  <c r="BW743" i="1"/>
  <c r="BX743" i="1" s="1"/>
  <c r="BY743" i="1" s="1"/>
  <c r="BW744" i="1"/>
  <c r="BW745" i="1"/>
  <c r="BW746" i="1"/>
  <c r="BX746" i="1" s="1"/>
  <c r="BY746" i="1" s="1"/>
  <c r="BW747" i="1"/>
  <c r="BW748" i="1"/>
  <c r="BW749" i="1"/>
  <c r="BX749" i="1" s="1"/>
  <c r="BY749" i="1" s="1"/>
  <c r="BW750" i="1"/>
  <c r="BW751" i="1"/>
  <c r="BX751" i="1" s="1"/>
  <c r="BY751" i="1" s="1"/>
  <c r="BW752" i="1"/>
  <c r="BW753" i="1"/>
  <c r="BW754" i="1"/>
  <c r="BW755" i="1"/>
  <c r="BW756" i="1"/>
  <c r="BW757" i="1"/>
  <c r="BX757" i="1" s="1"/>
  <c r="BY757" i="1" s="1"/>
  <c r="BW758" i="1"/>
  <c r="BW759" i="1"/>
  <c r="BX759" i="1" s="1"/>
  <c r="BY759" i="1" s="1"/>
  <c r="BW760" i="1"/>
  <c r="BW761" i="1"/>
  <c r="BW762" i="1"/>
  <c r="BX762" i="1" s="1"/>
  <c r="BW763" i="1"/>
  <c r="BW764" i="1"/>
  <c r="BW765" i="1"/>
  <c r="BX765" i="1" s="1"/>
  <c r="BY765" i="1" s="1"/>
  <c r="BW766" i="1"/>
  <c r="BX766" i="1" s="1"/>
  <c r="BW767" i="1"/>
  <c r="BX767" i="1" s="1"/>
  <c r="BY767" i="1" s="1"/>
  <c r="BW768" i="1"/>
  <c r="BW769" i="1"/>
  <c r="BW770" i="1"/>
  <c r="BW771" i="1"/>
  <c r="BW772" i="1"/>
  <c r="BW773" i="1"/>
  <c r="BX773" i="1" s="1"/>
  <c r="BY773" i="1" s="1"/>
  <c r="BW774" i="1"/>
  <c r="BX774" i="1" s="1"/>
  <c r="BY774" i="1" s="1"/>
  <c r="BW775" i="1"/>
  <c r="BX775" i="1" s="1"/>
  <c r="BY775" i="1" s="1"/>
  <c r="BW776" i="1"/>
  <c r="BW777" i="1"/>
  <c r="BW778" i="1"/>
  <c r="BW779" i="1"/>
  <c r="BW780" i="1"/>
  <c r="BW781" i="1"/>
  <c r="BX781" i="1" s="1"/>
  <c r="BY781" i="1" s="1"/>
  <c r="BW782" i="1"/>
  <c r="BW783" i="1"/>
  <c r="BX783" i="1" s="1"/>
  <c r="BY783" i="1" s="1"/>
  <c r="BW784" i="1"/>
  <c r="BW785" i="1"/>
  <c r="BW786" i="1"/>
  <c r="BW787" i="1"/>
  <c r="BW788" i="1"/>
  <c r="BW789" i="1"/>
  <c r="BX789" i="1" s="1"/>
  <c r="BY789" i="1" s="1"/>
  <c r="BW790" i="1"/>
  <c r="BW791" i="1"/>
  <c r="BX791" i="1" s="1"/>
  <c r="BY791" i="1" s="1"/>
  <c r="BW792" i="1"/>
  <c r="BW793" i="1"/>
  <c r="BW794" i="1"/>
  <c r="BX794" i="1" s="1"/>
  <c r="BW795" i="1"/>
  <c r="BW796" i="1"/>
  <c r="BW797" i="1"/>
  <c r="BX797" i="1" s="1"/>
  <c r="BY797" i="1" s="1"/>
  <c r="BW798" i="1"/>
  <c r="BX798" i="1" s="1"/>
  <c r="BY798" i="1" s="1"/>
  <c r="BW799" i="1"/>
  <c r="BX799" i="1" s="1"/>
  <c r="BY799" i="1" s="1"/>
  <c r="BW800" i="1"/>
  <c r="BW801" i="1"/>
  <c r="BW802" i="1"/>
  <c r="BW803" i="1"/>
  <c r="BW804" i="1"/>
  <c r="BW805" i="1"/>
  <c r="BX805" i="1" s="1"/>
  <c r="BY805" i="1" s="1"/>
  <c r="BW806" i="1"/>
  <c r="BX806" i="1" s="1"/>
  <c r="BW807" i="1"/>
  <c r="BX807" i="1" s="1"/>
  <c r="BY807" i="1" s="1"/>
  <c r="BW808" i="1"/>
  <c r="BW809" i="1"/>
  <c r="BW810" i="1"/>
  <c r="BW811" i="1"/>
  <c r="BW812" i="1"/>
  <c r="BW813" i="1"/>
  <c r="BX813" i="1" s="1"/>
  <c r="BY813" i="1" s="1"/>
  <c r="BW814" i="1"/>
  <c r="BW815" i="1"/>
  <c r="BX815" i="1" s="1"/>
  <c r="BY815" i="1" s="1"/>
  <c r="BW816" i="1"/>
  <c r="BW817" i="1"/>
  <c r="BW818" i="1"/>
  <c r="BX818" i="1" s="1"/>
  <c r="BY818" i="1" s="1"/>
  <c r="BW819" i="1"/>
  <c r="BW820" i="1"/>
  <c r="BW821" i="1"/>
  <c r="BX821" i="1" s="1"/>
  <c r="BY821" i="1" s="1"/>
  <c r="BW822" i="1"/>
  <c r="BW823" i="1"/>
  <c r="BX823" i="1" s="1"/>
  <c r="BY823" i="1" s="1"/>
  <c r="BW824" i="1"/>
  <c r="BW825" i="1"/>
  <c r="BW826" i="1"/>
  <c r="BX826" i="1" s="1"/>
  <c r="BW827" i="1"/>
  <c r="BW828" i="1"/>
  <c r="BW829" i="1"/>
  <c r="BX829" i="1" s="1"/>
  <c r="BY829" i="1" s="1"/>
  <c r="BW830" i="1"/>
  <c r="BW831" i="1"/>
  <c r="BX831" i="1" s="1"/>
  <c r="BY831" i="1" s="1"/>
  <c r="BW832" i="1"/>
  <c r="BW833" i="1"/>
  <c r="BW834" i="1"/>
  <c r="BW835" i="1"/>
  <c r="BW836" i="1"/>
  <c r="BW837" i="1"/>
  <c r="BX837" i="1" s="1"/>
  <c r="BY837" i="1" s="1"/>
  <c r="BW838" i="1"/>
  <c r="BW839" i="1"/>
  <c r="BX839" i="1" s="1"/>
  <c r="BY839" i="1" s="1"/>
  <c r="BW840" i="1"/>
  <c r="BW841" i="1"/>
  <c r="BW842" i="1"/>
  <c r="BW843" i="1"/>
  <c r="BW844" i="1"/>
  <c r="BW845" i="1"/>
  <c r="BX845" i="1" s="1"/>
  <c r="BY845" i="1" s="1"/>
  <c r="BW846" i="1"/>
  <c r="BX846" i="1" s="1"/>
  <c r="BY846" i="1" s="1"/>
  <c r="BW847" i="1"/>
  <c r="BX847" i="1" s="1"/>
  <c r="BY847" i="1" s="1"/>
  <c r="BW848" i="1"/>
  <c r="BW849" i="1"/>
  <c r="BW850" i="1"/>
  <c r="BX850" i="1" s="1"/>
  <c r="BW851" i="1"/>
  <c r="BW852" i="1"/>
  <c r="BW853" i="1"/>
  <c r="BX853" i="1" s="1"/>
  <c r="BY853" i="1" s="1"/>
  <c r="BW854" i="1"/>
  <c r="BW855" i="1"/>
  <c r="BX855" i="1" s="1"/>
  <c r="BY855" i="1" s="1"/>
  <c r="BW856" i="1"/>
  <c r="BW857" i="1"/>
  <c r="BW858" i="1"/>
  <c r="BX858" i="1" s="1"/>
  <c r="BW859" i="1"/>
  <c r="BW860" i="1"/>
  <c r="BW861" i="1"/>
  <c r="BX861" i="1" s="1"/>
  <c r="BY861" i="1" s="1"/>
  <c r="BW862" i="1"/>
  <c r="BW863" i="1"/>
  <c r="BX863" i="1" s="1"/>
  <c r="BY863" i="1" s="1"/>
  <c r="BW864" i="1"/>
  <c r="BW865" i="1"/>
  <c r="BW866" i="1"/>
  <c r="BW867" i="1"/>
  <c r="BW868" i="1"/>
  <c r="BW869" i="1"/>
  <c r="BX869" i="1" s="1"/>
  <c r="BY869" i="1" s="1"/>
  <c r="BW870" i="1"/>
  <c r="BW871" i="1"/>
  <c r="BX871" i="1" s="1"/>
  <c r="BY871" i="1" s="1"/>
  <c r="BW872" i="1"/>
  <c r="BW873" i="1"/>
  <c r="BW874" i="1"/>
  <c r="BW875" i="1"/>
  <c r="BW876" i="1"/>
  <c r="BW877" i="1"/>
  <c r="BX877" i="1" s="1"/>
  <c r="BY877" i="1" s="1"/>
  <c r="BW878" i="1"/>
  <c r="BX878" i="1" s="1"/>
  <c r="BW879" i="1"/>
  <c r="BX879" i="1" s="1"/>
  <c r="BY879" i="1" s="1"/>
  <c r="BW880" i="1"/>
  <c r="BW881" i="1"/>
  <c r="BW882" i="1"/>
  <c r="BX882" i="1" s="1"/>
  <c r="BY882" i="1" s="1"/>
  <c r="BW883" i="1"/>
  <c r="BW884" i="1"/>
  <c r="BW885" i="1"/>
  <c r="BX885" i="1" s="1"/>
  <c r="BY885" i="1" s="1"/>
  <c r="BW886" i="1"/>
  <c r="BW887" i="1"/>
  <c r="BX887" i="1" s="1"/>
  <c r="BY887" i="1" s="1"/>
  <c r="BW888" i="1"/>
  <c r="BW889" i="1"/>
  <c r="BW890" i="1"/>
  <c r="BX890" i="1" s="1"/>
  <c r="BY890" i="1" s="1"/>
  <c r="BW891" i="1"/>
  <c r="BW892" i="1"/>
  <c r="BW893" i="1"/>
  <c r="BX893" i="1" s="1"/>
  <c r="BY893" i="1" s="1"/>
  <c r="BW894" i="1"/>
  <c r="BW895" i="1"/>
  <c r="BX895" i="1" s="1"/>
  <c r="BY895" i="1" s="1"/>
  <c r="BW896" i="1"/>
  <c r="BW897" i="1"/>
  <c r="BW898" i="1"/>
  <c r="BW899" i="1"/>
  <c r="BW900" i="1"/>
  <c r="BW901" i="1"/>
  <c r="BX901" i="1" s="1"/>
  <c r="BY901" i="1" s="1"/>
  <c r="BW902" i="1"/>
  <c r="BW903" i="1"/>
  <c r="BX903" i="1" s="1"/>
  <c r="BY903" i="1" s="1"/>
  <c r="BW904" i="1"/>
  <c r="BW905" i="1"/>
  <c r="BW906" i="1"/>
  <c r="BW907" i="1"/>
  <c r="BW908" i="1"/>
  <c r="BW909" i="1"/>
  <c r="BX909" i="1" s="1"/>
  <c r="BY909" i="1" s="1"/>
  <c r="BW910" i="1"/>
  <c r="BX910" i="1" s="1"/>
  <c r="BW911" i="1"/>
  <c r="BX911" i="1" s="1"/>
  <c r="BY911" i="1" s="1"/>
  <c r="BW912" i="1"/>
  <c r="BW913" i="1"/>
  <c r="BW914" i="1"/>
  <c r="BX914" i="1" s="1"/>
  <c r="BW915" i="1"/>
  <c r="BW916" i="1"/>
  <c r="BW917" i="1"/>
  <c r="BX917" i="1" s="1"/>
  <c r="BY917" i="1" s="1"/>
  <c r="BW918" i="1"/>
  <c r="BW919" i="1"/>
  <c r="BX919" i="1" s="1"/>
  <c r="BY919" i="1" s="1"/>
  <c r="BW920" i="1"/>
  <c r="BW921" i="1"/>
  <c r="BW922" i="1"/>
  <c r="BX922" i="1" s="1"/>
  <c r="BW923" i="1"/>
  <c r="BW924" i="1"/>
  <c r="BW925" i="1"/>
  <c r="BX925" i="1" s="1"/>
  <c r="BY925" i="1" s="1"/>
  <c r="BW926" i="1"/>
  <c r="BW927" i="1"/>
  <c r="BX927" i="1" s="1"/>
  <c r="BY927" i="1" s="1"/>
  <c r="BW928" i="1"/>
  <c r="BW929" i="1"/>
  <c r="BW930" i="1"/>
  <c r="BW931" i="1"/>
  <c r="BW932" i="1"/>
  <c r="BW933" i="1"/>
  <c r="BX933" i="1" s="1"/>
  <c r="BY933" i="1" s="1"/>
  <c r="BW934" i="1"/>
  <c r="BW935" i="1"/>
  <c r="BX935" i="1" s="1"/>
  <c r="BY935" i="1" s="1"/>
  <c r="BW936" i="1"/>
  <c r="BW937" i="1"/>
  <c r="BW938" i="1"/>
  <c r="BW939" i="1"/>
  <c r="BW940" i="1"/>
  <c r="BW941" i="1"/>
  <c r="BX941" i="1" s="1"/>
  <c r="BY941" i="1" s="1"/>
  <c r="BW942" i="1"/>
  <c r="BX942" i="1" s="1"/>
  <c r="BW943" i="1"/>
  <c r="BX943" i="1" s="1"/>
  <c r="BY943" i="1" s="1"/>
  <c r="BW944" i="1"/>
  <c r="BW945" i="1"/>
  <c r="BW946" i="1"/>
  <c r="BX946" i="1" s="1"/>
  <c r="BY946" i="1" s="1"/>
  <c r="BW947" i="1"/>
  <c r="BW948" i="1"/>
  <c r="BW949" i="1"/>
  <c r="BX949" i="1" s="1"/>
  <c r="BY949" i="1" s="1"/>
  <c r="BW950" i="1"/>
  <c r="BW951" i="1"/>
  <c r="BX951" i="1" s="1"/>
  <c r="BY951" i="1" s="1"/>
  <c r="BW952" i="1"/>
  <c r="BW953" i="1"/>
  <c r="BW954" i="1"/>
  <c r="BX954" i="1" s="1"/>
  <c r="BW955" i="1"/>
  <c r="BW956" i="1"/>
  <c r="BW957" i="1"/>
  <c r="BX957" i="1" s="1"/>
  <c r="BY957" i="1" s="1"/>
  <c r="BW958" i="1"/>
  <c r="BW959" i="1"/>
  <c r="BX959" i="1" s="1"/>
  <c r="BY959" i="1" s="1"/>
  <c r="BW960" i="1"/>
  <c r="BW961" i="1"/>
  <c r="BW962" i="1"/>
  <c r="BW963" i="1"/>
  <c r="BW964" i="1"/>
  <c r="BW965" i="1"/>
  <c r="BX965" i="1" s="1"/>
  <c r="BY965" i="1" s="1"/>
  <c r="BW966" i="1"/>
  <c r="BW967" i="1"/>
  <c r="BX967" i="1" s="1"/>
  <c r="BY967" i="1" s="1"/>
  <c r="BW968" i="1"/>
  <c r="BW969" i="1"/>
  <c r="BW970" i="1"/>
  <c r="BW971" i="1"/>
  <c r="BW972" i="1"/>
  <c r="BW973" i="1"/>
  <c r="BX973" i="1" s="1"/>
  <c r="BY973" i="1" s="1"/>
  <c r="BW974" i="1"/>
  <c r="BX974" i="1" s="1"/>
  <c r="BY974" i="1" s="1"/>
  <c r="BW975" i="1"/>
  <c r="BX975" i="1" s="1"/>
  <c r="BY975" i="1" s="1"/>
  <c r="BW976" i="1"/>
  <c r="BW977" i="1"/>
  <c r="BW978" i="1"/>
  <c r="BX978" i="1" s="1"/>
  <c r="BW979" i="1"/>
  <c r="BW980" i="1"/>
  <c r="BW981" i="1"/>
  <c r="BX981" i="1" s="1"/>
  <c r="BY981" i="1" s="1"/>
  <c r="BW982" i="1"/>
  <c r="BW983" i="1"/>
  <c r="BX983" i="1" s="1"/>
  <c r="BY983" i="1" s="1"/>
  <c r="BW984" i="1"/>
  <c r="BW985" i="1"/>
  <c r="BW986" i="1"/>
  <c r="BX986" i="1" s="1"/>
  <c r="BW987" i="1"/>
  <c r="BW988" i="1"/>
  <c r="BW989" i="1"/>
  <c r="BX989" i="1" s="1"/>
  <c r="BY989" i="1" s="1"/>
  <c r="BW990" i="1"/>
  <c r="BW991" i="1"/>
  <c r="BX991" i="1" s="1"/>
  <c r="BY991" i="1" s="1"/>
  <c r="BW992" i="1"/>
  <c r="BW993" i="1"/>
  <c r="BW994" i="1"/>
  <c r="BW995" i="1"/>
  <c r="BW996" i="1"/>
  <c r="BW997" i="1"/>
  <c r="BX997" i="1" s="1"/>
  <c r="BY997" i="1" s="1"/>
  <c r="BW998" i="1"/>
  <c r="BW999" i="1"/>
  <c r="BX999" i="1" s="1"/>
  <c r="BY999" i="1" s="1"/>
  <c r="BW1000" i="1"/>
  <c r="BW1001" i="1"/>
  <c r="BW1002" i="1"/>
  <c r="BW1003" i="1"/>
  <c r="BW1004" i="1"/>
  <c r="BW1005" i="1"/>
  <c r="BX1005" i="1" s="1"/>
  <c r="BY1005" i="1" s="1"/>
  <c r="BW1006" i="1"/>
  <c r="BX1006" i="1" s="1"/>
  <c r="BW1007" i="1"/>
  <c r="BX1007" i="1" s="1"/>
  <c r="BY1007" i="1" s="1"/>
  <c r="BW1008" i="1"/>
  <c r="BW1009" i="1"/>
  <c r="BW1010" i="1"/>
  <c r="BW1011" i="1"/>
  <c r="BW1012" i="1"/>
  <c r="BW1013" i="1"/>
  <c r="BX1013" i="1" s="1"/>
  <c r="BY1013" i="1" s="1"/>
  <c r="BW1014" i="1"/>
  <c r="BW1015" i="1"/>
  <c r="BX1015" i="1" s="1"/>
  <c r="BY1015" i="1" s="1"/>
  <c r="BW1016" i="1"/>
  <c r="BW1017" i="1"/>
  <c r="BW1018" i="1"/>
  <c r="BW1019" i="1"/>
  <c r="BW1020" i="1"/>
  <c r="BW1021" i="1"/>
  <c r="BX1021" i="1" s="1"/>
  <c r="BY1021" i="1" s="1"/>
  <c r="BW1022" i="1"/>
  <c r="BW1023" i="1"/>
  <c r="BX1023" i="1" s="1"/>
  <c r="BY1023" i="1" s="1"/>
  <c r="BW1024" i="1"/>
  <c r="BW1025" i="1"/>
  <c r="BW1026" i="1"/>
  <c r="BX1026" i="1" s="1"/>
  <c r="BY1026" i="1" s="1"/>
  <c r="BW1027" i="1"/>
  <c r="BW1028" i="1"/>
  <c r="BW1029" i="1"/>
  <c r="BX1029" i="1" s="1"/>
  <c r="BY1029" i="1" s="1"/>
  <c r="BW1030" i="1"/>
  <c r="BX1030" i="1" s="1"/>
  <c r="BY1030" i="1" s="1"/>
  <c r="BW1031" i="1"/>
  <c r="BX1031" i="1" s="1"/>
  <c r="BY1031" i="1" s="1"/>
  <c r="BW1032" i="1"/>
  <c r="BW1033" i="1"/>
  <c r="BW1034" i="1"/>
  <c r="BW1035" i="1"/>
  <c r="BW1036" i="1"/>
  <c r="BW1037" i="1"/>
  <c r="BX1037" i="1" s="1"/>
  <c r="BY1037" i="1" s="1"/>
  <c r="BW1038" i="1"/>
  <c r="BX1038" i="1" s="1"/>
  <c r="BY1038" i="1" s="1"/>
  <c r="BW1039" i="1"/>
  <c r="BX1039" i="1" s="1"/>
  <c r="BY1039" i="1" s="1"/>
  <c r="BW1040" i="1"/>
  <c r="BW1041" i="1"/>
  <c r="BW1042" i="1"/>
  <c r="BW1043" i="1"/>
  <c r="BW1044" i="1"/>
  <c r="BW1045" i="1"/>
  <c r="BX1045" i="1" s="1"/>
  <c r="BY1045" i="1" s="1"/>
  <c r="BW1046" i="1"/>
  <c r="BW1047" i="1"/>
  <c r="BX1047" i="1" s="1"/>
  <c r="BY1047" i="1" s="1"/>
  <c r="BW1048" i="1"/>
  <c r="BW1049" i="1"/>
  <c r="BW1050" i="1"/>
  <c r="BW1051" i="1"/>
  <c r="BW1052" i="1"/>
  <c r="BW1053" i="1"/>
  <c r="BX1053" i="1" s="1"/>
  <c r="BY1053" i="1" s="1"/>
  <c r="BW1054" i="1"/>
  <c r="BW1055" i="1"/>
  <c r="BX1055" i="1" s="1"/>
  <c r="BY1055" i="1" s="1"/>
  <c r="BW1056" i="1"/>
  <c r="BW1057" i="1"/>
  <c r="BW1058" i="1"/>
  <c r="BX1058" i="1" s="1"/>
  <c r="BW1059" i="1"/>
  <c r="BW1060" i="1"/>
  <c r="BW1061" i="1"/>
  <c r="BX1061" i="1" s="1"/>
  <c r="BY1061" i="1" s="1"/>
  <c r="BW1062" i="1"/>
  <c r="BX1062" i="1" s="1"/>
  <c r="BW1063" i="1"/>
  <c r="BX1063" i="1" s="1"/>
  <c r="BY1063" i="1" s="1"/>
  <c r="BW1064" i="1"/>
  <c r="BW1065" i="1"/>
  <c r="BW1066" i="1"/>
  <c r="BW1067" i="1"/>
  <c r="BW1068" i="1"/>
  <c r="BW1069" i="1"/>
  <c r="BX1069" i="1" s="1"/>
  <c r="BY1069" i="1" s="1"/>
  <c r="BW1070" i="1"/>
  <c r="BX1070" i="1" s="1"/>
  <c r="BW1071" i="1"/>
  <c r="BX1071" i="1" s="1"/>
  <c r="BY1071" i="1" s="1"/>
  <c r="BW1072" i="1"/>
  <c r="BW1073" i="1"/>
  <c r="BW1074" i="1"/>
  <c r="BW1075" i="1"/>
  <c r="BW1076" i="1"/>
  <c r="BW1077" i="1"/>
  <c r="BX1077" i="1" s="1"/>
  <c r="BY1077" i="1" s="1"/>
  <c r="BW1078" i="1"/>
  <c r="BX1078" i="1" s="1"/>
  <c r="BW1079" i="1"/>
  <c r="BX1079" i="1" s="1"/>
  <c r="BY1079" i="1" s="1"/>
  <c r="BW1080" i="1"/>
  <c r="BW1081" i="1"/>
  <c r="BW1082" i="1"/>
  <c r="BX1082" i="1" s="1"/>
  <c r="BW1083" i="1"/>
  <c r="BW1084" i="1"/>
  <c r="BW1085" i="1"/>
  <c r="BX1085" i="1" s="1"/>
  <c r="BY1085" i="1" s="1"/>
  <c r="BW1086" i="1"/>
  <c r="BW1087" i="1"/>
  <c r="BW1088" i="1"/>
  <c r="BW1089" i="1"/>
  <c r="BW1090" i="1"/>
  <c r="BX1090" i="1" s="1"/>
  <c r="BY1090" i="1" s="1"/>
  <c r="BW1091" i="1"/>
  <c r="BW1092" i="1"/>
  <c r="BW1093" i="1"/>
  <c r="BX1093" i="1" s="1"/>
  <c r="BY1093" i="1" s="1"/>
  <c r="BW1094" i="1"/>
  <c r="BW1095" i="1"/>
  <c r="BW1096" i="1"/>
  <c r="BW1097" i="1"/>
  <c r="BW1098" i="1"/>
  <c r="BW1099" i="1"/>
  <c r="BW1100" i="1"/>
  <c r="BW1101" i="1"/>
  <c r="BX1101" i="1" s="1"/>
  <c r="BY1101" i="1" s="1"/>
  <c r="BW1102" i="1"/>
  <c r="BW1103" i="1"/>
  <c r="BW1104" i="1"/>
  <c r="BW1105" i="1"/>
  <c r="BW1106" i="1"/>
  <c r="BW1107" i="1"/>
  <c r="BW1108" i="1"/>
  <c r="BW1109" i="1"/>
  <c r="BX1109" i="1" s="1"/>
  <c r="BY1109" i="1" s="1"/>
  <c r="BW1110" i="1"/>
  <c r="BX1110" i="1" s="1"/>
  <c r="BY1110" i="1" s="1"/>
  <c r="BW1111" i="1"/>
  <c r="BW1112" i="1"/>
  <c r="BW1113" i="1"/>
  <c r="BW1114" i="1"/>
  <c r="BX1114" i="1" s="1"/>
  <c r="BW1115" i="1"/>
  <c r="BW1116" i="1"/>
  <c r="BW1117" i="1"/>
  <c r="BX1117" i="1" s="1"/>
  <c r="BY1117" i="1" s="1"/>
  <c r="BW1118" i="1"/>
  <c r="BW1119" i="1"/>
  <c r="BW1120" i="1"/>
  <c r="BW1121" i="1"/>
  <c r="BW1122" i="1"/>
  <c r="BX1122" i="1" s="1"/>
  <c r="BW1123" i="1"/>
  <c r="BW1124" i="1"/>
  <c r="BW1125" i="1"/>
  <c r="BX1125" i="1" s="1"/>
  <c r="BY1125" i="1" s="1"/>
  <c r="BW1126" i="1"/>
  <c r="BW1127" i="1"/>
  <c r="BW1128" i="1"/>
  <c r="BW1129" i="1"/>
  <c r="BW1130" i="1"/>
  <c r="BW1131" i="1"/>
  <c r="BW1132" i="1"/>
  <c r="BW1133" i="1"/>
  <c r="BX1133" i="1" s="1"/>
  <c r="BY1133" i="1" s="1"/>
  <c r="BW1134" i="1"/>
  <c r="BW1135" i="1"/>
  <c r="BW1136" i="1"/>
  <c r="BW1137" i="1"/>
  <c r="BW1138" i="1"/>
  <c r="BW1139" i="1"/>
  <c r="BW1140" i="1"/>
  <c r="BW1141" i="1"/>
  <c r="BX1141" i="1" s="1"/>
  <c r="BY1141" i="1" s="1"/>
  <c r="BW1142" i="1"/>
  <c r="BX1142" i="1" s="1"/>
  <c r="BW1143" i="1"/>
  <c r="BW1144" i="1"/>
  <c r="BW1145" i="1"/>
  <c r="BW1146" i="1"/>
  <c r="BX1146" i="1" s="1"/>
  <c r="BW1147" i="1"/>
  <c r="BW1148" i="1"/>
  <c r="BW1149" i="1"/>
  <c r="BX1149" i="1" s="1"/>
  <c r="BY1149" i="1" s="1"/>
  <c r="BW1150" i="1"/>
  <c r="BW1151" i="1"/>
  <c r="BW1152" i="1"/>
  <c r="BW1153" i="1"/>
  <c r="BW1154" i="1"/>
  <c r="BX1154" i="1" s="1"/>
  <c r="BY1154" i="1" s="1"/>
  <c r="BW1155" i="1"/>
  <c r="BW1156" i="1"/>
  <c r="BW1157" i="1"/>
  <c r="BX1157" i="1" s="1"/>
  <c r="BY1157" i="1" s="1"/>
  <c r="BW1158" i="1"/>
  <c r="BW1159" i="1"/>
  <c r="BW1160" i="1"/>
  <c r="BW1161" i="1"/>
  <c r="BW1162" i="1"/>
  <c r="BW1163" i="1"/>
  <c r="BW1164" i="1"/>
  <c r="BW1165" i="1"/>
  <c r="BX1165" i="1" s="1"/>
  <c r="BY1165" i="1" s="1"/>
  <c r="BW1166" i="1"/>
  <c r="BW1167" i="1"/>
  <c r="BW1168" i="1"/>
  <c r="BW1169" i="1"/>
  <c r="BW1170" i="1"/>
  <c r="BW1171" i="1"/>
  <c r="BW1172" i="1"/>
  <c r="BW1173" i="1"/>
  <c r="BX1173" i="1" s="1"/>
  <c r="BY1173" i="1" s="1"/>
  <c r="BW1174" i="1"/>
  <c r="BX1174" i="1" s="1"/>
  <c r="BY1174" i="1" s="1"/>
  <c r="BW1175" i="1"/>
  <c r="BW1176" i="1"/>
  <c r="BW1177" i="1"/>
  <c r="BW1178" i="1"/>
  <c r="BX1178" i="1" s="1"/>
  <c r="BW1179" i="1"/>
  <c r="BW1180" i="1"/>
  <c r="BW1181" i="1"/>
  <c r="BX1181" i="1" s="1"/>
  <c r="BY1181" i="1" s="1"/>
  <c r="BW1182" i="1"/>
  <c r="BW1183" i="1"/>
  <c r="BW1184" i="1"/>
  <c r="BW1185" i="1"/>
  <c r="BW1186" i="1"/>
  <c r="BX1186" i="1" s="1"/>
  <c r="BW1187" i="1"/>
  <c r="BW1188" i="1"/>
  <c r="BW1189" i="1"/>
  <c r="BX1189" i="1" s="1"/>
  <c r="BY1189" i="1" s="1"/>
  <c r="BW1190" i="1"/>
  <c r="BW1191" i="1"/>
  <c r="BW1192" i="1"/>
  <c r="BW1193" i="1"/>
  <c r="BW1194" i="1"/>
  <c r="BW1195" i="1"/>
  <c r="BW1196" i="1"/>
  <c r="BW1197" i="1"/>
  <c r="BX1197" i="1" s="1"/>
  <c r="BY1197" i="1" s="1"/>
  <c r="BW1198" i="1"/>
  <c r="BW1199" i="1"/>
  <c r="BW1200" i="1"/>
  <c r="BW1201" i="1"/>
  <c r="BW1202" i="1"/>
  <c r="BW1203" i="1"/>
  <c r="BW1204" i="1"/>
  <c r="BW1205" i="1"/>
  <c r="BX1205" i="1" s="1"/>
  <c r="BY1205" i="1" s="1"/>
  <c r="BW1206" i="1"/>
  <c r="BX1206" i="1" s="1"/>
  <c r="BW1207" i="1"/>
  <c r="BW1208" i="1"/>
  <c r="BW1209" i="1"/>
  <c r="BW1210" i="1"/>
  <c r="BX1210" i="1" s="1"/>
  <c r="BW1211" i="1"/>
  <c r="BW1212" i="1"/>
  <c r="BW1213" i="1"/>
  <c r="BX1213" i="1" s="1"/>
  <c r="BY1213" i="1" s="1"/>
  <c r="BW1214" i="1"/>
  <c r="BW1215" i="1"/>
  <c r="BW1216" i="1"/>
  <c r="BW1217" i="1"/>
  <c r="BW1218" i="1"/>
  <c r="BX1218" i="1" s="1"/>
  <c r="BY1218" i="1" s="1"/>
  <c r="BW1219" i="1"/>
  <c r="BW1220" i="1"/>
  <c r="BW1221" i="1"/>
  <c r="BX1221" i="1" s="1"/>
  <c r="BY1221" i="1" s="1"/>
  <c r="BW1222" i="1"/>
  <c r="BW1223" i="1"/>
  <c r="BW1224" i="1"/>
  <c r="BW1225" i="1"/>
  <c r="BW1226" i="1"/>
  <c r="BW1227" i="1"/>
  <c r="BW1228" i="1"/>
  <c r="BW1229" i="1"/>
  <c r="BX1229" i="1" s="1"/>
  <c r="BY1229" i="1" s="1"/>
  <c r="BW1230" i="1"/>
  <c r="BW1231" i="1"/>
  <c r="BW1232" i="1"/>
  <c r="BW1233" i="1"/>
  <c r="BW1234" i="1"/>
  <c r="BW1235" i="1"/>
  <c r="BW1236" i="1"/>
  <c r="BW1237" i="1"/>
  <c r="BX1237" i="1" s="1"/>
  <c r="BY1237" i="1" s="1"/>
  <c r="BW1238" i="1"/>
  <c r="BX1238" i="1" s="1"/>
  <c r="BY1238" i="1" s="1"/>
  <c r="BW1239" i="1"/>
  <c r="BW1240" i="1"/>
  <c r="BW1241" i="1"/>
  <c r="BW1242" i="1"/>
  <c r="BX1242" i="1" s="1"/>
  <c r="BW1243" i="1"/>
  <c r="BW1244" i="1"/>
  <c r="BW1245" i="1"/>
  <c r="BX1245" i="1" s="1"/>
  <c r="BY1245" i="1" s="1"/>
  <c r="BW1246" i="1"/>
  <c r="BW1247" i="1"/>
  <c r="BW1248" i="1"/>
  <c r="BW1249" i="1"/>
  <c r="BW1250" i="1"/>
  <c r="BX1250" i="1" s="1"/>
  <c r="BW1251" i="1"/>
  <c r="BW1252" i="1"/>
  <c r="BW1253" i="1"/>
  <c r="BX1253" i="1" s="1"/>
  <c r="BY1253" i="1" s="1"/>
  <c r="BW1254" i="1"/>
  <c r="BW1255" i="1"/>
  <c r="BW1256" i="1"/>
  <c r="BW1257" i="1"/>
  <c r="BW1258" i="1"/>
  <c r="BW1259" i="1"/>
  <c r="BW1260" i="1"/>
  <c r="BW1261" i="1"/>
  <c r="BX1261" i="1" s="1"/>
  <c r="BY1261" i="1" s="1"/>
  <c r="BW1262" i="1"/>
  <c r="BW1263" i="1"/>
  <c r="BW1264" i="1"/>
  <c r="BW1265" i="1"/>
  <c r="BW1266" i="1"/>
  <c r="BW1267" i="1"/>
  <c r="BW1268" i="1"/>
  <c r="BW1269" i="1"/>
  <c r="BX1269" i="1" s="1"/>
  <c r="BY1269" i="1" s="1"/>
  <c r="BW1270" i="1"/>
  <c r="BX1270" i="1" s="1"/>
  <c r="BW1271" i="1"/>
  <c r="BW1272" i="1"/>
  <c r="BW1273" i="1"/>
  <c r="BW1274" i="1"/>
  <c r="BW1275" i="1"/>
  <c r="BW1276" i="1"/>
  <c r="BW1277" i="1"/>
  <c r="BX1277" i="1" s="1"/>
  <c r="BY1277" i="1" s="1"/>
  <c r="BW1278" i="1"/>
  <c r="BW1279" i="1"/>
  <c r="BW1280" i="1"/>
  <c r="BW1281" i="1"/>
  <c r="BW1282" i="1"/>
  <c r="BW1283" i="1"/>
  <c r="BW1284" i="1"/>
  <c r="BW1285" i="1"/>
  <c r="BX1285" i="1" s="1"/>
  <c r="BY1285" i="1" s="1"/>
  <c r="BW1286" i="1"/>
  <c r="BW1287" i="1"/>
  <c r="BW1288" i="1"/>
  <c r="BW1289" i="1"/>
  <c r="BW1290" i="1"/>
  <c r="BX1290" i="1" s="1"/>
  <c r="BW1291" i="1"/>
  <c r="BW1292" i="1"/>
  <c r="BW1293" i="1"/>
  <c r="BX1293" i="1" s="1"/>
  <c r="BY1293" i="1" s="1"/>
  <c r="BW1294" i="1"/>
  <c r="BX1294" i="1" s="1"/>
  <c r="BY1294" i="1" s="1"/>
  <c r="BW1295" i="1"/>
  <c r="BW1296" i="1"/>
  <c r="BW1297" i="1"/>
  <c r="BW1298" i="1"/>
  <c r="BW1299" i="1"/>
  <c r="BW1300" i="1"/>
  <c r="BW1301" i="1"/>
  <c r="BX1301" i="1" s="1"/>
  <c r="BY1301" i="1" s="1"/>
  <c r="BW1302" i="1"/>
  <c r="BX1302" i="1" s="1"/>
  <c r="BW1303" i="1"/>
  <c r="BW1304" i="1"/>
  <c r="BW1305" i="1"/>
  <c r="BW1306" i="1"/>
  <c r="BW1307" i="1"/>
  <c r="BW1308" i="1"/>
  <c r="BW1309" i="1"/>
  <c r="BX1309" i="1" s="1"/>
  <c r="BY1309" i="1" s="1"/>
  <c r="BW1310" i="1"/>
  <c r="BW1311" i="1"/>
  <c r="BW1312" i="1"/>
  <c r="BW1313" i="1"/>
  <c r="BW1314" i="1"/>
  <c r="BW1315" i="1"/>
  <c r="BW1316" i="1"/>
  <c r="BW1317" i="1"/>
  <c r="BX1317" i="1" s="1"/>
  <c r="BY1317" i="1" s="1"/>
  <c r="BW1318" i="1"/>
  <c r="BW1319" i="1"/>
  <c r="BW1320" i="1"/>
  <c r="BW1321" i="1"/>
  <c r="BW1322" i="1"/>
  <c r="BX1322" i="1" s="1"/>
  <c r="BW1323" i="1"/>
  <c r="BW1324" i="1"/>
  <c r="BW1325" i="1"/>
  <c r="BX1325" i="1" s="1"/>
  <c r="BY1325" i="1" s="1"/>
  <c r="BW1326" i="1"/>
  <c r="BX1326" i="1" s="1"/>
  <c r="BW1327" i="1"/>
  <c r="BW1328" i="1"/>
  <c r="BW1329" i="1"/>
  <c r="BW1330" i="1"/>
  <c r="BW1331" i="1"/>
  <c r="BW1332" i="1"/>
  <c r="BW1333" i="1"/>
  <c r="BX1333" i="1" s="1"/>
  <c r="BY1333" i="1" s="1"/>
  <c r="BW1334" i="1"/>
  <c r="BW1335" i="1"/>
  <c r="BW1336" i="1"/>
  <c r="BW1337" i="1"/>
  <c r="BW1338" i="1"/>
  <c r="BW1339" i="1"/>
  <c r="BW1340" i="1"/>
  <c r="BW1341" i="1"/>
  <c r="BX1341" i="1" s="1"/>
  <c r="BY1341" i="1" s="1"/>
  <c r="BW1342" i="1"/>
  <c r="BW1343" i="1"/>
  <c r="BW1344" i="1"/>
  <c r="BW1345" i="1"/>
  <c r="BW1346" i="1"/>
  <c r="BX1346" i="1" s="1"/>
  <c r="BY1346" i="1" s="1"/>
  <c r="BW1347" i="1"/>
  <c r="BW1348" i="1"/>
  <c r="BW1349" i="1"/>
  <c r="BX1349" i="1" s="1"/>
  <c r="BY1349" i="1" s="1"/>
  <c r="BW1350" i="1"/>
  <c r="BW1351" i="1"/>
  <c r="BW1352" i="1"/>
  <c r="BW1353" i="1"/>
  <c r="BW1354" i="1"/>
  <c r="BW1355" i="1"/>
  <c r="BW1356" i="1"/>
  <c r="BW1357" i="1"/>
  <c r="BX1357" i="1" s="1"/>
  <c r="BY1357" i="1" s="1"/>
  <c r="BW1358" i="1"/>
  <c r="BW1359" i="1"/>
  <c r="BW1360" i="1"/>
  <c r="BW1361" i="1"/>
  <c r="BW1362" i="1"/>
  <c r="BW1363" i="1"/>
  <c r="BW1364" i="1"/>
  <c r="BW1365" i="1"/>
  <c r="BX1365" i="1" s="1"/>
  <c r="BY1365" i="1" s="1"/>
  <c r="BW1366" i="1"/>
  <c r="BW1367" i="1"/>
  <c r="BW1368" i="1"/>
  <c r="BW1369" i="1"/>
  <c r="BW1370" i="1"/>
  <c r="BW1371" i="1"/>
  <c r="BW1372" i="1"/>
  <c r="BW1373" i="1"/>
  <c r="BX1373" i="1" s="1"/>
  <c r="BY1373" i="1" s="1"/>
  <c r="BW1374" i="1"/>
  <c r="BW1375" i="1"/>
  <c r="BW1376" i="1"/>
  <c r="BW1377" i="1"/>
  <c r="BW1378" i="1"/>
  <c r="BW1379" i="1"/>
  <c r="BW1380" i="1"/>
  <c r="BW1381" i="1"/>
  <c r="BX1381" i="1" s="1"/>
  <c r="BY1381" i="1" s="1"/>
  <c r="BW1382" i="1"/>
  <c r="BW1383" i="1"/>
  <c r="BW1384" i="1"/>
  <c r="BW1385" i="1"/>
  <c r="BW1386" i="1"/>
  <c r="BW1387" i="1"/>
  <c r="BW1388" i="1"/>
  <c r="BW1389" i="1"/>
  <c r="BX1389" i="1" s="1"/>
  <c r="BY1389" i="1" s="1"/>
  <c r="BW1390" i="1"/>
  <c r="BW1391" i="1"/>
  <c r="BW1392" i="1"/>
  <c r="BW1393" i="1"/>
  <c r="BW1394" i="1"/>
  <c r="BW1395" i="1"/>
  <c r="BW1396" i="1"/>
  <c r="BW1397" i="1"/>
  <c r="BX1397" i="1" s="1"/>
  <c r="BY1397" i="1" s="1"/>
  <c r="BW1398" i="1"/>
  <c r="BW1399" i="1"/>
  <c r="BW1400" i="1"/>
  <c r="BW1401" i="1"/>
  <c r="BW1402" i="1"/>
  <c r="BW1403" i="1"/>
  <c r="BW1404" i="1"/>
  <c r="BW1405" i="1"/>
  <c r="BX1405" i="1" s="1"/>
  <c r="BY1405" i="1" s="1"/>
  <c r="BW1406" i="1"/>
  <c r="BW1407" i="1"/>
  <c r="BW1408" i="1"/>
  <c r="BW1409" i="1"/>
  <c r="BW1410" i="1"/>
  <c r="BW1411" i="1"/>
  <c r="BW1412" i="1"/>
  <c r="BW1413" i="1"/>
  <c r="BX1413" i="1" s="1"/>
  <c r="BY1413" i="1" s="1"/>
  <c r="BW1414" i="1"/>
  <c r="BW1415" i="1"/>
  <c r="BW1416" i="1"/>
  <c r="BW1417" i="1"/>
  <c r="BW1418" i="1"/>
  <c r="BW1419" i="1"/>
  <c r="BW1420" i="1"/>
  <c r="BW1421" i="1"/>
  <c r="BX1421" i="1" s="1"/>
  <c r="BY1421" i="1" s="1"/>
  <c r="BW1422" i="1"/>
  <c r="BW1423" i="1"/>
  <c r="BW1424" i="1"/>
  <c r="BW1425" i="1"/>
  <c r="BW1426" i="1"/>
  <c r="BW1427" i="1"/>
  <c r="BW1428" i="1"/>
  <c r="BW1429" i="1"/>
  <c r="BX1429" i="1" s="1"/>
  <c r="BY1429" i="1" s="1"/>
  <c r="BW1430" i="1"/>
  <c r="BW1431" i="1"/>
  <c r="BW1432" i="1"/>
  <c r="BW1433" i="1"/>
  <c r="BW1434" i="1"/>
  <c r="BW1435" i="1"/>
  <c r="BW1436" i="1"/>
  <c r="BW1437" i="1"/>
  <c r="BX1437" i="1" s="1"/>
  <c r="BY1437" i="1" s="1"/>
  <c r="BW1438" i="1"/>
  <c r="BW1439" i="1"/>
  <c r="BW1440" i="1"/>
  <c r="BW1441" i="1"/>
  <c r="BW1442" i="1"/>
  <c r="BW1443" i="1"/>
  <c r="BW1444" i="1"/>
  <c r="BW1445" i="1"/>
  <c r="BX1445" i="1" s="1"/>
  <c r="BY1445" i="1" s="1"/>
  <c r="BW1446" i="1"/>
  <c r="BW1447" i="1"/>
  <c r="BW1448" i="1"/>
  <c r="BW1449" i="1"/>
  <c r="BW1450" i="1"/>
  <c r="BW1451" i="1"/>
  <c r="BW1452" i="1"/>
  <c r="BW1453" i="1"/>
  <c r="BX1453" i="1" s="1"/>
  <c r="BY1453" i="1" s="1"/>
  <c r="BW1454" i="1"/>
  <c r="BW1455" i="1"/>
  <c r="BW1456" i="1"/>
  <c r="BW1457" i="1"/>
  <c r="BW1458" i="1"/>
  <c r="BW1459" i="1"/>
  <c r="BW1460" i="1"/>
  <c r="BW1461" i="1"/>
  <c r="BX1461" i="1" s="1"/>
  <c r="BY1461" i="1" s="1"/>
  <c r="BW1462" i="1"/>
  <c r="BW1463" i="1"/>
  <c r="BW1464" i="1"/>
  <c r="BW1465" i="1"/>
  <c r="BW1466" i="1"/>
  <c r="BW1467" i="1"/>
  <c r="BW1468" i="1"/>
  <c r="BW1469" i="1"/>
  <c r="BX1469" i="1" s="1"/>
  <c r="BY1469" i="1" s="1"/>
  <c r="BW1470" i="1"/>
  <c r="BW1471" i="1"/>
  <c r="BW1472" i="1"/>
  <c r="BW1473" i="1"/>
  <c r="BW1474" i="1"/>
  <c r="BW1475" i="1"/>
  <c r="BW1476" i="1"/>
  <c r="BW1477" i="1"/>
  <c r="BX1477" i="1" s="1"/>
  <c r="BY1477" i="1" s="1"/>
  <c r="BW1478" i="1"/>
  <c r="BW1479" i="1"/>
  <c r="BW1480" i="1"/>
  <c r="BW1481" i="1"/>
  <c r="BW1482" i="1"/>
  <c r="BW1483" i="1"/>
  <c r="BW1484" i="1"/>
  <c r="BW1485" i="1"/>
  <c r="BX1485" i="1" s="1"/>
  <c r="BY1485" i="1" s="1"/>
  <c r="BW1486" i="1"/>
  <c r="BW1487" i="1"/>
  <c r="BW1488" i="1"/>
  <c r="BW1489" i="1"/>
  <c r="BW1490" i="1"/>
  <c r="BW1491" i="1"/>
  <c r="BW1492" i="1"/>
  <c r="BW1493" i="1"/>
  <c r="BX1493" i="1" s="1"/>
  <c r="BY1493" i="1" s="1"/>
  <c r="BW1494" i="1"/>
  <c r="BW1495" i="1"/>
  <c r="BW1496" i="1"/>
  <c r="BW1497" i="1"/>
  <c r="BW1498" i="1"/>
  <c r="BW1499" i="1"/>
  <c r="BW1500" i="1"/>
  <c r="BW1501" i="1"/>
  <c r="BX1501" i="1" s="1"/>
  <c r="BY1501" i="1" s="1"/>
  <c r="BX4" i="1"/>
  <c r="BY4" i="1" s="1"/>
  <c r="BX12" i="1"/>
  <c r="BY12" i="1" s="1"/>
  <c r="BX20" i="1"/>
  <c r="BX22" i="1"/>
  <c r="BX24" i="1"/>
  <c r="BX28" i="1"/>
  <c r="BX32" i="1"/>
  <c r="BX36" i="1"/>
  <c r="BX40" i="1"/>
  <c r="BX44" i="1"/>
  <c r="BX46" i="1"/>
  <c r="BX48" i="1"/>
  <c r="BX52" i="1"/>
  <c r="BX54" i="1"/>
  <c r="BX56" i="1"/>
  <c r="BX60" i="1"/>
  <c r="BX62" i="1"/>
  <c r="BX64" i="1"/>
  <c r="BY64" i="1" s="1"/>
  <c r="BX68" i="1"/>
  <c r="BX70" i="1"/>
  <c r="BY70" i="1" s="1"/>
  <c r="BX72" i="1"/>
  <c r="BX76" i="1"/>
  <c r="BX78" i="1"/>
  <c r="BX80" i="1"/>
  <c r="BX82" i="1"/>
  <c r="BX84" i="1"/>
  <c r="BY84" i="1" s="1"/>
  <c r="BX86" i="1"/>
  <c r="BX88" i="1"/>
  <c r="BX92" i="1"/>
  <c r="BX96" i="1"/>
  <c r="BX100" i="1"/>
  <c r="BY100" i="1" s="1"/>
  <c r="BX102" i="1"/>
  <c r="BY102" i="1" s="1"/>
  <c r="BX104" i="1"/>
  <c r="BX108" i="1"/>
  <c r="BX110" i="1"/>
  <c r="BX112" i="1"/>
  <c r="BX114" i="1"/>
  <c r="BX116" i="1"/>
  <c r="BY116" i="1" s="1"/>
  <c r="BX118" i="1"/>
  <c r="BX120" i="1"/>
  <c r="BX124" i="1"/>
  <c r="BY124" i="1" s="1"/>
  <c r="BX126" i="1"/>
  <c r="BX128" i="1"/>
  <c r="BX132" i="1"/>
  <c r="BX134" i="1"/>
  <c r="BY134" i="1" s="1"/>
  <c r="BX136" i="1"/>
  <c r="BX138" i="1"/>
  <c r="BX140" i="1"/>
  <c r="BX142" i="1"/>
  <c r="BX144" i="1"/>
  <c r="BX146" i="1"/>
  <c r="BX148" i="1"/>
  <c r="BX150" i="1"/>
  <c r="BX152" i="1"/>
  <c r="BY152" i="1" s="1"/>
  <c r="BX154" i="1"/>
  <c r="BX156" i="1"/>
  <c r="BX160" i="1"/>
  <c r="BX162" i="1"/>
  <c r="BX164" i="1"/>
  <c r="BX166" i="1"/>
  <c r="BX168" i="1"/>
  <c r="BX172" i="1"/>
  <c r="BX174" i="1"/>
  <c r="BY174" i="1" s="1"/>
  <c r="BX176" i="1"/>
  <c r="BX178" i="1"/>
  <c r="BY178" i="1" s="1"/>
  <c r="BX180" i="1"/>
  <c r="BX184" i="1"/>
  <c r="BX188" i="1"/>
  <c r="BX190" i="1"/>
  <c r="BY190" i="1" s="1"/>
  <c r="BX192" i="1"/>
  <c r="BY192" i="1" s="1"/>
  <c r="BX196" i="1"/>
  <c r="BX198" i="1"/>
  <c r="BX200" i="1"/>
  <c r="BY200" i="1" s="1"/>
  <c r="BX202" i="1"/>
  <c r="BY202" i="1" s="1"/>
  <c r="BX204" i="1"/>
  <c r="BX206" i="1"/>
  <c r="BX208" i="1"/>
  <c r="BX210" i="1"/>
  <c r="BX212" i="1"/>
  <c r="BY212" i="1" s="1"/>
  <c r="BX216" i="1"/>
  <c r="BX218" i="1"/>
  <c r="BY218" i="1" s="1"/>
  <c r="BX220" i="1"/>
  <c r="BX222" i="1"/>
  <c r="BX224" i="1"/>
  <c r="BX226" i="1"/>
  <c r="BX228" i="1"/>
  <c r="BX230" i="1"/>
  <c r="BY230" i="1" s="1"/>
  <c r="BX232" i="1"/>
  <c r="BY232" i="1" s="1"/>
  <c r="BX234" i="1"/>
  <c r="BX236" i="1"/>
  <c r="BX240" i="1"/>
  <c r="BY240" i="1" s="1"/>
  <c r="BX242" i="1"/>
  <c r="BX244" i="1"/>
  <c r="BX248" i="1"/>
  <c r="BY248" i="1" s="1"/>
  <c r="BX252" i="1"/>
  <c r="BX254" i="1"/>
  <c r="BX256" i="1"/>
  <c r="BX260" i="1"/>
  <c r="BX262" i="1"/>
  <c r="BX264" i="1"/>
  <c r="BX266" i="1"/>
  <c r="BY266" i="1" s="1"/>
  <c r="BX268" i="1"/>
  <c r="BX272" i="1"/>
  <c r="BX274" i="1"/>
  <c r="BY274" i="1" s="1"/>
  <c r="BX276" i="1"/>
  <c r="BY276" i="1" s="1"/>
  <c r="BX278" i="1"/>
  <c r="BX280" i="1"/>
  <c r="BX282" i="1"/>
  <c r="BX284" i="1"/>
  <c r="BX288" i="1"/>
  <c r="BX290" i="1"/>
  <c r="BX292" i="1"/>
  <c r="BX294" i="1"/>
  <c r="BY294" i="1" s="1"/>
  <c r="BX296" i="1"/>
  <c r="BX298" i="1"/>
  <c r="BX300" i="1"/>
  <c r="BX302" i="1"/>
  <c r="BY302" i="1" s="1"/>
  <c r="BX304" i="1"/>
  <c r="BY304" i="1" s="1"/>
  <c r="BX306" i="1"/>
  <c r="BX308" i="1"/>
  <c r="BX310" i="1"/>
  <c r="BX312" i="1"/>
  <c r="BX313" i="1"/>
  <c r="BY313" i="1" s="1"/>
  <c r="BX316" i="1"/>
  <c r="BY316" i="1" s="1"/>
  <c r="BX320" i="1"/>
  <c r="BY320" i="1" s="1"/>
  <c r="BX324" i="1"/>
  <c r="BX326" i="1"/>
  <c r="BX328" i="1"/>
  <c r="BX330" i="1"/>
  <c r="BX332" i="1"/>
  <c r="BX336" i="1"/>
  <c r="BY336" i="1" s="1"/>
  <c r="BX338" i="1"/>
  <c r="BX340" i="1"/>
  <c r="BX344" i="1"/>
  <c r="BX346" i="1"/>
  <c r="BX348" i="1"/>
  <c r="BX350" i="1"/>
  <c r="BX352" i="1"/>
  <c r="BY352" i="1" s="1"/>
  <c r="BX354" i="1"/>
  <c r="BX356" i="1"/>
  <c r="BX358" i="1"/>
  <c r="BX360" i="1"/>
  <c r="BX362" i="1"/>
  <c r="BX364" i="1"/>
  <c r="BY364" i="1" s="1"/>
  <c r="BX368" i="1"/>
  <c r="BY368" i="1" s="1"/>
  <c r="BX370" i="1"/>
  <c r="BX372" i="1"/>
  <c r="BY372" i="1" s="1"/>
  <c r="BX376" i="1"/>
  <c r="BX380" i="1"/>
  <c r="BX382" i="1"/>
  <c r="BX384" i="1"/>
  <c r="BX388" i="1"/>
  <c r="BX392" i="1"/>
  <c r="BX394" i="1"/>
  <c r="BX396" i="1"/>
  <c r="BX400" i="1"/>
  <c r="BX402" i="1"/>
  <c r="BY402" i="1" s="1"/>
  <c r="BX404" i="1"/>
  <c r="BX406" i="1"/>
  <c r="BX408" i="1"/>
  <c r="BX412" i="1"/>
  <c r="BY412" i="1" s="1"/>
  <c r="BX414" i="1"/>
  <c r="BX416" i="1"/>
  <c r="BX420" i="1"/>
  <c r="BX422" i="1"/>
  <c r="BX424" i="1"/>
  <c r="BY424" i="1" s="1"/>
  <c r="BX426" i="1"/>
  <c r="BX428" i="1"/>
  <c r="BX430" i="1"/>
  <c r="BY430" i="1" s="1"/>
  <c r="BX432" i="1"/>
  <c r="BX434" i="1"/>
  <c r="BX436" i="1"/>
  <c r="BX440" i="1"/>
  <c r="BX444" i="1"/>
  <c r="BX446" i="1"/>
  <c r="BX448" i="1"/>
  <c r="BY448" i="1" s="1"/>
  <c r="BX452" i="1"/>
  <c r="BX454" i="1"/>
  <c r="BX456" i="1"/>
  <c r="BY456" i="1" s="1"/>
  <c r="BX458" i="1"/>
  <c r="BY458" i="1" s="1"/>
  <c r="BX460" i="1"/>
  <c r="BY460" i="1" s="1"/>
  <c r="BX464" i="1"/>
  <c r="BX468" i="1"/>
  <c r="BY468" i="1" s="1"/>
  <c r="BX470" i="1"/>
  <c r="BX472" i="1"/>
  <c r="BX476" i="1"/>
  <c r="BY476" i="1" s="1"/>
  <c r="BX478" i="1"/>
  <c r="BY478" i="1" s="1"/>
  <c r="BX480" i="1"/>
  <c r="BX482" i="1"/>
  <c r="BX484" i="1"/>
  <c r="BX486" i="1"/>
  <c r="BY486" i="1" s="1"/>
  <c r="BX488" i="1"/>
  <c r="BX490" i="1"/>
  <c r="BY490" i="1" s="1"/>
  <c r="BX492" i="1"/>
  <c r="BX496" i="1"/>
  <c r="BY496" i="1" s="1"/>
  <c r="BX500" i="1"/>
  <c r="BX502" i="1"/>
  <c r="BX504" i="1"/>
  <c r="BY504" i="1" s="1"/>
  <c r="BX508" i="1"/>
  <c r="BX510" i="1"/>
  <c r="BX512" i="1"/>
  <c r="BY512" i="1" s="1"/>
  <c r="BX516" i="1"/>
  <c r="BX520" i="1"/>
  <c r="BX522" i="1"/>
  <c r="BX524" i="1"/>
  <c r="BX526" i="1"/>
  <c r="BX528" i="1"/>
  <c r="BX530" i="1"/>
  <c r="BX532" i="1"/>
  <c r="BY532" i="1" s="1"/>
  <c r="BX534" i="1"/>
  <c r="BY534" i="1" s="1"/>
  <c r="BX536" i="1"/>
  <c r="BX540" i="1"/>
  <c r="BY540" i="1" s="1"/>
  <c r="BX544" i="1"/>
  <c r="BY544" i="1" s="1"/>
  <c r="BX546" i="1"/>
  <c r="BX548" i="1"/>
  <c r="BY548" i="1" s="1"/>
  <c r="BX552" i="1"/>
  <c r="BX554" i="1"/>
  <c r="BX556" i="1"/>
  <c r="BX558" i="1"/>
  <c r="BY558" i="1" s="1"/>
  <c r="BX560" i="1"/>
  <c r="BX562" i="1"/>
  <c r="BX564" i="1"/>
  <c r="BX566" i="1"/>
  <c r="BX568" i="1"/>
  <c r="BY568" i="1" s="1"/>
  <c r="BX572" i="1"/>
  <c r="BX576" i="1"/>
  <c r="BX580" i="1"/>
  <c r="BX584" i="1"/>
  <c r="BX586" i="1"/>
  <c r="BY586" i="1" s="1"/>
  <c r="BX588" i="1"/>
  <c r="BX590" i="1"/>
  <c r="BX592" i="1"/>
  <c r="BX594" i="1"/>
  <c r="BX596" i="1"/>
  <c r="BX598" i="1"/>
  <c r="BY598" i="1" s="1"/>
  <c r="BX600" i="1"/>
  <c r="BY600" i="1" s="1"/>
  <c r="BX604" i="1"/>
  <c r="BX608" i="1"/>
  <c r="BX610" i="1"/>
  <c r="BX612" i="1"/>
  <c r="BX616" i="1"/>
  <c r="BX618" i="1"/>
  <c r="BX620" i="1"/>
  <c r="BX622" i="1"/>
  <c r="BX624" i="1"/>
  <c r="BX626" i="1"/>
  <c r="BY626" i="1" s="1"/>
  <c r="BX628" i="1"/>
  <c r="BX630" i="1"/>
  <c r="BX632" i="1"/>
  <c r="BY632" i="1" s="1"/>
  <c r="BX636" i="1"/>
  <c r="BX640" i="1"/>
  <c r="BX644" i="1"/>
  <c r="BY644" i="1" s="1"/>
  <c r="BX648" i="1"/>
  <c r="BX652" i="1"/>
  <c r="BX654" i="1"/>
  <c r="BX656" i="1"/>
  <c r="BX660" i="1"/>
  <c r="BY660" i="1" s="1"/>
  <c r="BX662" i="1"/>
  <c r="BY662" i="1" s="1"/>
  <c r="BX664" i="1"/>
  <c r="BY664" i="1" s="1"/>
  <c r="BX666" i="1"/>
  <c r="BX668" i="1"/>
  <c r="BX670" i="1"/>
  <c r="BY670" i="1" s="1"/>
  <c r="BX672" i="1"/>
  <c r="BX674" i="1"/>
  <c r="BY674" i="1" s="1"/>
  <c r="BX676" i="1"/>
  <c r="BX680" i="1"/>
  <c r="BX684" i="1"/>
  <c r="BX686" i="1"/>
  <c r="BX688" i="1"/>
  <c r="BX692" i="1"/>
  <c r="BY692" i="1" s="1"/>
  <c r="BX694" i="1"/>
  <c r="BX696" i="1"/>
  <c r="BX698" i="1"/>
  <c r="BX700" i="1"/>
  <c r="BX702" i="1"/>
  <c r="BX704" i="1"/>
  <c r="BX706" i="1"/>
  <c r="BX708" i="1"/>
  <c r="BX712" i="1"/>
  <c r="BX716" i="1"/>
  <c r="BX718" i="1"/>
  <c r="BY718" i="1" s="1"/>
  <c r="BX720" i="1"/>
  <c r="BX724" i="1"/>
  <c r="BX726" i="1"/>
  <c r="BY726" i="1" s="1"/>
  <c r="BX728" i="1"/>
  <c r="BX730" i="1"/>
  <c r="BY730" i="1" s="1"/>
  <c r="BX732" i="1"/>
  <c r="BX734" i="1"/>
  <c r="BY734" i="1" s="1"/>
  <c r="BX736" i="1"/>
  <c r="BX738" i="1"/>
  <c r="BX740" i="1"/>
  <c r="BX744" i="1"/>
  <c r="BX748" i="1"/>
  <c r="BY748" i="1" s="1"/>
  <c r="BX750" i="1"/>
  <c r="BY750" i="1" s="1"/>
  <c r="BX752" i="1"/>
  <c r="BX754" i="1"/>
  <c r="BX756" i="1"/>
  <c r="BY756" i="1" s="1"/>
  <c r="BX758" i="1"/>
  <c r="BY758" i="1" s="1"/>
  <c r="BX760" i="1"/>
  <c r="BY760" i="1" s="1"/>
  <c r="BX764" i="1"/>
  <c r="BX768" i="1"/>
  <c r="BX770" i="1"/>
  <c r="BX772" i="1"/>
  <c r="BX776" i="1"/>
  <c r="BX778" i="1"/>
  <c r="BX780" i="1"/>
  <c r="BX782" i="1"/>
  <c r="BY782" i="1" s="1"/>
  <c r="BX784" i="1"/>
  <c r="BX786" i="1"/>
  <c r="BY786" i="1" s="1"/>
  <c r="BX788" i="1"/>
  <c r="BX790" i="1"/>
  <c r="BX792" i="1"/>
  <c r="BX796" i="1"/>
  <c r="BX800" i="1"/>
  <c r="BX802" i="1"/>
  <c r="BY802" i="1" s="1"/>
  <c r="BX804" i="1"/>
  <c r="BX808" i="1"/>
  <c r="BY808" i="1" s="1"/>
  <c r="BX810" i="1"/>
  <c r="BX812" i="1"/>
  <c r="BX814" i="1"/>
  <c r="BX816" i="1"/>
  <c r="BX820" i="1"/>
  <c r="BY820" i="1" s="1"/>
  <c r="BX822" i="1"/>
  <c r="BX824" i="1"/>
  <c r="BX828" i="1"/>
  <c r="BX830" i="1"/>
  <c r="BX832" i="1"/>
  <c r="BX834" i="1"/>
  <c r="BX836" i="1"/>
  <c r="BY836" i="1" s="1"/>
  <c r="BX838" i="1"/>
  <c r="BY838" i="1" s="1"/>
  <c r="BX840" i="1"/>
  <c r="BY840" i="1" s="1"/>
  <c r="BX842" i="1"/>
  <c r="BX844" i="1"/>
  <c r="BX848" i="1"/>
  <c r="BX852" i="1"/>
  <c r="BX854" i="1"/>
  <c r="BY854" i="1" s="1"/>
  <c r="BX856" i="1"/>
  <c r="BY856" i="1" s="1"/>
  <c r="BX860" i="1"/>
  <c r="BY860" i="1" s="1"/>
  <c r="BX862" i="1"/>
  <c r="BY862" i="1" s="1"/>
  <c r="BX864" i="1"/>
  <c r="BX866" i="1"/>
  <c r="BX868" i="1"/>
  <c r="BX870" i="1"/>
  <c r="BY870" i="1" s="1"/>
  <c r="BX872" i="1"/>
  <c r="BY872" i="1" s="1"/>
  <c r="BX874" i="1"/>
  <c r="BY874" i="1" s="1"/>
  <c r="BX876" i="1"/>
  <c r="BX880" i="1"/>
  <c r="BX884" i="1"/>
  <c r="BY884" i="1" s="1"/>
  <c r="BX886" i="1"/>
  <c r="BY886" i="1" s="1"/>
  <c r="BX888" i="1"/>
  <c r="BX892" i="1"/>
  <c r="BY892" i="1" s="1"/>
  <c r="BX894" i="1"/>
  <c r="BX896" i="1"/>
  <c r="BX898" i="1"/>
  <c r="BY898" i="1" s="1"/>
  <c r="BX900" i="1"/>
  <c r="BY900" i="1" s="1"/>
  <c r="BX902" i="1"/>
  <c r="BX904" i="1"/>
  <c r="BY904" i="1" s="1"/>
  <c r="BX906" i="1"/>
  <c r="BX908" i="1"/>
  <c r="BY908" i="1" s="1"/>
  <c r="BX912" i="1"/>
  <c r="BX916" i="1"/>
  <c r="BX918" i="1"/>
  <c r="BY918" i="1" s="1"/>
  <c r="BX920" i="1"/>
  <c r="BY920" i="1" s="1"/>
  <c r="BX924" i="1"/>
  <c r="BX926" i="1"/>
  <c r="BY926" i="1" s="1"/>
  <c r="BX928" i="1"/>
  <c r="BX930" i="1"/>
  <c r="BX932" i="1"/>
  <c r="BX934" i="1"/>
  <c r="BY934" i="1" s="1"/>
  <c r="BX936" i="1"/>
  <c r="BX938" i="1"/>
  <c r="BY938" i="1" s="1"/>
  <c r="BX940" i="1"/>
  <c r="BX944" i="1"/>
  <c r="BX948" i="1"/>
  <c r="BY948" i="1" s="1"/>
  <c r="BX950" i="1"/>
  <c r="BY950" i="1" s="1"/>
  <c r="BX952" i="1"/>
  <c r="BX956" i="1"/>
  <c r="BY956" i="1" s="1"/>
  <c r="BX958" i="1"/>
  <c r="BX960" i="1"/>
  <c r="BY960" i="1" s="1"/>
  <c r="BX962" i="1"/>
  <c r="BX964" i="1"/>
  <c r="BY964" i="1" s="1"/>
  <c r="BX966" i="1"/>
  <c r="BX968" i="1"/>
  <c r="BX970" i="1"/>
  <c r="BX972" i="1"/>
  <c r="BX976" i="1"/>
  <c r="BX980" i="1"/>
  <c r="BX982" i="1"/>
  <c r="BY982" i="1" s="1"/>
  <c r="BX984" i="1"/>
  <c r="BX988" i="1"/>
  <c r="BX990" i="1"/>
  <c r="BY990" i="1" s="1"/>
  <c r="BX992" i="1"/>
  <c r="BX994" i="1"/>
  <c r="BX996" i="1"/>
  <c r="BX998" i="1"/>
  <c r="BX1000" i="1"/>
  <c r="BY1000" i="1" s="1"/>
  <c r="BX1002" i="1"/>
  <c r="BX1004" i="1"/>
  <c r="BX1008" i="1"/>
  <c r="BX1010" i="1"/>
  <c r="BY1010" i="1" s="1"/>
  <c r="BX1012" i="1"/>
  <c r="BY1012" i="1" s="1"/>
  <c r="BX1014" i="1"/>
  <c r="BX1016" i="1"/>
  <c r="BX1018" i="1"/>
  <c r="BX1020" i="1"/>
  <c r="BY1020" i="1" s="1"/>
  <c r="BX1022" i="1"/>
  <c r="BY1022" i="1" s="1"/>
  <c r="BX1024" i="1"/>
  <c r="BX1028" i="1"/>
  <c r="BX1032" i="1"/>
  <c r="BX1034" i="1"/>
  <c r="BX1036" i="1"/>
  <c r="BY1036" i="1" s="1"/>
  <c r="BX1040" i="1"/>
  <c r="BX1042" i="1"/>
  <c r="BX1044" i="1"/>
  <c r="BX1046" i="1"/>
  <c r="BX1048" i="1"/>
  <c r="BY1048" i="1" s="1"/>
  <c r="BX1050" i="1"/>
  <c r="BY1050" i="1" s="1"/>
  <c r="BX1052" i="1"/>
  <c r="BX1054" i="1"/>
  <c r="BY1054" i="1" s="1"/>
  <c r="BX1056" i="1"/>
  <c r="BX1060" i="1"/>
  <c r="BX1064" i="1"/>
  <c r="BX1066" i="1"/>
  <c r="BX1068" i="1"/>
  <c r="BX1072" i="1"/>
  <c r="BX1074" i="1"/>
  <c r="BY1074" i="1" s="1"/>
  <c r="BX1076" i="1"/>
  <c r="BY1076" i="1" s="1"/>
  <c r="BX1080" i="1"/>
  <c r="BX1084" i="1"/>
  <c r="BY1084" i="1" s="1"/>
  <c r="BX1086" i="1"/>
  <c r="BX1088" i="1"/>
  <c r="BX1092" i="1"/>
  <c r="BY1092" i="1" s="1"/>
  <c r="BX1094" i="1"/>
  <c r="BY1094" i="1" s="1"/>
  <c r="BX1096" i="1"/>
  <c r="BX1098" i="1"/>
  <c r="BX1100" i="1"/>
  <c r="BX1102" i="1"/>
  <c r="BY1102" i="1" s="1"/>
  <c r="BX1104" i="1"/>
  <c r="BX1106" i="1"/>
  <c r="BX1108" i="1"/>
  <c r="BX1112" i="1"/>
  <c r="BY1112" i="1" s="1"/>
  <c r="BX1116" i="1"/>
  <c r="BX1118" i="1"/>
  <c r="BY1118" i="1" s="1"/>
  <c r="BX1120" i="1"/>
  <c r="BX1124" i="1"/>
  <c r="BX1126" i="1"/>
  <c r="BX1128" i="1"/>
  <c r="BX1130" i="1"/>
  <c r="BX1132" i="1"/>
  <c r="BX1134" i="1"/>
  <c r="BX1136" i="1"/>
  <c r="BY1136" i="1" s="1"/>
  <c r="BX1138" i="1"/>
  <c r="BY1138" i="1" s="1"/>
  <c r="BX1140" i="1"/>
  <c r="BX1144" i="1"/>
  <c r="BX1148" i="1"/>
  <c r="BY1148" i="1" s="1"/>
  <c r="BX1150" i="1"/>
  <c r="BX1152" i="1"/>
  <c r="BX1156" i="1"/>
  <c r="BY1156" i="1" s="1"/>
  <c r="BX1158" i="1"/>
  <c r="BX1160" i="1"/>
  <c r="BX1162" i="1"/>
  <c r="BX1164" i="1"/>
  <c r="BX1166" i="1"/>
  <c r="BY1166" i="1" s="1"/>
  <c r="BX1168" i="1"/>
  <c r="BX1170" i="1"/>
  <c r="BX1172" i="1"/>
  <c r="BX1176" i="1"/>
  <c r="BY1176" i="1" s="1"/>
  <c r="BX1180" i="1"/>
  <c r="BY1180" i="1" s="1"/>
  <c r="BX1182" i="1"/>
  <c r="BY1182" i="1" s="1"/>
  <c r="BX1184" i="1"/>
  <c r="BX1188" i="1"/>
  <c r="BX1190" i="1"/>
  <c r="BX1192" i="1"/>
  <c r="BY1192" i="1" s="1"/>
  <c r="BX1194" i="1"/>
  <c r="BY1194" i="1" s="1"/>
  <c r="BX1196" i="1"/>
  <c r="BX1198" i="1"/>
  <c r="BX1200" i="1"/>
  <c r="BX1202" i="1"/>
  <c r="BY1202" i="1" s="1"/>
  <c r="BX1204" i="1"/>
  <c r="BY1204" i="1" s="1"/>
  <c r="BX1208" i="1"/>
  <c r="BY1208" i="1" s="1"/>
  <c r="BX1212" i="1"/>
  <c r="BY1212" i="1" s="1"/>
  <c r="BX1214" i="1"/>
  <c r="BX1216" i="1"/>
  <c r="BX1220" i="1"/>
  <c r="BX1222" i="1"/>
  <c r="BX1224" i="1"/>
  <c r="BX1226" i="1"/>
  <c r="BY1226" i="1" s="1"/>
  <c r="BX1228" i="1"/>
  <c r="BX1230" i="1"/>
  <c r="BY1230" i="1" s="1"/>
  <c r="BX1232" i="1"/>
  <c r="BY1232" i="1" s="1"/>
  <c r="BX1234" i="1"/>
  <c r="BX1236" i="1"/>
  <c r="BX1240" i="1"/>
  <c r="BX1244" i="1"/>
  <c r="BX1246" i="1"/>
  <c r="BY1246" i="1" s="1"/>
  <c r="BX1248" i="1"/>
  <c r="BX1252" i="1"/>
  <c r="BX1254" i="1"/>
  <c r="BY1254" i="1" s="1"/>
  <c r="BX1256" i="1"/>
  <c r="BX1258" i="1"/>
  <c r="BY1258" i="1" s="1"/>
  <c r="BX1260" i="1"/>
  <c r="BX1262" i="1"/>
  <c r="BX1264" i="1"/>
  <c r="BX1266" i="1"/>
  <c r="BY1266" i="1" s="1"/>
  <c r="BX1268" i="1"/>
  <c r="BY1268" i="1" s="1"/>
  <c r="BX1272" i="1"/>
  <c r="BX1274" i="1"/>
  <c r="BX1276" i="1"/>
  <c r="BY1276" i="1" s="1"/>
  <c r="BX1278" i="1"/>
  <c r="BX1280" i="1"/>
  <c r="BX1282" i="1"/>
  <c r="BY1282" i="1" s="1"/>
  <c r="BX1284" i="1"/>
  <c r="BX1286" i="1"/>
  <c r="BY1286" i="1" s="1"/>
  <c r="BX1288" i="1"/>
  <c r="BX1292" i="1"/>
  <c r="BX1296" i="1"/>
  <c r="BY1296" i="1" s="1"/>
  <c r="BX1298" i="1"/>
  <c r="BX1300" i="1"/>
  <c r="BX1304" i="1"/>
  <c r="BX1306" i="1"/>
  <c r="BX1308" i="1"/>
  <c r="BX1310" i="1"/>
  <c r="BY1310" i="1" s="1"/>
  <c r="BX1312" i="1"/>
  <c r="BX1314" i="1"/>
  <c r="BX1316" i="1"/>
  <c r="BX1318" i="1"/>
  <c r="BX1320" i="1"/>
  <c r="BY1320" i="1" s="1"/>
  <c r="BX1324" i="1"/>
  <c r="BX1328" i="1"/>
  <c r="BX1330" i="1"/>
  <c r="BY1330" i="1" s="1"/>
  <c r="BX1332" i="1"/>
  <c r="BX1334" i="1"/>
  <c r="BX1336" i="1"/>
  <c r="BY1336" i="1" s="1"/>
  <c r="BX1338" i="1"/>
  <c r="BX1340" i="1"/>
  <c r="BY1340" i="1" s="1"/>
  <c r="BX1342" i="1"/>
  <c r="BX1344" i="1"/>
  <c r="BX1348" i="1"/>
  <c r="BY1348" i="1" s="1"/>
  <c r="BX1350" i="1"/>
  <c r="BY1350" i="1" s="1"/>
  <c r="BX1352" i="1"/>
  <c r="BX1354" i="1"/>
  <c r="BX1356" i="1"/>
  <c r="BX1358" i="1"/>
  <c r="BY1358" i="1" s="1"/>
  <c r="BX1360" i="1"/>
  <c r="BX1362" i="1"/>
  <c r="BX1364" i="1"/>
  <c r="BX1366" i="1"/>
  <c r="BY1366" i="1" s="1"/>
  <c r="BX1368" i="1"/>
  <c r="BY1368" i="1" s="1"/>
  <c r="BX1370" i="1"/>
  <c r="BX1372" i="1"/>
  <c r="BX1374" i="1"/>
  <c r="BX1376" i="1"/>
  <c r="BY1376" i="1" s="1"/>
  <c r="BX1378" i="1"/>
  <c r="BY1378" i="1" s="1"/>
  <c r="BX1380" i="1"/>
  <c r="BX1382" i="1"/>
  <c r="BX1384" i="1"/>
  <c r="BX1386" i="1"/>
  <c r="BY1386" i="1" s="1"/>
  <c r="BX1388" i="1"/>
  <c r="BX1390" i="1"/>
  <c r="BY1390" i="1" s="1"/>
  <c r="BX1392" i="1"/>
  <c r="BX1394" i="1"/>
  <c r="BX1396" i="1"/>
  <c r="BX1398" i="1"/>
  <c r="BX1400" i="1"/>
  <c r="BY1400" i="1" s="1"/>
  <c r="BX1402" i="1"/>
  <c r="BX1404" i="1"/>
  <c r="BX1406" i="1"/>
  <c r="BX1408" i="1"/>
  <c r="BX1410" i="1"/>
  <c r="BX1412" i="1"/>
  <c r="BY1412" i="1" s="1"/>
  <c r="BX1414" i="1"/>
  <c r="BX1416" i="1"/>
  <c r="BX1418" i="1"/>
  <c r="BX1420" i="1"/>
  <c r="BX1422" i="1"/>
  <c r="BX1424" i="1"/>
  <c r="BX1426" i="1"/>
  <c r="BX1428" i="1"/>
  <c r="BY1428" i="1" s="1"/>
  <c r="BX1430" i="1"/>
  <c r="BX1432" i="1"/>
  <c r="BY1432" i="1" s="1"/>
  <c r="BX1434" i="1"/>
  <c r="BX1436" i="1"/>
  <c r="BX1438" i="1"/>
  <c r="BY1438" i="1" s="1"/>
  <c r="BX1440" i="1"/>
  <c r="BX1442" i="1"/>
  <c r="BX1444" i="1"/>
  <c r="BY1444" i="1" s="1"/>
  <c r="BX1446" i="1"/>
  <c r="BX1448" i="1"/>
  <c r="BY1448" i="1" s="1"/>
  <c r="BX1450" i="1"/>
  <c r="BY1450" i="1" s="1"/>
  <c r="BX1452" i="1"/>
  <c r="BX1454" i="1"/>
  <c r="BX1456" i="1"/>
  <c r="BX1458" i="1"/>
  <c r="BX1460" i="1"/>
  <c r="BY1460" i="1" s="1"/>
  <c r="BX1462" i="1"/>
  <c r="BY1462" i="1" s="1"/>
  <c r="BX1464" i="1"/>
  <c r="BX1466" i="1"/>
  <c r="BX1468" i="1"/>
  <c r="BY1468" i="1" s="1"/>
  <c r="BX1470" i="1"/>
  <c r="BX1472" i="1"/>
  <c r="BY1472" i="1" s="1"/>
  <c r="BX1474" i="1"/>
  <c r="BY1474" i="1" s="1"/>
  <c r="BX1476" i="1"/>
  <c r="BX1478" i="1"/>
  <c r="BY1478" i="1" s="1"/>
  <c r="BX1480" i="1"/>
  <c r="BX1482" i="1"/>
  <c r="BX1484" i="1"/>
  <c r="BX1486" i="1"/>
  <c r="BX1488" i="1"/>
  <c r="BX1490" i="1"/>
  <c r="BX1492" i="1"/>
  <c r="BX1494" i="1"/>
  <c r="BX1496" i="1"/>
  <c r="BX1498" i="1"/>
  <c r="BX1500" i="1"/>
  <c r="BY1500" i="1" s="1"/>
  <c r="BY10" i="1"/>
  <c r="BY14" i="1"/>
  <c r="BY16" i="1"/>
  <c r="BY18" i="1"/>
  <c r="BY20" i="1"/>
  <c r="BY22" i="1"/>
  <c r="BY24" i="1"/>
  <c r="BY26" i="1"/>
  <c r="BY28" i="1"/>
  <c r="BY30" i="1"/>
  <c r="BY32" i="1"/>
  <c r="BY33" i="1"/>
  <c r="BY34" i="1"/>
  <c r="BY36" i="1"/>
  <c r="BY38" i="1"/>
  <c r="BY40" i="1"/>
  <c r="BY42" i="1"/>
  <c r="BY44" i="1"/>
  <c r="BY46" i="1"/>
  <c r="BY48" i="1"/>
  <c r="BY50" i="1"/>
  <c r="BY52" i="1"/>
  <c r="BY54" i="1"/>
  <c r="BY56" i="1"/>
  <c r="BY58" i="1"/>
  <c r="BY60" i="1"/>
  <c r="BY62" i="1"/>
  <c r="BY66" i="1"/>
  <c r="BY68" i="1"/>
  <c r="BY72" i="1"/>
  <c r="BY74" i="1"/>
  <c r="BY76" i="1"/>
  <c r="BY78" i="1"/>
  <c r="BY80" i="1"/>
  <c r="BY82" i="1"/>
  <c r="BY86" i="1"/>
  <c r="BY88" i="1"/>
  <c r="BY90" i="1"/>
  <c r="BY92" i="1"/>
  <c r="BY94" i="1"/>
  <c r="BY96" i="1"/>
  <c r="BY98" i="1"/>
  <c r="BY104" i="1"/>
  <c r="BY106" i="1"/>
  <c r="BY108" i="1"/>
  <c r="BY110" i="1"/>
  <c r="BY112" i="1"/>
  <c r="BY114" i="1"/>
  <c r="BY118" i="1"/>
  <c r="BY120" i="1"/>
  <c r="BY121" i="1"/>
  <c r="BY122" i="1"/>
  <c r="BY126" i="1"/>
  <c r="BY128" i="1"/>
  <c r="BY130" i="1"/>
  <c r="BY132" i="1"/>
  <c r="BY136" i="1"/>
  <c r="BY138" i="1"/>
  <c r="BY140" i="1"/>
  <c r="BY142" i="1"/>
  <c r="BY144" i="1"/>
  <c r="BY146" i="1"/>
  <c r="BY148" i="1"/>
  <c r="BY150" i="1"/>
  <c r="BY154" i="1"/>
  <c r="BY156" i="1"/>
  <c r="BY158" i="1"/>
  <c r="BY160" i="1"/>
  <c r="BY162" i="1"/>
  <c r="BY164" i="1"/>
  <c r="BY166" i="1"/>
  <c r="BY168" i="1"/>
  <c r="BY170" i="1"/>
  <c r="BY172" i="1"/>
  <c r="BY176" i="1"/>
  <c r="BY180" i="1"/>
  <c r="BY182" i="1"/>
  <c r="BY184" i="1"/>
  <c r="BY186" i="1"/>
  <c r="BY188" i="1"/>
  <c r="BY194" i="1"/>
  <c r="BY196" i="1"/>
  <c r="BY198" i="1"/>
  <c r="BY204" i="1"/>
  <c r="BY206" i="1"/>
  <c r="BY208" i="1"/>
  <c r="BY210" i="1"/>
  <c r="BY214" i="1"/>
  <c r="BY216" i="1"/>
  <c r="BY220" i="1"/>
  <c r="BY222" i="1"/>
  <c r="BY224" i="1"/>
  <c r="BY225" i="1"/>
  <c r="BY226" i="1"/>
  <c r="BY228" i="1"/>
  <c r="BY234" i="1"/>
  <c r="BY236" i="1"/>
  <c r="BY238" i="1"/>
  <c r="BY242" i="1"/>
  <c r="BY244" i="1"/>
  <c r="BY246" i="1"/>
  <c r="BY250" i="1"/>
  <c r="BY252" i="1"/>
  <c r="BY254" i="1"/>
  <c r="BY256" i="1"/>
  <c r="BY258" i="1"/>
  <c r="BY260" i="1"/>
  <c r="BY262" i="1"/>
  <c r="BY264" i="1"/>
  <c r="BY265" i="1"/>
  <c r="BY268" i="1"/>
  <c r="BY272" i="1"/>
  <c r="BY278" i="1"/>
  <c r="BY280" i="1"/>
  <c r="BY282" i="1"/>
  <c r="BY284" i="1"/>
  <c r="BY288" i="1"/>
  <c r="BY290" i="1"/>
  <c r="BY292" i="1"/>
  <c r="BY296" i="1"/>
  <c r="BY298" i="1"/>
  <c r="BY300" i="1"/>
  <c r="BY306" i="1"/>
  <c r="BY308" i="1"/>
  <c r="BY310" i="1"/>
  <c r="BY312" i="1"/>
  <c r="BY314" i="1"/>
  <c r="BY318" i="1"/>
  <c r="BY322" i="1"/>
  <c r="BY324" i="1"/>
  <c r="BY326" i="1"/>
  <c r="BY328" i="1"/>
  <c r="BY330" i="1"/>
  <c r="BY332" i="1"/>
  <c r="BY334" i="1"/>
  <c r="BY338" i="1"/>
  <c r="BY340" i="1"/>
  <c r="BY342" i="1"/>
  <c r="BY344" i="1"/>
  <c r="BY346" i="1"/>
  <c r="BY348" i="1"/>
  <c r="BY350" i="1"/>
  <c r="BY354" i="1"/>
  <c r="BY356" i="1"/>
  <c r="BY358" i="1"/>
  <c r="BY360" i="1"/>
  <c r="BY362" i="1"/>
  <c r="BY366" i="1"/>
  <c r="BY370" i="1"/>
  <c r="BY374" i="1"/>
  <c r="BY376" i="1"/>
  <c r="BY378" i="1"/>
  <c r="BY380" i="1"/>
  <c r="BY382" i="1"/>
  <c r="BY384" i="1"/>
  <c r="BY386" i="1"/>
  <c r="BY388" i="1"/>
  <c r="BY390" i="1"/>
  <c r="BY392" i="1"/>
  <c r="BY394" i="1"/>
  <c r="BY396" i="1"/>
  <c r="BY398" i="1"/>
  <c r="BY400" i="1"/>
  <c r="BY404" i="1"/>
  <c r="BY406" i="1"/>
  <c r="BY408" i="1"/>
  <c r="BY410" i="1"/>
  <c r="BY414" i="1"/>
  <c r="BY416" i="1"/>
  <c r="BY420" i="1"/>
  <c r="BY422" i="1"/>
  <c r="BY426" i="1"/>
  <c r="BY428" i="1"/>
  <c r="BY432" i="1"/>
  <c r="BY433" i="1"/>
  <c r="BY434" i="1"/>
  <c r="BY436" i="1"/>
  <c r="BY438" i="1"/>
  <c r="BY440" i="1"/>
  <c r="BY442" i="1"/>
  <c r="BY444" i="1"/>
  <c r="BY446" i="1"/>
  <c r="BY450" i="1"/>
  <c r="BY452" i="1"/>
  <c r="BY454" i="1"/>
  <c r="BY462" i="1"/>
  <c r="BY464" i="1"/>
  <c r="BY466" i="1"/>
  <c r="BY470" i="1"/>
  <c r="BY472" i="1"/>
  <c r="BY474" i="1"/>
  <c r="BY480" i="1"/>
  <c r="BY482" i="1"/>
  <c r="BY484" i="1"/>
  <c r="BY488" i="1"/>
  <c r="BY492" i="1"/>
  <c r="BY498" i="1"/>
  <c r="BY500" i="1"/>
  <c r="BY502" i="1"/>
  <c r="BY506" i="1"/>
  <c r="BY508" i="1"/>
  <c r="BY510" i="1"/>
  <c r="BY514" i="1"/>
  <c r="BY516" i="1"/>
  <c r="BY518" i="1"/>
  <c r="BY520" i="1"/>
  <c r="BY522" i="1"/>
  <c r="BY524" i="1"/>
  <c r="BY526" i="1"/>
  <c r="BY528" i="1"/>
  <c r="BY530" i="1"/>
  <c r="BY536" i="1"/>
  <c r="BY538" i="1"/>
  <c r="BY542" i="1"/>
  <c r="BY546" i="1"/>
  <c r="BY552" i="1"/>
  <c r="BY554" i="1"/>
  <c r="BY556" i="1"/>
  <c r="BY560" i="1"/>
  <c r="BY562" i="1"/>
  <c r="BY564" i="1"/>
  <c r="BY566" i="1"/>
  <c r="BY569" i="1"/>
  <c r="BY572" i="1"/>
  <c r="BY574" i="1"/>
  <c r="BY576" i="1"/>
  <c r="BY577" i="1"/>
  <c r="BY578" i="1"/>
  <c r="BY580" i="1"/>
  <c r="BY582" i="1"/>
  <c r="BY584" i="1"/>
  <c r="BY588" i="1"/>
  <c r="BY590" i="1"/>
  <c r="BY592" i="1"/>
  <c r="BY594" i="1"/>
  <c r="BY596" i="1"/>
  <c r="BY602" i="1"/>
  <c r="BY604" i="1"/>
  <c r="BY608" i="1"/>
  <c r="BY610" i="1"/>
  <c r="BY612" i="1"/>
  <c r="BY616" i="1"/>
  <c r="BY618" i="1"/>
  <c r="BY620" i="1"/>
  <c r="BY622" i="1"/>
  <c r="BY624" i="1"/>
  <c r="BY628" i="1"/>
  <c r="BY630" i="1"/>
  <c r="BY634" i="1"/>
  <c r="BY636" i="1"/>
  <c r="BY638" i="1"/>
  <c r="BY640" i="1"/>
  <c r="BY642" i="1"/>
  <c r="BY646" i="1"/>
  <c r="BY648" i="1"/>
  <c r="BY650" i="1"/>
  <c r="BY652" i="1"/>
  <c r="BY654" i="1"/>
  <c r="BY656" i="1"/>
  <c r="BY658" i="1"/>
  <c r="BY666" i="1"/>
  <c r="BY668" i="1"/>
  <c r="BY672" i="1"/>
  <c r="BY676" i="1"/>
  <c r="BY678" i="1"/>
  <c r="BY680" i="1"/>
  <c r="BY682" i="1"/>
  <c r="BY684" i="1"/>
  <c r="BY686" i="1"/>
  <c r="BY688" i="1"/>
  <c r="BY690" i="1"/>
  <c r="BY694" i="1"/>
  <c r="BY696" i="1"/>
  <c r="BY698" i="1"/>
  <c r="BY700" i="1"/>
  <c r="BY702" i="1"/>
  <c r="BY704" i="1"/>
  <c r="BY706" i="1"/>
  <c r="BY708" i="1"/>
  <c r="BY710" i="1"/>
  <c r="BY712" i="1"/>
  <c r="BY714" i="1"/>
  <c r="BY716" i="1"/>
  <c r="BY720" i="1"/>
  <c r="BY722" i="1"/>
  <c r="BY724" i="1"/>
  <c r="BY728" i="1"/>
  <c r="BY732" i="1"/>
  <c r="BY736" i="1"/>
  <c r="BY738" i="1"/>
  <c r="BY740" i="1"/>
  <c r="BY742" i="1"/>
  <c r="BY744" i="1"/>
  <c r="BY752" i="1"/>
  <c r="BY754" i="1"/>
  <c r="BY762" i="1"/>
  <c r="BY764" i="1"/>
  <c r="BY766" i="1"/>
  <c r="BY768" i="1"/>
  <c r="BY770" i="1"/>
  <c r="BY772" i="1"/>
  <c r="BY776" i="1"/>
  <c r="BY778" i="1"/>
  <c r="BY780" i="1"/>
  <c r="BY784" i="1"/>
  <c r="BY788" i="1"/>
  <c r="BY790" i="1"/>
  <c r="BY792" i="1"/>
  <c r="BY794" i="1"/>
  <c r="BY796" i="1"/>
  <c r="BY800" i="1"/>
  <c r="BY804" i="1"/>
  <c r="BY806" i="1"/>
  <c r="BY810" i="1"/>
  <c r="BY812" i="1"/>
  <c r="BY814" i="1"/>
  <c r="BY816" i="1"/>
  <c r="BY822" i="1"/>
  <c r="BY824" i="1"/>
  <c r="BY826" i="1"/>
  <c r="BY828" i="1"/>
  <c r="BY830" i="1"/>
  <c r="BY832" i="1"/>
  <c r="BY834" i="1"/>
  <c r="BY842" i="1"/>
  <c r="BY844" i="1"/>
  <c r="BY848" i="1"/>
  <c r="BY850" i="1"/>
  <c r="BY852" i="1"/>
  <c r="BY858" i="1"/>
  <c r="BY864" i="1"/>
  <c r="BY866" i="1"/>
  <c r="BY868" i="1"/>
  <c r="BY876" i="1"/>
  <c r="BY878" i="1"/>
  <c r="BY880" i="1"/>
  <c r="BY888" i="1"/>
  <c r="BY894" i="1"/>
  <c r="BY896" i="1"/>
  <c r="BY902" i="1"/>
  <c r="BY906" i="1"/>
  <c r="BY910" i="1"/>
  <c r="BY912" i="1"/>
  <c r="BY914" i="1"/>
  <c r="BY916" i="1"/>
  <c r="BY922" i="1"/>
  <c r="BY924" i="1"/>
  <c r="BY928" i="1"/>
  <c r="BY930" i="1"/>
  <c r="BY932" i="1"/>
  <c r="BY936" i="1"/>
  <c r="BY940" i="1"/>
  <c r="BY942" i="1"/>
  <c r="BY944" i="1"/>
  <c r="BY952" i="1"/>
  <c r="BY954" i="1"/>
  <c r="BY958" i="1"/>
  <c r="BY962" i="1"/>
  <c r="BY966" i="1"/>
  <c r="BY968" i="1"/>
  <c r="BY970" i="1"/>
  <c r="BY972" i="1"/>
  <c r="BY976" i="1"/>
  <c r="BY978" i="1"/>
  <c r="BY980" i="1"/>
  <c r="BY984" i="1"/>
  <c r="BY986" i="1"/>
  <c r="BY988" i="1"/>
  <c r="BY992" i="1"/>
  <c r="BY994" i="1"/>
  <c r="BY996" i="1"/>
  <c r="BY998" i="1"/>
  <c r="BY1002" i="1"/>
  <c r="BY1004" i="1"/>
  <c r="BY1006" i="1"/>
  <c r="BY1008" i="1"/>
  <c r="BY1014" i="1"/>
  <c r="BY1016" i="1"/>
  <c r="BY1018" i="1"/>
  <c r="BY1024" i="1"/>
  <c r="BY1028" i="1"/>
  <c r="BY1032" i="1"/>
  <c r="BY1034" i="1"/>
  <c r="BY1040" i="1"/>
  <c r="BY1042" i="1"/>
  <c r="BY1044" i="1"/>
  <c r="BY1046" i="1"/>
  <c r="BY1052" i="1"/>
  <c r="BY1056" i="1"/>
  <c r="BY1058" i="1"/>
  <c r="BY1060" i="1"/>
  <c r="BY1062" i="1"/>
  <c r="BY1064" i="1"/>
  <c r="BY1066" i="1"/>
  <c r="BY1068" i="1"/>
  <c r="BY1070" i="1"/>
  <c r="BY1072" i="1"/>
  <c r="BY1078" i="1"/>
  <c r="BY1080" i="1"/>
  <c r="BY1082" i="1"/>
  <c r="BY1086" i="1"/>
  <c r="BY1088" i="1"/>
  <c r="BY1096" i="1"/>
  <c r="BY1098" i="1"/>
  <c r="BY1100" i="1"/>
  <c r="BY1104" i="1"/>
  <c r="BY1106" i="1"/>
  <c r="BY1108" i="1"/>
  <c r="BY1114" i="1"/>
  <c r="BY1116" i="1"/>
  <c r="BY1120" i="1"/>
  <c r="BY1122" i="1"/>
  <c r="BY1124" i="1"/>
  <c r="BY1126" i="1"/>
  <c r="BY1128" i="1"/>
  <c r="BY1130" i="1"/>
  <c r="BY1132" i="1"/>
  <c r="BY1134" i="1"/>
  <c r="BY1140" i="1"/>
  <c r="BY1142" i="1"/>
  <c r="BY1144" i="1"/>
  <c r="BY1146" i="1"/>
  <c r="BY1150" i="1"/>
  <c r="BY1152" i="1"/>
  <c r="BY1158" i="1"/>
  <c r="BY1160" i="1"/>
  <c r="BY1162" i="1"/>
  <c r="BY1164" i="1"/>
  <c r="BY1168" i="1"/>
  <c r="BY1170" i="1"/>
  <c r="BY1172" i="1"/>
  <c r="BY1178" i="1"/>
  <c r="BY1184" i="1"/>
  <c r="BY1186" i="1"/>
  <c r="BY1188" i="1"/>
  <c r="BY1190" i="1"/>
  <c r="BY1196" i="1"/>
  <c r="BY1198" i="1"/>
  <c r="BY1200" i="1"/>
  <c r="BY1206" i="1"/>
  <c r="BY1210" i="1"/>
  <c r="BY1214" i="1"/>
  <c r="BY1216" i="1"/>
  <c r="BY1220" i="1"/>
  <c r="BY1222" i="1"/>
  <c r="BY1224" i="1"/>
  <c r="BY1228" i="1"/>
  <c r="BY1234" i="1"/>
  <c r="BY1236" i="1"/>
  <c r="BY1240" i="1"/>
  <c r="BY1242" i="1"/>
  <c r="BY1244" i="1"/>
  <c r="BY1248" i="1"/>
  <c r="BY1250" i="1"/>
  <c r="BY1252" i="1"/>
  <c r="BY1256" i="1"/>
  <c r="BY1260" i="1"/>
  <c r="BY1262" i="1"/>
  <c r="BY1264" i="1"/>
  <c r="BY1270" i="1"/>
  <c r="BY1272" i="1"/>
  <c r="BY1274" i="1"/>
  <c r="BY1278" i="1"/>
  <c r="BY1280" i="1"/>
  <c r="BY1284" i="1"/>
  <c r="BY1288" i="1"/>
  <c r="BY1290" i="1"/>
  <c r="BY1292" i="1"/>
  <c r="BY1298" i="1"/>
  <c r="BY1300" i="1"/>
  <c r="BY1302" i="1"/>
  <c r="BY1304" i="1"/>
  <c r="BY1306" i="1"/>
  <c r="BY1308" i="1"/>
  <c r="BY1312" i="1"/>
  <c r="BY1314" i="1"/>
  <c r="BY1316" i="1"/>
  <c r="BY1318" i="1"/>
  <c r="BY1322" i="1"/>
  <c r="BY1324" i="1"/>
  <c r="BY1326" i="1"/>
  <c r="BY1328" i="1"/>
  <c r="BY1332" i="1"/>
  <c r="BY1334" i="1"/>
  <c r="BY1338" i="1"/>
  <c r="BY1342" i="1"/>
  <c r="BY1344" i="1"/>
  <c r="BY1352" i="1"/>
  <c r="BY1354" i="1"/>
  <c r="BY1356" i="1"/>
  <c r="BY1360" i="1"/>
  <c r="BY1362" i="1"/>
  <c r="BY1364" i="1"/>
  <c r="BY1370" i="1"/>
  <c r="BY1372" i="1"/>
  <c r="BY1374" i="1"/>
  <c r="BY1380" i="1"/>
  <c r="BY1382" i="1"/>
  <c r="BY1384" i="1"/>
  <c r="BY1388" i="1"/>
  <c r="BY1392" i="1"/>
  <c r="BY1394" i="1"/>
  <c r="BY1396" i="1"/>
  <c r="BY1398" i="1"/>
  <c r="BY1402" i="1"/>
  <c r="BY1404" i="1"/>
  <c r="BY1406" i="1"/>
  <c r="BY1408" i="1"/>
  <c r="BY1410" i="1"/>
  <c r="BY1414" i="1"/>
  <c r="BY1416" i="1"/>
  <c r="BY1418" i="1"/>
  <c r="BY1420" i="1"/>
  <c r="BY1422" i="1"/>
  <c r="BY1424" i="1"/>
  <c r="BY1426" i="1"/>
  <c r="BY1430" i="1"/>
  <c r="BY1434" i="1"/>
  <c r="BY1436" i="1"/>
  <c r="BY1440" i="1"/>
  <c r="BY1442" i="1"/>
  <c r="BY1446" i="1"/>
  <c r="BY1452" i="1"/>
  <c r="BY1454" i="1"/>
  <c r="BY1456" i="1"/>
  <c r="BY1458" i="1"/>
  <c r="BY1464" i="1"/>
  <c r="BY1466" i="1"/>
  <c r="BY1470" i="1"/>
  <c r="BY1476" i="1"/>
  <c r="BY1480" i="1"/>
  <c r="BY1482" i="1"/>
  <c r="BY1484" i="1"/>
  <c r="BY1486" i="1"/>
  <c r="BY1488" i="1"/>
  <c r="BY1490" i="1"/>
  <c r="BY1492" i="1"/>
  <c r="BY1494" i="1"/>
  <c r="BY1496" i="1"/>
  <c r="BY1498" i="1"/>
  <c r="CG7" i="1"/>
  <c r="CU4" i="1"/>
  <c r="CV4" i="1"/>
  <c r="CU5" i="1"/>
  <c r="CV5" i="1"/>
  <c r="CU6" i="1"/>
  <c r="CV6" i="1"/>
  <c r="CU7" i="1"/>
  <c r="CV7" i="1"/>
  <c r="CU8" i="1"/>
  <c r="CV8" i="1"/>
  <c r="CU9" i="1"/>
  <c r="CV9" i="1"/>
  <c r="CU10" i="1"/>
  <c r="CV10" i="1"/>
  <c r="CU11" i="1"/>
  <c r="CV11" i="1"/>
  <c r="CU12" i="1"/>
  <c r="CV12" i="1"/>
  <c r="CU13" i="1"/>
  <c r="CV13" i="1"/>
  <c r="CU14" i="1"/>
  <c r="CV14" i="1"/>
  <c r="CU15" i="1"/>
  <c r="CV15" i="1"/>
  <c r="CU16" i="1"/>
  <c r="CV16" i="1"/>
  <c r="CU17" i="1"/>
  <c r="CV17" i="1"/>
  <c r="CU18" i="1"/>
  <c r="CV18" i="1"/>
  <c r="CU19" i="1"/>
  <c r="CV19" i="1"/>
  <c r="CU20" i="1"/>
  <c r="CV20" i="1"/>
  <c r="CU21" i="1"/>
  <c r="CV21" i="1"/>
  <c r="CU22" i="1"/>
  <c r="CV22" i="1"/>
  <c r="CU23" i="1"/>
  <c r="CV23" i="1"/>
  <c r="CU24" i="1"/>
  <c r="CV24" i="1"/>
  <c r="CU25" i="1"/>
  <c r="CV25" i="1"/>
  <c r="CU26" i="1"/>
  <c r="CV26" i="1"/>
  <c r="CU27" i="1"/>
  <c r="CV27" i="1"/>
  <c r="CU28" i="1"/>
  <c r="CV28" i="1"/>
  <c r="CU29" i="1"/>
  <c r="CV29" i="1"/>
  <c r="CU30" i="1"/>
  <c r="CV30" i="1"/>
  <c r="CU31" i="1"/>
  <c r="CV31" i="1"/>
  <c r="CU32" i="1"/>
  <c r="CV32" i="1"/>
  <c r="CU33" i="1"/>
  <c r="CV33" i="1"/>
  <c r="CU34" i="1"/>
  <c r="CV34" i="1"/>
  <c r="CU35" i="1"/>
  <c r="CV35" i="1"/>
  <c r="CU36" i="1"/>
  <c r="CV36" i="1"/>
  <c r="CU37" i="1"/>
  <c r="CV37" i="1"/>
  <c r="CU38" i="1"/>
  <c r="CV38" i="1"/>
  <c r="CU39" i="1"/>
  <c r="CV39" i="1"/>
  <c r="CU40" i="1"/>
  <c r="CV40" i="1"/>
  <c r="CU41" i="1"/>
  <c r="CV41" i="1"/>
  <c r="CU42" i="1"/>
  <c r="CV42" i="1"/>
  <c r="CU43" i="1"/>
  <c r="CV43" i="1"/>
  <c r="CU44" i="1"/>
  <c r="CV44" i="1"/>
  <c r="CU45" i="1"/>
  <c r="CV45" i="1"/>
  <c r="CU46" i="1"/>
  <c r="CV46" i="1"/>
  <c r="CU47" i="1"/>
  <c r="CV47" i="1"/>
  <c r="CU48" i="1"/>
  <c r="CV48" i="1"/>
  <c r="CU49" i="1"/>
  <c r="CV49" i="1"/>
  <c r="CU50" i="1"/>
  <c r="CV50" i="1"/>
  <c r="CU51" i="1"/>
  <c r="CV51" i="1"/>
  <c r="CU52" i="1"/>
  <c r="CV52" i="1"/>
  <c r="CU53" i="1"/>
  <c r="CV53" i="1"/>
  <c r="CU54" i="1"/>
  <c r="CV54" i="1"/>
  <c r="CU55" i="1"/>
  <c r="CV55" i="1"/>
  <c r="CU56" i="1"/>
  <c r="CV56" i="1"/>
  <c r="CU57" i="1"/>
  <c r="CV57" i="1"/>
  <c r="CU58" i="1"/>
  <c r="CV58" i="1"/>
  <c r="CU59" i="1"/>
  <c r="CV59" i="1"/>
  <c r="CU60" i="1"/>
  <c r="CV60" i="1"/>
  <c r="CU61" i="1"/>
  <c r="CV61" i="1"/>
  <c r="CU62" i="1"/>
  <c r="CV62" i="1"/>
  <c r="CU63" i="1"/>
  <c r="CV63" i="1"/>
  <c r="CU64" i="1"/>
  <c r="CV64" i="1"/>
  <c r="CU65" i="1"/>
  <c r="CV65" i="1"/>
  <c r="CU66" i="1"/>
  <c r="CV66" i="1"/>
  <c r="CU67" i="1"/>
  <c r="CV67" i="1"/>
  <c r="CU68" i="1"/>
  <c r="CV68" i="1"/>
  <c r="CU69" i="1"/>
  <c r="CV69" i="1"/>
  <c r="CU70" i="1"/>
  <c r="CV70" i="1"/>
  <c r="CU71" i="1"/>
  <c r="CV71" i="1"/>
  <c r="CU72" i="1"/>
  <c r="CV72" i="1"/>
  <c r="CU73" i="1"/>
  <c r="CV73" i="1"/>
  <c r="CU74" i="1"/>
  <c r="CV74" i="1"/>
  <c r="CU75" i="1"/>
  <c r="CV75" i="1"/>
  <c r="CU76" i="1"/>
  <c r="CV76" i="1"/>
  <c r="CU77" i="1"/>
  <c r="CV77" i="1"/>
  <c r="CU78" i="1"/>
  <c r="CV78" i="1"/>
  <c r="CU79" i="1"/>
  <c r="CV79" i="1"/>
  <c r="CU80" i="1"/>
  <c r="CV80" i="1"/>
  <c r="CU81" i="1"/>
  <c r="CV81" i="1"/>
  <c r="CU82" i="1"/>
  <c r="CV82" i="1"/>
  <c r="CU83" i="1"/>
  <c r="CV83" i="1"/>
  <c r="CU84" i="1"/>
  <c r="CV84" i="1"/>
  <c r="CU85" i="1"/>
  <c r="CV85" i="1"/>
  <c r="CU86" i="1"/>
  <c r="CV86" i="1"/>
  <c r="CU87" i="1"/>
  <c r="CV87" i="1"/>
  <c r="CU88" i="1"/>
  <c r="CV88" i="1"/>
  <c r="CU89" i="1"/>
  <c r="CV89" i="1"/>
  <c r="CU90" i="1"/>
  <c r="CV90" i="1"/>
  <c r="CU91" i="1"/>
  <c r="CV91" i="1"/>
  <c r="CU92" i="1"/>
  <c r="CV92" i="1"/>
  <c r="CU93" i="1"/>
  <c r="CV93" i="1"/>
  <c r="CU94" i="1"/>
  <c r="CV94" i="1"/>
  <c r="CU95" i="1"/>
  <c r="CV95" i="1"/>
  <c r="CU96" i="1"/>
  <c r="CV96" i="1"/>
  <c r="CU97" i="1"/>
  <c r="CV97" i="1"/>
  <c r="CU98" i="1"/>
  <c r="CV98" i="1"/>
  <c r="CU99" i="1"/>
  <c r="CV99" i="1"/>
  <c r="CU100" i="1"/>
  <c r="CV100" i="1"/>
  <c r="CU101" i="1"/>
  <c r="CV101" i="1"/>
  <c r="CU102" i="1"/>
  <c r="CV102" i="1"/>
  <c r="CU103" i="1"/>
  <c r="CV103" i="1"/>
  <c r="CU104" i="1"/>
  <c r="CV104" i="1"/>
  <c r="CU105" i="1"/>
  <c r="CV105" i="1"/>
  <c r="CU106" i="1"/>
  <c r="CV106" i="1"/>
  <c r="CU107" i="1"/>
  <c r="CV107" i="1"/>
  <c r="CU108" i="1"/>
  <c r="CV108" i="1"/>
  <c r="CU109" i="1"/>
  <c r="CV109" i="1"/>
  <c r="CU110" i="1"/>
  <c r="CV110" i="1"/>
  <c r="CU111" i="1"/>
  <c r="CV111" i="1"/>
  <c r="CU112" i="1"/>
  <c r="CV112" i="1"/>
  <c r="CU113" i="1"/>
  <c r="CV113" i="1"/>
  <c r="CU114" i="1"/>
  <c r="CV114" i="1"/>
  <c r="CU115" i="1"/>
  <c r="CV115" i="1"/>
  <c r="CU116" i="1"/>
  <c r="CV116" i="1"/>
  <c r="CU117" i="1"/>
  <c r="CV117" i="1"/>
  <c r="CU118" i="1"/>
  <c r="CV118" i="1"/>
  <c r="CU119" i="1"/>
  <c r="CV119" i="1"/>
  <c r="CU120" i="1"/>
  <c r="CV120" i="1"/>
  <c r="CU121" i="1"/>
  <c r="CV121" i="1"/>
  <c r="CU122" i="1"/>
  <c r="CV122" i="1"/>
  <c r="CU123" i="1"/>
  <c r="CV123" i="1"/>
  <c r="CU124" i="1"/>
  <c r="CV124" i="1"/>
  <c r="CU125" i="1"/>
  <c r="CV125" i="1"/>
  <c r="CU126" i="1"/>
  <c r="CV126" i="1"/>
  <c r="CU127" i="1"/>
  <c r="CV127" i="1"/>
  <c r="CU128" i="1"/>
  <c r="CV128" i="1"/>
  <c r="CU129" i="1"/>
  <c r="CV129" i="1"/>
  <c r="CU130" i="1"/>
  <c r="CV130" i="1"/>
  <c r="CU131" i="1"/>
  <c r="CV131" i="1"/>
  <c r="CU132" i="1"/>
  <c r="CV132" i="1"/>
  <c r="CU133" i="1"/>
  <c r="CV133" i="1"/>
  <c r="CU134" i="1"/>
  <c r="CV134" i="1"/>
  <c r="CU135" i="1"/>
  <c r="CV135" i="1"/>
  <c r="CU136" i="1"/>
  <c r="CV136" i="1"/>
  <c r="CU137" i="1"/>
  <c r="CV137" i="1"/>
  <c r="CU138" i="1"/>
  <c r="CV138" i="1"/>
  <c r="CU139" i="1"/>
  <c r="CV139" i="1"/>
  <c r="CU140" i="1"/>
  <c r="CV140" i="1"/>
  <c r="CU141" i="1"/>
  <c r="CV141" i="1"/>
  <c r="CU142" i="1"/>
  <c r="CV142" i="1"/>
  <c r="CU143" i="1"/>
  <c r="CV143" i="1"/>
  <c r="CU144" i="1"/>
  <c r="CV144" i="1"/>
  <c r="CU145" i="1"/>
  <c r="CV145" i="1"/>
  <c r="CU146" i="1"/>
  <c r="CV146" i="1"/>
  <c r="CU147" i="1"/>
  <c r="CV147" i="1"/>
  <c r="CU148" i="1"/>
  <c r="CV148" i="1"/>
  <c r="CU149" i="1"/>
  <c r="CV149" i="1"/>
  <c r="CU150" i="1"/>
  <c r="CV150" i="1"/>
  <c r="CU151" i="1"/>
  <c r="CV151" i="1"/>
  <c r="CU152" i="1"/>
  <c r="CV152" i="1"/>
  <c r="CU153" i="1"/>
  <c r="CV153" i="1"/>
  <c r="CU154" i="1"/>
  <c r="CV154" i="1"/>
  <c r="CU155" i="1"/>
  <c r="CV155" i="1"/>
  <c r="CU156" i="1"/>
  <c r="CV156" i="1"/>
  <c r="CU157" i="1"/>
  <c r="CV157" i="1"/>
  <c r="CU158" i="1"/>
  <c r="CV158" i="1"/>
  <c r="CU159" i="1"/>
  <c r="CV159" i="1"/>
  <c r="CU160" i="1"/>
  <c r="CV160" i="1"/>
  <c r="CU161" i="1"/>
  <c r="CV161" i="1"/>
  <c r="CU162" i="1"/>
  <c r="CV162" i="1"/>
  <c r="CU163" i="1"/>
  <c r="CV163" i="1"/>
  <c r="CU164" i="1"/>
  <c r="CV164" i="1"/>
  <c r="CU165" i="1"/>
  <c r="CV165" i="1"/>
  <c r="CU166" i="1"/>
  <c r="CV166" i="1"/>
  <c r="CU167" i="1"/>
  <c r="CV167" i="1"/>
  <c r="CU168" i="1"/>
  <c r="CV168" i="1"/>
  <c r="CU169" i="1"/>
  <c r="CV169" i="1"/>
  <c r="CU170" i="1"/>
  <c r="CV170" i="1"/>
  <c r="CU171" i="1"/>
  <c r="CV171" i="1"/>
  <c r="CU172" i="1"/>
  <c r="CV172" i="1"/>
  <c r="CU173" i="1"/>
  <c r="CV173" i="1"/>
  <c r="CU174" i="1"/>
  <c r="CV174" i="1"/>
  <c r="CU175" i="1"/>
  <c r="CV175" i="1"/>
  <c r="CU176" i="1"/>
  <c r="CV176" i="1"/>
  <c r="CU177" i="1"/>
  <c r="CV177" i="1"/>
  <c r="CU178" i="1"/>
  <c r="CV178" i="1"/>
  <c r="CU179" i="1"/>
  <c r="CV179" i="1"/>
  <c r="CU180" i="1"/>
  <c r="CV180" i="1"/>
  <c r="CU181" i="1"/>
  <c r="CV181" i="1"/>
  <c r="CU182" i="1"/>
  <c r="CV182" i="1"/>
  <c r="CU183" i="1"/>
  <c r="CV183" i="1"/>
  <c r="CU184" i="1"/>
  <c r="CV184" i="1"/>
  <c r="CU185" i="1"/>
  <c r="CV185" i="1"/>
  <c r="CU186" i="1"/>
  <c r="CV186" i="1"/>
  <c r="CU187" i="1"/>
  <c r="CV187" i="1"/>
  <c r="CU188" i="1"/>
  <c r="CV188" i="1"/>
  <c r="CU189" i="1"/>
  <c r="CV189" i="1"/>
  <c r="CU190" i="1"/>
  <c r="CV190" i="1"/>
  <c r="CU191" i="1"/>
  <c r="CV191" i="1"/>
  <c r="CU192" i="1"/>
  <c r="CV192" i="1"/>
  <c r="CU193" i="1"/>
  <c r="CV193" i="1"/>
  <c r="CU194" i="1"/>
  <c r="CV194" i="1"/>
  <c r="CU195" i="1"/>
  <c r="CV195" i="1"/>
  <c r="CU196" i="1"/>
  <c r="CV196" i="1"/>
  <c r="CU197" i="1"/>
  <c r="CV197" i="1"/>
  <c r="CU198" i="1"/>
  <c r="CV198" i="1"/>
  <c r="CU199" i="1"/>
  <c r="CV199" i="1"/>
  <c r="CU200" i="1"/>
  <c r="CV200" i="1"/>
  <c r="CU201" i="1"/>
  <c r="CV201" i="1"/>
  <c r="CU202" i="1"/>
  <c r="CV202" i="1"/>
  <c r="CU203" i="1"/>
  <c r="CV203" i="1"/>
  <c r="CU204" i="1"/>
  <c r="CV204" i="1"/>
  <c r="CU205" i="1"/>
  <c r="CV205" i="1"/>
  <c r="CU206" i="1"/>
  <c r="CV206" i="1"/>
  <c r="CU207" i="1"/>
  <c r="CV207" i="1"/>
  <c r="CU208" i="1"/>
  <c r="CV208" i="1"/>
  <c r="CU209" i="1"/>
  <c r="CV209" i="1"/>
  <c r="CU210" i="1"/>
  <c r="CV210" i="1"/>
  <c r="CU211" i="1"/>
  <c r="CV211" i="1"/>
  <c r="CU212" i="1"/>
  <c r="CV212" i="1"/>
  <c r="CU213" i="1"/>
  <c r="CV213" i="1"/>
  <c r="CU214" i="1"/>
  <c r="CV214" i="1"/>
  <c r="CU215" i="1"/>
  <c r="CV215" i="1"/>
  <c r="CU216" i="1"/>
  <c r="CV216" i="1"/>
  <c r="CU217" i="1"/>
  <c r="CV217" i="1"/>
  <c r="CU218" i="1"/>
  <c r="CV218" i="1"/>
  <c r="CU219" i="1"/>
  <c r="CV219" i="1"/>
  <c r="CU220" i="1"/>
  <c r="CV220" i="1"/>
  <c r="CU221" i="1"/>
  <c r="CV221" i="1"/>
  <c r="CU222" i="1"/>
  <c r="CV222" i="1"/>
  <c r="CU223" i="1"/>
  <c r="CV223" i="1"/>
  <c r="CU224" i="1"/>
  <c r="CV224" i="1"/>
  <c r="CU225" i="1"/>
  <c r="CV225" i="1"/>
  <c r="CU226" i="1"/>
  <c r="CV226" i="1"/>
  <c r="CU227" i="1"/>
  <c r="CV227" i="1"/>
  <c r="CU228" i="1"/>
  <c r="CV228" i="1"/>
  <c r="CU229" i="1"/>
  <c r="CV229" i="1"/>
  <c r="CU230" i="1"/>
  <c r="CV230" i="1"/>
  <c r="CU231" i="1"/>
  <c r="CV231" i="1"/>
  <c r="CU232" i="1"/>
  <c r="CV232" i="1"/>
  <c r="CU233" i="1"/>
  <c r="CV233" i="1"/>
  <c r="CU234" i="1"/>
  <c r="CV234" i="1"/>
  <c r="CU235" i="1"/>
  <c r="CV235" i="1"/>
  <c r="CU236" i="1"/>
  <c r="CV236" i="1"/>
  <c r="CU237" i="1"/>
  <c r="CV237" i="1"/>
  <c r="CU238" i="1"/>
  <c r="CV238" i="1"/>
  <c r="CU239" i="1"/>
  <c r="CV239" i="1"/>
  <c r="CU240" i="1"/>
  <c r="CV240" i="1"/>
  <c r="CU241" i="1"/>
  <c r="CV241" i="1"/>
  <c r="CU242" i="1"/>
  <c r="CV242" i="1"/>
  <c r="CU243" i="1"/>
  <c r="CV243" i="1"/>
  <c r="CU244" i="1"/>
  <c r="CV244" i="1"/>
  <c r="CU245" i="1"/>
  <c r="CV245" i="1"/>
  <c r="CU246" i="1"/>
  <c r="CV246" i="1"/>
  <c r="CU247" i="1"/>
  <c r="CV247" i="1"/>
  <c r="CU248" i="1"/>
  <c r="CV248" i="1"/>
  <c r="CU249" i="1"/>
  <c r="CV249" i="1"/>
  <c r="CU250" i="1"/>
  <c r="CV250" i="1"/>
  <c r="CU251" i="1"/>
  <c r="CV251" i="1"/>
  <c r="CU252" i="1"/>
  <c r="CV252" i="1"/>
  <c r="CU253" i="1"/>
  <c r="CV253" i="1"/>
  <c r="CU254" i="1"/>
  <c r="CV254" i="1"/>
  <c r="CU255" i="1"/>
  <c r="CV255" i="1"/>
  <c r="CU256" i="1"/>
  <c r="CV256" i="1"/>
  <c r="CU257" i="1"/>
  <c r="CV257" i="1"/>
  <c r="CU258" i="1"/>
  <c r="CV258" i="1"/>
  <c r="CU259" i="1"/>
  <c r="CV259" i="1"/>
  <c r="CU260" i="1"/>
  <c r="CV260" i="1"/>
  <c r="CU261" i="1"/>
  <c r="CV261" i="1"/>
  <c r="CU262" i="1"/>
  <c r="CV262" i="1"/>
  <c r="CU263" i="1"/>
  <c r="CV263" i="1"/>
  <c r="CU264" i="1"/>
  <c r="CV264" i="1"/>
  <c r="CU265" i="1"/>
  <c r="CV265" i="1"/>
  <c r="CU266" i="1"/>
  <c r="CV266" i="1"/>
  <c r="CU267" i="1"/>
  <c r="CV267" i="1"/>
  <c r="CU268" i="1"/>
  <c r="CV268" i="1"/>
  <c r="CU269" i="1"/>
  <c r="CV269" i="1"/>
  <c r="CU270" i="1"/>
  <c r="CV270" i="1"/>
  <c r="CU271" i="1"/>
  <c r="CV271" i="1"/>
  <c r="CU272" i="1"/>
  <c r="CV272" i="1"/>
  <c r="CU273" i="1"/>
  <c r="CV273" i="1"/>
  <c r="CU274" i="1"/>
  <c r="CV274" i="1"/>
  <c r="CU275" i="1"/>
  <c r="CV275" i="1"/>
  <c r="CU276" i="1"/>
  <c r="CV276" i="1"/>
  <c r="CU277" i="1"/>
  <c r="CV277" i="1"/>
  <c r="CU278" i="1"/>
  <c r="CV278" i="1"/>
  <c r="CU279" i="1"/>
  <c r="CV279" i="1"/>
  <c r="CU280" i="1"/>
  <c r="CV280" i="1"/>
  <c r="CU281" i="1"/>
  <c r="CV281" i="1"/>
  <c r="CU282" i="1"/>
  <c r="CV282" i="1"/>
  <c r="CU283" i="1"/>
  <c r="CV283" i="1"/>
  <c r="CU284" i="1"/>
  <c r="CV284" i="1"/>
  <c r="CU285" i="1"/>
  <c r="CV285" i="1"/>
  <c r="CU286" i="1"/>
  <c r="CV286" i="1"/>
  <c r="CU287" i="1"/>
  <c r="CV287" i="1"/>
  <c r="CU288" i="1"/>
  <c r="CV288" i="1"/>
  <c r="CU289" i="1"/>
  <c r="CV289" i="1"/>
  <c r="CU290" i="1"/>
  <c r="CV290" i="1"/>
  <c r="CU291" i="1"/>
  <c r="CV291" i="1"/>
  <c r="CU292" i="1"/>
  <c r="CV292" i="1"/>
  <c r="CU293" i="1"/>
  <c r="CV293" i="1"/>
  <c r="CU294" i="1"/>
  <c r="CV294" i="1"/>
  <c r="CU295" i="1"/>
  <c r="CV295" i="1"/>
  <c r="CU296" i="1"/>
  <c r="CV296" i="1"/>
  <c r="CU297" i="1"/>
  <c r="CV297" i="1"/>
  <c r="CU298" i="1"/>
  <c r="CV298" i="1"/>
  <c r="CU299" i="1"/>
  <c r="CV299" i="1"/>
  <c r="CU300" i="1"/>
  <c r="CV300" i="1"/>
  <c r="CU301" i="1"/>
  <c r="CV301" i="1"/>
  <c r="CU302" i="1"/>
  <c r="CV302" i="1"/>
  <c r="CU303" i="1"/>
  <c r="CV303" i="1"/>
  <c r="CU304" i="1"/>
  <c r="CV304" i="1"/>
  <c r="CU305" i="1"/>
  <c r="CV305" i="1"/>
  <c r="CU306" i="1"/>
  <c r="CV306" i="1"/>
  <c r="CU307" i="1"/>
  <c r="CV307" i="1"/>
  <c r="CU308" i="1"/>
  <c r="CV308" i="1"/>
  <c r="CU309" i="1"/>
  <c r="CV309" i="1"/>
  <c r="CU310" i="1"/>
  <c r="CV310" i="1"/>
  <c r="CU311" i="1"/>
  <c r="CV311" i="1"/>
  <c r="CU312" i="1"/>
  <c r="CV312" i="1"/>
  <c r="CU313" i="1"/>
  <c r="CV313" i="1"/>
  <c r="CU314" i="1"/>
  <c r="CV314" i="1"/>
  <c r="CU315" i="1"/>
  <c r="CV315" i="1"/>
  <c r="CU316" i="1"/>
  <c r="CV316" i="1"/>
  <c r="CU317" i="1"/>
  <c r="CV317" i="1"/>
  <c r="CU318" i="1"/>
  <c r="CV318" i="1"/>
  <c r="CU319" i="1"/>
  <c r="CV319" i="1"/>
  <c r="CU320" i="1"/>
  <c r="CV320" i="1"/>
  <c r="CU321" i="1"/>
  <c r="CV321" i="1"/>
  <c r="CU322" i="1"/>
  <c r="CV322" i="1"/>
  <c r="CU323" i="1"/>
  <c r="CV323" i="1"/>
  <c r="CU324" i="1"/>
  <c r="CV324" i="1"/>
  <c r="CU325" i="1"/>
  <c r="CV325" i="1"/>
  <c r="CU326" i="1"/>
  <c r="CV326" i="1"/>
  <c r="CU327" i="1"/>
  <c r="CV327" i="1"/>
  <c r="CU328" i="1"/>
  <c r="CV328" i="1"/>
  <c r="CU329" i="1"/>
  <c r="CV329" i="1"/>
  <c r="CU330" i="1"/>
  <c r="CV330" i="1"/>
  <c r="CU331" i="1"/>
  <c r="CV331" i="1"/>
  <c r="CU332" i="1"/>
  <c r="CV332" i="1"/>
  <c r="CU333" i="1"/>
  <c r="CV333" i="1"/>
  <c r="CU334" i="1"/>
  <c r="CV334" i="1"/>
  <c r="CU335" i="1"/>
  <c r="CV335" i="1"/>
  <c r="CU336" i="1"/>
  <c r="CV336" i="1"/>
  <c r="CU337" i="1"/>
  <c r="CV337" i="1"/>
  <c r="CU338" i="1"/>
  <c r="CV338" i="1"/>
  <c r="CU339" i="1"/>
  <c r="CV339" i="1"/>
  <c r="CU340" i="1"/>
  <c r="CV340" i="1"/>
  <c r="CU341" i="1"/>
  <c r="CV341" i="1"/>
  <c r="CU342" i="1"/>
  <c r="CV342" i="1"/>
  <c r="CU343" i="1"/>
  <c r="CV343" i="1"/>
  <c r="CU344" i="1"/>
  <c r="CV344" i="1"/>
  <c r="CU345" i="1"/>
  <c r="CV345" i="1"/>
  <c r="CU346" i="1"/>
  <c r="CV346" i="1"/>
  <c r="CU347" i="1"/>
  <c r="CV347" i="1"/>
  <c r="CU348" i="1"/>
  <c r="CV348" i="1"/>
  <c r="CU349" i="1"/>
  <c r="CV349" i="1"/>
  <c r="CU350" i="1"/>
  <c r="CV350" i="1"/>
  <c r="CU351" i="1"/>
  <c r="CV351" i="1"/>
  <c r="CU352" i="1"/>
  <c r="CV352" i="1"/>
  <c r="CU353" i="1"/>
  <c r="CV353" i="1"/>
  <c r="CU354" i="1"/>
  <c r="CV354" i="1"/>
  <c r="CU355" i="1"/>
  <c r="CV355" i="1"/>
  <c r="CU356" i="1"/>
  <c r="CV356" i="1"/>
  <c r="CU357" i="1"/>
  <c r="CV357" i="1"/>
  <c r="CU358" i="1"/>
  <c r="CV358" i="1"/>
  <c r="CU359" i="1"/>
  <c r="CV359" i="1"/>
  <c r="CU360" i="1"/>
  <c r="CV360" i="1"/>
  <c r="CU361" i="1"/>
  <c r="CV361" i="1"/>
  <c r="CU362" i="1"/>
  <c r="CV362" i="1"/>
  <c r="CU363" i="1"/>
  <c r="CV363" i="1"/>
  <c r="CU364" i="1"/>
  <c r="CV364" i="1"/>
  <c r="CU365" i="1"/>
  <c r="CV365" i="1"/>
  <c r="CU366" i="1"/>
  <c r="CV366" i="1"/>
  <c r="CU367" i="1"/>
  <c r="CV367" i="1"/>
  <c r="CU368" i="1"/>
  <c r="CV368" i="1"/>
  <c r="CU369" i="1"/>
  <c r="CV369" i="1"/>
  <c r="CU370" i="1"/>
  <c r="CV370" i="1"/>
  <c r="CU371" i="1"/>
  <c r="CV371" i="1"/>
  <c r="CU372" i="1"/>
  <c r="CV372" i="1"/>
  <c r="CU373" i="1"/>
  <c r="CV373" i="1"/>
  <c r="CU374" i="1"/>
  <c r="CV374" i="1"/>
  <c r="CU375" i="1"/>
  <c r="CV375" i="1"/>
  <c r="CU376" i="1"/>
  <c r="CV376" i="1"/>
  <c r="CU377" i="1"/>
  <c r="CV377" i="1"/>
  <c r="CU378" i="1"/>
  <c r="CV378" i="1"/>
  <c r="CU379" i="1"/>
  <c r="CV379" i="1"/>
  <c r="CU380" i="1"/>
  <c r="CV380" i="1"/>
  <c r="CU381" i="1"/>
  <c r="CV381" i="1"/>
  <c r="CU382" i="1"/>
  <c r="CV382" i="1"/>
  <c r="CU383" i="1"/>
  <c r="CV383" i="1"/>
  <c r="CU384" i="1"/>
  <c r="CV384" i="1"/>
  <c r="CU385" i="1"/>
  <c r="CV385" i="1"/>
  <c r="CU386" i="1"/>
  <c r="CV386" i="1"/>
  <c r="CU387" i="1"/>
  <c r="CV387" i="1"/>
  <c r="CU388" i="1"/>
  <c r="CV388" i="1"/>
  <c r="CU389" i="1"/>
  <c r="CV389" i="1"/>
  <c r="CU390" i="1"/>
  <c r="CV390" i="1"/>
  <c r="CU391" i="1"/>
  <c r="CV391" i="1"/>
  <c r="CU392" i="1"/>
  <c r="CV392" i="1"/>
  <c r="CU393" i="1"/>
  <c r="CV393" i="1"/>
  <c r="CU394" i="1"/>
  <c r="CV394" i="1"/>
  <c r="CU395" i="1"/>
  <c r="CV395" i="1"/>
  <c r="CU396" i="1"/>
  <c r="CV396" i="1"/>
  <c r="CU397" i="1"/>
  <c r="CV397" i="1"/>
  <c r="CU398" i="1"/>
  <c r="CV398" i="1"/>
  <c r="CU399" i="1"/>
  <c r="CV399" i="1"/>
  <c r="CU400" i="1"/>
  <c r="CV400" i="1"/>
  <c r="CU401" i="1"/>
  <c r="CV401" i="1"/>
  <c r="CU402" i="1"/>
  <c r="CV402" i="1"/>
  <c r="CU403" i="1"/>
  <c r="CV403" i="1"/>
  <c r="CU404" i="1"/>
  <c r="CV404" i="1"/>
  <c r="CU405" i="1"/>
  <c r="CV405" i="1"/>
  <c r="CU406" i="1"/>
  <c r="CV406" i="1"/>
  <c r="CU407" i="1"/>
  <c r="CV407" i="1"/>
  <c r="CU408" i="1"/>
  <c r="CV408" i="1"/>
  <c r="CU409" i="1"/>
  <c r="CV409" i="1"/>
  <c r="CU410" i="1"/>
  <c r="CV410" i="1"/>
  <c r="CU411" i="1"/>
  <c r="CV411" i="1"/>
  <c r="CU412" i="1"/>
  <c r="CV412" i="1"/>
  <c r="CU413" i="1"/>
  <c r="CV413" i="1"/>
  <c r="CU414" i="1"/>
  <c r="CV414" i="1"/>
  <c r="CU415" i="1"/>
  <c r="CV415" i="1"/>
  <c r="CU416" i="1"/>
  <c r="CV416" i="1"/>
  <c r="CU417" i="1"/>
  <c r="CV417" i="1"/>
  <c r="CU418" i="1"/>
  <c r="CV418" i="1"/>
  <c r="CU419" i="1"/>
  <c r="CV419" i="1"/>
  <c r="CU420" i="1"/>
  <c r="CV420" i="1"/>
  <c r="CU421" i="1"/>
  <c r="CV421" i="1"/>
  <c r="CU422" i="1"/>
  <c r="CV422" i="1"/>
  <c r="CU423" i="1"/>
  <c r="CV423" i="1"/>
  <c r="CU424" i="1"/>
  <c r="CV424" i="1"/>
  <c r="CU425" i="1"/>
  <c r="CV425" i="1"/>
  <c r="CU426" i="1"/>
  <c r="CV426" i="1"/>
  <c r="CU427" i="1"/>
  <c r="CV427" i="1"/>
  <c r="CU428" i="1"/>
  <c r="CV428" i="1"/>
  <c r="CU429" i="1"/>
  <c r="CV429" i="1"/>
  <c r="CU430" i="1"/>
  <c r="CV430" i="1"/>
  <c r="CU431" i="1"/>
  <c r="CV431" i="1"/>
  <c r="CU432" i="1"/>
  <c r="CV432" i="1"/>
  <c r="CU433" i="1"/>
  <c r="CV433" i="1"/>
  <c r="CU434" i="1"/>
  <c r="CV434" i="1"/>
  <c r="CU435" i="1"/>
  <c r="CV435" i="1"/>
  <c r="CU436" i="1"/>
  <c r="CV436" i="1"/>
  <c r="CU437" i="1"/>
  <c r="CV437" i="1"/>
  <c r="CU438" i="1"/>
  <c r="CV438" i="1"/>
  <c r="CU439" i="1"/>
  <c r="CV439" i="1"/>
  <c r="CU440" i="1"/>
  <c r="CV440" i="1"/>
  <c r="CU441" i="1"/>
  <c r="CV441" i="1"/>
  <c r="CU442" i="1"/>
  <c r="CV442" i="1"/>
  <c r="CU443" i="1"/>
  <c r="CV443" i="1"/>
  <c r="CU444" i="1"/>
  <c r="CV444" i="1"/>
  <c r="CU445" i="1"/>
  <c r="CV445" i="1"/>
  <c r="CU446" i="1"/>
  <c r="CV446" i="1"/>
  <c r="CU447" i="1"/>
  <c r="CV447" i="1"/>
  <c r="CU448" i="1"/>
  <c r="CV448" i="1"/>
  <c r="CU449" i="1"/>
  <c r="CV449" i="1"/>
  <c r="CU450" i="1"/>
  <c r="CV450" i="1"/>
  <c r="CU451" i="1"/>
  <c r="CV451" i="1"/>
  <c r="CU452" i="1"/>
  <c r="CV452" i="1"/>
  <c r="CU453" i="1"/>
  <c r="CV453" i="1"/>
  <c r="CU454" i="1"/>
  <c r="CV454" i="1"/>
  <c r="CU455" i="1"/>
  <c r="CV455" i="1"/>
  <c r="CU456" i="1"/>
  <c r="CV456" i="1"/>
  <c r="CU457" i="1"/>
  <c r="CV457" i="1"/>
  <c r="CU458" i="1"/>
  <c r="CV458" i="1"/>
  <c r="CU459" i="1"/>
  <c r="CV459" i="1"/>
  <c r="CU460" i="1"/>
  <c r="CV460" i="1"/>
  <c r="CU461" i="1"/>
  <c r="CV461" i="1"/>
  <c r="CU462" i="1"/>
  <c r="CV462" i="1"/>
  <c r="CU463" i="1"/>
  <c r="CV463" i="1"/>
  <c r="CU464" i="1"/>
  <c r="CV464" i="1"/>
  <c r="CU465" i="1"/>
  <c r="CV465" i="1"/>
  <c r="CU466" i="1"/>
  <c r="CV466" i="1"/>
  <c r="CU467" i="1"/>
  <c r="CV467" i="1"/>
  <c r="CU468" i="1"/>
  <c r="CV468" i="1"/>
  <c r="CU469" i="1"/>
  <c r="CV469" i="1"/>
  <c r="CU470" i="1"/>
  <c r="CV470" i="1"/>
  <c r="CU471" i="1"/>
  <c r="CV471" i="1"/>
  <c r="CU472" i="1"/>
  <c r="CV472" i="1"/>
  <c r="CU473" i="1"/>
  <c r="CV473" i="1"/>
  <c r="CU474" i="1"/>
  <c r="CV474" i="1"/>
  <c r="CU475" i="1"/>
  <c r="CV475" i="1"/>
  <c r="CU476" i="1"/>
  <c r="CV476" i="1"/>
  <c r="CU477" i="1"/>
  <c r="CV477" i="1"/>
  <c r="CU478" i="1"/>
  <c r="CV478" i="1"/>
  <c r="CU479" i="1"/>
  <c r="CV479" i="1"/>
  <c r="CU480" i="1"/>
  <c r="CV480" i="1"/>
  <c r="CU481" i="1"/>
  <c r="CV481" i="1"/>
  <c r="CU482" i="1"/>
  <c r="CV482" i="1"/>
  <c r="CU483" i="1"/>
  <c r="CV483" i="1"/>
  <c r="CU484" i="1"/>
  <c r="CV484" i="1"/>
  <c r="CU485" i="1"/>
  <c r="CV485" i="1"/>
  <c r="CU486" i="1"/>
  <c r="CV486" i="1"/>
  <c r="CU487" i="1"/>
  <c r="CV487" i="1"/>
  <c r="CU488" i="1"/>
  <c r="CV488" i="1"/>
  <c r="CU489" i="1"/>
  <c r="CV489" i="1"/>
  <c r="CU490" i="1"/>
  <c r="CV490" i="1"/>
  <c r="CU491" i="1"/>
  <c r="CV491" i="1"/>
  <c r="CU492" i="1"/>
  <c r="CV492" i="1"/>
  <c r="CU493" i="1"/>
  <c r="CV493" i="1"/>
  <c r="CU494" i="1"/>
  <c r="CV494" i="1"/>
  <c r="CU495" i="1"/>
  <c r="CV495" i="1"/>
  <c r="CU496" i="1"/>
  <c r="CV496" i="1"/>
  <c r="CU497" i="1"/>
  <c r="CV497" i="1"/>
  <c r="CU498" i="1"/>
  <c r="CV498" i="1"/>
  <c r="CU499" i="1"/>
  <c r="CV499" i="1"/>
  <c r="CU500" i="1"/>
  <c r="CV500" i="1"/>
  <c r="CU501" i="1"/>
  <c r="CV501" i="1"/>
  <c r="CU502" i="1"/>
  <c r="CV502" i="1"/>
  <c r="CU503" i="1"/>
  <c r="CV503" i="1"/>
  <c r="CU504" i="1"/>
  <c r="CV504" i="1"/>
  <c r="CU505" i="1"/>
  <c r="CV505" i="1"/>
  <c r="CU506" i="1"/>
  <c r="CV506" i="1"/>
  <c r="CU507" i="1"/>
  <c r="CV507" i="1"/>
  <c r="CU508" i="1"/>
  <c r="CV508" i="1"/>
  <c r="CU509" i="1"/>
  <c r="CV509" i="1"/>
  <c r="CU510" i="1"/>
  <c r="CV510" i="1"/>
  <c r="CU511" i="1"/>
  <c r="CV511" i="1"/>
  <c r="CU512" i="1"/>
  <c r="CV512" i="1"/>
  <c r="CU513" i="1"/>
  <c r="CV513" i="1"/>
  <c r="CU514" i="1"/>
  <c r="CV514" i="1"/>
  <c r="CU515" i="1"/>
  <c r="CV515" i="1"/>
  <c r="CU516" i="1"/>
  <c r="CV516" i="1"/>
  <c r="CU517" i="1"/>
  <c r="CV517" i="1"/>
  <c r="CU518" i="1"/>
  <c r="CV518" i="1"/>
  <c r="CU519" i="1"/>
  <c r="CV519" i="1"/>
  <c r="CU520" i="1"/>
  <c r="CV520" i="1"/>
  <c r="CU521" i="1"/>
  <c r="CV521" i="1"/>
  <c r="CU522" i="1"/>
  <c r="CV522" i="1"/>
  <c r="CU523" i="1"/>
  <c r="CV523" i="1"/>
  <c r="CU524" i="1"/>
  <c r="CV524" i="1"/>
  <c r="CU525" i="1"/>
  <c r="CV525" i="1"/>
  <c r="CU526" i="1"/>
  <c r="CV526" i="1"/>
  <c r="CU527" i="1"/>
  <c r="CV527" i="1"/>
  <c r="CU528" i="1"/>
  <c r="CV528" i="1"/>
  <c r="CU529" i="1"/>
  <c r="CV529" i="1"/>
  <c r="CU530" i="1"/>
  <c r="CV530" i="1"/>
  <c r="CU531" i="1"/>
  <c r="CV531" i="1"/>
  <c r="CU532" i="1"/>
  <c r="CV532" i="1"/>
  <c r="CU533" i="1"/>
  <c r="CV533" i="1"/>
  <c r="CU534" i="1"/>
  <c r="CV534" i="1"/>
  <c r="CU535" i="1"/>
  <c r="CV535" i="1"/>
  <c r="CU536" i="1"/>
  <c r="CV536" i="1"/>
  <c r="CU537" i="1"/>
  <c r="CV537" i="1"/>
  <c r="CU538" i="1"/>
  <c r="CV538" i="1"/>
  <c r="CU539" i="1"/>
  <c r="CV539" i="1"/>
  <c r="CU540" i="1"/>
  <c r="CV540" i="1"/>
  <c r="CU541" i="1"/>
  <c r="CV541" i="1"/>
  <c r="CU542" i="1"/>
  <c r="CV542" i="1"/>
  <c r="CU543" i="1"/>
  <c r="CV543" i="1"/>
  <c r="CU544" i="1"/>
  <c r="CV544" i="1"/>
  <c r="CU545" i="1"/>
  <c r="CV545" i="1"/>
  <c r="CU546" i="1"/>
  <c r="CV546" i="1"/>
  <c r="CU547" i="1"/>
  <c r="CV547" i="1"/>
  <c r="CU548" i="1"/>
  <c r="CV548" i="1"/>
  <c r="CU549" i="1"/>
  <c r="CV549" i="1"/>
  <c r="CU550" i="1"/>
  <c r="CV550" i="1"/>
  <c r="CU551" i="1"/>
  <c r="CV551" i="1"/>
  <c r="CU552" i="1"/>
  <c r="CV552" i="1"/>
  <c r="CU553" i="1"/>
  <c r="CV553" i="1"/>
  <c r="CU554" i="1"/>
  <c r="CV554" i="1"/>
  <c r="CU555" i="1"/>
  <c r="CV555" i="1"/>
  <c r="CU556" i="1"/>
  <c r="CV556" i="1"/>
  <c r="CU557" i="1"/>
  <c r="CV557" i="1"/>
  <c r="CU558" i="1"/>
  <c r="CV558" i="1"/>
  <c r="CU559" i="1"/>
  <c r="CV559" i="1"/>
  <c r="CU560" i="1"/>
  <c r="CV560" i="1"/>
  <c r="CU561" i="1"/>
  <c r="CV561" i="1"/>
  <c r="CU562" i="1"/>
  <c r="CV562" i="1"/>
  <c r="CU563" i="1"/>
  <c r="CV563" i="1"/>
  <c r="CU564" i="1"/>
  <c r="CV564" i="1"/>
  <c r="CU565" i="1"/>
  <c r="CV565" i="1"/>
  <c r="CU566" i="1"/>
  <c r="CV566" i="1"/>
  <c r="CU567" i="1"/>
  <c r="CV567" i="1"/>
  <c r="CU568" i="1"/>
  <c r="CV568" i="1"/>
  <c r="CU569" i="1"/>
  <c r="CV569" i="1"/>
  <c r="CU570" i="1"/>
  <c r="CV570" i="1"/>
  <c r="CU571" i="1"/>
  <c r="CV571" i="1"/>
  <c r="CU572" i="1"/>
  <c r="CV572" i="1"/>
  <c r="CU573" i="1"/>
  <c r="CV573" i="1"/>
  <c r="CU574" i="1"/>
  <c r="CV574" i="1"/>
  <c r="CU575" i="1"/>
  <c r="CV575" i="1"/>
  <c r="CU576" i="1"/>
  <c r="CV576" i="1"/>
  <c r="CU577" i="1"/>
  <c r="CV577" i="1"/>
  <c r="CU578" i="1"/>
  <c r="CV578" i="1"/>
  <c r="CU579" i="1"/>
  <c r="CV579" i="1"/>
  <c r="CU580" i="1"/>
  <c r="CV580" i="1"/>
  <c r="CU581" i="1"/>
  <c r="CV581" i="1"/>
  <c r="CU582" i="1"/>
  <c r="CV582" i="1"/>
  <c r="CU583" i="1"/>
  <c r="CV583" i="1"/>
  <c r="CU584" i="1"/>
  <c r="CV584" i="1"/>
  <c r="CU585" i="1"/>
  <c r="CV585" i="1"/>
  <c r="CU586" i="1"/>
  <c r="CV586" i="1"/>
  <c r="CU587" i="1"/>
  <c r="CV587" i="1"/>
  <c r="CU588" i="1"/>
  <c r="CV588" i="1"/>
  <c r="CU589" i="1"/>
  <c r="CV589" i="1"/>
  <c r="CU590" i="1"/>
  <c r="CV590" i="1"/>
  <c r="CU591" i="1"/>
  <c r="CV591" i="1"/>
  <c r="CU592" i="1"/>
  <c r="CV592" i="1"/>
  <c r="CU593" i="1"/>
  <c r="CV593" i="1"/>
  <c r="CU594" i="1"/>
  <c r="CV594" i="1"/>
  <c r="CU595" i="1"/>
  <c r="CV595" i="1"/>
  <c r="CU596" i="1"/>
  <c r="CV596" i="1"/>
  <c r="CU597" i="1"/>
  <c r="CV597" i="1"/>
  <c r="CU598" i="1"/>
  <c r="CV598" i="1"/>
  <c r="CU599" i="1"/>
  <c r="CV599" i="1"/>
  <c r="CU600" i="1"/>
  <c r="CV600" i="1"/>
  <c r="CU601" i="1"/>
  <c r="CV601" i="1"/>
  <c r="CU602" i="1"/>
  <c r="CV602" i="1"/>
  <c r="CU603" i="1"/>
  <c r="CV603" i="1"/>
  <c r="CU604" i="1"/>
  <c r="CV604" i="1"/>
  <c r="CU605" i="1"/>
  <c r="CV605" i="1"/>
  <c r="CU606" i="1"/>
  <c r="CV606" i="1"/>
  <c r="CU607" i="1"/>
  <c r="CV607" i="1"/>
  <c r="CU608" i="1"/>
  <c r="CV608" i="1"/>
  <c r="CU609" i="1"/>
  <c r="CV609" i="1"/>
  <c r="CU610" i="1"/>
  <c r="CV610" i="1"/>
  <c r="CU611" i="1"/>
  <c r="CV611" i="1"/>
  <c r="CU612" i="1"/>
  <c r="CV612" i="1"/>
  <c r="CU613" i="1"/>
  <c r="CV613" i="1"/>
  <c r="CU614" i="1"/>
  <c r="CV614" i="1"/>
  <c r="CU615" i="1"/>
  <c r="CV615" i="1"/>
  <c r="CU616" i="1"/>
  <c r="CV616" i="1"/>
  <c r="CU617" i="1"/>
  <c r="CV617" i="1"/>
  <c r="CU618" i="1"/>
  <c r="CV618" i="1"/>
  <c r="CU619" i="1"/>
  <c r="CV619" i="1"/>
  <c r="CU620" i="1"/>
  <c r="CV620" i="1"/>
  <c r="CU621" i="1"/>
  <c r="CV621" i="1"/>
  <c r="CU622" i="1"/>
  <c r="CV622" i="1"/>
  <c r="CU623" i="1"/>
  <c r="CV623" i="1"/>
  <c r="CU624" i="1"/>
  <c r="CV624" i="1"/>
  <c r="CU625" i="1"/>
  <c r="CV625" i="1"/>
  <c r="CU626" i="1"/>
  <c r="CV626" i="1"/>
  <c r="CU627" i="1"/>
  <c r="CV627" i="1"/>
  <c r="CU628" i="1"/>
  <c r="CV628" i="1"/>
  <c r="CU629" i="1"/>
  <c r="CV629" i="1"/>
  <c r="CU630" i="1"/>
  <c r="CV630" i="1"/>
  <c r="CU631" i="1"/>
  <c r="CV631" i="1"/>
  <c r="CU632" i="1"/>
  <c r="CV632" i="1"/>
  <c r="CU633" i="1"/>
  <c r="CV633" i="1"/>
  <c r="CU634" i="1"/>
  <c r="CV634" i="1"/>
  <c r="CU635" i="1"/>
  <c r="CV635" i="1"/>
  <c r="CU636" i="1"/>
  <c r="CV636" i="1"/>
  <c r="CU637" i="1"/>
  <c r="CV637" i="1"/>
  <c r="CU638" i="1"/>
  <c r="CV638" i="1"/>
  <c r="CU639" i="1"/>
  <c r="CV639" i="1"/>
  <c r="CU640" i="1"/>
  <c r="CV640" i="1"/>
  <c r="CU641" i="1"/>
  <c r="CV641" i="1"/>
  <c r="CU642" i="1"/>
  <c r="CV642" i="1"/>
  <c r="CU643" i="1"/>
  <c r="CV643" i="1"/>
  <c r="CU644" i="1"/>
  <c r="CV644" i="1"/>
  <c r="CU645" i="1"/>
  <c r="CV645" i="1"/>
  <c r="CU646" i="1"/>
  <c r="CV646" i="1"/>
  <c r="CU647" i="1"/>
  <c r="CV647" i="1"/>
  <c r="CU648" i="1"/>
  <c r="CV648" i="1"/>
  <c r="CU649" i="1"/>
  <c r="CV649" i="1"/>
  <c r="CU650" i="1"/>
  <c r="CV650" i="1"/>
  <c r="CU651" i="1"/>
  <c r="CV651" i="1"/>
  <c r="CU652" i="1"/>
  <c r="CV652" i="1"/>
  <c r="CU653" i="1"/>
  <c r="CV653" i="1"/>
  <c r="CU654" i="1"/>
  <c r="CV654" i="1"/>
  <c r="CU655" i="1"/>
  <c r="CV655" i="1"/>
  <c r="CU656" i="1"/>
  <c r="CV656" i="1"/>
  <c r="CU657" i="1"/>
  <c r="CV657" i="1"/>
  <c r="CU658" i="1"/>
  <c r="CV658" i="1"/>
  <c r="CU659" i="1"/>
  <c r="CV659" i="1"/>
  <c r="CU660" i="1"/>
  <c r="CV660" i="1"/>
  <c r="CU661" i="1"/>
  <c r="CV661" i="1"/>
  <c r="CU662" i="1"/>
  <c r="CV662" i="1"/>
  <c r="CU663" i="1"/>
  <c r="CV663" i="1"/>
  <c r="CU664" i="1"/>
  <c r="CV664" i="1"/>
  <c r="CU665" i="1"/>
  <c r="CV665" i="1"/>
  <c r="CU666" i="1"/>
  <c r="CV666" i="1"/>
  <c r="CU667" i="1"/>
  <c r="CV667" i="1"/>
  <c r="CU668" i="1"/>
  <c r="CV668" i="1"/>
  <c r="CU669" i="1"/>
  <c r="CV669" i="1"/>
  <c r="CU670" i="1"/>
  <c r="CV670" i="1"/>
  <c r="CU671" i="1"/>
  <c r="CV671" i="1"/>
  <c r="CU672" i="1"/>
  <c r="CV672" i="1"/>
  <c r="CU673" i="1"/>
  <c r="CV673" i="1"/>
  <c r="CU674" i="1"/>
  <c r="CV674" i="1"/>
  <c r="CU675" i="1"/>
  <c r="CV675" i="1"/>
  <c r="CU676" i="1"/>
  <c r="CV676" i="1"/>
  <c r="CU677" i="1"/>
  <c r="CV677" i="1"/>
  <c r="CU678" i="1"/>
  <c r="CV678" i="1"/>
  <c r="CU679" i="1"/>
  <c r="CV679" i="1"/>
  <c r="CU680" i="1"/>
  <c r="CV680" i="1"/>
  <c r="CU681" i="1"/>
  <c r="CV681" i="1"/>
  <c r="CU682" i="1"/>
  <c r="CV682" i="1"/>
  <c r="CU683" i="1"/>
  <c r="CV683" i="1"/>
  <c r="CU684" i="1"/>
  <c r="CV684" i="1"/>
  <c r="CU685" i="1"/>
  <c r="CV685" i="1"/>
  <c r="CU686" i="1"/>
  <c r="CV686" i="1"/>
  <c r="CU687" i="1"/>
  <c r="CV687" i="1"/>
  <c r="CU688" i="1"/>
  <c r="CV688" i="1"/>
  <c r="CU689" i="1"/>
  <c r="CV689" i="1"/>
  <c r="CU690" i="1"/>
  <c r="CV690" i="1"/>
  <c r="CU691" i="1"/>
  <c r="CV691" i="1"/>
  <c r="CU692" i="1"/>
  <c r="CV692" i="1"/>
  <c r="CU693" i="1"/>
  <c r="CV693" i="1"/>
  <c r="CU694" i="1"/>
  <c r="CV694" i="1"/>
  <c r="CU695" i="1"/>
  <c r="CV695" i="1"/>
  <c r="CU696" i="1"/>
  <c r="CV696" i="1"/>
  <c r="CU697" i="1"/>
  <c r="CV697" i="1"/>
  <c r="CU698" i="1"/>
  <c r="CV698" i="1"/>
  <c r="CU699" i="1"/>
  <c r="CV699" i="1"/>
  <c r="CU700" i="1"/>
  <c r="CV700" i="1"/>
  <c r="CU701" i="1"/>
  <c r="CV701" i="1"/>
  <c r="CU702" i="1"/>
  <c r="CV702" i="1"/>
  <c r="CU703" i="1"/>
  <c r="CV703" i="1"/>
  <c r="CU704" i="1"/>
  <c r="CV704" i="1"/>
  <c r="CU705" i="1"/>
  <c r="CV705" i="1"/>
  <c r="CU706" i="1"/>
  <c r="CV706" i="1"/>
  <c r="CU707" i="1"/>
  <c r="CV707" i="1"/>
  <c r="CU708" i="1"/>
  <c r="CV708" i="1"/>
  <c r="CU709" i="1"/>
  <c r="CV709" i="1"/>
  <c r="CU710" i="1"/>
  <c r="CV710" i="1"/>
  <c r="CU711" i="1"/>
  <c r="CV711" i="1"/>
  <c r="CU712" i="1"/>
  <c r="CV712" i="1"/>
  <c r="CU713" i="1"/>
  <c r="CV713" i="1"/>
  <c r="CU714" i="1"/>
  <c r="CV714" i="1"/>
  <c r="CU715" i="1"/>
  <c r="CV715" i="1"/>
  <c r="CU716" i="1"/>
  <c r="CV716" i="1"/>
  <c r="CU717" i="1"/>
  <c r="CV717" i="1"/>
  <c r="CU718" i="1"/>
  <c r="CV718" i="1"/>
  <c r="CU719" i="1"/>
  <c r="CV719" i="1"/>
  <c r="CU720" i="1"/>
  <c r="CV720" i="1"/>
  <c r="CU721" i="1"/>
  <c r="CV721" i="1"/>
  <c r="CU722" i="1"/>
  <c r="CV722" i="1"/>
  <c r="CU723" i="1"/>
  <c r="CV723" i="1"/>
  <c r="CU724" i="1"/>
  <c r="CV724" i="1"/>
  <c r="CU725" i="1"/>
  <c r="CV725" i="1"/>
  <c r="CU726" i="1"/>
  <c r="CV726" i="1"/>
  <c r="CU727" i="1"/>
  <c r="CV727" i="1"/>
  <c r="CU728" i="1"/>
  <c r="CV728" i="1"/>
  <c r="CU729" i="1"/>
  <c r="CV729" i="1"/>
  <c r="CU730" i="1"/>
  <c r="CV730" i="1"/>
  <c r="CU731" i="1"/>
  <c r="CV731" i="1"/>
  <c r="CU732" i="1"/>
  <c r="CV732" i="1"/>
  <c r="CU733" i="1"/>
  <c r="CV733" i="1"/>
  <c r="CU734" i="1"/>
  <c r="CV734" i="1"/>
  <c r="CU735" i="1"/>
  <c r="CV735" i="1"/>
  <c r="CU736" i="1"/>
  <c r="CV736" i="1"/>
  <c r="CU737" i="1"/>
  <c r="CV737" i="1"/>
  <c r="CU738" i="1"/>
  <c r="CV738" i="1"/>
  <c r="CU739" i="1"/>
  <c r="CV739" i="1"/>
  <c r="CU740" i="1"/>
  <c r="CV740" i="1"/>
  <c r="CU741" i="1"/>
  <c r="CV741" i="1"/>
  <c r="CU742" i="1"/>
  <c r="CV742" i="1"/>
  <c r="CU743" i="1"/>
  <c r="CV743" i="1"/>
  <c r="CU744" i="1"/>
  <c r="CV744" i="1"/>
  <c r="CU745" i="1"/>
  <c r="CV745" i="1"/>
  <c r="CU746" i="1"/>
  <c r="CV746" i="1"/>
  <c r="CU747" i="1"/>
  <c r="CV747" i="1"/>
  <c r="CU748" i="1"/>
  <c r="CV748" i="1"/>
  <c r="CU749" i="1"/>
  <c r="CV749" i="1"/>
  <c r="CU750" i="1"/>
  <c r="CV750" i="1"/>
  <c r="CU751" i="1"/>
  <c r="CV751" i="1"/>
  <c r="CU752" i="1"/>
  <c r="CV752" i="1"/>
  <c r="CU753" i="1"/>
  <c r="CV753" i="1"/>
  <c r="CU754" i="1"/>
  <c r="CV754" i="1"/>
  <c r="CU755" i="1"/>
  <c r="CV755" i="1"/>
  <c r="CU756" i="1"/>
  <c r="CV756" i="1"/>
  <c r="CU757" i="1"/>
  <c r="CV757" i="1"/>
  <c r="CU758" i="1"/>
  <c r="CV758" i="1"/>
  <c r="CU759" i="1"/>
  <c r="CV759" i="1"/>
  <c r="CU760" i="1"/>
  <c r="CV760" i="1"/>
  <c r="CU761" i="1"/>
  <c r="CV761" i="1"/>
  <c r="CU762" i="1"/>
  <c r="CV762" i="1"/>
  <c r="CU763" i="1"/>
  <c r="CV763" i="1"/>
  <c r="CU764" i="1"/>
  <c r="CV764" i="1"/>
  <c r="CU765" i="1"/>
  <c r="CV765" i="1"/>
  <c r="CU766" i="1"/>
  <c r="CV766" i="1"/>
  <c r="CU767" i="1"/>
  <c r="CV767" i="1"/>
  <c r="CU768" i="1"/>
  <c r="CV768" i="1"/>
  <c r="CU769" i="1"/>
  <c r="CV769" i="1"/>
  <c r="CU770" i="1"/>
  <c r="CV770" i="1"/>
  <c r="CU771" i="1"/>
  <c r="CV771" i="1"/>
  <c r="CU772" i="1"/>
  <c r="CV772" i="1"/>
  <c r="CU773" i="1"/>
  <c r="CV773" i="1"/>
  <c r="CU774" i="1"/>
  <c r="CV774" i="1"/>
  <c r="CU775" i="1"/>
  <c r="CV775" i="1"/>
  <c r="CU776" i="1"/>
  <c r="CV776" i="1"/>
  <c r="CU777" i="1"/>
  <c r="CV777" i="1"/>
  <c r="CU778" i="1"/>
  <c r="CV778" i="1"/>
  <c r="CU779" i="1"/>
  <c r="CV779" i="1"/>
  <c r="CU780" i="1"/>
  <c r="CV780" i="1"/>
  <c r="CU781" i="1"/>
  <c r="CV781" i="1"/>
  <c r="CU782" i="1"/>
  <c r="CV782" i="1"/>
  <c r="CU783" i="1"/>
  <c r="CV783" i="1"/>
  <c r="CU784" i="1"/>
  <c r="CV784" i="1"/>
  <c r="CU785" i="1"/>
  <c r="CV785" i="1"/>
  <c r="CU786" i="1"/>
  <c r="CV786" i="1"/>
  <c r="CU787" i="1"/>
  <c r="CV787" i="1"/>
  <c r="CU788" i="1"/>
  <c r="CV788" i="1"/>
  <c r="CU789" i="1"/>
  <c r="CV789" i="1"/>
  <c r="CU790" i="1"/>
  <c r="CV790" i="1"/>
  <c r="CU791" i="1"/>
  <c r="CV791" i="1"/>
  <c r="CU792" i="1"/>
  <c r="CV792" i="1"/>
  <c r="CU793" i="1"/>
  <c r="CV793" i="1"/>
  <c r="CU794" i="1"/>
  <c r="CV794" i="1"/>
  <c r="CU795" i="1"/>
  <c r="CV795" i="1"/>
  <c r="CU796" i="1"/>
  <c r="CV796" i="1"/>
  <c r="CU797" i="1"/>
  <c r="CV797" i="1"/>
  <c r="CU798" i="1"/>
  <c r="CV798" i="1"/>
  <c r="CU799" i="1"/>
  <c r="CV799" i="1"/>
  <c r="CU800" i="1"/>
  <c r="CV800" i="1"/>
  <c r="CU801" i="1"/>
  <c r="CV801" i="1"/>
  <c r="CU802" i="1"/>
  <c r="CV802" i="1"/>
  <c r="CU803" i="1"/>
  <c r="CV803" i="1"/>
  <c r="CU804" i="1"/>
  <c r="CV804" i="1"/>
  <c r="CU805" i="1"/>
  <c r="CV805" i="1"/>
  <c r="CU806" i="1"/>
  <c r="CV806" i="1"/>
  <c r="CU807" i="1"/>
  <c r="CV807" i="1"/>
  <c r="CU808" i="1"/>
  <c r="CV808" i="1"/>
  <c r="CU809" i="1"/>
  <c r="CV809" i="1"/>
  <c r="CU810" i="1"/>
  <c r="CV810" i="1"/>
  <c r="CU811" i="1"/>
  <c r="CV811" i="1"/>
  <c r="CU812" i="1"/>
  <c r="CV812" i="1"/>
  <c r="CU813" i="1"/>
  <c r="CV813" i="1"/>
  <c r="CU814" i="1"/>
  <c r="CV814" i="1"/>
  <c r="CU815" i="1"/>
  <c r="CV815" i="1"/>
  <c r="CU816" i="1"/>
  <c r="CV816" i="1"/>
  <c r="CU817" i="1"/>
  <c r="CV817" i="1"/>
  <c r="CU818" i="1"/>
  <c r="CV818" i="1"/>
  <c r="CU819" i="1"/>
  <c r="CV819" i="1"/>
  <c r="CU820" i="1"/>
  <c r="CV820" i="1"/>
  <c r="CU821" i="1"/>
  <c r="CV821" i="1"/>
  <c r="CU822" i="1"/>
  <c r="CV822" i="1"/>
  <c r="CU823" i="1"/>
  <c r="CV823" i="1"/>
  <c r="CU824" i="1"/>
  <c r="CV824" i="1"/>
  <c r="CU825" i="1"/>
  <c r="CV825" i="1"/>
  <c r="CU826" i="1"/>
  <c r="CV826" i="1"/>
  <c r="CU827" i="1"/>
  <c r="CV827" i="1"/>
  <c r="CU828" i="1"/>
  <c r="CV828" i="1"/>
  <c r="CU829" i="1"/>
  <c r="CV829" i="1"/>
  <c r="CU830" i="1"/>
  <c r="CV830" i="1"/>
  <c r="CU831" i="1"/>
  <c r="CV831" i="1"/>
  <c r="CU832" i="1"/>
  <c r="CV832" i="1"/>
  <c r="CU833" i="1"/>
  <c r="CV833" i="1"/>
  <c r="CU834" i="1"/>
  <c r="CV834" i="1"/>
  <c r="CU835" i="1"/>
  <c r="CV835" i="1"/>
  <c r="CU836" i="1"/>
  <c r="CV836" i="1"/>
  <c r="CU837" i="1"/>
  <c r="CV837" i="1"/>
  <c r="CU838" i="1"/>
  <c r="CV838" i="1"/>
  <c r="CU839" i="1"/>
  <c r="CV839" i="1"/>
  <c r="CU840" i="1"/>
  <c r="CV840" i="1"/>
  <c r="CU841" i="1"/>
  <c r="CV841" i="1"/>
  <c r="CU842" i="1"/>
  <c r="CV842" i="1"/>
  <c r="CU843" i="1"/>
  <c r="CV843" i="1"/>
  <c r="CU844" i="1"/>
  <c r="CV844" i="1"/>
  <c r="CU845" i="1"/>
  <c r="CV845" i="1"/>
  <c r="CU846" i="1"/>
  <c r="CV846" i="1"/>
  <c r="CU847" i="1"/>
  <c r="CV847" i="1"/>
  <c r="CU848" i="1"/>
  <c r="CV848" i="1"/>
  <c r="CU849" i="1"/>
  <c r="CV849" i="1"/>
  <c r="CU850" i="1"/>
  <c r="CV850" i="1"/>
  <c r="CU851" i="1"/>
  <c r="CV851" i="1"/>
  <c r="CU852" i="1"/>
  <c r="CV852" i="1"/>
  <c r="CU853" i="1"/>
  <c r="CV853" i="1"/>
  <c r="CU854" i="1"/>
  <c r="CV854" i="1"/>
  <c r="CU855" i="1"/>
  <c r="CV855" i="1"/>
  <c r="CU856" i="1"/>
  <c r="CV856" i="1"/>
  <c r="CU857" i="1"/>
  <c r="CV857" i="1"/>
  <c r="CU858" i="1"/>
  <c r="CV858" i="1"/>
  <c r="CU859" i="1"/>
  <c r="CV859" i="1"/>
  <c r="CU860" i="1"/>
  <c r="CV860" i="1"/>
  <c r="CU861" i="1"/>
  <c r="CV861" i="1"/>
  <c r="CU862" i="1"/>
  <c r="CV862" i="1"/>
  <c r="CU863" i="1"/>
  <c r="CV863" i="1"/>
  <c r="CU864" i="1"/>
  <c r="CV864" i="1"/>
  <c r="CU865" i="1"/>
  <c r="CV865" i="1"/>
  <c r="CU866" i="1"/>
  <c r="CV866" i="1"/>
  <c r="CU867" i="1"/>
  <c r="CV867" i="1"/>
  <c r="CU868" i="1"/>
  <c r="CV868" i="1"/>
  <c r="CU869" i="1"/>
  <c r="CV869" i="1"/>
  <c r="CU870" i="1"/>
  <c r="CV870" i="1"/>
  <c r="CU871" i="1"/>
  <c r="CV871" i="1"/>
  <c r="CU872" i="1"/>
  <c r="CV872" i="1"/>
  <c r="CU873" i="1"/>
  <c r="CV873" i="1"/>
  <c r="CU874" i="1"/>
  <c r="CV874" i="1"/>
  <c r="CU875" i="1"/>
  <c r="CV875" i="1"/>
  <c r="CU876" i="1"/>
  <c r="CV876" i="1"/>
  <c r="CU877" i="1"/>
  <c r="CV877" i="1"/>
  <c r="CU878" i="1"/>
  <c r="CV878" i="1"/>
  <c r="CU879" i="1"/>
  <c r="CV879" i="1"/>
  <c r="CU880" i="1"/>
  <c r="CV880" i="1"/>
  <c r="CU881" i="1"/>
  <c r="CV881" i="1"/>
  <c r="CU882" i="1"/>
  <c r="CV882" i="1"/>
  <c r="CU883" i="1"/>
  <c r="CV883" i="1"/>
  <c r="CU884" i="1"/>
  <c r="CV884" i="1"/>
  <c r="CU885" i="1"/>
  <c r="CV885" i="1"/>
  <c r="CU886" i="1"/>
  <c r="CV886" i="1"/>
  <c r="CU887" i="1"/>
  <c r="CV887" i="1"/>
  <c r="CU888" i="1"/>
  <c r="CV888" i="1"/>
  <c r="CU889" i="1"/>
  <c r="CV889" i="1"/>
  <c r="CU890" i="1"/>
  <c r="CV890" i="1"/>
  <c r="CU891" i="1"/>
  <c r="CV891" i="1"/>
  <c r="CU892" i="1"/>
  <c r="CV892" i="1"/>
  <c r="CU893" i="1"/>
  <c r="CV893" i="1"/>
  <c r="CU894" i="1"/>
  <c r="CV894" i="1"/>
  <c r="CU895" i="1"/>
  <c r="CV895" i="1"/>
  <c r="CU896" i="1"/>
  <c r="CV896" i="1"/>
  <c r="CU897" i="1"/>
  <c r="CV897" i="1"/>
  <c r="CU898" i="1"/>
  <c r="CV898" i="1"/>
  <c r="CU899" i="1"/>
  <c r="CV899" i="1"/>
  <c r="CU900" i="1"/>
  <c r="CV900" i="1"/>
  <c r="CU901" i="1"/>
  <c r="CV901" i="1"/>
  <c r="CU902" i="1"/>
  <c r="CV902" i="1"/>
  <c r="CU903" i="1"/>
  <c r="CV903" i="1"/>
  <c r="CU904" i="1"/>
  <c r="CV904" i="1"/>
  <c r="CU905" i="1"/>
  <c r="CV905" i="1"/>
  <c r="CU906" i="1"/>
  <c r="CV906" i="1"/>
  <c r="CU907" i="1"/>
  <c r="CV907" i="1"/>
  <c r="CU908" i="1"/>
  <c r="CV908" i="1"/>
  <c r="CU909" i="1"/>
  <c r="CV909" i="1"/>
  <c r="CU910" i="1"/>
  <c r="CV910" i="1"/>
  <c r="CU911" i="1"/>
  <c r="CV911" i="1"/>
  <c r="CU912" i="1"/>
  <c r="CV912" i="1"/>
  <c r="CU913" i="1"/>
  <c r="CV913" i="1"/>
  <c r="CU914" i="1"/>
  <c r="CV914" i="1"/>
  <c r="CU915" i="1"/>
  <c r="CV915" i="1"/>
  <c r="CU916" i="1"/>
  <c r="CV916" i="1"/>
  <c r="CU917" i="1"/>
  <c r="CV917" i="1"/>
  <c r="CU918" i="1"/>
  <c r="CV918" i="1"/>
  <c r="CU919" i="1"/>
  <c r="CV919" i="1"/>
  <c r="CU920" i="1"/>
  <c r="CV920" i="1"/>
  <c r="CU921" i="1"/>
  <c r="CV921" i="1"/>
  <c r="CU922" i="1"/>
  <c r="CV922" i="1"/>
  <c r="CU923" i="1"/>
  <c r="CV923" i="1"/>
  <c r="CU924" i="1"/>
  <c r="CV924" i="1"/>
  <c r="CU925" i="1"/>
  <c r="CV925" i="1"/>
  <c r="CU926" i="1"/>
  <c r="CV926" i="1"/>
  <c r="CU927" i="1"/>
  <c r="CV927" i="1"/>
  <c r="CU928" i="1"/>
  <c r="CV928" i="1"/>
  <c r="CU929" i="1"/>
  <c r="CV929" i="1"/>
  <c r="CU930" i="1"/>
  <c r="CV930" i="1"/>
  <c r="CU931" i="1"/>
  <c r="CV931" i="1"/>
  <c r="CU932" i="1"/>
  <c r="CV932" i="1"/>
  <c r="CU933" i="1"/>
  <c r="CV933" i="1"/>
  <c r="CU934" i="1"/>
  <c r="CV934" i="1"/>
  <c r="CU935" i="1"/>
  <c r="CV935" i="1"/>
  <c r="CU936" i="1"/>
  <c r="CV936" i="1"/>
  <c r="CU937" i="1"/>
  <c r="CV937" i="1"/>
  <c r="CU938" i="1"/>
  <c r="CV938" i="1"/>
  <c r="CU939" i="1"/>
  <c r="CV939" i="1"/>
  <c r="CU940" i="1"/>
  <c r="CV940" i="1"/>
  <c r="CU941" i="1"/>
  <c r="CV941" i="1"/>
  <c r="CU942" i="1"/>
  <c r="CV942" i="1"/>
  <c r="CU943" i="1"/>
  <c r="CV943" i="1"/>
  <c r="CU944" i="1"/>
  <c r="CV944" i="1"/>
  <c r="CU945" i="1"/>
  <c r="CV945" i="1"/>
  <c r="CU946" i="1"/>
  <c r="CV946" i="1"/>
  <c r="CU947" i="1"/>
  <c r="CV947" i="1"/>
  <c r="CU948" i="1"/>
  <c r="CV948" i="1"/>
  <c r="CU949" i="1"/>
  <c r="CV949" i="1"/>
  <c r="CU950" i="1"/>
  <c r="CV950" i="1"/>
  <c r="CU951" i="1"/>
  <c r="CV951" i="1"/>
  <c r="CU952" i="1"/>
  <c r="CV952" i="1"/>
  <c r="CU953" i="1"/>
  <c r="CV953" i="1"/>
  <c r="CU954" i="1"/>
  <c r="CV954" i="1"/>
  <c r="CU955" i="1"/>
  <c r="CV955" i="1"/>
  <c r="CU956" i="1"/>
  <c r="CV956" i="1"/>
  <c r="CU957" i="1"/>
  <c r="CV957" i="1"/>
  <c r="CU958" i="1"/>
  <c r="CV958" i="1"/>
  <c r="CU959" i="1"/>
  <c r="CV959" i="1"/>
  <c r="CU960" i="1"/>
  <c r="CV960" i="1"/>
  <c r="CU961" i="1"/>
  <c r="CV961" i="1"/>
  <c r="CU962" i="1"/>
  <c r="CV962" i="1"/>
  <c r="CU963" i="1"/>
  <c r="CV963" i="1"/>
  <c r="CU964" i="1"/>
  <c r="CV964" i="1"/>
  <c r="CU965" i="1"/>
  <c r="CV965" i="1"/>
  <c r="CU966" i="1"/>
  <c r="CV966" i="1"/>
  <c r="CU967" i="1"/>
  <c r="CV967" i="1"/>
  <c r="CU968" i="1"/>
  <c r="CV968" i="1"/>
  <c r="CU969" i="1"/>
  <c r="CV969" i="1"/>
  <c r="CU970" i="1"/>
  <c r="CV970" i="1"/>
  <c r="CU971" i="1"/>
  <c r="CV971" i="1"/>
  <c r="CU972" i="1"/>
  <c r="CV972" i="1"/>
  <c r="CU973" i="1"/>
  <c r="CV973" i="1"/>
  <c r="CU974" i="1"/>
  <c r="CV974" i="1"/>
  <c r="CU975" i="1"/>
  <c r="CV975" i="1"/>
  <c r="CU976" i="1"/>
  <c r="CV976" i="1"/>
  <c r="CU977" i="1"/>
  <c r="CV977" i="1"/>
  <c r="CU978" i="1"/>
  <c r="CV978" i="1"/>
  <c r="CU979" i="1"/>
  <c r="CV979" i="1"/>
  <c r="CU980" i="1"/>
  <c r="CV980" i="1"/>
  <c r="CU981" i="1"/>
  <c r="CV981" i="1"/>
  <c r="CU982" i="1"/>
  <c r="CV982" i="1"/>
  <c r="CU983" i="1"/>
  <c r="CV983" i="1"/>
  <c r="CU984" i="1"/>
  <c r="CV984" i="1"/>
  <c r="CU985" i="1"/>
  <c r="CV985" i="1"/>
  <c r="CU986" i="1"/>
  <c r="CV986" i="1"/>
  <c r="CU987" i="1"/>
  <c r="CV987" i="1"/>
  <c r="CU988" i="1"/>
  <c r="CV988" i="1"/>
  <c r="CU989" i="1"/>
  <c r="CV989" i="1"/>
  <c r="CU990" i="1"/>
  <c r="CV990" i="1"/>
  <c r="CU991" i="1"/>
  <c r="CV991" i="1"/>
  <c r="CU992" i="1"/>
  <c r="CV992" i="1"/>
  <c r="CU993" i="1"/>
  <c r="CV993" i="1"/>
  <c r="CU994" i="1"/>
  <c r="CV994" i="1"/>
  <c r="CU995" i="1"/>
  <c r="CV995" i="1"/>
  <c r="CU996" i="1"/>
  <c r="CV996" i="1"/>
  <c r="CU997" i="1"/>
  <c r="CV997" i="1"/>
  <c r="CU998" i="1"/>
  <c r="CV998" i="1"/>
  <c r="CU999" i="1"/>
  <c r="CV999" i="1"/>
  <c r="CU1000" i="1"/>
  <c r="CV1000" i="1"/>
  <c r="CU1001" i="1"/>
  <c r="CV1001" i="1"/>
  <c r="CU1002" i="1"/>
  <c r="CV1002" i="1"/>
  <c r="CU1003" i="1"/>
  <c r="CV1003" i="1"/>
  <c r="CU1004" i="1"/>
  <c r="CV1004" i="1"/>
  <c r="CU1005" i="1"/>
  <c r="CV1005" i="1"/>
  <c r="CU1006" i="1"/>
  <c r="CV1006" i="1"/>
  <c r="CU1007" i="1"/>
  <c r="CV1007" i="1"/>
  <c r="CU1008" i="1"/>
  <c r="CV1008" i="1"/>
  <c r="CU1009" i="1"/>
  <c r="CV1009" i="1"/>
  <c r="CU1010" i="1"/>
  <c r="CV1010" i="1"/>
  <c r="CU1011" i="1"/>
  <c r="CV1011" i="1"/>
  <c r="CU1012" i="1"/>
  <c r="CV1012" i="1"/>
  <c r="CU1013" i="1"/>
  <c r="CV1013" i="1"/>
  <c r="CU1014" i="1"/>
  <c r="CV1014" i="1"/>
  <c r="CU1015" i="1"/>
  <c r="CV1015" i="1"/>
  <c r="CU1016" i="1"/>
  <c r="CV1016" i="1"/>
  <c r="CU1017" i="1"/>
  <c r="CV1017" i="1"/>
  <c r="CU1018" i="1"/>
  <c r="CV1018" i="1"/>
  <c r="CU1019" i="1"/>
  <c r="CV1019" i="1"/>
  <c r="CU1020" i="1"/>
  <c r="CV1020" i="1"/>
  <c r="CU1021" i="1"/>
  <c r="CV1021" i="1"/>
  <c r="CU1022" i="1"/>
  <c r="CV1022" i="1"/>
  <c r="CU1023" i="1"/>
  <c r="CV1023" i="1"/>
  <c r="CU1024" i="1"/>
  <c r="CV1024" i="1"/>
  <c r="CU1025" i="1"/>
  <c r="CV1025" i="1"/>
  <c r="CU1026" i="1"/>
  <c r="CV1026" i="1"/>
  <c r="CU1027" i="1"/>
  <c r="CV1027" i="1"/>
  <c r="CU1028" i="1"/>
  <c r="CV1028" i="1"/>
  <c r="CU1029" i="1"/>
  <c r="CV1029" i="1"/>
  <c r="CU1030" i="1"/>
  <c r="CV1030" i="1"/>
  <c r="CU1031" i="1"/>
  <c r="CV1031" i="1"/>
  <c r="CU1032" i="1"/>
  <c r="CV1032" i="1"/>
  <c r="CU1033" i="1"/>
  <c r="CV1033" i="1"/>
  <c r="CU1034" i="1"/>
  <c r="CV1034" i="1"/>
  <c r="CU1035" i="1"/>
  <c r="CV1035" i="1"/>
  <c r="CU1036" i="1"/>
  <c r="CV1036" i="1"/>
  <c r="CU1037" i="1"/>
  <c r="CV1037" i="1"/>
  <c r="CU1038" i="1"/>
  <c r="CV1038" i="1"/>
  <c r="CU1039" i="1"/>
  <c r="CV1039" i="1"/>
  <c r="CU1040" i="1"/>
  <c r="CV1040" i="1"/>
  <c r="CU1041" i="1"/>
  <c r="CV1041" i="1"/>
  <c r="CU1042" i="1"/>
  <c r="CV1042" i="1"/>
  <c r="CU1043" i="1"/>
  <c r="CV1043" i="1"/>
  <c r="CU1044" i="1"/>
  <c r="CV1044" i="1"/>
  <c r="CU1045" i="1"/>
  <c r="CV1045" i="1"/>
  <c r="CU1046" i="1"/>
  <c r="CV1046" i="1"/>
  <c r="CU1047" i="1"/>
  <c r="CV1047" i="1"/>
  <c r="CU1048" i="1"/>
  <c r="CV1048" i="1"/>
  <c r="CU1049" i="1"/>
  <c r="CV1049" i="1"/>
  <c r="CU1050" i="1"/>
  <c r="CV1050" i="1"/>
  <c r="CU1051" i="1"/>
  <c r="CV1051" i="1"/>
  <c r="CU1052" i="1"/>
  <c r="CV1052" i="1"/>
  <c r="CU1053" i="1"/>
  <c r="CV1053" i="1"/>
  <c r="CU1054" i="1"/>
  <c r="CV1054" i="1"/>
  <c r="CU1055" i="1"/>
  <c r="CV1055" i="1"/>
  <c r="CU1056" i="1"/>
  <c r="CV1056" i="1"/>
  <c r="CU1057" i="1"/>
  <c r="CV1057" i="1"/>
  <c r="CU1058" i="1"/>
  <c r="CV1058" i="1"/>
  <c r="CU1059" i="1"/>
  <c r="CV1059" i="1"/>
  <c r="CU1060" i="1"/>
  <c r="CV1060" i="1"/>
  <c r="CU1061" i="1"/>
  <c r="CV1061" i="1"/>
  <c r="CU1062" i="1"/>
  <c r="CV1062" i="1"/>
  <c r="CU1063" i="1"/>
  <c r="CV1063" i="1"/>
  <c r="CU1064" i="1"/>
  <c r="CV1064" i="1"/>
  <c r="CU1065" i="1"/>
  <c r="CV1065" i="1"/>
  <c r="CU1066" i="1"/>
  <c r="CV1066" i="1"/>
  <c r="CU1067" i="1"/>
  <c r="CV1067" i="1"/>
  <c r="CU1068" i="1"/>
  <c r="CV1068" i="1"/>
  <c r="CU1069" i="1"/>
  <c r="CV1069" i="1"/>
  <c r="CU1070" i="1"/>
  <c r="CV1070" i="1"/>
  <c r="CU1071" i="1"/>
  <c r="CV1071" i="1"/>
  <c r="CU1072" i="1"/>
  <c r="CV1072" i="1"/>
  <c r="CU1073" i="1"/>
  <c r="CV1073" i="1"/>
  <c r="CU1074" i="1"/>
  <c r="CV1074" i="1"/>
  <c r="CU1075" i="1"/>
  <c r="CV1075" i="1"/>
  <c r="CU1076" i="1"/>
  <c r="CV1076" i="1"/>
  <c r="CU1077" i="1"/>
  <c r="CV1077" i="1"/>
  <c r="CU1078" i="1"/>
  <c r="CV1078" i="1"/>
  <c r="CU1079" i="1"/>
  <c r="CV1079" i="1"/>
  <c r="CU1080" i="1"/>
  <c r="CV1080" i="1"/>
  <c r="CU1081" i="1"/>
  <c r="CV1081" i="1"/>
  <c r="CU1082" i="1"/>
  <c r="CV1082" i="1"/>
  <c r="CU1083" i="1"/>
  <c r="CV1083" i="1"/>
  <c r="CU1084" i="1"/>
  <c r="CV1084" i="1"/>
  <c r="CU1085" i="1"/>
  <c r="CV1085" i="1"/>
  <c r="CU1086" i="1"/>
  <c r="CV1086" i="1"/>
  <c r="CU1087" i="1"/>
  <c r="CV1087" i="1"/>
  <c r="CU1088" i="1"/>
  <c r="CV1088" i="1"/>
  <c r="CU1089" i="1"/>
  <c r="CV1089" i="1"/>
  <c r="CU1090" i="1"/>
  <c r="CV1090" i="1"/>
  <c r="CU1091" i="1"/>
  <c r="CV1091" i="1"/>
  <c r="CU1092" i="1"/>
  <c r="CV1092" i="1"/>
  <c r="CU1093" i="1"/>
  <c r="CV1093" i="1"/>
  <c r="CU1094" i="1"/>
  <c r="CV1094" i="1"/>
  <c r="CU1095" i="1"/>
  <c r="CV1095" i="1"/>
  <c r="CU1096" i="1"/>
  <c r="CV1096" i="1"/>
  <c r="CU1097" i="1"/>
  <c r="CV1097" i="1"/>
  <c r="CU1098" i="1"/>
  <c r="CV1098" i="1"/>
  <c r="CU1099" i="1"/>
  <c r="CV1099" i="1"/>
  <c r="CU1100" i="1"/>
  <c r="CV1100" i="1"/>
  <c r="CU1101" i="1"/>
  <c r="CV1101" i="1"/>
  <c r="CU1102" i="1"/>
  <c r="CV1102" i="1"/>
  <c r="CU1103" i="1"/>
  <c r="CV1103" i="1"/>
  <c r="CU1104" i="1"/>
  <c r="CV1104" i="1"/>
  <c r="CU1105" i="1"/>
  <c r="CV1105" i="1"/>
  <c r="CU1106" i="1"/>
  <c r="CV1106" i="1"/>
  <c r="CU1107" i="1"/>
  <c r="CV1107" i="1"/>
  <c r="CU1108" i="1"/>
  <c r="CV1108" i="1"/>
  <c r="CU1109" i="1"/>
  <c r="CV1109" i="1"/>
  <c r="CU1110" i="1"/>
  <c r="CV1110" i="1"/>
  <c r="CU1111" i="1"/>
  <c r="CV1111" i="1"/>
  <c r="CU1112" i="1"/>
  <c r="CV1112" i="1"/>
  <c r="CU1113" i="1"/>
  <c r="CV1113" i="1"/>
  <c r="CU1114" i="1"/>
  <c r="CV1114" i="1"/>
  <c r="CU1115" i="1"/>
  <c r="CV1115" i="1"/>
  <c r="CU1116" i="1"/>
  <c r="CV1116" i="1"/>
  <c r="CU1117" i="1"/>
  <c r="CV1117" i="1"/>
  <c r="CU1118" i="1"/>
  <c r="CV1118" i="1"/>
  <c r="CU1119" i="1"/>
  <c r="CV1119" i="1"/>
  <c r="CU1120" i="1"/>
  <c r="CV1120" i="1"/>
  <c r="CU1121" i="1"/>
  <c r="CV1121" i="1"/>
  <c r="CU1122" i="1"/>
  <c r="CV1122" i="1"/>
  <c r="CU1123" i="1"/>
  <c r="CV1123" i="1"/>
  <c r="CU1124" i="1"/>
  <c r="CV1124" i="1"/>
  <c r="CU1125" i="1"/>
  <c r="CV1125" i="1"/>
  <c r="CU1126" i="1"/>
  <c r="CV1126" i="1"/>
  <c r="CU1127" i="1"/>
  <c r="CV1127" i="1"/>
  <c r="CU1128" i="1"/>
  <c r="CV1128" i="1"/>
  <c r="CU1129" i="1"/>
  <c r="CV1129" i="1"/>
  <c r="CU1130" i="1"/>
  <c r="CV1130" i="1"/>
  <c r="CU1131" i="1"/>
  <c r="CV1131" i="1"/>
  <c r="CU1132" i="1"/>
  <c r="CV1132" i="1"/>
  <c r="CU1133" i="1"/>
  <c r="CV1133" i="1"/>
  <c r="CU1134" i="1"/>
  <c r="CV1134" i="1"/>
  <c r="CU1135" i="1"/>
  <c r="CV1135" i="1"/>
  <c r="CU1136" i="1"/>
  <c r="CV1136" i="1"/>
  <c r="CU1137" i="1"/>
  <c r="CV1137" i="1"/>
  <c r="CU1138" i="1"/>
  <c r="CV1138" i="1"/>
  <c r="CU1139" i="1"/>
  <c r="CV1139" i="1"/>
  <c r="CU1140" i="1"/>
  <c r="CV1140" i="1"/>
  <c r="CU1141" i="1"/>
  <c r="CV1141" i="1"/>
  <c r="CU1142" i="1"/>
  <c r="CV1142" i="1"/>
  <c r="CU1143" i="1"/>
  <c r="CV1143" i="1"/>
  <c r="CU1144" i="1"/>
  <c r="CV1144" i="1"/>
  <c r="CU1145" i="1"/>
  <c r="CV1145" i="1"/>
  <c r="CU1146" i="1"/>
  <c r="CV1146" i="1"/>
  <c r="CU1147" i="1"/>
  <c r="CV1147" i="1"/>
  <c r="CU1148" i="1"/>
  <c r="CV1148" i="1"/>
  <c r="CU1149" i="1"/>
  <c r="CV1149" i="1"/>
  <c r="CU1150" i="1"/>
  <c r="CV1150" i="1"/>
  <c r="CU1151" i="1"/>
  <c r="CV1151" i="1"/>
  <c r="CU1152" i="1"/>
  <c r="CV1152" i="1"/>
  <c r="CU1153" i="1"/>
  <c r="CV1153" i="1"/>
  <c r="CU1154" i="1"/>
  <c r="CV1154" i="1"/>
  <c r="CU1155" i="1"/>
  <c r="CV1155" i="1"/>
  <c r="CU1156" i="1"/>
  <c r="CV1156" i="1"/>
  <c r="CU1157" i="1"/>
  <c r="CV1157" i="1"/>
  <c r="CU1158" i="1"/>
  <c r="CV1158" i="1"/>
  <c r="CU1159" i="1"/>
  <c r="CV1159" i="1"/>
  <c r="CU1160" i="1"/>
  <c r="CV1160" i="1"/>
  <c r="CU1161" i="1"/>
  <c r="CV1161" i="1"/>
  <c r="CU1162" i="1"/>
  <c r="CV1162" i="1"/>
  <c r="CU1163" i="1"/>
  <c r="CV1163" i="1"/>
  <c r="CU1164" i="1"/>
  <c r="CV1164" i="1"/>
  <c r="CU1165" i="1"/>
  <c r="CV1165" i="1"/>
  <c r="CU1166" i="1"/>
  <c r="CV1166" i="1"/>
  <c r="CU1167" i="1"/>
  <c r="CV1167" i="1"/>
  <c r="CU1168" i="1"/>
  <c r="CV1168" i="1"/>
  <c r="CU1169" i="1"/>
  <c r="CV1169" i="1"/>
  <c r="CU1170" i="1"/>
  <c r="CV1170" i="1"/>
  <c r="CU1171" i="1"/>
  <c r="CV1171" i="1"/>
  <c r="CU1172" i="1"/>
  <c r="CV1172" i="1"/>
  <c r="CU1173" i="1"/>
  <c r="CV1173" i="1"/>
  <c r="CU1174" i="1"/>
  <c r="CV1174" i="1"/>
  <c r="CU1175" i="1"/>
  <c r="CV1175" i="1"/>
  <c r="CU1176" i="1"/>
  <c r="CV1176" i="1"/>
  <c r="CU1177" i="1"/>
  <c r="CV1177" i="1"/>
  <c r="CU1178" i="1"/>
  <c r="CV1178" i="1"/>
  <c r="CU1179" i="1"/>
  <c r="CV1179" i="1"/>
  <c r="CU1180" i="1"/>
  <c r="CV1180" i="1"/>
  <c r="CU1181" i="1"/>
  <c r="CV1181" i="1"/>
  <c r="CU1182" i="1"/>
  <c r="CV1182" i="1"/>
  <c r="CU1183" i="1"/>
  <c r="CV1183" i="1"/>
  <c r="CU1184" i="1"/>
  <c r="CV1184" i="1"/>
  <c r="CU1185" i="1"/>
  <c r="CV1185" i="1"/>
  <c r="CU1186" i="1"/>
  <c r="CV1186" i="1"/>
  <c r="CU1187" i="1"/>
  <c r="CV1187" i="1"/>
  <c r="CU1188" i="1"/>
  <c r="CV1188" i="1"/>
  <c r="CU1189" i="1"/>
  <c r="CV1189" i="1"/>
  <c r="CU1190" i="1"/>
  <c r="CV1190" i="1"/>
  <c r="CU1191" i="1"/>
  <c r="CV1191" i="1"/>
  <c r="CU1192" i="1"/>
  <c r="CV1192" i="1"/>
  <c r="CU1193" i="1"/>
  <c r="CV1193" i="1"/>
  <c r="CU1194" i="1"/>
  <c r="CV1194" i="1"/>
  <c r="CU1195" i="1"/>
  <c r="CV1195" i="1"/>
  <c r="CU1196" i="1"/>
  <c r="CV1196" i="1"/>
  <c r="CU1197" i="1"/>
  <c r="CV1197" i="1"/>
  <c r="CU1198" i="1"/>
  <c r="CV1198" i="1"/>
  <c r="CU1199" i="1"/>
  <c r="CV1199" i="1"/>
  <c r="CU1200" i="1"/>
  <c r="CV1200" i="1"/>
  <c r="CU1201" i="1"/>
  <c r="CV1201" i="1"/>
  <c r="CU1202" i="1"/>
  <c r="CV1202" i="1"/>
  <c r="CU1203" i="1"/>
  <c r="CV1203" i="1"/>
  <c r="CU1204" i="1"/>
  <c r="CV1204" i="1"/>
  <c r="CU1205" i="1"/>
  <c r="CV1205" i="1"/>
  <c r="CU1206" i="1"/>
  <c r="CV1206" i="1"/>
  <c r="CU1207" i="1"/>
  <c r="CV1207" i="1"/>
  <c r="CU1208" i="1"/>
  <c r="CV1208" i="1"/>
  <c r="CU1209" i="1"/>
  <c r="CV1209" i="1"/>
  <c r="CU1210" i="1"/>
  <c r="CV1210" i="1"/>
  <c r="CU1211" i="1"/>
  <c r="CV1211" i="1"/>
  <c r="CU1212" i="1"/>
  <c r="CV1212" i="1"/>
  <c r="CU1213" i="1"/>
  <c r="CV1213" i="1"/>
  <c r="CU1214" i="1"/>
  <c r="CV1214" i="1"/>
  <c r="CU1215" i="1"/>
  <c r="CV1215" i="1"/>
  <c r="CU1216" i="1"/>
  <c r="CV1216" i="1"/>
  <c r="CU1217" i="1"/>
  <c r="CV1217" i="1"/>
  <c r="CU1218" i="1"/>
  <c r="CV1218" i="1"/>
  <c r="CU1219" i="1"/>
  <c r="CV1219" i="1"/>
  <c r="CU1220" i="1"/>
  <c r="CV1220" i="1"/>
  <c r="CU1221" i="1"/>
  <c r="CV1221" i="1"/>
  <c r="CU1222" i="1"/>
  <c r="CV1222" i="1"/>
  <c r="CU1223" i="1"/>
  <c r="CV1223" i="1"/>
  <c r="CU1224" i="1"/>
  <c r="CV1224" i="1"/>
  <c r="CU1225" i="1"/>
  <c r="CV1225" i="1"/>
  <c r="CU1226" i="1"/>
  <c r="CV1226" i="1"/>
  <c r="CU1227" i="1"/>
  <c r="CV1227" i="1"/>
  <c r="CU1228" i="1"/>
  <c r="CV1228" i="1"/>
  <c r="CU1229" i="1"/>
  <c r="CV1229" i="1"/>
  <c r="CU1230" i="1"/>
  <c r="CV1230" i="1"/>
  <c r="CU1231" i="1"/>
  <c r="CV1231" i="1"/>
  <c r="CU1232" i="1"/>
  <c r="CV1232" i="1"/>
  <c r="CU1233" i="1"/>
  <c r="CV1233" i="1"/>
  <c r="CU1234" i="1"/>
  <c r="CV1234" i="1"/>
  <c r="CU1235" i="1"/>
  <c r="CV1235" i="1"/>
  <c r="CU1236" i="1"/>
  <c r="CV1236" i="1"/>
  <c r="CU1237" i="1"/>
  <c r="CV1237" i="1"/>
  <c r="CU1238" i="1"/>
  <c r="CV1238" i="1"/>
  <c r="CU1239" i="1"/>
  <c r="CV1239" i="1"/>
  <c r="CU1240" i="1"/>
  <c r="CV1240" i="1"/>
  <c r="CU1241" i="1"/>
  <c r="CV1241" i="1"/>
  <c r="CU1242" i="1"/>
  <c r="CV1242" i="1"/>
  <c r="CU1243" i="1"/>
  <c r="CV1243" i="1"/>
  <c r="CU1244" i="1"/>
  <c r="CV1244" i="1"/>
  <c r="CU1245" i="1"/>
  <c r="CV1245" i="1"/>
  <c r="CU1246" i="1"/>
  <c r="CV1246" i="1"/>
  <c r="CU1247" i="1"/>
  <c r="CV1247" i="1"/>
  <c r="CU1248" i="1"/>
  <c r="CV1248" i="1"/>
  <c r="CU1249" i="1"/>
  <c r="CV1249" i="1"/>
  <c r="CU1250" i="1"/>
  <c r="CV1250" i="1"/>
  <c r="CU1251" i="1"/>
  <c r="CV1251" i="1"/>
  <c r="CU1252" i="1"/>
  <c r="CV1252" i="1"/>
  <c r="CU1253" i="1"/>
  <c r="CV1253" i="1"/>
  <c r="CU1254" i="1"/>
  <c r="CV1254" i="1"/>
  <c r="CU1255" i="1"/>
  <c r="CV1255" i="1"/>
  <c r="CU1256" i="1"/>
  <c r="CV1256" i="1"/>
  <c r="CU1257" i="1"/>
  <c r="CV1257" i="1"/>
  <c r="CU1258" i="1"/>
  <c r="CV1258" i="1"/>
  <c r="CU1259" i="1"/>
  <c r="CV1259" i="1"/>
  <c r="CU1260" i="1"/>
  <c r="CV1260" i="1"/>
  <c r="CU1261" i="1"/>
  <c r="CV1261" i="1"/>
  <c r="CU1262" i="1"/>
  <c r="CV1262" i="1"/>
  <c r="CU1263" i="1"/>
  <c r="CV1263" i="1"/>
  <c r="CU1264" i="1"/>
  <c r="CV1264" i="1"/>
  <c r="CU1265" i="1"/>
  <c r="CV1265" i="1"/>
  <c r="CU1266" i="1"/>
  <c r="CV1266" i="1"/>
  <c r="CU1267" i="1"/>
  <c r="CV1267" i="1"/>
  <c r="CU1268" i="1"/>
  <c r="CV1268" i="1"/>
  <c r="CU1269" i="1"/>
  <c r="CV1269" i="1"/>
  <c r="CU1270" i="1"/>
  <c r="CV1270" i="1"/>
  <c r="CU1271" i="1"/>
  <c r="CV1271" i="1"/>
  <c r="CU1272" i="1"/>
  <c r="CV1272" i="1"/>
  <c r="CU1273" i="1"/>
  <c r="CV1273" i="1"/>
  <c r="CU1274" i="1"/>
  <c r="CV1274" i="1"/>
  <c r="CU1275" i="1"/>
  <c r="CV1275" i="1"/>
  <c r="CU1276" i="1"/>
  <c r="CV1276" i="1"/>
  <c r="CU1277" i="1"/>
  <c r="CV1277" i="1"/>
  <c r="CU1278" i="1"/>
  <c r="CV1278" i="1"/>
  <c r="CU1279" i="1"/>
  <c r="CV1279" i="1"/>
  <c r="CU1280" i="1"/>
  <c r="CV1280" i="1"/>
  <c r="CU1281" i="1"/>
  <c r="CV1281" i="1"/>
  <c r="CU1282" i="1"/>
  <c r="CV1282" i="1"/>
  <c r="CU1283" i="1"/>
  <c r="CV1283" i="1"/>
  <c r="CU1284" i="1"/>
  <c r="CV1284" i="1"/>
  <c r="CU1285" i="1"/>
  <c r="CV1285" i="1"/>
  <c r="CU1286" i="1"/>
  <c r="CV1286" i="1"/>
  <c r="CU1287" i="1"/>
  <c r="CV1287" i="1"/>
  <c r="CU1288" i="1"/>
  <c r="CV1288" i="1"/>
  <c r="CU1289" i="1"/>
  <c r="CV1289" i="1"/>
  <c r="CU1290" i="1"/>
  <c r="CV1290" i="1"/>
  <c r="CU1291" i="1"/>
  <c r="CV1291" i="1"/>
  <c r="CU1292" i="1"/>
  <c r="CV1292" i="1"/>
  <c r="CU1293" i="1"/>
  <c r="CV1293" i="1"/>
  <c r="CU1294" i="1"/>
  <c r="CV1294" i="1"/>
  <c r="CU1295" i="1"/>
  <c r="CV1295" i="1"/>
  <c r="CU1296" i="1"/>
  <c r="CV1296" i="1"/>
  <c r="CU1297" i="1"/>
  <c r="CV1297" i="1"/>
  <c r="CU1298" i="1"/>
  <c r="CV1298" i="1"/>
  <c r="CU1299" i="1"/>
  <c r="CV1299" i="1"/>
  <c r="CU1300" i="1"/>
  <c r="CV1300" i="1"/>
  <c r="CU1301" i="1"/>
  <c r="CV1301" i="1"/>
  <c r="CU1302" i="1"/>
  <c r="CV1302" i="1"/>
  <c r="CU1303" i="1"/>
  <c r="CV1303" i="1"/>
  <c r="CU1304" i="1"/>
  <c r="CV1304" i="1"/>
  <c r="CU1305" i="1"/>
  <c r="CV1305" i="1"/>
  <c r="CU1306" i="1"/>
  <c r="CV1306" i="1"/>
  <c r="CU1307" i="1"/>
  <c r="CV1307" i="1"/>
  <c r="CU1308" i="1"/>
  <c r="CV1308" i="1"/>
  <c r="CU1309" i="1"/>
  <c r="CV1309" i="1"/>
  <c r="CU1310" i="1"/>
  <c r="CV1310" i="1"/>
  <c r="CU1311" i="1"/>
  <c r="CV1311" i="1"/>
  <c r="CU1312" i="1"/>
  <c r="CV1312" i="1"/>
  <c r="CU1313" i="1"/>
  <c r="CV1313" i="1"/>
  <c r="CU1314" i="1"/>
  <c r="CV1314" i="1"/>
  <c r="CU1315" i="1"/>
  <c r="CV1315" i="1"/>
  <c r="CU1316" i="1"/>
  <c r="CV1316" i="1"/>
  <c r="CU1317" i="1"/>
  <c r="CV1317" i="1"/>
  <c r="CU1318" i="1"/>
  <c r="CV1318" i="1"/>
  <c r="CU1319" i="1"/>
  <c r="CV1319" i="1"/>
  <c r="CU1320" i="1"/>
  <c r="CV1320" i="1"/>
  <c r="CU1321" i="1"/>
  <c r="CV1321" i="1"/>
  <c r="CU1322" i="1"/>
  <c r="CV1322" i="1"/>
  <c r="CU1323" i="1"/>
  <c r="CV1323" i="1"/>
  <c r="CU1324" i="1"/>
  <c r="CV1324" i="1"/>
  <c r="CU1325" i="1"/>
  <c r="CV1325" i="1"/>
  <c r="CU1326" i="1"/>
  <c r="CV1326" i="1"/>
  <c r="CU1327" i="1"/>
  <c r="CV1327" i="1"/>
  <c r="CU1328" i="1"/>
  <c r="CV1328" i="1"/>
  <c r="CU1329" i="1"/>
  <c r="CV1329" i="1"/>
  <c r="CU1330" i="1"/>
  <c r="CV1330" i="1"/>
  <c r="CU1331" i="1"/>
  <c r="CV1331" i="1"/>
  <c r="CU1332" i="1"/>
  <c r="CV1332" i="1"/>
  <c r="CU1333" i="1"/>
  <c r="CV1333" i="1"/>
  <c r="CU1334" i="1"/>
  <c r="CV1334" i="1"/>
  <c r="CU1335" i="1"/>
  <c r="CV1335" i="1"/>
  <c r="CU1336" i="1"/>
  <c r="CV1336" i="1"/>
  <c r="CU1337" i="1"/>
  <c r="CV1337" i="1"/>
  <c r="CU1338" i="1"/>
  <c r="CV1338" i="1"/>
  <c r="CU1339" i="1"/>
  <c r="CV1339" i="1"/>
  <c r="CU1340" i="1"/>
  <c r="CV1340" i="1"/>
  <c r="CU1341" i="1"/>
  <c r="CV1341" i="1"/>
  <c r="CU1342" i="1"/>
  <c r="CV1342" i="1"/>
  <c r="CU1343" i="1"/>
  <c r="CV1343" i="1"/>
  <c r="CU1344" i="1"/>
  <c r="CV1344" i="1"/>
  <c r="CU1345" i="1"/>
  <c r="CV1345" i="1"/>
  <c r="CU1346" i="1"/>
  <c r="CV1346" i="1"/>
  <c r="CU1347" i="1"/>
  <c r="CV1347" i="1"/>
  <c r="CU1348" i="1"/>
  <c r="CV1348" i="1"/>
  <c r="CU1349" i="1"/>
  <c r="CV1349" i="1"/>
  <c r="CU1350" i="1"/>
  <c r="CV1350" i="1"/>
  <c r="CU1351" i="1"/>
  <c r="CV1351" i="1"/>
  <c r="CU1352" i="1"/>
  <c r="CV1352" i="1"/>
  <c r="CU1353" i="1"/>
  <c r="CV1353" i="1"/>
  <c r="CU1354" i="1"/>
  <c r="CV1354" i="1"/>
  <c r="CU1355" i="1"/>
  <c r="CV1355" i="1"/>
  <c r="CU1356" i="1"/>
  <c r="CV1356" i="1"/>
  <c r="CU1357" i="1"/>
  <c r="CV1357" i="1"/>
  <c r="CU1358" i="1"/>
  <c r="CV1358" i="1"/>
  <c r="CU1359" i="1"/>
  <c r="CV1359" i="1"/>
  <c r="CU1360" i="1"/>
  <c r="CV1360" i="1"/>
  <c r="CU1361" i="1"/>
  <c r="CV1361" i="1"/>
  <c r="CU1362" i="1"/>
  <c r="CV1362" i="1"/>
  <c r="CU1363" i="1"/>
  <c r="CV1363" i="1"/>
  <c r="CU1364" i="1"/>
  <c r="CV1364" i="1"/>
  <c r="CU1365" i="1"/>
  <c r="CV1365" i="1"/>
  <c r="CU1366" i="1"/>
  <c r="CV1366" i="1"/>
  <c r="CU1367" i="1"/>
  <c r="CV1367" i="1"/>
  <c r="CU1368" i="1"/>
  <c r="CV1368" i="1"/>
  <c r="CU1369" i="1"/>
  <c r="CV1369" i="1"/>
  <c r="CU1370" i="1"/>
  <c r="CV1370" i="1"/>
  <c r="CU1371" i="1"/>
  <c r="CV1371" i="1"/>
  <c r="CU1372" i="1"/>
  <c r="CV1372" i="1"/>
  <c r="CU1373" i="1"/>
  <c r="CV1373" i="1"/>
  <c r="CU1374" i="1"/>
  <c r="CV1374" i="1"/>
  <c r="CU1375" i="1"/>
  <c r="CV1375" i="1"/>
  <c r="CU1376" i="1"/>
  <c r="CV1376" i="1"/>
  <c r="CU1377" i="1"/>
  <c r="CV1377" i="1"/>
  <c r="CU1378" i="1"/>
  <c r="CV1378" i="1"/>
  <c r="CU1379" i="1"/>
  <c r="CV1379" i="1"/>
  <c r="CU1380" i="1"/>
  <c r="CV1380" i="1"/>
  <c r="CU1381" i="1"/>
  <c r="CV1381" i="1"/>
  <c r="CU1382" i="1"/>
  <c r="CV1382" i="1"/>
  <c r="CU1383" i="1"/>
  <c r="CV1383" i="1"/>
  <c r="CU1384" i="1"/>
  <c r="CV1384" i="1"/>
  <c r="CU1385" i="1"/>
  <c r="CV1385" i="1"/>
  <c r="CU1386" i="1"/>
  <c r="CV1386" i="1"/>
  <c r="CU1387" i="1"/>
  <c r="CV1387" i="1"/>
  <c r="CU1388" i="1"/>
  <c r="CV1388" i="1"/>
  <c r="CU1389" i="1"/>
  <c r="CV1389" i="1"/>
  <c r="CU1390" i="1"/>
  <c r="CV1390" i="1"/>
  <c r="CU1391" i="1"/>
  <c r="CV1391" i="1"/>
  <c r="CU1392" i="1"/>
  <c r="CV1392" i="1"/>
  <c r="CU1393" i="1"/>
  <c r="CV1393" i="1"/>
  <c r="CU1394" i="1"/>
  <c r="CV1394" i="1"/>
  <c r="CU1395" i="1"/>
  <c r="CV1395" i="1"/>
  <c r="CU1396" i="1"/>
  <c r="CV1396" i="1"/>
  <c r="CU1397" i="1"/>
  <c r="CV1397" i="1"/>
  <c r="CU1398" i="1"/>
  <c r="CV1398" i="1"/>
  <c r="CU1399" i="1"/>
  <c r="CV1399" i="1"/>
  <c r="CU1400" i="1"/>
  <c r="CV1400" i="1"/>
  <c r="CU1401" i="1"/>
  <c r="CV1401" i="1"/>
  <c r="CU1402" i="1"/>
  <c r="CV1402" i="1"/>
  <c r="CU1403" i="1"/>
  <c r="CV1403" i="1"/>
  <c r="CU1404" i="1"/>
  <c r="CV1404" i="1"/>
  <c r="CU1405" i="1"/>
  <c r="CV1405" i="1"/>
  <c r="CU1406" i="1"/>
  <c r="CV1406" i="1"/>
  <c r="CU1407" i="1"/>
  <c r="CV1407" i="1"/>
  <c r="CU1408" i="1"/>
  <c r="CV1408" i="1"/>
  <c r="CU1409" i="1"/>
  <c r="CV1409" i="1"/>
  <c r="CU1410" i="1"/>
  <c r="CV1410" i="1"/>
  <c r="CU1411" i="1"/>
  <c r="CV1411" i="1"/>
  <c r="CU1412" i="1"/>
  <c r="CV1412" i="1"/>
  <c r="CU1413" i="1"/>
  <c r="CV1413" i="1"/>
  <c r="CU1414" i="1"/>
  <c r="CV1414" i="1"/>
  <c r="CU1415" i="1"/>
  <c r="CV1415" i="1"/>
  <c r="CU1416" i="1"/>
  <c r="CV1416" i="1"/>
  <c r="CU1417" i="1"/>
  <c r="CV1417" i="1"/>
  <c r="CU1418" i="1"/>
  <c r="CV1418" i="1"/>
  <c r="CU1419" i="1"/>
  <c r="CV1419" i="1"/>
  <c r="CU1420" i="1"/>
  <c r="CV1420" i="1"/>
  <c r="CU1421" i="1"/>
  <c r="CV1421" i="1"/>
  <c r="CU1422" i="1"/>
  <c r="CV1422" i="1"/>
  <c r="CU1423" i="1"/>
  <c r="CV1423" i="1"/>
  <c r="CU1424" i="1"/>
  <c r="CV1424" i="1"/>
  <c r="CU1425" i="1"/>
  <c r="CV1425" i="1"/>
  <c r="CU1426" i="1"/>
  <c r="CV1426" i="1"/>
  <c r="CU1427" i="1"/>
  <c r="CV1427" i="1"/>
  <c r="CU1428" i="1"/>
  <c r="CV1428" i="1"/>
  <c r="CU1429" i="1"/>
  <c r="CV1429" i="1"/>
  <c r="CU1430" i="1"/>
  <c r="CV1430" i="1"/>
  <c r="CU1431" i="1"/>
  <c r="CV1431" i="1"/>
  <c r="CU1432" i="1"/>
  <c r="CV1432" i="1"/>
  <c r="CU1433" i="1"/>
  <c r="CV1433" i="1"/>
  <c r="CU1434" i="1"/>
  <c r="CV1434" i="1"/>
  <c r="CU1435" i="1"/>
  <c r="CV1435" i="1"/>
  <c r="CU1436" i="1"/>
  <c r="CV1436" i="1"/>
  <c r="CU1437" i="1"/>
  <c r="CV1437" i="1"/>
  <c r="CU1438" i="1"/>
  <c r="CV1438" i="1"/>
  <c r="CU1439" i="1"/>
  <c r="CV1439" i="1"/>
  <c r="CU1440" i="1"/>
  <c r="CV1440" i="1"/>
  <c r="CU1441" i="1"/>
  <c r="CV1441" i="1"/>
  <c r="CU1442" i="1"/>
  <c r="CV1442" i="1"/>
  <c r="CU1443" i="1"/>
  <c r="CV1443" i="1"/>
  <c r="CU1444" i="1"/>
  <c r="CV1444" i="1"/>
  <c r="CU1445" i="1"/>
  <c r="CV1445" i="1"/>
  <c r="CU1446" i="1"/>
  <c r="CV1446" i="1"/>
  <c r="CU1447" i="1"/>
  <c r="CV1447" i="1"/>
  <c r="CU1448" i="1"/>
  <c r="CV1448" i="1"/>
  <c r="CU1449" i="1"/>
  <c r="CV1449" i="1"/>
  <c r="CU1450" i="1"/>
  <c r="CV1450" i="1"/>
  <c r="CU1451" i="1"/>
  <c r="CV1451" i="1"/>
  <c r="CU1452" i="1"/>
  <c r="CV1452" i="1"/>
  <c r="CU1453" i="1"/>
  <c r="CV1453" i="1"/>
  <c r="CU1454" i="1"/>
  <c r="CV1454" i="1"/>
  <c r="CU1455" i="1"/>
  <c r="CV1455" i="1"/>
  <c r="CU1456" i="1"/>
  <c r="CV1456" i="1"/>
  <c r="CU1457" i="1"/>
  <c r="CV1457" i="1"/>
  <c r="CU1458" i="1"/>
  <c r="CV1458" i="1"/>
  <c r="CU1459" i="1"/>
  <c r="CV1459" i="1"/>
  <c r="CU1460" i="1"/>
  <c r="CV1460" i="1"/>
  <c r="CU1461" i="1"/>
  <c r="CV1461" i="1"/>
  <c r="CU1462" i="1"/>
  <c r="CV1462" i="1"/>
  <c r="CU1463" i="1"/>
  <c r="CV1463" i="1"/>
  <c r="CU1464" i="1"/>
  <c r="CV1464" i="1"/>
  <c r="CU1465" i="1"/>
  <c r="CV1465" i="1"/>
  <c r="CU1466" i="1"/>
  <c r="CV1466" i="1"/>
  <c r="CU1467" i="1"/>
  <c r="CV1467" i="1"/>
  <c r="CU1468" i="1"/>
  <c r="CV1468" i="1"/>
  <c r="CU1469" i="1"/>
  <c r="CV1469" i="1"/>
  <c r="CU1470" i="1"/>
  <c r="CV1470" i="1"/>
  <c r="CU1471" i="1"/>
  <c r="CV1471" i="1"/>
  <c r="CU1472" i="1"/>
  <c r="CV1472" i="1"/>
  <c r="CU1473" i="1"/>
  <c r="CV1473" i="1"/>
  <c r="CU1474" i="1"/>
  <c r="CV1474" i="1"/>
  <c r="CU1475" i="1"/>
  <c r="CV1475" i="1"/>
  <c r="CU1476" i="1"/>
  <c r="CV1476" i="1"/>
  <c r="CU1477" i="1"/>
  <c r="CV1477" i="1"/>
  <c r="CU1478" i="1"/>
  <c r="CV1478" i="1"/>
  <c r="CU1479" i="1"/>
  <c r="CV1479" i="1"/>
  <c r="CU1480" i="1"/>
  <c r="CV1480" i="1"/>
  <c r="CU1481" i="1"/>
  <c r="CV1481" i="1"/>
  <c r="CU1482" i="1"/>
  <c r="CV1482" i="1"/>
  <c r="CU1483" i="1"/>
  <c r="CV1483" i="1"/>
  <c r="CU1484" i="1"/>
  <c r="CV1484" i="1"/>
  <c r="CU1485" i="1"/>
  <c r="CV1485" i="1"/>
  <c r="CU1486" i="1"/>
  <c r="CV1486" i="1"/>
  <c r="CU1487" i="1"/>
  <c r="CV1487" i="1"/>
  <c r="CU1488" i="1"/>
  <c r="CV1488" i="1"/>
  <c r="CU1489" i="1"/>
  <c r="CV1489" i="1"/>
  <c r="CU1490" i="1"/>
  <c r="CV1490" i="1"/>
  <c r="CU1491" i="1"/>
  <c r="CV1491" i="1"/>
  <c r="CU1492" i="1"/>
  <c r="CV1492" i="1"/>
  <c r="CU1493" i="1"/>
  <c r="CV1493" i="1"/>
  <c r="CU1494" i="1"/>
  <c r="CV1494" i="1"/>
  <c r="CU1495" i="1"/>
  <c r="CV1495" i="1"/>
  <c r="CU1496" i="1"/>
  <c r="CV1496" i="1"/>
  <c r="CU1497" i="1"/>
  <c r="CV1497" i="1"/>
  <c r="CU1498" i="1"/>
  <c r="CV1498" i="1"/>
  <c r="CU1499" i="1"/>
  <c r="CV1499" i="1"/>
  <c r="CU1500" i="1"/>
  <c r="CV1500" i="1"/>
  <c r="CU1501" i="1"/>
  <c r="CV1501" i="1"/>
  <c r="CV3" i="1"/>
  <c r="CU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727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811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904" i="1"/>
  <c r="CT905" i="1"/>
  <c r="CT906" i="1"/>
  <c r="CT907" i="1"/>
  <c r="CT908" i="1"/>
  <c r="CT909" i="1"/>
  <c r="CT910" i="1"/>
  <c r="CT911" i="1"/>
  <c r="CT912" i="1"/>
  <c r="CT913" i="1"/>
  <c r="CT914" i="1"/>
  <c r="CT915" i="1"/>
  <c r="CT916" i="1"/>
  <c r="CT917" i="1"/>
  <c r="CT918" i="1"/>
  <c r="CT919" i="1"/>
  <c r="CT920" i="1"/>
  <c r="CT921" i="1"/>
  <c r="CT922" i="1"/>
  <c r="CT923" i="1"/>
  <c r="CT924" i="1"/>
  <c r="CT925" i="1"/>
  <c r="CT926" i="1"/>
  <c r="CT927" i="1"/>
  <c r="CT928" i="1"/>
  <c r="CT929" i="1"/>
  <c r="CT930" i="1"/>
  <c r="CT931" i="1"/>
  <c r="CT932" i="1"/>
  <c r="CT933" i="1"/>
  <c r="CT934" i="1"/>
  <c r="CT935" i="1"/>
  <c r="CT936" i="1"/>
  <c r="CT937" i="1"/>
  <c r="CT938" i="1"/>
  <c r="CT939" i="1"/>
  <c r="CT940" i="1"/>
  <c r="CT941" i="1"/>
  <c r="CT942" i="1"/>
  <c r="CT943" i="1"/>
  <c r="CT944" i="1"/>
  <c r="CT945" i="1"/>
  <c r="CT946" i="1"/>
  <c r="CT947" i="1"/>
  <c r="CT948" i="1"/>
  <c r="CT949" i="1"/>
  <c r="CT950" i="1"/>
  <c r="CT951" i="1"/>
  <c r="CT952" i="1"/>
  <c r="CT953" i="1"/>
  <c r="CT954" i="1"/>
  <c r="CT955" i="1"/>
  <c r="CT956" i="1"/>
  <c r="CT957" i="1"/>
  <c r="CT958" i="1"/>
  <c r="CT959" i="1"/>
  <c r="CT960" i="1"/>
  <c r="CT961" i="1"/>
  <c r="CT962" i="1"/>
  <c r="CT963" i="1"/>
  <c r="CT964" i="1"/>
  <c r="CT965" i="1"/>
  <c r="CT966" i="1"/>
  <c r="CT967" i="1"/>
  <c r="CT968" i="1"/>
  <c r="CT969" i="1"/>
  <c r="CT970" i="1"/>
  <c r="CT971" i="1"/>
  <c r="CT972" i="1"/>
  <c r="CT973" i="1"/>
  <c r="CT974" i="1"/>
  <c r="CT975" i="1"/>
  <c r="CT976" i="1"/>
  <c r="CT977" i="1"/>
  <c r="CT978" i="1"/>
  <c r="CT979" i="1"/>
  <c r="CT980" i="1"/>
  <c r="CT981" i="1"/>
  <c r="CT982" i="1"/>
  <c r="CT983" i="1"/>
  <c r="CT984" i="1"/>
  <c r="CT985" i="1"/>
  <c r="CT986" i="1"/>
  <c r="CT987" i="1"/>
  <c r="CT988" i="1"/>
  <c r="CT989" i="1"/>
  <c r="CT990" i="1"/>
  <c r="CT991" i="1"/>
  <c r="CT992" i="1"/>
  <c r="CT993" i="1"/>
  <c r="CT994" i="1"/>
  <c r="CT995" i="1"/>
  <c r="CT996" i="1"/>
  <c r="CT997" i="1"/>
  <c r="CT998" i="1"/>
  <c r="CT999" i="1"/>
  <c r="CT1000" i="1"/>
  <c r="CT1001" i="1"/>
  <c r="CT1002" i="1"/>
  <c r="CT1003" i="1"/>
  <c r="CT1004" i="1"/>
  <c r="CT1005" i="1"/>
  <c r="CT1006" i="1"/>
  <c r="CT1007" i="1"/>
  <c r="CT1008" i="1"/>
  <c r="CT1009" i="1"/>
  <c r="CT1010" i="1"/>
  <c r="CT1011" i="1"/>
  <c r="CT1012" i="1"/>
  <c r="CT1013" i="1"/>
  <c r="CT1014" i="1"/>
  <c r="CT1015" i="1"/>
  <c r="CT1016" i="1"/>
  <c r="CT1017" i="1"/>
  <c r="CT1018" i="1"/>
  <c r="CT1019" i="1"/>
  <c r="CT1020" i="1"/>
  <c r="CT1021" i="1"/>
  <c r="CT1022" i="1"/>
  <c r="CT1023" i="1"/>
  <c r="CT1024" i="1"/>
  <c r="CT1025" i="1"/>
  <c r="CT1026" i="1"/>
  <c r="CT1027" i="1"/>
  <c r="CT1028" i="1"/>
  <c r="CT1029" i="1"/>
  <c r="CT1030" i="1"/>
  <c r="CT1031" i="1"/>
  <c r="CT1032" i="1"/>
  <c r="CT1033" i="1"/>
  <c r="CT1034" i="1"/>
  <c r="CT1035" i="1"/>
  <c r="CT1036" i="1"/>
  <c r="CT1037" i="1"/>
  <c r="CT1038" i="1"/>
  <c r="CT1039" i="1"/>
  <c r="CT1040" i="1"/>
  <c r="CT1041" i="1"/>
  <c r="CT1042" i="1"/>
  <c r="CT1043" i="1"/>
  <c r="CT1044" i="1"/>
  <c r="CT1045" i="1"/>
  <c r="CT1046" i="1"/>
  <c r="CT1047" i="1"/>
  <c r="CT1048" i="1"/>
  <c r="CT1049" i="1"/>
  <c r="CT1050" i="1"/>
  <c r="CT1051" i="1"/>
  <c r="CT1052" i="1"/>
  <c r="CT1053" i="1"/>
  <c r="CT1054" i="1"/>
  <c r="CT1055" i="1"/>
  <c r="CT1056" i="1"/>
  <c r="CT1057" i="1"/>
  <c r="CT1058" i="1"/>
  <c r="CT1059" i="1"/>
  <c r="CT1060" i="1"/>
  <c r="CT1061" i="1"/>
  <c r="CT1062" i="1"/>
  <c r="CT1063" i="1"/>
  <c r="CT1064" i="1"/>
  <c r="CT1065" i="1"/>
  <c r="CT1066" i="1"/>
  <c r="CT1067" i="1"/>
  <c r="CT1068" i="1"/>
  <c r="CT1069" i="1"/>
  <c r="CT1070" i="1"/>
  <c r="CT1071" i="1"/>
  <c r="CT1072" i="1"/>
  <c r="CT1073" i="1"/>
  <c r="CT1074" i="1"/>
  <c r="CT1075" i="1"/>
  <c r="CT1076" i="1"/>
  <c r="CT1077" i="1"/>
  <c r="CT1078" i="1"/>
  <c r="CT1079" i="1"/>
  <c r="CT1080" i="1"/>
  <c r="CT1081" i="1"/>
  <c r="CT1082" i="1"/>
  <c r="CT1083" i="1"/>
  <c r="CT1084" i="1"/>
  <c r="CT1085" i="1"/>
  <c r="CT1086" i="1"/>
  <c r="CT1087" i="1"/>
  <c r="CT1088" i="1"/>
  <c r="CT1089" i="1"/>
  <c r="CT1090" i="1"/>
  <c r="CT1091" i="1"/>
  <c r="CT1092" i="1"/>
  <c r="CT1093" i="1"/>
  <c r="CT1094" i="1"/>
  <c r="CT1095" i="1"/>
  <c r="CT1096" i="1"/>
  <c r="CT1097" i="1"/>
  <c r="CT1098" i="1"/>
  <c r="CT1099" i="1"/>
  <c r="CT1100" i="1"/>
  <c r="CT1101" i="1"/>
  <c r="CT1102" i="1"/>
  <c r="CT1103" i="1"/>
  <c r="CT1104" i="1"/>
  <c r="CT1105" i="1"/>
  <c r="CT1106" i="1"/>
  <c r="CT1107" i="1"/>
  <c r="CT1108" i="1"/>
  <c r="CT1109" i="1"/>
  <c r="CT1110" i="1"/>
  <c r="CT1111" i="1"/>
  <c r="CT1112" i="1"/>
  <c r="CT1113" i="1"/>
  <c r="CT1114" i="1"/>
  <c r="CT1115" i="1"/>
  <c r="CT1116" i="1"/>
  <c r="CT1117" i="1"/>
  <c r="CT1118" i="1"/>
  <c r="CT1119" i="1"/>
  <c r="CT1120" i="1"/>
  <c r="CT1121" i="1"/>
  <c r="CT1122" i="1"/>
  <c r="CT1123" i="1"/>
  <c r="CT1124" i="1"/>
  <c r="CT1125" i="1"/>
  <c r="CT1126" i="1"/>
  <c r="CT1127" i="1"/>
  <c r="CT1128" i="1"/>
  <c r="CT1129" i="1"/>
  <c r="CT1130" i="1"/>
  <c r="CT1131" i="1"/>
  <c r="CT1132" i="1"/>
  <c r="CT1133" i="1"/>
  <c r="CT1134" i="1"/>
  <c r="CT1135" i="1"/>
  <c r="CT1136" i="1"/>
  <c r="CT1137" i="1"/>
  <c r="CT1138" i="1"/>
  <c r="CT1139" i="1"/>
  <c r="CT1140" i="1"/>
  <c r="CT1141" i="1"/>
  <c r="CT1142" i="1"/>
  <c r="CT1143" i="1"/>
  <c r="CT1144" i="1"/>
  <c r="CT1145" i="1"/>
  <c r="CT1146" i="1"/>
  <c r="CT1147" i="1"/>
  <c r="CT1148" i="1"/>
  <c r="CT1149" i="1"/>
  <c r="CT1150" i="1"/>
  <c r="CT1151" i="1"/>
  <c r="CT1152" i="1"/>
  <c r="CT1153" i="1"/>
  <c r="CT1154" i="1"/>
  <c r="CT1155" i="1"/>
  <c r="CT1156" i="1"/>
  <c r="CT1157" i="1"/>
  <c r="CT1158" i="1"/>
  <c r="CT1159" i="1"/>
  <c r="CT1160" i="1"/>
  <c r="CT1161" i="1"/>
  <c r="CT1162" i="1"/>
  <c r="CT1163" i="1"/>
  <c r="CT1164" i="1"/>
  <c r="CT1165" i="1"/>
  <c r="CT1166" i="1"/>
  <c r="CT1167" i="1"/>
  <c r="CT1168" i="1"/>
  <c r="CT1169" i="1"/>
  <c r="CT1170" i="1"/>
  <c r="CT1171" i="1"/>
  <c r="CT1172" i="1"/>
  <c r="CT1173" i="1"/>
  <c r="CT1174" i="1"/>
  <c r="CT1175" i="1"/>
  <c r="CT1176" i="1"/>
  <c r="CT1177" i="1"/>
  <c r="CT1178" i="1"/>
  <c r="CT1179" i="1"/>
  <c r="CT1180" i="1"/>
  <c r="CT1181" i="1"/>
  <c r="CT1182" i="1"/>
  <c r="CT1183" i="1"/>
  <c r="CT1184" i="1"/>
  <c r="CT1185" i="1"/>
  <c r="CT1186" i="1"/>
  <c r="CT1187" i="1"/>
  <c r="CT1188" i="1"/>
  <c r="CT1189" i="1"/>
  <c r="CT1190" i="1"/>
  <c r="CT1191" i="1"/>
  <c r="CT1192" i="1"/>
  <c r="CT1193" i="1"/>
  <c r="CT1194" i="1"/>
  <c r="CT1195" i="1"/>
  <c r="CT1196" i="1"/>
  <c r="CT1197" i="1"/>
  <c r="CT1198" i="1"/>
  <c r="CT1199" i="1"/>
  <c r="CT1200" i="1"/>
  <c r="CT1201" i="1"/>
  <c r="CT1202" i="1"/>
  <c r="CT1203" i="1"/>
  <c r="CT1204" i="1"/>
  <c r="CT1205" i="1"/>
  <c r="CT1206" i="1"/>
  <c r="CT1207" i="1"/>
  <c r="CT1208" i="1"/>
  <c r="CT1209" i="1"/>
  <c r="CT1210" i="1"/>
  <c r="CT1211" i="1"/>
  <c r="CT1212" i="1"/>
  <c r="CT1213" i="1"/>
  <c r="CT1214" i="1"/>
  <c r="CT1215" i="1"/>
  <c r="CT1216" i="1"/>
  <c r="CT1217" i="1"/>
  <c r="CT1218" i="1"/>
  <c r="CT1219" i="1"/>
  <c r="CT1220" i="1"/>
  <c r="CT1221" i="1"/>
  <c r="CT1222" i="1"/>
  <c r="CT1223" i="1"/>
  <c r="CT1224" i="1"/>
  <c r="CT1225" i="1"/>
  <c r="CT1226" i="1"/>
  <c r="CT1227" i="1"/>
  <c r="CT1228" i="1"/>
  <c r="CT1229" i="1"/>
  <c r="CT1230" i="1"/>
  <c r="CT1231" i="1"/>
  <c r="CT1232" i="1"/>
  <c r="CT1233" i="1"/>
  <c r="CT1234" i="1"/>
  <c r="CT1235" i="1"/>
  <c r="CT1236" i="1"/>
  <c r="CT1237" i="1"/>
  <c r="CT1238" i="1"/>
  <c r="CT1239" i="1"/>
  <c r="CT1240" i="1"/>
  <c r="CT1241" i="1"/>
  <c r="CT1242" i="1"/>
  <c r="CT1243" i="1"/>
  <c r="CT1244" i="1"/>
  <c r="CT1245" i="1"/>
  <c r="CT1246" i="1"/>
  <c r="CT1247" i="1"/>
  <c r="CT1248" i="1"/>
  <c r="CT1249" i="1"/>
  <c r="CT1250" i="1"/>
  <c r="CT1251" i="1"/>
  <c r="CT1252" i="1"/>
  <c r="CT1253" i="1"/>
  <c r="CT1254" i="1"/>
  <c r="CT1255" i="1"/>
  <c r="CT1256" i="1"/>
  <c r="CT1257" i="1"/>
  <c r="CT1258" i="1"/>
  <c r="CT1259" i="1"/>
  <c r="CT1260" i="1"/>
  <c r="CT1261" i="1"/>
  <c r="CT1262" i="1"/>
  <c r="CT1263" i="1"/>
  <c r="CT1264" i="1"/>
  <c r="CT1265" i="1"/>
  <c r="CT1266" i="1"/>
  <c r="CT1267" i="1"/>
  <c r="CT1268" i="1"/>
  <c r="CT1269" i="1"/>
  <c r="CT1270" i="1"/>
  <c r="CT1271" i="1"/>
  <c r="CT1272" i="1"/>
  <c r="CT1273" i="1"/>
  <c r="CT1274" i="1"/>
  <c r="CT1275" i="1"/>
  <c r="CT1276" i="1"/>
  <c r="CT1277" i="1"/>
  <c r="CT1278" i="1"/>
  <c r="CT1279" i="1"/>
  <c r="CT1280" i="1"/>
  <c r="CT1281" i="1"/>
  <c r="CT1282" i="1"/>
  <c r="CT1283" i="1"/>
  <c r="CT1284" i="1"/>
  <c r="CT1285" i="1"/>
  <c r="CT1286" i="1"/>
  <c r="CT1287" i="1"/>
  <c r="CT1288" i="1"/>
  <c r="CT1289" i="1"/>
  <c r="CT1290" i="1"/>
  <c r="CT1291" i="1"/>
  <c r="CT1292" i="1"/>
  <c r="CT1293" i="1"/>
  <c r="CT1294" i="1"/>
  <c r="CT1295" i="1"/>
  <c r="CT1296" i="1"/>
  <c r="CT1297" i="1"/>
  <c r="CT1298" i="1"/>
  <c r="CT1299" i="1"/>
  <c r="CT1300" i="1"/>
  <c r="CT1301" i="1"/>
  <c r="CT1302" i="1"/>
  <c r="CT1303" i="1"/>
  <c r="CT1304" i="1"/>
  <c r="CT1305" i="1"/>
  <c r="CT1306" i="1"/>
  <c r="CT1307" i="1"/>
  <c r="CT1308" i="1"/>
  <c r="CT1309" i="1"/>
  <c r="CT1310" i="1"/>
  <c r="CT1311" i="1"/>
  <c r="CT1312" i="1"/>
  <c r="CT1313" i="1"/>
  <c r="CT1314" i="1"/>
  <c r="CT1315" i="1"/>
  <c r="CT1316" i="1"/>
  <c r="CT1317" i="1"/>
  <c r="CT1318" i="1"/>
  <c r="CT1319" i="1"/>
  <c r="CT1320" i="1"/>
  <c r="CT1321" i="1"/>
  <c r="CT1322" i="1"/>
  <c r="CT1323" i="1"/>
  <c r="CT1324" i="1"/>
  <c r="CT1325" i="1"/>
  <c r="CT1326" i="1"/>
  <c r="CT1327" i="1"/>
  <c r="CT1328" i="1"/>
  <c r="CT1329" i="1"/>
  <c r="CT1330" i="1"/>
  <c r="CT1331" i="1"/>
  <c r="CT1332" i="1"/>
  <c r="CT1333" i="1"/>
  <c r="CT1334" i="1"/>
  <c r="CT1335" i="1"/>
  <c r="CT1336" i="1"/>
  <c r="CT1337" i="1"/>
  <c r="CT1338" i="1"/>
  <c r="CT1339" i="1"/>
  <c r="CT1340" i="1"/>
  <c r="CT1341" i="1"/>
  <c r="CT1342" i="1"/>
  <c r="CT1343" i="1"/>
  <c r="CT1344" i="1"/>
  <c r="CT1345" i="1"/>
  <c r="CT1346" i="1"/>
  <c r="CT1347" i="1"/>
  <c r="CT1348" i="1"/>
  <c r="CT1349" i="1"/>
  <c r="CT1350" i="1"/>
  <c r="CT1351" i="1"/>
  <c r="CT1352" i="1"/>
  <c r="CT1353" i="1"/>
  <c r="CT1354" i="1"/>
  <c r="CT1355" i="1"/>
  <c r="CT1356" i="1"/>
  <c r="CT1357" i="1"/>
  <c r="CT1358" i="1"/>
  <c r="CT1359" i="1"/>
  <c r="CT1360" i="1"/>
  <c r="CT1361" i="1"/>
  <c r="CT1362" i="1"/>
  <c r="CT1363" i="1"/>
  <c r="CT1364" i="1"/>
  <c r="CT1365" i="1"/>
  <c r="CT1366" i="1"/>
  <c r="CT1367" i="1"/>
  <c r="CT1368" i="1"/>
  <c r="CT1369" i="1"/>
  <c r="CT1370" i="1"/>
  <c r="CT1371" i="1"/>
  <c r="CT1372" i="1"/>
  <c r="CT1373" i="1"/>
  <c r="CT1374" i="1"/>
  <c r="CT1375" i="1"/>
  <c r="CT1376" i="1"/>
  <c r="CT1377" i="1"/>
  <c r="CT1378" i="1"/>
  <c r="CT1379" i="1"/>
  <c r="CT1380" i="1"/>
  <c r="CT1381" i="1"/>
  <c r="CT1382" i="1"/>
  <c r="CT1383" i="1"/>
  <c r="CT1384" i="1"/>
  <c r="CT1385" i="1"/>
  <c r="CT1386" i="1"/>
  <c r="CT1387" i="1"/>
  <c r="CT1388" i="1"/>
  <c r="CT1389" i="1"/>
  <c r="CT1390" i="1"/>
  <c r="CT1391" i="1"/>
  <c r="CT1392" i="1"/>
  <c r="CT1393" i="1"/>
  <c r="CT1394" i="1"/>
  <c r="CT1395" i="1"/>
  <c r="CT1396" i="1"/>
  <c r="CT1397" i="1"/>
  <c r="CT1398" i="1"/>
  <c r="CT1399" i="1"/>
  <c r="CT1400" i="1"/>
  <c r="CT1401" i="1"/>
  <c r="CT1402" i="1"/>
  <c r="CT1403" i="1"/>
  <c r="CT1404" i="1"/>
  <c r="CT1405" i="1"/>
  <c r="CT1406" i="1"/>
  <c r="CT1407" i="1"/>
  <c r="CT1408" i="1"/>
  <c r="CT1409" i="1"/>
  <c r="CT1410" i="1"/>
  <c r="CT1411" i="1"/>
  <c r="CT1412" i="1"/>
  <c r="CT1413" i="1"/>
  <c r="CT1414" i="1"/>
  <c r="CT1415" i="1"/>
  <c r="CT1416" i="1"/>
  <c r="CT1417" i="1"/>
  <c r="CT1418" i="1"/>
  <c r="CT1419" i="1"/>
  <c r="CT1420" i="1"/>
  <c r="CT1421" i="1"/>
  <c r="CT1422" i="1"/>
  <c r="CT1423" i="1"/>
  <c r="CT1424" i="1"/>
  <c r="CT1425" i="1"/>
  <c r="CT1426" i="1"/>
  <c r="CT1427" i="1"/>
  <c r="CT1428" i="1"/>
  <c r="CT1429" i="1"/>
  <c r="CT1430" i="1"/>
  <c r="CT1431" i="1"/>
  <c r="CT1432" i="1"/>
  <c r="CT1433" i="1"/>
  <c r="CT1434" i="1"/>
  <c r="CT1435" i="1"/>
  <c r="CT1436" i="1"/>
  <c r="CT1437" i="1"/>
  <c r="CT1438" i="1"/>
  <c r="CT1439" i="1"/>
  <c r="CT1440" i="1"/>
  <c r="CT1441" i="1"/>
  <c r="CT1442" i="1"/>
  <c r="CT1443" i="1"/>
  <c r="CT1444" i="1"/>
  <c r="CT1445" i="1"/>
  <c r="CT1446" i="1"/>
  <c r="CT1447" i="1"/>
  <c r="CT1448" i="1"/>
  <c r="CT1449" i="1"/>
  <c r="CT1450" i="1"/>
  <c r="CT1451" i="1"/>
  <c r="CT1452" i="1"/>
  <c r="CT1453" i="1"/>
  <c r="CT1454" i="1"/>
  <c r="CT1455" i="1"/>
  <c r="CT1456" i="1"/>
  <c r="CT1457" i="1"/>
  <c r="CT1458" i="1"/>
  <c r="CT1459" i="1"/>
  <c r="CT1460" i="1"/>
  <c r="CT1461" i="1"/>
  <c r="CT1462" i="1"/>
  <c r="CT1463" i="1"/>
  <c r="CT1464" i="1"/>
  <c r="CT1465" i="1"/>
  <c r="CT1466" i="1"/>
  <c r="CT1467" i="1"/>
  <c r="CT1468" i="1"/>
  <c r="CT1469" i="1"/>
  <c r="CT1470" i="1"/>
  <c r="CT1471" i="1"/>
  <c r="CT1472" i="1"/>
  <c r="CT1473" i="1"/>
  <c r="CT1474" i="1"/>
  <c r="CT1475" i="1"/>
  <c r="CT1476" i="1"/>
  <c r="CT1477" i="1"/>
  <c r="CT1478" i="1"/>
  <c r="CT1479" i="1"/>
  <c r="CT1480" i="1"/>
  <c r="CT1481" i="1"/>
  <c r="CT1482" i="1"/>
  <c r="CT1483" i="1"/>
  <c r="CT1484" i="1"/>
  <c r="CT1485" i="1"/>
  <c r="CT1486" i="1"/>
  <c r="CT1487" i="1"/>
  <c r="CT1488" i="1"/>
  <c r="CT1489" i="1"/>
  <c r="CT1490" i="1"/>
  <c r="CT1491" i="1"/>
  <c r="CT1492" i="1"/>
  <c r="CT1493" i="1"/>
  <c r="CT1494" i="1"/>
  <c r="CT1495" i="1"/>
  <c r="CT1496" i="1"/>
  <c r="CT1497" i="1"/>
  <c r="CT1498" i="1"/>
  <c r="CT1499" i="1"/>
  <c r="CT1500" i="1"/>
  <c r="CT1501" i="1"/>
  <c r="CT3" i="1"/>
  <c r="BU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907" i="1"/>
  <c r="CP908" i="1"/>
  <c r="CP909" i="1"/>
  <c r="CP910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62" i="1"/>
  <c r="CP963" i="1"/>
  <c r="CP964" i="1"/>
  <c r="CP965" i="1"/>
  <c r="CP966" i="1"/>
  <c r="CP967" i="1"/>
  <c r="CP968" i="1"/>
  <c r="CP969" i="1"/>
  <c r="CP970" i="1"/>
  <c r="CP971" i="1"/>
  <c r="CP972" i="1"/>
  <c r="CP973" i="1"/>
  <c r="CP974" i="1"/>
  <c r="CP975" i="1"/>
  <c r="CP976" i="1"/>
  <c r="CP977" i="1"/>
  <c r="CP978" i="1"/>
  <c r="CP979" i="1"/>
  <c r="CP980" i="1"/>
  <c r="CP981" i="1"/>
  <c r="CP982" i="1"/>
  <c r="CP983" i="1"/>
  <c r="CP984" i="1"/>
  <c r="CP985" i="1"/>
  <c r="CP986" i="1"/>
  <c r="CP987" i="1"/>
  <c r="CP988" i="1"/>
  <c r="CP989" i="1"/>
  <c r="CP990" i="1"/>
  <c r="CP991" i="1"/>
  <c r="CP992" i="1"/>
  <c r="CP993" i="1"/>
  <c r="CP994" i="1"/>
  <c r="CP995" i="1"/>
  <c r="CP996" i="1"/>
  <c r="CP997" i="1"/>
  <c r="CP998" i="1"/>
  <c r="CP999" i="1"/>
  <c r="CP1000" i="1"/>
  <c r="CP1001" i="1"/>
  <c r="CP1002" i="1"/>
  <c r="CP1003" i="1"/>
  <c r="CP1004" i="1"/>
  <c r="CP1005" i="1"/>
  <c r="CP1006" i="1"/>
  <c r="CP1007" i="1"/>
  <c r="CP1008" i="1"/>
  <c r="CP1009" i="1"/>
  <c r="CP1010" i="1"/>
  <c r="CP1011" i="1"/>
  <c r="CP1012" i="1"/>
  <c r="CP1013" i="1"/>
  <c r="CP1014" i="1"/>
  <c r="CP1015" i="1"/>
  <c r="CP1016" i="1"/>
  <c r="CP1017" i="1"/>
  <c r="CP1018" i="1"/>
  <c r="CP1019" i="1"/>
  <c r="CP1020" i="1"/>
  <c r="CP1021" i="1"/>
  <c r="CP1022" i="1"/>
  <c r="CP1023" i="1"/>
  <c r="CP1024" i="1"/>
  <c r="CP1025" i="1"/>
  <c r="CP1026" i="1"/>
  <c r="CP1027" i="1"/>
  <c r="CP1028" i="1"/>
  <c r="CP1029" i="1"/>
  <c r="CP1030" i="1"/>
  <c r="CP1031" i="1"/>
  <c r="CP1032" i="1"/>
  <c r="CP1033" i="1"/>
  <c r="CP1034" i="1"/>
  <c r="CP1035" i="1"/>
  <c r="CP1036" i="1"/>
  <c r="CP1037" i="1"/>
  <c r="CP1038" i="1"/>
  <c r="CP1039" i="1"/>
  <c r="CP1040" i="1"/>
  <c r="CP1041" i="1"/>
  <c r="CP1042" i="1"/>
  <c r="CP1043" i="1"/>
  <c r="CP1044" i="1"/>
  <c r="CP1045" i="1"/>
  <c r="CP1046" i="1"/>
  <c r="CP1047" i="1"/>
  <c r="CP1048" i="1"/>
  <c r="CP1049" i="1"/>
  <c r="CP1050" i="1"/>
  <c r="CP1051" i="1"/>
  <c r="CP1052" i="1"/>
  <c r="CP1053" i="1"/>
  <c r="CP1054" i="1"/>
  <c r="CP1055" i="1"/>
  <c r="CP1056" i="1"/>
  <c r="CP1057" i="1"/>
  <c r="CP1058" i="1"/>
  <c r="CP1059" i="1"/>
  <c r="CP1060" i="1"/>
  <c r="CP1061" i="1"/>
  <c r="CP1062" i="1"/>
  <c r="CP1063" i="1"/>
  <c r="CP1064" i="1"/>
  <c r="CP1065" i="1"/>
  <c r="CP1066" i="1"/>
  <c r="CP1067" i="1"/>
  <c r="CP1068" i="1"/>
  <c r="CP1069" i="1"/>
  <c r="CP1070" i="1"/>
  <c r="CP1071" i="1"/>
  <c r="CP1072" i="1"/>
  <c r="CP1073" i="1"/>
  <c r="CP1074" i="1"/>
  <c r="CP1075" i="1"/>
  <c r="CP1076" i="1"/>
  <c r="CP1077" i="1"/>
  <c r="CP1078" i="1"/>
  <c r="CP1079" i="1"/>
  <c r="CP1080" i="1"/>
  <c r="CP1081" i="1"/>
  <c r="CP1082" i="1"/>
  <c r="CP1083" i="1"/>
  <c r="CP1084" i="1"/>
  <c r="CP1085" i="1"/>
  <c r="CP1086" i="1"/>
  <c r="CP1087" i="1"/>
  <c r="CP1088" i="1"/>
  <c r="CP1089" i="1"/>
  <c r="CP1090" i="1"/>
  <c r="CP1091" i="1"/>
  <c r="CP1092" i="1"/>
  <c r="CP1093" i="1"/>
  <c r="CP1094" i="1"/>
  <c r="CP1095" i="1"/>
  <c r="CP1096" i="1"/>
  <c r="CP1097" i="1"/>
  <c r="CP1098" i="1"/>
  <c r="CP1099" i="1"/>
  <c r="CP1100" i="1"/>
  <c r="CP1101" i="1"/>
  <c r="CP1102" i="1"/>
  <c r="CP1103" i="1"/>
  <c r="CP1104" i="1"/>
  <c r="CP1105" i="1"/>
  <c r="CP1106" i="1"/>
  <c r="CP1107" i="1"/>
  <c r="CP1108" i="1"/>
  <c r="CP1109" i="1"/>
  <c r="CP1110" i="1"/>
  <c r="CP1111" i="1"/>
  <c r="CP1112" i="1"/>
  <c r="CP1113" i="1"/>
  <c r="CP1114" i="1"/>
  <c r="CP1115" i="1"/>
  <c r="CP1116" i="1"/>
  <c r="CP1117" i="1"/>
  <c r="CP1118" i="1"/>
  <c r="CP1119" i="1"/>
  <c r="CP1120" i="1"/>
  <c r="CP1121" i="1"/>
  <c r="CP1122" i="1"/>
  <c r="CP1123" i="1"/>
  <c r="CP1124" i="1"/>
  <c r="CP1125" i="1"/>
  <c r="CP1126" i="1"/>
  <c r="CP1127" i="1"/>
  <c r="CP1128" i="1"/>
  <c r="CP1129" i="1"/>
  <c r="CP1130" i="1"/>
  <c r="CP1131" i="1"/>
  <c r="CP1132" i="1"/>
  <c r="CP1133" i="1"/>
  <c r="CP1134" i="1"/>
  <c r="CP1135" i="1"/>
  <c r="CP1136" i="1"/>
  <c r="CP1137" i="1"/>
  <c r="CP1138" i="1"/>
  <c r="CP1139" i="1"/>
  <c r="CP1140" i="1"/>
  <c r="CP1141" i="1"/>
  <c r="CP1142" i="1"/>
  <c r="CP1143" i="1"/>
  <c r="CP1144" i="1"/>
  <c r="CP1145" i="1"/>
  <c r="CP1146" i="1"/>
  <c r="CP1147" i="1"/>
  <c r="CP1148" i="1"/>
  <c r="CP1149" i="1"/>
  <c r="CP1150" i="1"/>
  <c r="CP1151" i="1"/>
  <c r="CP1152" i="1"/>
  <c r="CP1153" i="1"/>
  <c r="CP1154" i="1"/>
  <c r="CP1155" i="1"/>
  <c r="CP1156" i="1"/>
  <c r="CP1157" i="1"/>
  <c r="CP1158" i="1"/>
  <c r="CP1159" i="1"/>
  <c r="CP1160" i="1"/>
  <c r="CP1161" i="1"/>
  <c r="CP1162" i="1"/>
  <c r="CP1163" i="1"/>
  <c r="CP1164" i="1"/>
  <c r="CP1165" i="1"/>
  <c r="CP1166" i="1"/>
  <c r="CP1167" i="1"/>
  <c r="CP1168" i="1"/>
  <c r="CP1169" i="1"/>
  <c r="CP1170" i="1"/>
  <c r="CP1171" i="1"/>
  <c r="CP1172" i="1"/>
  <c r="CP1173" i="1"/>
  <c r="CP1174" i="1"/>
  <c r="CP1175" i="1"/>
  <c r="CP1176" i="1"/>
  <c r="CP1177" i="1"/>
  <c r="CP1178" i="1"/>
  <c r="CP1179" i="1"/>
  <c r="CP1180" i="1"/>
  <c r="CP1181" i="1"/>
  <c r="CP1182" i="1"/>
  <c r="CP1183" i="1"/>
  <c r="CP1184" i="1"/>
  <c r="CP1185" i="1"/>
  <c r="CP1186" i="1"/>
  <c r="CP1187" i="1"/>
  <c r="CP1188" i="1"/>
  <c r="CP1189" i="1"/>
  <c r="CP1190" i="1"/>
  <c r="CP1191" i="1"/>
  <c r="CP1192" i="1"/>
  <c r="CP1193" i="1"/>
  <c r="CP1194" i="1"/>
  <c r="CP1195" i="1"/>
  <c r="CP1196" i="1"/>
  <c r="CP1197" i="1"/>
  <c r="CP1198" i="1"/>
  <c r="CP1199" i="1"/>
  <c r="CP1200" i="1"/>
  <c r="CP1201" i="1"/>
  <c r="CP1202" i="1"/>
  <c r="CP1203" i="1"/>
  <c r="CP1204" i="1"/>
  <c r="CP1205" i="1"/>
  <c r="CP1206" i="1"/>
  <c r="CP1207" i="1"/>
  <c r="CP1208" i="1"/>
  <c r="CP1209" i="1"/>
  <c r="CP1210" i="1"/>
  <c r="CP1211" i="1"/>
  <c r="CP1212" i="1"/>
  <c r="CP1213" i="1"/>
  <c r="CP1214" i="1"/>
  <c r="CP1215" i="1"/>
  <c r="CP1216" i="1"/>
  <c r="CP1217" i="1"/>
  <c r="CP1218" i="1"/>
  <c r="CP1219" i="1"/>
  <c r="CP1220" i="1"/>
  <c r="CP1221" i="1"/>
  <c r="CP1222" i="1"/>
  <c r="CP1223" i="1"/>
  <c r="CP1224" i="1"/>
  <c r="CP1225" i="1"/>
  <c r="CP1226" i="1"/>
  <c r="CP1227" i="1"/>
  <c r="CP1228" i="1"/>
  <c r="CP1229" i="1"/>
  <c r="CP1230" i="1"/>
  <c r="CP1231" i="1"/>
  <c r="CP1232" i="1"/>
  <c r="CP1233" i="1"/>
  <c r="CP1234" i="1"/>
  <c r="CP1235" i="1"/>
  <c r="CP1236" i="1"/>
  <c r="CP1237" i="1"/>
  <c r="CP1238" i="1"/>
  <c r="CP1239" i="1"/>
  <c r="CP1240" i="1"/>
  <c r="CP1241" i="1"/>
  <c r="CP1242" i="1"/>
  <c r="CP1243" i="1"/>
  <c r="CP1244" i="1"/>
  <c r="CP1245" i="1"/>
  <c r="CP1246" i="1"/>
  <c r="CP1247" i="1"/>
  <c r="CP1248" i="1"/>
  <c r="CP1249" i="1"/>
  <c r="CP1250" i="1"/>
  <c r="CP1251" i="1"/>
  <c r="CP1252" i="1"/>
  <c r="CP1253" i="1"/>
  <c r="CP1254" i="1"/>
  <c r="CP1255" i="1"/>
  <c r="CP1256" i="1"/>
  <c r="CP1257" i="1"/>
  <c r="CP1258" i="1"/>
  <c r="CP1259" i="1"/>
  <c r="CP1260" i="1"/>
  <c r="CP1261" i="1"/>
  <c r="CP1262" i="1"/>
  <c r="CP1263" i="1"/>
  <c r="CP1264" i="1"/>
  <c r="CP1265" i="1"/>
  <c r="CP1266" i="1"/>
  <c r="CP1267" i="1"/>
  <c r="CP1268" i="1"/>
  <c r="CP1269" i="1"/>
  <c r="CP1270" i="1"/>
  <c r="CP1271" i="1"/>
  <c r="CP1272" i="1"/>
  <c r="CP1273" i="1"/>
  <c r="CP1274" i="1"/>
  <c r="CP1275" i="1"/>
  <c r="CP1276" i="1"/>
  <c r="CP1277" i="1"/>
  <c r="CP1278" i="1"/>
  <c r="CP1279" i="1"/>
  <c r="CP1280" i="1"/>
  <c r="CP1281" i="1"/>
  <c r="CP1282" i="1"/>
  <c r="CP1283" i="1"/>
  <c r="CP1284" i="1"/>
  <c r="CP1285" i="1"/>
  <c r="CP1286" i="1"/>
  <c r="CP1287" i="1"/>
  <c r="CP1288" i="1"/>
  <c r="CP1289" i="1"/>
  <c r="CP1290" i="1"/>
  <c r="CP1291" i="1"/>
  <c r="CP1292" i="1"/>
  <c r="CP1293" i="1"/>
  <c r="CP1294" i="1"/>
  <c r="CP1295" i="1"/>
  <c r="CP1296" i="1"/>
  <c r="CP1297" i="1"/>
  <c r="CP1298" i="1"/>
  <c r="CP1299" i="1"/>
  <c r="CP1300" i="1"/>
  <c r="CP1301" i="1"/>
  <c r="CP1302" i="1"/>
  <c r="CP1303" i="1"/>
  <c r="CP1304" i="1"/>
  <c r="CP1305" i="1"/>
  <c r="CP1306" i="1"/>
  <c r="CP1307" i="1"/>
  <c r="CP1308" i="1"/>
  <c r="CP1309" i="1"/>
  <c r="CP1310" i="1"/>
  <c r="CP1311" i="1"/>
  <c r="CP1312" i="1"/>
  <c r="CP1313" i="1"/>
  <c r="CP1314" i="1"/>
  <c r="CP1315" i="1"/>
  <c r="CP1316" i="1"/>
  <c r="CP1317" i="1"/>
  <c r="CP1318" i="1"/>
  <c r="CP1319" i="1"/>
  <c r="CP1320" i="1"/>
  <c r="CP1321" i="1"/>
  <c r="CP1322" i="1"/>
  <c r="CP1323" i="1"/>
  <c r="CP1324" i="1"/>
  <c r="CP1325" i="1"/>
  <c r="CP1326" i="1"/>
  <c r="CP1327" i="1"/>
  <c r="CP1328" i="1"/>
  <c r="CP1329" i="1"/>
  <c r="CP1330" i="1"/>
  <c r="CP1331" i="1"/>
  <c r="CP1332" i="1"/>
  <c r="CP1333" i="1"/>
  <c r="CP1334" i="1"/>
  <c r="CP1335" i="1"/>
  <c r="CP1336" i="1"/>
  <c r="CP1337" i="1"/>
  <c r="CP1338" i="1"/>
  <c r="CP1339" i="1"/>
  <c r="CP1340" i="1"/>
  <c r="CP1341" i="1"/>
  <c r="CP1342" i="1"/>
  <c r="CP1343" i="1"/>
  <c r="CP1344" i="1"/>
  <c r="CP1345" i="1"/>
  <c r="CP1346" i="1"/>
  <c r="CP1347" i="1"/>
  <c r="CP1348" i="1"/>
  <c r="CP1349" i="1"/>
  <c r="CP1350" i="1"/>
  <c r="CP1351" i="1"/>
  <c r="CP1352" i="1"/>
  <c r="CP1353" i="1"/>
  <c r="CP1354" i="1"/>
  <c r="CP1355" i="1"/>
  <c r="CP1356" i="1"/>
  <c r="CP1357" i="1"/>
  <c r="CP1358" i="1"/>
  <c r="CP1359" i="1"/>
  <c r="CP1360" i="1"/>
  <c r="CP1361" i="1"/>
  <c r="CP1362" i="1"/>
  <c r="CP1363" i="1"/>
  <c r="CP1364" i="1"/>
  <c r="CP1365" i="1"/>
  <c r="CP1366" i="1"/>
  <c r="CP1367" i="1"/>
  <c r="CP1368" i="1"/>
  <c r="CP1369" i="1"/>
  <c r="CP1370" i="1"/>
  <c r="CP1371" i="1"/>
  <c r="CP1372" i="1"/>
  <c r="CP1373" i="1"/>
  <c r="CP1374" i="1"/>
  <c r="CP1375" i="1"/>
  <c r="CP1376" i="1"/>
  <c r="CP1377" i="1"/>
  <c r="CP1378" i="1"/>
  <c r="CP1379" i="1"/>
  <c r="CP1380" i="1"/>
  <c r="CP1381" i="1"/>
  <c r="CP1382" i="1"/>
  <c r="CP1383" i="1"/>
  <c r="CP1384" i="1"/>
  <c r="CP1385" i="1"/>
  <c r="CP1386" i="1"/>
  <c r="CP1387" i="1"/>
  <c r="CP1388" i="1"/>
  <c r="CP1389" i="1"/>
  <c r="CP1390" i="1"/>
  <c r="CP1391" i="1"/>
  <c r="CP1392" i="1"/>
  <c r="CP1393" i="1"/>
  <c r="CP1394" i="1"/>
  <c r="CP1395" i="1"/>
  <c r="CP1396" i="1"/>
  <c r="CP1397" i="1"/>
  <c r="CP1398" i="1"/>
  <c r="CP1399" i="1"/>
  <c r="CP1400" i="1"/>
  <c r="CP1401" i="1"/>
  <c r="CP1402" i="1"/>
  <c r="CP1403" i="1"/>
  <c r="CP1404" i="1"/>
  <c r="CP1405" i="1"/>
  <c r="CP1406" i="1"/>
  <c r="CP1407" i="1"/>
  <c r="CP1408" i="1"/>
  <c r="CP1409" i="1"/>
  <c r="CP1410" i="1"/>
  <c r="CP1411" i="1"/>
  <c r="CP1412" i="1"/>
  <c r="CP1413" i="1"/>
  <c r="CP1414" i="1"/>
  <c r="CP1415" i="1"/>
  <c r="CP1416" i="1"/>
  <c r="CP1417" i="1"/>
  <c r="CP1418" i="1"/>
  <c r="CP1419" i="1"/>
  <c r="CP1420" i="1"/>
  <c r="CP1421" i="1"/>
  <c r="CP1422" i="1"/>
  <c r="CP1423" i="1"/>
  <c r="CP1424" i="1"/>
  <c r="CP1425" i="1"/>
  <c r="CP1426" i="1"/>
  <c r="CP1427" i="1"/>
  <c r="CP1428" i="1"/>
  <c r="CP1429" i="1"/>
  <c r="CP1430" i="1"/>
  <c r="CP1431" i="1"/>
  <c r="CP1432" i="1"/>
  <c r="CP1433" i="1"/>
  <c r="CP1434" i="1"/>
  <c r="CP1435" i="1"/>
  <c r="CP1436" i="1"/>
  <c r="CP1437" i="1"/>
  <c r="CP1438" i="1"/>
  <c r="CP1439" i="1"/>
  <c r="CP1440" i="1"/>
  <c r="CP1441" i="1"/>
  <c r="CP1442" i="1"/>
  <c r="CP1443" i="1"/>
  <c r="CP1444" i="1"/>
  <c r="CP1445" i="1"/>
  <c r="CP1446" i="1"/>
  <c r="CP1447" i="1"/>
  <c r="CP1448" i="1"/>
  <c r="CP1449" i="1"/>
  <c r="CP1450" i="1"/>
  <c r="CP1451" i="1"/>
  <c r="CP1452" i="1"/>
  <c r="CP1453" i="1"/>
  <c r="CP1454" i="1"/>
  <c r="CP1455" i="1"/>
  <c r="CP1456" i="1"/>
  <c r="CP1457" i="1"/>
  <c r="CP1458" i="1"/>
  <c r="CP1459" i="1"/>
  <c r="CP1460" i="1"/>
  <c r="CP1461" i="1"/>
  <c r="CP1462" i="1"/>
  <c r="CP1463" i="1"/>
  <c r="CP1464" i="1"/>
  <c r="CP1465" i="1"/>
  <c r="CP1466" i="1"/>
  <c r="CP1467" i="1"/>
  <c r="CP1468" i="1"/>
  <c r="CP1469" i="1"/>
  <c r="CP1470" i="1"/>
  <c r="CP1471" i="1"/>
  <c r="CP1472" i="1"/>
  <c r="CP1473" i="1"/>
  <c r="CP1474" i="1"/>
  <c r="CP1475" i="1"/>
  <c r="CP1476" i="1"/>
  <c r="CP1477" i="1"/>
  <c r="CP1478" i="1"/>
  <c r="CP1479" i="1"/>
  <c r="CP1480" i="1"/>
  <c r="CP1481" i="1"/>
  <c r="CP1482" i="1"/>
  <c r="CP1483" i="1"/>
  <c r="CP1484" i="1"/>
  <c r="CP1485" i="1"/>
  <c r="CP1486" i="1"/>
  <c r="CP1487" i="1"/>
  <c r="CP1488" i="1"/>
  <c r="CP1489" i="1"/>
  <c r="CP1490" i="1"/>
  <c r="CP1491" i="1"/>
  <c r="CP1492" i="1"/>
  <c r="CP1493" i="1"/>
  <c r="CP1494" i="1"/>
  <c r="CP1495" i="1"/>
  <c r="CP1496" i="1"/>
  <c r="CP1497" i="1"/>
  <c r="CP1498" i="1"/>
  <c r="CP1499" i="1"/>
  <c r="CP1500" i="1"/>
  <c r="CP1501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4" i="1"/>
  <c r="CO1465" i="1"/>
  <c r="CO1466" i="1"/>
  <c r="CO1467" i="1"/>
  <c r="CO1468" i="1"/>
  <c r="CO1469" i="1"/>
  <c r="CO1470" i="1"/>
  <c r="CO1471" i="1"/>
  <c r="CO1472" i="1"/>
  <c r="CO1473" i="1"/>
  <c r="CO1474" i="1"/>
  <c r="CO1475" i="1"/>
  <c r="CO1476" i="1"/>
  <c r="CO1477" i="1"/>
  <c r="CO1478" i="1"/>
  <c r="CO1479" i="1"/>
  <c r="CO1480" i="1"/>
  <c r="CO1481" i="1"/>
  <c r="CO1482" i="1"/>
  <c r="CO1483" i="1"/>
  <c r="CO1484" i="1"/>
  <c r="CO1485" i="1"/>
  <c r="CO1486" i="1"/>
  <c r="CO1487" i="1"/>
  <c r="CO1488" i="1"/>
  <c r="CO1489" i="1"/>
  <c r="CO1490" i="1"/>
  <c r="CO1491" i="1"/>
  <c r="CO1492" i="1"/>
  <c r="CO1493" i="1"/>
  <c r="CO1494" i="1"/>
  <c r="CO1495" i="1"/>
  <c r="CO1496" i="1"/>
  <c r="CO1497" i="1"/>
  <c r="CO1498" i="1"/>
  <c r="CO1499" i="1"/>
  <c r="CO1500" i="1"/>
  <c r="CO1501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N1472" i="1"/>
  <c r="CN1473" i="1"/>
  <c r="CN1474" i="1"/>
  <c r="CN1475" i="1"/>
  <c r="CN1476" i="1"/>
  <c r="CN1477" i="1"/>
  <c r="CN1478" i="1"/>
  <c r="CN1479" i="1"/>
  <c r="CN1480" i="1"/>
  <c r="CN1481" i="1"/>
  <c r="CN1482" i="1"/>
  <c r="CN1483" i="1"/>
  <c r="CN1484" i="1"/>
  <c r="CN1485" i="1"/>
  <c r="CN1486" i="1"/>
  <c r="CN1487" i="1"/>
  <c r="CN1488" i="1"/>
  <c r="CN1489" i="1"/>
  <c r="CN1490" i="1"/>
  <c r="CN1491" i="1"/>
  <c r="CN1492" i="1"/>
  <c r="CN1493" i="1"/>
  <c r="CN1494" i="1"/>
  <c r="CN1495" i="1"/>
  <c r="CN1496" i="1"/>
  <c r="CN1497" i="1"/>
  <c r="CN1498" i="1"/>
  <c r="CN1499" i="1"/>
  <c r="CN1500" i="1"/>
  <c r="CN1501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1462" i="1"/>
  <c r="CL1463" i="1"/>
  <c r="CL1464" i="1"/>
  <c r="CL1465" i="1"/>
  <c r="CL1466" i="1"/>
  <c r="CL1467" i="1"/>
  <c r="CL1468" i="1"/>
  <c r="CL1469" i="1"/>
  <c r="CL1470" i="1"/>
  <c r="CL1471" i="1"/>
  <c r="CL1472" i="1"/>
  <c r="CL1473" i="1"/>
  <c r="CL1474" i="1"/>
  <c r="CL1475" i="1"/>
  <c r="CL1476" i="1"/>
  <c r="CL1477" i="1"/>
  <c r="CL1478" i="1"/>
  <c r="CL1479" i="1"/>
  <c r="CL1480" i="1"/>
  <c r="CL1481" i="1"/>
  <c r="CL1482" i="1"/>
  <c r="CL1483" i="1"/>
  <c r="CL1484" i="1"/>
  <c r="CL1485" i="1"/>
  <c r="CL1486" i="1"/>
  <c r="CL1487" i="1"/>
  <c r="CL1488" i="1"/>
  <c r="CL1489" i="1"/>
  <c r="CL1490" i="1"/>
  <c r="CL1491" i="1"/>
  <c r="CL1492" i="1"/>
  <c r="CL1493" i="1"/>
  <c r="CL1494" i="1"/>
  <c r="CL1495" i="1"/>
  <c r="CL1496" i="1"/>
  <c r="CL1497" i="1"/>
  <c r="CL1498" i="1"/>
  <c r="CL1499" i="1"/>
  <c r="CL1500" i="1"/>
  <c r="CL1501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Q16" i="1" s="1"/>
  <c r="CR16" i="1" s="1"/>
  <c r="CS16" i="1" s="1"/>
  <c r="CK17" i="1"/>
  <c r="CK18" i="1"/>
  <c r="CK19" i="1"/>
  <c r="CK20" i="1"/>
  <c r="CQ20" i="1" s="1"/>
  <c r="CR20" i="1" s="1"/>
  <c r="CS20" i="1" s="1"/>
  <c r="CK21" i="1"/>
  <c r="CK22" i="1"/>
  <c r="CK23" i="1"/>
  <c r="CK24" i="1"/>
  <c r="CQ24" i="1" s="1"/>
  <c r="CR24" i="1" s="1"/>
  <c r="CS24" i="1" s="1"/>
  <c r="CK25" i="1"/>
  <c r="CK26" i="1"/>
  <c r="CQ26" i="1" s="1"/>
  <c r="CR26" i="1" s="1"/>
  <c r="CS26" i="1" s="1"/>
  <c r="CK27" i="1"/>
  <c r="CK28" i="1"/>
  <c r="CQ28" i="1" s="1"/>
  <c r="CR28" i="1" s="1"/>
  <c r="CS28" i="1" s="1"/>
  <c r="CK29" i="1"/>
  <c r="CK30" i="1"/>
  <c r="CK31" i="1"/>
  <c r="CK32" i="1"/>
  <c r="CQ32" i="1" s="1"/>
  <c r="CR32" i="1" s="1"/>
  <c r="CS32" i="1" s="1"/>
  <c r="CK33" i="1"/>
  <c r="CK34" i="1"/>
  <c r="CQ34" i="1" s="1"/>
  <c r="CR34" i="1" s="1"/>
  <c r="CS34" i="1" s="1"/>
  <c r="CK35" i="1"/>
  <c r="CK36" i="1"/>
  <c r="CQ36" i="1" s="1"/>
  <c r="CR36" i="1" s="1"/>
  <c r="CS36" i="1" s="1"/>
  <c r="CK37" i="1"/>
  <c r="CK38" i="1"/>
  <c r="CK39" i="1"/>
  <c r="CK40" i="1"/>
  <c r="CQ40" i="1" s="1"/>
  <c r="CR40" i="1" s="1"/>
  <c r="CS40" i="1" s="1"/>
  <c r="CK41" i="1"/>
  <c r="CK42" i="1"/>
  <c r="CQ42" i="1" s="1"/>
  <c r="CR42" i="1" s="1"/>
  <c r="CS42" i="1" s="1"/>
  <c r="CK43" i="1"/>
  <c r="CK44" i="1"/>
  <c r="CQ44" i="1" s="1"/>
  <c r="CR44" i="1" s="1"/>
  <c r="CS44" i="1" s="1"/>
  <c r="CK45" i="1"/>
  <c r="CK46" i="1"/>
  <c r="CK47" i="1"/>
  <c r="CK48" i="1"/>
  <c r="CQ48" i="1" s="1"/>
  <c r="CR48" i="1" s="1"/>
  <c r="CS48" i="1" s="1"/>
  <c r="CK49" i="1"/>
  <c r="CK50" i="1"/>
  <c r="CQ50" i="1" s="1"/>
  <c r="CR50" i="1" s="1"/>
  <c r="CS50" i="1" s="1"/>
  <c r="CK51" i="1"/>
  <c r="CK52" i="1"/>
  <c r="CQ52" i="1" s="1"/>
  <c r="CR52" i="1" s="1"/>
  <c r="CS52" i="1" s="1"/>
  <c r="CK53" i="1"/>
  <c r="CK54" i="1"/>
  <c r="CK55" i="1"/>
  <c r="CK56" i="1"/>
  <c r="CQ56" i="1" s="1"/>
  <c r="CR56" i="1" s="1"/>
  <c r="CS56" i="1" s="1"/>
  <c r="CK57" i="1"/>
  <c r="CK58" i="1"/>
  <c r="CQ58" i="1" s="1"/>
  <c r="CR58" i="1" s="1"/>
  <c r="CS58" i="1" s="1"/>
  <c r="CK59" i="1"/>
  <c r="CK60" i="1"/>
  <c r="CQ60" i="1" s="1"/>
  <c r="CR60" i="1" s="1"/>
  <c r="CS60" i="1" s="1"/>
  <c r="CK61" i="1"/>
  <c r="CK62" i="1"/>
  <c r="CK63" i="1"/>
  <c r="CK64" i="1"/>
  <c r="CQ64" i="1" s="1"/>
  <c r="CR64" i="1" s="1"/>
  <c r="CS64" i="1" s="1"/>
  <c r="CK65" i="1"/>
  <c r="CK66" i="1"/>
  <c r="CQ66" i="1" s="1"/>
  <c r="CR66" i="1" s="1"/>
  <c r="CS66" i="1" s="1"/>
  <c r="CK67" i="1"/>
  <c r="CK68" i="1"/>
  <c r="CQ68" i="1" s="1"/>
  <c r="CR68" i="1" s="1"/>
  <c r="CS68" i="1" s="1"/>
  <c r="CK69" i="1"/>
  <c r="CK70" i="1"/>
  <c r="CK71" i="1"/>
  <c r="CK72" i="1"/>
  <c r="CQ72" i="1" s="1"/>
  <c r="CR72" i="1" s="1"/>
  <c r="CS72" i="1" s="1"/>
  <c r="CK73" i="1"/>
  <c r="CK74" i="1"/>
  <c r="CQ74" i="1" s="1"/>
  <c r="CR74" i="1" s="1"/>
  <c r="CS74" i="1" s="1"/>
  <c r="CK75" i="1"/>
  <c r="CK76" i="1"/>
  <c r="CQ76" i="1" s="1"/>
  <c r="CR76" i="1" s="1"/>
  <c r="CS76" i="1" s="1"/>
  <c r="CK77" i="1"/>
  <c r="CK78" i="1"/>
  <c r="CK79" i="1"/>
  <c r="CK80" i="1"/>
  <c r="CQ80" i="1" s="1"/>
  <c r="CR80" i="1" s="1"/>
  <c r="CS80" i="1" s="1"/>
  <c r="CK81" i="1"/>
  <c r="CK82" i="1"/>
  <c r="CQ82" i="1" s="1"/>
  <c r="CR82" i="1" s="1"/>
  <c r="CS82" i="1" s="1"/>
  <c r="CK83" i="1"/>
  <c r="CK84" i="1"/>
  <c r="CQ84" i="1" s="1"/>
  <c r="CR84" i="1" s="1"/>
  <c r="CS84" i="1" s="1"/>
  <c r="CK85" i="1"/>
  <c r="CK86" i="1"/>
  <c r="CK87" i="1"/>
  <c r="CK88" i="1"/>
  <c r="CQ88" i="1" s="1"/>
  <c r="CR88" i="1" s="1"/>
  <c r="CS88" i="1" s="1"/>
  <c r="CK89" i="1"/>
  <c r="CK90" i="1"/>
  <c r="CQ90" i="1" s="1"/>
  <c r="CR90" i="1" s="1"/>
  <c r="CS90" i="1" s="1"/>
  <c r="CK91" i="1"/>
  <c r="CK92" i="1"/>
  <c r="CQ92" i="1" s="1"/>
  <c r="CR92" i="1" s="1"/>
  <c r="CS92" i="1" s="1"/>
  <c r="CK93" i="1"/>
  <c r="CK94" i="1"/>
  <c r="CK95" i="1"/>
  <c r="CK96" i="1"/>
  <c r="CQ96" i="1" s="1"/>
  <c r="CR96" i="1" s="1"/>
  <c r="CS96" i="1" s="1"/>
  <c r="CK97" i="1"/>
  <c r="CK98" i="1"/>
  <c r="CQ98" i="1" s="1"/>
  <c r="CR98" i="1" s="1"/>
  <c r="CS98" i="1" s="1"/>
  <c r="CK99" i="1"/>
  <c r="CK100" i="1"/>
  <c r="CQ100" i="1" s="1"/>
  <c r="CR100" i="1" s="1"/>
  <c r="CS100" i="1" s="1"/>
  <c r="CK101" i="1"/>
  <c r="CK102" i="1"/>
  <c r="CK103" i="1"/>
  <c r="CK104" i="1"/>
  <c r="CQ104" i="1" s="1"/>
  <c r="CR104" i="1" s="1"/>
  <c r="CS104" i="1" s="1"/>
  <c r="CK105" i="1"/>
  <c r="CK106" i="1"/>
  <c r="CQ106" i="1" s="1"/>
  <c r="CR106" i="1" s="1"/>
  <c r="CS106" i="1" s="1"/>
  <c r="CK107" i="1"/>
  <c r="CK108" i="1"/>
  <c r="CQ108" i="1" s="1"/>
  <c r="CR108" i="1" s="1"/>
  <c r="CS108" i="1" s="1"/>
  <c r="CK109" i="1"/>
  <c r="CK110" i="1"/>
  <c r="CK111" i="1"/>
  <c r="CK112" i="1"/>
  <c r="CQ112" i="1" s="1"/>
  <c r="CR112" i="1" s="1"/>
  <c r="CS112" i="1" s="1"/>
  <c r="CK113" i="1"/>
  <c r="CK114" i="1"/>
  <c r="CQ114" i="1" s="1"/>
  <c r="CR114" i="1" s="1"/>
  <c r="CS114" i="1" s="1"/>
  <c r="CK115" i="1"/>
  <c r="CK116" i="1"/>
  <c r="CQ116" i="1" s="1"/>
  <c r="CR116" i="1" s="1"/>
  <c r="CS116" i="1" s="1"/>
  <c r="CK117" i="1"/>
  <c r="CK118" i="1"/>
  <c r="CK119" i="1"/>
  <c r="CK120" i="1"/>
  <c r="CQ120" i="1" s="1"/>
  <c r="CR120" i="1" s="1"/>
  <c r="CS120" i="1" s="1"/>
  <c r="CK121" i="1"/>
  <c r="CK122" i="1"/>
  <c r="CQ122" i="1" s="1"/>
  <c r="CR122" i="1" s="1"/>
  <c r="CS122" i="1" s="1"/>
  <c r="CK123" i="1"/>
  <c r="CK124" i="1"/>
  <c r="CQ124" i="1" s="1"/>
  <c r="CR124" i="1" s="1"/>
  <c r="CS124" i="1" s="1"/>
  <c r="CK125" i="1"/>
  <c r="CK126" i="1"/>
  <c r="CK127" i="1"/>
  <c r="CK128" i="1"/>
  <c r="CQ128" i="1" s="1"/>
  <c r="CR128" i="1" s="1"/>
  <c r="CS128" i="1" s="1"/>
  <c r="CK129" i="1"/>
  <c r="CK130" i="1"/>
  <c r="CQ130" i="1" s="1"/>
  <c r="CR130" i="1" s="1"/>
  <c r="CS130" i="1" s="1"/>
  <c r="CK131" i="1"/>
  <c r="CK132" i="1"/>
  <c r="CQ132" i="1" s="1"/>
  <c r="CR132" i="1" s="1"/>
  <c r="CS132" i="1" s="1"/>
  <c r="CK133" i="1"/>
  <c r="CK134" i="1"/>
  <c r="CK135" i="1"/>
  <c r="CK136" i="1"/>
  <c r="CQ136" i="1" s="1"/>
  <c r="CR136" i="1" s="1"/>
  <c r="CS136" i="1" s="1"/>
  <c r="CK137" i="1"/>
  <c r="CK138" i="1"/>
  <c r="CQ138" i="1" s="1"/>
  <c r="CR138" i="1" s="1"/>
  <c r="CS138" i="1" s="1"/>
  <c r="CK139" i="1"/>
  <c r="CK140" i="1"/>
  <c r="CQ140" i="1" s="1"/>
  <c r="CR140" i="1" s="1"/>
  <c r="CS140" i="1" s="1"/>
  <c r="CK141" i="1"/>
  <c r="CK142" i="1"/>
  <c r="CK143" i="1"/>
  <c r="CK144" i="1"/>
  <c r="CQ144" i="1" s="1"/>
  <c r="CR144" i="1" s="1"/>
  <c r="CS144" i="1" s="1"/>
  <c r="CK145" i="1"/>
  <c r="CK146" i="1"/>
  <c r="CQ146" i="1" s="1"/>
  <c r="CR146" i="1" s="1"/>
  <c r="CS146" i="1" s="1"/>
  <c r="CK147" i="1"/>
  <c r="CK148" i="1"/>
  <c r="CQ148" i="1" s="1"/>
  <c r="CR148" i="1" s="1"/>
  <c r="CS148" i="1" s="1"/>
  <c r="CK149" i="1"/>
  <c r="CK150" i="1"/>
  <c r="CK151" i="1"/>
  <c r="CK152" i="1"/>
  <c r="CQ152" i="1" s="1"/>
  <c r="CR152" i="1" s="1"/>
  <c r="CS152" i="1" s="1"/>
  <c r="CK153" i="1"/>
  <c r="CK154" i="1"/>
  <c r="CQ154" i="1" s="1"/>
  <c r="CR154" i="1" s="1"/>
  <c r="CS154" i="1" s="1"/>
  <c r="CK155" i="1"/>
  <c r="CK156" i="1"/>
  <c r="CQ156" i="1" s="1"/>
  <c r="CR156" i="1" s="1"/>
  <c r="CS156" i="1" s="1"/>
  <c r="CK157" i="1"/>
  <c r="CK158" i="1"/>
  <c r="CK159" i="1"/>
  <c r="CK160" i="1"/>
  <c r="CQ160" i="1" s="1"/>
  <c r="CR160" i="1" s="1"/>
  <c r="CS160" i="1" s="1"/>
  <c r="CK161" i="1"/>
  <c r="CK162" i="1"/>
  <c r="CQ162" i="1" s="1"/>
  <c r="CR162" i="1" s="1"/>
  <c r="CS162" i="1" s="1"/>
  <c r="CK163" i="1"/>
  <c r="CK164" i="1"/>
  <c r="CQ164" i="1" s="1"/>
  <c r="CR164" i="1" s="1"/>
  <c r="CS164" i="1" s="1"/>
  <c r="CK165" i="1"/>
  <c r="CK166" i="1"/>
  <c r="CK167" i="1"/>
  <c r="CK168" i="1"/>
  <c r="CQ168" i="1" s="1"/>
  <c r="CR168" i="1" s="1"/>
  <c r="CS168" i="1" s="1"/>
  <c r="CK169" i="1"/>
  <c r="CK170" i="1"/>
  <c r="CQ170" i="1" s="1"/>
  <c r="CR170" i="1" s="1"/>
  <c r="CS170" i="1" s="1"/>
  <c r="CK171" i="1"/>
  <c r="CK172" i="1"/>
  <c r="CQ172" i="1" s="1"/>
  <c r="CR172" i="1" s="1"/>
  <c r="CS172" i="1" s="1"/>
  <c r="CK173" i="1"/>
  <c r="CK174" i="1"/>
  <c r="CK175" i="1"/>
  <c r="CK176" i="1"/>
  <c r="CQ176" i="1" s="1"/>
  <c r="CR176" i="1" s="1"/>
  <c r="CS176" i="1" s="1"/>
  <c r="CK177" i="1"/>
  <c r="CK178" i="1"/>
  <c r="CQ178" i="1" s="1"/>
  <c r="CR178" i="1" s="1"/>
  <c r="CS178" i="1" s="1"/>
  <c r="CK179" i="1"/>
  <c r="CK180" i="1"/>
  <c r="CQ180" i="1" s="1"/>
  <c r="CR180" i="1" s="1"/>
  <c r="CS180" i="1" s="1"/>
  <c r="CK181" i="1"/>
  <c r="CK182" i="1"/>
  <c r="CK183" i="1"/>
  <c r="CK184" i="1"/>
  <c r="CQ184" i="1" s="1"/>
  <c r="CR184" i="1" s="1"/>
  <c r="CS184" i="1" s="1"/>
  <c r="CK185" i="1"/>
  <c r="CK186" i="1"/>
  <c r="CQ186" i="1" s="1"/>
  <c r="CR186" i="1" s="1"/>
  <c r="CS186" i="1" s="1"/>
  <c r="CK187" i="1"/>
  <c r="CK188" i="1"/>
  <c r="CQ188" i="1" s="1"/>
  <c r="CR188" i="1" s="1"/>
  <c r="CS188" i="1" s="1"/>
  <c r="CK189" i="1"/>
  <c r="CK190" i="1"/>
  <c r="CK191" i="1"/>
  <c r="CK192" i="1"/>
  <c r="CQ192" i="1" s="1"/>
  <c r="CR192" i="1" s="1"/>
  <c r="CS192" i="1" s="1"/>
  <c r="CK193" i="1"/>
  <c r="CK194" i="1"/>
  <c r="CQ194" i="1" s="1"/>
  <c r="CR194" i="1" s="1"/>
  <c r="CS194" i="1" s="1"/>
  <c r="CK195" i="1"/>
  <c r="CK196" i="1"/>
  <c r="CQ196" i="1" s="1"/>
  <c r="CR196" i="1" s="1"/>
  <c r="CS196" i="1" s="1"/>
  <c r="CK197" i="1"/>
  <c r="CK198" i="1"/>
  <c r="CK199" i="1"/>
  <c r="CK200" i="1"/>
  <c r="CQ200" i="1" s="1"/>
  <c r="CR200" i="1" s="1"/>
  <c r="CS200" i="1" s="1"/>
  <c r="CK201" i="1"/>
  <c r="CK202" i="1"/>
  <c r="CQ202" i="1" s="1"/>
  <c r="CR202" i="1" s="1"/>
  <c r="CS202" i="1" s="1"/>
  <c r="CK203" i="1"/>
  <c r="CK204" i="1"/>
  <c r="CQ204" i="1" s="1"/>
  <c r="CR204" i="1" s="1"/>
  <c r="CS204" i="1" s="1"/>
  <c r="CK205" i="1"/>
  <c r="CK206" i="1"/>
  <c r="CK207" i="1"/>
  <c r="CK208" i="1"/>
  <c r="CQ208" i="1" s="1"/>
  <c r="CR208" i="1" s="1"/>
  <c r="CS208" i="1" s="1"/>
  <c r="CK209" i="1"/>
  <c r="CK210" i="1"/>
  <c r="CQ210" i="1" s="1"/>
  <c r="CR210" i="1" s="1"/>
  <c r="CS210" i="1" s="1"/>
  <c r="CK211" i="1"/>
  <c r="CK212" i="1"/>
  <c r="CQ212" i="1" s="1"/>
  <c r="CR212" i="1" s="1"/>
  <c r="CS212" i="1" s="1"/>
  <c r="CK213" i="1"/>
  <c r="CK214" i="1"/>
  <c r="CK215" i="1"/>
  <c r="CK216" i="1"/>
  <c r="CQ216" i="1" s="1"/>
  <c r="CR216" i="1" s="1"/>
  <c r="CS216" i="1" s="1"/>
  <c r="CK217" i="1"/>
  <c r="CK218" i="1"/>
  <c r="CQ218" i="1" s="1"/>
  <c r="CR218" i="1" s="1"/>
  <c r="CS218" i="1" s="1"/>
  <c r="CK219" i="1"/>
  <c r="CK220" i="1"/>
  <c r="CQ220" i="1" s="1"/>
  <c r="CR220" i="1" s="1"/>
  <c r="CS220" i="1" s="1"/>
  <c r="CK221" i="1"/>
  <c r="CK222" i="1"/>
  <c r="CK223" i="1"/>
  <c r="CK224" i="1"/>
  <c r="CQ224" i="1" s="1"/>
  <c r="CR224" i="1" s="1"/>
  <c r="CS224" i="1" s="1"/>
  <c r="CK225" i="1"/>
  <c r="CK226" i="1"/>
  <c r="CQ226" i="1" s="1"/>
  <c r="CR226" i="1" s="1"/>
  <c r="CS226" i="1" s="1"/>
  <c r="CK227" i="1"/>
  <c r="CK228" i="1"/>
  <c r="CQ228" i="1" s="1"/>
  <c r="CR228" i="1" s="1"/>
  <c r="CS228" i="1" s="1"/>
  <c r="CK229" i="1"/>
  <c r="CK230" i="1"/>
  <c r="CK231" i="1"/>
  <c r="CK232" i="1"/>
  <c r="CQ232" i="1" s="1"/>
  <c r="CR232" i="1" s="1"/>
  <c r="CS232" i="1" s="1"/>
  <c r="CK233" i="1"/>
  <c r="CK234" i="1"/>
  <c r="CQ234" i="1" s="1"/>
  <c r="CR234" i="1" s="1"/>
  <c r="CS234" i="1" s="1"/>
  <c r="CK235" i="1"/>
  <c r="CK236" i="1"/>
  <c r="CQ236" i="1" s="1"/>
  <c r="CR236" i="1" s="1"/>
  <c r="CS236" i="1" s="1"/>
  <c r="CK237" i="1"/>
  <c r="CK238" i="1"/>
  <c r="CK239" i="1"/>
  <c r="CK240" i="1"/>
  <c r="CQ240" i="1" s="1"/>
  <c r="CR240" i="1" s="1"/>
  <c r="CS240" i="1" s="1"/>
  <c r="CK241" i="1"/>
  <c r="CK242" i="1"/>
  <c r="CQ242" i="1" s="1"/>
  <c r="CR242" i="1" s="1"/>
  <c r="CS242" i="1" s="1"/>
  <c r="CK243" i="1"/>
  <c r="CK244" i="1"/>
  <c r="CQ244" i="1" s="1"/>
  <c r="CR244" i="1" s="1"/>
  <c r="CS244" i="1" s="1"/>
  <c r="CK245" i="1"/>
  <c r="CK246" i="1"/>
  <c r="CK247" i="1"/>
  <c r="CK248" i="1"/>
  <c r="CQ248" i="1" s="1"/>
  <c r="CR248" i="1" s="1"/>
  <c r="CS248" i="1" s="1"/>
  <c r="CK249" i="1"/>
  <c r="CK250" i="1"/>
  <c r="CQ250" i="1" s="1"/>
  <c r="CR250" i="1" s="1"/>
  <c r="CS250" i="1" s="1"/>
  <c r="CK251" i="1"/>
  <c r="CK252" i="1"/>
  <c r="CQ252" i="1" s="1"/>
  <c r="CR252" i="1" s="1"/>
  <c r="CS252" i="1" s="1"/>
  <c r="CK253" i="1"/>
  <c r="CK254" i="1"/>
  <c r="CK255" i="1"/>
  <c r="CK256" i="1"/>
  <c r="CQ256" i="1" s="1"/>
  <c r="CR256" i="1" s="1"/>
  <c r="CS256" i="1" s="1"/>
  <c r="CK257" i="1"/>
  <c r="CK258" i="1"/>
  <c r="CQ258" i="1" s="1"/>
  <c r="CR258" i="1" s="1"/>
  <c r="CS258" i="1" s="1"/>
  <c r="CK259" i="1"/>
  <c r="CK260" i="1"/>
  <c r="CQ260" i="1" s="1"/>
  <c r="CR260" i="1" s="1"/>
  <c r="CS260" i="1" s="1"/>
  <c r="CK261" i="1"/>
  <c r="CK262" i="1"/>
  <c r="CK263" i="1"/>
  <c r="CK264" i="1"/>
  <c r="CQ264" i="1" s="1"/>
  <c r="CR264" i="1" s="1"/>
  <c r="CS264" i="1" s="1"/>
  <c r="CK265" i="1"/>
  <c r="CK266" i="1"/>
  <c r="CQ266" i="1" s="1"/>
  <c r="CR266" i="1" s="1"/>
  <c r="CS266" i="1" s="1"/>
  <c r="CK267" i="1"/>
  <c r="CK268" i="1"/>
  <c r="CQ268" i="1" s="1"/>
  <c r="CR268" i="1" s="1"/>
  <c r="CS268" i="1" s="1"/>
  <c r="CK269" i="1"/>
  <c r="CK270" i="1"/>
  <c r="CK271" i="1"/>
  <c r="CK272" i="1"/>
  <c r="CQ272" i="1" s="1"/>
  <c r="CR272" i="1" s="1"/>
  <c r="CS272" i="1" s="1"/>
  <c r="CK273" i="1"/>
  <c r="CK274" i="1"/>
  <c r="CQ274" i="1" s="1"/>
  <c r="CR274" i="1" s="1"/>
  <c r="CS274" i="1" s="1"/>
  <c r="CK275" i="1"/>
  <c r="CK276" i="1"/>
  <c r="CQ276" i="1" s="1"/>
  <c r="CR276" i="1" s="1"/>
  <c r="CS276" i="1" s="1"/>
  <c r="CK277" i="1"/>
  <c r="CK278" i="1"/>
  <c r="CK279" i="1"/>
  <c r="CK280" i="1"/>
  <c r="CQ280" i="1" s="1"/>
  <c r="CR280" i="1" s="1"/>
  <c r="CS280" i="1" s="1"/>
  <c r="CK281" i="1"/>
  <c r="CK282" i="1"/>
  <c r="CQ282" i="1" s="1"/>
  <c r="CR282" i="1" s="1"/>
  <c r="CS282" i="1" s="1"/>
  <c r="CK283" i="1"/>
  <c r="CK284" i="1"/>
  <c r="CQ284" i="1" s="1"/>
  <c r="CR284" i="1" s="1"/>
  <c r="CS284" i="1" s="1"/>
  <c r="CK285" i="1"/>
  <c r="CK286" i="1"/>
  <c r="CK287" i="1"/>
  <c r="CK288" i="1"/>
  <c r="CQ288" i="1" s="1"/>
  <c r="CR288" i="1" s="1"/>
  <c r="CS288" i="1" s="1"/>
  <c r="CK289" i="1"/>
  <c r="CK290" i="1"/>
  <c r="CQ290" i="1" s="1"/>
  <c r="CR290" i="1" s="1"/>
  <c r="CS290" i="1" s="1"/>
  <c r="CK291" i="1"/>
  <c r="CK292" i="1"/>
  <c r="CQ292" i="1" s="1"/>
  <c r="CR292" i="1" s="1"/>
  <c r="CS292" i="1" s="1"/>
  <c r="CK293" i="1"/>
  <c r="CK294" i="1"/>
  <c r="CK295" i="1"/>
  <c r="CK296" i="1"/>
  <c r="CQ296" i="1" s="1"/>
  <c r="CR296" i="1" s="1"/>
  <c r="CS296" i="1" s="1"/>
  <c r="CK297" i="1"/>
  <c r="CK298" i="1"/>
  <c r="CQ298" i="1" s="1"/>
  <c r="CR298" i="1" s="1"/>
  <c r="CS298" i="1" s="1"/>
  <c r="CK299" i="1"/>
  <c r="CK300" i="1"/>
  <c r="CQ300" i="1" s="1"/>
  <c r="CR300" i="1" s="1"/>
  <c r="CS300" i="1" s="1"/>
  <c r="CK301" i="1"/>
  <c r="CK302" i="1"/>
  <c r="CK303" i="1"/>
  <c r="CK304" i="1"/>
  <c r="CQ304" i="1" s="1"/>
  <c r="CR304" i="1" s="1"/>
  <c r="CS304" i="1" s="1"/>
  <c r="CK305" i="1"/>
  <c r="CK306" i="1"/>
  <c r="CQ306" i="1" s="1"/>
  <c r="CR306" i="1" s="1"/>
  <c r="CS306" i="1" s="1"/>
  <c r="CK307" i="1"/>
  <c r="CK308" i="1"/>
  <c r="CQ308" i="1" s="1"/>
  <c r="CR308" i="1" s="1"/>
  <c r="CS308" i="1" s="1"/>
  <c r="CK309" i="1"/>
  <c r="CK310" i="1"/>
  <c r="CK311" i="1"/>
  <c r="CK312" i="1"/>
  <c r="CQ312" i="1" s="1"/>
  <c r="CR312" i="1" s="1"/>
  <c r="CS312" i="1" s="1"/>
  <c r="CK313" i="1"/>
  <c r="CK314" i="1"/>
  <c r="CQ314" i="1" s="1"/>
  <c r="CR314" i="1" s="1"/>
  <c r="CS314" i="1" s="1"/>
  <c r="CK315" i="1"/>
  <c r="CK316" i="1"/>
  <c r="CQ316" i="1" s="1"/>
  <c r="CR316" i="1" s="1"/>
  <c r="CS316" i="1" s="1"/>
  <c r="CK317" i="1"/>
  <c r="CK318" i="1"/>
  <c r="CK319" i="1"/>
  <c r="CK320" i="1"/>
  <c r="CQ320" i="1" s="1"/>
  <c r="CR320" i="1" s="1"/>
  <c r="CS320" i="1" s="1"/>
  <c r="CK321" i="1"/>
  <c r="CK322" i="1"/>
  <c r="CQ322" i="1" s="1"/>
  <c r="CR322" i="1" s="1"/>
  <c r="CS322" i="1" s="1"/>
  <c r="CK323" i="1"/>
  <c r="CK324" i="1"/>
  <c r="CQ324" i="1" s="1"/>
  <c r="CR324" i="1" s="1"/>
  <c r="CS324" i="1" s="1"/>
  <c r="CK325" i="1"/>
  <c r="CK326" i="1"/>
  <c r="CK327" i="1"/>
  <c r="CK328" i="1"/>
  <c r="CQ328" i="1" s="1"/>
  <c r="CR328" i="1" s="1"/>
  <c r="CS328" i="1" s="1"/>
  <c r="CK329" i="1"/>
  <c r="CK330" i="1"/>
  <c r="CQ330" i="1" s="1"/>
  <c r="CR330" i="1" s="1"/>
  <c r="CS330" i="1" s="1"/>
  <c r="CK331" i="1"/>
  <c r="CK332" i="1"/>
  <c r="CQ332" i="1" s="1"/>
  <c r="CR332" i="1" s="1"/>
  <c r="CS332" i="1" s="1"/>
  <c r="CK333" i="1"/>
  <c r="CK334" i="1"/>
  <c r="CK335" i="1"/>
  <c r="CK336" i="1"/>
  <c r="CQ336" i="1" s="1"/>
  <c r="CR336" i="1" s="1"/>
  <c r="CS336" i="1" s="1"/>
  <c r="CK337" i="1"/>
  <c r="CK338" i="1"/>
  <c r="CQ338" i="1" s="1"/>
  <c r="CR338" i="1" s="1"/>
  <c r="CS338" i="1" s="1"/>
  <c r="CK339" i="1"/>
  <c r="CK340" i="1"/>
  <c r="CQ340" i="1" s="1"/>
  <c r="CR340" i="1" s="1"/>
  <c r="CS340" i="1" s="1"/>
  <c r="CK341" i="1"/>
  <c r="CK342" i="1"/>
  <c r="CK343" i="1"/>
  <c r="CK344" i="1"/>
  <c r="CQ344" i="1" s="1"/>
  <c r="CR344" i="1" s="1"/>
  <c r="CS344" i="1" s="1"/>
  <c r="CK345" i="1"/>
  <c r="CK346" i="1"/>
  <c r="CQ346" i="1" s="1"/>
  <c r="CR346" i="1" s="1"/>
  <c r="CS346" i="1" s="1"/>
  <c r="CK347" i="1"/>
  <c r="CK348" i="1"/>
  <c r="CQ348" i="1" s="1"/>
  <c r="CR348" i="1" s="1"/>
  <c r="CS348" i="1" s="1"/>
  <c r="CK349" i="1"/>
  <c r="CK350" i="1"/>
  <c r="CK351" i="1"/>
  <c r="CK352" i="1"/>
  <c r="CQ352" i="1" s="1"/>
  <c r="CR352" i="1" s="1"/>
  <c r="CS352" i="1" s="1"/>
  <c r="CK353" i="1"/>
  <c r="CK354" i="1"/>
  <c r="CQ354" i="1" s="1"/>
  <c r="CR354" i="1" s="1"/>
  <c r="CS354" i="1" s="1"/>
  <c r="CK355" i="1"/>
  <c r="CK356" i="1"/>
  <c r="CQ356" i="1" s="1"/>
  <c r="CR356" i="1" s="1"/>
  <c r="CS356" i="1" s="1"/>
  <c r="CK357" i="1"/>
  <c r="CK358" i="1"/>
  <c r="CK359" i="1"/>
  <c r="CK360" i="1"/>
  <c r="CQ360" i="1" s="1"/>
  <c r="CR360" i="1" s="1"/>
  <c r="CS360" i="1" s="1"/>
  <c r="CK361" i="1"/>
  <c r="CK362" i="1"/>
  <c r="CQ362" i="1" s="1"/>
  <c r="CR362" i="1" s="1"/>
  <c r="CS362" i="1" s="1"/>
  <c r="CK363" i="1"/>
  <c r="CK364" i="1"/>
  <c r="CQ364" i="1" s="1"/>
  <c r="CR364" i="1" s="1"/>
  <c r="CS364" i="1" s="1"/>
  <c r="CK365" i="1"/>
  <c r="CK366" i="1"/>
  <c r="CK367" i="1"/>
  <c r="CK368" i="1"/>
  <c r="CQ368" i="1" s="1"/>
  <c r="CR368" i="1" s="1"/>
  <c r="CS368" i="1" s="1"/>
  <c r="CK369" i="1"/>
  <c r="CK370" i="1"/>
  <c r="CQ370" i="1" s="1"/>
  <c r="CR370" i="1" s="1"/>
  <c r="CS370" i="1" s="1"/>
  <c r="CK371" i="1"/>
  <c r="CK372" i="1"/>
  <c r="CQ372" i="1" s="1"/>
  <c r="CR372" i="1" s="1"/>
  <c r="CS372" i="1" s="1"/>
  <c r="CK373" i="1"/>
  <c r="CK374" i="1"/>
  <c r="CK375" i="1"/>
  <c r="CK376" i="1"/>
  <c r="CQ376" i="1" s="1"/>
  <c r="CR376" i="1" s="1"/>
  <c r="CS376" i="1" s="1"/>
  <c r="CK377" i="1"/>
  <c r="CK378" i="1"/>
  <c r="CQ378" i="1" s="1"/>
  <c r="CR378" i="1" s="1"/>
  <c r="CS378" i="1" s="1"/>
  <c r="CK379" i="1"/>
  <c r="CK380" i="1"/>
  <c r="CQ380" i="1" s="1"/>
  <c r="CR380" i="1" s="1"/>
  <c r="CS380" i="1" s="1"/>
  <c r="CK381" i="1"/>
  <c r="CK382" i="1"/>
  <c r="CK383" i="1"/>
  <c r="CK384" i="1"/>
  <c r="CQ384" i="1" s="1"/>
  <c r="CR384" i="1" s="1"/>
  <c r="CS384" i="1" s="1"/>
  <c r="CK385" i="1"/>
  <c r="CK386" i="1"/>
  <c r="CQ386" i="1" s="1"/>
  <c r="CR386" i="1" s="1"/>
  <c r="CS386" i="1" s="1"/>
  <c r="CK387" i="1"/>
  <c r="CK388" i="1"/>
  <c r="CQ388" i="1" s="1"/>
  <c r="CR388" i="1" s="1"/>
  <c r="CS388" i="1" s="1"/>
  <c r="CK389" i="1"/>
  <c r="CK390" i="1"/>
  <c r="CK391" i="1"/>
  <c r="CK392" i="1"/>
  <c r="CQ392" i="1" s="1"/>
  <c r="CR392" i="1" s="1"/>
  <c r="CS392" i="1" s="1"/>
  <c r="CK393" i="1"/>
  <c r="CK394" i="1"/>
  <c r="CQ394" i="1" s="1"/>
  <c r="CR394" i="1" s="1"/>
  <c r="CS394" i="1" s="1"/>
  <c r="CK395" i="1"/>
  <c r="CK396" i="1"/>
  <c r="CQ396" i="1" s="1"/>
  <c r="CR396" i="1" s="1"/>
  <c r="CS396" i="1" s="1"/>
  <c r="CK397" i="1"/>
  <c r="CK398" i="1"/>
  <c r="CK399" i="1"/>
  <c r="CK400" i="1"/>
  <c r="CQ400" i="1" s="1"/>
  <c r="CR400" i="1" s="1"/>
  <c r="CS400" i="1" s="1"/>
  <c r="CK401" i="1"/>
  <c r="CK402" i="1"/>
  <c r="CQ402" i="1" s="1"/>
  <c r="CR402" i="1" s="1"/>
  <c r="CS402" i="1" s="1"/>
  <c r="CK403" i="1"/>
  <c r="CK404" i="1"/>
  <c r="CQ404" i="1" s="1"/>
  <c r="CR404" i="1" s="1"/>
  <c r="CS404" i="1" s="1"/>
  <c r="CK405" i="1"/>
  <c r="CK406" i="1"/>
  <c r="CK407" i="1"/>
  <c r="CK408" i="1"/>
  <c r="CQ408" i="1" s="1"/>
  <c r="CR408" i="1" s="1"/>
  <c r="CS408" i="1" s="1"/>
  <c r="CK409" i="1"/>
  <c r="CK410" i="1"/>
  <c r="CQ410" i="1" s="1"/>
  <c r="CR410" i="1" s="1"/>
  <c r="CS410" i="1" s="1"/>
  <c r="CK411" i="1"/>
  <c r="CK412" i="1"/>
  <c r="CQ412" i="1" s="1"/>
  <c r="CR412" i="1" s="1"/>
  <c r="CS412" i="1" s="1"/>
  <c r="CK413" i="1"/>
  <c r="CK414" i="1"/>
  <c r="CK415" i="1"/>
  <c r="CK416" i="1"/>
  <c r="CQ416" i="1" s="1"/>
  <c r="CR416" i="1" s="1"/>
  <c r="CS416" i="1" s="1"/>
  <c r="CK417" i="1"/>
  <c r="CK418" i="1"/>
  <c r="CQ418" i="1" s="1"/>
  <c r="CR418" i="1" s="1"/>
  <c r="CS418" i="1" s="1"/>
  <c r="CK419" i="1"/>
  <c r="CK420" i="1"/>
  <c r="CQ420" i="1" s="1"/>
  <c r="CR420" i="1" s="1"/>
  <c r="CS420" i="1" s="1"/>
  <c r="CK421" i="1"/>
  <c r="CK422" i="1"/>
  <c r="CK423" i="1"/>
  <c r="CK424" i="1"/>
  <c r="CQ424" i="1" s="1"/>
  <c r="CR424" i="1" s="1"/>
  <c r="CS424" i="1" s="1"/>
  <c r="CK425" i="1"/>
  <c r="CK426" i="1"/>
  <c r="CQ426" i="1" s="1"/>
  <c r="CR426" i="1" s="1"/>
  <c r="CS426" i="1" s="1"/>
  <c r="CK427" i="1"/>
  <c r="CK428" i="1"/>
  <c r="CQ428" i="1" s="1"/>
  <c r="CR428" i="1" s="1"/>
  <c r="CS428" i="1" s="1"/>
  <c r="CK429" i="1"/>
  <c r="CK430" i="1"/>
  <c r="CK431" i="1"/>
  <c r="CK432" i="1"/>
  <c r="CQ432" i="1" s="1"/>
  <c r="CR432" i="1" s="1"/>
  <c r="CS432" i="1" s="1"/>
  <c r="CK433" i="1"/>
  <c r="CK434" i="1"/>
  <c r="CQ434" i="1" s="1"/>
  <c r="CR434" i="1" s="1"/>
  <c r="CS434" i="1" s="1"/>
  <c r="CK435" i="1"/>
  <c r="CK436" i="1"/>
  <c r="CQ436" i="1" s="1"/>
  <c r="CR436" i="1" s="1"/>
  <c r="CS436" i="1" s="1"/>
  <c r="CK437" i="1"/>
  <c r="CK438" i="1"/>
  <c r="CK439" i="1"/>
  <c r="CK440" i="1"/>
  <c r="CQ440" i="1" s="1"/>
  <c r="CR440" i="1" s="1"/>
  <c r="CS440" i="1" s="1"/>
  <c r="CK441" i="1"/>
  <c r="CK442" i="1"/>
  <c r="CQ442" i="1" s="1"/>
  <c r="CR442" i="1" s="1"/>
  <c r="CS442" i="1" s="1"/>
  <c r="CK443" i="1"/>
  <c r="CK444" i="1"/>
  <c r="CQ444" i="1" s="1"/>
  <c r="CR444" i="1" s="1"/>
  <c r="CS444" i="1" s="1"/>
  <c r="CK445" i="1"/>
  <c r="CK446" i="1"/>
  <c r="CK447" i="1"/>
  <c r="CK448" i="1"/>
  <c r="CQ448" i="1" s="1"/>
  <c r="CR448" i="1" s="1"/>
  <c r="CS448" i="1" s="1"/>
  <c r="CK449" i="1"/>
  <c r="CK450" i="1"/>
  <c r="CQ450" i="1" s="1"/>
  <c r="CR450" i="1" s="1"/>
  <c r="CS450" i="1" s="1"/>
  <c r="CK451" i="1"/>
  <c r="CK452" i="1"/>
  <c r="CQ452" i="1" s="1"/>
  <c r="CR452" i="1" s="1"/>
  <c r="CS452" i="1" s="1"/>
  <c r="CK453" i="1"/>
  <c r="CK454" i="1"/>
  <c r="CK455" i="1"/>
  <c r="CK456" i="1"/>
  <c r="CQ456" i="1" s="1"/>
  <c r="CR456" i="1" s="1"/>
  <c r="CS456" i="1" s="1"/>
  <c r="CK457" i="1"/>
  <c r="CK458" i="1"/>
  <c r="CQ458" i="1" s="1"/>
  <c r="CR458" i="1" s="1"/>
  <c r="CS458" i="1" s="1"/>
  <c r="CK459" i="1"/>
  <c r="CK460" i="1"/>
  <c r="CQ460" i="1" s="1"/>
  <c r="CR460" i="1" s="1"/>
  <c r="CS460" i="1" s="1"/>
  <c r="CK461" i="1"/>
  <c r="CK462" i="1"/>
  <c r="CK463" i="1"/>
  <c r="CK464" i="1"/>
  <c r="CQ464" i="1" s="1"/>
  <c r="CR464" i="1" s="1"/>
  <c r="CS464" i="1" s="1"/>
  <c r="CK465" i="1"/>
  <c r="CK466" i="1"/>
  <c r="CQ466" i="1" s="1"/>
  <c r="CR466" i="1" s="1"/>
  <c r="CS466" i="1" s="1"/>
  <c r="CK467" i="1"/>
  <c r="CK468" i="1"/>
  <c r="CQ468" i="1" s="1"/>
  <c r="CR468" i="1" s="1"/>
  <c r="CS468" i="1" s="1"/>
  <c r="CK469" i="1"/>
  <c r="CK470" i="1"/>
  <c r="CK471" i="1"/>
  <c r="CK472" i="1"/>
  <c r="CQ472" i="1" s="1"/>
  <c r="CR472" i="1" s="1"/>
  <c r="CS472" i="1" s="1"/>
  <c r="CK473" i="1"/>
  <c r="CK474" i="1"/>
  <c r="CQ474" i="1" s="1"/>
  <c r="CR474" i="1" s="1"/>
  <c r="CS474" i="1" s="1"/>
  <c r="CK475" i="1"/>
  <c r="CK476" i="1"/>
  <c r="CQ476" i="1" s="1"/>
  <c r="CR476" i="1" s="1"/>
  <c r="CS476" i="1" s="1"/>
  <c r="CK477" i="1"/>
  <c r="CK478" i="1"/>
  <c r="CK479" i="1"/>
  <c r="CK480" i="1"/>
  <c r="CQ480" i="1" s="1"/>
  <c r="CR480" i="1" s="1"/>
  <c r="CS480" i="1" s="1"/>
  <c r="CK481" i="1"/>
  <c r="CK482" i="1"/>
  <c r="CQ482" i="1" s="1"/>
  <c r="CR482" i="1" s="1"/>
  <c r="CS482" i="1" s="1"/>
  <c r="CK483" i="1"/>
  <c r="CK484" i="1"/>
  <c r="CQ484" i="1" s="1"/>
  <c r="CR484" i="1" s="1"/>
  <c r="CS484" i="1" s="1"/>
  <c r="CK485" i="1"/>
  <c r="CK486" i="1"/>
  <c r="CK487" i="1"/>
  <c r="CK488" i="1"/>
  <c r="CQ488" i="1" s="1"/>
  <c r="CR488" i="1" s="1"/>
  <c r="CS488" i="1" s="1"/>
  <c r="CK489" i="1"/>
  <c r="CK490" i="1"/>
  <c r="CQ490" i="1" s="1"/>
  <c r="CR490" i="1" s="1"/>
  <c r="CS490" i="1" s="1"/>
  <c r="CK491" i="1"/>
  <c r="CK492" i="1"/>
  <c r="CQ492" i="1" s="1"/>
  <c r="CR492" i="1" s="1"/>
  <c r="CS492" i="1" s="1"/>
  <c r="CK493" i="1"/>
  <c r="CK494" i="1"/>
  <c r="CK495" i="1"/>
  <c r="CK496" i="1"/>
  <c r="CQ496" i="1" s="1"/>
  <c r="CR496" i="1" s="1"/>
  <c r="CS496" i="1" s="1"/>
  <c r="CK497" i="1"/>
  <c r="CK498" i="1"/>
  <c r="CQ498" i="1" s="1"/>
  <c r="CR498" i="1" s="1"/>
  <c r="CS498" i="1" s="1"/>
  <c r="CK499" i="1"/>
  <c r="CK500" i="1"/>
  <c r="CQ500" i="1" s="1"/>
  <c r="CR500" i="1" s="1"/>
  <c r="CS500" i="1" s="1"/>
  <c r="CK501" i="1"/>
  <c r="CK502" i="1"/>
  <c r="CK503" i="1"/>
  <c r="CK504" i="1"/>
  <c r="CQ504" i="1" s="1"/>
  <c r="CR504" i="1" s="1"/>
  <c r="CS504" i="1" s="1"/>
  <c r="CK505" i="1"/>
  <c r="CK506" i="1"/>
  <c r="CQ506" i="1" s="1"/>
  <c r="CR506" i="1" s="1"/>
  <c r="CS506" i="1" s="1"/>
  <c r="CK507" i="1"/>
  <c r="CK508" i="1"/>
  <c r="CQ508" i="1" s="1"/>
  <c r="CR508" i="1" s="1"/>
  <c r="CS508" i="1" s="1"/>
  <c r="CK509" i="1"/>
  <c r="CK510" i="1"/>
  <c r="CK511" i="1"/>
  <c r="CK512" i="1"/>
  <c r="CQ512" i="1" s="1"/>
  <c r="CR512" i="1" s="1"/>
  <c r="CS512" i="1" s="1"/>
  <c r="CK513" i="1"/>
  <c r="CK514" i="1"/>
  <c r="CQ514" i="1" s="1"/>
  <c r="CR514" i="1" s="1"/>
  <c r="CS514" i="1" s="1"/>
  <c r="CK515" i="1"/>
  <c r="CK516" i="1"/>
  <c r="CQ516" i="1" s="1"/>
  <c r="CR516" i="1" s="1"/>
  <c r="CS516" i="1" s="1"/>
  <c r="CK517" i="1"/>
  <c r="CK518" i="1"/>
  <c r="CK519" i="1"/>
  <c r="CK520" i="1"/>
  <c r="CQ520" i="1" s="1"/>
  <c r="CR520" i="1" s="1"/>
  <c r="CS520" i="1" s="1"/>
  <c r="CK521" i="1"/>
  <c r="CK522" i="1"/>
  <c r="CQ522" i="1" s="1"/>
  <c r="CR522" i="1" s="1"/>
  <c r="CS522" i="1" s="1"/>
  <c r="CK523" i="1"/>
  <c r="CK524" i="1"/>
  <c r="CQ524" i="1" s="1"/>
  <c r="CR524" i="1" s="1"/>
  <c r="CS524" i="1" s="1"/>
  <c r="CK525" i="1"/>
  <c r="CK526" i="1"/>
  <c r="CK527" i="1"/>
  <c r="CK528" i="1"/>
  <c r="CQ528" i="1" s="1"/>
  <c r="CR528" i="1" s="1"/>
  <c r="CS528" i="1" s="1"/>
  <c r="CK529" i="1"/>
  <c r="CK530" i="1"/>
  <c r="CQ530" i="1" s="1"/>
  <c r="CR530" i="1" s="1"/>
  <c r="CS530" i="1" s="1"/>
  <c r="CK531" i="1"/>
  <c r="CK532" i="1"/>
  <c r="CQ532" i="1" s="1"/>
  <c r="CR532" i="1" s="1"/>
  <c r="CS532" i="1" s="1"/>
  <c r="CK533" i="1"/>
  <c r="CK534" i="1"/>
  <c r="CK535" i="1"/>
  <c r="CK536" i="1"/>
  <c r="CQ536" i="1" s="1"/>
  <c r="CR536" i="1" s="1"/>
  <c r="CS536" i="1" s="1"/>
  <c r="CK537" i="1"/>
  <c r="CK538" i="1"/>
  <c r="CQ538" i="1" s="1"/>
  <c r="CR538" i="1" s="1"/>
  <c r="CS538" i="1" s="1"/>
  <c r="CK539" i="1"/>
  <c r="CK540" i="1"/>
  <c r="CQ540" i="1" s="1"/>
  <c r="CR540" i="1" s="1"/>
  <c r="CS540" i="1" s="1"/>
  <c r="CK541" i="1"/>
  <c r="CK542" i="1"/>
  <c r="CK543" i="1"/>
  <c r="CK544" i="1"/>
  <c r="CQ544" i="1" s="1"/>
  <c r="CR544" i="1" s="1"/>
  <c r="CS544" i="1" s="1"/>
  <c r="CK545" i="1"/>
  <c r="CK546" i="1"/>
  <c r="CQ546" i="1" s="1"/>
  <c r="CR546" i="1" s="1"/>
  <c r="CS546" i="1" s="1"/>
  <c r="CK547" i="1"/>
  <c r="CK548" i="1"/>
  <c r="CQ548" i="1" s="1"/>
  <c r="CR548" i="1" s="1"/>
  <c r="CS548" i="1" s="1"/>
  <c r="CK549" i="1"/>
  <c r="CK550" i="1"/>
  <c r="CK551" i="1"/>
  <c r="CK552" i="1"/>
  <c r="CQ552" i="1" s="1"/>
  <c r="CR552" i="1" s="1"/>
  <c r="CS552" i="1" s="1"/>
  <c r="CK553" i="1"/>
  <c r="CK554" i="1"/>
  <c r="CQ554" i="1" s="1"/>
  <c r="CR554" i="1" s="1"/>
  <c r="CS554" i="1" s="1"/>
  <c r="CK555" i="1"/>
  <c r="CK556" i="1"/>
  <c r="CQ556" i="1" s="1"/>
  <c r="CR556" i="1" s="1"/>
  <c r="CS556" i="1" s="1"/>
  <c r="CK557" i="1"/>
  <c r="CK558" i="1"/>
  <c r="CK559" i="1"/>
  <c r="CK560" i="1"/>
  <c r="CQ560" i="1" s="1"/>
  <c r="CR560" i="1" s="1"/>
  <c r="CS560" i="1" s="1"/>
  <c r="CK561" i="1"/>
  <c r="CK562" i="1"/>
  <c r="CQ562" i="1" s="1"/>
  <c r="CR562" i="1" s="1"/>
  <c r="CS562" i="1" s="1"/>
  <c r="CK563" i="1"/>
  <c r="CK564" i="1"/>
  <c r="CQ564" i="1" s="1"/>
  <c r="CR564" i="1" s="1"/>
  <c r="CS564" i="1" s="1"/>
  <c r="CK565" i="1"/>
  <c r="CK566" i="1"/>
  <c r="CK567" i="1"/>
  <c r="CK568" i="1"/>
  <c r="CQ568" i="1" s="1"/>
  <c r="CR568" i="1" s="1"/>
  <c r="CS568" i="1" s="1"/>
  <c r="CK569" i="1"/>
  <c r="CK570" i="1"/>
  <c r="CQ570" i="1" s="1"/>
  <c r="CR570" i="1" s="1"/>
  <c r="CS570" i="1" s="1"/>
  <c r="CK571" i="1"/>
  <c r="CK572" i="1"/>
  <c r="CQ572" i="1" s="1"/>
  <c r="CR572" i="1" s="1"/>
  <c r="CS572" i="1" s="1"/>
  <c r="CK573" i="1"/>
  <c r="CK574" i="1"/>
  <c r="CK575" i="1"/>
  <c r="CK576" i="1"/>
  <c r="CQ576" i="1" s="1"/>
  <c r="CR576" i="1" s="1"/>
  <c r="CS576" i="1" s="1"/>
  <c r="CK577" i="1"/>
  <c r="CK578" i="1"/>
  <c r="CQ578" i="1" s="1"/>
  <c r="CR578" i="1" s="1"/>
  <c r="CS578" i="1" s="1"/>
  <c r="CK579" i="1"/>
  <c r="CK580" i="1"/>
  <c r="CQ580" i="1" s="1"/>
  <c r="CR580" i="1" s="1"/>
  <c r="CS580" i="1" s="1"/>
  <c r="CK581" i="1"/>
  <c r="CK582" i="1"/>
  <c r="CK583" i="1"/>
  <c r="CK584" i="1"/>
  <c r="CQ584" i="1" s="1"/>
  <c r="CR584" i="1" s="1"/>
  <c r="CS584" i="1" s="1"/>
  <c r="CK585" i="1"/>
  <c r="CK586" i="1"/>
  <c r="CQ586" i="1" s="1"/>
  <c r="CR586" i="1" s="1"/>
  <c r="CS586" i="1" s="1"/>
  <c r="CK587" i="1"/>
  <c r="CK588" i="1"/>
  <c r="CQ588" i="1" s="1"/>
  <c r="CR588" i="1" s="1"/>
  <c r="CS588" i="1" s="1"/>
  <c r="CK589" i="1"/>
  <c r="CK590" i="1"/>
  <c r="CK591" i="1"/>
  <c r="CK592" i="1"/>
  <c r="CQ592" i="1" s="1"/>
  <c r="CR592" i="1" s="1"/>
  <c r="CS592" i="1" s="1"/>
  <c r="CK593" i="1"/>
  <c r="CK594" i="1"/>
  <c r="CQ594" i="1" s="1"/>
  <c r="CR594" i="1" s="1"/>
  <c r="CS594" i="1" s="1"/>
  <c r="CK595" i="1"/>
  <c r="CK596" i="1"/>
  <c r="CQ596" i="1" s="1"/>
  <c r="CR596" i="1" s="1"/>
  <c r="CS596" i="1" s="1"/>
  <c r="CK597" i="1"/>
  <c r="CK598" i="1"/>
  <c r="CK599" i="1"/>
  <c r="CK600" i="1"/>
  <c r="CQ600" i="1" s="1"/>
  <c r="CR600" i="1" s="1"/>
  <c r="CS600" i="1" s="1"/>
  <c r="CK601" i="1"/>
  <c r="CK602" i="1"/>
  <c r="CQ602" i="1" s="1"/>
  <c r="CR602" i="1" s="1"/>
  <c r="CS602" i="1" s="1"/>
  <c r="CK603" i="1"/>
  <c r="CK604" i="1"/>
  <c r="CQ604" i="1" s="1"/>
  <c r="CR604" i="1" s="1"/>
  <c r="CS604" i="1" s="1"/>
  <c r="CK605" i="1"/>
  <c r="CK606" i="1"/>
  <c r="CK607" i="1"/>
  <c r="CK608" i="1"/>
  <c r="CQ608" i="1" s="1"/>
  <c r="CR608" i="1" s="1"/>
  <c r="CS608" i="1" s="1"/>
  <c r="CK609" i="1"/>
  <c r="CK610" i="1"/>
  <c r="CQ610" i="1" s="1"/>
  <c r="CR610" i="1" s="1"/>
  <c r="CS610" i="1" s="1"/>
  <c r="CK611" i="1"/>
  <c r="CK612" i="1"/>
  <c r="CQ612" i="1" s="1"/>
  <c r="CR612" i="1" s="1"/>
  <c r="CS612" i="1" s="1"/>
  <c r="CK613" i="1"/>
  <c r="CK614" i="1"/>
  <c r="CK615" i="1"/>
  <c r="CK616" i="1"/>
  <c r="CQ616" i="1" s="1"/>
  <c r="CR616" i="1" s="1"/>
  <c r="CS616" i="1" s="1"/>
  <c r="CK617" i="1"/>
  <c r="CK618" i="1"/>
  <c r="CQ618" i="1" s="1"/>
  <c r="CR618" i="1" s="1"/>
  <c r="CS618" i="1" s="1"/>
  <c r="CK619" i="1"/>
  <c r="CK620" i="1"/>
  <c r="CQ620" i="1" s="1"/>
  <c r="CR620" i="1" s="1"/>
  <c r="CS620" i="1" s="1"/>
  <c r="CK621" i="1"/>
  <c r="CK622" i="1"/>
  <c r="CK623" i="1"/>
  <c r="CK624" i="1"/>
  <c r="CQ624" i="1" s="1"/>
  <c r="CR624" i="1" s="1"/>
  <c r="CS624" i="1" s="1"/>
  <c r="CK625" i="1"/>
  <c r="CK626" i="1"/>
  <c r="CQ626" i="1" s="1"/>
  <c r="CR626" i="1" s="1"/>
  <c r="CS626" i="1" s="1"/>
  <c r="CK627" i="1"/>
  <c r="CK628" i="1"/>
  <c r="CQ628" i="1" s="1"/>
  <c r="CR628" i="1" s="1"/>
  <c r="CS628" i="1" s="1"/>
  <c r="CK629" i="1"/>
  <c r="CK630" i="1"/>
  <c r="CK631" i="1"/>
  <c r="CK632" i="1"/>
  <c r="CQ632" i="1" s="1"/>
  <c r="CR632" i="1" s="1"/>
  <c r="CS632" i="1" s="1"/>
  <c r="CK633" i="1"/>
  <c r="CK634" i="1"/>
  <c r="CQ634" i="1" s="1"/>
  <c r="CR634" i="1" s="1"/>
  <c r="CS634" i="1" s="1"/>
  <c r="CK635" i="1"/>
  <c r="CK636" i="1"/>
  <c r="CQ636" i="1" s="1"/>
  <c r="CR636" i="1" s="1"/>
  <c r="CS636" i="1" s="1"/>
  <c r="CK637" i="1"/>
  <c r="CK638" i="1"/>
  <c r="CK639" i="1"/>
  <c r="CK640" i="1"/>
  <c r="CQ640" i="1" s="1"/>
  <c r="CR640" i="1" s="1"/>
  <c r="CS640" i="1" s="1"/>
  <c r="CK641" i="1"/>
  <c r="CK642" i="1"/>
  <c r="CQ642" i="1" s="1"/>
  <c r="CR642" i="1" s="1"/>
  <c r="CS642" i="1" s="1"/>
  <c r="CK643" i="1"/>
  <c r="CK644" i="1"/>
  <c r="CQ644" i="1" s="1"/>
  <c r="CR644" i="1" s="1"/>
  <c r="CS644" i="1" s="1"/>
  <c r="CK645" i="1"/>
  <c r="CK646" i="1"/>
  <c r="CK647" i="1"/>
  <c r="CK648" i="1"/>
  <c r="CQ648" i="1" s="1"/>
  <c r="CR648" i="1" s="1"/>
  <c r="CS648" i="1" s="1"/>
  <c r="CK649" i="1"/>
  <c r="CK650" i="1"/>
  <c r="CQ650" i="1" s="1"/>
  <c r="CR650" i="1" s="1"/>
  <c r="CS650" i="1" s="1"/>
  <c r="CK651" i="1"/>
  <c r="CK652" i="1"/>
  <c r="CQ652" i="1" s="1"/>
  <c r="CR652" i="1" s="1"/>
  <c r="CS652" i="1" s="1"/>
  <c r="CK653" i="1"/>
  <c r="CK654" i="1"/>
  <c r="CK655" i="1"/>
  <c r="CK656" i="1"/>
  <c r="CQ656" i="1" s="1"/>
  <c r="CR656" i="1" s="1"/>
  <c r="CS656" i="1" s="1"/>
  <c r="CK657" i="1"/>
  <c r="CK658" i="1"/>
  <c r="CQ658" i="1" s="1"/>
  <c r="CR658" i="1" s="1"/>
  <c r="CS658" i="1" s="1"/>
  <c r="CK659" i="1"/>
  <c r="CK660" i="1"/>
  <c r="CQ660" i="1" s="1"/>
  <c r="CR660" i="1" s="1"/>
  <c r="CS660" i="1" s="1"/>
  <c r="CK661" i="1"/>
  <c r="CK662" i="1"/>
  <c r="CK663" i="1"/>
  <c r="CK664" i="1"/>
  <c r="CQ664" i="1" s="1"/>
  <c r="CR664" i="1" s="1"/>
  <c r="CS664" i="1" s="1"/>
  <c r="CK665" i="1"/>
  <c r="CK666" i="1"/>
  <c r="CQ666" i="1" s="1"/>
  <c r="CR666" i="1" s="1"/>
  <c r="CS666" i="1" s="1"/>
  <c r="CK667" i="1"/>
  <c r="CK668" i="1"/>
  <c r="CQ668" i="1" s="1"/>
  <c r="CR668" i="1" s="1"/>
  <c r="CS668" i="1" s="1"/>
  <c r="CK669" i="1"/>
  <c r="CK670" i="1"/>
  <c r="CK671" i="1"/>
  <c r="CK672" i="1"/>
  <c r="CQ672" i="1" s="1"/>
  <c r="CR672" i="1" s="1"/>
  <c r="CS672" i="1" s="1"/>
  <c r="CK673" i="1"/>
  <c r="CK674" i="1"/>
  <c r="CQ674" i="1" s="1"/>
  <c r="CR674" i="1" s="1"/>
  <c r="CS674" i="1" s="1"/>
  <c r="CK675" i="1"/>
  <c r="CK676" i="1"/>
  <c r="CQ676" i="1" s="1"/>
  <c r="CR676" i="1" s="1"/>
  <c r="CS676" i="1" s="1"/>
  <c r="CK677" i="1"/>
  <c r="CK678" i="1"/>
  <c r="CK679" i="1"/>
  <c r="CK680" i="1"/>
  <c r="CQ680" i="1" s="1"/>
  <c r="CR680" i="1" s="1"/>
  <c r="CS680" i="1" s="1"/>
  <c r="CK681" i="1"/>
  <c r="CK682" i="1"/>
  <c r="CQ682" i="1" s="1"/>
  <c r="CR682" i="1" s="1"/>
  <c r="CS682" i="1" s="1"/>
  <c r="CK683" i="1"/>
  <c r="CK684" i="1"/>
  <c r="CQ684" i="1" s="1"/>
  <c r="CR684" i="1" s="1"/>
  <c r="CS684" i="1" s="1"/>
  <c r="CK685" i="1"/>
  <c r="CK686" i="1"/>
  <c r="CK687" i="1"/>
  <c r="CK688" i="1"/>
  <c r="CQ688" i="1" s="1"/>
  <c r="CR688" i="1" s="1"/>
  <c r="CS688" i="1" s="1"/>
  <c r="CK689" i="1"/>
  <c r="CK690" i="1"/>
  <c r="CQ690" i="1" s="1"/>
  <c r="CR690" i="1" s="1"/>
  <c r="CS690" i="1" s="1"/>
  <c r="CK691" i="1"/>
  <c r="CK692" i="1"/>
  <c r="CQ692" i="1" s="1"/>
  <c r="CR692" i="1" s="1"/>
  <c r="CS692" i="1" s="1"/>
  <c r="CK693" i="1"/>
  <c r="CK694" i="1"/>
  <c r="CK695" i="1"/>
  <c r="CK696" i="1"/>
  <c r="CQ696" i="1" s="1"/>
  <c r="CR696" i="1" s="1"/>
  <c r="CS696" i="1" s="1"/>
  <c r="CK697" i="1"/>
  <c r="CK698" i="1"/>
  <c r="CQ698" i="1" s="1"/>
  <c r="CR698" i="1" s="1"/>
  <c r="CS698" i="1" s="1"/>
  <c r="CK699" i="1"/>
  <c r="CK700" i="1"/>
  <c r="CQ700" i="1" s="1"/>
  <c r="CR700" i="1" s="1"/>
  <c r="CS700" i="1" s="1"/>
  <c r="CK701" i="1"/>
  <c r="CK702" i="1"/>
  <c r="CK703" i="1"/>
  <c r="CK704" i="1"/>
  <c r="CQ704" i="1" s="1"/>
  <c r="CR704" i="1" s="1"/>
  <c r="CS704" i="1" s="1"/>
  <c r="CK705" i="1"/>
  <c r="CK706" i="1"/>
  <c r="CQ706" i="1" s="1"/>
  <c r="CR706" i="1" s="1"/>
  <c r="CS706" i="1" s="1"/>
  <c r="CK707" i="1"/>
  <c r="CK708" i="1"/>
  <c r="CQ708" i="1" s="1"/>
  <c r="CR708" i="1" s="1"/>
  <c r="CS708" i="1" s="1"/>
  <c r="CK709" i="1"/>
  <c r="CK710" i="1"/>
  <c r="CK711" i="1"/>
  <c r="CK712" i="1"/>
  <c r="CQ712" i="1" s="1"/>
  <c r="CR712" i="1" s="1"/>
  <c r="CS712" i="1" s="1"/>
  <c r="CK713" i="1"/>
  <c r="CK714" i="1"/>
  <c r="CQ714" i="1" s="1"/>
  <c r="CR714" i="1" s="1"/>
  <c r="CS714" i="1" s="1"/>
  <c r="CK715" i="1"/>
  <c r="CK716" i="1"/>
  <c r="CQ716" i="1" s="1"/>
  <c r="CR716" i="1" s="1"/>
  <c r="CS716" i="1" s="1"/>
  <c r="CK717" i="1"/>
  <c r="CK718" i="1"/>
  <c r="CK719" i="1"/>
  <c r="CK720" i="1"/>
  <c r="CQ720" i="1" s="1"/>
  <c r="CR720" i="1" s="1"/>
  <c r="CS720" i="1" s="1"/>
  <c r="CK721" i="1"/>
  <c r="CK722" i="1"/>
  <c r="CQ722" i="1" s="1"/>
  <c r="CR722" i="1" s="1"/>
  <c r="CS722" i="1" s="1"/>
  <c r="CK723" i="1"/>
  <c r="CK724" i="1"/>
  <c r="CQ724" i="1" s="1"/>
  <c r="CR724" i="1" s="1"/>
  <c r="CS724" i="1" s="1"/>
  <c r="CK725" i="1"/>
  <c r="CK726" i="1"/>
  <c r="CK727" i="1"/>
  <c r="CK728" i="1"/>
  <c r="CQ728" i="1" s="1"/>
  <c r="CR728" i="1" s="1"/>
  <c r="CS728" i="1" s="1"/>
  <c r="CK729" i="1"/>
  <c r="CK730" i="1"/>
  <c r="CQ730" i="1" s="1"/>
  <c r="CR730" i="1" s="1"/>
  <c r="CS730" i="1" s="1"/>
  <c r="CK731" i="1"/>
  <c r="CK732" i="1"/>
  <c r="CQ732" i="1" s="1"/>
  <c r="CR732" i="1" s="1"/>
  <c r="CS732" i="1" s="1"/>
  <c r="CK733" i="1"/>
  <c r="CK734" i="1"/>
  <c r="CK735" i="1"/>
  <c r="CK736" i="1"/>
  <c r="CQ736" i="1" s="1"/>
  <c r="CR736" i="1" s="1"/>
  <c r="CS736" i="1" s="1"/>
  <c r="CK737" i="1"/>
  <c r="CK738" i="1"/>
  <c r="CQ738" i="1" s="1"/>
  <c r="CR738" i="1" s="1"/>
  <c r="CS738" i="1" s="1"/>
  <c r="CK739" i="1"/>
  <c r="CK740" i="1"/>
  <c r="CQ740" i="1" s="1"/>
  <c r="CR740" i="1" s="1"/>
  <c r="CS740" i="1" s="1"/>
  <c r="CK741" i="1"/>
  <c r="CK742" i="1"/>
  <c r="CK743" i="1"/>
  <c r="CK744" i="1"/>
  <c r="CQ744" i="1" s="1"/>
  <c r="CR744" i="1" s="1"/>
  <c r="CS744" i="1" s="1"/>
  <c r="CK745" i="1"/>
  <c r="CK746" i="1"/>
  <c r="CQ746" i="1" s="1"/>
  <c r="CR746" i="1" s="1"/>
  <c r="CS746" i="1" s="1"/>
  <c r="CK747" i="1"/>
  <c r="CK748" i="1"/>
  <c r="CQ748" i="1" s="1"/>
  <c r="CR748" i="1" s="1"/>
  <c r="CS748" i="1" s="1"/>
  <c r="CK749" i="1"/>
  <c r="CK750" i="1"/>
  <c r="CK751" i="1"/>
  <c r="CK752" i="1"/>
  <c r="CQ752" i="1" s="1"/>
  <c r="CR752" i="1" s="1"/>
  <c r="CS752" i="1" s="1"/>
  <c r="CK753" i="1"/>
  <c r="CK754" i="1"/>
  <c r="CQ754" i="1" s="1"/>
  <c r="CR754" i="1" s="1"/>
  <c r="CS754" i="1" s="1"/>
  <c r="CK755" i="1"/>
  <c r="CK756" i="1"/>
  <c r="CQ756" i="1" s="1"/>
  <c r="CR756" i="1" s="1"/>
  <c r="CS756" i="1" s="1"/>
  <c r="CK757" i="1"/>
  <c r="CK758" i="1"/>
  <c r="CK759" i="1"/>
  <c r="CK760" i="1"/>
  <c r="CQ760" i="1" s="1"/>
  <c r="CR760" i="1" s="1"/>
  <c r="CS760" i="1" s="1"/>
  <c r="CK761" i="1"/>
  <c r="CK762" i="1"/>
  <c r="CQ762" i="1" s="1"/>
  <c r="CR762" i="1" s="1"/>
  <c r="CS762" i="1" s="1"/>
  <c r="CK763" i="1"/>
  <c r="CK764" i="1"/>
  <c r="CQ764" i="1" s="1"/>
  <c r="CR764" i="1" s="1"/>
  <c r="CS764" i="1" s="1"/>
  <c r="CK765" i="1"/>
  <c r="CK766" i="1"/>
  <c r="CK767" i="1"/>
  <c r="CK768" i="1"/>
  <c r="CQ768" i="1" s="1"/>
  <c r="CR768" i="1" s="1"/>
  <c r="CS768" i="1" s="1"/>
  <c r="CK769" i="1"/>
  <c r="CK770" i="1"/>
  <c r="CQ770" i="1" s="1"/>
  <c r="CR770" i="1" s="1"/>
  <c r="CS770" i="1" s="1"/>
  <c r="CK771" i="1"/>
  <c r="CK772" i="1"/>
  <c r="CQ772" i="1" s="1"/>
  <c r="CR772" i="1" s="1"/>
  <c r="CS772" i="1" s="1"/>
  <c r="CK773" i="1"/>
  <c r="CK774" i="1"/>
  <c r="CK775" i="1"/>
  <c r="CK776" i="1"/>
  <c r="CQ776" i="1" s="1"/>
  <c r="CR776" i="1" s="1"/>
  <c r="CS776" i="1" s="1"/>
  <c r="CK777" i="1"/>
  <c r="CK778" i="1"/>
  <c r="CQ778" i="1" s="1"/>
  <c r="CR778" i="1" s="1"/>
  <c r="CS778" i="1" s="1"/>
  <c r="CK779" i="1"/>
  <c r="CK780" i="1"/>
  <c r="CQ780" i="1" s="1"/>
  <c r="CR780" i="1" s="1"/>
  <c r="CS780" i="1" s="1"/>
  <c r="CK781" i="1"/>
  <c r="CK782" i="1"/>
  <c r="CK783" i="1"/>
  <c r="CK784" i="1"/>
  <c r="CQ784" i="1" s="1"/>
  <c r="CR784" i="1" s="1"/>
  <c r="CS784" i="1" s="1"/>
  <c r="CK785" i="1"/>
  <c r="CK786" i="1"/>
  <c r="CQ786" i="1" s="1"/>
  <c r="CR786" i="1" s="1"/>
  <c r="CS786" i="1" s="1"/>
  <c r="CK787" i="1"/>
  <c r="CK788" i="1"/>
  <c r="CQ788" i="1" s="1"/>
  <c r="CR788" i="1" s="1"/>
  <c r="CS788" i="1" s="1"/>
  <c r="CK789" i="1"/>
  <c r="CK790" i="1"/>
  <c r="CK791" i="1"/>
  <c r="CK792" i="1"/>
  <c r="CQ792" i="1" s="1"/>
  <c r="CR792" i="1" s="1"/>
  <c r="CS792" i="1" s="1"/>
  <c r="CK793" i="1"/>
  <c r="CK794" i="1"/>
  <c r="CQ794" i="1" s="1"/>
  <c r="CR794" i="1" s="1"/>
  <c r="CS794" i="1" s="1"/>
  <c r="CK795" i="1"/>
  <c r="CK796" i="1"/>
  <c r="CQ796" i="1" s="1"/>
  <c r="CR796" i="1" s="1"/>
  <c r="CS796" i="1" s="1"/>
  <c r="CK797" i="1"/>
  <c r="CK798" i="1"/>
  <c r="CK799" i="1"/>
  <c r="CK800" i="1"/>
  <c r="CQ800" i="1" s="1"/>
  <c r="CR800" i="1" s="1"/>
  <c r="CS800" i="1" s="1"/>
  <c r="CK801" i="1"/>
  <c r="CK802" i="1"/>
  <c r="CQ802" i="1" s="1"/>
  <c r="CR802" i="1" s="1"/>
  <c r="CS802" i="1" s="1"/>
  <c r="CK803" i="1"/>
  <c r="CK804" i="1"/>
  <c r="CQ804" i="1" s="1"/>
  <c r="CR804" i="1" s="1"/>
  <c r="CS804" i="1" s="1"/>
  <c r="CK805" i="1"/>
  <c r="CK806" i="1"/>
  <c r="CK807" i="1"/>
  <c r="CK808" i="1"/>
  <c r="CQ808" i="1" s="1"/>
  <c r="CR808" i="1" s="1"/>
  <c r="CS808" i="1" s="1"/>
  <c r="CK809" i="1"/>
  <c r="CK810" i="1"/>
  <c r="CQ810" i="1" s="1"/>
  <c r="CR810" i="1" s="1"/>
  <c r="CS810" i="1" s="1"/>
  <c r="CK811" i="1"/>
  <c r="CK812" i="1"/>
  <c r="CQ812" i="1" s="1"/>
  <c r="CR812" i="1" s="1"/>
  <c r="CS812" i="1" s="1"/>
  <c r="CK813" i="1"/>
  <c r="CK814" i="1"/>
  <c r="CK815" i="1"/>
  <c r="CK816" i="1"/>
  <c r="CQ816" i="1" s="1"/>
  <c r="CR816" i="1" s="1"/>
  <c r="CS816" i="1" s="1"/>
  <c r="CK817" i="1"/>
  <c r="CK818" i="1"/>
  <c r="CQ818" i="1" s="1"/>
  <c r="CR818" i="1" s="1"/>
  <c r="CS818" i="1" s="1"/>
  <c r="CK819" i="1"/>
  <c r="CK820" i="1"/>
  <c r="CQ820" i="1" s="1"/>
  <c r="CR820" i="1" s="1"/>
  <c r="CS820" i="1" s="1"/>
  <c r="CK821" i="1"/>
  <c r="CK822" i="1"/>
  <c r="CK823" i="1"/>
  <c r="CK824" i="1"/>
  <c r="CQ824" i="1" s="1"/>
  <c r="CR824" i="1" s="1"/>
  <c r="CS824" i="1" s="1"/>
  <c r="CK825" i="1"/>
  <c r="CK826" i="1"/>
  <c r="CQ826" i="1" s="1"/>
  <c r="CR826" i="1" s="1"/>
  <c r="CS826" i="1" s="1"/>
  <c r="CK827" i="1"/>
  <c r="CK828" i="1"/>
  <c r="CQ828" i="1" s="1"/>
  <c r="CR828" i="1" s="1"/>
  <c r="CS828" i="1" s="1"/>
  <c r="CK829" i="1"/>
  <c r="CK830" i="1"/>
  <c r="CK831" i="1"/>
  <c r="CK832" i="1"/>
  <c r="CQ832" i="1" s="1"/>
  <c r="CR832" i="1" s="1"/>
  <c r="CS832" i="1" s="1"/>
  <c r="CK833" i="1"/>
  <c r="CK834" i="1"/>
  <c r="CQ834" i="1" s="1"/>
  <c r="CR834" i="1" s="1"/>
  <c r="CS834" i="1" s="1"/>
  <c r="CK835" i="1"/>
  <c r="CK836" i="1"/>
  <c r="CQ836" i="1" s="1"/>
  <c r="CR836" i="1" s="1"/>
  <c r="CS836" i="1" s="1"/>
  <c r="CK837" i="1"/>
  <c r="CK838" i="1"/>
  <c r="CK839" i="1"/>
  <c r="CK840" i="1"/>
  <c r="CQ840" i="1" s="1"/>
  <c r="CR840" i="1" s="1"/>
  <c r="CS840" i="1" s="1"/>
  <c r="CK841" i="1"/>
  <c r="CK842" i="1"/>
  <c r="CQ842" i="1" s="1"/>
  <c r="CR842" i="1" s="1"/>
  <c r="CS842" i="1" s="1"/>
  <c r="CK843" i="1"/>
  <c r="CK844" i="1"/>
  <c r="CQ844" i="1" s="1"/>
  <c r="CR844" i="1" s="1"/>
  <c r="CS844" i="1" s="1"/>
  <c r="CK845" i="1"/>
  <c r="CK846" i="1"/>
  <c r="CK847" i="1"/>
  <c r="CK848" i="1"/>
  <c r="CQ848" i="1" s="1"/>
  <c r="CR848" i="1" s="1"/>
  <c r="CS848" i="1" s="1"/>
  <c r="CK849" i="1"/>
  <c r="CK850" i="1"/>
  <c r="CQ850" i="1" s="1"/>
  <c r="CR850" i="1" s="1"/>
  <c r="CS850" i="1" s="1"/>
  <c r="CK851" i="1"/>
  <c r="CK852" i="1"/>
  <c r="CQ852" i="1" s="1"/>
  <c r="CR852" i="1" s="1"/>
  <c r="CS852" i="1" s="1"/>
  <c r="CK853" i="1"/>
  <c r="CK854" i="1"/>
  <c r="CK855" i="1"/>
  <c r="CK856" i="1"/>
  <c r="CQ856" i="1" s="1"/>
  <c r="CR856" i="1" s="1"/>
  <c r="CS856" i="1" s="1"/>
  <c r="CK857" i="1"/>
  <c r="CK858" i="1"/>
  <c r="CQ858" i="1" s="1"/>
  <c r="CR858" i="1" s="1"/>
  <c r="CS858" i="1" s="1"/>
  <c r="CK859" i="1"/>
  <c r="CK860" i="1"/>
  <c r="CQ860" i="1" s="1"/>
  <c r="CR860" i="1" s="1"/>
  <c r="CS860" i="1" s="1"/>
  <c r="CK861" i="1"/>
  <c r="CK862" i="1"/>
  <c r="CK863" i="1"/>
  <c r="CK864" i="1"/>
  <c r="CQ864" i="1" s="1"/>
  <c r="CR864" i="1" s="1"/>
  <c r="CS864" i="1" s="1"/>
  <c r="CK865" i="1"/>
  <c r="CK866" i="1"/>
  <c r="CQ866" i="1" s="1"/>
  <c r="CR866" i="1" s="1"/>
  <c r="CS866" i="1" s="1"/>
  <c r="CK867" i="1"/>
  <c r="CK868" i="1"/>
  <c r="CQ868" i="1" s="1"/>
  <c r="CR868" i="1" s="1"/>
  <c r="CS868" i="1" s="1"/>
  <c r="CK869" i="1"/>
  <c r="CK870" i="1"/>
  <c r="CK871" i="1"/>
  <c r="CK872" i="1"/>
  <c r="CQ872" i="1" s="1"/>
  <c r="CR872" i="1" s="1"/>
  <c r="CS872" i="1" s="1"/>
  <c r="CK873" i="1"/>
  <c r="CK874" i="1"/>
  <c r="CQ874" i="1" s="1"/>
  <c r="CR874" i="1" s="1"/>
  <c r="CS874" i="1" s="1"/>
  <c r="CK875" i="1"/>
  <c r="CK876" i="1"/>
  <c r="CQ876" i="1" s="1"/>
  <c r="CR876" i="1" s="1"/>
  <c r="CS876" i="1" s="1"/>
  <c r="CK877" i="1"/>
  <c r="CK878" i="1"/>
  <c r="CK879" i="1"/>
  <c r="CK880" i="1"/>
  <c r="CQ880" i="1" s="1"/>
  <c r="CR880" i="1" s="1"/>
  <c r="CS880" i="1" s="1"/>
  <c r="CK881" i="1"/>
  <c r="CK882" i="1"/>
  <c r="CQ882" i="1" s="1"/>
  <c r="CR882" i="1" s="1"/>
  <c r="CS882" i="1" s="1"/>
  <c r="CK883" i="1"/>
  <c r="CK884" i="1"/>
  <c r="CQ884" i="1" s="1"/>
  <c r="CR884" i="1" s="1"/>
  <c r="CS884" i="1" s="1"/>
  <c r="CK885" i="1"/>
  <c r="CK886" i="1"/>
  <c r="CK887" i="1"/>
  <c r="CK888" i="1"/>
  <c r="CQ888" i="1" s="1"/>
  <c r="CR888" i="1" s="1"/>
  <c r="CS888" i="1" s="1"/>
  <c r="CK889" i="1"/>
  <c r="CK890" i="1"/>
  <c r="CQ890" i="1" s="1"/>
  <c r="CR890" i="1" s="1"/>
  <c r="CS890" i="1" s="1"/>
  <c r="CK891" i="1"/>
  <c r="CK892" i="1"/>
  <c r="CQ892" i="1" s="1"/>
  <c r="CR892" i="1" s="1"/>
  <c r="CS892" i="1" s="1"/>
  <c r="CK893" i="1"/>
  <c r="CK894" i="1"/>
  <c r="CK895" i="1"/>
  <c r="CK896" i="1"/>
  <c r="CQ896" i="1" s="1"/>
  <c r="CR896" i="1" s="1"/>
  <c r="CS896" i="1" s="1"/>
  <c r="CK897" i="1"/>
  <c r="CK898" i="1"/>
  <c r="CQ898" i="1" s="1"/>
  <c r="CR898" i="1" s="1"/>
  <c r="CS898" i="1" s="1"/>
  <c r="CK899" i="1"/>
  <c r="CK900" i="1"/>
  <c r="CQ900" i="1" s="1"/>
  <c r="CR900" i="1" s="1"/>
  <c r="CS900" i="1" s="1"/>
  <c r="CK901" i="1"/>
  <c r="CK902" i="1"/>
  <c r="CK903" i="1"/>
  <c r="CK904" i="1"/>
  <c r="CQ904" i="1" s="1"/>
  <c r="CR904" i="1" s="1"/>
  <c r="CS904" i="1" s="1"/>
  <c r="CK905" i="1"/>
  <c r="CK906" i="1"/>
  <c r="CQ906" i="1" s="1"/>
  <c r="CR906" i="1" s="1"/>
  <c r="CS906" i="1" s="1"/>
  <c r="CK907" i="1"/>
  <c r="CK908" i="1"/>
  <c r="CQ908" i="1" s="1"/>
  <c r="CR908" i="1" s="1"/>
  <c r="CS908" i="1" s="1"/>
  <c r="CK909" i="1"/>
  <c r="CK910" i="1"/>
  <c r="CK911" i="1"/>
  <c r="CK912" i="1"/>
  <c r="CQ912" i="1" s="1"/>
  <c r="CR912" i="1" s="1"/>
  <c r="CS912" i="1" s="1"/>
  <c r="CK913" i="1"/>
  <c r="CK914" i="1"/>
  <c r="CQ914" i="1" s="1"/>
  <c r="CR914" i="1" s="1"/>
  <c r="CS914" i="1" s="1"/>
  <c r="CK915" i="1"/>
  <c r="CK916" i="1"/>
  <c r="CQ916" i="1" s="1"/>
  <c r="CR916" i="1" s="1"/>
  <c r="CS916" i="1" s="1"/>
  <c r="CK917" i="1"/>
  <c r="CK918" i="1"/>
  <c r="CK919" i="1"/>
  <c r="CK920" i="1"/>
  <c r="CQ920" i="1" s="1"/>
  <c r="CR920" i="1" s="1"/>
  <c r="CS920" i="1" s="1"/>
  <c r="CK921" i="1"/>
  <c r="CK922" i="1"/>
  <c r="CQ922" i="1" s="1"/>
  <c r="CR922" i="1" s="1"/>
  <c r="CS922" i="1" s="1"/>
  <c r="CK923" i="1"/>
  <c r="CK924" i="1"/>
  <c r="CQ924" i="1" s="1"/>
  <c r="CR924" i="1" s="1"/>
  <c r="CS924" i="1" s="1"/>
  <c r="CK925" i="1"/>
  <c r="CK926" i="1"/>
  <c r="CK927" i="1"/>
  <c r="CK928" i="1"/>
  <c r="CQ928" i="1" s="1"/>
  <c r="CR928" i="1" s="1"/>
  <c r="CS928" i="1" s="1"/>
  <c r="CK929" i="1"/>
  <c r="CK930" i="1"/>
  <c r="CQ930" i="1" s="1"/>
  <c r="CR930" i="1" s="1"/>
  <c r="CS930" i="1" s="1"/>
  <c r="CK931" i="1"/>
  <c r="CK932" i="1"/>
  <c r="CQ932" i="1" s="1"/>
  <c r="CR932" i="1" s="1"/>
  <c r="CS932" i="1" s="1"/>
  <c r="CK933" i="1"/>
  <c r="CK934" i="1"/>
  <c r="CK935" i="1"/>
  <c r="CK936" i="1"/>
  <c r="CQ936" i="1" s="1"/>
  <c r="CR936" i="1" s="1"/>
  <c r="CS936" i="1" s="1"/>
  <c r="CK937" i="1"/>
  <c r="CK938" i="1"/>
  <c r="CQ938" i="1" s="1"/>
  <c r="CR938" i="1" s="1"/>
  <c r="CS938" i="1" s="1"/>
  <c r="CK939" i="1"/>
  <c r="CK940" i="1"/>
  <c r="CQ940" i="1" s="1"/>
  <c r="CR940" i="1" s="1"/>
  <c r="CS940" i="1" s="1"/>
  <c r="CK941" i="1"/>
  <c r="CK942" i="1"/>
  <c r="CK943" i="1"/>
  <c r="CK944" i="1"/>
  <c r="CQ944" i="1" s="1"/>
  <c r="CR944" i="1" s="1"/>
  <c r="CS944" i="1" s="1"/>
  <c r="CK945" i="1"/>
  <c r="CK946" i="1"/>
  <c r="CQ946" i="1" s="1"/>
  <c r="CR946" i="1" s="1"/>
  <c r="CS946" i="1" s="1"/>
  <c r="CK947" i="1"/>
  <c r="CK948" i="1"/>
  <c r="CQ948" i="1" s="1"/>
  <c r="CR948" i="1" s="1"/>
  <c r="CS948" i="1" s="1"/>
  <c r="CK949" i="1"/>
  <c r="CK950" i="1"/>
  <c r="CK951" i="1"/>
  <c r="CK952" i="1"/>
  <c r="CQ952" i="1" s="1"/>
  <c r="CR952" i="1" s="1"/>
  <c r="CS952" i="1" s="1"/>
  <c r="CK953" i="1"/>
  <c r="CK954" i="1"/>
  <c r="CQ954" i="1" s="1"/>
  <c r="CR954" i="1" s="1"/>
  <c r="CS954" i="1" s="1"/>
  <c r="CK955" i="1"/>
  <c r="CK956" i="1"/>
  <c r="CQ956" i="1" s="1"/>
  <c r="CR956" i="1" s="1"/>
  <c r="CS956" i="1" s="1"/>
  <c r="CK957" i="1"/>
  <c r="CK958" i="1"/>
  <c r="CK959" i="1"/>
  <c r="CK960" i="1"/>
  <c r="CQ960" i="1" s="1"/>
  <c r="CR960" i="1" s="1"/>
  <c r="CS960" i="1" s="1"/>
  <c r="CK961" i="1"/>
  <c r="CK962" i="1"/>
  <c r="CQ962" i="1" s="1"/>
  <c r="CR962" i="1" s="1"/>
  <c r="CS962" i="1" s="1"/>
  <c r="CK963" i="1"/>
  <c r="CK964" i="1"/>
  <c r="CQ964" i="1" s="1"/>
  <c r="CR964" i="1" s="1"/>
  <c r="CS964" i="1" s="1"/>
  <c r="CK965" i="1"/>
  <c r="CK966" i="1"/>
  <c r="CK967" i="1"/>
  <c r="CK968" i="1"/>
  <c r="CQ968" i="1" s="1"/>
  <c r="CR968" i="1" s="1"/>
  <c r="CS968" i="1" s="1"/>
  <c r="CK969" i="1"/>
  <c r="CK970" i="1"/>
  <c r="CQ970" i="1" s="1"/>
  <c r="CR970" i="1" s="1"/>
  <c r="CS970" i="1" s="1"/>
  <c r="CK971" i="1"/>
  <c r="CK972" i="1"/>
  <c r="CQ972" i="1" s="1"/>
  <c r="CR972" i="1" s="1"/>
  <c r="CS972" i="1" s="1"/>
  <c r="CK973" i="1"/>
  <c r="CK974" i="1"/>
  <c r="CK975" i="1"/>
  <c r="CK976" i="1"/>
  <c r="CQ976" i="1" s="1"/>
  <c r="CR976" i="1" s="1"/>
  <c r="CS976" i="1" s="1"/>
  <c r="CK977" i="1"/>
  <c r="CK978" i="1"/>
  <c r="CQ978" i="1" s="1"/>
  <c r="CR978" i="1" s="1"/>
  <c r="CS978" i="1" s="1"/>
  <c r="CK979" i="1"/>
  <c r="CK980" i="1"/>
  <c r="CQ980" i="1" s="1"/>
  <c r="CR980" i="1" s="1"/>
  <c r="CS980" i="1" s="1"/>
  <c r="CK981" i="1"/>
  <c r="CK982" i="1"/>
  <c r="CK983" i="1"/>
  <c r="CK984" i="1"/>
  <c r="CQ984" i="1" s="1"/>
  <c r="CR984" i="1" s="1"/>
  <c r="CS984" i="1" s="1"/>
  <c r="CK985" i="1"/>
  <c r="CK986" i="1"/>
  <c r="CQ986" i="1" s="1"/>
  <c r="CR986" i="1" s="1"/>
  <c r="CS986" i="1" s="1"/>
  <c r="CK987" i="1"/>
  <c r="CK988" i="1"/>
  <c r="CQ988" i="1" s="1"/>
  <c r="CR988" i="1" s="1"/>
  <c r="CS988" i="1" s="1"/>
  <c r="CK989" i="1"/>
  <c r="CK990" i="1"/>
  <c r="CK991" i="1"/>
  <c r="CK992" i="1"/>
  <c r="CQ992" i="1" s="1"/>
  <c r="CR992" i="1" s="1"/>
  <c r="CS992" i="1" s="1"/>
  <c r="CK993" i="1"/>
  <c r="CK994" i="1"/>
  <c r="CQ994" i="1" s="1"/>
  <c r="CR994" i="1" s="1"/>
  <c r="CS994" i="1" s="1"/>
  <c r="CK995" i="1"/>
  <c r="CK996" i="1"/>
  <c r="CQ996" i="1" s="1"/>
  <c r="CR996" i="1" s="1"/>
  <c r="CS996" i="1" s="1"/>
  <c r="CK997" i="1"/>
  <c r="CK998" i="1"/>
  <c r="CK999" i="1"/>
  <c r="CK1000" i="1"/>
  <c r="CQ1000" i="1" s="1"/>
  <c r="CR1000" i="1" s="1"/>
  <c r="CS1000" i="1" s="1"/>
  <c r="CK1001" i="1"/>
  <c r="CK1002" i="1"/>
  <c r="CQ1002" i="1" s="1"/>
  <c r="CR1002" i="1" s="1"/>
  <c r="CS1002" i="1" s="1"/>
  <c r="CK1003" i="1"/>
  <c r="CK1004" i="1"/>
  <c r="CQ1004" i="1" s="1"/>
  <c r="CR1004" i="1" s="1"/>
  <c r="CS1004" i="1" s="1"/>
  <c r="CK1005" i="1"/>
  <c r="CK1006" i="1"/>
  <c r="CK1007" i="1"/>
  <c r="CK1008" i="1"/>
  <c r="CQ1008" i="1" s="1"/>
  <c r="CR1008" i="1" s="1"/>
  <c r="CS1008" i="1" s="1"/>
  <c r="CK1009" i="1"/>
  <c r="CQ1009" i="1" s="1"/>
  <c r="CR1009" i="1" s="1"/>
  <c r="CS1009" i="1" s="1"/>
  <c r="CK1010" i="1"/>
  <c r="CQ1010" i="1" s="1"/>
  <c r="CR1010" i="1" s="1"/>
  <c r="CS1010" i="1" s="1"/>
  <c r="CK1011" i="1"/>
  <c r="CK1012" i="1"/>
  <c r="CQ1012" i="1" s="1"/>
  <c r="CR1012" i="1" s="1"/>
  <c r="CS1012" i="1" s="1"/>
  <c r="CK1013" i="1"/>
  <c r="CK1014" i="1"/>
  <c r="CK1015" i="1"/>
  <c r="CK1016" i="1"/>
  <c r="CQ1016" i="1" s="1"/>
  <c r="CR1016" i="1" s="1"/>
  <c r="CS1016" i="1" s="1"/>
  <c r="CK1017" i="1"/>
  <c r="CQ1017" i="1" s="1"/>
  <c r="CR1017" i="1" s="1"/>
  <c r="CS1017" i="1" s="1"/>
  <c r="CK1018" i="1"/>
  <c r="CQ1018" i="1" s="1"/>
  <c r="CR1018" i="1" s="1"/>
  <c r="CS1018" i="1" s="1"/>
  <c r="CK1019" i="1"/>
  <c r="CK1020" i="1"/>
  <c r="CQ1020" i="1" s="1"/>
  <c r="CR1020" i="1" s="1"/>
  <c r="CS1020" i="1" s="1"/>
  <c r="CK1021" i="1"/>
  <c r="CK1022" i="1"/>
  <c r="CK1023" i="1"/>
  <c r="CK1024" i="1"/>
  <c r="CQ1024" i="1" s="1"/>
  <c r="CR1024" i="1" s="1"/>
  <c r="CS1024" i="1" s="1"/>
  <c r="CK1025" i="1"/>
  <c r="CQ1025" i="1" s="1"/>
  <c r="CR1025" i="1" s="1"/>
  <c r="CS1025" i="1" s="1"/>
  <c r="CK1026" i="1"/>
  <c r="CQ1026" i="1" s="1"/>
  <c r="CR1026" i="1" s="1"/>
  <c r="CS1026" i="1" s="1"/>
  <c r="CK1027" i="1"/>
  <c r="CK1028" i="1"/>
  <c r="CQ1028" i="1" s="1"/>
  <c r="CR1028" i="1" s="1"/>
  <c r="CS1028" i="1" s="1"/>
  <c r="CK1029" i="1"/>
  <c r="CK1030" i="1"/>
  <c r="CK1031" i="1"/>
  <c r="CK1032" i="1"/>
  <c r="CQ1032" i="1" s="1"/>
  <c r="CR1032" i="1" s="1"/>
  <c r="CS1032" i="1" s="1"/>
  <c r="CK1033" i="1"/>
  <c r="CQ1033" i="1" s="1"/>
  <c r="CR1033" i="1" s="1"/>
  <c r="CS1033" i="1" s="1"/>
  <c r="CK1034" i="1"/>
  <c r="CQ1034" i="1" s="1"/>
  <c r="CR1034" i="1" s="1"/>
  <c r="CS1034" i="1" s="1"/>
  <c r="CK1035" i="1"/>
  <c r="CK1036" i="1"/>
  <c r="CQ1036" i="1" s="1"/>
  <c r="CR1036" i="1" s="1"/>
  <c r="CS1036" i="1" s="1"/>
  <c r="CK1037" i="1"/>
  <c r="CK1038" i="1"/>
  <c r="CK1039" i="1"/>
  <c r="CK1040" i="1"/>
  <c r="CQ1040" i="1" s="1"/>
  <c r="CR1040" i="1" s="1"/>
  <c r="CS1040" i="1" s="1"/>
  <c r="CK1041" i="1"/>
  <c r="CQ1041" i="1" s="1"/>
  <c r="CR1041" i="1" s="1"/>
  <c r="CS1041" i="1" s="1"/>
  <c r="CK1042" i="1"/>
  <c r="CQ1042" i="1" s="1"/>
  <c r="CR1042" i="1" s="1"/>
  <c r="CS1042" i="1" s="1"/>
  <c r="CK1043" i="1"/>
  <c r="CK1044" i="1"/>
  <c r="CQ1044" i="1" s="1"/>
  <c r="CR1044" i="1" s="1"/>
  <c r="CS1044" i="1" s="1"/>
  <c r="CK1045" i="1"/>
  <c r="CK1046" i="1"/>
  <c r="CQ1046" i="1" s="1"/>
  <c r="CR1046" i="1" s="1"/>
  <c r="CS1046" i="1" s="1"/>
  <c r="CK1047" i="1"/>
  <c r="CK1048" i="1"/>
  <c r="CQ1048" i="1" s="1"/>
  <c r="CR1048" i="1" s="1"/>
  <c r="CS1048" i="1" s="1"/>
  <c r="CK1049" i="1"/>
  <c r="CQ1049" i="1" s="1"/>
  <c r="CR1049" i="1" s="1"/>
  <c r="CS1049" i="1" s="1"/>
  <c r="CK1050" i="1"/>
  <c r="CQ1050" i="1" s="1"/>
  <c r="CR1050" i="1" s="1"/>
  <c r="CS1050" i="1" s="1"/>
  <c r="CK1051" i="1"/>
  <c r="CK1052" i="1"/>
  <c r="CQ1052" i="1" s="1"/>
  <c r="CR1052" i="1" s="1"/>
  <c r="CS1052" i="1" s="1"/>
  <c r="CK1053" i="1"/>
  <c r="CK1054" i="1"/>
  <c r="CQ1054" i="1" s="1"/>
  <c r="CR1054" i="1" s="1"/>
  <c r="CS1054" i="1" s="1"/>
  <c r="CK1055" i="1"/>
  <c r="CK1056" i="1"/>
  <c r="CQ1056" i="1" s="1"/>
  <c r="CR1056" i="1" s="1"/>
  <c r="CS1056" i="1" s="1"/>
  <c r="CK1057" i="1"/>
  <c r="CQ1057" i="1" s="1"/>
  <c r="CR1057" i="1" s="1"/>
  <c r="CS1057" i="1" s="1"/>
  <c r="CK1058" i="1"/>
  <c r="CQ1058" i="1" s="1"/>
  <c r="CR1058" i="1" s="1"/>
  <c r="CS1058" i="1" s="1"/>
  <c r="CK1059" i="1"/>
  <c r="CK1060" i="1"/>
  <c r="CQ1060" i="1" s="1"/>
  <c r="CR1060" i="1" s="1"/>
  <c r="CS1060" i="1" s="1"/>
  <c r="CK1061" i="1"/>
  <c r="CK1062" i="1"/>
  <c r="CQ1062" i="1" s="1"/>
  <c r="CR1062" i="1" s="1"/>
  <c r="CS1062" i="1" s="1"/>
  <c r="CK1063" i="1"/>
  <c r="CK1064" i="1"/>
  <c r="CQ1064" i="1" s="1"/>
  <c r="CR1064" i="1" s="1"/>
  <c r="CS1064" i="1" s="1"/>
  <c r="CK1065" i="1"/>
  <c r="CQ1065" i="1" s="1"/>
  <c r="CR1065" i="1" s="1"/>
  <c r="CS1065" i="1" s="1"/>
  <c r="CK1066" i="1"/>
  <c r="CQ1066" i="1" s="1"/>
  <c r="CR1066" i="1" s="1"/>
  <c r="CS1066" i="1" s="1"/>
  <c r="CK1067" i="1"/>
  <c r="CK1068" i="1"/>
  <c r="CQ1068" i="1" s="1"/>
  <c r="CR1068" i="1" s="1"/>
  <c r="CS1068" i="1" s="1"/>
  <c r="CK1069" i="1"/>
  <c r="CK1070" i="1"/>
  <c r="CQ1070" i="1" s="1"/>
  <c r="CR1070" i="1" s="1"/>
  <c r="CS1070" i="1" s="1"/>
  <c r="CK1071" i="1"/>
  <c r="CK1072" i="1"/>
  <c r="CK1073" i="1"/>
  <c r="CK1074" i="1"/>
  <c r="CQ1074" i="1" s="1"/>
  <c r="CR1074" i="1" s="1"/>
  <c r="CS1074" i="1" s="1"/>
  <c r="CK1075" i="1"/>
  <c r="CK1076" i="1"/>
  <c r="CQ1076" i="1" s="1"/>
  <c r="CR1076" i="1" s="1"/>
  <c r="CS1076" i="1" s="1"/>
  <c r="CK1077" i="1"/>
  <c r="CK1078" i="1"/>
  <c r="CQ1078" i="1" s="1"/>
  <c r="CR1078" i="1" s="1"/>
  <c r="CS1078" i="1" s="1"/>
  <c r="CK1079" i="1"/>
  <c r="CK1080" i="1"/>
  <c r="CK1081" i="1"/>
  <c r="CK1082" i="1"/>
  <c r="CQ1082" i="1" s="1"/>
  <c r="CR1082" i="1" s="1"/>
  <c r="CS1082" i="1" s="1"/>
  <c r="CK1083" i="1"/>
  <c r="CK1084" i="1"/>
  <c r="CQ1084" i="1" s="1"/>
  <c r="CR1084" i="1" s="1"/>
  <c r="CS1084" i="1" s="1"/>
  <c r="CK1085" i="1"/>
  <c r="CK1086" i="1"/>
  <c r="CQ1086" i="1" s="1"/>
  <c r="CR1086" i="1" s="1"/>
  <c r="CS1086" i="1" s="1"/>
  <c r="CK1087" i="1"/>
  <c r="CK1088" i="1"/>
  <c r="CK1089" i="1"/>
  <c r="CK1090" i="1"/>
  <c r="CQ1090" i="1" s="1"/>
  <c r="CR1090" i="1" s="1"/>
  <c r="CS1090" i="1" s="1"/>
  <c r="CK1091" i="1"/>
  <c r="CK1092" i="1"/>
  <c r="CQ1092" i="1" s="1"/>
  <c r="CR1092" i="1" s="1"/>
  <c r="CS1092" i="1" s="1"/>
  <c r="CK1093" i="1"/>
  <c r="CK1094" i="1"/>
  <c r="CQ1094" i="1" s="1"/>
  <c r="CR1094" i="1" s="1"/>
  <c r="CS1094" i="1" s="1"/>
  <c r="CK1095" i="1"/>
  <c r="CK1096" i="1"/>
  <c r="CK1097" i="1"/>
  <c r="CK1098" i="1"/>
  <c r="CQ1098" i="1" s="1"/>
  <c r="CR1098" i="1" s="1"/>
  <c r="CS1098" i="1" s="1"/>
  <c r="CK1099" i="1"/>
  <c r="CK1100" i="1"/>
  <c r="CQ1100" i="1" s="1"/>
  <c r="CR1100" i="1" s="1"/>
  <c r="CS1100" i="1" s="1"/>
  <c r="CK1101" i="1"/>
  <c r="CK1102" i="1"/>
  <c r="CQ1102" i="1" s="1"/>
  <c r="CR1102" i="1" s="1"/>
  <c r="CS1102" i="1" s="1"/>
  <c r="CK1103" i="1"/>
  <c r="CK1104" i="1"/>
  <c r="CK1105" i="1"/>
  <c r="CK1106" i="1"/>
  <c r="CQ1106" i="1" s="1"/>
  <c r="CR1106" i="1" s="1"/>
  <c r="CS1106" i="1" s="1"/>
  <c r="CK1107" i="1"/>
  <c r="CK1108" i="1"/>
  <c r="CQ1108" i="1" s="1"/>
  <c r="CR1108" i="1" s="1"/>
  <c r="CS1108" i="1" s="1"/>
  <c r="CK1109" i="1"/>
  <c r="CK1110" i="1"/>
  <c r="CQ1110" i="1" s="1"/>
  <c r="CR1110" i="1" s="1"/>
  <c r="CS1110" i="1" s="1"/>
  <c r="CK1111" i="1"/>
  <c r="CK1112" i="1"/>
  <c r="CK1113" i="1"/>
  <c r="CK1114" i="1"/>
  <c r="CQ1114" i="1" s="1"/>
  <c r="CR1114" i="1" s="1"/>
  <c r="CS1114" i="1" s="1"/>
  <c r="CK1115" i="1"/>
  <c r="CK1116" i="1"/>
  <c r="CQ1116" i="1" s="1"/>
  <c r="CR1116" i="1" s="1"/>
  <c r="CS1116" i="1" s="1"/>
  <c r="CK1117" i="1"/>
  <c r="CK1118" i="1"/>
  <c r="CQ1118" i="1" s="1"/>
  <c r="CR1118" i="1" s="1"/>
  <c r="CS1118" i="1" s="1"/>
  <c r="CK1119" i="1"/>
  <c r="CK1120" i="1"/>
  <c r="CK1121" i="1"/>
  <c r="CK1122" i="1"/>
  <c r="CQ1122" i="1" s="1"/>
  <c r="CR1122" i="1" s="1"/>
  <c r="CS1122" i="1" s="1"/>
  <c r="CK1123" i="1"/>
  <c r="CK1124" i="1"/>
  <c r="CQ1124" i="1" s="1"/>
  <c r="CR1124" i="1" s="1"/>
  <c r="CS1124" i="1" s="1"/>
  <c r="CK1125" i="1"/>
  <c r="CK1126" i="1"/>
  <c r="CQ1126" i="1" s="1"/>
  <c r="CR1126" i="1" s="1"/>
  <c r="CS1126" i="1" s="1"/>
  <c r="CK1127" i="1"/>
  <c r="CK1128" i="1"/>
  <c r="CK1129" i="1"/>
  <c r="CK1130" i="1"/>
  <c r="CQ1130" i="1" s="1"/>
  <c r="CR1130" i="1" s="1"/>
  <c r="CS1130" i="1" s="1"/>
  <c r="CK1131" i="1"/>
  <c r="CK1132" i="1"/>
  <c r="CQ1132" i="1" s="1"/>
  <c r="CR1132" i="1" s="1"/>
  <c r="CS1132" i="1" s="1"/>
  <c r="CK1133" i="1"/>
  <c r="CK1134" i="1"/>
  <c r="CQ1134" i="1" s="1"/>
  <c r="CR1134" i="1" s="1"/>
  <c r="CS1134" i="1" s="1"/>
  <c r="CK1135" i="1"/>
  <c r="CK1136" i="1"/>
  <c r="CK1137" i="1"/>
  <c r="CK1138" i="1"/>
  <c r="CQ1138" i="1" s="1"/>
  <c r="CR1138" i="1" s="1"/>
  <c r="CS1138" i="1" s="1"/>
  <c r="CK1139" i="1"/>
  <c r="CK1140" i="1"/>
  <c r="CQ1140" i="1" s="1"/>
  <c r="CR1140" i="1" s="1"/>
  <c r="CS1140" i="1" s="1"/>
  <c r="CK1141" i="1"/>
  <c r="CK1142" i="1"/>
  <c r="CQ1142" i="1" s="1"/>
  <c r="CR1142" i="1" s="1"/>
  <c r="CS1142" i="1" s="1"/>
  <c r="CK1143" i="1"/>
  <c r="CK1144" i="1"/>
  <c r="CK1145" i="1"/>
  <c r="CK1146" i="1"/>
  <c r="CQ1146" i="1" s="1"/>
  <c r="CR1146" i="1" s="1"/>
  <c r="CS1146" i="1" s="1"/>
  <c r="CK1147" i="1"/>
  <c r="CK1148" i="1"/>
  <c r="CQ1148" i="1" s="1"/>
  <c r="CR1148" i="1" s="1"/>
  <c r="CS1148" i="1" s="1"/>
  <c r="CK1149" i="1"/>
  <c r="CK1150" i="1"/>
  <c r="CQ1150" i="1" s="1"/>
  <c r="CR1150" i="1" s="1"/>
  <c r="CS1150" i="1" s="1"/>
  <c r="CK1151" i="1"/>
  <c r="CK1152" i="1"/>
  <c r="CK1153" i="1"/>
  <c r="CK1154" i="1"/>
  <c r="CQ1154" i="1" s="1"/>
  <c r="CR1154" i="1" s="1"/>
  <c r="CS1154" i="1" s="1"/>
  <c r="CK1155" i="1"/>
  <c r="CK1156" i="1"/>
  <c r="CQ1156" i="1" s="1"/>
  <c r="CR1156" i="1" s="1"/>
  <c r="CS1156" i="1" s="1"/>
  <c r="CK1157" i="1"/>
  <c r="CK1158" i="1"/>
  <c r="CQ1158" i="1" s="1"/>
  <c r="CR1158" i="1" s="1"/>
  <c r="CS1158" i="1" s="1"/>
  <c r="CK1159" i="1"/>
  <c r="CK1160" i="1"/>
  <c r="CK1161" i="1"/>
  <c r="CK1162" i="1"/>
  <c r="CQ1162" i="1" s="1"/>
  <c r="CR1162" i="1" s="1"/>
  <c r="CS1162" i="1" s="1"/>
  <c r="CK1163" i="1"/>
  <c r="CK1164" i="1"/>
  <c r="CQ1164" i="1" s="1"/>
  <c r="CR1164" i="1" s="1"/>
  <c r="CS1164" i="1" s="1"/>
  <c r="CK1165" i="1"/>
  <c r="CK1166" i="1"/>
  <c r="CQ1166" i="1" s="1"/>
  <c r="CR1166" i="1" s="1"/>
  <c r="CS1166" i="1" s="1"/>
  <c r="CK1167" i="1"/>
  <c r="CK1168" i="1"/>
  <c r="CK1169" i="1"/>
  <c r="CK1170" i="1"/>
  <c r="CQ1170" i="1" s="1"/>
  <c r="CR1170" i="1" s="1"/>
  <c r="CS1170" i="1" s="1"/>
  <c r="CK1171" i="1"/>
  <c r="CK1172" i="1"/>
  <c r="CQ1172" i="1" s="1"/>
  <c r="CR1172" i="1" s="1"/>
  <c r="CS1172" i="1" s="1"/>
  <c r="CK1173" i="1"/>
  <c r="CK1174" i="1"/>
  <c r="CQ1174" i="1" s="1"/>
  <c r="CR1174" i="1" s="1"/>
  <c r="CS1174" i="1" s="1"/>
  <c r="CK1175" i="1"/>
  <c r="CK1176" i="1"/>
  <c r="CK1177" i="1"/>
  <c r="CK1178" i="1"/>
  <c r="CQ1178" i="1" s="1"/>
  <c r="CR1178" i="1" s="1"/>
  <c r="CS1178" i="1" s="1"/>
  <c r="CK1179" i="1"/>
  <c r="CK1180" i="1"/>
  <c r="CQ1180" i="1" s="1"/>
  <c r="CR1180" i="1" s="1"/>
  <c r="CS1180" i="1" s="1"/>
  <c r="CK1181" i="1"/>
  <c r="CK1182" i="1"/>
  <c r="CQ1182" i="1" s="1"/>
  <c r="CR1182" i="1" s="1"/>
  <c r="CS1182" i="1" s="1"/>
  <c r="CK1183" i="1"/>
  <c r="CK1184" i="1"/>
  <c r="CK1185" i="1"/>
  <c r="CK1186" i="1"/>
  <c r="CQ1186" i="1" s="1"/>
  <c r="CR1186" i="1" s="1"/>
  <c r="CS1186" i="1" s="1"/>
  <c r="CK1187" i="1"/>
  <c r="CK1188" i="1"/>
  <c r="CQ1188" i="1" s="1"/>
  <c r="CR1188" i="1" s="1"/>
  <c r="CS1188" i="1" s="1"/>
  <c r="CK1189" i="1"/>
  <c r="CK1190" i="1"/>
  <c r="CQ1190" i="1" s="1"/>
  <c r="CR1190" i="1" s="1"/>
  <c r="CS1190" i="1" s="1"/>
  <c r="CK1191" i="1"/>
  <c r="CK1192" i="1"/>
  <c r="CK1193" i="1"/>
  <c r="CK1194" i="1"/>
  <c r="CQ1194" i="1" s="1"/>
  <c r="CR1194" i="1" s="1"/>
  <c r="CS1194" i="1" s="1"/>
  <c r="CK1195" i="1"/>
  <c r="CK1196" i="1"/>
  <c r="CQ1196" i="1" s="1"/>
  <c r="CR1196" i="1" s="1"/>
  <c r="CS1196" i="1" s="1"/>
  <c r="CK1197" i="1"/>
  <c r="CK1198" i="1"/>
  <c r="CQ1198" i="1" s="1"/>
  <c r="CR1198" i="1" s="1"/>
  <c r="CS1198" i="1" s="1"/>
  <c r="CK1199" i="1"/>
  <c r="CK1200" i="1"/>
  <c r="CK1201" i="1"/>
  <c r="CK1202" i="1"/>
  <c r="CQ1202" i="1" s="1"/>
  <c r="CR1202" i="1" s="1"/>
  <c r="CS1202" i="1" s="1"/>
  <c r="CK1203" i="1"/>
  <c r="CK1204" i="1"/>
  <c r="CQ1204" i="1" s="1"/>
  <c r="CR1204" i="1" s="1"/>
  <c r="CS1204" i="1" s="1"/>
  <c r="CK1205" i="1"/>
  <c r="CK1206" i="1"/>
  <c r="CQ1206" i="1" s="1"/>
  <c r="CR1206" i="1" s="1"/>
  <c r="CS1206" i="1" s="1"/>
  <c r="CK1207" i="1"/>
  <c r="CK1208" i="1"/>
  <c r="CK1209" i="1"/>
  <c r="CK1210" i="1"/>
  <c r="CQ1210" i="1" s="1"/>
  <c r="CR1210" i="1" s="1"/>
  <c r="CS1210" i="1" s="1"/>
  <c r="CK1211" i="1"/>
  <c r="CK1212" i="1"/>
  <c r="CQ1212" i="1" s="1"/>
  <c r="CR1212" i="1" s="1"/>
  <c r="CS1212" i="1" s="1"/>
  <c r="CK1213" i="1"/>
  <c r="CK1214" i="1"/>
  <c r="CQ1214" i="1" s="1"/>
  <c r="CR1214" i="1" s="1"/>
  <c r="CS1214" i="1" s="1"/>
  <c r="CK1215" i="1"/>
  <c r="CK1216" i="1"/>
  <c r="CK1217" i="1"/>
  <c r="CK1218" i="1"/>
  <c r="CQ1218" i="1" s="1"/>
  <c r="CR1218" i="1" s="1"/>
  <c r="CS1218" i="1" s="1"/>
  <c r="CK1219" i="1"/>
  <c r="CK1220" i="1"/>
  <c r="CQ1220" i="1" s="1"/>
  <c r="CR1220" i="1" s="1"/>
  <c r="CS1220" i="1" s="1"/>
  <c r="CK1221" i="1"/>
  <c r="CK1222" i="1"/>
  <c r="CQ1222" i="1" s="1"/>
  <c r="CR1222" i="1" s="1"/>
  <c r="CS1222" i="1" s="1"/>
  <c r="CK1223" i="1"/>
  <c r="CK1224" i="1"/>
  <c r="CK1225" i="1"/>
  <c r="CK1226" i="1"/>
  <c r="CQ1226" i="1" s="1"/>
  <c r="CR1226" i="1" s="1"/>
  <c r="CS1226" i="1" s="1"/>
  <c r="CK1227" i="1"/>
  <c r="CK1228" i="1"/>
  <c r="CQ1228" i="1" s="1"/>
  <c r="CR1228" i="1" s="1"/>
  <c r="CS1228" i="1" s="1"/>
  <c r="CK1229" i="1"/>
  <c r="CK1230" i="1"/>
  <c r="CQ1230" i="1" s="1"/>
  <c r="CR1230" i="1" s="1"/>
  <c r="CS1230" i="1" s="1"/>
  <c r="CK1231" i="1"/>
  <c r="CK1232" i="1"/>
  <c r="CK1233" i="1"/>
  <c r="CK1234" i="1"/>
  <c r="CQ1234" i="1" s="1"/>
  <c r="CR1234" i="1" s="1"/>
  <c r="CS1234" i="1" s="1"/>
  <c r="CK1235" i="1"/>
  <c r="CK1236" i="1"/>
  <c r="CQ1236" i="1" s="1"/>
  <c r="CR1236" i="1" s="1"/>
  <c r="CS1236" i="1" s="1"/>
  <c r="CK1237" i="1"/>
  <c r="CK1238" i="1"/>
  <c r="CQ1238" i="1" s="1"/>
  <c r="CR1238" i="1" s="1"/>
  <c r="CS1238" i="1" s="1"/>
  <c r="CK1239" i="1"/>
  <c r="CK1240" i="1"/>
  <c r="CK1241" i="1"/>
  <c r="CK1242" i="1"/>
  <c r="CQ1242" i="1" s="1"/>
  <c r="CR1242" i="1" s="1"/>
  <c r="CS1242" i="1" s="1"/>
  <c r="CK1243" i="1"/>
  <c r="CK1244" i="1"/>
  <c r="CQ1244" i="1" s="1"/>
  <c r="CR1244" i="1" s="1"/>
  <c r="CS1244" i="1" s="1"/>
  <c r="CK1245" i="1"/>
  <c r="CK1246" i="1"/>
  <c r="CQ1246" i="1" s="1"/>
  <c r="CR1246" i="1" s="1"/>
  <c r="CS1246" i="1" s="1"/>
  <c r="CK1247" i="1"/>
  <c r="CK1248" i="1"/>
  <c r="CK1249" i="1"/>
  <c r="CK1250" i="1"/>
  <c r="CQ1250" i="1" s="1"/>
  <c r="CR1250" i="1" s="1"/>
  <c r="CS1250" i="1" s="1"/>
  <c r="CK1251" i="1"/>
  <c r="CK1252" i="1"/>
  <c r="CQ1252" i="1" s="1"/>
  <c r="CR1252" i="1" s="1"/>
  <c r="CS1252" i="1" s="1"/>
  <c r="CK1253" i="1"/>
  <c r="CK1254" i="1"/>
  <c r="CQ1254" i="1" s="1"/>
  <c r="CR1254" i="1" s="1"/>
  <c r="CS1254" i="1" s="1"/>
  <c r="CK1255" i="1"/>
  <c r="CK1256" i="1"/>
  <c r="CK1257" i="1"/>
  <c r="CK1258" i="1"/>
  <c r="CQ1258" i="1" s="1"/>
  <c r="CR1258" i="1" s="1"/>
  <c r="CS1258" i="1" s="1"/>
  <c r="CK1259" i="1"/>
  <c r="CK1260" i="1"/>
  <c r="CQ1260" i="1" s="1"/>
  <c r="CR1260" i="1" s="1"/>
  <c r="CS1260" i="1" s="1"/>
  <c r="CK1261" i="1"/>
  <c r="CK1262" i="1"/>
  <c r="CQ1262" i="1" s="1"/>
  <c r="CR1262" i="1" s="1"/>
  <c r="CS1262" i="1" s="1"/>
  <c r="CK1263" i="1"/>
  <c r="CK1264" i="1"/>
  <c r="CK1265" i="1"/>
  <c r="CK1266" i="1"/>
  <c r="CQ1266" i="1" s="1"/>
  <c r="CR1266" i="1" s="1"/>
  <c r="CS1266" i="1" s="1"/>
  <c r="CK1267" i="1"/>
  <c r="CK1268" i="1"/>
  <c r="CQ1268" i="1" s="1"/>
  <c r="CR1268" i="1" s="1"/>
  <c r="CS1268" i="1" s="1"/>
  <c r="CK1269" i="1"/>
  <c r="CK1270" i="1"/>
  <c r="CQ1270" i="1" s="1"/>
  <c r="CR1270" i="1" s="1"/>
  <c r="CS1270" i="1" s="1"/>
  <c r="CK1271" i="1"/>
  <c r="CK1272" i="1"/>
  <c r="CK1273" i="1"/>
  <c r="CK1274" i="1"/>
  <c r="CQ1274" i="1" s="1"/>
  <c r="CR1274" i="1" s="1"/>
  <c r="CS1274" i="1" s="1"/>
  <c r="CK1275" i="1"/>
  <c r="CK1276" i="1"/>
  <c r="CQ1276" i="1" s="1"/>
  <c r="CR1276" i="1" s="1"/>
  <c r="CS1276" i="1" s="1"/>
  <c r="CK1277" i="1"/>
  <c r="CK1278" i="1"/>
  <c r="CQ1278" i="1" s="1"/>
  <c r="CR1278" i="1" s="1"/>
  <c r="CS1278" i="1" s="1"/>
  <c r="CK1279" i="1"/>
  <c r="CK1280" i="1"/>
  <c r="CK1281" i="1"/>
  <c r="CK1282" i="1"/>
  <c r="CQ1282" i="1" s="1"/>
  <c r="CR1282" i="1" s="1"/>
  <c r="CS1282" i="1" s="1"/>
  <c r="CK1283" i="1"/>
  <c r="CK1284" i="1"/>
  <c r="CQ1284" i="1" s="1"/>
  <c r="CR1284" i="1" s="1"/>
  <c r="CS1284" i="1" s="1"/>
  <c r="CK1285" i="1"/>
  <c r="CK1286" i="1"/>
  <c r="CQ1286" i="1" s="1"/>
  <c r="CR1286" i="1" s="1"/>
  <c r="CS1286" i="1" s="1"/>
  <c r="CK1287" i="1"/>
  <c r="CK1288" i="1"/>
  <c r="CK1289" i="1"/>
  <c r="CK1290" i="1"/>
  <c r="CQ1290" i="1" s="1"/>
  <c r="CR1290" i="1" s="1"/>
  <c r="CS1290" i="1" s="1"/>
  <c r="CK1291" i="1"/>
  <c r="CK1292" i="1"/>
  <c r="CQ1292" i="1" s="1"/>
  <c r="CR1292" i="1" s="1"/>
  <c r="CS1292" i="1" s="1"/>
  <c r="CK1293" i="1"/>
  <c r="CK1294" i="1"/>
  <c r="CQ1294" i="1" s="1"/>
  <c r="CR1294" i="1" s="1"/>
  <c r="CS1294" i="1" s="1"/>
  <c r="CK1295" i="1"/>
  <c r="CK1296" i="1"/>
  <c r="CK1297" i="1"/>
  <c r="CK1298" i="1"/>
  <c r="CQ1298" i="1" s="1"/>
  <c r="CR1298" i="1" s="1"/>
  <c r="CS1298" i="1" s="1"/>
  <c r="CK1299" i="1"/>
  <c r="CK1300" i="1"/>
  <c r="CQ1300" i="1" s="1"/>
  <c r="CR1300" i="1" s="1"/>
  <c r="CS1300" i="1" s="1"/>
  <c r="CK1301" i="1"/>
  <c r="CK1302" i="1"/>
  <c r="CQ1302" i="1" s="1"/>
  <c r="CR1302" i="1" s="1"/>
  <c r="CS1302" i="1" s="1"/>
  <c r="CK1303" i="1"/>
  <c r="CK1304" i="1"/>
  <c r="CK1305" i="1"/>
  <c r="CK1306" i="1"/>
  <c r="CQ1306" i="1" s="1"/>
  <c r="CR1306" i="1" s="1"/>
  <c r="CS1306" i="1" s="1"/>
  <c r="CK1307" i="1"/>
  <c r="CK1308" i="1"/>
  <c r="CQ1308" i="1" s="1"/>
  <c r="CR1308" i="1" s="1"/>
  <c r="CS1308" i="1" s="1"/>
  <c r="CK1309" i="1"/>
  <c r="CK1310" i="1"/>
  <c r="CQ1310" i="1" s="1"/>
  <c r="CR1310" i="1" s="1"/>
  <c r="CS1310" i="1" s="1"/>
  <c r="CK1311" i="1"/>
  <c r="CK1312" i="1"/>
  <c r="CK1313" i="1"/>
  <c r="CK1314" i="1"/>
  <c r="CQ1314" i="1" s="1"/>
  <c r="CR1314" i="1" s="1"/>
  <c r="CS1314" i="1" s="1"/>
  <c r="CK1315" i="1"/>
  <c r="CK1316" i="1"/>
  <c r="CQ1316" i="1" s="1"/>
  <c r="CR1316" i="1" s="1"/>
  <c r="CS1316" i="1" s="1"/>
  <c r="CK1317" i="1"/>
  <c r="CK1318" i="1"/>
  <c r="CQ1318" i="1" s="1"/>
  <c r="CR1318" i="1" s="1"/>
  <c r="CS1318" i="1" s="1"/>
  <c r="CK1319" i="1"/>
  <c r="CK1320" i="1"/>
  <c r="CK1321" i="1"/>
  <c r="CK1322" i="1"/>
  <c r="CQ1322" i="1" s="1"/>
  <c r="CR1322" i="1" s="1"/>
  <c r="CS1322" i="1" s="1"/>
  <c r="CK1323" i="1"/>
  <c r="CK1324" i="1"/>
  <c r="CQ1324" i="1" s="1"/>
  <c r="CR1324" i="1" s="1"/>
  <c r="CS1324" i="1" s="1"/>
  <c r="CK1325" i="1"/>
  <c r="CK1326" i="1"/>
  <c r="CQ1326" i="1" s="1"/>
  <c r="CR1326" i="1" s="1"/>
  <c r="CS1326" i="1" s="1"/>
  <c r="CK1327" i="1"/>
  <c r="CK1328" i="1"/>
  <c r="CK1329" i="1"/>
  <c r="CK1330" i="1"/>
  <c r="CQ1330" i="1" s="1"/>
  <c r="CR1330" i="1" s="1"/>
  <c r="CS1330" i="1" s="1"/>
  <c r="CK1331" i="1"/>
  <c r="CK1332" i="1"/>
  <c r="CQ1332" i="1" s="1"/>
  <c r="CR1332" i="1" s="1"/>
  <c r="CS1332" i="1" s="1"/>
  <c r="CK1333" i="1"/>
  <c r="CK1334" i="1"/>
  <c r="CQ1334" i="1" s="1"/>
  <c r="CR1334" i="1" s="1"/>
  <c r="CS1334" i="1" s="1"/>
  <c r="CK1335" i="1"/>
  <c r="CK1336" i="1"/>
  <c r="CK1337" i="1"/>
  <c r="CK1338" i="1"/>
  <c r="CQ1338" i="1" s="1"/>
  <c r="CR1338" i="1" s="1"/>
  <c r="CS1338" i="1" s="1"/>
  <c r="CK1339" i="1"/>
  <c r="CK1340" i="1"/>
  <c r="CQ1340" i="1" s="1"/>
  <c r="CR1340" i="1" s="1"/>
  <c r="CS1340" i="1" s="1"/>
  <c r="CK1341" i="1"/>
  <c r="CK1342" i="1"/>
  <c r="CQ1342" i="1" s="1"/>
  <c r="CR1342" i="1" s="1"/>
  <c r="CS1342" i="1" s="1"/>
  <c r="CK1343" i="1"/>
  <c r="CK1344" i="1"/>
  <c r="CK1345" i="1"/>
  <c r="CK1346" i="1"/>
  <c r="CQ1346" i="1" s="1"/>
  <c r="CR1346" i="1" s="1"/>
  <c r="CS1346" i="1" s="1"/>
  <c r="CK1347" i="1"/>
  <c r="CK1348" i="1"/>
  <c r="CQ1348" i="1" s="1"/>
  <c r="CR1348" i="1" s="1"/>
  <c r="CS1348" i="1" s="1"/>
  <c r="CK1349" i="1"/>
  <c r="CK1350" i="1"/>
  <c r="CQ1350" i="1" s="1"/>
  <c r="CR1350" i="1" s="1"/>
  <c r="CS1350" i="1" s="1"/>
  <c r="CK1351" i="1"/>
  <c r="CK1352" i="1"/>
  <c r="CK1353" i="1"/>
  <c r="CK1354" i="1"/>
  <c r="CQ1354" i="1" s="1"/>
  <c r="CR1354" i="1" s="1"/>
  <c r="CS1354" i="1" s="1"/>
  <c r="CK1355" i="1"/>
  <c r="CK1356" i="1"/>
  <c r="CQ1356" i="1" s="1"/>
  <c r="CR1356" i="1" s="1"/>
  <c r="CS1356" i="1" s="1"/>
  <c r="CK1357" i="1"/>
  <c r="CK1358" i="1"/>
  <c r="CQ1358" i="1" s="1"/>
  <c r="CR1358" i="1" s="1"/>
  <c r="CS1358" i="1" s="1"/>
  <c r="CK1359" i="1"/>
  <c r="CK1360" i="1"/>
  <c r="CK1361" i="1"/>
  <c r="CK1362" i="1"/>
  <c r="CQ1362" i="1" s="1"/>
  <c r="CR1362" i="1" s="1"/>
  <c r="CS1362" i="1" s="1"/>
  <c r="CK1363" i="1"/>
  <c r="CK1364" i="1"/>
  <c r="CQ1364" i="1" s="1"/>
  <c r="CR1364" i="1" s="1"/>
  <c r="CS1364" i="1" s="1"/>
  <c r="CK1365" i="1"/>
  <c r="CK1366" i="1"/>
  <c r="CQ1366" i="1" s="1"/>
  <c r="CR1366" i="1" s="1"/>
  <c r="CS1366" i="1" s="1"/>
  <c r="CK1367" i="1"/>
  <c r="CK1368" i="1"/>
  <c r="CK1369" i="1"/>
  <c r="CK1370" i="1"/>
  <c r="CQ1370" i="1" s="1"/>
  <c r="CR1370" i="1" s="1"/>
  <c r="CS1370" i="1" s="1"/>
  <c r="CK1371" i="1"/>
  <c r="CK1372" i="1"/>
  <c r="CQ1372" i="1" s="1"/>
  <c r="CR1372" i="1" s="1"/>
  <c r="CS1372" i="1" s="1"/>
  <c r="CK1373" i="1"/>
  <c r="CK1374" i="1"/>
  <c r="CQ1374" i="1" s="1"/>
  <c r="CR1374" i="1" s="1"/>
  <c r="CS1374" i="1" s="1"/>
  <c r="CK1375" i="1"/>
  <c r="CK1376" i="1"/>
  <c r="CK1377" i="1"/>
  <c r="CK1378" i="1"/>
  <c r="CQ1378" i="1" s="1"/>
  <c r="CR1378" i="1" s="1"/>
  <c r="CS1378" i="1" s="1"/>
  <c r="CK1379" i="1"/>
  <c r="CK1380" i="1"/>
  <c r="CQ1380" i="1" s="1"/>
  <c r="CR1380" i="1" s="1"/>
  <c r="CS1380" i="1" s="1"/>
  <c r="CK1381" i="1"/>
  <c r="CK1382" i="1"/>
  <c r="CQ1382" i="1" s="1"/>
  <c r="CR1382" i="1" s="1"/>
  <c r="CS1382" i="1" s="1"/>
  <c r="CK1383" i="1"/>
  <c r="CK1384" i="1"/>
  <c r="CK1385" i="1"/>
  <c r="CK1386" i="1"/>
  <c r="CQ1386" i="1" s="1"/>
  <c r="CR1386" i="1" s="1"/>
  <c r="CS1386" i="1" s="1"/>
  <c r="CK1387" i="1"/>
  <c r="CK1388" i="1"/>
  <c r="CQ1388" i="1" s="1"/>
  <c r="CR1388" i="1" s="1"/>
  <c r="CS1388" i="1" s="1"/>
  <c r="CK1389" i="1"/>
  <c r="CK1390" i="1"/>
  <c r="CQ1390" i="1" s="1"/>
  <c r="CR1390" i="1" s="1"/>
  <c r="CS1390" i="1" s="1"/>
  <c r="CK1391" i="1"/>
  <c r="CK1392" i="1"/>
  <c r="CK1393" i="1"/>
  <c r="CK1394" i="1"/>
  <c r="CQ1394" i="1" s="1"/>
  <c r="CR1394" i="1" s="1"/>
  <c r="CS1394" i="1" s="1"/>
  <c r="CK1395" i="1"/>
  <c r="CK1396" i="1"/>
  <c r="CQ1396" i="1" s="1"/>
  <c r="CR1396" i="1" s="1"/>
  <c r="CS1396" i="1" s="1"/>
  <c r="CK1397" i="1"/>
  <c r="CK1398" i="1"/>
  <c r="CQ1398" i="1" s="1"/>
  <c r="CR1398" i="1" s="1"/>
  <c r="CS1398" i="1" s="1"/>
  <c r="CK1399" i="1"/>
  <c r="CK1400" i="1"/>
  <c r="CK1401" i="1"/>
  <c r="CK1402" i="1"/>
  <c r="CQ1402" i="1" s="1"/>
  <c r="CR1402" i="1" s="1"/>
  <c r="CS1402" i="1" s="1"/>
  <c r="CK1403" i="1"/>
  <c r="CK1404" i="1"/>
  <c r="CQ1404" i="1" s="1"/>
  <c r="CR1404" i="1" s="1"/>
  <c r="CS1404" i="1" s="1"/>
  <c r="CK1405" i="1"/>
  <c r="CK1406" i="1"/>
  <c r="CQ1406" i="1" s="1"/>
  <c r="CR1406" i="1" s="1"/>
  <c r="CS1406" i="1" s="1"/>
  <c r="CK1407" i="1"/>
  <c r="CK1408" i="1"/>
  <c r="CK1409" i="1"/>
  <c r="CK1410" i="1"/>
  <c r="CQ1410" i="1" s="1"/>
  <c r="CR1410" i="1" s="1"/>
  <c r="CS1410" i="1" s="1"/>
  <c r="CK1411" i="1"/>
  <c r="CK1412" i="1"/>
  <c r="CQ1412" i="1" s="1"/>
  <c r="CR1412" i="1" s="1"/>
  <c r="CS1412" i="1" s="1"/>
  <c r="CK1413" i="1"/>
  <c r="CK1414" i="1"/>
  <c r="CQ1414" i="1" s="1"/>
  <c r="CR1414" i="1" s="1"/>
  <c r="CS1414" i="1" s="1"/>
  <c r="CK1415" i="1"/>
  <c r="CK1416" i="1"/>
  <c r="CK1417" i="1"/>
  <c r="CK1418" i="1"/>
  <c r="CQ1418" i="1" s="1"/>
  <c r="CR1418" i="1" s="1"/>
  <c r="CS1418" i="1" s="1"/>
  <c r="CK1419" i="1"/>
  <c r="CK1420" i="1"/>
  <c r="CQ1420" i="1" s="1"/>
  <c r="CR1420" i="1" s="1"/>
  <c r="CS1420" i="1" s="1"/>
  <c r="CK1421" i="1"/>
  <c r="CK1422" i="1"/>
  <c r="CQ1422" i="1" s="1"/>
  <c r="CR1422" i="1" s="1"/>
  <c r="CS1422" i="1" s="1"/>
  <c r="CK1423" i="1"/>
  <c r="CK1424" i="1"/>
  <c r="CK1425" i="1"/>
  <c r="CK1426" i="1"/>
  <c r="CQ1426" i="1" s="1"/>
  <c r="CR1426" i="1" s="1"/>
  <c r="CS1426" i="1" s="1"/>
  <c r="CK1427" i="1"/>
  <c r="CK1428" i="1"/>
  <c r="CQ1428" i="1" s="1"/>
  <c r="CR1428" i="1" s="1"/>
  <c r="CS1428" i="1" s="1"/>
  <c r="CK1429" i="1"/>
  <c r="CK1430" i="1"/>
  <c r="CQ1430" i="1" s="1"/>
  <c r="CR1430" i="1" s="1"/>
  <c r="CS1430" i="1" s="1"/>
  <c r="CK1431" i="1"/>
  <c r="CK1432" i="1"/>
  <c r="CK1433" i="1"/>
  <c r="CK1434" i="1"/>
  <c r="CQ1434" i="1" s="1"/>
  <c r="CR1434" i="1" s="1"/>
  <c r="CS1434" i="1" s="1"/>
  <c r="CK1435" i="1"/>
  <c r="CK1436" i="1"/>
  <c r="CQ1436" i="1" s="1"/>
  <c r="CR1436" i="1" s="1"/>
  <c r="CS1436" i="1" s="1"/>
  <c r="CK1437" i="1"/>
  <c r="CK1438" i="1"/>
  <c r="CQ1438" i="1" s="1"/>
  <c r="CR1438" i="1" s="1"/>
  <c r="CS1438" i="1" s="1"/>
  <c r="CK1439" i="1"/>
  <c r="CK1440" i="1"/>
  <c r="CK1441" i="1"/>
  <c r="CK1442" i="1"/>
  <c r="CQ1442" i="1" s="1"/>
  <c r="CR1442" i="1" s="1"/>
  <c r="CS1442" i="1" s="1"/>
  <c r="CK1443" i="1"/>
  <c r="CK1444" i="1"/>
  <c r="CQ1444" i="1" s="1"/>
  <c r="CR1444" i="1" s="1"/>
  <c r="CS1444" i="1" s="1"/>
  <c r="CK1445" i="1"/>
  <c r="CK1446" i="1"/>
  <c r="CQ1446" i="1" s="1"/>
  <c r="CR1446" i="1" s="1"/>
  <c r="CS1446" i="1" s="1"/>
  <c r="CK1447" i="1"/>
  <c r="CK1448" i="1"/>
  <c r="CK1449" i="1"/>
  <c r="CK1450" i="1"/>
  <c r="CQ1450" i="1" s="1"/>
  <c r="CR1450" i="1" s="1"/>
  <c r="CS1450" i="1" s="1"/>
  <c r="CK1451" i="1"/>
  <c r="CK1452" i="1"/>
  <c r="CQ1452" i="1" s="1"/>
  <c r="CR1452" i="1" s="1"/>
  <c r="CS1452" i="1" s="1"/>
  <c r="CK1453" i="1"/>
  <c r="CK1454" i="1"/>
  <c r="CQ1454" i="1" s="1"/>
  <c r="CR1454" i="1" s="1"/>
  <c r="CS1454" i="1" s="1"/>
  <c r="CK1455" i="1"/>
  <c r="CK1456" i="1"/>
  <c r="CK1457" i="1"/>
  <c r="CK1458" i="1"/>
  <c r="CQ1458" i="1" s="1"/>
  <c r="CR1458" i="1" s="1"/>
  <c r="CS1458" i="1" s="1"/>
  <c r="CK1459" i="1"/>
  <c r="CK1460" i="1"/>
  <c r="CQ1460" i="1" s="1"/>
  <c r="CR1460" i="1" s="1"/>
  <c r="CS1460" i="1" s="1"/>
  <c r="CK1461" i="1"/>
  <c r="CK1462" i="1"/>
  <c r="CQ1462" i="1" s="1"/>
  <c r="CR1462" i="1" s="1"/>
  <c r="CS1462" i="1" s="1"/>
  <c r="CK1463" i="1"/>
  <c r="CK1464" i="1"/>
  <c r="CK1465" i="1"/>
  <c r="CK1466" i="1"/>
  <c r="CQ1466" i="1" s="1"/>
  <c r="CR1466" i="1" s="1"/>
  <c r="CS1466" i="1" s="1"/>
  <c r="CK1467" i="1"/>
  <c r="CK1468" i="1"/>
  <c r="CQ1468" i="1" s="1"/>
  <c r="CR1468" i="1" s="1"/>
  <c r="CS1468" i="1" s="1"/>
  <c r="CK1469" i="1"/>
  <c r="CK1470" i="1"/>
  <c r="CQ1470" i="1" s="1"/>
  <c r="CR1470" i="1" s="1"/>
  <c r="CS1470" i="1" s="1"/>
  <c r="CK1471" i="1"/>
  <c r="CK1472" i="1"/>
  <c r="CK1473" i="1"/>
  <c r="CK1474" i="1"/>
  <c r="CQ1474" i="1" s="1"/>
  <c r="CR1474" i="1" s="1"/>
  <c r="CS1474" i="1" s="1"/>
  <c r="CK1475" i="1"/>
  <c r="CK1476" i="1"/>
  <c r="CQ1476" i="1" s="1"/>
  <c r="CR1476" i="1" s="1"/>
  <c r="CS1476" i="1" s="1"/>
  <c r="CK1477" i="1"/>
  <c r="CK1478" i="1"/>
  <c r="CQ1478" i="1" s="1"/>
  <c r="CR1478" i="1" s="1"/>
  <c r="CS1478" i="1" s="1"/>
  <c r="CK1479" i="1"/>
  <c r="CK1480" i="1"/>
  <c r="CK1481" i="1"/>
  <c r="CK1482" i="1"/>
  <c r="CQ1482" i="1" s="1"/>
  <c r="CR1482" i="1" s="1"/>
  <c r="CS1482" i="1" s="1"/>
  <c r="CK1483" i="1"/>
  <c r="CK1484" i="1"/>
  <c r="CQ1484" i="1" s="1"/>
  <c r="CR1484" i="1" s="1"/>
  <c r="CS1484" i="1" s="1"/>
  <c r="CK1485" i="1"/>
  <c r="CK1486" i="1"/>
  <c r="CQ1486" i="1" s="1"/>
  <c r="CR1486" i="1" s="1"/>
  <c r="CS1486" i="1" s="1"/>
  <c r="CK1487" i="1"/>
  <c r="CK1488" i="1"/>
  <c r="CK1489" i="1"/>
  <c r="CK1490" i="1"/>
  <c r="CQ1490" i="1" s="1"/>
  <c r="CR1490" i="1" s="1"/>
  <c r="CS1490" i="1" s="1"/>
  <c r="CK1491" i="1"/>
  <c r="CK1492" i="1"/>
  <c r="CQ1492" i="1" s="1"/>
  <c r="CR1492" i="1" s="1"/>
  <c r="CS1492" i="1" s="1"/>
  <c r="CK1493" i="1"/>
  <c r="CK1494" i="1"/>
  <c r="CQ1494" i="1" s="1"/>
  <c r="CR1494" i="1" s="1"/>
  <c r="CS1494" i="1" s="1"/>
  <c r="CK1495" i="1"/>
  <c r="CK1496" i="1"/>
  <c r="CK1497" i="1"/>
  <c r="CK1498" i="1"/>
  <c r="CQ1498" i="1" s="1"/>
  <c r="CR1498" i="1" s="1"/>
  <c r="CS1498" i="1" s="1"/>
  <c r="CK1499" i="1"/>
  <c r="CK1500" i="1"/>
  <c r="CQ1500" i="1" s="1"/>
  <c r="CR1500" i="1" s="1"/>
  <c r="CS1500" i="1" s="1"/>
  <c r="CK1501" i="1"/>
  <c r="CP3" i="1"/>
  <c r="CO3" i="1"/>
  <c r="CN3" i="1"/>
  <c r="CM3" i="1"/>
  <c r="CL3" i="1"/>
  <c r="CK3" i="1"/>
  <c r="CD3" i="1"/>
  <c r="BW3" i="1"/>
  <c r="CC4" i="1"/>
  <c r="CD4" i="1"/>
  <c r="CE4" i="1"/>
  <c r="CF4" i="1"/>
  <c r="CG4" i="1"/>
  <c r="CH4" i="1"/>
  <c r="CC5" i="1"/>
  <c r="CD5" i="1"/>
  <c r="CE5" i="1"/>
  <c r="CF5" i="1"/>
  <c r="CG5" i="1"/>
  <c r="CH5" i="1"/>
  <c r="CC6" i="1"/>
  <c r="CD6" i="1"/>
  <c r="CE6" i="1"/>
  <c r="CF6" i="1"/>
  <c r="CG6" i="1"/>
  <c r="CH6" i="1"/>
  <c r="CC7" i="1"/>
  <c r="CD7" i="1"/>
  <c r="CE7" i="1"/>
  <c r="CF7" i="1"/>
  <c r="CH7" i="1"/>
  <c r="CC8" i="1"/>
  <c r="CD8" i="1"/>
  <c r="CE8" i="1"/>
  <c r="CF8" i="1"/>
  <c r="CG8" i="1"/>
  <c r="CH8" i="1"/>
  <c r="CC9" i="1"/>
  <c r="CD9" i="1"/>
  <c r="CE9" i="1"/>
  <c r="CF9" i="1"/>
  <c r="CG9" i="1"/>
  <c r="CH9" i="1"/>
  <c r="CC10" i="1"/>
  <c r="CD10" i="1"/>
  <c r="CE10" i="1"/>
  <c r="CF10" i="1"/>
  <c r="CG10" i="1"/>
  <c r="CH10" i="1"/>
  <c r="CC11" i="1"/>
  <c r="CD11" i="1"/>
  <c r="CE11" i="1"/>
  <c r="CF11" i="1"/>
  <c r="CG11" i="1"/>
  <c r="CH11" i="1"/>
  <c r="CC12" i="1"/>
  <c r="CD12" i="1"/>
  <c r="CE12" i="1"/>
  <c r="CF12" i="1"/>
  <c r="CG12" i="1"/>
  <c r="CH12" i="1"/>
  <c r="CC13" i="1"/>
  <c r="CD13" i="1"/>
  <c r="CE13" i="1"/>
  <c r="CF13" i="1"/>
  <c r="CG13" i="1"/>
  <c r="CH13" i="1"/>
  <c r="CC14" i="1"/>
  <c r="CD14" i="1"/>
  <c r="CE14" i="1"/>
  <c r="CF14" i="1"/>
  <c r="CG14" i="1"/>
  <c r="CH14" i="1"/>
  <c r="CC15" i="1"/>
  <c r="CD15" i="1"/>
  <c r="CE15" i="1"/>
  <c r="CF15" i="1"/>
  <c r="CG15" i="1"/>
  <c r="CH15" i="1"/>
  <c r="CC16" i="1"/>
  <c r="CD16" i="1"/>
  <c r="CE16" i="1"/>
  <c r="CF16" i="1"/>
  <c r="CG16" i="1"/>
  <c r="CH16" i="1"/>
  <c r="CC17" i="1"/>
  <c r="CD17" i="1"/>
  <c r="CE17" i="1"/>
  <c r="CF17" i="1"/>
  <c r="CG17" i="1"/>
  <c r="CH17" i="1"/>
  <c r="CC18" i="1"/>
  <c r="CD18" i="1"/>
  <c r="CE18" i="1"/>
  <c r="CF18" i="1"/>
  <c r="CG18" i="1"/>
  <c r="CH18" i="1"/>
  <c r="CC19" i="1"/>
  <c r="CD19" i="1"/>
  <c r="CE19" i="1"/>
  <c r="CF19" i="1"/>
  <c r="CG19" i="1"/>
  <c r="CH19" i="1"/>
  <c r="CC20" i="1"/>
  <c r="CD20" i="1"/>
  <c r="CE20" i="1"/>
  <c r="CF20" i="1"/>
  <c r="CG20" i="1"/>
  <c r="CH20" i="1"/>
  <c r="CC21" i="1"/>
  <c r="CD21" i="1"/>
  <c r="CE21" i="1"/>
  <c r="CF21" i="1"/>
  <c r="CG21" i="1"/>
  <c r="CH21" i="1"/>
  <c r="CC22" i="1"/>
  <c r="CD22" i="1"/>
  <c r="CE22" i="1"/>
  <c r="CF22" i="1"/>
  <c r="CG22" i="1"/>
  <c r="CH22" i="1"/>
  <c r="CC23" i="1"/>
  <c r="CD23" i="1"/>
  <c r="CE23" i="1"/>
  <c r="CF23" i="1"/>
  <c r="CG23" i="1"/>
  <c r="CH23" i="1"/>
  <c r="CC24" i="1"/>
  <c r="CD24" i="1"/>
  <c r="CE24" i="1"/>
  <c r="CF24" i="1"/>
  <c r="CG24" i="1"/>
  <c r="CH24" i="1"/>
  <c r="CC25" i="1"/>
  <c r="CD25" i="1"/>
  <c r="CE25" i="1"/>
  <c r="CF25" i="1"/>
  <c r="CG25" i="1"/>
  <c r="CH25" i="1"/>
  <c r="CC26" i="1"/>
  <c r="CD26" i="1"/>
  <c r="CE26" i="1"/>
  <c r="CF26" i="1"/>
  <c r="CG26" i="1"/>
  <c r="CH26" i="1"/>
  <c r="CC27" i="1"/>
  <c r="CD27" i="1"/>
  <c r="CE27" i="1"/>
  <c r="CF27" i="1"/>
  <c r="CG27" i="1"/>
  <c r="CH27" i="1"/>
  <c r="CC28" i="1"/>
  <c r="CD28" i="1"/>
  <c r="CE28" i="1"/>
  <c r="CF28" i="1"/>
  <c r="CG28" i="1"/>
  <c r="CH28" i="1"/>
  <c r="CC29" i="1"/>
  <c r="CD29" i="1"/>
  <c r="CE29" i="1"/>
  <c r="CF29" i="1"/>
  <c r="CG29" i="1"/>
  <c r="CH29" i="1"/>
  <c r="CC30" i="1"/>
  <c r="CD30" i="1"/>
  <c r="CE30" i="1"/>
  <c r="CF30" i="1"/>
  <c r="CG30" i="1"/>
  <c r="CH30" i="1"/>
  <c r="CC31" i="1"/>
  <c r="CD31" i="1"/>
  <c r="CE31" i="1"/>
  <c r="CF31" i="1"/>
  <c r="CG31" i="1"/>
  <c r="CH31" i="1"/>
  <c r="CC32" i="1"/>
  <c r="CD32" i="1"/>
  <c r="CE32" i="1"/>
  <c r="CF32" i="1"/>
  <c r="CG32" i="1"/>
  <c r="CH32" i="1"/>
  <c r="CC33" i="1"/>
  <c r="CD33" i="1"/>
  <c r="CE33" i="1"/>
  <c r="CF33" i="1"/>
  <c r="CG33" i="1"/>
  <c r="CH33" i="1"/>
  <c r="CC34" i="1"/>
  <c r="CD34" i="1"/>
  <c r="CE34" i="1"/>
  <c r="CF34" i="1"/>
  <c r="CG34" i="1"/>
  <c r="CH34" i="1"/>
  <c r="CC35" i="1"/>
  <c r="CD35" i="1"/>
  <c r="CE35" i="1"/>
  <c r="CF35" i="1"/>
  <c r="CG35" i="1"/>
  <c r="CH35" i="1"/>
  <c r="CC36" i="1"/>
  <c r="CD36" i="1"/>
  <c r="CE36" i="1"/>
  <c r="CF36" i="1"/>
  <c r="CG36" i="1"/>
  <c r="CH36" i="1"/>
  <c r="CC37" i="1"/>
  <c r="CD37" i="1"/>
  <c r="CE37" i="1"/>
  <c r="CF37" i="1"/>
  <c r="CG37" i="1"/>
  <c r="CH37" i="1"/>
  <c r="CC38" i="1"/>
  <c r="CD38" i="1"/>
  <c r="CE38" i="1"/>
  <c r="CF38" i="1"/>
  <c r="CG38" i="1"/>
  <c r="CH38" i="1"/>
  <c r="CC39" i="1"/>
  <c r="CD39" i="1"/>
  <c r="CE39" i="1"/>
  <c r="CF39" i="1"/>
  <c r="CG39" i="1"/>
  <c r="CH39" i="1"/>
  <c r="CC40" i="1"/>
  <c r="CD40" i="1"/>
  <c r="CE40" i="1"/>
  <c r="CF40" i="1"/>
  <c r="CG40" i="1"/>
  <c r="CH40" i="1"/>
  <c r="CC41" i="1"/>
  <c r="CD41" i="1"/>
  <c r="CE41" i="1"/>
  <c r="CF41" i="1"/>
  <c r="CG41" i="1"/>
  <c r="CH41" i="1"/>
  <c r="CC42" i="1"/>
  <c r="CD42" i="1"/>
  <c r="CE42" i="1"/>
  <c r="CF42" i="1"/>
  <c r="CG42" i="1"/>
  <c r="CH42" i="1"/>
  <c r="CC43" i="1"/>
  <c r="CD43" i="1"/>
  <c r="CE43" i="1"/>
  <c r="CF43" i="1"/>
  <c r="CG43" i="1"/>
  <c r="CH43" i="1"/>
  <c r="CC44" i="1"/>
  <c r="CD44" i="1"/>
  <c r="CE44" i="1"/>
  <c r="CF44" i="1"/>
  <c r="CG44" i="1"/>
  <c r="CH44" i="1"/>
  <c r="CC45" i="1"/>
  <c r="CD45" i="1"/>
  <c r="CE45" i="1"/>
  <c r="CF45" i="1"/>
  <c r="CG45" i="1"/>
  <c r="CH45" i="1"/>
  <c r="CC46" i="1"/>
  <c r="CD46" i="1"/>
  <c r="CE46" i="1"/>
  <c r="CF46" i="1"/>
  <c r="CG46" i="1"/>
  <c r="CH46" i="1"/>
  <c r="CC47" i="1"/>
  <c r="CD47" i="1"/>
  <c r="CE47" i="1"/>
  <c r="CF47" i="1"/>
  <c r="CG47" i="1"/>
  <c r="CH47" i="1"/>
  <c r="CC48" i="1"/>
  <c r="CD48" i="1"/>
  <c r="CE48" i="1"/>
  <c r="CF48" i="1"/>
  <c r="CG48" i="1"/>
  <c r="CH48" i="1"/>
  <c r="CC49" i="1"/>
  <c r="CD49" i="1"/>
  <c r="CE49" i="1"/>
  <c r="CF49" i="1"/>
  <c r="CG49" i="1"/>
  <c r="CH49" i="1"/>
  <c r="CC50" i="1"/>
  <c r="CD50" i="1"/>
  <c r="CE50" i="1"/>
  <c r="CF50" i="1"/>
  <c r="CG50" i="1"/>
  <c r="CH50" i="1"/>
  <c r="CC51" i="1"/>
  <c r="CD51" i="1"/>
  <c r="CE51" i="1"/>
  <c r="CF51" i="1"/>
  <c r="CG51" i="1"/>
  <c r="CH51" i="1"/>
  <c r="CC52" i="1"/>
  <c r="CD52" i="1"/>
  <c r="CE52" i="1"/>
  <c r="CF52" i="1"/>
  <c r="CG52" i="1"/>
  <c r="CH52" i="1"/>
  <c r="CC53" i="1"/>
  <c r="CD53" i="1"/>
  <c r="CE53" i="1"/>
  <c r="CF53" i="1"/>
  <c r="CG53" i="1"/>
  <c r="CH53" i="1"/>
  <c r="CC54" i="1"/>
  <c r="CD54" i="1"/>
  <c r="CE54" i="1"/>
  <c r="CF54" i="1"/>
  <c r="CG54" i="1"/>
  <c r="CH54" i="1"/>
  <c r="CC55" i="1"/>
  <c r="CD55" i="1"/>
  <c r="CE55" i="1"/>
  <c r="CF55" i="1"/>
  <c r="CG55" i="1"/>
  <c r="CH55" i="1"/>
  <c r="CC56" i="1"/>
  <c r="CD56" i="1"/>
  <c r="CE56" i="1"/>
  <c r="CF56" i="1"/>
  <c r="CG56" i="1"/>
  <c r="CH56" i="1"/>
  <c r="CC57" i="1"/>
  <c r="CD57" i="1"/>
  <c r="CE57" i="1"/>
  <c r="CF57" i="1"/>
  <c r="CG57" i="1"/>
  <c r="CH57" i="1"/>
  <c r="CC58" i="1"/>
  <c r="CD58" i="1"/>
  <c r="CE58" i="1"/>
  <c r="CF58" i="1"/>
  <c r="CG58" i="1"/>
  <c r="CH58" i="1"/>
  <c r="CC59" i="1"/>
  <c r="CD59" i="1"/>
  <c r="CE59" i="1"/>
  <c r="CF59" i="1"/>
  <c r="CG59" i="1"/>
  <c r="CH59" i="1"/>
  <c r="CC60" i="1"/>
  <c r="CD60" i="1"/>
  <c r="CE60" i="1"/>
  <c r="CF60" i="1"/>
  <c r="CG60" i="1"/>
  <c r="CH60" i="1"/>
  <c r="CC61" i="1"/>
  <c r="CD61" i="1"/>
  <c r="CE61" i="1"/>
  <c r="CF61" i="1"/>
  <c r="CG61" i="1"/>
  <c r="CH61" i="1"/>
  <c r="CC62" i="1"/>
  <c r="CD62" i="1"/>
  <c r="CE62" i="1"/>
  <c r="CF62" i="1"/>
  <c r="CG62" i="1"/>
  <c r="CH62" i="1"/>
  <c r="CC63" i="1"/>
  <c r="CD63" i="1"/>
  <c r="CE63" i="1"/>
  <c r="CF63" i="1"/>
  <c r="CG63" i="1"/>
  <c r="CH63" i="1"/>
  <c r="CC64" i="1"/>
  <c r="CD64" i="1"/>
  <c r="CE64" i="1"/>
  <c r="CF64" i="1"/>
  <c r="CG64" i="1"/>
  <c r="CH64" i="1"/>
  <c r="CC65" i="1"/>
  <c r="CD65" i="1"/>
  <c r="CE65" i="1"/>
  <c r="CF65" i="1"/>
  <c r="CG65" i="1"/>
  <c r="CH65" i="1"/>
  <c r="CC66" i="1"/>
  <c r="CD66" i="1"/>
  <c r="CE66" i="1"/>
  <c r="CF66" i="1"/>
  <c r="CG66" i="1"/>
  <c r="CH66" i="1"/>
  <c r="CC67" i="1"/>
  <c r="CD67" i="1"/>
  <c r="CE67" i="1"/>
  <c r="CF67" i="1"/>
  <c r="CG67" i="1"/>
  <c r="CH67" i="1"/>
  <c r="CC68" i="1"/>
  <c r="CD68" i="1"/>
  <c r="CE68" i="1"/>
  <c r="CF68" i="1"/>
  <c r="CG68" i="1"/>
  <c r="CH68" i="1"/>
  <c r="CC69" i="1"/>
  <c r="CD69" i="1"/>
  <c r="CE69" i="1"/>
  <c r="CF69" i="1"/>
  <c r="CG69" i="1"/>
  <c r="CH69" i="1"/>
  <c r="CC70" i="1"/>
  <c r="CD70" i="1"/>
  <c r="CE70" i="1"/>
  <c r="CF70" i="1"/>
  <c r="CG70" i="1"/>
  <c r="CH70" i="1"/>
  <c r="CC71" i="1"/>
  <c r="CD71" i="1"/>
  <c r="CE71" i="1"/>
  <c r="CF71" i="1"/>
  <c r="CG71" i="1"/>
  <c r="CH71" i="1"/>
  <c r="CC72" i="1"/>
  <c r="CD72" i="1"/>
  <c r="CE72" i="1"/>
  <c r="CF72" i="1"/>
  <c r="CG72" i="1"/>
  <c r="CH72" i="1"/>
  <c r="CC73" i="1"/>
  <c r="CD73" i="1"/>
  <c r="CE73" i="1"/>
  <c r="CF73" i="1"/>
  <c r="CG73" i="1"/>
  <c r="CH73" i="1"/>
  <c r="CC74" i="1"/>
  <c r="CD74" i="1"/>
  <c r="CE74" i="1"/>
  <c r="CF74" i="1"/>
  <c r="CG74" i="1"/>
  <c r="CH74" i="1"/>
  <c r="CC75" i="1"/>
  <c r="CD75" i="1"/>
  <c r="CE75" i="1"/>
  <c r="CF75" i="1"/>
  <c r="CG75" i="1"/>
  <c r="CH75" i="1"/>
  <c r="CC76" i="1"/>
  <c r="CD76" i="1"/>
  <c r="CE76" i="1"/>
  <c r="CF76" i="1"/>
  <c r="CG76" i="1"/>
  <c r="CH76" i="1"/>
  <c r="CC77" i="1"/>
  <c r="CD77" i="1"/>
  <c r="CE77" i="1"/>
  <c r="CF77" i="1"/>
  <c r="CG77" i="1"/>
  <c r="CH77" i="1"/>
  <c r="CC78" i="1"/>
  <c r="CD78" i="1"/>
  <c r="CE78" i="1"/>
  <c r="CF78" i="1"/>
  <c r="CG78" i="1"/>
  <c r="CH78" i="1"/>
  <c r="CC79" i="1"/>
  <c r="CD79" i="1"/>
  <c r="CE79" i="1"/>
  <c r="CF79" i="1"/>
  <c r="CG79" i="1"/>
  <c r="CH79" i="1"/>
  <c r="CC80" i="1"/>
  <c r="CD80" i="1"/>
  <c r="CE80" i="1"/>
  <c r="CF80" i="1"/>
  <c r="CG80" i="1"/>
  <c r="CH80" i="1"/>
  <c r="CC81" i="1"/>
  <c r="CD81" i="1"/>
  <c r="CE81" i="1"/>
  <c r="CF81" i="1"/>
  <c r="CG81" i="1"/>
  <c r="CH81" i="1"/>
  <c r="CC82" i="1"/>
  <c r="CD82" i="1"/>
  <c r="CE82" i="1"/>
  <c r="CF82" i="1"/>
  <c r="CG82" i="1"/>
  <c r="CH82" i="1"/>
  <c r="CC83" i="1"/>
  <c r="CD83" i="1"/>
  <c r="CE83" i="1"/>
  <c r="CF83" i="1"/>
  <c r="CG83" i="1"/>
  <c r="CH83" i="1"/>
  <c r="CC84" i="1"/>
  <c r="CD84" i="1"/>
  <c r="CE84" i="1"/>
  <c r="CF84" i="1"/>
  <c r="CG84" i="1"/>
  <c r="CH84" i="1"/>
  <c r="CC85" i="1"/>
  <c r="CD85" i="1"/>
  <c r="CE85" i="1"/>
  <c r="CF85" i="1"/>
  <c r="CG85" i="1"/>
  <c r="CH85" i="1"/>
  <c r="CC86" i="1"/>
  <c r="CD86" i="1"/>
  <c r="CE86" i="1"/>
  <c r="CF86" i="1"/>
  <c r="CG86" i="1"/>
  <c r="CH86" i="1"/>
  <c r="CC87" i="1"/>
  <c r="CD87" i="1"/>
  <c r="CE87" i="1"/>
  <c r="CF87" i="1"/>
  <c r="CG87" i="1"/>
  <c r="CH87" i="1"/>
  <c r="CC88" i="1"/>
  <c r="CD88" i="1"/>
  <c r="CE88" i="1"/>
  <c r="CF88" i="1"/>
  <c r="CG88" i="1"/>
  <c r="CH88" i="1"/>
  <c r="CC89" i="1"/>
  <c r="CD89" i="1"/>
  <c r="CE89" i="1"/>
  <c r="CF89" i="1"/>
  <c r="CG89" i="1"/>
  <c r="CH89" i="1"/>
  <c r="CC90" i="1"/>
  <c r="CD90" i="1"/>
  <c r="CE90" i="1"/>
  <c r="CF90" i="1"/>
  <c r="CG90" i="1"/>
  <c r="CH90" i="1"/>
  <c r="CC91" i="1"/>
  <c r="CD91" i="1"/>
  <c r="CE91" i="1"/>
  <c r="CF91" i="1"/>
  <c r="CG91" i="1"/>
  <c r="CH91" i="1"/>
  <c r="CC92" i="1"/>
  <c r="CD92" i="1"/>
  <c r="CE92" i="1"/>
  <c r="CF92" i="1"/>
  <c r="CG92" i="1"/>
  <c r="CH92" i="1"/>
  <c r="CC93" i="1"/>
  <c r="CD93" i="1"/>
  <c r="CE93" i="1"/>
  <c r="CF93" i="1"/>
  <c r="CG93" i="1"/>
  <c r="CH93" i="1"/>
  <c r="CC94" i="1"/>
  <c r="CD94" i="1"/>
  <c r="CE94" i="1"/>
  <c r="CF94" i="1"/>
  <c r="CG94" i="1"/>
  <c r="CH94" i="1"/>
  <c r="CC95" i="1"/>
  <c r="CD95" i="1"/>
  <c r="CE95" i="1"/>
  <c r="CF95" i="1"/>
  <c r="CG95" i="1"/>
  <c r="CH95" i="1"/>
  <c r="CC96" i="1"/>
  <c r="CD96" i="1"/>
  <c r="CE96" i="1"/>
  <c r="CF96" i="1"/>
  <c r="CG96" i="1"/>
  <c r="CH96" i="1"/>
  <c r="CC97" i="1"/>
  <c r="CD97" i="1"/>
  <c r="CE97" i="1"/>
  <c r="CF97" i="1"/>
  <c r="CG97" i="1"/>
  <c r="CH97" i="1"/>
  <c r="CC98" i="1"/>
  <c r="CD98" i="1"/>
  <c r="CE98" i="1"/>
  <c r="CF98" i="1"/>
  <c r="CG98" i="1"/>
  <c r="CH98" i="1"/>
  <c r="CC99" i="1"/>
  <c r="CD99" i="1"/>
  <c r="CE99" i="1"/>
  <c r="CF99" i="1"/>
  <c r="CG99" i="1"/>
  <c r="CH99" i="1"/>
  <c r="CC100" i="1"/>
  <c r="CD100" i="1"/>
  <c r="CE100" i="1"/>
  <c r="CF100" i="1"/>
  <c r="CG100" i="1"/>
  <c r="CH100" i="1"/>
  <c r="CC101" i="1"/>
  <c r="CD101" i="1"/>
  <c r="CE101" i="1"/>
  <c r="CF101" i="1"/>
  <c r="CG101" i="1"/>
  <c r="CH101" i="1"/>
  <c r="CC102" i="1"/>
  <c r="CD102" i="1"/>
  <c r="CE102" i="1"/>
  <c r="CF102" i="1"/>
  <c r="CG102" i="1"/>
  <c r="CH102" i="1"/>
  <c r="CC103" i="1"/>
  <c r="CD103" i="1"/>
  <c r="CE103" i="1"/>
  <c r="CF103" i="1"/>
  <c r="CG103" i="1"/>
  <c r="CH103" i="1"/>
  <c r="CC104" i="1"/>
  <c r="CD104" i="1"/>
  <c r="CE104" i="1"/>
  <c r="CF104" i="1"/>
  <c r="CG104" i="1"/>
  <c r="CH104" i="1"/>
  <c r="CC105" i="1"/>
  <c r="CD105" i="1"/>
  <c r="CE105" i="1"/>
  <c r="CF105" i="1"/>
  <c r="CG105" i="1"/>
  <c r="CH105" i="1"/>
  <c r="CC106" i="1"/>
  <c r="CD106" i="1"/>
  <c r="CE106" i="1"/>
  <c r="CF106" i="1"/>
  <c r="CG106" i="1"/>
  <c r="CH106" i="1"/>
  <c r="CC107" i="1"/>
  <c r="CD107" i="1"/>
  <c r="CE107" i="1"/>
  <c r="CF107" i="1"/>
  <c r="CG107" i="1"/>
  <c r="CH107" i="1"/>
  <c r="CC108" i="1"/>
  <c r="CD108" i="1"/>
  <c r="CE108" i="1"/>
  <c r="CF108" i="1"/>
  <c r="CG108" i="1"/>
  <c r="CH108" i="1"/>
  <c r="CC109" i="1"/>
  <c r="CD109" i="1"/>
  <c r="CE109" i="1"/>
  <c r="CF109" i="1"/>
  <c r="CG109" i="1"/>
  <c r="CH109" i="1"/>
  <c r="CC110" i="1"/>
  <c r="CD110" i="1"/>
  <c r="CE110" i="1"/>
  <c r="CF110" i="1"/>
  <c r="CG110" i="1"/>
  <c r="CH110" i="1"/>
  <c r="CC111" i="1"/>
  <c r="CD111" i="1"/>
  <c r="CE111" i="1"/>
  <c r="CF111" i="1"/>
  <c r="CG111" i="1"/>
  <c r="CH111" i="1"/>
  <c r="CC112" i="1"/>
  <c r="CD112" i="1"/>
  <c r="CE112" i="1"/>
  <c r="CF112" i="1"/>
  <c r="CG112" i="1"/>
  <c r="CH112" i="1"/>
  <c r="CC113" i="1"/>
  <c r="CD113" i="1"/>
  <c r="CE113" i="1"/>
  <c r="CF113" i="1"/>
  <c r="CG113" i="1"/>
  <c r="CH113" i="1"/>
  <c r="CC114" i="1"/>
  <c r="CD114" i="1"/>
  <c r="CE114" i="1"/>
  <c r="CF114" i="1"/>
  <c r="CG114" i="1"/>
  <c r="CH114" i="1"/>
  <c r="CC115" i="1"/>
  <c r="CD115" i="1"/>
  <c r="CE115" i="1"/>
  <c r="CF115" i="1"/>
  <c r="CG115" i="1"/>
  <c r="CH115" i="1"/>
  <c r="CC116" i="1"/>
  <c r="CD116" i="1"/>
  <c r="CE116" i="1"/>
  <c r="CF116" i="1"/>
  <c r="CG116" i="1"/>
  <c r="CH116" i="1"/>
  <c r="CC117" i="1"/>
  <c r="CD117" i="1"/>
  <c r="CE117" i="1"/>
  <c r="CF117" i="1"/>
  <c r="CG117" i="1"/>
  <c r="CH117" i="1"/>
  <c r="CC118" i="1"/>
  <c r="CD118" i="1"/>
  <c r="CE118" i="1"/>
  <c r="CF118" i="1"/>
  <c r="CG118" i="1"/>
  <c r="CH118" i="1"/>
  <c r="CC119" i="1"/>
  <c r="CD119" i="1"/>
  <c r="CE119" i="1"/>
  <c r="CF119" i="1"/>
  <c r="CG119" i="1"/>
  <c r="CH119" i="1"/>
  <c r="CC120" i="1"/>
  <c r="CD120" i="1"/>
  <c r="CE120" i="1"/>
  <c r="CF120" i="1"/>
  <c r="CG120" i="1"/>
  <c r="CH120" i="1"/>
  <c r="CC121" i="1"/>
  <c r="CD121" i="1"/>
  <c r="CE121" i="1"/>
  <c r="CF121" i="1"/>
  <c r="CG121" i="1"/>
  <c r="CH121" i="1"/>
  <c r="CC122" i="1"/>
  <c r="CD122" i="1"/>
  <c r="CE122" i="1"/>
  <c r="CF122" i="1"/>
  <c r="CG122" i="1"/>
  <c r="CH122" i="1"/>
  <c r="CC123" i="1"/>
  <c r="CD123" i="1"/>
  <c r="CE123" i="1"/>
  <c r="CF123" i="1"/>
  <c r="CG123" i="1"/>
  <c r="CH123" i="1"/>
  <c r="CC124" i="1"/>
  <c r="CD124" i="1"/>
  <c r="CE124" i="1"/>
  <c r="CF124" i="1"/>
  <c r="CG124" i="1"/>
  <c r="CH124" i="1"/>
  <c r="CC125" i="1"/>
  <c r="CD125" i="1"/>
  <c r="CE125" i="1"/>
  <c r="CF125" i="1"/>
  <c r="CG125" i="1"/>
  <c r="CH125" i="1"/>
  <c r="CC126" i="1"/>
  <c r="CD126" i="1"/>
  <c r="CE126" i="1"/>
  <c r="CF126" i="1"/>
  <c r="CG126" i="1"/>
  <c r="CH126" i="1"/>
  <c r="CC127" i="1"/>
  <c r="CD127" i="1"/>
  <c r="CE127" i="1"/>
  <c r="CF127" i="1"/>
  <c r="CG127" i="1"/>
  <c r="CH127" i="1"/>
  <c r="CC128" i="1"/>
  <c r="CD128" i="1"/>
  <c r="CE128" i="1"/>
  <c r="CF128" i="1"/>
  <c r="CG128" i="1"/>
  <c r="CH128" i="1"/>
  <c r="CC129" i="1"/>
  <c r="CD129" i="1"/>
  <c r="CE129" i="1"/>
  <c r="CF129" i="1"/>
  <c r="CG129" i="1"/>
  <c r="CH129" i="1"/>
  <c r="CC130" i="1"/>
  <c r="CD130" i="1"/>
  <c r="CE130" i="1"/>
  <c r="CF130" i="1"/>
  <c r="CG130" i="1"/>
  <c r="CH130" i="1"/>
  <c r="CC131" i="1"/>
  <c r="CD131" i="1"/>
  <c r="CE131" i="1"/>
  <c r="CF131" i="1"/>
  <c r="CG131" i="1"/>
  <c r="CH131" i="1"/>
  <c r="CC132" i="1"/>
  <c r="CD132" i="1"/>
  <c r="CE132" i="1"/>
  <c r="CF132" i="1"/>
  <c r="CG132" i="1"/>
  <c r="CH132" i="1"/>
  <c r="CC133" i="1"/>
  <c r="CD133" i="1"/>
  <c r="CE133" i="1"/>
  <c r="CF133" i="1"/>
  <c r="CG133" i="1"/>
  <c r="CH133" i="1"/>
  <c r="CC134" i="1"/>
  <c r="CD134" i="1"/>
  <c r="CE134" i="1"/>
  <c r="CF134" i="1"/>
  <c r="CG134" i="1"/>
  <c r="CH134" i="1"/>
  <c r="CC135" i="1"/>
  <c r="CD135" i="1"/>
  <c r="CE135" i="1"/>
  <c r="CF135" i="1"/>
  <c r="CG135" i="1"/>
  <c r="CH135" i="1"/>
  <c r="CC136" i="1"/>
  <c r="CD136" i="1"/>
  <c r="CE136" i="1"/>
  <c r="CF136" i="1"/>
  <c r="CG136" i="1"/>
  <c r="CH136" i="1"/>
  <c r="CC137" i="1"/>
  <c r="CD137" i="1"/>
  <c r="CE137" i="1"/>
  <c r="CF137" i="1"/>
  <c r="CG137" i="1"/>
  <c r="CH137" i="1"/>
  <c r="CC138" i="1"/>
  <c r="CD138" i="1"/>
  <c r="CE138" i="1"/>
  <c r="CF138" i="1"/>
  <c r="CG138" i="1"/>
  <c r="CH138" i="1"/>
  <c r="CC139" i="1"/>
  <c r="CD139" i="1"/>
  <c r="CE139" i="1"/>
  <c r="CF139" i="1"/>
  <c r="CG139" i="1"/>
  <c r="CH139" i="1"/>
  <c r="CC140" i="1"/>
  <c r="CD140" i="1"/>
  <c r="CE140" i="1"/>
  <c r="CF140" i="1"/>
  <c r="CG140" i="1"/>
  <c r="CH140" i="1"/>
  <c r="CC141" i="1"/>
  <c r="CD141" i="1"/>
  <c r="CE141" i="1"/>
  <c r="CF141" i="1"/>
  <c r="CG141" i="1"/>
  <c r="CH141" i="1"/>
  <c r="CC142" i="1"/>
  <c r="CD142" i="1"/>
  <c r="CE142" i="1"/>
  <c r="CF142" i="1"/>
  <c r="CG142" i="1"/>
  <c r="CH142" i="1"/>
  <c r="CC143" i="1"/>
  <c r="CD143" i="1"/>
  <c r="CE143" i="1"/>
  <c r="CF143" i="1"/>
  <c r="CG143" i="1"/>
  <c r="CH143" i="1"/>
  <c r="CC144" i="1"/>
  <c r="CD144" i="1"/>
  <c r="CE144" i="1"/>
  <c r="CF144" i="1"/>
  <c r="CG144" i="1"/>
  <c r="CH144" i="1"/>
  <c r="CC145" i="1"/>
  <c r="CD145" i="1"/>
  <c r="CE145" i="1"/>
  <c r="CF145" i="1"/>
  <c r="CG145" i="1"/>
  <c r="CH145" i="1"/>
  <c r="CC146" i="1"/>
  <c r="CD146" i="1"/>
  <c r="CE146" i="1"/>
  <c r="CF146" i="1"/>
  <c r="CG146" i="1"/>
  <c r="CH146" i="1"/>
  <c r="CC147" i="1"/>
  <c r="CD147" i="1"/>
  <c r="CE147" i="1"/>
  <c r="CF147" i="1"/>
  <c r="CG147" i="1"/>
  <c r="CH147" i="1"/>
  <c r="CC148" i="1"/>
  <c r="CD148" i="1"/>
  <c r="CE148" i="1"/>
  <c r="CF148" i="1"/>
  <c r="CG148" i="1"/>
  <c r="CH148" i="1"/>
  <c r="CC149" i="1"/>
  <c r="CD149" i="1"/>
  <c r="CE149" i="1"/>
  <c r="CF149" i="1"/>
  <c r="CG149" i="1"/>
  <c r="CH149" i="1"/>
  <c r="CC150" i="1"/>
  <c r="CD150" i="1"/>
  <c r="CE150" i="1"/>
  <c r="CF150" i="1"/>
  <c r="CG150" i="1"/>
  <c r="CH150" i="1"/>
  <c r="CC151" i="1"/>
  <c r="CD151" i="1"/>
  <c r="CE151" i="1"/>
  <c r="CF151" i="1"/>
  <c r="CG151" i="1"/>
  <c r="CH151" i="1"/>
  <c r="CC152" i="1"/>
  <c r="CD152" i="1"/>
  <c r="CE152" i="1"/>
  <c r="CF152" i="1"/>
  <c r="CG152" i="1"/>
  <c r="CH152" i="1"/>
  <c r="CC153" i="1"/>
  <c r="CD153" i="1"/>
  <c r="CE153" i="1"/>
  <c r="CF153" i="1"/>
  <c r="CG153" i="1"/>
  <c r="CH153" i="1"/>
  <c r="CC154" i="1"/>
  <c r="CD154" i="1"/>
  <c r="CE154" i="1"/>
  <c r="CF154" i="1"/>
  <c r="CG154" i="1"/>
  <c r="CH154" i="1"/>
  <c r="CC155" i="1"/>
  <c r="CD155" i="1"/>
  <c r="CE155" i="1"/>
  <c r="CF155" i="1"/>
  <c r="CG155" i="1"/>
  <c r="CH155" i="1"/>
  <c r="CC156" i="1"/>
  <c r="CD156" i="1"/>
  <c r="CE156" i="1"/>
  <c r="CF156" i="1"/>
  <c r="CG156" i="1"/>
  <c r="CH156" i="1"/>
  <c r="CC157" i="1"/>
  <c r="CD157" i="1"/>
  <c r="CE157" i="1"/>
  <c r="CF157" i="1"/>
  <c r="CG157" i="1"/>
  <c r="CH157" i="1"/>
  <c r="CC158" i="1"/>
  <c r="CD158" i="1"/>
  <c r="CE158" i="1"/>
  <c r="CF158" i="1"/>
  <c r="CG158" i="1"/>
  <c r="CH158" i="1"/>
  <c r="CC159" i="1"/>
  <c r="CD159" i="1"/>
  <c r="CE159" i="1"/>
  <c r="CF159" i="1"/>
  <c r="CG159" i="1"/>
  <c r="CH159" i="1"/>
  <c r="CC160" i="1"/>
  <c r="CD160" i="1"/>
  <c r="CE160" i="1"/>
  <c r="CF160" i="1"/>
  <c r="CG160" i="1"/>
  <c r="CH160" i="1"/>
  <c r="CC161" i="1"/>
  <c r="CD161" i="1"/>
  <c r="CE161" i="1"/>
  <c r="CF161" i="1"/>
  <c r="CG161" i="1"/>
  <c r="CH161" i="1"/>
  <c r="CC162" i="1"/>
  <c r="CD162" i="1"/>
  <c r="CE162" i="1"/>
  <c r="CF162" i="1"/>
  <c r="CG162" i="1"/>
  <c r="CH162" i="1"/>
  <c r="CC163" i="1"/>
  <c r="CD163" i="1"/>
  <c r="CE163" i="1"/>
  <c r="CF163" i="1"/>
  <c r="CG163" i="1"/>
  <c r="CH163" i="1"/>
  <c r="CC164" i="1"/>
  <c r="CD164" i="1"/>
  <c r="CE164" i="1"/>
  <c r="CF164" i="1"/>
  <c r="CG164" i="1"/>
  <c r="CH164" i="1"/>
  <c r="CC165" i="1"/>
  <c r="CD165" i="1"/>
  <c r="CE165" i="1"/>
  <c r="CF165" i="1"/>
  <c r="CG165" i="1"/>
  <c r="CH165" i="1"/>
  <c r="CC166" i="1"/>
  <c r="CD166" i="1"/>
  <c r="CE166" i="1"/>
  <c r="CF166" i="1"/>
  <c r="CG166" i="1"/>
  <c r="CH166" i="1"/>
  <c r="CC167" i="1"/>
  <c r="CD167" i="1"/>
  <c r="CE167" i="1"/>
  <c r="CF167" i="1"/>
  <c r="CG167" i="1"/>
  <c r="CH167" i="1"/>
  <c r="CC168" i="1"/>
  <c r="CD168" i="1"/>
  <c r="CE168" i="1"/>
  <c r="CF168" i="1"/>
  <c r="CG168" i="1"/>
  <c r="CH168" i="1"/>
  <c r="CC169" i="1"/>
  <c r="CD169" i="1"/>
  <c r="CE169" i="1"/>
  <c r="CF169" i="1"/>
  <c r="CG169" i="1"/>
  <c r="CH169" i="1"/>
  <c r="CC170" i="1"/>
  <c r="CD170" i="1"/>
  <c r="CE170" i="1"/>
  <c r="CF170" i="1"/>
  <c r="CG170" i="1"/>
  <c r="CH170" i="1"/>
  <c r="CC171" i="1"/>
  <c r="CD171" i="1"/>
  <c r="CE171" i="1"/>
  <c r="CF171" i="1"/>
  <c r="CG171" i="1"/>
  <c r="CH171" i="1"/>
  <c r="CC172" i="1"/>
  <c r="CD172" i="1"/>
  <c r="CE172" i="1"/>
  <c r="CF172" i="1"/>
  <c r="CG172" i="1"/>
  <c r="CH172" i="1"/>
  <c r="CC173" i="1"/>
  <c r="CD173" i="1"/>
  <c r="CE173" i="1"/>
  <c r="CF173" i="1"/>
  <c r="CG173" i="1"/>
  <c r="CH173" i="1"/>
  <c r="CC174" i="1"/>
  <c r="CD174" i="1"/>
  <c r="CE174" i="1"/>
  <c r="CF174" i="1"/>
  <c r="CG174" i="1"/>
  <c r="CH174" i="1"/>
  <c r="CC175" i="1"/>
  <c r="CD175" i="1"/>
  <c r="CE175" i="1"/>
  <c r="CF175" i="1"/>
  <c r="CG175" i="1"/>
  <c r="CH175" i="1"/>
  <c r="CC176" i="1"/>
  <c r="CD176" i="1"/>
  <c r="CE176" i="1"/>
  <c r="CF176" i="1"/>
  <c r="CG176" i="1"/>
  <c r="CH176" i="1"/>
  <c r="CC177" i="1"/>
  <c r="CD177" i="1"/>
  <c r="CE177" i="1"/>
  <c r="CF177" i="1"/>
  <c r="CG177" i="1"/>
  <c r="CH177" i="1"/>
  <c r="CC178" i="1"/>
  <c r="CD178" i="1"/>
  <c r="CE178" i="1"/>
  <c r="CF178" i="1"/>
  <c r="CG178" i="1"/>
  <c r="CH178" i="1"/>
  <c r="CC179" i="1"/>
  <c r="CD179" i="1"/>
  <c r="CE179" i="1"/>
  <c r="CF179" i="1"/>
  <c r="CG179" i="1"/>
  <c r="CH179" i="1"/>
  <c r="CC180" i="1"/>
  <c r="CD180" i="1"/>
  <c r="CE180" i="1"/>
  <c r="CF180" i="1"/>
  <c r="CG180" i="1"/>
  <c r="CH180" i="1"/>
  <c r="CC181" i="1"/>
  <c r="CD181" i="1"/>
  <c r="CE181" i="1"/>
  <c r="CF181" i="1"/>
  <c r="CG181" i="1"/>
  <c r="CH181" i="1"/>
  <c r="CC182" i="1"/>
  <c r="CD182" i="1"/>
  <c r="CE182" i="1"/>
  <c r="CF182" i="1"/>
  <c r="CG182" i="1"/>
  <c r="CH182" i="1"/>
  <c r="CC183" i="1"/>
  <c r="CD183" i="1"/>
  <c r="CE183" i="1"/>
  <c r="CF183" i="1"/>
  <c r="CG183" i="1"/>
  <c r="CH183" i="1"/>
  <c r="CC184" i="1"/>
  <c r="CD184" i="1"/>
  <c r="CE184" i="1"/>
  <c r="CF184" i="1"/>
  <c r="CG184" i="1"/>
  <c r="CH184" i="1"/>
  <c r="CC185" i="1"/>
  <c r="CD185" i="1"/>
  <c r="CE185" i="1"/>
  <c r="CF185" i="1"/>
  <c r="CG185" i="1"/>
  <c r="CH185" i="1"/>
  <c r="CC186" i="1"/>
  <c r="CD186" i="1"/>
  <c r="CE186" i="1"/>
  <c r="CF186" i="1"/>
  <c r="CG186" i="1"/>
  <c r="CH186" i="1"/>
  <c r="CC187" i="1"/>
  <c r="CD187" i="1"/>
  <c r="CE187" i="1"/>
  <c r="CF187" i="1"/>
  <c r="CG187" i="1"/>
  <c r="CH187" i="1"/>
  <c r="CC188" i="1"/>
  <c r="CD188" i="1"/>
  <c r="CE188" i="1"/>
  <c r="CF188" i="1"/>
  <c r="CG188" i="1"/>
  <c r="CH188" i="1"/>
  <c r="CC189" i="1"/>
  <c r="CD189" i="1"/>
  <c r="CE189" i="1"/>
  <c r="CF189" i="1"/>
  <c r="CG189" i="1"/>
  <c r="CH189" i="1"/>
  <c r="CC190" i="1"/>
  <c r="CD190" i="1"/>
  <c r="CE190" i="1"/>
  <c r="CF190" i="1"/>
  <c r="CG190" i="1"/>
  <c r="CH190" i="1"/>
  <c r="CC191" i="1"/>
  <c r="CD191" i="1"/>
  <c r="CE191" i="1"/>
  <c r="CF191" i="1"/>
  <c r="CG191" i="1"/>
  <c r="CH191" i="1"/>
  <c r="CC192" i="1"/>
  <c r="CD192" i="1"/>
  <c r="CE192" i="1"/>
  <c r="CF192" i="1"/>
  <c r="CG192" i="1"/>
  <c r="CH192" i="1"/>
  <c r="CC193" i="1"/>
  <c r="CD193" i="1"/>
  <c r="CE193" i="1"/>
  <c r="CF193" i="1"/>
  <c r="CG193" i="1"/>
  <c r="CH193" i="1"/>
  <c r="CC194" i="1"/>
  <c r="CD194" i="1"/>
  <c r="CE194" i="1"/>
  <c r="CF194" i="1"/>
  <c r="CG194" i="1"/>
  <c r="CH194" i="1"/>
  <c r="CC195" i="1"/>
  <c r="CD195" i="1"/>
  <c r="CE195" i="1"/>
  <c r="CF195" i="1"/>
  <c r="CG195" i="1"/>
  <c r="CH195" i="1"/>
  <c r="CC196" i="1"/>
  <c r="CD196" i="1"/>
  <c r="CE196" i="1"/>
  <c r="CF196" i="1"/>
  <c r="CG196" i="1"/>
  <c r="CH196" i="1"/>
  <c r="CC197" i="1"/>
  <c r="CD197" i="1"/>
  <c r="CE197" i="1"/>
  <c r="CF197" i="1"/>
  <c r="CG197" i="1"/>
  <c r="CH197" i="1"/>
  <c r="CC198" i="1"/>
  <c r="CD198" i="1"/>
  <c r="CE198" i="1"/>
  <c r="CF198" i="1"/>
  <c r="CG198" i="1"/>
  <c r="CH198" i="1"/>
  <c r="CC199" i="1"/>
  <c r="CD199" i="1"/>
  <c r="CE199" i="1"/>
  <c r="CF199" i="1"/>
  <c r="CG199" i="1"/>
  <c r="CH199" i="1"/>
  <c r="CC200" i="1"/>
  <c r="CD200" i="1"/>
  <c r="CE200" i="1"/>
  <c r="CF200" i="1"/>
  <c r="CG200" i="1"/>
  <c r="CH200" i="1"/>
  <c r="CC201" i="1"/>
  <c r="CD201" i="1"/>
  <c r="CE201" i="1"/>
  <c r="CF201" i="1"/>
  <c r="CG201" i="1"/>
  <c r="CH201" i="1"/>
  <c r="CC202" i="1"/>
  <c r="CD202" i="1"/>
  <c r="CE202" i="1"/>
  <c r="CF202" i="1"/>
  <c r="CG202" i="1"/>
  <c r="CH202" i="1"/>
  <c r="CC203" i="1"/>
  <c r="CD203" i="1"/>
  <c r="CE203" i="1"/>
  <c r="CF203" i="1"/>
  <c r="CG203" i="1"/>
  <c r="CH203" i="1"/>
  <c r="CC204" i="1"/>
  <c r="CD204" i="1"/>
  <c r="CE204" i="1"/>
  <c r="CF204" i="1"/>
  <c r="CG204" i="1"/>
  <c r="CH204" i="1"/>
  <c r="CC205" i="1"/>
  <c r="CD205" i="1"/>
  <c r="CE205" i="1"/>
  <c r="CF205" i="1"/>
  <c r="CG205" i="1"/>
  <c r="CH205" i="1"/>
  <c r="CC206" i="1"/>
  <c r="CD206" i="1"/>
  <c r="CE206" i="1"/>
  <c r="CF206" i="1"/>
  <c r="CG206" i="1"/>
  <c r="CH206" i="1"/>
  <c r="CC207" i="1"/>
  <c r="CD207" i="1"/>
  <c r="CE207" i="1"/>
  <c r="CF207" i="1"/>
  <c r="CG207" i="1"/>
  <c r="CH207" i="1"/>
  <c r="CC208" i="1"/>
  <c r="CD208" i="1"/>
  <c r="CE208" i="1"/>
  <c r="CF208" i="1"/>
  <c r="CG208" i="1"/>
  <c r="CH208" i="1"/>
  <c r="CC209" i="1"/>
  <c r="CD209" i="1"/>
  <c r="CE209" i="1"/>
  <c r="CF209" i="1"/>
  <c r="CG209" i="1"/>
  <c r="CH209" i="1"/>
  <c r="CC210" i="1"/>
  <c r="CD210" i="1"/>
  <c r="CE210" i="1"/>
  <c r="CF210" i="1"/>
  <c r="CG210" i="1"/>
  <c r="CH210" i="1"/>
  <c r="CC211" i="1"/>
  <c r="CD211" i="1"/>
  <c r="CE211" i="1"/>
  <c r="CF211" i="1"/>
  <c r="CG211" i="1"/>
  <c r="CH211" i="1"/>
  <c r="CC212" i="1"/>
  <c r="CD212" i="1"/>
  <c r="CE212" i="1"/>
  <c r="CF212" i="1"/>
  <c r="CG212" i="1"/>
  <c r="CH212" i="1"/>
  <c r="CC213" i="1"/>
  <c r="CD213" i="1"/>
  <c r="CE213" i="1"/>
  <c r="CF213" i="1"/>
  <c r="CG213" i="1"/>
  <c r="CH213" i="1"/>
  <c r="CC214" i="1"/>
  <c r="CD214" i="1"/>
  <c r="CE214" i="1"/>
  <c r="CF214" i="1"/>
  <c r="CG214" i="1"/>
  <c r="CH214" i="1"/>
  <c r="CC215" i="1"/>
  <c r="CD215" i="1"/>
  <c r="CE215" i="1"/>
  <c r="CF215" i="1"/>
  <c r="CG215" i="1"/>
  <c r="CH215" i="1"/>
  <c r="CC216" i="1"/>
  <c r="CD216" i="1"/>
  <c r="CE216" i="1"/>
  <c r="CF216" i="1"/>
  <c r="CG216" i="1"/>
  <c r="CH216" i="1"/>
  <c r="CC217" i="1"/>
  <c r="CD217" i="1"/>
  <c r="CE217" i="1"/>
  <c r="CF217" i="1"/>
  <c r="CG217" i="1"/>
  <c r="CH217" i="1"/>
  <c r="CC218" i="1"/>
  <c r="CD218" i="1"/>
  <c r="CE218" i="1"/>
  <c r="CF218" i="1"/>
  <c r="CG218" i="1"/>
  <c r="CH218" i="1"/>
  <c r="CC219" i="1"/>
  <c r="CD219" i="1"/>
  <c r="CE219" i="1"/>
  <c r="CF219" i="1"/>
  <c r="CG219" i="1"/>
  <c r="CH219" i="1"/>
  <c r="CC220" i="1"/>
  <c r="CD220" i="1"/>
  <c r="CE220" i="1"/>
  <c r="CF220" i="1"/>
  <c r="CG220" i="1"/>
  <c r="CH220" i="1"/>
  <c r="CC221" i="1"/>
  <c r="CD221" i="1"/>
  <c r="CE221" i="1"/>
  <c r="CF221" i="1"/>
  <c r="CG221" i="1"/>
  <c r="CH221" i="1"/>
  <c r="CC222" i="1"/>
  <c r="CD222" i="1"/>
  <c r="CE222" i="1"/>
  <c r="CF222" i="1"/>
  <c r="CG222" i="1"/>
  <c r="CH222" i="1"/>
  <c r="CC223" i="1"/>
  <c r="CD223" i="1"/>
  <c r="CE223" i="1"/>
  <c r="CF223" i="1"/>
  <c r="CG223" i="1"/>
  <c r="CH223" i="1"/>
  <c r="CC224" i="1"/>
  <c r="CD224" i="1"/>
  <c r="CE224" i="1"/>
  <c r="CF224" i="1"/>
  <c r="CG224" i="1"/>
  <c r="CH224" i="1"/>
  <c r="CC225" i="1"/>
  <c r="CD225" i="1"/>
  <c r="CE225" i="1"/>
  <c r="CF225" i="1"/>
  <c r="CG225" i="1"/>
  <c r="CH225" i="1"/>
  <c r="CC226" i="1"/>
  <c r="CD226" i="1"/>
  <c r="CE226" i="1"/>
  <c r="CF226" i="1"/>
  <c r="CG226" i="1"/>
  <c r="CH226" i="1"/>
  <c r="CC227" i="1"/>
  <c r="CD227" i="1"/>
  <c r="CE227" i="1"/>
  <c r="CF227" i="1"/>
  <c r="CG227" i="1"/>
  <c r="CH227" i="1"/>
  <c r="CC228" i="1"/>
  <c r="CD228" i="1"/>
  <c r="CE228" i="1"/>
  <c r="CF228" i="1"/>
  <c r="CG228" i="1"/>
  <c r="CH228" i="1"/>
  <c r="CC229" i="1"/>
  <c r="CD229" i="1"/>
  <c r="CE229" i="1"/>
  <c r="CF229" i="1"/>
  <c r="CG229" i="1"/>
  <c r="CH229" i="1"/>
  <c r="CC230" i="1"/>
  <c r="CD230" i="1"/>
  <c r="CE230" i="1"/>
  <c r="CF230" i="1"/>
  <c r="CG230" i="1"/>
  <c r="CH230" i="1"/>
  <c r="CC231" i="1"/>
  <c r="CD231" i="1"/>
  <c r="CE231" i="1"/>
  <c r="CF231" i="1"/>
  <c r="CG231" i="1"/>
  <c r="CH231" i="1"/>
  <c r="CC232" i="1"/>
  <c r="CD232" i="1"/>
  <c r="CE232" i="1"/>
  <c r="CF232" i="1"/>
  <c r="CG232" i="1"/>
  <c r="CH232" i="1"/>
  <c r="CC233" i="1"/>
  <c r="CD233" i="1"/>
  <c r="CE233" i="1"/>
  <c r="CF233" i="1"/>
  <c r="CG233" i="1"/>
  <c r="CH233" i="1"/>
  <c r="CC234" i="1"/>
  <c r="CD234" i="1"/>
  <c r="CE234" i="1"/>
  <c r="CF234" i="1"/>
  <c r="CG234" i="1"/>
  <c r="CH234" i="1"/>
  <c r="CC235" i="1"/>
  <c r="CD235" i="1"/>
  <c r="CE235" i="1"/>
  <c r="CF235" i="1"/>
  <c r="CG235" i="1"/>
  <c r="CH235" i="1"/>
  <c r="CC236" i="1"/>
  <c r="CD236" i="1"/>
  <c r="CE236" i="1"/>
  <c r="CF236" i="1"/>
  <c r="CG236" i="1"/>
  <c r="CH236" i="1"/>
  <c r="CC237" i="1"/>
  <c r="CD237" i="1"/>
  <c r="CE237" i="1"/>
  <c r="CF237" i="1"/>
  <c r="CG237" i="1"/>
  <c r="CH237" i="1"/>
  <c r="CC238" i="1"/>
  <c r="CD238" i="1"/>
  <c r="CE238" i="1"/>
  <c r="CF238" i="1"/>
  <c r="CG238" i="1"/>
  <c r="CH238" i="1"/>
  <c r="CC239" i="1"/>
  <c r="CD239" i="1"/>
  <c r="CE239" i="1"/>
  <c r="CF239" i="1"/>
  <c r="CG239" i="1"/>
  <c r="CH239" i="1"/>
  <c r="CC240" i="1"/>
  <c r="CD240" i="1"/>
  <c r="CE240" i="1"/>
  <c r="CF240" i="1"/>
  <c r="CG240" i="1"/>
  <c r="CH240" i="1"/>
  <c r="CC241" i="1"/>
  <c r="CD241" i="1"/>
  <c r="CE241" i="1"/>
  <c r="CF241" i="1"/>
  <c r="CG241" i="1"/>
  <c r="CH241" i="1"/>
  <c r="CC242" i="1"/>
  <c r="CD242" i="1"/>
  <c r="CE242" i="1"/>
  <c r="CF242" i="1"/>
  <c r="CG242" i="1"/>
  <c r="CH242" i="1"/>
  <c r="CC243" i="1"/>
  <c r="CD243" i="1"/>
  <c r="CE243" i="1"/>
  <c r="CF243" i="1"/>
  <c r="CG243" i="1"/>
  <c r="CH243" i="1"/>
  <c r="CC244" i="1"/>
  <c r="CD244" i="1"/>
  <c r="CE244" i="1"/>
  <c r="CF244" i="1"/>
  <c r="CG244" i="1"/>
  <c r="CH244" i="1"/>
  <c r="CC245" i="1"/>
  <c r="CD245" i="1"/>
  <c r="CE245" i="1"/>
  <c r="CF245" i="1"/>
  <c r="CG245" i="1"/>
  <c r="CH245" i="1"/>
  <c r="CC246" i="1"/>
  <c r="CD246" i="1"/>
  <c r="CE246" i="1"/>
  <c r="CF246" i="1"/>
  <c r="CG246" i="1"/>
  <c r="CH246" i="1"/>
  <c r="CC247" i="1"/>
  <c r="CD247" i="1"/>
  <c r="CE247" i="1"/>
  <c r="CF247" i="1"/>
  <c r="CG247" i="1"/>
  <c r="CH247" i="1"/>
  <c r="CC248" i="1"/>
  <c r="CD248" i="1"/>
  <c r="CE248" i="1"/>
  <c r="CF248" i="1"/>
  <c r="CG248" i="1"/>
  <c r="CH248" i="1"/>
  <c r="CC249" i="1"/>
  <c r="CD249" i="1"/>
  <c r="CE249" i="1"/>
  <c r="CF249" i="1"/>
  <c r="CG249" i="1"/>
  <c r="CH249" i="1"/>
  <c r="CC250" i="1"/>
  <c r="CD250" i="1"/>
  <c r="CE250" i="1"/>
  <c r="CF250" i="1"/>
  <c r="CG250" i="1"/>
  <c r="CH250" i="1"/>
  <c r="CC251" i="1"/>
  <c r="CD251" i="1"/>
  <c r="CE251" i="1"/>
  <c r="CF251" i="1"/>
  <c r="CG251" i="1"/>
  <c r="CH251" i="1"/>
  <c r="CC252" i="1"/>
  <c r="CD252" i="1"/>
  <c r="CE252" i="1"/>
  <c r="CF252" i="1"/>
  <c r="CG252" i="1"/>
  <c r="CH252" i="1"/>
  <c r="CC253" i="1"/>
  <c r="CD253" i="1"/>
  <c r="CE253" i="1"/>
  <c r="CF253" i="1"/>
  <c r="CG253" i="1"/>
  <c r="CH253" i="1"/>
  <c r="CC254" i="1"/>
  <c r="CD254" i="1"/>
  <c r="CE254" i="1"/>
  <c r="CF254" i="1"/>
  <c r="CG254" i="1"/>
  <c r="CH254" i="1"/>
  <c r="CC255" i="1"/>
  <c r="CD255" i="1"/>
  <c r="CE255" i="1"/>
  <c r="CF255" i="1"/>
  <c r="CG255" i="1"/>
  <c r="CH255" i="1"/>
  <c r="CC256" i="1"/>
  <c r="CD256" i="1"/>
  <c r="CE256" i="1"/>
  <c r="CF256" i="1"/>
  <c r="CG256" i="1"/>
  <c r="CH256" i="1"/>
  <c r="CC257" i="1"/>
  <c r="CD257" i="1"/>
  <c r="CE257" i="1"/>
  <c r="CF257" i="1"/>
  <c r="CG257" i="1"/>
  <c r="CH257" i="1"/>
  <c r="CC258" i="1"/>
  <c r="CD258" i="1"/>
  <c r="CE258" i="1"/>
  <c r="CF258" i="1"/>
  <c r="CG258" i="1"/>
  <c r="CH258" i="1"/>
  <c r="CC259" i="1"/>
  <c r="CD259" i="1"/>
  <c r="CE259" i="1"/>
  <c r="CF259" i="1"/>
  <c r="CG259" i="1"/>
  <c r="CH259" i="1"/>
  <c r="CC260" i="1"/>
  <c r="CD260" i="1"/>
  <c r="CE260" i="1"/>
  <c r="CF260" i="1"/>
  <c r="CG260" i="1"/>
  <c r="CH260" i="1"/>
  <c r="CC261" i="1"/>
  <c r="CD261" i="1"/>
  <c r="CE261" i="1"/>
  <c r="CF261" i="1"/>
  <c r="CG261" i="1"/>
  <c r="CH261" i="1"/>
  <c r="CC262" i="1"/>
  <c r="CD262" i="1"/>
  <c r="CE262" i="1"/>
  <c r="CF262" i="1"/>
  <c r="CG262" i="1"/>
  <c r="CH262" i="1"/>
  <c r="CC263" i="1"/>
  <c r="CD263" i="1"/>
  <c r="CE263" i="1"/>
  <c r="CF263" i="1"/>
  <c r="CG263" i="1"/>
  <c r="CH263" i="1"/>
  <c r="CC264" i="1"/>
  <c r="CD264" i="1"/>
  <c r="CE264" i="1"/>
  <c r="CF264" i="1"/>
  <c r="CG264" i="1"/>
  <c r="CH264" i="1"/>
  <c r="CC265" i="1"/>
  <c r="CD265" i="1"/>
  <c r="CE265" i="1"/>
  <c r="CF265" i="1"/>
  <c r="CG265" i="1"/>
  <c r="CH265" i="1"/>
  <c r="CC266" i="1"/>
  <c r="CD266" i="1"/>
  <c r="CE266" i="1"/>
  <c r="CF266" i="1"/>
  <c r="CG266" i="1"/>
  <c r="CH266" i="1"/>
  <c r="CC267" i="1"/>
  <c r="CD267" i="1"/>
  <c r="CE267" i="1"/>
  <c r="CF267" i="1"/>
  <c r="CG267" i="1"/>
  <c r="CH267" i="1"/>
  <c r="CC268" i="1"/>
  <c r="CD268" i="1"/>
  <c r="CE268" i="1"/>
  <c r="CF268" i="1"/>
  <c r="CG268" i="1"/>
  <c r="CH268" i="1"/>
  <c r="CC269" i="1"/>
  <c r="CD269" i="1"/>
  <c r="CE269" i="1"/>
  <c r="CF269" i="1"/>
  <c r="CG269" i="1"/>
  <c r="CH269" i="1"/>
  <c r="CC270" i="1"/>
  <c r="CD270" i="1"/>
  <c r="CE270" i="1"/>
  <c r="CF270" i="1"/>
  <c r="CG270" i="1"/>
  <c r="CH270" i="1"/>
  <c r="CC271" i="1"/>
  <c r="CD271" i="1"/>
  <c r="CE271" i="1"/>
  <c r="CF271" i="1"/>
  <c r="CG271" i="1"/>
  <c r="CH271" i="1"/>
  <c r="CC272" i="1"/>
  <c r="CD272" i="1"/>
  <c r="CE272" i="1"/>
  <c r="CF272" i="1"/>
  <c r="CG272" i="1"/>
  <c r="CH272" i="1"/>
  <c r="CC273" i="1"/>
  <c r="CD273" i="1"/>
  <c r="CE273" i="1"/>
  <c r="CF273" i="1"/>
  <c r="CG273" i="1"/>
  <c r="CH273" i="1"/>
  <c r="CC274" i="1"/>
  <c r="CD274" i="1"/>
  <c r="CE274" i="1"/>
  <c r="CF274" i="1"/>
  <c r="CG274" i="1"/>
  <c r="CH274" i="1"/>
  <c r="CC275" i="1"/>
  <c r="CD275" i="1"/>
  <c r="CE275" i="1"/>
  <c r="CF275" i="1"/>
  <c r="CG275" i="1"/>
  <c r="CH275" i="1"/>
  <c r="CC276" i="1"/>
  <c r="CD276" i="1"/>
  <c r="CE276" i="1"/>
  <c r="CF276" i="1"/>
  <c r="CG276" i="1"/>
  <c r="CH276" i="1"/>
  <c r="CC277" i="1"/>
  <c r="CD277" i="1"/>
  <c r="CE277" i="1"/>
  <c r="CF277" i="1"/>
  <c r="CG277" i="1"/>
  <c r="CH277" i="1"/>
  <c r="CC278" i="1"/>
  <c r="CD278" i="1"/>
  <c r="CE278" i="1"/>
  <c r="CF278" i="1"/>
  <c r="CG278" i="1"/>
  <c r="CH278" i="1"/>
  <c r="CC279" i="1"/>
  <c r="CD279" i="1"/>
  <c r="CE279" i="1"/>
  <c r="CF279" i="1"/>
  <c r="CG279" i="1"/>
  <c r="CH279" i="1"/>
  <c r="CC280" i="1"/>
  <c r="CD280" i="1"/>
  <c r="CE280" i="1"/>
  <c r="CF280" i="1"/>
  <c r="CG280" i="1"/>
  <c r="CH280" i="1"/>
  <c r="CC281" i="1"/>
  <c r="CD281" i="1"/>
  <c r="CE281" i="1"/>
  <c r="CF281" i="1"/>
  <c r="CG281" i="1"/>
  <c r="CH281" i="1"/>
  <c r="CC282" i="1"/>
  <c r="CD282" i="1"/>
  <c r="CE282" i="1"/>
  <c r="CF282" i="1"/>
  <c r="CG282" i="1"/>
  <c r="CH282" i="1"/>
  <c r="CC283" i="1"/>
  <c r="CD283" i="1"/>
  <c r="CE283" i="1"/>
  <c r="CF283" i="1"/>
  <c r="CG283" i="1"/>
  <c r="CH283" i="1"/>
  <c r="CC284" i="1"/>
  <c r="CD284" i="1"/>
  <c r="CE284" i="1"/>
  <c r="CF284" i="1"/>
  <c r="CG284" i="1"/>
  <c r="CH284" i="1"/>
  <c r="CC285" i="1"/>
  <c r="CD285" i="1"/>
  <c r="CE285" i="1"/>
  <c r="CF285" i="1"/>
  <c r="CG285" i="1"/>
  <c r="CH285" i="1"/>
  <c r="CC286" i="1"/>
  <c r="CD286" i="1"/>
  <c r="CE286" i="1"/>
  <c r="CF286" i="1"/>
  <c r="CG286" i="1"/>
  <c r="CH286" i="1"/>
  <c r="CC287" i="1"/>
  <c r="CD287" i="1"/>
  <c r="CE287" i="1"/>
  <c r="CF287" i="1"/>
  <c r="CG287" i="1"/>
  <c r="CH287" i="1"/>
  <c r="CC288" i="1"/>
  <c r="CD288" i="1"/>
  <c r="CE288" i="1"/>
  <c r="CF288" i="1"/>
  <c r="CG288" i="1"/>
  <c r="CH288" i="1"/>
  <c r="CC289" i="1"/>
  <c r="CD289" i="1"/>
  <c r="CE289" i="1"/>
  <c r="CF289" i="1"/>
  <c r="CG289" i="1"/>
  <c r="CH289" i="1"/>
  <c r="CC290" i="1"/>
  <c r="CD290" i="1"/>
  <c r="CE290" i="1"/>
  <c r="CF290" i="1"/>
  <c r="CG290" i="1"/>
  <c r="CH290" i="1"/>
  <c r="CC291" i="1"/>
  <c r="CD291" i="1"/>
  <c r="CE291" i="1"/>
  <c r="CF291" i="1"/>
  <c r="CG291" i="1"/>
  <c r="CH291" i="1"/>
  <c r="CC292" i="1"/>
  <c r="CD292" i="1"/>
  <c r="CE292" i="1"/>
  <c r="CF292" i="1"/>
  <c r="CG292" i="1"/>
  <c r="CH292" i="1"/>
  <c r="CC293" i="1"/>
  <c r="CD293" i="1"/>
  <c r="CE293" i="1"/>
  <c r="CF293" i="1"/>
  <c r="CG293" i="1"/>
  <c r="CH293" i="1"/>
  <c r="CC294" i="1"/>
  <c r="CD294" i="1"/>
  <c r="CE294" i="1"/>
  <c r="CF294" i="1"/>
  <c r="CG294" i="1"/>
  <c r="CH294" i="1"/>
  <c r="CC295" i="1"/>
  <c r="CD295" i="1"/>
  <c r="CE295" i="1"/>
  <c r="CF295" i="1"/>
  <c r="CG295" i="1"/>
  <c r="CH295" i="1"/>
  <c r="CC296" i="1"/>
  <c r="CD296" i="1"/>
  <c r="CE296" i="1"/>
  <c r="CF296" i="1"/>
  <c r="CG296" i="1"/>
  <c r="CH296" i="1"/>
  <c r="CC297" i="1"/>
  <c r="CD297" i="1"/>
  <c r="CE297" i="1"/>
  <c r="CF297" i="1"/>
  <c r="CG297" i="1"/>
  <c r="CH297" i="1"/>
  <c r="CC298" i="1"/>
  <c r="CD298" i="1"/>
  <c r="CE298" i="1"/>
  <c r="CF298" i="1"/>
  <c r="CG298" i="1"/>
  <c r="CH298" i="1"/>
  <c r="CC299" i="1"/>
  <c r="CD299" i="1"/>
  <c r="CE299" i="1"/>
  <c r="CF299" i="1"/>
  <c r="CG299" i="1"/>
  <c r="CH299" i="1"/>
  <c r="CC300" i="1"/>
  <c r="CD300" i="1"/>
  <c r="CE300" i="1"/>
  <c r="CF300" i="1"/>
  <c r="CG300" i="1"/>
  <c r="CH300" i="1"/>
  <c r="CC301" i="1"/>
  <c r="CD301" i="1"/>
  <c r="CE301" i="1"/>
  <c r="CF301" i="1"/>
  <c r="CG301" i="1"/>
  <c r="CH301" i="1"/>
  <c r="CC302" i="1"/>
  <c r="CD302" i="1"/>
  <c r="CE302" i="1"/>
  <c r="CF302" i="1"/>
  <c r="CG302" i="1"/>
  <c r="CH302" i="1"/>
  <c r="CC303" i="1"/>
  <c r="CD303" i="1"/>
  <c r="CE303" i="1"/>
  <c r="CF303" i="1"/>
  <c r="CG303" i="1"/>
  <c r="CH303" i="1"/>
  <c r="CC304" i="1"/>
  <c r="CD304" i="1"/>
  <c r="CE304" i="1"/>
  <c r="CF304" i="1"/>
  <c r="CG304" i="1"/>
  <c r="CH304" i="1"/>
  <c r="CC305" i="1"/>
  <c r="CD305" i="1"/>
  <c r="CE305" i="1"/>
  <c r="CF305" i="1"/>
  <c r="CG305" i="1"/>
  <c r="CH305" i="1"/>
  <c r="CC306" i="1"/>
  <c r="CD306" i="1"/>
  <c r="CE306" i="1"/>
  <c r="CF306" i="1"/>
  <c r="CG306" i="1"/>
  <c r="CH306" i="1"/>
  <c r="CC307" i="1"/>
  <c r="CD307" i="1"/>
  <c r="CE307" i="1"/>
  <c r="CF307" i="1"/>
  <c r="CG307" i="1"/>
  <c r="CH307" i="1"/>
  <c r="CC308" i="1"/>
  <c r="CD308" i="1"/>
  <c r="CE308" i="1"/>
  <c r="CF308" i="1"/>
  <c r="CG308" i="1"/>
  <c r="CH308" i="1"/>
  <c r="CC309" i="1"/>
  <c r="CD309" i="1"/>
  <c r="CE309" i="1"/>
  <c r="CF309" i="1"/>
  <c r="CG309" i="1"/>
  <c r="CH309" i="1"/>
  <c r="CC310" i="1"/>
  <c r="CD310" i="1"/>
  <c r="CE310" i="1"/>
  <c r="CF310" i="1"/>
  <c r="CG310" i="1"/>
  <c r="CH310" i="1"/>
  <c r="CC311" i="1"/>
  <c r="CD311" i="1"/>
  <c r="CE311" i="1"/>
  <c r="CF311" i="1"/>
  <c r="CG311" i="1"/>
  <c r="CH311" i="1"/>
  <c r="CC312" i="1"/>
  <c r="CD312" i="1"/>
  <c r="CE312" i="1"/>
  <c r="CF312" i="1"/>
  <c r="CG312" i="1"/>
  <c r="CH312" i="1"/>
  <c r="CC313" i="1"/>
  <c r="CD313" i="1"/>
  <c r="CE313" i="1"/>
  <c r="CF313" i="1"/>
  <c r="CG313" i="1"/>
  <c r="CH313" i="1"/>
  <c r="CC314" i="1"/>
  <c r="CD314" i="1"/>
  <c r="CE314" i="1"/>
  <c r="CF314" i="1"/>
  <c r="CG314" i="1"/>
  <c r="CH314" i="1"/>
  <c r="CC315" i="1"/>
  <c r="CD315" i="1"/>
  <c r="CE315" i="1"/>
  <c r="CF315" i="1"/>
  <c r="CG315" i="1"/>
  <c r="CH315" i="1"/>
  <c r="CC316" i="1"/>
  <c r="CD316" i="1"/>
  <c r="CE316" i="1"/>
  <c r="CF316" i="1"/>
  <c r="CG316" i="1"/>
  <c r="CH316" i="1"/>
  <c r="CC317" i="1"/>
  <c r="CD317" i="1"/>
  <c r="CE317" i="1"/>
  <c r="CF317" i="1"/>
  <c r="CG317" i="1"/>
  <c r="CH317" i="1"/>
  <c r="CC318" i="1"/>
  <c r="CD318" i="1"/>
  <c r="CE318" i="1"/>
  <c r="CF318" i="1"/>
  <c r="CG318" i="1"/>
  <c r="CH318" i="1"/>
  <c r="CC319" i="1"/>
  <c r="CD319" i="1"/>
  <c r="CE319" i="1"/>
  <c r="CF319" i="1"/>
  <c r="CG319" i="1"/>
  <c r="CH319" i="1"/>
  <c r="CC320" i="1"/>
  <c r="CD320" i="1"/>
  <c r="CE320" i="1"/>
  <c r="CF320" i="1"/>
  <c r="CG320" i="1"/>
  <c r="CH320" i="1"/>
  <c r="CC321" i="1"/>
  <c r="CD321" i="1"/>
  <c r="CE321" i="1"/>
  <c r="CF321" i="1"/>
  <c r="CG321" i="1"/>
  <c r="CH321" i="1"/>
  <c r="CC322" i="1"/>
  <c r="CD322" i="1"/>
  <c r="CE322" i="1"/>
  <c r="CF322" i="1"/>
  <c r="CG322" i="1"/>
  <c r="CH322" i="1"/>
  <c r="CC323" i="1"/>
  <c r="CD323" i="1"/>
  <c r="CE323" i="1"/>
  <c r="CF323" i="1"/>
  <c r="CG323" i="1"/>
  <c r="CH323" i="1"/>
  <c r="CC324" i="1"/>
  <c r="CD324" i="1"/>
  <c r="CE324" i="1"/>
  <c r="CF324" i="1"/>
  <c r="CG324" i="1"/>
  <c r="CH324" i="1"/>
  <c r="CC325" i="1"/>
  <c r="CD325" i="1"/>
  <c r="CE325" i="1"/>
  <c r="CF325" i="1"/>
  <c r="CG325" i="1"/>
  <c r="CH325" i="1"/>
  <c r="CC326" i="1"/>
  <c r="CD326" i="1"/>
  <c r="CE326" i="1"/>
  <c r="CF326" i="1"/>
  <c r="CG326" i="1"/>
  <c r="CH326" i="1"/>
  <c r="CC327" i="1"/>
  <c r="CD327" i="1"/>
  <c r="CE327" i="1"/>
  <c r="CF327" i="1"/>
  <c r="CG327" i="1"/>
  <c r="CH327" i="1"/>
  <c r="CC328" i="1"/>
  <c r="CD328" i="1"/>
  <c r="CE328" i="1"/>
  <c r="CF328" i="1"/>
  <c r="CG328" i="1"/>
  <c r="CH328" i="1"/>
  <c r="CC329" i="1"/>
  <c r="CD329" i="1"/>
  <c r="CE329" i="1"/>
  <c r="CF329" i="1"/>
  <c r="CG329" i="1"/>
  <c r="CH329" i="1"/>
  <c r="CC330" i="1"/>
  <c r="CD330" i="1"/>
  <c r="CE330" i="1"/>
  <c r="CF330" i="1"/>
  <c r="CG330" i="1"/>
  <c r="CH330" i="1"/>
  <c r="CC331" i="1"/>
  <c r="CD331" i="1"/>
  <c r="CE331" i="1"/>
  <c r="CF331" i="1"/>
  <c r="CG331" i="1"/>
  <c r="CH331" i="1"/>
  <c r="CC332" i="1"/>
  <c r="CD332" i="1"/>
  <c r="CE332" i="1"/>
  <c r="CF332" i="1"/>
  <c r="CG332" i="1"/>
  <c r="CH332" i="1"/>
  <c r="CC333" i="1"/>
  <c r="CD333" i="1"/>
  <c r="CE333" i="1"/>
  <c r="CF333" i="1"/>
  <c r="CG333" i="1"/>
  <c r="CH333" i="1"/>
  <c r="CC334" i="1"/>
  <c r="CD334" i="1"/>
  <c r="CE334" i="1"/>
  <c r="CF334" i="1"/>
  <c r="CG334" i="1"/>
  <c r="CH334" i="1"/>
  <c r="CC335" i="1"/>
  <c r="CD335" i="1"/>
  <c r="CE335" i="1"/>
  <c r="CF335" i="1"/>
  <c r="CG335" i="1"/>
  <c r="CH335" i="1"/>
  <c r="CC336" i="1"/>
  <c r="CD336" i="1"/>
  <c r="CE336" i="1"/>
  <c r="CF336" i="1"/>
  <c r="CG336" i="1"/>
  <c r="CH336" i="1"/>
  <c r="CC337" i="1"/>
  <c r="CD337" i="1"/>
  <c r="CE337" i="1"/>
  <c r="CF337" i="1"/>
  <c r="CG337" i="1"/>
  <c r="CH337" i="1"/>
  <c r="CC338" i="1"/>
  <c r="CD338" i="1"/>
  <c r="CE338" i="1"/>
  <c r="CF338" i="1"/>
  <c r="CG338" i="1"/>
  <c r="CH338" i="1"/>
  <c r="CC339" i="1"/>
  <c r="CD339" i="1"/>
  <c r="CE339" i="1"/>
  <c r="CF339" i="1"/>
  <c r="CG339" i="1"/>
  <c r="CH339" i="1"/>
  <c r="CC340" i="1"/>
  <c r="CD340" i="1"/>
  <c r="CE340" i="1"/>
  <c r="CF340" i="1"/>
  <c r="CG340" i="1"/>
  <c r="CH340" i="1"/>
  <c r="CC341" i="1"/>
  <c r="CD341" i="1"/>
  <c r="CE341" i="1"/>
  <c r="CF341" i="1"/>
  <c r="CG341" i="1"/>
  <c r="CH341" i="1"/>
  <c r="CC342" i="1"/>
  <c r="CD342" i="1"/>
  <c r="CE342" i="1"/>
  <c r="CF342" i="1"/>
  <c r="CG342" i="1"/>
  <c r="CH342" i="1"/>
  <c r="CC343" i="1"/>
  <c r="CD343" i="1"/>
  <c r="CE343" i="1"/>
  <c r="CF343" i="1"/>
  <c r="CG343" i="1"/>
  <c r="CH343" i="1"/>
  <c r="CC344" i="1"/>
  <c r="CD344" i="1"/>
  <c r="CE344" i="1"/>
  <c r="CF344" i="1"/>
  <c r="CG344" i="1"/>
  <c r="CH344" i="1"/>
  <c r="CC345" i="1"/>
  <c r="CD345" i="1"/>
  <c r="CE345" i="1"/>
  <c r="CF345" i="1"/>
  <c r="CG345" i="1"/>
  <c r="CH345" i="1"/>
  <c r="CC346" i="1"/>
  <c r="CD346" i="1"/>
  <c r="CE346" i="1"/>
  <c r="CF346" i="1"/>
  <c r="CG346" i="1"/>
  <c r="CH346" i="1"/>
  <c r="CC347" i="1"/>
  <c r="CD347" i="1"/>
  <c r="CE347" i="1"/>
  <c r="CF347" i="1"/>
  <c r="CG347" i="1"/>
  <c r="CH347" i="1"/>
  <c r="CC348" i="1"/>
  <c r="CD348" i="1"/>
  <c r="CE348" i="1"/>
  <c r="CF348" i="1"/>
  <c r="CG348" i="1"/>
  <c r="CH348" i="1"/>
  <c r="CC349" i="1"/>
  <c r="CD349" i="1"/>
  <c r="CE349" i="1"/>
  <c r="CF349" i="1"/>
  <c r="CG349" i="1"/>
  <c r="CH349" i="1"/>
  <c r="CC350" i="1"/>
  <c r="CD350" i="1"/>
  <c r="CE350" i="1"/>
  <c r="CF350" i="1"/>
  <c r="CG350" i="1"/>
  <c r="CH350" i="1"/>
  <c r="CC351" i="1"/>
  <c r="CD351" i="1"/>
  <c r="CE351" i="1"/>
  <c r="CF351" i="1"/>
  <c r="CG351" i="1"/>
  <c r="CH351" i="1"/>
  <c r="CC352" i="1"/>
  <c r="CD352" i="1"/>
  <c r="CE352" i="1"/>
  <c r="CF352" i="1"/>
  <c r="CG352" i="1"/>
  <c r="CH352" i="1"/>
  <c r="CC353" i="1"/>
  <c r="CD353" i="1"/>
  <c r="CE353" i="1"/>
  <c r="CF353" i="1"/>
  <c r="CG353" i="1"/>
  <c r="CH353" i="1"/>
  <c r="CC354" i="1"/>
  <c r="CD354" i="1"/>
  <c r="CE354" i="1"/>
  <c r="CF354" i="1"/>
  <c r="CG354" i="1"/>
  <c r="CH354" i="1"/>
  <c r="CC355" i="1"/>
  <c r="CD355" i="1"/>
  <c r="CE355" i="1"/>
  <c r="CF355" i="1"/>
  <c r="CG355" i="1"/>
  <c r="CH355" i="1"/>
  <c r="CC356" i="1"/>
  <c r="CD356" i="1"/>
  <c r="CE356" i="1"/>
  <c r="CF356" i="1"/>
  <c r="CG356" i="1"/>
  <c r="CH356" i="1"/>
  <c r="CC357" i="1"/>
  <c r="CD357" i="1"/>
  <c r="CE357" i="1"/>
  <c r="CF357" i="1"/>
  <c r="CG357" i="1"/>
  <c r="CH357" i="1"/>
  <c r="CC358" i="1"/>
  <c r="CD358" i="1"/>
  <c r="CE358" i="1"/>
  <c r="CF358" i="1"/>
  <c r="CG358" i="1"/>
  <c r="CH358" i="1"/>
  <c r="CC359" i="1"/>
  <c r="CD359" i="1"/>
  <c r="CE359" i="1"/>
  <c r="CF359" i="1"/>
  <c r="CG359" i="1"/>
  <c r="CH359" i="1"/>
  <c r="CC360" i="1"/>
  <c r="CD360" i="1"/>
  <c r="CE360" i="1"/>
  <c r="CF360" i="1"/>
  <c r="CG360" i="1"/>
  <c r="CH360" i="1"/>
  <c r="CC361" i="1"/>
  <c r="CD361" i="1"/>
  <c r="CE361" i="1"/>
  <c r="CF361" i="1"/>
  <c r="CG361" i="1"/>
  <c r="CH361" i="1"/>
  <c r="CC362" i="1"/>
  <c r="CD362" i="1"/>
  <c r="CE362" i="1"/>
  <c r="CF362" i="1"/>
  <c r="CG362" i="1"/>
  <c r="CH362" i="1"/>
  <c r="CC363" i="1"/>
  <c r="CD363" i="1"/>
  <c r="CE363" i="1"/>
  <c r="CF363" i="1"/>
  <c r="CG363" i="1"/>
  <c r="CH363" i="1"/>
  <c r="CC364" i="1"/>
  <c r="CD364" i="1"/>
  <c r="CE364" i="1"/>
  <c r="CF364" i="1"/>
  <c r="CG364" i="1"/>
  <c r="CH364" i="1"/>
  <c r="CC365" i="1"/>
  <c r="CD365" i="1"/>
  <c r="CE365" i="1"/>
  <c r="CF365" i="1"/>
  <c r="CG365" i="1"/>
  <c r="CH365" i="1"/>
  <c r="CC366" i="1"/>
  <c r="CD366" i="1"/>
  <c r="CE366" i="1"/>
  <c r="CF366" i="1"/>
  <c r="CG366" i="1"/>
  <c r="CH366" i="1"/>
  <c r="CC367" i="1"/>
  <c r="CD367" i="1"/>
  <c r="CE367" i="1"/>
  <c r="CF367" i="1"/>
  <c r="CG367" i="1"/>
  <c r="CH367" i="1"/>
  <c r="CC368" i="1"/>
  <c r="CD368" i="1"/>
  <c r="CE368" i="1"/>
  <c r="CF368" i="1"/>
  <c r="CG368" i="1"/>
  <c r="CH368" i="1"/>
  <c r="CC369" i="1"/>
  <c r="CD369" i="1"/>
  <c r="CE369" i="1"/>
  <c r="CF369" i="1"/>
  <c r="CG369" i="1"/>
  <c r="CH369" i="1"/>
  <c r="CC370" i="1"/>
  <c r="CD370" i="1"/>
  <c r="CE370" i="1"/>
  <c r="CF370" i="1"/>
  <c r="CG370" i="1"/>
  <c r="CH370" i="1"/>
  <c r="CC371" i="1"/>
  <c r="CD371" i="1"/>
  <c r="CE371" i="1"/>
  <c r="CF371" i="1"/>
  <c r="CG371" i="1"/>
  <c r="CH371" i="1"/>
  <c r="CC372" i="1"/>
  <c r="CD372" i="1"/>
  <c r="CE372" i="1"/>
  <c r="CF372" i="1"/>
  <c r="CG372" i="1"/>
  <c r="CH372" i="1"/>
  <c r="CC373" i="1"/>
  <c r="CD373" i="1"/>
  <c r="CE373" i="1"/>
  <c r="CF373" i="1"/>
  <c r="CG373" i="1"/>
  <c r="CH373" i="1"/>
  <c r="CC374" i="1"/>
  <c r="CD374" i="1"/>
  <c r="CE374" i="1"/>
  <c r="CF374" i="1"/>
  <c r="CG374" i="1"/>
  <c r="CH374" i="1"/>
  <c r="CC375" i="1"/>
  <c r="CD375" i="1"/>
  <c r="CE375" i="1"/>
  <c r="CF375" i="1"/>
  <c r="CG375" i="1"/>
  <c r="CH375" i="1"/>
  <c r="CC376" i="1"/>
  <c r="CD376" i="1"/>
  <c r="CE376" i="1"/>
  <c r="CF376" i="1"/>
  <c r="CG376" i="1"/>
  <c r="CH376" i="1"/>
  <c r="CC377" i="1"/>
  <c r="CD377" i="1"/>
  <c r="CE377" i="1"/>
  <c r="CF377" i="1"/>
  <c r="CG377" i="1"/>
  <c r="CH377" i="1"/>
  <c r="CC378" i="1"/>
  <c r="CD378" i="1"/>
  <c r="CE378" i="1"/>
  <c r="CF378" i="1"/>
  <c r="CG378" i="1"/>
  <c r="CH378" i="1"/>
  <c r="CC379" i="1"/>
  <c r="CD379" i="1"/>
  <c r="CE379" i="1"/>
  <c r="CF379" i="1"/>
  <c r="CG379" i="1"/>
  <c r="CH379" i="1"/>
  <c r="CC380" i="1"/>
  <c r="CD380" i="1"/>
  <c r="CE380" i="1"/>
  <c r="CF380" i="1"/>
  <c r="CG380" i="1"/>
  <c r="CH380" i="1"/>
  <c r="CC381" i="1"/>
  <c r="CD381" i="1"/>
  <c r="CE381" i="1"/>
  <c r="CF381" i="1"/>
  <c r="CG381" i="1"/>
  <c r="CH381" i="1"/>
  <c r="CC382" i="1"/>
  <c r="CD382" i="1"/>
  <c r="CE382" i="1"/>
  <c r="CF382" i="1"/>
  <c r="CG382" i="1"/>
  <c r="CH382" i="1"/>
  <c r="CC383" i="1"/>
  <c r="CD383" i="1"/>
  <c r="CE383" i="1"/>
  <c r="CF383" i="1"/>
  <c r="CG383" i="1"/>
  <c r="CH383" i="1"/>
  <c r="CC384" i="1"/>
  <c r="CD384" i="1"/>
  <c r="CE384" i="1"/>
  <c r="CF384" i="1"/>
  <c r="CG384" i="1"/>
  <c r="CH384" i="1"/>
  <c r="CC385" i="1"/>
  <c r="CD385" i="1"/>
  <c r="CE385" i="1"/>
  <c r="CF385" i="1"/>
  <c r="CG385" i="1"/>
  <c r="CH385" i="1"/>
  <c r="CC386" i="1"/>
  <c r="CD386" i="1"/>
  <c r="CE386" i="1"/>
  <c r="CF386" i="1"/>
  <c r="CG386" i="1"/>
  <c r="CH386" i="1"/>
  <c r="CC387" i="1"/>
  <c r="CD387" i="1"/>
  <c r="CE387" i="1"/>
  <c r="CF387" i="1"/>
  <c r="CG387" i="1"/>
  <c r="CH387" i="1"/>
  <c r="CC388" i="1"/>
  <c r="CD388" i="1"/>
  <c r="CE388" i="1"/>
  <c r="CF388" i="1"/>
  <c r="CG388" i="1"/>
  <c r="CH388" i="1"/>
  <c r="CC389" i="1"/>
  <c r="CD389" i="1"/>
  <c r="CE389" i="1"/>
  <c r="CF389" i="1"/>
  <c r="CG389" i="1"/>
  <c r="CH389" i="1"/>
  <c r="CC390" i="1"/>
  <c r="CD390" i="1"/>
  <c r="CE390" i="1"/>
  <c r="CF390" i="1"/>
  <c r="CG390" i="1"/>
  <c r="CH390" i="1"/>
  <c r="CC391" i="1"/>
  <c r="CD391" i="1"/>
  <c r="CE391" i="1"/>
  <c r="CF391" i="1"/>
  <c r="CG391" i="1"/>
  <c r="CH391" i="1"/>
  <c r="CC392" i="1"/>
  <c r="CD392" i="1"/>
  <c r="CE392" i="1"/>
  <c r="CF392" i="1"/>
  <c r="CG392" i="1"/>
  <c r="CH392" i="1"/>
  <c r="CC393" i="1"/>
  <c r="CD393" i="1"/>
  <c r="CE393" i="1"/>
  <c r="CF393" i="1"/>
  <c r="CG393" i="1"/>
  <c r="CH393" i="1"/>
  <c r="CC394" i="1"/>
  <c r="CD394" i="1"/>
  <c r="CE394" i="1"/>
  <c r="CF394" i="1"/>
  <c r="CG394" i="1"/>
  <c r="CH394" i="1"/>
  <c r="CC395" i="1"/>
  <c r="CD395" i="1"/>
  <c r="CE395" i="1"/>
  <c r="CF395" i="1"/>
  <c r="CG395" i="1"/>
  <c r="CH395" i="1"/>
  <c r="CC396" i="1"/>
  <c r="CD396" i="1"/>
  <c r="CE396" i="1"/>
  <c r="CF396" i="1"/>
  <c r="CG396" i="1"/>
  <c r="CH396" i="1"/>
  <c r="CC397" i="1"/>
  <c r="CD397" i="1"/>
  <c r="CE397" i="1"/>
  <c r="CF397" i="1"/>
  <c r="CG397" i="1"/>
  <c r="CH397" i="1"/>
  <c r="CC398" i="1"/>
  <c r="CD398" i="1"/>
  <c r="CE398" i="1"/>
  <c r="CF398" i="1"/>
  <c r="CG398" i="1"/>
  <c r="CH398" i="1"/>
  <c r="CC399" i="1"/>
  <c r="CD399" i="1"/>
  <c r="CE399" i="1"/>
  <c r="CF399" i="1"/>
  <c r="CG399" i="1"/>
  <c r="CH399" i="1"/>
  <c r="CC400" i="1"/>
  <c r="CD400" i="1"/>
  <c r="CE400" i="1"/>
  <c r="CF400" i="1"/>
  <c r="CG400" i="1"/>
  <c r="CH400" i="1"/>
  <c r="CC401" i="1"/>
  <c r="CD401" i="1"/>
  <c r="CE401" i="1"/>
  <c r="CF401" i="1"/>
  <c r="CG401" i="1"/>
  <c r="CH401" i="1"/>
  <c r="CC402" i="1"/>
  <c r="CD402" i="1"/>
  <c r="CE402" i="1"/>
  <c r="CF402" i="1"/>
  <c r="CG402" i="1"/>
  <c r="CH402" i="1"/>
  <c r="CC403" i="1"/>
  <c r="CD403" i="1"/>
  <c r="CE403" i="1"/>
  <c r="CF403" i="1"/>
  <c r="CG403" i="1"/>
  <c r="CH403" i="1"/>
  <c r="CC404" i="1"/>
  <c r="CD404" i="1"/>
  <c r="CE404" i="1"/>
  <c r="CF404" i="1"/>
  <c r="CG404" i="1"/>
  <c r="CH404" i="1"/>
  <c r="CC405" i="1"/>
  <c r="CD405" i="1"/>
  <c r="CE405" i="1"/>
  <c r="CF405" i="1"/>
  <c r="CG405" i="1"/>
  <c r="CH405" i="1"/>
  <c r="CC406" i="1"/>
  <c r="CD406" i="1"/>
  <c r="CE406" i="1"/>
  <c r="CF406" i="1"/>
  <c r="CG406" i="1"/>
  <c r="CH406" i="1"/>
  <c r="CC407" i="1"/>
  <c r="CD407" i="1"/>
  <c r="CE407" i="1"/>
  <c r="CF407" i="1"/>
  <c r="CG407" i="1"/>
  <c r="CH407" i="1"/>
  <c r="CC408" i="1"/>
  <c r="CD408" i="1"/>
  <c r="CE408" i="1"/>
  <c r="CF408" i="1"/>
  <c r="CG408" i="1"/>
  <c r="CH408" i="1"/>
  <c r="CC409" i="1"/>
  <c r="CD409" i="1"/>
  <c r="CE409" i="1"/>
  <c r="CF409" i="1"/>
  <c r="CG409" i="1"/>
  <c r="CH409" i="1"/>
  <c r="CC410" i="1"/>
  <c r="CD410" i="1"/>
  <c r="CE410" i="1"/>
  <c r="CF410" i="1"/>
  <c r="CG410" i="1"/>
  <c r="CH410" i="1"/>
  <c r="CC411" i="1"/>
  <c r="CD411" i="1"/>
  <c r="CE411" i="1"/>
  <c r="CF411" i="1"/>
  <c r="CG411" i="1"/>
  <c r="CH411" i="1"/>
  <c r="CC412" i="1"/>
  <c r="CD412" i="1"/>
  <c r="CE412" i="1"/>
  <c r="CF412" i="1"/>
  <c r="CG412" i="1"/>
  <c r="CH412" i="1"/>
  <c r="CC413" i="1"/>
  <c r="CD413" i="1"/>
  <c r="CE413" i="1"/>
  <c r="CF413" i="1"/>
  <c r="CG413" i="1"/>
  <c r="CH413" i="1"/>
  <c r="CC414" i="1"/>
  <c r="CD414" i="1"/>
  <c r="CE414" i="1"/>
  <c r="CF414" i="1"/>
  <c r="CG414" i="1"/>
  <c r="CH414" i="1"/>
  <c r="CC415" i="1"/>
  <c r="CD415" i="1"/>
  <c r="CE415" i="1"/>
  <c r="CF415" i="1"/>
  <c r="CG415" i="1"/>
  <c r="CH415" i="1"/>
  <c r="CC416" i="1"/>
  <c r="CD416" i="1"/>
  <c r="CE416" i="1"/>
  <c r="CF416" i="1"/>
  <c r="CG416" i="1"/>
  <c r="CH416" i="1"/>
  <c r="CC417" i="1"/>
  <c r="CD417" i="1"/>
  <c r="CE417" i="1"/>
  <c r="CF417" i="1"/>
  <c r="CG417" i="1"/>
  <c r="CH417" i="1"/>
  <c r="CC418" i="1"/>
  <c r="CD418" i="1"/>
  <c r="CE418" i="1"/>
  <c r="CF418" i="1"/>
  <c r="CG418" i="1"/>
  <c r="CH418" i="1"/>
  <c r="CC419" i="1"/>
  <c r="CD419" i="1"/>
  <c r="CE419" i="1"/>
  <c r="CF419" i="1"/>
  <c r="CG419" i="1"/>
  <c r="CH419" i="1"/>
  <c r="CC420" i="1"/>
  <c r="CD420" i="1"/>
  <c r="CE420" i="1"/>
  <c r="CF420" i="1"/>
  <c r="CG420" i="1"/>
  <c r="CH420" i="1"/>
  <c r="CC421" i="1"/>
  <c r="CD421" i="1"/>
  <c r="CE421" i="1"/>
  <c r="CF421" i="1"/>
  <c r="CG421" i="1"/>
  <c r="CH421" i="1"/>
  <c r="CC422" i="1"/>
  <c r="CD422" i="1"/>
  <c r="CE422" i="1"/>
  <c r="CF422" i="1"/>
  <c r="CG422" i="1"/>
  <c r="CH422" i="1"/>
  <c r="CC423" i="1"/>
  <c r="CD423" i="1"/>
  <c r="CE423" i="1"/>
  <c r="CF423" i="1"/>
  <c r="CG423" i="1"/>
  <c r="CH423" i="1"/>
  <c r="CC424" i="1"/>
  <c r="CD424" i="1"/>
  <c r="CE424" i="1"/>
  <c r="CF424" i="1"/>
  <c r="CG424" i="1"/>
  <c r="CH424" i="1"/>
  <c r="CC425" i="1"/>
  <c r="CD425" i="1"/>
  <c r="CE425" i="1"/>
  <c r="CF425" i="1"/>
  <c r="CG425" i="1"/>
  <c r="CH425" i="1"/>
  <c r="CC426" i="1"/>
  <c r="CD426" i="1"/>
  <c r="CE426" i="1"/>
  <c r="CF426" i="1"/>
  <c r="CG426" i="1"/>
  <c r="CH426" i="1"/>
  <c r="CC427" i="1"/>
  <c r="CD427" i="1"/>
  <c r="CE427" i="1"/>
  <c r="CF427" i="1"/>
  <c r="CG427" i="1"/>
  <c r="CH427" i="1"/>
  <c r="CC428" i="1"/>
  <c r="CD428" i="1"/>
  <c r="CE428" i="1"/>
  <c r="CF428" i="1"/>
  <c r="CG428" i="1"/>
  <c r="CH428" i="1"/>
  <c r="CC429" i="1"/>
  <c r="CD429" i="1"/>
  <c r="CE429" i="1"/>
  <c r="CF429" i="1"/>
  <c r="CG429" i="1"/>
  <c r="CH429" i="1"/>
  <c r="CC430" i="1"/>
  <c r="CD430" i="1"/>
  <c r="CE430" i="1"/>
  <c r="CF430" i="1"/>
  <c r="CG430" i="1"/>
  <c r="CH430" i="1"/>
  <c r="CC431" i="1"/>
  <c r="CD431" i="1"/>
  <c r="CE431" i="1"/>
  <c r="CF431" i="1"/>
  <c r="CG431" i="1"/>
  <c r="CH431" i="1"/>
  <c r="CC432" i="1"/>
  <c r="CD432" i="1"/>
  <c r="CE432" i="1"/>
  <c r="CF432" i="1"/>
  <c r="CG432" i="1"/>
  <c r="CH432" i="1"/>
  <c r="CC433" i="1"/>
  <c r="CD433" i="1"/>
  <c r="CE433" i="1"/>
  <c r="CF433" i="1"/>
  <c r="CG433" i="1"/>
  <c r="CH433" i="1"/>
  <c r="CC434" i="1"/>
  <c r="CD434" i="1"/>
  <c r="CE434" i="1"/>
  <c r="CF434" i="1"/>
  <c r="CG434" i="1"/>
  <c r="CH434" i="1"/>
  <c r="CC435" i="1"/>
  <c r="CD435" i="1"/>
  <c r="CE435" i="1"/>
  <c r="CF435" i="1"/>
  <c r="CG435" i="1"/>
  <c r="CH435" i="1"/>
  <c r="CC436" i="1"/>
  <c r="CD436" i="1"/>
  <c r="CE436" i="1"/>
  <c r="CF436" i="1"/>
  <c r="CG436" i="1"/>
  <c r="CH436" i="1"/>
  <c r="CC437" i="1"/>
  <c r="CD437" i="1"/>
  <c r="CE437" i="1"/>
  <c r="CF437" i="1"/>
  <c r="CG437" i="1"/>
  <c r="CH437" i="1"/>
  <c r="CC438" i="1"/>
  <c r="CD438" i="1"/>
  <c r="CE438" i="1"/>
  <c r="CF438" i="1"/>
  <c r="CG438" i="1"/>
  <c r="CH438" i="1"/>
  <c r="CC439" i="1"/>
  <c r="CD439" i="1"/>
  <c r="CE439" i="1"/>
  <c r="CF439" i="1"/>
  <c r="CG439" i="1"/>
  <c r="CH439" i="1"/>
  <c r="CC440" i="1"/>
  <c r="CD440" i="1"/>
  <c r="CE440" i="1"/>
  <c r="CF440" i="1"/>
  <c r="CG440" i="1"/>
  <c r="CH440" i="1"/>
  <c r="CC441" i="1"/>
  <c r="CD441" i="1"/>
  <c r="CE441" i="1"/>
  <c r="CF441" i="1"/>
  <c r="CG441" i="1"/>
  <c r="CH441" i="1"/>
  <c r="CC442" i="1"/>
  <c r="CD442" i="1"/>
  <c r="CE442" i="1"/>
  <c r="CF442" i="1"/>
  <c r="CG442" i="1"/>
  <c r="CH442" i="1"/>
  <c r="CC443" i="1"/>
  <c r="CD443" i="1"/>
  <c r="CE443" i="1"/>
  <c r="CF443" i="1"/>
  <c r="CG443" i="1"/>
  <c r="CH443" i="1"/>
  <c r="CC444" i="1"/>
  <c r="CD444" i="1"/>
  <c r="CE444" i="1"/>
  <c r="CF444" i="1"/>
  <c r="CG444" i="1"/>
  <c r="CH444" i="1"/>
  <c r="CC445" i="1"/>
  <c r="CD445" i="1"/>
  <c r="CE445" i="1"/>
  <c r="CF445" i="1"/>
  <c r="CG445" i="1"/>
  <c r="CH445" i="1"/>
  <c r="CC446" i="1"/>
  <c r="CD446" i="1"/>
  <c r="CE446" i="1"/>
  <c r="CF446" i="1"/>
  <c r="CG446" i="1"/>
  <c r="CH446" i="1"/>
  <c r="CC447" i="1"/>
  <c r="CD447" i="1"/>
  <c r="CE447" i="1"/>
  <c r="CF447" i="1"/>
  <c r="CG447" i="1"/>
  <c r="CH447" i="1"/>
  <c r="CC448" i="1"/>
  <c r="CD448" i="1"/>
  <c r="CE448" i="1"/>
  <c r="CF448" i="1"/>
  <c r="CG448" i="1"/>
  <c r="CH448" i="1"/>
  <c r="CC449" i="1"/>
  <c r="CD449" i="1"/>
  <c r="CE449" i="1"/>
  <c r="CF449" i="1"/>
  <c r="CG449" i="1"/>
  <c r="CH449" i="1"/>
  <c r="CC450" i="1"/>
  <c r="CD450" i="1"/>
  <c r="CE450" i="1"/>
  <c r="CF450" i="1"/>
  <c r="CG450" i="1"/>
  <c r="CH450" i="1"/>
  <c r="CC451" i="1"/>
  <c r="CD451" i="1"/>
  <c r="CE451" i="1"/>
  <c r="CF451" i="1"/>
  <c r="CG451" i="1"/>
  <c r="CH451" i="1"/>
  <c r="CC452" i="1"/>
  <c r="CD452" i="1"/>
  <c r="CE452" i="1"/>
  <c r="CF452" i="1"/>
  <c r="CG452" i="1"/>
  <c r="CH452" i="1"/>
  <c r="CC453" i="1"/>
  <c r="CD453" i="1"/>
  <c r="CE453" i="1"/>
  <c r="CF453" i="1"/>
  <c r="CG453" i="1"/>
  <c r="CH453" i="1"/>
  <c r="CC454" i="1"/>
  <c r="CD454" i="1"/>
  <c r="CE454" i="1"/>
  <c r="CF454" i="1"/>
  <c r="CG454" i="1"/>
  <c r="CH454" i="1"/>
  <c r="CC455" i="1"/>
  <c r="CD455" i="1"/>
  <c r="CE455" i="1"/>
  <c r="CF455" i="1"/>
  <c r="CG455" i="1"/>
  <c r="CH455" i="1"/>
  <c r="CC456" i="1"/>
  <c r="CD456" i="1"/>
  <c r="CE456" i="1"/>
  <c r="CF456" i="1"/>
  <c r="CG456" i="1"/>
  <c r="CH456" i="1"/>
  <c r="CC457" i="1"/>
  <c r="CD457" i="1"/>
  <c r="CE457" i="1"/>
  <c r="CF457" i="1"/>
  <c r="CG457" i="1"/>
  <c r="CH457" i="1"/>
  <c r="CC458" i="1"/>
  <c r="CD458" i="1"/>
  <c r="CE458" i="1"/>
  <c r="CF458" i="1"/>
  <c r="CG458" i="1"/>
  <c r="CH458" i="1"/>
  <c r="CC459" i="1"/>
  <c r="CD459" i="1"/>
  <c r="CE459" i="1"/>
  <c r="CF459" i="1"/>
  <c r="CG459" i="1"/>
  <c r="CH459" i="1"/>
  <c r="CC460" i="1"/>
  <c r="CD460" i="1"/>
  <c r="CE460" i="1"/>
  <c r="CF460" i="1"/>
  <c r="CG460" i="1"/>
  <c r="CH460" i="1"/>
  <c r="CC461" i="1"/>
  <c r="CD461" i="1"/>
  <c r="CE461" i="1"/>
  <c r="CF461" i="1"/>
  <c r="CG461" i="1"/>
  <c r="CH461" i="1"/>
  <c r="CC462" i="1"/>
  <c r="CD462" i="1"/>
  <c r="CE462" i="1"/>
  <c r="CF462" i="1"/>
  <c r="CG462" i="1"/>
  <c r="CH462" i="1"/>
  <c r="CC463" i="1"/>
  <c r="CD463" i="1"/>
  <c r="CE463" i="1"/>
  <c r="CF463" i="1"/>
  <c r="CG463" i="1"/>
  <c r="CH463" i="1"/>
  <c r="CC464" i="1"/>
  <c r="CD464" i="1"/>
  <c r="CE464" i="1"/>
  <c r="CF464" i="1"/>
  <c r="CG464" i="1"/>
  <c r="CH464" i="1"/>
  <c r="CC465" i="1"/>
  <c r="CD465" i="1"/>
  <c r="CE465" i="1"/>
  <c r="CF465" i="1"/>
  <c r="CG465" i="1"/>
  <c r="CH465" i="1"/>
  <c r="CC466" i="1"/>
  <c r="CD466" i="1"/>
  <c r="CE466" i="1"/>
  <c r="CF466" i="1"/>
  <c r="CG466" i="1"/>
  <c r="CH466" i="1"/>
  <c r="CC467" i="1"/>
  <c r="CD467" i="1"/>
  <c r="CE467" i="1"/>
  <c r="CF467" i="1"/>
  <c r="CG467" i="1"/>
  <c r="CH467" i="1"/>
  <c r="CC468" i="1"/>
  <c r="CD468" i="1"/>
  <c r="CE468" i="1"/>
  <c r="CF468" i="1"/>
  <c r="CG468" i="1"/>
  <c r="CH468" i="1"/>
  <c r="CC469" i="1"/>
  <c r="CD469" i="1"/>
  <c r="CE469" i="1"/>
  <c r="CF469" i="1"/>
  <c r="CG469" i="1"/>
  <c r="CH469" i="1"/>
  <c r="CC470" i="1"/>
  <c r="CD470" i="1"/>
  <c r="CE470" i="1"/>
  <c r="CF470" i="1"/>
  <c r="CG470" i="1"/>
  <c r="CH470" i="1"/>
  <c r="CC471" i="1"/>
  <c r="CD471" i="1"/>
  <c r="CE471" i="1"/>
  <c r="CF471" i="1"/>
  <c r="CG471" i="1"/>
  <c r="CH471" i="1"/>
  <c r="CC472" i="1"/>
  <c r="CD472" i="1"/>
  <c r="CE472" i="1"/>
  <c r="CF472" i="1"/>
  <c r="CG472" i="1"/>
  <c r="CH472" i="1"/>
  <c r="CC473" i="1"/>
  <c r="CD473" i="1"/>
  <c r="CE473" i="1"/>
  <c r="CF473" i="1"/>
  <c r="CG473" i="1"/>
  <c r="CH473" i="1"/>
  <c r="CC474" i="1"/>
  <c r="CD474" i="1"/>
  <c r="CE474" i="1"/>
  <c r="CF474" i="1"/>
  <c r="CG474" i="1"/>
  <c r="CH474" i="1"/>
  <c r="CC475" i="1"/>
  <c r="CD475" i="1"/>
  <c r="CE475" i="1"/>
  <c r="CF475" i="1"/>
  <c r="CG475" i="1"/>
  <c r="CH475" i="1"/>
  <c r="CC476" i="1"/>
  <c r="CD476" i="1"/>
  <c r="CE476" i="1"/>
  <c r="CF476" i="1"/>
  <c r="CG476" i="1"/>
  <c r="CH476" i="1"/>
  <c r="CC477" i="1"/>
  <c r="CD477" i="1"/>
  <c r="CE477" i="1"/>
  <c r="CF477" i="1"/>
  <c r="CG477" i="1"/>
  <c r="CH477" i="1"/>
  <c r="CC478" i="1"/>
  <c r="CD478" i="1"/>
  <c r="CE478" i="1"/>
  <c r="CF478" i="1"/>
  <c r="CG478" i="1"/>
  <c r="CH478" i="1"/>
  <c r="CC479" i="1"/>
  <c r="CD479" i="1"/>
  <c r="CE479" i="1"/>
  <c r="CF479" i="1"/>
  <c r="CG479" i="1"/>
  <c r="CH479" i="1"/>
  <c r="CC480" i="1"/>
  <c r="CD480" i="1"/>
  <c r="CE480" i="1"/>
  <c r="CF480" i="1"/>
  <c r="CG480" i="1"/>
  <c r="CH480" i="1"/>
  <c r="CC481" i="1"/>
  <c r="CD481" i="1"/>
  <c r="CE481" i="1"/>
  <c r="CF481" i="1"/>
  <c r="CG481" i="1"/>
  <c r="CH481" i="1"/>
  <c r="CC482" i="1"/>
  <c r="CD482" i="1"/>
  <c r="CE482" i="1"/>
  <c r="CF482" i="1"/>
  <c r="CG482" i="1"/>
  <c r="CH482" i="1"/>
  <c r="CC483" i="1"/>
  <c r="CD483" i="1"/>
  <c r="CE483" i="1"/>
  <c r="CF483" i="1"/>
  <c r="CG483" i="1"/>
  <c r="CH483" i="1"/>
  <c r="CC484" i="1"/>
  <c r="CD484" i="1"/>
  <c r="CE484" i="1"/>
  <c r="CF484" i="1"/>
  <c r="CG484" i="1"/>
  <c r="CH484" i="1"/>
  <c r="CC485" i="1"/>
  <c r="CD485" i="1"/>
  <c r="CE485" i="1"/>
  <c r="CF485" i="1"/>
  <c r="CG485" i="1"/>
  <c r="CH485" i="1"/>
  <c r="CC486" i="1"/>
  <c r="CD486" i="1"/>
  <c r="CE486" i="1"/>
  <c r="CF486" i="1"/>
  <c r="CG486" i="1"/>
  <c r="CH486" i="1"/>
  <c r="CC487" i="1"/>
  <c r="CD487" i="1"/>
  <c r="CE487" i="1"/>
  <c r="CF487" i="1"/>
  <c r="CG487" i="1"/>
  <c r="CH487" i="1"/>
  <c r="CC488" i="1"/>
  <c r="CD488" i="1"/>
  <c r="CE488" i="1"/>
  <c r="CF488" i="1"/>
  <c r="CG488" i="1"/>
  <c r="CH488" i="1"/>
  <c r="CC489" i="1"/>
  <c r="CD489" i="1"/>
  <c r="CE489" i="1"/>
  <c r="CF489" i="1"/>
  <c r="CG489" i="1"/>
  <c r="CH489" i="1"/>
  <c r="CC490" i="1"/>
  <c r="CD490" i="1"/>
  <c r="CE490" i="1"/>
  <c r="CF490" i="1"/>
  <c r="CG490" i="1"/>
  <c r="CH490" i="1"/>
  <c r="CC491" i="1"/>
  <c r="CD491" i="1"/>
  <c r="CE491" i="1"/>
  <c r="CF491" i="1"/>
  <c r="CG491" i="1"/>
  <c r="CH491" i="1"/>
  <c r="CC492" i="1"/>
  <c r="CD492" i="1"/>
  <c r="CE492" i="1"/>
  <c r="CF492" i="1"/>
  <c r="CG492" i="1"/>
  <c r="CH492" i="1"/>
  <c r="CC493" i="1"/>
  <c r="CD493" i="1"/>
  <c r="CE493" i="1"/>
  <c r="CF493" i="1"/>
  <c r="CG493" i="1"/>
  <c r="CH493" i="1"/>
  <c r="CC494" i="1"/>
  <c r="CD494" i="1"/>
  <c r="CE494" i="1"/>
  <c r="CF494" i="1"/>
  <c r="CG494" i="1"/>
  <c r="CH494" i="1"/>
  <c r="CC495" i="1"/>
  <c r="CD495" i="1"/>
  <c r="CE495" i="1"/>
  <c r="CF495" i="1"/>
  <c r="CG495" i="1"/>
  <c r="CH495" i="1"/>
  <c r="CC496" i="1"/>
  <c r="CD496" i="1"/>
  <c r="CE496" i="1"/>
  <c r="CF496" i="1"/>
  <c r="CG496" i="1"/>
  <c r="CH496" i="1"/>
  <c r="CC497" i="1"/>
  <c r="CD497" i="1"/>
  <c r="CE497" i="1"/>
  <c r="CF497" i="1"/>
  <c r="CG497" i="1"/>
  <c r="CH497" i="1"/>
  <c r="CC498" i="1"/>
  <c r="CD498" i="1"/>
  <c r="CE498" i="1"/>
  <c r="CF498" i="1"/>
  <c r="CG498" i="1"/>
  <c r="CH498" i="1"/>
  <c r="CC499" i="1"/>
  <c r="CD499" i="1"/>
  <c r="CE499" i="1"/>
  <c r="CF499" i="1"/>
  <c r="CG499" i="1"/>
  <c r="CH499" i="1"/>
  <c r="CC500" i="1"/>
  <c r="CD500" i="1"/>
  <c r="CE500" i="1"/>
  <c r="CF500" i="1"/>
  <c r="CG500" i="1"/>
  <c r="CH500" i="1"/>
  <c r="CC501" i="1"/>
  <c r="CD501" i="1"/>
  <c r="CE501" i="1"/>
  <c r="CF501" i="1"/>
  <c r="CG501" i="1"/>
  <c r="CH501" i="1"/>
  <c r="CC502" i="1"/>
  <c r="CD502" i="1"/>
  <c r="CE502" i="1"/>
  <c r="CF502" i="1"/>
  <c r="CG502" i="1"/>
  <c r="CH502" i="1"/>
  <c r="CC503" i="1"/>
  <c r="CD503" i="1"/>
  <c r="CE503" i="1"/>
  <c r="CF503" i="1"/>
  <c r="CG503" i="1"/>
  <c r="CH503" i="1"/>
  <c r="CC504" i="1"/>
  <c r="CD504" i="1"/>
  <c r="CE504" i="1"/>
  <c r="CF504" i="1"/>
  <c r="CG504" i="1"/>
  <c r="CH504" i="1"/>
  <c r="CC505" i="1"/>
  <c r="CD505" i="1"/>
  <c r="CE505" i="1"/>
  <c r="CF505" i="1"/>
  <c r="CG505" i="1"/>
  <c r="CH505" i="1"/>
  <c r="CC506" i="1"/>
  <c r="CD506" i="1"/>
  <c r="CE506" i="1"/>
  <c r="CF506" i="1"/>
  <c r="CG506" i="1"/>
  <c r="CH506" i="1"/>
  <c r="CC507" i="1"/>
  <c r="CD507" i="1"/>
  <c r="CE507" i="1"/>
  <c r="CF507" i="1"/>
  <c r="CG507" i="1"/>
  <c r="CH507" i="1"/>
  <c r="CC508" i="1"/>
  <c r="CD508" i="1"/>
  <c r="CE508" i="1"/>
  <c r="CF508" i="1"/>
  <c r="CG508" i="1"/>
  <c r="CH508" i="1"/>
  <c r="CC509" i="1"/>
  <c r="CD509" i="1"/>
  <c r="CE509" i="1"/>
  <c r="CF509" i="1"/>
  <c r="CG509" i="1"/>
  <c r="CH509" i="1"/>
  <c r="CC510" i="1"/>
  <c r="CD510" i="1"/>
  <c r="CE510" i="1"/>
  <c r="CF510" i="1"/>
  <c r="CG510" i="1"/>
  <c r="CH510" i="1"/>
  <c r="CC511" i="1"/>
  <c r="CD511" i="1"/>
  <c r="CE511" i="1"/>
  <c r="CF511" i="1"/>
  <c r="CG511" i="1"/>
  <c r="CH511" i="1"/>
  <c r="CC512" i="1"/>
  <c r="CD512" i="1"/>
  <c r="CE512" i="1"/>
  <c r="CF512" i="1"/>
  <c r="CG512" i="1"/>
  <c r="CH512" i="1"/>
  <c r="CC513" i="1"/>
  <c r="CD513" i="1"/>
  <c r="CE513" i="1"/>
  <c r="CF513" i="1"/>
  <c r="CG513" i="1"/>
  <c r="CH513" i="1"/>
  <c r="CC514" i="1"/>
  <c r="CD514" i="1"/>
  <c r="CE514" i="1"/>
  <c r="CF514" i="1"/>
  <c r="CG514" i="1"/>
  <c r="CH514" i="1"/>
  <c r="CC515" i="1"/>
  <c r="CD515" i="1"/>
  <c r="CE515" i="1"/>
  <c r="CF515" i="1"/>
  <c r="CG515" i="1"/>
  <c r="CH515" i="1"/>
  <c r="CC516" i="1"/>
  <c r="CD516" i="1"/>
  <c r="CE516" i="1"/>
  <c r="CF516" i="1"/>
  <c r="CG516" i="1"/>
  <c r="CH516" i="1"/>
  <c r="CC517" i="1"/>
  <c r="CD517" i="1"/>
  <c r="CE517" i="1"/>
  <c r="CF517" i="1"/>
  <c r="CG517" i="1"/>
  <c r="CH517" i="1"/>
  <c r="CC518" i="1"/>
  <c r="CD518" i="1"/>
  <c r="CE518" i="1"/>
  <c r="CF518" i="1"/>
  <c r="CG518" i="1"/>
  <c r="CH518" i="1"/>
  <c r="CC519" i="1"/>
  <c r="CD519" i="1"/>
  <c r="CE519" i="1"/>
  <c r="CF519" i="1"/>
  <c r="CG519" i="1"/>
  <c r="CH519" i="1"/>
  <c r="CC520" i="1"/>
  <c r="CD520" i="1"/>
  <c r="CE520" i="1"/>
  <c r="CF520" i="1"/>
  <c r="CG520" i="1"/>
  <c r="CH520" i="1"/>
  <c r="CC521" i="1"/>
  <c r="CD521" i="1"/>
  <c r="CE521" i="1"/>
  <c r="CF521" i="1"/>
  <c r="CG521" i="1"/>
  <c r="CH521" i="1"/>
  <c r="CC522" i="1"/>
  <c r="CD522" i="1"/>
  <c r="CE522" i="1"/>
  <c r="CF522" i="1"/>
  <c r="CG522" i="1"/>
  <c r="CH522" i="1"/>
  <c r="CC523" i="1"/>
  <c r="CD523" i="1"/>
  <c r="CE523" i="1"/>
  <c r="CF523" i="1"/>
  <c r="CG523" i="1"/>
  <c r="CH523" i="1"/>
  <c r="CC524" i="1"/>
  <c r="CD524" i="1"/>
  <c r="CE524" i="1"/>
  <c r="CF524" i="1"/>
  <c r="CG524" i="1"/>
  <c r="CH524" i="1"/>
  <c r="CC525" i="1"/>
  <c r="CD525" i="1"/>
  <c r="CE525" i="1"/>
  <c r="CF525" i="1"/>
  <c r="CG525" i="1"/>
  <c r="CH525" i="1"/>
  <c r="CC526" i="1"/>
  <c r="CD526" i="1"/>
  <c r="CE526" i="1"/>
  <c r="CF526" i="1"/>
  <c r="CG526" i="1"/>
  <c r="CH526" i="1"/>
  <c r="CC527" i="1"/>
  <c r="CD527" i="1"/>
  <c r="CE527" i="1"/>
  <c r="CF527" i="1"/>
  <c r="CG527" i="1"/>
  <c r="CH527" i="1"/>
  <c r="CC528" i="1"/>
  <c r="CD528" i="1"/>
  <c r="CE528" i="1"/>
  <c r="CF528" i="1"/>
  <c r="CG528" i="1"/>
  <c r="CH528" i="1"/>
  <c r="CC529" i="1"/>
  <c r="CD529" i="1"/>
  <c r="CE529" i="1"/>
  <c r="CF529" i="1"/>
  <c r="CG529" i="1"/>
  <c r="CH529" i="1"/>
  <c r="CC530" i="1"/>
  <c r="CD530" i="1"/>
  <c r="CE530" i="1"/>
  <c r="CF530" i="1"/>
  <c r="CG530" i="1"/>
  <c r="CH530" i="1"/>
  <c r="CC531" i="1"/>
  <c r="CD531" i="1"/>
  <c r="CE531" i="1"/>
  <c r="CF531" i="1"/>
  <c r="CG531" i="1"/>
  <c r="CH531" i="1"/>
  <c r="CC532" i="1"/>
  <c r="CD532" i="1"/>
  <c r="CE532" i="1"/>
  <c r="CF532" i="1"/>
  <c r="CG532" i="1"/>
  <c r="CH532" i="1"/>
  <c r="CC533" i="1"/>
  <c r="CD533" i="1"/>
  <c r="CE533" i="1"/>
  <c r="CF533" i="1"/>
  <c r="CG533" i="1"/>
  <c r="CH533" i="1"/>
  <c r="CC534" i="1"/>
  <c r="CD534" i="1"/>
  <c r="CE534" i="1"/>
  <c r="CF534" i="1"/>
  <c r="CG534" i="1"/>
  <c r="CH534" i="1"/>
  <c r="CC535" i="1"/>
  <c r="CD535" i="1"/>
  <c r="CE535" i="1"/>
  <c r="CF535" i="1"/>
  <c r="CG535" i="1"/>
  <c r="CH535" i="1"/>
  <c r="CC536" i="1"/>
  <c r="CD536" i="1"/>
  <c r="CE536" i="1"/>
  <c r="CF536" i="1"/>
  <c r="CG536" i="1"/>
  <c r="CH536" i="1"/>
  <c r="CC537" i="1"/>
  <c r="CD537" i="1"/>
  <c r="CE537" i="1"/>
  <c r="CF537" i="1"/>
  <c r="CG537" i="1"/>
  <c r="CH537" i="1"/>
  <c r="CC538" i="1"/>
  <c r="CD538" i="1"/>
  <c r="CE538" i="1"/>
  <c r="CF538" i="1"/>
  <c r="CG538" i="1"/>
  <c r="CH538" i="1"/>
  <c r="CC539" i="1"/>
  <c r="CD539" i="1"/>
  <c r="CE539" i="1"/>
  <c r="CF539" i="1"/>
  <c r="CG539" i="1"/>
  <c r="CH539" i="1"/>
  <c r="CC540" i="1"/>
  <c r="CD540" i="1"/>
  <c r="CE540" i="1"/>
  <c r="CF540" i="1"/>
  <c r="CG540" i="1"/>
  <c r="CH540" i="1"/>
  <c r="CC541" i="1"/>
  <c r="CD541" i="1"/>
  <c r="CE541" i="1"/>
  <c r="CF541" i="1"/>
  <c r="CG541" i="1"/>
  <c r="CH541" i="1"/>
  <c r="CC542" i="1"/>
  <c r="CD542" i="1"/>
  <c r="CE542" i="1"/>
  <c r="CF542" i="1"/>
  <c r="CG542" i="1"/>
  <c r="CH542" i="1"/>
  <c r="CC543" i="1"/>
  <c r="CD543" i="1"/>
  <c r="CE543" i="1"/>
  <c r="CF543" i="1"/>
  <c r="CG543" i="1"/>
  <c r="CH543" i="1"/>
  <c r="CC544" i="1"/>
  <c r="CD544" i="1"/>
  <c r="CE544" i="1"/>
  <c r="CF544" i="1"/>
  <c r="CG544" i="1"/>
  <c r="CH544" i="1"/>
  <c r="CC545" i="1"/>
  <c r="CD545" i="1"/>
  <c r="CE545" i="1"/>
  <c r="CF545" i="1"/>
  <c r="CG545" i="1"/>
  <c r="CH545" i="1"/>
  <c r="CC546" i="1"/>
  <c r="CD546" i="1"/>
  <c r="CE546" i="1"/>
  <c r="CF546" i="1"/>
  <c r="CG546" i="1"/>
  <c r="CH546" i="1"/>
  <c r="CC547" i="1"/>
  <c r="CD547" i="1"/>
  <c r="CE547" i="1"/>
  <c r="CF547" i="1"/>
  <c r="CG547" i="1"/>
  <c r="CH547" i="1"/>
  <c r="CC548" i="1"/>
  <c r="CD548" i="1"/>
  <c r="CE548" i="1"/>
  <c r="CF548" i="1"/>
  <c r="CG548" i="1"/>
  <c r="CH548" i="1"/>
  <c r="CC549" i="1"/>
  <c r="CD549" i="1"/>
  <c r="CE549" i="1"/>
  <c r="CF549" i="1"/>
  <c r="CG549" i="1"/>
  <c r="CH549" i="1"/>
  <c r="CC550" i="1"/>
  <c r="CD550" i="1"/>
  <c r="CE550" i="1"/>
  <c r="CF550" i="1"/>
  <c r="CG550" i="1"/>
  <c r="CH550" i="1"/>
  <c r="CC551" i="1"/>
  <c r="CD551" i="1"/>
  <c r="CE551" i="1"/>
  <c r="CF551" i="1"/>
  <c r="CG551" i="1"/>
  <c r="CH551" i="1"/>
  <c r="CC552" i="1"/>
  <c r="CD552" i="1"/>
  <c r="CE552" i="1"/>
  <c r="CF552" i="1"/>
  <c r="CG552" i="1"/>
  <c r="CH552" i="1"/>
  <c r="CC553" i="1"/>
  <c r="CD553" i="1"/>
  <c r="CE553" i="1"/>
  <c r="CF553" i="1"/>
  <c r="CG553" i="1"/>
  <c r="CH553" i="1"/>
  <c r="CC554" i="1"/>
  <c r="CD554" i="1"/>
  <c r="CE554" i="1"/>
  <c r="CF554" i="1"/>
  <c r="CG554" i="1"/>
  <c r="CH554" i="1"/>
  <c r="CC555" i="1"/>
  <c r="CD555" i="1"/>
  <c r="CE555" i="1"/>
  <c r="CF555" i="1"/>
  <c r="CG555" i="1"/>
  <c r="CH555" i="1"/>
  <c r="CC556" i="1"/>
  <c r="CD556" i="1"/>
  <c r="CE556" i="1"/>
  <c r="CF556" i="1"/>
  <c r="CG556" i="1"/>
  <c r="CH556" i="1"/>
  <c r="CC557" i="1"/>
  <c r="CD557" i="1"/>
  <c r="CE557" i="1"/>
  <c r="CF557" i="1"/>
  <c r="CG557" i="1"/>
  <c r="CH557" i="1"/>
  <c r="CC558" i="1"/>
  <c r="CD558" i="1"/>
  <c r="CE558" i="1"/>
  <c r="CF558" i="1"/>
  <c r="CG558" i="1"/>
  <c r="CH558" i="1"/>
  <c r="CC559" i="1"/>
  <c r="CD559" i="1"/>
  <c r="CE559" i="1"/>
  <c r="CF559" i="1"/>
  <c r="CG559" i="1"/>
  <c r="CH559" i="1"/>
  <c r="CC560" i="1"/>
  <c r="CD560" i="1"/>
  <c r="CE560" i="1"/>
  <c r="CF560" i="1"/>
  <c r="CG560" i="1"/>
  <c r="CH560" i="1"/>
  <c r="CC561" i="1"/>
  <c r="CD561" i="1"/>
  <c r="CE561" i="1"/>
  <c r="CF561" i="1"/>
  <c r="CG561" i="1"/>
  <c r="CH561" i="1"/>
  <c r="CC562" i="1"/>
  <c r="CD562" i="1"/>
  <c r="CE562" i="1"/>
  <c r="CF562" i="1"/>
  <c r="CG562" i="1"/>
  <c r="CH562" i="1"/>
  <c r="CC563" i="1"/>
  <c r="CD563" i="1"/>
  <c r="CE563" i="1"/>
  <c r="CF563" i="1"/>
  <c r="CG563" i="1"/>
  <c r="CH563" i="1"/>
  <c r="CC564" i="1"/>
  <c r="CD564" i="1"/>
  <c r="CE564" i="1"/>
  <c r="CF564" i="1"/>
  <c r="CG564" i="1"/>
  <c r="CH564" i="1"/>
  <c r="CC565" i="1"/>
  <c r="CD565" i="1"/>
  <c r="CE565" i="1"/>
  <c r="CF565" i="1"/>
  <c r="CG565" i="1"/>
  <c r="CH565" i="1"/>
  <c r="CC566" i="1"/>
  <c r="CD566" i="1"/>
  <c r="CE566" i="1"/>
  <c r="CF566" i="1"/>
  <c r="CG566" i="1"/>
  <c r="CH566" i="1"/>
  <c r="CC567" i="1"/>
  <c r="CD567" i="1"/>
  <c r="CE567" i="1"/>
  <c r="CF567" i="1"/>
  <c r="CG567" i="1"/>
  <c r="CH567" i="1"/>
  <c r="CC568" i="1"/>
  <c r="CD568" i="1"/>
  <c r="CE568" i="1"/>
  <c r="CF568" i="1"/>
  <c r="CG568" i="1"/>
  <c r="CH568" i="1"/>
  <c r="CC569" i="1"/>
  <c r="CD569" i="1"/>
  <c r="CE569" i="1"/>
  <c r="CF569" i="1"/>
  <c r="CG569" i="1"/>
  <c r="CH569" i="1"/>
  <c r="CC570" i="1"/>
  <c r="CD570" i="1"/>
  <c r="CE570" i="1"/>
  <c r="CF570" i="1"/>
  <c r="CG570" i="1"/>
  <c r="CH570" i="1"/>
  <c r="CC571" i="1"/>
  <c r="CD571" i="1"/>
  <c r="CE571" i="1"/>
  <c r="CF571" i="1"/>
  <c r="CG571" i="1"/>
  <c r="CH571" i="1"/>
  <c r="CC572" i="1"/>
  <c r="CD572" i="1"/>
  <c r="CE572" i="1"/>
  <c r="CF572" i="1"/>
  <c r="CG572" i="1"/>
  <c r="CH572" i="1"/>
  <c r="CC573" i="1"/>
  <c r="CD573" i="1"/>
  <c r="CE573" i="1"/>
  <c r="CF573" i="1"/>
  <c r="CG573" i="1"/>
  <c r="CH573" i="1"/>
  <c r="CC574" i="1"/>
  <c r="CD574" i="1"/>
  <c r="CE574" i="1"/>
  <c r="CF574" i="1"/>
  <c r="CG574" i="1"/>
  <c r="CH574" i="1"/>
  <c r="CC575" i="1"/>
  <c r="CD575" i="1"/>
  <c r="CE575" i="1"/>
  <c r="CF575" i="1"/>
  <c r="CG575" i="1"/>
  <c r="CH575" i="1"/>
  <c r="CC576" i="1"/>
  <c r="CD576" i="1"/>
  <c r="CE576" i="1"/>
  <c r="CF576" i="1"/>
  <c r="CG576" i="1"/>
  <c r="CH576" i="1"/>
  <c r="CC577" i="1"/>
  <c r="CD577" i="1"/>
  <c r="CE577" i="1"/>
  <c r="CF577" i="1"/>
  <c r="CG577" i="1"/>
  <c r="CH577" i="1"/>
  <c r="CC578" i="1"/>
  <c r="CD578" i="1"/>
  <c r="CE578" i="1"/>
  <c r="CF578" i="1"/>
  <c r="CG578" i="1"/>
  <c r="CH578" i="1"/>
  <c r="CC579" i="1"/>
  <c r="CD579" i="1"/>
  <c r="CE579" i="1"/>
  <c r="CF579" i="1"/>
  <c r="CG579" i="1"/>
  <c r="CH579" i="1"/>
  <c r="CC580" i="1"/>
  <c r="CD580" i="1"/>
  <c r="CE580" i="1"/>
  <c r="CF580" i="1"/>
  <c r="CG580" i="1"/>
  <c r="CH580" i="1"/>
  <c r="CC581" i="1"/>
  <c r="CD581" i="1"/>
  <c r="CE581" i="1"/>
  <c r="CF581" i="1"/>
  <c r="CG581" i="1"/>
  <c r="CH581" i="1"/>
  <c r="CC582" i="1"/>
  <c r="CD582" i="1"/>
  <c r="CE582" i="1"/>
  <c r="CF582" i="1"/>
  <c r="CG582" i="1"/>
  <c r="CH582" i="1"/>
  <c r="CC583" i="1"/>
  <c r="CD583" i="1"/>
  <c r="CE583" i="1"/>
  <c r="CF583" i="1"/>
  <c r="CG583" i="1"/>
  <c r="CH583" i="1"/>
  <c r="CC584" i="1"/>
  <c r="CD584" i="1"/>
  <c r="CE584" i="1"/>
  <c r="CF584" i="1"/>
  <c r="CG584" i="1"/>
  <c r="CH584" i="1"/>
  <c r="CC585" i="1"/>
  <c r="CD585" i="1"/>
  <c r="CE585" i="1"/>
  <c r="CF585" i="1"/>
  <c r="CG585" i="1"/>
  <c r="CH585" i="1"/>
  <c r="CC586" i="1"/>
  <c r="CD586" i="1"/>
  <c r="CE586" i="1"/>
  <c r="CF586" i="1"/>
  <c r="CG586" i="1"/>
  <c r="CH586" i="1"/>
  <c r="CC587" i="1"/>
  <c r="CD587" i="1"/>
  <c r="CE587" i="1"/>
  <c r="CF587" i="1"/>
  <c r="CG587" i="1"/>
  <c r="CH587" i="1"/>
  <c r="CC588" i="1"/>
  <c r="CD588" i="1"/>
  <c r="CE588" i="1"/>
  <c r="CF588" i="1"/>
  <c r="CG588" i="1"/>
  <c r="CH588" i="1"/>
  <c r="CC589" i="1"/>
  <c r="CD589" i="1"/>
  <c r="CE589" i="1"/>
  <c r="CF589" i="1"/>
  <c r="CG589" i="1"/>
  <c r="CH589" i="1"/>
  <c r="CC590" i="1"/>
  <c r="CD590" i="1"/>
  <c r="CE590" i="1"/>
  <c r="CF590" i="1"/>
  <c r="CG590" i="1"/>
  <c r="CH590" i="1"/>
  <c r="CC591" i="1"/>
  <c r="CD591" i="1"/>
  <c r="CE591" i="1"/>
  <c r="CF591" i="1"/>
  <c r="CG591" i="1"/>
  <c r="CH591" i="1"/>
  <c r="CC592" i="1"/>
  <c r="CD592" i="1"/>
  <c r="CE592" i="1"/>
  <c r="CF592" i="1"/>
  <c r="CG592" i="1"/>
  <c r="CH592" i="1"/>
  <c r="CC593" i="1"/>
  <c r="CD593" i="1"/>
  <c r="CE593" i="1"/>
  <c r="CF593" i="1"/>
  <c r="CG593" i="1"/>
  <c r="CH593" i="1"/>
  <c r="CC594" i="1"/>
  <c r="CD594" i="1"/>
  <c r="CE594" i="1"/>
  <c r="CF594" i="1"/>
  <c r="CG594" i="1"/>
  <c r="CH594" i="1"/>
  <c r="CC595" i="1"/>
  <c r="CD595" i="1"/>
  <c r="CE595" i="1"/>
  <c r="CF595" i="1"/>
  <c r="CG595" i="1"/>
  <c r="CH595" i="1"/>
  <c r="CC596" i="1"/>
  <c r="CD596" i="1"/>
  <c r="CE596" i="1"/>
  <c r="CF596" i="1"/>
  <c r="CG596" i="1"/>
  <c r="CH596" i="1"/>
  <c r="CC597" i="1"/>
  <c r="CD597" i="1"/>
  <c r="CE597" i="1"/>
  <c r="CF597" i="1"/>
  <c r="CG597" i="1"/>
  <c r="CH597" i="1"/>
  <c r="CC598" i="1"/>
  <c r="CD598" i="1"/>
  <c r="CE598" i="1"/>
  <c r="CF598" i="1"/>
  <c r="CG598" i="1"/>
  <c r="CH598" i="1"/>
  <c r="CC599" i="1"/>
  <c r="CD599" i="1"/>
  <c r="CE599" i="1"/>
  <c r="CF599" i="1"/>
  <c r="CG599" i="1"/>
  <c r="CH599" i="1"/>
  <c r="CC600" i="1"/>
  <c r="CD600" i="1"/>
  <c r="CE600" i="1"/>
  <c r="CF600" i="1"/>
  <c r="CG600" i="1"/>
  <c r="CH600" i="1"/>
  <c r="CC601" i="1"/>
  <c r="CD601" i="1"/>
  <c r="CE601" i="1"/>
  <c r="CF601" i="1"/>
  <c r="CG601" i="1"/>
  <c r="CH601" i="1"/>
  <c r="CC602" i="1"/>
  <c r="CD602" i="1"/>
  <c r="CE602" i="1"/>
  <c r="CF602" i="1"/>
  <c r="CG602" i="1"/>
  <c r="CH602" i="1"/>
  <c r="CC603" i="1"/>
  <c r="CD603" i="1"/>
  <c r="CE603" i="1"/>
  <c r="CF603" i="1"/>
  <c r="CG603" i="1"/>
  <c r="CH603" i="1"/>
  <c r="CC604" i="1"/>
  <c r="CD604" i="1"/>
  <c r="CE604" i="1"/>
  <c r="CF604" i="1"/>
  <c r="CG604" i="1"/>
  <c r="CH604" i="1"/>
  <c r="CC605" i="1"/>
  <c r="CD605" i="1"/>
  <c r="CE605" i="1"/>
  <c r="CF605" i="1"/>
  <c r="CG605" i="1"/>
  <c r="CH605" i="1"/>
  <c r="CC606" i="1"/>
  <c r="CD606" i="1"/>
  <c r="CE606" i="1"/>
  <c r="CF606" i="1"/>
  <c r="CG606" i="1"/>
  <c r="CH606" i="1"/>
  <c r="CC607" i="1"/>
  <c r="CD607" i="1"/>
  <c r="CE607" i="1"/>
  <c r="CF607" i="1"/>
  <c r="CG607" i="1"/>
  <c r="CH607" i="1"/>
  <c r="CC608" i="1"/>
  <c r="CD608" i="1"/>
  <c r="CE608" i="1"/>
  <c r="CF608" i="1"/>
  <c r="CG608" i="1"/>
  <c r="CH608" i="1"/>
  <c r="CC609" i="1"/>
  <c r="CD609" i="1"/>
  <c r="CE609" i="1"/>
  <c r="CF609" i="1"/>
  <c r="CG609" i="1"/>
  <c r="CH609" i="1"/>
  <c r="CC610" i="1"/>
  <c r="CD610" i="1"/>
  <c r="CE610" i="1"/>
  <c r="CF610" i="1"/>
  <c r="CG610" i="1"/>
  <c r="CH610" i="1"/>
  <c r="CC611" i="1"/>
  <c r="CD611" i="1"/>
  <c r="CE611" i="1"/>
  <c r="CF611" i="1"/>
  <c r="CG611" i="1"/>
  <c r="CH611" i="1"/>
  <c r="CC612" i="1"/>
  <c r="CD612" i="1"/>
  <c r="CE612" i="1"/>
  <c r="CF612" i="1"/>
  <c r="CG612" i="1"/>
  <c r="CH612" i="1"/>
  <c r="CC613" i="1"/>
  <c r="CD613" i="1"/>
  <c r="CE613" i="1"/>
  <c r="CF613" i="1"/>
  <c r="CG613" i="1"/>
  <c r="CH613" i="1"/>
  <c r="CC614" i="1"/>
  <c r="CD614" i="1"/>
  <c r="CE614" i="1"/>
  <c r="CF614" i="1"/>
  <c r="CG614" i="1"/>
  <c r="CH614" i="1"/>
  <c r="CC615" i="1"/>
  <c r="CD615" i="1"/>
  <c r="CE615" i="1"/>
  <c r="CF615" i="1"/>
  <c r="CG615" i="1"/>
  <c r="CH615" i="1"/>
  <c r="CC616" i="1"/>
  <c r="CD616" i="1"/>
  <c r="CE616" i="1"/>
  <c r="CF616" i="1"/>
  <c r="CG616" i="1"/>
  <c r="CH616" i="1"/>
  <c r="CC617" i="1"/>
  <c r="CD617" i="1"/>
  <c r="CE617" i="1"/>
  <c r="CF617" i="1"/>
  <c r="CG617" i="1"/>
  <c r="CH617" i="1"/>
  <c r="CC618" i="1"/>
  <c r="CD618" i="1"/>
  <c r="CE618" i="1"/>
  <c r="CF618" i="1"/>
  <c r="CG618" i="1"/>
  <c r="CH618" i="1"/>
  <c r="CC619" i="1"/>
  <c r="CD619" i="1"/>
  <c r="CE619" i="1"/>
  <c r="CF619" i="1"/>
  <c r="CG619" i="1"/>
  <c r="CH619" i="1"/>
  <c r="CC620" i="1"/>
  <c r="CD620" i="1"/>
  <c r="CE620" i="1"/>
  <c r="CF620" i="1"/>
  <c r="CG620" i="1"/>
  <c r="CH620" i="1"/>
  <c r="CC621" i="1"/>
  <c r="CD621" i="1"/>
  <c r="CE621" i="1"/>
  <c r="CF621" i="1"/>
  <c r="CG621" i="1"/>
  <c r="CH621" i="1"/>
  <c r="CC622" i="1"/>
  <c r="CD622" i="1"/>
  <c r="CE622" i="1"/>
  <c r="CF622" i="1"/>
  <c r="CG622" i="1"/>
  <c r="CH622" i="1"/>
  <c r="CC623" i="1"/>
  <c r="CD623" i="1"/>
  <c r="CE623" i="1"/>
  <c r="CF623" i="1"/>
  <c r="CG623" i="1"/>
  <c r="CH623" i="1"/>
  <c r="CC624" i="1"/>
  <c r="CD624" i="1"/>
  <c r="CE624" i="1"/>
  <c r="CF624" i="1"/>
  <c r="CG624" i="1"/>
  <c r="CH624" i="1"/>
  <c r="CC625" i="1"/>
  <c r="CD625" i="1"/>
  <c r="CE625" i="1"/>
  <c r="CF625" i="1"/>
  <c r="CG625" i="1"/>
  <c r="CH625" i="1"/>
  <c r="CC626" i="1"/>
  <c r="CD626" i="1"/>
  <c r="CE626" i="1"/>
  <c r="CF626" i="1"/>
  <c r="CG626" i="1"/>
  <c r="CH626" i="1"/>
  <c r="CC627" i="1"/>
  <c r="CD627" i="1"/>
  <c r="CE627" i="1"/>
  <c r="CF627" i="1"/>
  <c r="CG627" i="1"/>
  <c r="CH627" i="1"/>
  <c r="CC628" i="1"/>
  <c r="CD628" i="1"/>
  <c r="CE628" i="1"/>
  <c r="CF628" i="1"/>
  <c r="CG628" i="1"/>
  <c r="CH628" i="1"/>
  <c r="CC629" i="1"/>
  <c r="CD629" i="1"/>
  <c r="CE629" i="1"/>
  <c r="CF629" i="1"/>
  <c r="CG629" i="1"/>
  <c r="CH629" i="1"/>
  <c r="CC630" i="1"/>
  <c r="CD630" i="1"/>
  <c r="CE630" i="1"/>
  <c r="CF630" i="1"/>
  <c r="CG630" i="1"/>
  <c r="CH630" i="1"/>
  <c r="CC631" i="1"/>
  <c r="CD631" i="1"/>
  <c r="CE631" i="1"/>
  <c r="CF631" i="1"/>
  <c r="CG631" i="1"/>
  <c r="CH631" i="1"/>
  <c r="CC632" i="1"/>
  <c r="CD632" i="1"/>
  <c r="CE632" i="1"/>
  <c r="CF632" i="1"/>
  <c r="CG632" i="1"/>
  <c r="CH632" i="1"/>
  <c r="CC633" i="1"/>
  <c r="CD633" i="1"/>
  <c r="CE633" i="1"/>
  <c r="CF633" i="1"/>
  <c r="CG633" i="1"/>
  <c r="CH633" i="1"/>
  <c r="CC634" i="1"/>
  <c r="CD634" i="1"/>
  <c r="CE634" i="1"/>
  <c r="CF634" i="1"/>
  <c r="CG634" i="1"/>
  <c r="CH634" i="1"/>
  <c r="CC635" i="1"/>
  <c r="CD635" i="1"/>
  <c r="CE635" i="1"/>
  <c r="CF635" i="1"/>
  <c r="CG635" i="1"/>
  <c r="CH635" i="1"/>
  <c r="CC636" i="1"/>
  <c r="CD636" i="1"/>
  <c r="CE636" i="1"/>
  <c r="CF636" i="1"/>
  <c r="CG636" i="1"/>
  <c r="CH636" i="1"/>
  <c r="CC637" i="1"/>
  <c r="CD637" i="1"/>
  <c r="CE637" i="1"/>
  <c r="CF637" i="1"/>
  <c r="CG637" i="1"/>
  <c r="CH637" i="1"/>
  <c r="CC638" i="1"/>
  <c r="CD638" i="1"/>
  <c r="CE638" i="1"/>
  <c r="CF638" i="1"/>
  <c r="CG638" i="1"/>
  <c r="CH638" i="1"/>
  <c r="CC639" i="1"/>
  <c r="CD639" i="1"/>
  <c r="CE639" i="1"/>
  <c r="CF639" i="1"/>
  <c r="CG639" i="1"/>
  <c r="CH639" i="1"/>
  <c r="CC640" i="1"/>
  <c r="CD640" i="1"/>
  <c r="CE640" i="1"/>
  <c r="CF640" i="1"/>
  <c r="CG640" i="1"/>
  <c r="CH640" i="1"/>
  <c r="CC641" i="1"/>
  <c r="CD641" i="1"/>
  <c r="CE641" i="1"/>
  <c r="CF641" i="1"/>
  <c r="CG641" i="1"/>
  <c r="CH641" i="1"/>
  <c r="CC642" i="1"/>
  <c r="CD642" i="1"/>
  <c r="CE642" i="1"/>
  <c r="CF642" i="1"/>
  <c r="CG642" i="1"/>
  <c r="CH642" i="1"/>
  <c r="CC643" i="1"/>
  <c r="CD643" i="1"/>
  <c r="CE643" i="1"/>
  <c r="CF643" i="1"/>
  <c r="CG643" i="1"/>
  <c r="CH643" i="1"/>
  <c r="CC644" i="1"/>
  <c r="CD644" i="1"/>
  <c r="CE644" i="1"/>
  <c r="CF644" i="1"/>
  <c r="CG644" i="1"/>
  <c r="CH644" i="1"/>
  <c r="CC645" i="1"/>
  <c r="CD645" i="1"/>
  <c r="CE645" i="1"/>
  <c r="CF645" i="1"/>
  <c r="CG645" i="1"/>
  <c r="CH645" i="1"/>
  <c r="CC646" i="1"/>
  <c r="CD646" i="1"/>
  <c r="CE646" i="1"/>
  <c r="CF646" i="1"/>
  <c r="CG646" i="1"/>
  <c r="CH646" i="1"/>
  <c r="CC647" i="1"/>
  <c r="CD647" i="1"/>
  <c r="CE647" i="1"/>
  <c r="CF647" i="1"/>
  <c r="CG647" i="1"/>
  <c r="CH647" i="1"/>
  <c r="CC648" i="1"/>
  <c r="CD648" i="1"/>
  <c r="CE648" i="1"/>
  <c r="CF648" i="1"/>
  <c r="CG648" i="1"/>
  <c r="CH648" i="1"/>
  <c r="CC649" i="1"/>
  <c r="CD649" i="1"/>
  <c r="CE649" i="1"/>
  <c r="CF649" i="1"/>
  <c r="CG649" i="1"/>
  <c r="CH649" i="1"/>
  <c r="CC650" i="1"/>
  <c r="CD650" i="1"/>
  <c r="CE650" i="1"/>
  <c r="CF650" i="1"/>
  <c r="CG650" i="1"/>
  <c r="CH650" i="1"/>
  <c r="CC651" i="1"/>
  <c r="CD651" i="1"/>
  <c r="CE651" i="1"/>
  <c r="CF651" i="1"/>
  <c r="CG651" i="1"/>
  <c r="CH651" i="1"/>
  <c r="CC652" i="1"/>
  <c r="CD652" i="1"/>
  <c r="CE652" i="1"/>
  <c r="CF652" i="1"/>
  <c r="CG652" i="1"/>
  <c r="CH652" i="1"/>
  <c r="CC653" i="1"/>
  <c r="CD653" i="1"/>
  <c r="CE653" i="1"/>
  <c r="CF653" i="1"/>
  <c r="CG653" i="1"/>
  <c r="CH653" i="1"/>
  <c r="CC654" i="1"/>
  <c r="CD654" i="1"/>
  <c r="CE654" i="1"/>
  <c r="CF654" i="1"/>
  <c r="CG654" i="1"/>
  <c r="CH654" i="1"/>
  <c r="CC655" i="1"/>
  <c r="CD655" i="1"/>
  <c r="CE655" i="1"/>
  <c r="CF655" i="1"/>
  <c r="CG655" i="1"/>
  <c r="CH655" i="1"/>
  <c r="CC656" i="1"/>
  <c r="CD656" i="1"/>
  <c r="CE656" i="1"/>
  <c r="CF656" i="1"/>
  <c r="CG656" i="1"/>
  <c r="CH656" i="1"/>
  <c r="CC657" i="1"/>
  <c r="CD657" i="1"/>
  <c r="CE657" i="1"/>
  <c r="CF657" i="1"/>
  <c r="CG657" i="1"/>
  <c r="CH657" i="1"/>
  <c r="CC658" i="1"/>
  <c r="CD658" i="1"/>
  <c r="CE658" i="1"/>
  <c r="CF658" i="1"/>
  <c r="CG658" i="1"/>
  <c r="CH658" i="1"/>
  <c r="CC659" i="1"/>
  <c r="CD659" i="1"/>
  <c r="CE659" i="1"/>
  <c r="CF659" i="1"/>
  <c r="CG659" i="1"/>
  <c r="CH659" i="1"/>
  <c r="CC660" i="1"/>
  <c r="CD660" i="1"/>
  <c r="CE660" i="1"/>
  <c r="CF660" i="1"/>
  <c r="CG660" i="1"/>
  <c r="CH660" i="1"/>
  <c r="CC661" i="1"/>
  <c r="CD661" i="1"/>
  <c r="CE661" i="1"/>
  <c r="CF661" i="1"/>
  <c r="CG661" i="1"/>
  <c r="CH661" i="1"/>
  <c r="CC662" i="1"/>
  <c r="CD662" i="1"/>
  <c r="CE662" i="1"/>
  <c r="CF662" i="1"/>
  <c r="CG662" i="1"/>
  <c r="CH662" i="1"/>
  <c r="CC663" i="1"/>
  <c r="CD663" i="1"/>
  <c r="CE663" i="1"/>
  <c r="CF663" i="1"/>
  <c r="CG663" i="1"/>
  <c r="CH663" i="1"/>
  <c r="CC664" i="1"/>
  <c r="CD664" i="1"/>
  <c r="CE664" i="1"/>
  <c r="CF664" i="1"/>
  <c r="CG664" i="1"/>
  <c r="CH664" i="1"/>
  <c r="CC665" i="1"/>
  <c r="CD665" i="1"/>
  <c r="CE665" i="1"/>
  <c r="CF665" i="1"/>
  <c r="CG665" i="1"/>
  <c r="CH665" i="1"/>
  <c r="CC666" i="1"/>
  <c r="CD666" i="1"/>
  <c r="CE666" i="1"/>
  <c r="CF666" i="1"/>
  <c r="CG666" i="1"/>
  <c r="CH666" i="1"/>
  <c r="CC667" i="1"/>
  <c r="CD667" i="1"/>
  <c r="CE667" i="1"/>
  <c r="CF667" i="1"/>
  <c r="CG667" i="1"/>
  <c r="CH667" i="1"/>
  <c r="CC668" i="1"/>
  <c r="CD668" i="1"/>
  <c r="CE668" i="1"/>
  <c r="CF668" i="1"/>
  <c r="CG668" i="1"/>
  <c r="CH668" i="1"/>
  <c r="CC669" i="1"/>
  <c r="CD669" i="1"/>
  <c r="CE669" i="1"/>
  <c r="CF669" i="1"/>
  <c r="CG669" i="1"/>
  <c r="CH669" i="1"/>
  <c r="CC670" i="1"/>
  <c r="CD670" i="1"/>
  <c r="CE670" i="1"/>
  <c r="CF670" i="1"/>
  <c r="CG670" i="1"/>
  <c r="CH670" i="1"/>
  <c r="CC671" i="1"/>
  <c r="CD671" i="1"/>
  <c r="CE671" i="1"/>
  <c r="CF671" i="1"/>
  <c r="CG671" i="1"/>
  <c r="CH671" i="1"/>
  <c r="CC672" i="1"/>
  <c r="CD672" i="1"/>
  <c r="CE672" i="1"/>
  <c r="CF672" i="1"/>
  <c r="CG672" i="1"/>
  <c r="CH672" i="1"/>
  <c r="CC673" i="1"/>
  <c r="CD673" i="1"/>
  <c r="CE673" i="1"/>
  <c r="CF673" i="1"/>
  <c r="CG673" i="1"/>
  <c r="CH673" i="1"/>
  <c r="CC674" i="1"/>
  <c r="CD674" i="1"/>
  <c r="CE674" i="1"/>
  <c r="CF674" i="1"/>
  <c r="CG674" i="1"/>
  <c r="CH674" i="1"/>
  <c r="CC675" i="1"/>
  <c r="CD675" i="1"/>
  <c r="CE675" i="1"/>
  <c r="CF675" i="1"/>
  <c r="CG675" i="1"/>
  <c r="CH675" i="1"/>
  <c r="CC676" i="1"/>
  <c r="CD676" i="1"/>
  <c r="CE676" i="1"/>
  <c r="CF676" i="1"/>
  <c r="CG676" i="1"/>
  <c r="CH676" i="1"/>
  <c r="CC677" i="1"/>
  <c r="CD677" i="1"/>
  <c r="CE677" i="1"/>
  <c r="CF677" i="1"/>
  <c r="CG677" i="1"/>
  <c r="CH677" i="1"/>
  <c r="CC678" i="1"/>
  <c r="CD678" i="1"/>
  <c r="CE678" i="1"/>
  <c r="CF678" i="1"/>
  <c r="CG678" i="1"/>
  <c r="CH678" i="1"/>
  <c r="CC679" i="1"/>
  <c r="CD679" i="1"/>
  <c r="CE679" i="1"/>
  <c r="CF679" i="1"/>
  <c r="CG679" i="1"/>
  <c r="CH679" i="1"/>
  <c r="CC680" i="1"/>
  <c r="CD680" i="1"/>
  <c r="CE680" i="1"/>
  <c r="CF680" i="1"/>
  <c r="CG680" i="1"/>
  <c r="CH680" i="1"/>
  <c r="CC681" i="1"/>
  <c r="CD681" i="1"/>
  <c r="CE681" i="1"/>
  <c r="CF681" i="1"/>
  <c r="CG681" i="1"/>
  <c r="CH681" i="1"/>
  <c r="CC682" i="1"/>
  <c r="CD682" i="1"/>
  <c r="CE682" i="1"/>
  <c r="CF682" i="1"/>
  <c r="CG682" i="1"/>
  <c r="CH682" i="1"/>
  <c r="CC683" i="1"/>
  <c r="CD683" i="1"/>
  <c r="CE683" i="1"/>
  <c r="CF683" i="1"/>
  <c r="CG683" i="1"/>
  <c r="CH683" i="1"/>
  <c r="CC684" i="1"/>
  <c r="CD684" i="1"/>
  <c r="CE684" i="1"/>
  <c r="CF684" i="1"/>
  <c r="CG684" i="1"/>
  <c r="CH684" i="1"/>
  <c r="CC685" i="1"/>
  <c r="CD685" i="1"/>
  <c r="CE685" i="1"/>
  <c r="CF685" i="1"/>
  <c r="CG685" i="1"/>
  <c r="CH685" i="1"/>
  <c r="CC686" i="1"/>
  <c r="CD686" i="1"/>
  <c r="CE686" i="1"/>
  <c r="CF686" i="1"/>
  <c r="CG686" i="1"/>
  <c r="CH686" i="1"/>
  <c r="CC687" i="1"/>
  <c r="CD687" i="1"/>
  <c r="CE687" i="1"/>
  <c r="CF687" i="1"/>
  <c r="CG687" i="1"/>
  <c r="CH687" i="1"/>
  <c r="CC688" i="1"/>
  <c r="CD688" i="1"/>
  <c r="CE688" i="1"/>
  <c r="CF688" i="1"/>
  <c r="CG688" i="1"/>
  <c r="CH688" i="1"/>
  <c r="CC689" i="1"/>
  <c r="CD689" i="1"/>
  <c r="CE689" i="1"/>
  <c r="CF689" i="1"/>
  <c r="CG689" i="1"/>
  <c r="CH689" i="1"/>
  <c r="CC690" i="1"/>
  <c r="CD690" i="1"/>
  <c r="CE690" i="1"/>
  <c r="CF690" i="1"/>
  <c r="CG690" i="1"/>
  <c r="CH690" i="1"/>
  <c r="CC691" i="1"/>
  <c r="CD691" i="1"/>
  <c r="CE691" i="1"/>
  <c r="CF691" i="1"/>
  <c r="CG691" i="1"/>
  <c r="CH691" i="1"/>
  <c r="CC692" i="1"/>
  <c r="CD692" i="1"/>
  <c r="CE692" i="1"/>
  <c r="CF692" i="1"/>
  <c r="CG692" i="1"/>
  <c r="CH692" i="1"/>
  <c r="CC693" i="1"/>
  <c r="CD693" i="1"/>
  <c r="CE693" i="1"/>
  <c r="CF693" i="1"/>
  <c r="CG693" i="1"/>
  <c r="CH693" i="1"/>
  <c r="CC694" i="1"/>
  <c r="CD694" i="1"/>
  <c r="CE694" i="1"/>
  <c r="CF694" i="1"/>
  <c r="CG694" i="1"/>
  <c r="CH694" i="1"/>
  <c r="CC695" i="1"/>
  <c r="CD695" i="1"/>
  <c r="CE695" i="1"/>
  <c r="CF695" i="1"/>
  <c r="CG695" i="1"/>
  <c r="CH695" i="1"/>
  <c r="CC696" i="1"/>
  <c r="CD696" i="1"/>
  <c r="CE696" i="1"/>
  <c r="CF696" i="1"/>
  <c r="CG696" i="1"/>
  <c r="CH696" i="1"/>
  <c r="CC697" i="1"/>
  <c r="CD697" i="1"/>
  <c r="CE697" i="1"/>
  <c r="CF697" i="1"/>
  <c r="CG697" i="1"/>
  <c r="CH697" i="1"/>
  <c r="CC698" i="1"/>
  <c r="CD698" i="1"/>
  <c r="CE698" i="1"/>
  <c r="CF698" i="1"/>
  <c r="CG698" i="1"/>
  <c r="CH698" i="1"/>
  <c r="CC699" i="1"/>
  <c r="CD699" i="1"/>
  <c r="CE699" i="1"/>
  <c r="CF699" i="1"/>
  <c r="CG699" i="1"/>
  <c r="CH699" i="1"/>
  <c r="CC700" i="1"/>
  <c r="CD700" i="1"/>
  <c r="CE700" i="1"/>
  <c r="CF700" i="1"/>
  <c r="CG700" i="1"/>
  <c r="CH700" i="1"/>
  <c r="CC701" i="1"/>
  <c r="CD701" i="1"/>
  <c r="CE701" i="1"/>
  <c r="CF701" i="1"/>
  <c r="CG701" i="1"/>
  <c r="CH701" i="1"/>
  <c r="CC702" i="1"/>
  <c r="CD702" i="1"/>
  <c r="CE702" i="1"/>
  <c r="CF702" i="1"/>
  <c r="CG702" i="1"/>
  <c r="CH702" i="1"/>
  <c r="CC703" i="1"/>
  <c r="CD703" i="1"/>
  <c r="CE703" i="1"/>
  <c r="CF703" i="1"/>
  <c r="CG703" i="1"/>
  <c r="CH703" i="1"/>
  <c r="CC704" i="1"/>
  <c r="CD704" i="1"/>
  <c r="CE704" i="1"/>
  <c r="CF704" i="1"/>
  <c r="CG704" i="1"/>
  <c r="CH704" i="1"/>
  <c r="CC705" i="1"/>
  <c r="CD705" i="1"/>
  <c r="CE705" i="1"/>
  <c r="CF705" i="1"/>
  <c r="CG705" i="1"/>
  <c r="CH705" i="1"/>
  <c r="CC706" i="1"/>
  <c r="CD706" i="1"/>
  <c r="CE706" i="1"/>
  <c r="CF706" i="1"/>
  <c r="CG706" i="1"/>
  <c r="CH706" i="1"/>
  <c r="CC707" i="1"/>
  <c r="CD707" i="1"/>
  <c r="CE707" i="1"/>
  <c r="CF707" i="1"/>
  <c r="CG707" i="1"/>
  <c r="CH707" i="1"/>
  <c r="CC708" i="1"/>
  <c r="CD708" i="1"/>
  <c r="CE708" i="1"/>
  <c r="CF708" i="1"/>
  <c r="CG708" i="1"/>
  <c r="CH708" i="1"/>
  <c r="CC709" i="1"/>
  <c r="CD709" i="1"/>
  <c r="CE709" i="1"/>
  <c r="CF709" i="1"/>
  <c r="CG709" i="1"/>
  <c r="CH709" i="1"/>
  <c r="CC710" i="1"/>
  <c r="CD710" i="1"/>
  <c r="CE710" i="1"/>
  <c r="CF710" i="1"/>
  <c r="CG710" i="1"/>
  <c r="CH710" i="1"/>
  <c r="CC711" i="1"/>
  <c r="CD711" i="1"/>
  <c r="CE711" i="1"/>
  <c r="CF711" i="1"/>
  <c r="CG711" i="1"/>
  <c r="CH711" i="1"/>
  <c r="CC712" i="1"/>
  <c r="CD712" i="1"/>
  <c r="CE712" i="1"/>
  <c r="CF712" i="1"/>
  <c r="CG712" i="1"/>
  <c r="CH712" i="1"/>
  <c r="CC713" i="1"/>
  <c r="CD713" i="1"/>
  <c r="CE713" i="1"/>
  <c r="CF713" i="1"/>
  <c r="CG713" i="1"/>
  <c r="CH713" i="1"/>
  <c r="CC714" i="1"/>
  <c r="CD714" i="1"/>
  <c r="CE714" i="1"/>
  <c r="CF714" i="1"/>
  <c r="CG714" i="1"/>
  <c r="CH714" i="1"/>
  <c r="CC715" i="1"/>
  <c r="CD715" i="1"/>
  <c r="CE715" i="1"/>
  <c r="CF715" i="1"/>
  <c r="CG715" i="1"/>
  <c r="CH715" i="1"/>
  <c r="CC716" i="1"/>
  <c r="CD716" i="1"/>
  <c r="CE716" i="1"/>
  <c r="CF716" i="1"/>
  <c r="CG716" i="1"/>
  <c r="CH716" i="1"/>
  <c r="CC717" i="1"/>
  <c r="CD717" i="1"/>
  <c r="CE717" i="1"/>
  <c r="CF717" i="1"/>
  <c r="CG717" i="1"/>
  <c r="CH717" i="1"/>
  <c r="CC718" i="1"/>
  <c r="CD718" i="1"/>
  <c r="CE718" i="1"/>
  <c r="CF718" i="1"/>
  <c r="CG718" i="1"/>
  <c r="CH718" i="1"/>
  <c r="CC719" i="1"/>
  <c r="CD719" i="1"/>
  <c r="CE719" i="1"/>
  <c r="CF719" i="1"/>
  <c r="CG719" i="1"/>
  <c r="CH719" i="1"/>
  <c r="CC720" i="1"/>
  <c r="CD720" i="1"/>
  <c r="CE720" i="1"/>
  <c r="CF720" i="1"/>
  <c r="CG720" i="1"/>
  <c r="CH720" i="1"/>
  <c r="CC721" i="1"/>
  <c r="CD721" i="1"/>
  <c r="CE721" i="1"/>
  <c r="CF721" i="1"/>
  <c r="CG721" i="1"/>
  <c r="CH721" i="1"/>
  <c r="CC722" i="1"/>
  <c r="CD722" i="1"/>
  <c r="CE722" i="1"/>
  <c r="CF722" i="1"/>
  <c r="CG722" i="1"/>
  <c r="CH722" i="1"/>
  <c r="CC723" i="1"/>
  <c r="CD723" i="1"/>
  <c r="CE723" i="1"/>
  <c r="CF723" i="1"/>
  <c r="CG723" i="1"/>
  <c r="CH723" i="1"/>
  <c r="CC724" i="1"/>
  <c r="CD724" i="1"/>
  <c r="CE724" i="1"/>
  <c r="CF724" i="1"/>
  <c r="CG724" i="1"/>
  <c r="CH724" i="1"/>
  <c r="CC725" i="1"/>
  <c r="CD725" i="1"/>
  <c r="CE725" i="1"/>
  <c r="CF725" i="1"/>
  <c r="CG725" i="1"/>
  <c r="CH725" i="1"/>
  <c r="CC726" i="1"/>
  <c r="CD726" i="1"/>
  <c r="CE726" i="1"/>
  <c r="CF726" i="1"/>
  <c r="CG726" i="1"/>
  <c r="CH726" i="1"/>
  <c r="CC727" i="1"/>
  <c r="CD727" i="1"/>
  <c r="CE727" i="1"/>
  <c r="CF727" i="1"/>
  <c r="CG727" i="1"/>
  <c r="CH727" i="1"/>
  <c r="CC728" i="1"/>
  <c r="CD728" i="1"/>
  <c r="CE728" i="1"/>
  <c r="CF728" i="1"/>
  <c r="CG728" i="1"/>
  <c r="CH728" i="1"/>
  <c r="CC729" i="1"/>
  <c r="CD729" i="1"/>
  <c r="CE729" i="1"/>
  <c r="CF729" i="1"/>
  <c r="CG729" i="1"/>
  <c r="CH729" i="1"/>
  <c r="CC730" i="1"/>
  <c r="CD730" i="1"/>
  <c r="CE730" i="1"/>
  <c r="CF730" i="1"/>
  <c r="CG730" i="1"/>
  <c r="CH730" i="1"/>
  <c r="CC731" i="1"/>
  <c r="CD731" i="1"/>
  <c r="CE731" i="1"/>
  <c r="CF731" i="1"/>
  <c r="CG731" i="1"/>
  <c r="CH731" i="1"/>
  <c r="CC732" i="1"/>
  <c r="CD732" i="1"/>
  <c r="CE732" i="1"/>
  <c r="CF732" i="1"/>
  <c r="CG732" i="1"/>
  <c r="CH732" i="1"/>
  <c r="CC733" i="1"/>
  <c r="CD733" i="1"/>
  <c r="CE733" i="1"/>
  <c r="CF733" i="1"/>
  <c r="CG733" i="1"/>
  <c r="CH733" i="1"/>
  <c r="CC734" i="1"/>
  <c r="CD734" i="1"/>
  <c r="CE734" i="1"/>
  <c r="CF734" i="1"/>
  <c r="CG734" i="1"/>
  <c r="CH734" i="1"/>
  <c r="CC735" i="1"/>
  <c r="CD735" i="1"/>
  <c r="CE735" i="1"/>
  <c r="CF735" i="1"/>
  <c r="CG735" i="1"/>
  <c r="CH735" i="1"/>
  <c r="CC736" i="1"/>
  <c r="CD736" i="1"/>
  <c r="CE736" i="1"/>
  <c r="CF736" i="1"/>
  <c r="CG736" i="1"/>
  <c r="CH736" i="1"/>
  <c r="CC737" i="1"/>
  <c r="CD737" i="1"/>
  <c r="CE737" i="1"/>
  <c r="CF737" i="1"/>
  <c r="CG737" i="1"/>
  <c r="CH737" i="1"/>
  <c r="CC738" i="1"/>
  <c r="CD738" i="1"/>
  <c r="CE738" i="1"/>
  <c r="CF738" i="1"/>
  <c r="CG738" i="1"/>
  <c r="CH738" i="1"/>
  <c r="CC739" i="1"/>
  <c r="CD739" i="1"/>
  <c r="CE739" i="1"/>
  <c r="CF739" i="1"/>
  <c r="CG739" i="1"/>
  <c r="CH739" i="1"/>
  <c r="CC740" i="1"/>
  <c r="CD740" i="1"/>
  <c r="CE740" i="1"/>
  <c r="CF740" i="1"/>
  <c r="CG740" i="1"/>
  <c r="CH740" i="1"/>
  <c r="CC741" i="1"/>
  <c r="CD741" i="1"/>
  <c r="CE741" i="1"/>
  <c r="CF741" i="1"/>
  <c r="CG741" i="1"/>
  <c r="CH741" i="1"/>
  <c r="CC742" i="1"/>
  <c r="CD742" i="1"/>
  <c r="CE742" i="1"/>
  <c r="CF742" i="1"/>
  <c r="CG742" i="1"/>
  <c r="CH742" i="1"/>
  <c r="CC743" i="1"/>
  <c r="CD743" i="1"/>
  <c r="CE743" i="1"/>
  <c r="CF743" i="1"/>
  <c r="CG743" i="1"/>
  <c r="CH743" i="1"/>
  <c r="CC744" i="1"/>
  <c r="CD744" i="1"/>
  <c r="CE744" i="1"/>
  <c r="CF744" i="1"/>
  <c r="CG744" i="1"/>
  <c r="CH744" i="1"/>
  <c r="CC745" i="1"/>
  <c r="CD745" i="1"/>
  <c r="CE745" i="1"/>
  <c r="CF745" i="1"/>
  <c r="CG745" i="1"/>
  <c r="CH745" i="1"/>
  <c r="CC746" i="1"/>
  <c r="CD746" i="1"/>
  <c r="CE746" i="1"/>
  <c r="CF746" i="1"/>
  <c r="CG746" i="1"/>
  <c r="CH746" i="1"/>
  <c r="CC747" i="1"/>
  <c r="CD747" i="1"/>
  <c r="CE747" i="1"/>
  <c r="CF747" i="1"/>
  <c r="CG747" i="1"/>
  <c r="CH747" i="1"/>
  <c r="CC748" i="1"/>
  <c r="CD748" i="1"/>
  <c r="CE748" i="1"/>
  <c r="CF748" i="1"/>
  <c r="CG748" i="1"/>
  <c r="CH748" i="1"/>
  <c r="CC749" i="1"/>
  <c r="CD749" i="1"/>
  <c r="CE749" i="1"/>
  <c r="CF749" i="1"/>
  <c r="CG749" i="1"/>
  <c r="CH749" i="1"/>
  <c r="CC750" i="1"/>
  <c r="CD750" i="1"/>
  <c r="CE750" i="1"/>
  <c r="CF750" i="1"/>
  <c r="CG750" i="1"/>
  <c r="CH750" i="1"/>
  <c r="CC751" i="1"/>
  <c r="CD751" i="1"/>
  <c r="CE751" i="1"/>
  <c r="CF751" i="1"/>
  <c r="CG751" i="1"/>
  <c r="CH751" i="1"/>
  <c r="CC752" i="1"/>
  <c r="CD752" i="1"/>
  <c r="CE752" i="1"/>
  <c r="CF752" i="1"/>
  <c r="CG752" i="1"/>
  <c r="CH752" i="1"/>
  <c r="CC753" i="1"/>
  <c r="CD753" i="1"/>
  <c r="CE753" i="1"/>
  <c r="CF753" i="1"/>
  <c r="CG753" i="1"/>
  <c r="CH753" i="1"/>
  <c r="CC754" i="1"/>
  <c r="CD754" i="1"/>
  <c r="CE754" i="1"/>
  <c r="CF754" i="1"/>
  <c r="CG754" i="1"/>
  <c r="CH754" i="1"/>
  <c r="CC755" i="1"/>
  <c r="CD755" i="1"/>
  <c r="CE755" i="1"/>
  <c r="CF755" i="1"/>
  <c r="CG755" i="1"/>
  <c r="CH755" i="1"/>
  <c r="CC756" i="1"/>
  <c r="CD756" i="1"/>
  <c r="CE756" i="1"/>
  <c r="CF756" i="1"/>
  <c r="CG756" i="1"/>
  <c r="CH756" i="1"/>
  <c r="CC757" i="1"/>
  <c r="CD757" i="1"/>
  <c r="CE757" i="1"/>
  <c r="CF757" i="1"/>
  <c r="CG757" i="1"/>
  <c r="CH757" i="1"/>
  <c r="CC758" i="1"/>
  <c r="CD758" i="1"/>
  <c r="CE758" i="1"/>
  <c r="CF758" i="1"/>
  <c r="CG758" i="1"/>
  <c r="CH758" i="1"/>
  <c r="CC759" i="1"/>
  <c r="CD759" i="1"/>
  <c r="CE759" i="1"/>
  <c r="CF759" i="1"/>
  <c r="CG759" i="1"/>
  <c r="CH759" i="1"/>
  <c r="CC760" i="1"/>
  <c r="CD760" i="1"/>
  <c r="CE760" i="1"/>
  <c r="CF760" i="1"/>
  <c r="CG760" i="1"/>
  <c r="CH760" i="1"/>
  <c r="CC761" i="1"/>
  <c r="CD761" i="1"/>
  <c r="CE761" i="1"/>
  <c r="CF761" i="1"/>
  <c r="CG761" i="1"/>
  <c r="CH761" i="1"/>
  <c r="CC762" i="1"/>
  <c r="CD762" i="1"/>
  <c r="CE762" i="1"/>
  <c r="CF762" i="1"/>
  <c r="CG762" i="1"/>
  <c r="CH762" i="1"/>
  <c r="CC763" i="1"/>
  <c r="CD763" i="1"/>
  <c r="CE763" i="1"/>
  <c r="CF763" i="1"/>
  <c r="CG763" i="1"/>
  <c r="CH763" i="1"/>
  <c r="CC764" i="1"/>
  <c r="CD764" i="1"/>
  <c r="CE764" i="1"/>
  <c r="CF764" i="1"/>
  <c r="CG764" i="1"/>
  <c r="CH764" i="1"/>
  <c r="CC765" i="1"/>
  <c r="CD765" i="1"/>
  <c r="CE765" i="1"/>
  <c r="CF765" i="1"/>
  <c r="CG765" i="1"/>
  <c r="CH765" i="1"/>
  <c r="CC766" i="1"/>
  <c r="CD766" i="1"/>
  <c r="CE766" i="1"/>
  <c r="CF766" i="1"/>
  <c r="CG766" i="1"/>
  <c r="CH766" i="1"/>
  <c r="CC767" i="1"/>
  <c r="CD767" i="1"/>
  <c r="CE767" i="1"/>
  <c r="CF767" i="1"/>
  <c r="CG767" i="1"/>
  <c r="CH767" i="1"/>
  <c r="CC768" i="1"/>
  <c r="CD768" i="1"/>
  <c r="CE768" i="1"/>
  <c r="CF768" i="1"/>
  <c r="CG768" i="1"/>
  <c r="CH768" i="1"/>
  <c r="CC769" i="1"/>
  <c r="CD769" i="1"/>
  <c r="CE769" i="1"/>
  <c r="CF769" i="1"/>
  <c r="CG769" i="1"/>
  <c r="CH769" i="1"/>
  <c r="CC770" i="1"/>
  <c r="CD770" i="1"/>
  <c r="CE770" i="1"/>
  <c r="CF770" i="1"/>
  <c r="CG770" i="1"/>
  <c r="CH770" i="1"/>
  <c r="CC771" i="1"/>
  <c r="CD771" i="1"/>
  <c r="CE771" i="1"/>
  <c r="CF771" i="1"/>
  <c r="CG771" i="1"/>
  <c r="CH771" i="1"/>
  <c r="CC772" i="1"/>
  <c r="CD772" i="1"/>
  <c r="CE772" i="1"/>
  <c r="CF772" i="1"/>
  <c r="CG772" i="1"/>
  <c r="CH772" i="1"/>
  <c r="CC773" i="1"/>
  <c r="CD773" i="1"/>
  <c r="CE773" i="1"/>
  <c r="CF773" i="1"/>
  <c r="CG773" i="1"/>
  <c r="CH773" i="1"/>
  <c r="CC774" i="1"/>
  <c r="CD774" i="1"/>
  <c r="CE774" i="1"/>
  <c r="CF774" i="1"/>
  <c r="CG774" i="1"/>
  <c r="CH774" i="1"/>
  <c r="CC775" i="1"/>
  <c r="CD775" i="1"/>
  <c r="CE775" i="1"/>
  <c r="CF775" i="1"/>
  <c r="CG775" i="1"/>
  <c r="CH775" i="1"/>
  <c r="CC776" i="1"/>
  <c r="CD776" i="1"/>
  <c r="CE776" i="1"/>
  <c r="CF776" i="1"/>
  <c r="CG776" i="1"/>
  <c r="CH776" i="1"/>
  <c r="CC777" i="1"/>
  <c r="CD777" i="1"/>
  <c r="CE777" i="1"/>
  <c r="CF777" i="1"/>
  <c r="CG777" i="1"/>
  <c r="CH777" i="1"/>
  <c r="CC778" i="1"/>
  <c r="CD778" i="1"/>
  <c r="CE778" i="1"/>
  <c r="CF778" i="1"/>
  <c r="CG778" i="1"/>
  <c r="CH778" i="1"/>
  <c r="CC779" i="1"/>
  <c r="CD779" i="1"/>
  <c r="CE779" i="1"/>
  <c r="CF779" i="1"/>
  <c r="CG779" i="1"/>
  <c r="CH779" i="1"/>
  <c r="CC780" i="1"/>
  <c r="CD780" i="1"/>
  <c r="CE780" i="1"/>
  <c r="CF780" i="1"/>
  <c r="CG780" i="1"/>
  <c r="CH780" i="1"/>
  <c r="CC781" i="1"/>
  <c r="CD781" i="1"/>
  <c r="CE781" i="1"/>
  <c r="CF781" i="1"/>
  <c r="CG781" i="1"/>
  <c r="CH781" i="1"/>
  <c r="CC782" i="1"/>
  <c r="CD782" i="1"/>
  <c r="CE782" i="1"/>
  <c r="CF782" i="1"/>
  <c r="CG782" i="1"/>
  <c r="CH782" i="1"/>
  <c r="CC783" i="1"/>
  <c r="CD783" i="1"/>
  <c r="CE783" i="1"/>
  <c r="CF783" i="1"/>
  <c r="CG783" i="1"/>
  <c r="CH783" i="1"/>
  <c r="CC784" i="1"/>
  <c r="CD784" i="1"/>
  <c r="CE784" i="1"/>
  <c r="CF784" i="1"/>
  <c r="CG784" i="1"/>
  <c r="CH784" i="1"/>
  <c r="CC785" i="1"/>
  <c r="CD785" i="1"/>
  <c r="CE785" i="1"/>
  <c r="CF785" i="1"/>
  <c r="CG785" i="1"/>
  <c r="CH785" i="1"/>
  <c r="CC786" i="1"/>
  <c r="CD786" i="1"/>
  <c r="CE786" i="1"/>
  <c r="CF786" i="1"/>
  <c r="CG786" i="1"/>
  <c r="CH786" i="1"/>
  <c r="CC787" i="1"/>
  <c r="CD787" i="1"/>
  <c r="CE787" i="1"/>
  <c r="CF787" i="1"/>
  <c r="CG787" i="1"/>
  <c r="CH787" i="1"/>
  <c r="CC788" i="1"/>
  <c r="CD788" i="1"/>
  <c r="CE788" i="1"/>
  <c r="CF788" i="1"/>
  <c r="CG788" i="1"/>
  <c r="CH788" i="1"/>
  <c r="CC789" i="1"/>
  <c r="CD789" i="1"/>
  <c r="CE789" i="1"/>
  <c r="CF789" i="1"/>
  <c r="CG789" i="1"/>
  <c r="CH789" i="1"/>
  <c r="CC790" i="1"/>
  <c r="CD790" i="1"/>
  <c r="CE790" i="1"/>
  <c r="CF790" i="1"/>
  <c r="CG790" i="1"/>
  <c r="CH790" i="1"/>
  <c r="CC791" i="1"/>
  <c r="CD791" i="1"/>
  <c r="CE791" i="1"/>
  <c r="CF791" i="1"/>
  <c r="CG791" i="1"/>
  <c r="CH791" i="1"/>
  <c r="CC792" i="1"/>
  <c r="CD792" i="1"/>
  <c r="CE792" i="1"/>
  <c r="CF792" i="1"/>
  <c r="CG792" i="1"/>
  <c r="CH792" i="1"/>
  <c r="CC793" i="1"/>
  <c r="CD793" i="1"/>
  <c r="CE793" i="1"/>
  <c r="CF793" i="1"/>
  <c r="CG793" i="1"/>
  <c r="CH793" i="1"/>
  <c r="CC794" i="1"/>
  <c r="CD794" i="1"/>
  <c r="CE794" i="1"/>
  <c r="CF794" i="1"/>
  <c r="CG794" i="1"/>
  <c r="CH794" i="1"/>
  <c r="CC795" i="1"/>
  <c r="CD795" i="1"/>
  <c r="CE795" i="1"/>
  <c r="CF795" i="1"/>
  <c r="CG795" i="1"/>
  <c r="CH795" i="1"/>
  <c r="CC796" i="1"/>
  <c r="CD796" i="1"/>
  <c r="CE796" i="1"/>
  <c r="CF796" i="1"/>
  <c r="CG796" i="1"/>
  <c r="CH796" i="1"/>
  <c r="CC797" i="1"/>
  <c r="CD797" i="1"/>
  <c r="CE797" i="1"/>
  <c r="CF797" i="1"/>
  <c r="CG797" i="1"/>
  <c r="CH797" i="1"/>
  <c r="CC798" i="1"/>
  <c r="CD798" i="1"/>
  <c r="CE798" i="1"/>
  <c r="CF798" i="1"/>
  <c r="CG798" i="1"/>
  <c r="CH798" i="1"/>
  <c r="CC799" i="1"/>
  <c r="CD799" i="1"/>
  <c r="CE799" i="1"/>
  <c r="CF799" i="1"/>
  <c r="CG799" i="1"/>
  <c r="CH799" i="1"/>
  <c r="CC800" i="1"/>
  <c r="CD800" i="1"/>
  <c r="CE800" i="1"/>
  <c r="CF800" i="1"/>
  <c r="CG800" i="1"/>
  <c r="CH800" i="1"/>
  <c r="CC801" i="1"/>
  <c r="CD801" i="1"/>
  <c r="CE801" i="1"/>
  <c r="CF801" i="1"/>
  <c r="CG801" i="1"/>
  <c r="CH801" i="1"/>
  <c r="CC802" i="1"/>
  <c r="CD802" i="1"/>
  <c r="CE802" i="1"/>
  <c r="CF802" i="1"/>
  <c r="CG802" i="1"/>
  <c r="CH802" i="1"/>
  <c r="CC803" i="1"/>
  <c r="CD803" i="1"/>
  <c r="CE803" i="1"/>
  <c r="CF803" i="1"/>
  <c r="CG803" i="1"/>
  <c r="CH803" i="1"/>
  <c r="CC804" i="1"/>
  <c r="CD804" i="1"/>
  <c r="CE804" i="1"/>
  <c r="CF804" i="1"/>
  <c r="CG804" i="1"/>
  <c r="CH804" i="1"/>
  <c r="CC805" i="1"/>
  <c r="CD805" i="1"/>
  <c r="CE805" i="1"/>
  <c r="CF805" i="1"/>
  <c r="CG805" i="1"/>
  <c r="CH805" i="1"/>
  <c r="CC806" i="1"/>
  <c r="CD806" i="1"/>
  <c r="CE806" i="1"/>
  <c r="CF806" i="1"/>
  <c r="CG806" i="1"/>
  <c r="CH806" i="1"/>
  <c r="CC807" i="1"/>
  <c r="CD807" i="1"/>
  <c r="CE807" i="1"/>
  <c r="CF807" i="1"/>
  <c r="CG807" i="1"/>
  <c r="CH807" i="1"/>
  <c r="CC808" i="1"/>
  <c r="CD808" i="1"/>
  <c r="CE808" i="1"/>
  <c r="CF808" i="1"/>
  <c r="CG808" i="1"/>
  <c r="CH808" i="1"/>
  <c r="CC809" i="1"/>
  <c r="CD809" i="1"/>
  <c r="CE809" i="1"/>
  <c r="CF809" i="1"/>
  <c r="CG809" i="1"/>
  <c r="CH809" i="1"/>
  <c r="CC810" i="1"/>
  <c r="CD810" i="1"/>
  <c r="CE810" i="1"/>
  <c r="CF810" i="1"/>
  <c r="CG810" i="1"/>
  <c r="CH810" i="1"/>
  <c r="CC811" i="1"/>
  <c r="CD811" i="1"/>
  <c r="CE811" i="1"/>
  <c r="CF811" i="1"/>
  <c r="CG811" i="1"/>
  <c r="CH811" i="1"/>
  <c r="CC812" i="1"/>
  <c r="CD812" i="1"/>
  <c r="CE812" i="1"/>
  <c r="CF812" i="1"/>
  <c r="CG812" i="1"/>
  <c r="CH812" i="1"/>
  <c r="CC813" i="1"/>
  <c r="CD813" i="1"/>
  <c r="CE813" i="1"/>
  <c r="CF813" i="1"/>
  <c r="CG813" i="1"/>
  <c r="CH813" i="1"/>
  <c r="CC814" i="1"/>
  <c r="CD814" i="1"/>
  <c r="CE814" i="1"/>
  <c r="CF814" i="1"/>
  <c r="CG814" i="1"/>
  <c r="CH814" i="1"/>
  <c r="CC815" i="1"/>
  <c r="CD815" i="1"/>
  <c r="CE815" i="1"/>
  <c r="CF815" i="1"/>
  <c r="CG815" i="1"/>
  <c r="CH815" i="1"/>
  <c r="CC816" i="1"/>
  <c r="CD816" i="1"/>
  <c r="CE816" i="1"/>
  <c r="CF816" i="1"/>
  <c r="CG816" i="1"/>
  <c r="CH816" i="1"/>
  <c r="CC817" i="1"/>
  <c r="CD817" i="1"/>
  <c r="CE817" i="1"/>
  <c r="CF817" i="1"/>
  <c r="CG817" i="1"/>
  <c r="CH817" i="1"/>
  <c r="CC818" i="1"/>
  <c r="CD818" i="1"/>
  <c r="CE818" i="1"/>
  <c r="CF818" i="1"/>
  <c r="CG818" i="1"/>
  <c r="CH818" i="1"/>
  <c r="CC819" i="1"/>
  <c r="CD819" i="1"/>
  <c r="CE819" i="1"/>
  <c r="CF819" i="1"/>
  <c r="CG819" i="1"/>
  <c r="CH819" i="1"/>
  <c r="CC820" i="1"/>
  <c r="CD820" i="1"/>
  <c r="CE820" i="1"/>
  <c r="CF820" i="1"/>
  <c r="CG820" i="1"/>
  <c r="CH820" i="1"/>
  <c r="CC821" i="1"/>
  <c r="CD821" i="1"/>
  <c r="CE821" i="1"/>
  <c r="CF821" i="1"/>
  <c r="CG821" i="1"/>
  <c r="CH821" i="1"/>
  <c r="CC822" i="1"/>
  <c r="CD822" i="1"/>
  <c r="CE822" i="1"/>
  <c r="CF822" i="1"/>
  <c r="CG822" i="1"/>
  <c r="CH822" i="1"/>
  <c r="CC823" i="1"/>
  <c r="CD823" i="1"/>
  <c r="CE823" i="1"/>
  <c r="CF823" i="1"/>
  <c r="CG823" i="1"/>
  <c r="CH823" i="1"/>
  <c r="CC824" i="1"/>
  <c r="CD824" i="1"/>
  <c r="CE824" i="1"/>
  <c r="CF824" i="1"/>
  <c r="CG824" i="1"/>
  <c r="CH824" i="1"/>
  <c r="CC825" i="1"/>
  <c r="CD825" i="1"/>
  <c r="CE825" i="1"/>
  <c r="CF825" i="1"/>
  <c r="CG825" i="1"/>
  <c r="CH825" i="1"/>
  <c r="CC826" i="1"/>
  <c r="CD826" i="1"/>
  <c r="CE826" i="1"/>
  <c r="CF826" i="1"/>
  <c r="CG826" i="1"/>
  <c r="CH826" i="1"/>
  <c r="CC827" i="1"/>
  <c r="CD827" i="1"/>
  <c r="CE827" i="1"/>
  <c r="CF827" i="1"/>
  <c r="CG827" i="1"/>
  <c r="CH827" i="1"/>
  <c r="CC828" i="1"/>
  <c r="CD828" i="1"/>
  <c r="CE828" i="1"/>
  <c r="CF828" i="1"/>
  <c r="CG828" i="1"/>
  <c r="CH828" i="1"/>
  <c r="CC829" i="1"/>
  <c r="CD829" i="1"/>
  <c r="CE829" i="1"/>
  <c r="CF829" i="1"/>
  <c r="CG829" i="1"/>
  <c r="CH829" i="1"/>
  <c r="CC830" i="1"/>
  <c r="CD830" i="1"/>
  <c r="CE830" i="1"/>
  <c r="CF830" i="1"/>
  <c r="CG830" i="1"/>
  <c r="CH830" i="1"/>
  <c r="CC831" i="1"/>
  <c r="CD831" i="1"/>
  <c r="CE831" i="1"/>
  <c r="CF831" i="1"/>
  <c r="CG831" i="1"/>
  <c r="CH831" i="1"/>
  <c r="CC832" i="1"/>
  <c r="CD832" i="1"/>
  <c r="CE832" i="1"/>
  <c r="CF832" i="1"/>
  <c r="CG832" i="1"/>
  <c r="CH832" i="1"/>
  <c r="CC833" i="1"/>
  <c r="CD833" i="1"/>
  <c r="CE833" i="1"/>
  <c r="CF833" i="1"/>
  <c r="CG833" i="1"/>
  <c r="CH833" i="1"/>
  <c r="CC834" i="1"/>
  <c r="CD834" i="1"/>
  <c r="CE834" i="1"/>
  <c r="CF834" i="1"/>
  <c r="CG834" i="1"/>
  <c r="CH834" i="1"/>
  <c r="CC835" i="1"/>
  <c r="CD835" i="1"/>
  <c r="CE835" i="1"/>
  <c r="CF835" i="1"/>
  <c r="CG835" i="1"/>
  <c r="CH835" i="1"/>
  <c r="CC836" i="1"/>
  <c r="CD836" i="1"/>
  <c r="CE836" i="1"/>
  <c r="CF836" i="1"/>
  <c r="CG836" i="1"/>
  <c r="CH836" i="1"/>
  <c r="CC837" i="1"/>
  <c r="CD837" i="1"/>
  <c r="CE837" i="1"/>
  <c r="CF837" i="1"/>
  <c r="CG837" i="1"/>
  <c r="CH837" i="1"/>
  <c r="CC838" i="1"/>
  <c r="CD838" i="1"/>
  <c r="CE838" i="1"/>
  <c r="CF838" i="1"/>
  <c r="CG838" i="1"/>
  <c r="CH838" i="1"/>
  <c r="CC839" i="1"/>
  <c r="CD839" i="1"/>
  <c r="CE839" i="1"/>
  <c r="CF839" i="1"/>
  <c r="CG839" i="1"/>
  <c r="CH839" i="1"/>
  <c r="CC840" i="1"/>
  <c r="CD840" i="1"/>
  <c r="CE840" i="1"/>
  <c r="CF840" i="1"/>
  <c r="CG840" i="1"/>
  <c r="CH840" i="1"/>
  <c r="CC841" i="1"/>
  <c r="CD841" i="1"/>
  <c r="CE841" i="1"/>
  <c r="CF841" i="1"/>
  <c r="CG841" i="1"/>
  <c r="CH841" i="1"/>
  <c r="CC842" i="1"/>
  <c r="CD842" i="1"/>
  <c r="CE842" i="1"/>
  <c r="CF842" i="1"/>
  <c r="CG842" i="1"/>
  <c r="CH842" i="1"/>
  <c r="CC843" i="1"/>
  <c r="CD843" i="1"/>
  <c r="CE843" i="1"/>
  <c r="CF843" i="1"/>
  <c r="CG843" i="1"/>
  <c r="CH843" i="1"/>
  <c r="CC844" i="1"/>
  <c r="CD844" i="1"/>
  <c r="CE844" i="1"/>
  <c r="CF844" i="1"/>
  <c r="CG844" i="1"/>
  <c r="CH844" i="1"/>
  <c r="CC845" i="1"/>
  <c r="CD845" i="1"/>
  <c r="CE845" i="1"/>
  <c r="CF845" i="1"/>
  <c r="CG845" i="1"/>
  <c r="CH845" i="1"/>
  <c r="CC846" i="1"/>
  <c r="CD846" i="1"/>
  <c r="CE846" i="1"/>
  <c r="CF846" i="1"/>
  <c r="CG846" i="1"/>
  <c r="CH846" i="1"/>
  <c r="CC847" i="1"/>
  <c r="CD847" i="1"/>
  <c r="CE847" i="1"/>
  <c r="CF847" i="1"/>
  <c r="CG847" i="1"/>
  <c r="CH847" i="1"/>
  <c r="CC848" i="1"/>
  <c r="CD848" i="1"/>
  <c r="CE848" i="1"/>
  <c r="CF848" i="1"/>
  <c r="CG848" i="1"/>
  <c r="CH848" i="1"/>
  <c r="CC849" i="1"/>
  <c r="CD849" i="1"/>
  <c r="CE849" i="1"/>
  <c r="CF849" i="1"/>
  <c r="CG849" i="1"/>
  <c r="CH849" i="1"/>
  <c r="CC850" i="1"/>
  <c r="CD850" i="1"/>
  <c r="CE850" i="1"/>
  <c r="CF850" i="1"/>
  <c r="CG850" i="1"/>
  <c r="CH850" i="1"/>
  <c r="CC851" i="1"/>
  <c r="CD851" i="1"/>
  <c r="CE851" i="1"/>
  <c r="CF851" i="1"/>
  <c r="CG851" i="1"/>
  <c r="CH851" i="1"/>
  <c r="CC852" i="1"/>
  <c r="CD852" i="1"/>
  <c r="CE852" i="1"/>
  <c r="CF852" i="1"/>
  <c r="CG852" i="1"/>
  <c r="CH852" i="1"/>
  <c r="CC853" i="1"/>
  <c r="CD853" i="1"/>
  <c r="CE853" i="1"/>
  <c r="CF853" i="1"/>
  <c r="CG853" i="1"/>
  <c r="CH853" i="1"/>
  <c r="CC854" i="1"/>
  <c r="CD854" i="1"/>
  <c r="CE854" i="1"/>
  <c r="CF854" i="1"/>
  <c r="CG854" i="1"/>
  <c r="CH854" i="1"/>
  <c r="CC855" i="1"/>
  <c r="CD855" i="1"/>
  <c r="CE855" i="1"/>
  <c r="CF855" i="1"/>
  <c r="CG855" i="1"/>
  <c r="CH855" i="1"/>
  <c r="CC856" i="1"/>
  <c r="CD856" i="1"/>
  <c r="CE856" i="1"/>
  <c r="CF856" i="1"/>
  <c r="CG856" i="1"/>
  <c r="CH856" i="1"/>
  <c r="CC857" i="1"/>
  <c r="CD857" i="1"/>
  <c r="CE857" i="1"/>
  <c r="CF857" i="1"/>
  <c r="CG857" i="1"/>
  <c r="CH857" i="1"/>
  <c r="CC858" i="1"/>
  <c r="CD858" i="1"/>
  <c r="CE858" i="1"/>
  <c r="CF858" i="1"/>
  <c r="CG858" i="1"/>
  <c r="CH858" i="1"/>
  <c r="CC859" i="1"/>
  <c r="CD859" i="1"/>
  <c r="CE859" i="1"/>
  <c r="CF859" i="1"/>
  <c r="CG859" i="1"/>
  <c r="CH859" i="1"/>
  <c r="CC860" i="1"/>
  <c r="CD860" i="1"/>
  <c r="CE860" i="1"/>
  <c r="CF860" i="1"/>
  <c r="CG860" i="1"/>
  <c r="CH860" i="1"/>
  <c r="CC861" i="1"/>
  <c r="CD861" i="1"/>
  <c r="CE861" i="1"/>
  <c r="CF861" i="1"/>
  <c r="CG861" i="1"/>
  <c r="CH861" i="1"/>
  <c r="CC862" i="1"/>
  <c r="CD862" i="1"/>
  <c r="CE862" i="1"/>
  <c r="CF862" i="1"/>
  <c r="CG862" i="1"/>
  <c r="CH862" i="1"/>
  <c r="CC863" i="1"/>
  <c r="CD863" i="1"/>
  <c r="CE863" i="1"/>
  <c r="CF863" i="1"/>
  <c r="CG863" i="1"/>
  <c r="CH863" i="1"/>
  <c r="CC864" i="1"/>
  <c r="CD864" i="1"/>
  <c r="CE864" i="1"/>
  <c r="CF864" i="1"/>
  <c r="CG864" i="1"/>
  <c r="CH864" i="1"/>
  <c r="CC865" i="1"/>
  <c r="CD865" i="1"/>
  <c r="CE865" i="1"/>
  <c r="CF865" i="1"/>
  <c r="CG865" i="1"/>
  <c r="CH865" i="1"/>
  <c r="CC866" i="1"/>
  <c r="CD866" i="1"/>
  <c r="CE866" i="1"/>
  <c r="CF866" i="1"/>
  <c r="CG866" i="1"/>
  <c r="CH866" i="1"/>
  <c r="CC867" i="1"/>
  <c r="CD867" i="1"/>
  <c r="CE867" i="1"/>
  <c r="CF867" i="1"/>
  <c r="CG867" i="1"/>
  <c r="CH867" i="1"/>
  <c r="CC868" i="1"/>
  <c r="CD868" i="1"/>
  <c r="CE868" i="1"/>
  <c r="CF868" i="1"/>
  <c r="CG868" i="1"/>
  <c r="CH868" i="1"/>
  <c r="CC869" i="1"/>
  <c r="CD869" i="1"/>
  <c r="CE869" i="1"/>
  <c r="CF869" i="1"/>
  <c r="CG869" i="1"/>
  <c r="CH869" i="1"/>
  <c r="CC870" i="1"/>
  <c r="CD870" i="1"/>
  <c r="CE870" i="1"/>
  <c r="CF870" i="1"/>
  <c r="CG870" i="1"/>
  <c r="CH870" i="1"/>
  <c r="CC871" i="1"/>
  <c r="CD871" i="1"/>
  <c r="CE871" i="1"/>
  <c r="CF871" i="1"/>
  <c r="CG871" i="1"/>
  <c r="CH871" i="1"/>
  <c r="CC872" i="1"/>
  <c r="CD872" i="1"/>
  <c r="CE872" i="1"/>
  <c r="CF872" i="1"/>
  <c r="CG872" i="1"/>
  <c r="CH872" i="1"/>
  <c r="CC873" i="1"/>
  <c r="CD873" i="1"/>
  <c r="CE873" i="1"/>
  <c r="CF873" i="1"/>
  <c r="CG873" i="1"/>
  <c r="CH873" i="1"/>
  <c r="CC874" i="1"/>
  <c r="CD874" i="1"/>
  <c r="CE874" i="1"/>
  <c r="CF874" i="1"/>
  <c r="CG874" i="1"/>
  <c r="CH874" i="1"/>
  <c r="CC875" i="1"/>
  <c r="CD875" i="1"/>
  <c r="CE875" i="1"/>
  <c r="CF875" i="1"/>
  <c r="CG875" i="1"/>
  <c r="CH875" i="1"/>
  <c r="CC876" i="1"/>
  <c r="CD876" i="1"/>
  <c r="CE876" i="1"/>
  <c r="CF876" i="1"/>
  <c r="CG876" i="1"/>
  <c r="CH876" i="1"/>
  <c r="CC877" i="1"/>
  <c r="CD877" i="1"/>
  <c r="CE877" i="1"/>
  <c r="CF877" i="1"/>
  <c r="CG877" i="1"/>
  <c r="CH877" i="1"/>
  <c r="CC878" i="1"/>
  <c r="CD878" i="1"/>
  <c r="CE878" i="1"/>
  <c r="CF878" i="1"/>
  <c r="CG878" i="1"/>
  <c r="CH878" i="1"/>
  <c r="CC879" i="1"/>
  <c r="CD879" i="1"/>
  <c r="CE879" i="1"/>
  <c r="CF879" i="1"/>
  <c r="CG879" i="1"/>
  <c r="CH879" i="1"/>
  <c r="CC880" i="1"/>
  <c r="CD880" i="1"/>
  <c r="CE880" i="1"/>
  <c r="CF880" i="1"/>
  <c r="CG880" i="1"/>
  <c r="CH880" i="1"/>
  <c r="CC881" i="1"/>
  <c r="CD881" i="1"/>
  <c r="CE881" i="1"/>
  <c r="CF881" i="1"/>
  <c r="CG881" i="1"/>
  <c r="CH881" i="1"/>
  <c r="CC882" i="1"/>
  <c r="CD882" i="1"/>
  <c r="CE882" i="1"/>
  <c r="CF882" i="1"/>
  <c r="CG882" i="1"/>
  <c r="CH882" i="1"/>
  <c r="CC883" i="1"/>
  <c r="CD883" i="1"/>
  <c r="CE883" i="1"/>
  <c r="CF883" i="1"/>
  <c r="CG883" i="1"/>
  <c r="CH883" i="1"/>
  <c r="CC884" i="1"/>
  <c r="CD884" i="1"/>
  <c r="CE884" i="1"/>
  <c r="CF884" i="1"/>
  <c r="CG884" i="1"/>
  <c r="CH884" i="1"/>
  <c r="CC885" i="1"/>
  <c r="CD885" i="1"/>
  <c r="CE885" i="1"/>
  <c r="CF885" i="1"/>
  <c r="CG885" i="1"/>
  <c r="CH885" i="1"/>
  <c r="CC886" i="1"/>
  <c r="CD886" i="1"/>
  <c r="CE886" i="1"/>
  <c r="CF886" i="1"/>
  <c r="CG886" i="1"/>
  <c r="CH886" i="1"/>
  <c r="CC887" i="1"/>
  <c r="CD887" i="1"/>
  <c r="CE887" i="1"/>
  <c r="CF887" i="1"/>
  <c r="CG887" i="1"/>
  <c r="CH887" i="1"/>
  <c r="CC888" i="1"/>
  <c r="CD888" i="1"/>
  <c r="CE888" i="1"/>
  <c r="CF888" i="1"/>
  <c r="CG888" i="1"/>
  <c r="CH888" i="1"/>
  <c r="CC889" i="1"/>
  <c r="CD889" i="1"/>
  <c r="CE889" i="1"/>
  <c r="CF889" i="1"/>
  <c r="CG889" i="1"/>
  <c r="CH889" i="1"/>
  <c r="CC890" i="1"/>
  <c r="CD890" i="1"/>
  <c r="CE890" i="1"/>
  <c r="CF890" i="1"/>
  <c r="CG890" i="1"/>
  <c r="CH890" i="1"/>
  <c r="CC891" i="1"/>
  <c r="CD891" i="1"/>
  <c r="CE891" i="1"/>
  <c r="CF891" i="1"/>
  <c r="CG891" i="1"/>
  <c r="CH891" i="1"/>
  <c r="CC892" i="1"/>
  <c r="CD892" i="1"/>
  <c r="CE892" i="1"/>
  <c r="CF892" i="1"/>
  <c r="CG892" i="1"/>
  <c r="CH892" i="1"/>
  <c r="CC893" i="1"/>
  <c r="CD893" i="1"/>
  <c r="CE893" i="1"/>
  <c r="CF893" i="1"/>
  <c r="CG893" i="1"/>
  <c r="CH893" i="1"/>
  <c r="CC894" i="1"/>
  <c r="CD894" i="1"/>
  <c r="CE894" i="1"/>
  <c r="CF894" i="1"/>
  <c r="CG894" i="1"/>
  <c r="CH894" i="1"/>
  <c r="CC895" i="1"/>
  <c r="CD895" i="1"/>
  <c r="CE895" i="1"/>
  <c r="CF895" i="1"/>
  <c r="CG895" i="1"/>
  <c r="CH895" i="1"/>
  <c r="CC896" i="1"/>
  <c r="CD896" i="1"/>
  <c r="CE896" i="1"/>
  <c r="CF896" i="1"/>
  <c r="CG896" i="1"/>
  <c r="CH896" i="1"/>
  <c r="CC897" i="1"/>
  <c r="CD897" i="1"/>
  <c r="CE897" i="1"/>
  <c r="CF897" i="1"/>
  <c r="CG897" i="1"/>
  <c r="CH897" i="1"/>
  <c r="CC898" i="1"/>
  <c r="CD898" i="1"/>
  <c r="CE898" i="1"/>
  <c r="CF898" i="1"/>
  <c r="CG898" i="1"/>
  <c r="CH898" i="1"/>
  <c r="CC899" i="1"/>
  <c r="CD899" i="1"/>
  <c r="CE899" i="1"/>
  <c r="CF899" i="1"/>
  <c r="CG899" i="1"/>
  <c r="CH899" i="1"/>
  <c r="CC900" i="1"/>
  <c r="CD900" i="1"/>
  <c r="CE900" i="1"/>
  <c r="CF900" i="1"/>
  <c r="CG900" i="1"/>
  <c r="CH900" i="1"/>
  <c r="CC901" i="1"/>
  <c r="CD901" i="1"/>
  <c r="CE901" i="1"/>
  <c r="CF901" i="1"/>
  <c r="CG901" i="1"/>
  <c r="CH901" i="1"/>
  <c r="CC902" i="1"/>
  <c r="CD902" i="1"/>
  <c r="CE902" i="1"/>
  <c r="CF902" i="1"/>
  <c r="CG902" i="1"/>
  <c r="CH902" i="1"/>
  <c r="CC903" i="1"/>
  <c r="CD903" i="1"/>
  <c r="CE903" i="1"/>
  <c r="CF903" i="1"/>
  <c r="CG903" i="1"/>
  <c r="CH903" i="1"/>
  <c r="CC904" i="1"/>
  <c r="CD904" i="1"/>
  <c r="CE904" i="1"/>
  <c r="CF904" i="1"/>
  <c r="CG904" i="1"/>
  <c r="CH904" i="1"/>
  <c r="CC905" i="1"/>
  <c r="CD905" i="1"/>
  <c r="CE905" i="1"/>
  <c r="CF905" i="1"/>
  <c r="CG905" i="1"/>
  <c r="CH905" i="1"/>
  <c r="CC906" i="1"/>
  <c r="CD906" i="1"/>
  <c r="CE906" i="1"/>
  <c r="CF906" i="1"/>
  <c r="CG906" i="1"/>
  <c r="CH906" i="1"/>
  <c r="CC907" i="1"/>
  <c r="CD907" i="1"/>
  <c r="CE907" i="1"/>
  <c r="CF907" i="1"/>
  <c r="CG907" i="1"/>
  <c r="CH907" i="1"/>
  <c r="CC908" i="1"/>
  <c r="CD908" i="1"/>
  <c r="CE908" i="1"/>
  <c r="CF908" i="1"/>
  <c r="CG908" i="1"/>
  <c r="CH908" i="1"/>
  <c r="CC909" i="1"/>
  <c r="CD909" i="1"/>
  <c r="CE909" i="1"/>
  <c r="CF909" i="1"/>
  <c r="CG909" i="1"/>
  <c r="CH909" i="1"/>
  <c r="CC910" i="1"/>
  <c r="CD910" i="1"/>
  <c r="CE910" i="1"/>
  <c r="CF910" i="1"/>
  <c r="CG910" i="1"/>
  <c r="CH910" i="1"/>
  <c r="CC911" i="1"/>
  <c r="CD911" i="1"/>
  <c r="CE911" i="1"/>
  <c r="CF911" i="1"/>
  <c r="CG911" i="1"/>
  <c r="CH911" i="1"/>
  <c r="CC912" i="1"/>
  <c r="CD912" i="1"/>
  <c r="CE912" i="1"/>
  <c r="CF912" i="1"/>
  <c r="CG912" i="1"/>
  <c r="CH912" i="1"/>
  <c r="CC913" i="1"/>
  <c r="CD913" i="1"/>
  <c r="CE913" i="1"/>
  <c r="CF913" i="1"/>
  <c r="CG913" i="1"/>
  <c r="CH913" i="1"/>
  <c r="CC914" i="1"/>
  <c r="CD914" i="1"/>
  <c r="CE914" i="1"/>
  <c r="CF914" i="1"/>
  <c r="CG914" i="1"/>
  <c r="CH914" i="1"/>
  <c r="CC915" i="1"/>
  <c r="CD915" i="1"/>
  <c r="CE915" i="1"/>
  <c r="CF915" i="1"/>
  <c r="CG915" i="1"/>
  <c r="CH915" i="1"/>
  <c r="CC916" i="1"/>
  <c r="CD916" i="1"/>
  <c r="CE916" i="1"/>
  <c r="CF916" i="1"/>
  <c r="CG916" i="1"/>
  <c r="CH916" i="1"/>
  <c r="CC917" i="1"/>
  <c r="CD917" i="1"/>
  <c r="CE917" i="1"/>
  <c r="CF917" i="1"/>
  <c r="CG917" i="1"/>
  <c r="CH917" i="1"/>
  <c r="CC918" i="1"/>
  <c r="CD918" i="1"/>
  <c r="CE918" i="1"/>
  <c r="CF918" i="1"/>
  <c r="CG918" i="1"/>
  <c r="CH918" i="1"/>
  <c r="CC919" i="1"/>
  <c r="CD919" i="1"/>
  <c r="CE919" i="1"/>
  <c r="CF919" i="1"/>
  <c r="CG919" i="1"/>
  <c r="CH919" i="1"/>
  <c r="CC920" i="1"/>
  <c r="CD920" i="1"/>
  <c r="CE920" i="1"/>
  <c r="CF920" i="1"/>
  <c r="CG920" i="1"/>
  <c r="CH920" i="1"/>
  <c r="CC921" i="1"/>
  <c r="CD921" i="1"/>
  <c r="CE921" i="1"/>
  <c r="CF921" i="1"/>
  <c r="CG921" i="1"/>
  <c r="CH921" i="1"/>
  <c r="CC922" i="1"/>
  <c r="CD922" i="1"/>
  <c r="CE922" i="1"/>
  <c r="CF922" i="1"/>
  <c r="CG922" i="1"/>
  <c r="CH922" i="1"/>
  <c r="CC923" i="1"/>
  <c r="CD923" i="1"/>
  <c r="CE923" i="1"/>
  <c r="CF923" i="1"/>
  <c r="CG923" i="1"/>
  <c r="CH923" i="1"/>
  <c r="CC924" i="1"/>
  <c r="CD924" i="1"/>
  <c r="CE924" i="1"/>
  <c r="CF924" i="1"/>
  <c r="CG924" i="1"/>
  <c r="CH924" i="1"/>
  <c r="CC925" i="1"/>
  <c r="CD925" i="1"/>
  <c r="CE925" i="1"/>
  <c r="CF925" i="1"/>
  <c r="CG925" i="1"/>
  <c r="CH925" i="1"/>
  <c r="CC926" i="1"/>
  <c r="CD926" i="1"/>
  <c r="CE926" i="1"/>
  <c r="CF926" i="1"/>
  <c r="CG926" i="1"/>
  <c r="CH926" i="1"/>
  <c r="CC927" i="1"/>
  <c r="CD927" i="1"/>
  <c r="CE927" i="1"/>
  <c r="CF927" i="1"/>
  <c r="CG927" i="1"/>
  <c r="CH927" i="1"/>
  <c r="CC928" i="1"/>
  <c r="CD928" i="1"/>
  <c r="CE928" i="1"/>
  <c r="CF928" i="1"/>
  <c r="CG928" i="1"/>
  <c r="CH928" i="1"/>
  <c r="CC929" i="1"/>
  <c r="CD929" i="1"/>
  <c r="CE929" i="1"/>
  <c r="CF929" i="1"/>
  <c r="CG929" i="1"/>
  <c r="CH929" i="1"/>
  <c r="CC930" i="1"/>
  <c r="CD930" i="1"/>
  <c r="CE930" i="1"/>
  <c r="CF930" i="1"/>
  <c r="CG930" i="1"/>
  <c r="CH930" i="1"/>
  <c r="CC931" i="1"/>
  <c r="CD931" i="1"/>
  <c r="CE931" i="1"/>
  <c r="CF931" i="1"/>
  <c r="CG931" i="1"/>
  <c r="CH931" i="1"/>
  <c r="CC932" i="1"/>
  <c r="CD932" i="1"/>
  <c r="CE932" i="1"/>
  <c r="CF932" i="1"/>
  <c r="CG932" i="1"/>
  <c r="CH932" i="1"/>
  <c r="CC933" i="1"/>
  <c r="CD933" i="1"/>
  <c r="CE933" i="1"/>
  <c r="CF933" i="1"/>
  <c r="CG933" i="1"/>
  <c r="CH933" i="1"/>
  <c r="CC934" i="1"/>
  <c r="CD934" i="1"/>
  <c r="CE934" i="1"/>
  <c r="CF934" i="1"/>
  <c r="CG934" i="1"/>
  <c r="CH934" i="1"/>
  <c r="CC935" i="1"/>
  <c r="CD935" i="1"/>
  <c r="CE935" i="1"/>
  <c r="CF935" i="1"/>
  <c r="CG935" i="1"/>
  <c r="CH935" i="1"/>
  <c r="CC936" i="1"/>
  <c r="CD936" i="1"/>
  <c r="CE936" i="1"/>
  <c r="CF936" i="1"/>
  <c r="CG936" i="1"/>
  <c r="CH936" i="1"/>
  <c r="CC937" i="1"/>
  <c r="CD937" i="1"/>
  <c r="CE937" i="1"/>
  <c r="CF937" i="1"/>
  <c r="CG937" i="1"/>
  <c r="CH937" i="1"/>
  <c r="CC938" i="1"/>
  <c r="CD938" i="1"/>
  <c r="CE938" i="1"/>
  <c r="CF938" i="1"/>
  <c r="CG938" i="1"/>
  <c r="CH938" i="1"/>
  <c r="CC939" i="1"/>
  <c r="CD939" i="1"/>
  <c r="CE939" i="1"/>
  <c r="CF939" i="1"/>
  <c r="CG939" i="1"/>
  <c r="CH939" i="1"/>
  <c r="CC940" i="1"/>
  <c r="CD940" i="1"/>
  <c r="CE940" i="1"/>
  <c r="CF940" i="1"/>
  <c r="CG940" i="1"/>
  <c r="CH940" i="1"/>
  <c r="CC941" i="1"/>
  <c r="CD941" i="1"/>
  <c r="CE941" i="1"/>
  <c r="CF941" i="1"/>
  <c r="CG941" i="1"/>
  <c r="CH941" i="1"/>
  <c r="CC942" i="1"/>
  <c r="CD942" i="1"/>
  <c r="CE942" i="1"/>
  <c r="CF942" i="1"/>
  <c r="CG942" i="1"/>
  <c r="CH942" i="1"/>
  <c r="CC943" i="1"/>
  <c r="CD943" i="1"/>
  <c r="CE943" i="1"/>
  <c r="CF943" i="1"/>
  <c r="CG943" i="1"/>
  <c r="CH943" i="1"/>
  <c r="CC944" i="1"/>
  <c r="CD944" i="1"/>
  <c r="CE944" i="1"/>
  <c r="CF944" i="1"/>
  <c r="CG944" i="1"/>
  <c r="CH944" i="1"/>
  <c r="CC945" i="1"/>
  <c r="CD945" i="1"/>
  <c r="CE945" i="1"/>
  <c r="CF945" i="1"/>
  <c r="CG945" i="1"/>
  <c r="CH945" i="1"/>
  <c r="CC946" i="1"/>
  <c r="CD946" i="1"/>
  <c r="CE946" i="1"/>
  <c r="CF946" i="1"/>
  <c r="CG946" i="1"/>
  <c r="CH946" i="1"/>
  <c r="CC947" i="1"/>
  <c r="CD947" i="1"/>
  <c r="CE947" i="1"/>
  <c r="CF947" i="1"/>
  <c r="CG947" i="1"/>
  <c r="CH947" i="1"/>
  <c r="CC948" i="1"/>
  <c r="CD948" i="1"/>
  <c r="CE948" i="1"/>
  <c r="CF948" i="1"/>
  <c r="CG948" i="1"/>
  <c r="CH948" i="1"/>
  <c r="CC949" i="1"/>
  <c r="CD949" i="1"/>
  <c r="CE949" i="1"/>
  <c r="CF949" i="1"/>
  <c r="CG949" i="1"/>
  <c r="CH949" i="1"/>
  <c r="CC950" i="1"/>
  <c r="CD950" i="1"/>
  <c r="CE950" i="1"/>
  <c r="CF950" i="1"/>
  <c r="CG950" i="1"/>
  <c r="CH950" i="1"/>
  <c r="CC951" i="1"/>
  <c r="CD951" i="1"/>
  <c r="CE951" i="1"/>
  <c r="CF951" i="1"/>
  <c r="CG951" i="1"/>
  <c r="CH951" i="1"/>
  <c r="CC952" i="1"/>
  <c r="CD952" i="1"/>
  <c r="CE952" i="1"/>
  <c r="CF952" i="1"/>
  <c r="CG952" i="1"/>
  <c r="CH952" i="1"/>
  <c r="CC953" i="1"/>
  <c r="CD953" i="1"/>
  <c r="CE953" i="1"/>
  <c r="CF953" i="1"/>
  <c r="CG953" i="1"/>
  <c r="CH953" i="1"/>
  <c r="CC954" i="1"/>
  <c r="CD954" i="1"/>
  <c r="CE954" i="1"/>
  <c r="CF954" i="1"/>
  <c r="CG954" i="1"/>
  <c r="CH954" i="1"/>
  <c r="CC955" i="1"/>
  <c r="CD955" i="1"/>
  <c r="CE955" i="1"/>
  <c r="CF955" i="1"/>
  <c r="CG955" i="1"/>
  <c r="CH955" i="1"/>
  <c r="CC956" i="1"/>
  <c r="CD956" i="1"/>
  <c r="CE956" i="1"/>
  <c r="CF956" i="1"/>
  <c r="CG956" i="1"/>
  <c r="CH956" i="1"/>
  <c r="CC957" i="1"/>
  <c r="CD957" i="1"/>
  <c r="CE957" i="1"/>
  <c r="CF957" i="1"/>
  <c r="CG957" i="1"/>
  <c r="CH957" i="1"/>
  <c r="CC958" i="1"/>
  <c r="CD958" i="1"/>
  <c r="CE958" i="1"/>
  <c r="CF958" i="1"/>
  <c r="CG958" i="1"/>
  <c r="CH958" i="1"/>
  <c r="CC959" i="1"/>
  <c r="CD959" i="1"/>
  <c r="CE959" i="1"/>
  <c r="CF959" i="1"/>
  <c r="CG959" i="1"/>
  <c r="CH959" i="1"/>
  <c r="CC960" i="1"/>
  <c r="CD960" i="1"/>
  <c r="CE960" i="1"/>
  <c r="CF960" i="1"/>
  <c r="CG960" i="1"/>
  <c r="CH960" i="1"/>
  <c r="CC961" i="1"/>
  <c r="CD961" i="1"/>
  <c r="CE961" i="1"/>
  <c r="CF961" i="1"/>
  <c r="CG961" i="1"/>
  <c r="CH961" i="1"/>
  <c r="CC962" i="1"/>
  <c r="CD962" i="1"/>
  <c r="CE962" i="1"/>
  <c r="CF962" i="1"/>
  <c r="CG962" i="1"/>
  <c r="CH962" i="1"/>
  <c r="CC963" i="1"/>
  <c r="CD963" i="1"/>
  <c r="CE963" i="1"/>
  <c r="CF963" i="1"/>
  <c r="CG963" i="1"/>
  <c r="CH963" i="1"/>
  <c r="CC964" i="1"/>
  <c r="CD964" i="1"/>
  <c r="CE964" i="1"/>
  <c r="CF964" i="1"/>
  <c r="CG964" i="1"/>
  <c r="CH964" i="1"/>
  <c r="CC965" i="1"/>
  <c r="CD965" i="1"/>
  <c r="CE965" i="1"/>
  <c r="CF965" i="1"/>
  <c r="CG965" i="1"/>
  <c r="CH965" i="1"/>
  <c r="CC966" i="1"/>
  <c r="CD966" i="1"/>
  <c r="CE966" i="1"/>
  <c r="CF966" i="1"/>
  <c r="CG966" i="1"/>
  <c r="CH966" i="1"/>
  <c r="CC967" i="1"/>
  <c r="CD967" i="1"/>
  <c r="CE967" i="1"/>
  <c r="CF967" i="1"/>
  <c r="CG967" i="1"/>
  <c r="CH967" i="1"/>
  <c r="CC968" i="1"/>
  <c r="CD968" i="1"/>
  <c r="CE968" i="1"/>
  <c r="CF968" i="1"/>
  <c r="CG968" i="1"/>
  <c r="CH968" i="1"/>
  <c r="CC969" i="1"/>
  <c r="CD969" i="1"/>
  <c r="CE969" i="1"/>
  <c r="CF969" i="1"/>
  <c r="CG969" i="1"/>
  <c r="CH969" i="1"/>
  <c r="CC970" i="1"/>
  <c r="CD970" i="1"/>
  <c r="CE970" i="1"/>
  <c r="CF970" i="1"/>
  <c r="CG970" i="1"/>
  <c r="CH970" i="1"/>
  <c r="CC971" i="1"/>
  <c r="CD971" i="1"/>
  <c r="CE971" i="1"/>
  <c r="CF971" i="1"/>
  <c r="CG971" i="1"/>
  <c r="CH971" i="1"/>
  <c r="CC972" i="1"/>
  <c r="CD972" i="1"/>
  <c r="CE972" i="1"/>
  <c r="CF972" i="1"/>
  <c r="CG972" i="1"/>
  <c r="CH972" i="1"/>
  <c r="CC973" i="1"/>
  <c r="CD973" i="1"/>
  <c r="CE973" i="1"/>
  <c r="CF973" i="1"/>
  <c r="CG973" i="1"/>
  <c r="CH973" i="1"/>
  <c r="CC974" i="1"/>
  <c r="CD974" i="1"/>
  <c r="CE974" i="1"/>
  <c r="CF974" i="1"/>
  <c r="CG974" i="1"/>
  <c r="CH974" i="1"/>
  <c r="CC975" i="1"/>
  <c r="CD975" i="1"/>
  <c r="CE975" i="1"/>
  <c r="CF975" i="1"/>
  <c r="CG975" i="1"/>
  <c r="CH975" i="1"/>
  <c r="CC976" i="1"/>
  <c r="CD976" i="1"/>
  <c r="CE976" i="1"/>
  <c r="CF976" i="1"/>
  <c r="CG976" i="1"/>
  <c r="CH976" i="1"/>
  <c r="CC977" i="1"/>
  <c r="CD977" i="1"/>
  <c r="CE977" i="1"/>
  <c r="CF977" i="1"/>
  <c r="CG977" i="1"/>
  <c r="CH977" i="1"/>
  <c r="CC978" i="1"/>
  <c r="CD978" i="1"/>
  <c r="CE978" i="1"/>
  <c r="CF978" i="1"/>
  <c r="CG978" i="1"/>
  <c r="CH978" i="1"/>
  <c r="CC979" i="1"/>
  <c r="CD979" i="1"/>
  <c r="CE979" i="1"/>
  <c r="CF979" i="1"/>
  <c r="CG979" i="1"/>
  <c r="CH979" i="1"/>
  <c r="CC980" i="1"/>
  <c r="CD980" i="1"/>
  <c r="CE980" i="1"/>
  <c r="CF980" i="1"/>
  <c r="CG980" i="1"/>
  <c r="CH980" i="1"/>
  <c r="CC981" i="1"/>
  <c r="CD981" i="1"/>
  <c r="CE981" i="1"/>
  <c r="CF981" i="1"/>
  <c r="CG981" i="1"/>
  <c r="CH981" i="1"/>
  <c r="CC982" i="1"/>
  <c r="CD982" i="1"/>
  <c r="CE982" i="1"/>
  <c r="CF982" i="1"/>
  <c r="CG982" i="1"/>
  <c r="CH982" i="1"/>
  <c r="CC983" i="1"/>
  <c r="CD983" i="1"/>
  <c r="CE983" i="1"/>
  <c r="CF983" i="1"/>
  <c r="CG983" i="1"/>
  <c r="CH983" i="1"/>
  <c r="CC984" i="1"/>
  <c r="CD984" i="1"/>
  <c r="CE984" i="1"/>
  <c r="CF984" i="1"/>
  <c r="CG984" i="1"/>
  <c r="CH984" i="1"/>
  <c r="CC985" i="1"/>
  <c r="CD985" i="1"/>
  <c r="CE985" i="1"/>
  <c r="CF985" i="1"/>
  <c r="CG985" i="1"/>
  <c r="CH985" i="1"/>
  <c r="CC986" i="1"/>
  <c r="CD986" i="1"/>
  <c r="CE986" i="1"/>
  <c r="CF986" i="1"/>
  <c r="CG986" i="1"/>
  <c r="CH986" i="1"/>
  <c r="CC987" i="1"/>
  <c r="CD987" i="1"/>
  <c r="CE987" i="1"/>
  <c r="CF987" i="1"/>
  <c r="CG987" i="1"/>
  <c r="CH987" i="1"/>
  <c r="CC988" i="1"/>
  <c r="CD988" i="1"/>
  <c r="CE988" i="1"/>
  <c r="CF988" i="1"/>
  <c r="CG988" i="1"/>
  <c r="CH988" i="1"/>
  <c r="CC989" i="1"/>
  <c r="CD989" i="1"/>
  <c r="CE989" i="1"/>
  <c r="CF989" i="1"/>
  <c r="CG989" i="1"/>
  <c r="CH989" i="1"/>
  <c r="CC990" i="1"/>
  <c r="CD990" i="1"/>
  <c r="CE990" i="1"/>
  <c r="CF990" i="1"/>
  <c r="CG990" i="1"/>
  <c r="CH990" i="1"/>
  <c r="CC991" i="1"/>
  <c r="CD991" i="1"/>
  <c r="CE991" i="1"/>
  <c r="CF991" i="1"/>
  <c r="CG991" i="1"/>
  <c r="CH991" i="1"/>
  <c r="CC992" i="1"/>
  <c r="CD992" i="1"/>
  <c r="CE992" i="1"/>
  <c r="CF992" i="1"/>
  <c r="CG992" i="1"/>
  <c r="CH992" i="1"/>
  <c r="CC993" i="1"/>
  <c r="CD993" i="1"/>
  <c r="CE993" i="1"/>
  <c r="CF993" i="1"/>
  <c r="CG993" i="1"/>
  <c r="CH993" i="1"/>
  <c r="CC994" i="1"/>
  <c r="CD994" i="1"/>
  <c r="CE994" i="1"/>
  <c r="CF994" i="1"/>
  <c r="CG994" i="1"/>
  <c r="CH994" i="1"/>
  <c r="CC995" i="1"/>
  <c r="CD995" i="1"/>
  <c r="CE995" i="1"/>
  <c r="CF995" i="1"/>
  <c r="CG995" i="1"/>
  <c r="CH995" i="1"/>
  <c r="CC996" i="1"/>
  <c r="CD996" i="1"/>
  <c r="CE996" i="1"/>
  <c r="CF996" i="1"/>
  <c r="CG996" i="1"/>
  <c r="CH996" i="1"/>
  <c r="CC997" i="1"/>
  <c r="CD997" i="1"/>
  <c r="CE997" i="1"/>
  <c r="CF997" i="1"/>
  <c r="CG997" i="1"/>
  <c r="CH997" i="1"/>
  <c r="CC998" i="1"/>
  <c r="CD998" i="1"/>
  <c r="CE998" i="1"/>
  <c r="CF998" i="1"/>
  <c r="CG998" i="1"/>
  <c r="CH998" i="1"/>
  <c r="CC999" i="1"/>
  <c r="CD999" i="1"/>
  <c r="CE999" i="1"/>
  <c r="CF999" i="1"/>
  <c r="CG999" i="1"/>
  <c r="CH999" i="1"/>
  <c r="CC1000" i="1"/>
  <c r="CD1000" i="1"/>
  <c r="CE1000" i="1"/>
  <c r="CF1000" i="1"/>
  <c r="CG1000" i="1"/>
  <c r="CH1000" i="1"/>
  <c r="CC1001" i="1"/>
  <c r="CD1001" i="1"/>
  <c r="CE1001" i="1"/>
  <c r="CF1001" i="1"/>
  <c r="CG1001" i="1"/>
  <c r="CH1001" i="1"/>
  <c r="CC1002" i="1"/>
  <c r="CD1002" i="1"/>
  <c r="CE1002" i="1"/>
  <c r="CF1002" i="1"/>
  <c r="CG1002" i="1"/>
  <c r="CH1002" i="1"/>
  <c r="CC1003" i="1"/>
  <c r="CD1003" i="1"/>
  <c r="CE1003" i="1"/>
  <c r="CF1003" i="1"/>
  <c r="CG1003" i="1"/>
  <c r="CH1003" i="1"/>
  <c r="CC1004" i="1"/>
  <c r="CD1004" i="1"/>
  <c r="CE1004" i="1"/>
  <c r="CF1004" i="1"/>
  <c r="CG1004" i="1"/>
  <c r="CH1004" i="1"/>
  <c r="CC1005" i="1"/>
  <c r="CD1005" i="1"/>
  <c r="CE1005" i="1"/>
  <c r="CF1005" i="1"/>
  <c r="CG1005" i="1"/>
  <c r="CH1005" i="1"/>
  <c r="CC1006" i="1"/>
  <c r="CD1006" i="1"/>
  <c r="CE1006" i="1"/>
  <c r="CF1006" i="1"/>
  <c r="CG1006" i="1"/>
  <c r="CH1006" i="1"/>
  <c r="CC1007" i="1"/>
  <c r="CD1007" i="1"/>
  <c r="CE1007" i="1"/>
  <c r="CF1007" i="1"/>
  <c r="CG1007" i="1"/>
  <c r="CH1007" i="1"/>
  <c r="CC1008" i="1"/>
  <c r="CD1008" i="1"/>
  <c r="CE1008" i="1"/>
  <c r="CF1008" i="1"/>
  <c r="CG1008" i="1"/>
  <c r="CH1008" i="1"/>
  <c r="CC1009" i="1"/>
  <c r="CD1009" i="1"/>
  <c r="CE1009" i="1"/>
  <c r="CF1009" i="1"/>
  <c r="CG1009" i="1"/>
  <c r="CH1009" i="1"/>
  <c r="CC1010" i="1"/>
  <c r="CD1010" i="1"/>
  <c r="CE1010" i="1"/>
  <c r="CF1010" i="1"/>
  <c r="CG1010" i="1"/>
  <c r="CH1010" i="1"/>
  <c r="CC1011" i="1"/>
  <c r="CD1011" i="1"/>
  <c r="CE1011" i="1"/>
  <c r="CF1011" i="1"/>
  <c r="CG1011" i="1"/>
  <c r="CH1011" i="1"/>
  <c r="CC1012" i="1"/>
  <c r="CD1012" i="1"/>
  <c r="CE1012" i="1"/>
  <c r="CF1012" i="1"/>
  <c r="CG1012" i="1"/>
  <c r="CH1012" i="1"/>
  <c r="CC1013" i="1"/>
  <c r="CD1013" i="1"/>
  <c r="CE1013" i="1"/>
  <c r="CF1013" i="1"/>
  <c r="CG1013" i="1"/>
  <c r="CH1013" i="1"/>
  <c r="CC1014" i="1"/>
  <c r="CD1014" i="1"/>
  <c r="CE1014" i="1"/>
  <c r="CF1014" i="1"/>
  <c r="CG1014" i="1"/>
  <c r="CH1014" i="1"/>
  <c r="CC1015" i="1"/>
  <c r="CD1015" i="1"/>
  <c r="CE1015" i="1"/>
  <c r="CF1015" i="1"/>
  <c r="CG1015" i="1"/>
  <c r="CH1015" i="1"/>
  <c r="CC1016" i="1"/>
  <c r="CD1016" i="1"/>
  <c r="CE1016" i="1"/>
  <c r="CF1016" i="1"/>
  <c r="CG1016" i="1"/>
  <c r="CH1016" i="1"/>
  <c r="CC1017" i="1"/>
  <c r="CD1017" i="1"/>
  <c r="CE1017" i="1"/>
  <c r="CF1017" i="1"/>
  <c r="CG1017" i="1"/>
  <c r="CH1017" i="1"/>
  <c r="CC1018" i="1"/>
  <c r="CD1018" i="1"/>
  <c r="CE1018" i="1"/>
  <c r="CF1018" i="1"/>
  <c r="CG1018" i="1"/>
  <c r="CH1018" i="1"/>
  <c r="CC1019" i="1"/>
  <c r="CD1019" i="1"/>
  <c r="CE1019" i="1"/>
  <c r="CF1019" i="1"/>
  <c r="CG1019" i="1"/>
  <c r="CH1019" i="1"/>
  <c r="CC1020" i="1"/>
  <c r="CD1020" i="1"/>
  <c r="CE1020" i="1"/>
  <c r="CF1020" i="1"/>
  <c r="CG1020" i="1"/>
  <c r="CH1020" i="1"/>
  <c r="CC1021" i="1"/>
  <c r="CD1021" i="1"/>
  <c r="CE1021" i="1"/>
  <c r="CF1021" i="1"/>
  <c r="CG1021" i="1"/>
  <c r="CH1021" i="1"/>
  <c r="CC1022" i="1"/>
  <c r="CD1022" i="1"/>
  <c r="CE1022" i="1"/>
  <c r="CF1022" i="1"/>
  <c r="CG1022" i="1"/>
  <c r="CH1022" i="1"/>
  <c r="CC1023" i="1"/>
  <c r="CD1023" i="1"/>
  <c r="CE1023" i="1"/>
  <c r="CF1023" i="1"/>
  <c r="CG1023" i="1"/>
  <c r="CH1023" i="1"/>
  <c r="CC1024" i="1"/>
  <c r="CD1024" i="1"/>
  <c r="CE1024" i="1"/>
  <c r="CF1024" i="1"/>
  <c r="CG1024" i="1"/>
  <c r="CH1024" i="1"/>
  <c r="CC1025" i="1"/>
  <c r="CD1025" i="1"/>
  <c r="CE1025" i="1"/>
  <c r="CF1025" i="1"/>
  <c r="CG1025" i="1"/>
  <c r="CH1025" i="1"/>
  <c r="CC1026" i="1"/>
  <c r="CD1026" i="1"/>
  <c r="CE1026" i="1"/>
  <c r="CF1026" i="1"/>
  <c r="CG1026" i="1"/>
  <c r="CH1026" i="1"/>
  <c r="CC1027" i="1"/>
  <c r="CD1027" i="1"/>
  <c r="CE1027" i="1"/>
  <c r="CF1027" i="1"/>
  <c r="CG1027" i="1"/>
  <c r="CH1027" i="1"/>
  <c r="CC1028" i="1"/>
  <c r="CD1028" i="1"/>
  <c r="CE1028" i="1"/>
  <c r="CF1028" i="1"/>
  <c r="CG1028" i="1"/>
  <c r="CH1028" i="1"/>
  <c r="CC1029" i="1"/>
  <c r="CD1029" i="1"/>
  <c r="CE1029" i="1"/>
  <c r="CF1029" i="1"/>
  <c r="CG1029" i="1"/>
  <c r="CH1029" i="1"/>
  <c r="CC1030" i="1"/>
  <c r="CD1030" i="1"/>
  <c r="CE1030" i="1"/>
  <c r="CF1030" i="1"/>
  <c r="CG1030" i="1"/>
  <c r="CH1030" i="1"/>
  <c r="CC1031" i="1"/>
  <c r="CD1031" i="1"/>
  <c r="CE1031" i="1"/>
  <c r="CF1031" i="1"/>
  <c r="CG1031" i="1"/>
  <c r="CH1031" i="1"/>
  <c r="CC1032" i="1"/>
  <c r="CD1032" i="1"/>
  <c r="CE1032" i="1"/>
  <c r="CF1032" i="1"/>
  <c r="CG1032" i="1"/>
  <c r="CH1032" i="1"/>
  <c r="CC1033" i="1"/>
  <c r="CD1033" i="1"/>
  <c r="CE1033" i="1"/>
  <c r="CF1033" i="1"/>
  <c r="CG1033" i="1"/>
  <c r="CH1033" i="1"/>
  <c r="CC1034" i="1"/>
  <c r="CD1034" i="1"/>
  <c r="CE1034" i="1"/>
  <c r="CF1034" i="1"/>
  <c r="CG1034" i="1"/>
  <c r="CH1034" i="1"/>
  <c r="CC1035" i="1"/>
  <c r="CD1035" i="1"/>
  <c r="CE1035" i="1"/>
  <c r="CF1035" i="1"/>
  <c r="CG1035" i="1"/>
  <c r="CH1035" i="1"/>
  <c r="CC1036" i="1"/>
  <c r="CD1036" i="1"/>
  <c r="CE1036" i="1"/>
  <c r="CF1036" i="1"/>
  <c r="CG1036" i="1"/>
  <c r="CH1036" i="1"/>
  <c r="CC1037" i="1"/>
  <c r="CD1037" i="1"/>
  <c r="CE1037" i="1"/>
  <c r="CF1037" i="1"/>
  <c r="CG1037" i="1"/>
  <c r="CH1037" i="1"/>
  <c r="CC1038" i="1"/>
  <c r="CD1038" i="1"/>
  <c r="CE1038" i="1"/>
  <c r="CF1038" i="1"/>
  <c r="CG1038" i="1"/>
  <c r="CH1038" i="1"/>
  <c r="CC1039" i="1"/>
  <c r="CD1039" i="1"/>
  <c r="CE1039" i="1"/>
  <c r="CF1039" i="1"/>
  <c r="CG1039" i="1"/>
  <c r="CH1039" i="1"/>
  <c r="CC1040" i="1"/>
  <c r="CD1040" i="1"/>
  <c r="CE1040" i="1"/>
  <c r="CF1040" i="1"/>
  <c r="CG1040" i="1"/>
  <c r="CH1040" i="1"/>
  <c r="CC1041" i="1"/>
  <c r="CD1041" i="1"/>
  <c r="CE1041" i="1"/>
  <c r="CF1041" i="1"/>
  <c r="CG1041" i="1"/>
  <c r="CH1041" i="1"/>
  <c r="CC1042" i="1"/>
  <c r="CD1042" i="1"/>
  <c r="CE1042" i="1"/>
  <c r="CF1042" i="1"/>
  <c r="CG1042" i="1"/>
  <c r="CH1042" i="1"/>
  <c r="CC1043" i="1"/>
  <c r="CD1043" i="1"/>
  <c r="CE1043" i="1"/>
  <c r="CF1043" i="1"/>
  <c r="CG1043" i="1"/>
  <c r="CH1043" i="1"/>
  <c r="CC1044" i="1"/>
  <c r="CD1044" i="1"/>
  <c r="CE1044" i="1"/>
  <c r="CF1044" i="1"/>
  <c r="CG1044" i="1"/>
  <c r="CH1044" i="1"/>
  <c r="CC1045" i="1"/>
  <c r="CD1045" i="1"/>
  <c r="CE1045" i="1"/>
  <c r="CF1045" i="1"/>
  <c r="CG1045" i="1"/>
  <c r="CH1045" i="1"/>
  <c r="CC1046" i="1"/>
  <c r="CD1046" i="1"/>
  <c r="CE1046" i="1"/>
  <c r="CF1046" i="1"/>
  <c r="CG1046" i="1"/>
  <c r="CH1046" i="1"/>
  <c r="CC1047" i="1"/>
  <c r="CD1047" i="1"/>
  <c r="CE1047" i="1"/>
  <c r="CF1047" i="1"/>
  <c r="CG1047" i="1"/>
  <c r="CH1047" i="1"/>
  <c r="CC1048" i="1"/>
  <c r="CD1048" i="1"/>
  <c r="CE1048" i="1"/>
  <c r="CF1048" i="1"/>
  <c r="CG1048" i="1"/>
  <c r="CH1048" i="1"/>
  <c r="CC1049" i="1"/>
  <c r="CD1049" i="1"/>
  <c r="CE1049" i="1"/>
  <c r="CF1049" i="1"/>
  <c r="CG1049" i="1"/>
  <c r="CH1049" i="1"/>
  <c r="CC1050" i="1"/>
  <c r="CD1050" i="1"/>
  <c r="CE1050" i="1"/>
  <c r="CF1050" i="1"/>
  <c r="CG1050" i="1"/>
  <c r="CH1050" i="1"/>
  <c r="CC1051" i="1"/>
  <c r="CD1051" i="1"/>
  <c r="CE1051" i="1"/>
  <c r="CF1051" i="1"/>
  <c r="CG1051" i="1"/>
  <c r="CH1051" i="1"/>
  <c r="CC1052" i="1"/>
  <c r="CD1052" i="1"/>
  <c r="CE1052" i="1"/>
  <c r="CF1052" i="1"/>
  <c r="CG1052" i="1"/>
  <c r="CH1052" i="1"/>
  <c r="CC1053" i="1"/>
  <c r="CD1053" i="1"/>
  <c r="CE1053" i="1"/>
  <c r="CF1053" i="1"/>
  <c r="CG1053" i="1"/>
  <c r="CH1053" i="1"/>
  <c r="CC1054" i="1"/>
  <c r="CD1054" i="1"/>
  <c r="CE1054" i="1"/>
  <c r="CF1054" i="1"/>
  <c r="CG1054" i="1"/>
  <c r="CH1054" i="1"/>
  <c r="CC1055" i="1"/>
  <c r="CD1055" i="1"/>
  <c r="CE1055" i="1"/>
  <c r="CF1055" i="1"/>
  <c r="CG1055" i="1"/>
  <c r="CH1055" i="1"/>
  <c r="CC1056" i="1"/>
  <c r="CD1056" i="1"/>
  <c r="CE1056" i="1"/>
  <c r="CF1056" i="1"/>
  <c r="CG1056" i="1"/>
  <c r="CH1056" i="1"/>
  <c r="CC1057" i="1"/>
  <c r="CD1057" i="1"/>
  <c r="CE1057" i="1"/>
  <c r="CF1057" i="1"/>
  <c r="CG1057" i="1"/>
  <c r="CH1057" i="1"/>
  <c r="CC1058" i="1"/>
  <c r="CD1058" i="1"/>
  <c r="CE1058" i="1"/>
  <c r="CF1058" i="1"/>
  <c r="CG1058" i="1"/>
  <c r="CH1058" i="1"/>
  <c r="CC1059" i="1"/>
  <c r="CD1059" i="1"/>
  <c r="CE1059" i="1"/>
  <c r="CF1059" i="1"/>
  <c r="CG1059" i="1"/>
  <c r="CH1059" i="1"/>
  <c r="CC1060" i="1"/>
  <c r="CD1060" i="1"/>
  <c r="CE1060" i="1"/>
  <c r="CF1060" i="1"/>
  <c r="CG1060" i="1"/>
  <c r="CH1060" i="1"/>
  <c r="CC1061" i="1"/>
  <c r="CD1061" i="1"/>
  <c r="CE1061" i="1"/>
  <c r="CF1061" i="1"/>
  <c r="CG1061" i="1"/>
  <c r="CH1061" i="1"/>
  <c r="CC1062" i="1"/>
  <c r="CD1062" i="1"/>
  <c r="CE1062" i="1"/>
  <c r="CF1062" i="1"/>
  <c r="CG1062" i="1"/>
  <c r="CH1062" i="1"/>
  <c r="CC1063" i="1"/>
  <c r="CD1063" i="1"/>
  <c r="CE1063" i="1"/>
  <c r="CF1063" i="1"/>
  <c r="CG1063" i="1"/>
  <c r="CH1063" i="1"/>
  <c r="CC1064" i="1"/>
  <c r="CD1064" i="1"/>
  <c r="CE1064" i="1"/>
  <c r="CF1064" i="1"/>
  <c r="CG1064" i="1"/>
  <c r="CH1064" i="1"/>
  <c r="CC1065" i="1"/>
  <c r="CD1065" i="1"/>
  <c r="CE1065" i="1"/>
  <c r="CF1065" i="1"/>
  <c r="CG1065" i="1"/>
  <c r="CH1065" i="1"/>
  <c r="CC1066" i="1"/>
  <c r="CD1066" i="1"/>
  <c r="CE1066" i="1"/>
  <c r="CF1066" i="1"/>
  <c r="CG1066" i="1"/>
  <c r="CH1066" i="1"/>
  <c r="CC1067" i="1"/>
  <c r="CD1067" i="1"/>
  <c r="CE1067" i="1"/>
  <c r="CF1067" i="1"/>
  <c r="CG1067" i="1"/>
  <c r="CH1067" i="1"/>
  <c r="CC1068" i="1"/>
  <c r="CD1068" i="1"/>
  <c r="CE1068" i="1"/>
  <c r="CF1068" i="1"/>
  <c r="CG1068" i="1"/>
  <c r="CH1068" i="1"/>
  <c r="CC1069" i="1"/>
  <c r="CD1069" i="1"/>
  <c r="CE1069" i="1"/>
  <c r="CF1069" i="1"/>
  <c r="CG1069" i="1"/>
  <c r="CH1069" i="1"/>
  <c r="CC1070" i="1"/>
  <c r="CD1070" i="1"/>
  <c r="CE1070" i="1"/>
  <c r="CF1070" i="1"/>
  <c r="CG1070" i="1"/>
  <c r="CH1070" i="1"/>
  <c r="CC1071" i="1"/>
  <c r="CD1071" i="1"/>
  <c r="CE1071" i="1"/>
  <c r="CF1071" i="1"/>
  <c r="CG1071" i="1"/>
  <c r="CH1071" i="1"/>
  <c r="CC1072" i="1"/>
  <c r="CD1072" i="1"/>
  <c r="CE1072" i="1"/>
  <c r="CF1072" i="1"/>
  <c r="CG1072" i="1"/>
  <c r="CH1072" i="1"/>
  <c r="CC1073" i="1"/>
  <c r="CD1073" i="1"/>
  <c r="CE1073" i="1"/>
  <c r="CF1073" i="1"/>
  <c r="CG1073" i="1"/>
  <c r="CH1073" i="1"/>
  <c r="CC1074" i="1"/>
  <c r="CD1074" i="1"/>
  <c r="CE1074" i="1"/>
  <c r="CF1074" i="1"/>
  <c r="CG1074" i="1"/>
  <c r="CH1074" i="1"/>
  <c r="CC1075" i="1"/>
  <c r="CD1075" i="1"/>
  <c r="CE1075" i="1"/>
  <c r="CF1075" i="1"/>
  <c r="CG1075" i="1"/>
  <c r="CH1075" i="1"/>
  <c r="CC1076" i="1"/>
  <c r="CD1076" i="1"/>
  <c r="CE1076" i="1"/>
  <c r="CF1076" i="1"/>
  <c r="CG1076" i="1"/>
  <c r="CH1076" i="1"/>
  <c r="CC1077" i="1"/>
  <c r="CD1077" i="1"/>
  <c r="CE1077" i="1"/>
  <c r="CF1077" i="1"/>
  <c r="CG1077" i="1"/>
  <c r="CH1077" i="1"/>
  <c r="CC1078" i="1"/>
  <c r="CD1078" i="1"/>
  <c r="CE1078" i="1"/>
  <c r="CF1078" i="1"/>
  <c r="CG1078" i="1"/>
  <c r="CH1078" i="1"/>
  <c r="CC1079" i="1"/>
  <c r="CD1079" i="1"/>
  <c r="CE1079" i="1"/>
  <c r="CF1079" i="1"/>
  <c r="CG1079" i="1"/>
  <c r="CH1079" i="1"/>
  <c r="CC1080" i="1"/>
  <c r="CD1080" i="1"/>
  <c r="CE1080" i="1"/>
  <c r="CF1080" i="1"/>
  <c r="CG1080" i="1"/>
  <c r="CH1080" i="1"/>
  <c r="CC1081" i="1"/>
  <c r="CD1081" i="1"/>
  <c r="CE1081" i="1"/>
  <c r="CF1081" i="1"/>
  <c r="CG1081" i="1"/>
  <c r="CH1081" i="1"/>
  <c r="CC1082" i="1"/>
  <c r="CD1082" i="1"/>
  <c r="CE1082" i="1"/>
  <c r="CF1082" i="1"/>
  <c r="CG1082" i="1"/>
  <c r="CH1082" i="1"/>
  <c r="CC1083" i="1"/>
  <c r="CD1083" i="1"/>
  <c r="CE1083" i="1"/>
  <c r="CF1083" i="1"/>
  <c r="CG1083" i="1"/>
  <c r="CH1083" i="1"/>
  <c r="CC1084" i="1"/>
  <c r="CD1084" i="1"/>
  <c r="CE1084" i="1"/>
  <c r="CF1084" i="1"/>
  <c r="CG1084" i="1"/>
  <c r="CH1084" i="1"/>
  <c r="CC1085" i="1"/>
  <c r="CD1085" i="1"/>
  <c r="CE1085" i="1"/>
  <c r="CF1085" i="1"/>
  <c r="CG1085" i="1"/>
  <c r="CH1085" i="1"/>
  <c r="CC1086" i="1"/>
  <c r="CD1086" i="1"/>
  <c r="CE1086" i="1"/>
  <c r="CF1086" i="1"/>
  <c r="CG1086" i="1"/>
  <c r="CH1086" i="1"/>
  <c r="CC1087" i="1"/>
  <c r="CD1087" i="1"/>
  <c r="CE1087" i="1"/>
  <c r="CF1087" i="1"/>
  <c r="CG1087" i="1"/>
  <c r="CH1087" i="1"/>
  <c r="CC1088" i="1"/>
  <c r="CD1088" i="1"/>
  <c r="CE1088" i="1"/>
  <c r="CF1088" i="1"/>
  <c r="CG1088" i="1"/>
  <c r="CH1088" i="1"/>
  <c r="CC1089" i="1"/>
  <c r="CD1089" i="1"/>
  <c r="CE1089" i="1"/>
  <c r="CF1089" i="1"/>
  <c r="CG1089" i="1"/>
  <c r="CH1089" i="1"/>
  <c r="CC1090" i="1"/>
  <c r="CD1090" i="1"/>
  <c r="CE1090" i="1"/>
  <c r="CF1090" i="1"/>
  <c r="CG1090" i="1"/>
  <c r="CH1090" i="1"/>
  <c r="CC1091" i="1"/>
  <c r="CD1091" i="1"/>
  <c r="CE1091" i="1"/>
  <c r="CF1091" i="1"/>
  <c r="CG1091" i="1"/>
  <c r="CH1091" i="1"/>
  <c r="CC1092" i="1"/>
  <c r="CD1092" i="1"/>
  <c r="CE1092" i="1"/>
  <c r="CF1092" i="1"/>
  <c r="CG1092" i="1"/>
  <c r="CH1092" i="1"/>
  <c r="CC1093" i="1"/>
  <c r="CD1093" i="1"/>
  <c r="CE1093" i="1"/>
  <c r="CF1093" i="1"/>
  <c r="CG1093" i="1"/>
  <c r="CH1093" i="1"/>
  <c r="CC1094" i="1"/>
  <c r="CD1094" i="1"/>
  <c r="CE1094" i="1"/>
  <c r="CF1094" i="1"/>
  <c r="CG1094" i="1"/>
  <c r="CH1094" i="1"/>
  <c r="CC1095" i="1"/>
  <c r="CD1095" i="1"/>
  <c r="CE1095" i="1"/>
  <c r="CF1095" i="1"/>
  <c r="CG1095" i="1"/>
  <c r="CH1095" i="1"/>
  <c r="CC1096" i="1"/>
  <c r="CD1096" i="1"/>
  <c r="CE1096" i="1"/>
  <c r="CF1096" i="1"/>
  <c r="CG1096" i="1"/>
  <c r="CH1096" i="1"/>
  <c r="CC1097" i="1"/>
  <c r="CD1097" i="1"/>
  <c r="CE1097" i="1"/>
  <c r="CF1097" i="1"/>
  <c r="CG1097" i="1"/>
  <c r="CH1097" i="1"/>
  <c r="CC1098" i="1"/>
  <c r="CD1098" i="1"/>
  <c r="CE1098" i="1"/>
  <c r="CF1098" i="1"/>
  <c r="CG1098" i="1"/>
  <c r="CH1098" i="1"/>
  <c r="CC1099" i="1"/>
  <c r="CD1099" i="1"/>
  <c r="CE1099" i="1"/>
  <c r="CF1099" i="1"/>
  <c r="CG1099" i="1"/>
  <c r="CH1099" i="1"/>
  <c r="CC1100" i="1"/>
  <c r="CD1100" i="1"/>
  <c r="CE1100" i="1"/>
  <c r="CF1100" i="1"/>
  <c r="CG1100" i="1"/>
  <c r="CH1100" i="1"/>
  <c r="CC1101" i="1"/>
  <c r="CD1101" i="1"/>
  <c r="CE1101" i="1"/>
  <c r="CF1101" i="1"/>
  <c r="CG1101" i="1"/>
  <c r="CH1101" i="1"/>
  <c r="CC1102" i="1"/>
  <c r="CD1102" i="1"/>
  <c r="CE1102" i="1"/>
  <c r="CF1102" i="1"/>
  <c r="CG1102" i="1"/>
  <c r="CH1102" i="1"/>
  <c r="CC1103" i="1"/>
  <c r="CD1103" i="1"/>
  <c r="CE1103" i="1"/>
  <c r="CF1103" i="1"/>
  <c r="CG1103" i="1"/>
  <c r="CH1103" i="1"/>
  <c r="CC1104" i="1"/>
  <c r="CD1104" i="1"/>
  <c r="CE1104" i="1"/>
  <c r="CF1104" i="1"/>
  <c r="CG1104" i="1"/>
  <c r="CH1104" i="1"/>
  <c r="CC1105" i="1"/>
  <c r="CD1105" i="1"/>
  <c r="CE1105" i="1"/>
  <c r="CF1105" i="1"/>
  <c r="CG1105" i="1"/>
  <c r="CH1105" i="1"/>
  <c r="CC1106" i="1"/>
  <c r="CD1106" i="1"/>
  <c r="CE1106" i="1"/>
  <c r="CF1106" i="1"/>
  <c r="CG1106" i="1"/>
  <c r="CH1106" i="1"/>
  <c r="CC1107" i="1"/>
  <c r="CD1107" i="1"/>
  <c r="CE1107" i="1"/>
  <c r="CF1107" i="1"/>
  <c r="CG1107" i="1"/>
  <c r="CH1107" i="1"/>
  <c r="CC1108" i="1"/>
  <c r="CD1108" i="1"/>
  <c r="CE1108" i="1"/>
  <c r="CF1108" i="1"/>
  <c r="CG1108" i="1"/>
  <c r="CH1108" i="1"/>
  <c r="CC1109" i="1"/>
  <c r="CD1109" i="1"/>
  <c r="CE1109" i="1"/>
  <c r="CF1109" i="1"/>
  <c r="CG1109" i="1"/>
  <c r="CH1109" i="1"/>
  <c r="CC1110" i="1"/>
  <c r="CD1110" i="1"/>
  <c r="CE1110" i="1"/>
  <c r="CF1110" i="1"/>
  <c r="CG1110" i="1"/>
  <c r="CH1110" i="1"/>
  <c r="CC1111" i="1"/>
  <c r="CD1111" i="1"/>
  <c r="CE1111" i="1"/>
  <c r="CF1111" i="1"/>
  <c r="CG1111" i="1"/>
  <c r="CH1111" i="1"/>
  <c r="CC1112" i="1"/>
  <c r="CD1112" i="1"/>
  <c r="CE1112" i="1"/>
  <c r="CF1112" i="1"/>
  <c r="CG1112" i="1"/>
  <c r="CH1112" i="1"/>
  <c r="CC1113" i="1"/>
  <c r="CD1113" i="1"/>
  <c r="CE1113" i="1"/>
  <c r="CF1113" i="1"/>
  <c r="CG1113" i="1"/>
  <c r="CH1113" i="1"/>
  <c r="CC1114" i="1"/>
  <c r="CD1114" i="1"/>
  <c r="CE1114" i="1"/>
  <c r="CF1114" i="1"/>
  <c r="CG1114" i="1"/>
  <c r="CH1114" i="1"/>
  <c r="CC1115" i="1"/>
  <c r="CD1115" i="1"/>
  <c r="CE1115" i="1"/>
  <c r="CF1115" i="1"/>
  <c r="CG1115" i="1"/>
  <c r="CH1115" i="1"/>
  <c r="CC1116" i="1"/>
  <c r="CD1116" i="1"/>
  <c r="CE1116" i="1"/>
  <c r="CF1116" i="1"/>
  <c r="CG1116" i="1"/>
  <c r="CH1116" i="1"/>
  <c r="CC1117" i="1"/>
  <c r="CD1117" i="1"/>
  <c r="CE1117" i="1"/>
  <c r="CF1117" i="1"/>
  <c r="CG1117" i="1"/>
  <c r="CH1117" i="1"/>
  <c r="CC1118" i="1"/>
  <c r="CD1118" i="1"/>
  <c r="CE1118" i="1"/>
  <c r="CF1118" i="1"/>
  <c r="CG1118" i="1"/>
  <c r="CH1118" i="1"/>
  <c r="CC1119" i="1"/>
  <c r="CD1119" i="1"/>
  <c r="CE1119" i="1"/>
  <c r="CF1119" i="1"/>
  <c r="CG1119" i="1"/>
  <c r="CH1119" i="1"/>
  <c r="CC1120" i="1"/>
  <c r="CD1120" i="1"/>
  <c r="CE1120" i="1"/>
  <c r="CF1120" i="1"/>
  <c r="CG1120" i="1"/>
  <c r="CH1120" i="1"/>
  <c r="CC1121" i="1"/>
  <c r="CD1121" i="1"/>
  <c r="CE1121" i="1"/>
  <c r="CF1121" i="1"/>
  <c r="CG1121" i="1"/>
  <c r="CH1121" i="1"/>
  <c r="CC1122" i="1"/>
  <c r="CD1122" i="1"/>
  <c r="CE1122" i="1"/>
  <c r="CF1122" i="1"/>
  <c r="CG1122" i="1"/>
  <c r="CH1122" i="1"/>
  <c r="CC1123" i="1"/>
  <c r="CD1123" i="1"/>
  <c r="CE1123" i="1"/>
  <c r="CF1123" i="1"/>
  <c r="CG1123" i="1"/>
  <c r="CH1123" i="1"/>
  <c r="CC1124" i="1"/>
  <c r="CD1124" i="1"/>
  <c r="CE1124" i="1"/>
  <c r="CF1124" i="1"/>
  <c r="CG1124" i="1"/>
  <c r="CH1124" i="1"/>
  <c r="CC1125" i="1"/>
  <c r="CD1125" i="1"/>
  <c r="CE1125" i="1"/>
  <c r="CF1125" i="1"/>
  <c r="CG1125" i="1"/>
  <c r="CH1125" i="1"/>
  <c r="CC1126" i="1"/>
  <c r="CD1126" i="1"/>
  <c r="CE1126" i="1"/>
  <c r="CF1126" i="1"/>
  <c r="CG1126" i="1"/>
  <c r="CH1126" i="1"/>
  <c r="CC1127" i="1"/>
  <c r="CD1127" i="1"/>
  <c r="CE1127" i="1"/>
  <c r="CF1127" i="1"/>
  <c r="CG1127" i="1"/>
  <c r="CH1127" i="1"/>
  <c r="CC1128" i="1"/>
  <c r="CD1128" i="1"/>
  <c r="CE1128" i="1"/>
  <c r="CF1128" i="1"/>
  <c r="CG1128" i="1"/>
  <c r="CH1128" i="1"/>
  <c r="CC1129" i="1"/>
  <c r="CD1129" i="1"/>
  <c r="CE1129" i="1"/>
  <c r="CF1129" i="1"/>
  <c r="CG1129" i="1"/>
  <c r="CH1129" i="1"/>
  <c r="CC1130" i="1"/>
  <c r="CD1130" i="1"/>
  <c r="CE1130" i="1"/>
  <c r="CF1130" i="1"/>
  <c r="CG1130" i="1"/>
  <c r="CH1130" i="1"/>
  <c r="CC1131" i="1"/>
  <c r="CD1131" i="1"/>
  <c r="CE1131" i="1"/>
  <c r="CF1131" i="1"/>
  <c r="CG1131" i="1"/>
  <c r="CH1131" i="1"/>
  <c r="CC1132" i="1"/>
  <c r="CD1132" i="1"/>
  <c r="CE1132" i="1"/>
  <c r="CF1132" i="1"/>
  <c r="CG1132" i="1"/>
  <c r="CH1132" i="1"/>
  <c r="CC1133" i="1"/>
  <c r="CD1133" i="1"/>
  <c r="CE1133" i="1"/>
  <c r="CF1133" i="1"/>
  <c r="CG1133" i="1"/>
  <c r="CH1133" i="1"/>
  <c r="CC1134" i="1"/>
  <c r="CD1134" i="1"/>
  <c r="CE1134" i="1"/>
  <c r="CF1134" i="1"/>
  <c r="CG1134" i="1"/>
  <c r="CH1134" i="1"/>
  <c r="CC1135" i="1"/>
  <c r="CD1135" i="1"/>
  <c r="CE1135" i="1"/>
  <c r="CF1135" i="1"/>
  <c r="CG1135" i="1"/>
  <c r="CH1135" i="1"/>
  <c r="CC1136" i="1"/>
  <c r="CD1136" i="1"/>
  <c r="CE1136" i="1"/>
  <c r="CF1136" i="1"/>
  <c r="CG1136" i="1"/>
  <c r="CH1136" i="1"/>
  <c r="CC1137" i="1"/>
  <c r="CD1137" i="1"/>
  <c r="CE1137" i="1"/>
  <c r="CF1137" i="1"/>
  <c r="CG1137" i="1"/>
  <c r="CH1137" i="1"/>
  <c r="CC1138" i="1"/>
  <c r="CD1138" i="1"/>
  <c r="CE1138" i="1"/>
  <c r="CF1138" i="1"/>
  <c r="CG1138" i="1"/>
  <c r="CH1138" i="1"/>
  <c r="CC1139" i="1"/>
  <c r="CD1139" i="1"/>
  <c r="CE1139" i="1"/>
  <c r="CF1139" i="1"/>
  <c r="CG1139" i="1"/>
  <c r="CH1139" i="1"/>
  <c r="CC1140" i="1"/>
  <c r="CD1140" i="1"/>
  <c r="CE1140" i="1"/>
  <c r="CF1140" i="1"/>
  <c r="CG1140" i="1"/>
  <c r="CH1140" i="1"/>
  <c r="CC1141" i="1"/>
  <c r="CD1141" i="1"/>
  <c r="CE1141" i="1"/>
  <c r="CF1141" i="1"/>
  <c r="CG1141" i="1"/>
  <c r="CH1141" i="1"/>
  <c r="CC1142" i="1"/>
  <c r="CD1142" i="1"/>
  <c r="CE1142" i="1"/>
  <c r="CF1142" i="1"/>
  <c r="CG1142" i="1"/>
  <c r="CH1142" i="1"/>
  <c r="CC1143" i="1"/>
  <c r="CD1143" i="1"/>
  <c r="CE1143" i="1"/>
  <c r="CF1143" i="1"/>
  <c r="CG1143" i="1"/>
  <c r="CH1143" i="1"/>
  <c r="CC1144" i="1"/>
  <c r="CD1144" i="1"/>
  <c r="CE1144" i="1"/>
  <c r="CF1144" i="1"/>
  <c r="CG1144" i="1"/>
  <c r="CH1144" i="1"/>
  <c r="CC1145" i="1"/>
  <c r="CD1145" i="1"/>
  <c r="CE1145" i="1"/>
  <c r="CF1145" i="1"/>
  <c r="CG1145" i="1"/>
  <c r="CH1145" i="1"/>
  <c r="CC1146" i="1"/>
  <c r="CD1146" i="1"/>
  <c r="CE1146" i="1"/>
  <c r="CF1146" i="1"/>
  <c r="CG1146" i="1"/>
  <c r="CH1146" i="1"/>
  <c r="CC1147" i="1"/>
  <c r="CD1147" i="1"/>
  <c r="CE1147" i="1"/>
  <c r="CF1147" i="1"/>
  <c r="CG1147" i="1"/>
  <c r="CH1147" i="1"/>
  <c r="CC1148" i="1"/>
  <c r="CD1148" i="1"/>
  <c r="CE1148" i="1"/>
  <c r="CF1148" i="1"/>
  <c r="CG1148" i="1"/>
  <c r="CH1148" i="1"/>
  <c r="CC1149" i="1"/>
  <c r="CD1149" i="1"/>
  <c r="CE1149" i="1"/>
  <c r="CF1149" i="1"/>
  <c r="CG1149" i="1"/>
  <c r="CH1149" i="1"/>
  <c r="CC1150" i="1"/>
  <c r="CD1150" i="1"/>
  <c r="CE1150" i="1"/>
  <c r="CF1150" i="1"/>
  <c r="CG1150" i="1"/>
  <c r="CH1150" i="1"/>
  <c r="CC1151" i="1"/>
  <c r="CD1151" i="1"/>
  <c r="CE1151" i="1"/>
  <c r="CF1151" i="1"/>
  <c r="CG1151" i="1"/>
  <c r="CH1151" i="1"/>
  <c r="CC1152" i="1"/>
  <c r="CD1152" i="1"/>
  <c r="CE1152" i="1"/>
  <c r="CF1152" i="1"/>
  <c r="CG1152" i="1"/>
  <c r="CH1152" i="1"/>
  <c r="CC1153" i="1"/>
  <c r="CD1153" i="1"/>
  <c r="CE1153" i="1"/>
  <c r="CF1153" i="1"/>
  <c r="CG1153" i="1"/>
  <c r="CH1153" i="1"/>
  <c r="CC1154" i="1"/>
  <c r="CD1154" i="1"/>
  <c r="CE1154" i="1"/>
  <c r="CF1154" i="1"/>
  <c r="CG1154" i="1"/>
  <c r="CH1154" i="1"/>
  <c r="CC1155" i="1"/>
  <c r="CD1155" i="1"/>
  <c r="CE1155" i="1"/>
  <c r="CF1155" i="1"/>
  <c r="CG1155" i="1"/>
  <c r="CH1155" i="1"/>
  <c r="CC1156" i="1"/>
  <c r="CD1156" i="1"/>
  <c r="CE1156" i="1"/>
  <c r="CF1156" i="1"/>
  <c r="CG1156" i="1"/>
  <c r="CH1156" i="1"/>
  <c r="CC1157" i="1"/>
  <c r="CD1157" i="1"/>
  <c r="CE1157" i="1"/>
  <c r="CF1157" i="1"/>
  <c r="CG1157" i="1"/>
  <c r="CH1157" i="1"/>
  <c r="CC1158" i="1"/>
  <c r="CD1158" i="1"/>
  <c r="CE1158" i="1"/>
  <c r="CF1158" i="1"/>
  <c r="CG1158" i="1"/>
  <c r="CH1158" i="1"/>
  <c r="CC1159" i="1"/>
  <c r="CD1159" i="1"/>
  <c r="CE1159" i="1"/>
  <c r="CF1159" i="1"/>
  <c r="CG1159" i="1"/>
  <c r="CH1159" i="1"/>
  <c r="CC1160" i="1"/>
  <c r="CD1160" i="1"/>
  <c r="CE1160" i="1"/>
  <c r="CF1160" i="1"/>
  <c r="CG1160" i="1"/>
  <c r="CH1160" i="1"/>
  <c r="CC1161" i="1"/>
  <c r="CD1161" i="1"/>
  <c r="CE1161" i="1"/>
  <c r="CF1161" i="1"/>
  <c r="CG1161" i="1"/>
  <c r="CH1161" i="1"/>
  <c r="CC1162" i="1"/>
  <c r="CD1162" i="1"/>
  <c r="CE1162" i="1"/>
  <c r="CF1162" i="1"/>
  <c r="CG1162" i="1"/>
  <c r="CH1162" i="1"/>
  <c r="CC1163" i="1"/>
  <c r="CD1163" i="1"/>
  <c r="CE1163" i="1"/>
  <c r="CF1163" i="1"/>
  <c r="CG1163" i="1"/>
  <c r="CH1163" i="1"/>
  <c r="CC1164" i="1"/>
  <c r="CD1164" i="1"/>
  <c r="CE1164" i="1"/>
  <c r="CF1164" i="1"/>
  <c r="CG1164" i="1"/>
  <c r="CH1164" i="1"/>
  <c r="CC1165" i="1"/>
  <c r="CD1165" i="1"/>
  <c r="CE1165" i="1"/>
  <c r="CF1165" i="1"/>
  <c r="CG1165" i="1"/>
  <c r="CH1165" i="1"/>
  <c r="CC1166" i="1"/>
  <c r="CD1166" i="1"/>
  <c r="CE1166" i="1"/>
  <c r="CF1166" i="1"/>
  <c r="CG1166" i="1"/>
  <c r="CH1166" i="1"/>
  <c r="CC1167" i="1"/>
  <c r="CD1167" i="1"/>
  <c r="CE1167" i="1"/>
  <c r="CF1167" i="1"/>
  <c r="CG1167" i="1"/>
  <c r="CH1167" i="1"/>
  <c r="CC1168" i="1"/>
  <c r="CD1168" i="1"/>
  <c r="CE1168" i="1"/>
  <c r="CF1168" i="1"/>
  <c r="CG1168" i="1"/>
  <c r="CH1168" i="1"/>
  <c r="CC1169" i="1"/>
  <c r="CD1169" i="1"/>
  <c r="CE1169" i="1"/>
  <c r="CF1169" i="1"/>
  <c r="CG1169" i="1"/>
  <c r="CH1169" i="1"/>
  <c r="CC1170" i="1"/>
  <c r="CD1170" i="1"/>
  <c r="CE1170" i="1"/>
  <c r="CF1170" i="1"/>
  <c r="CG1170" i="1"/>
  <c r="CH1170" i="1"/>
  <c r="CC1171" i="1"/>
  <c r="CD1171" i="1"/>
  <c r="CE1171" i="1"/>
  <c r="CF1171" i="1"/>
  <c r="CG1171" i="1"/>
  <c r="CH1171" i="1"/>
  <c r="CC1172" i="1"/>
  <c r="CD1172" i="1"/>
  <c r="CE1172" i="1"/>
  <c r="CF1172" i="1"/>
  <c r="CG1172" i="1"/>
  <c r="CH1172" i="1"/>
  <c r="CC1173" i="1"/>
  <c r="CD1173" i="1"/>
  <c r="CE1173" i="1"/>
  <c r="CF1173" i="1"/>
  <c r="CG1173" i="1"/>
  <c r="CH1173" i="1"/>
  <c r="CC1174" i="1"/>
  <c r="CD1174" i="1"/>
  <c r="CE1174" i="1"/>
  <c r="CF1174" i="1"/>
  <c r="CG1174" i="1"/>
  <c r="CH1174" i="1"/>
  <c r="CC1175" i="1"/>
  <c r="CD1175" i="1"/>
  <c r="CE1175" i="1"/>
  <c r="CF1175" i="1"/>
  <c r="CG1175" i="1"/>
  <c r="CH1175" i="1"/>
  <c r="CC1176" i="1"/>
  <c r="CD1176" i="1"/>
  <c r="CE1176" i="1"/>
  <c r="CF1176" i="1"/>
  <c r="CG1176" i="1"/>
  <c r="CH1176" i="1"/>
  <c r="CC1177" i="1"/>
  <c r="CD1177" i="1"/>
  <c r="CE1177" i="1"/>
  <c r="CF1177" i="1"/>
  <c r="CG1177" i="1"/>
  <c r="CH1177" i="1"/>
  <c r="CC1178" i="1"/>
  <c r="CD1178" i="1"/>
  <c r="CE1178" i="1"/>
  <c r="CF1178" i="1"/>
  <c r="CG1178" i="1"/>
  <c r="CH1178" i="1"/>
  <c r="CC1179" i="1"/>
  <c r="CD1179" i="1"/>
  <c r="CE1179" i="1"/>
  <c r="CF1179" i="1"/>
  <c r="CG1179" i="1"/>
  <c r="CH1179" i="1"/>
  <c r="CC1180" i="1"/>
  <c r="CD1180" i="1"/>
  <c r="CE1180" i="1"/>
  <c r="CF1180" i="1"/>
  <c r="CG1180" i="1"/>
  <c r="CH1180" i="1"/>
  <c r="CC1181" i="1"/>
  <c r="CD1181" i="1"/>
  <c r="CE1181" i="1"/>
  <c r="CF1181" i="1"/>
  <c r="CG1181" i="1"/>
  <c r="CH1181" i="1"/>
  <c r="CC1182" i="1"/>
  <c r="CD1182" i="1"/>
  <c r="CE1182" i="1"/>
  <c r="CF1182" i="1"/>
  <c r="CG1182" i="1"/>
  <c r="CH1182" i="1"/>
  <c r="CC1183" i="1"/>
  <c r="CD1183" i="1"/>
  <c r="CE1183" i="1"/>
  <c r="CF1183" i="1"/>
  <c r="CG1183" i="1"/>
  <c r="CH1183" i="1"/>
  <c r="CC1184" i="1"/>
  <c r="CD1184" i="1"/>
  <c r="CE1184" i="1"/>
  <c r="CF1184" i="1"/>
  <c r="CG1184" i="1"/>
  <c r="CH1184" i="1"/>
  <c r="CC1185" i="1"/>
  <c r="CD1185" i="1"/>
  <c r="CE1185" i="1"/>
  <c r="CF1185" i="1"/>
  <c r="CG1185" i="1"/>
  <c r="CH1185" i="1"/>
  <c r="CC1186" i="1"/>
  <c r="CD1186" i="1"/>
  <c r="CE1186" i="1"/>
  <c r="CF1186" i="1"/>
  <c r="CG1186" i="1"/>
  <c r="CH1186" i="1"/>
  <c r="CC1187" i="1"/>
  <c r="CD1187" i="1"/>
  <c r="CE1187" i="1"/>
  <c r="CF1187" i="1"/>
  <c r="CG1187" i="1"/>
  <c r="CH1187" i="1"/>
  <c r="CC1188" i="1"/>
  <c r="CD1188" i="1"/>
  <c r="CE1188" i="1"/>
  <c r="CF1188" i="1"/>
  <c r="CG1188" i="1"/>
  <c r="CH1188" i="1"/>
  <c r="CC1189" i="1"/>
  <c r="CD1189" i="1"/>
  <c r="CE1189" i="1"/>
  <c r="CF1189" i="1"/>
  <c r="CG1189" i="1"/>
  <c r="CH1189" i="1"/>
  <c r="CC1190" i="1"/>
  <c r="CD1190" i="1"/>
  <c r="CE1190" i="1"/>
  <c r="CF1190" i="1"/>
  <c r="CG1190" i="1"/>
  <c r="CH1190" i="1"/>
  <c r="CC1191" i="1"/>
  <c r="CD1191" i="1"/>
  <c r="CE1191" i="1"/>
  <c r="CF1191" i="1"/>
  <c r="CG1191" i="1"/>
  <c r="CH1191" i="1"/>
  <c r="CC1192" i="1"/>
  <c r="CD1192" i="1"/>
  <c r="CE1192" i="1"/>
  <c r="CF1192" i="1"/>
  <c r="CG1192" i="1"/>
  <c r="CH1192" i="1"/>
  <c r="CC1193" i="1"/>
  <c r="CD1193" i="1"/>
  <c r="CE1193" i="1"/>
  <c r="CF1193" i="1"/>
  <c r="CG1193" i="1"/>
  <c r="CH1193" i="1"/>
  <c r="CC1194" i="1"/>
  <c r="CD1194" i="1"/>
  <c r="CE1194" i="1"/>
  <c r="CF1194" i="1"/>
  <c r="CG1194" i="1"/>
  <c r="CH1194" i="1"/>
  <c r="CC1195" i="1"/>
  <c r="CD1195" i="1"/>
  <c r="CE1195" i="1"/>
  <c r="CF1195" i="1"/>
  <c r="CG1195" i="1"/>
  <c r="CH1195" i="1"/>
  <c r="CC1196" i="1"/>
  <c r="CD1196" i="1"/>
  <c r="CE1196" i="1"/>
  <c r="CF1196" i="1"/>
  <c r="CG1196" i="1"/>
  <c r="CH1196" i="1"/>
  <c r="CC1197" i="1"/>
  <c r="CD1197" i="1"/>
  <c r="CE1197" i="1"/>
  <c r="CF1197" i="1"/>
  <c r="CG1197" i="1"/>
  <c r="CH1197" i="1"/>
  <c r="CC1198" i="1"/>
  <c r="CD1198" i="1"/>
  <c r="CE1198" i="1"/>
  <c r="CF1198" i="1"/>
  <c r="CG1198" i="1"/>
  <c r="CH1198" i="1"/>
  <c r="CC1199" i="1"/>
  <c r="CD1199" i="1"/>
  <c r="CE1199" i="1"/>
  <c r="CF1199" i="1"/>
  <c r="CG1199" i="1"/>
  <c r="CH1199" i="1"/>
  <c r="CC1200" i="1"/>
  <c r="CD1200" i="1"/>
  <c r="CE1200" i="1"/>
  <c r="CF1200" i="1"/>
  <c r="CG1200" i="1"/>
  <c r="CH1200" i="1"/>
  <c r="CC1201" i="1"/>
  <c r="CD1201" i="1"/>
  <c r="CE1201" i="1"/>
  <c r="CF1201" i="1"/>
  <c r="CG1201" i="1"/>
  <c r="CH1201" i="1"/>
  <c r="CC1202" i="1"/>
  <c r="CD1202" i="1"/>
  <c r="CE1202" i="1"/>
  <c r="CF1202" i="1"/>
  <c r="CG1202" i="1"/>
  <c r="CH1202" i="1"/>
  <c r="CC1203" i="1"/>
  <c r="CD1203" i="1"/>
  <c r="CE1203" i="1"/>
  <c r="CF1203" i="1"/>
  <c r="CG1203" i="1"/>
  <c r="CH1203" i="1"/>
  <c r="CC1204" i="1"/>
  <c r="CD1204" i="1"/>
  <c r="CE1204" i="1"/>
  <c r="CF1204" i="1"/>
  <c r="CG1204" i="1"/>
  <c r="CH1204" i="1"/>
  <c r="CC1205" i="1"/>
  <c r="CD1205" i="1"/>
  <c r="CE1205" i="1"/>
  <c r="CF1205" i="1"/>
  <c r="CG1205" i="1"/>
  <c r="CH1205" i="1"/>
  <c r="CC1206" i="1"/>
  <c r="CD1206" i="1"/>
  <c r="CE1206" i="1"/>
  <c r="CF1206" i="1"/>
  <c r="CG1206" i="1"/>
  <c r="CH1206" i="1"/>
  <c r="CC1207" i="1"/>
  <c r="CD1207" i="1"/>
  <c r="CE1207" i="1"/>
  <c r="CF1207" i="1"/>
  <c r="CG1207" i="1"/>
  <c r="CH1207" i="1"/>
  <c r="CC1208" i="1"/>
  <c r="CD1208" i="1"/>
  <c r="CE1208" i="1"/>
  <c r="CF1208" i="1"/>
  <c r="CG1208" i="1"/>
  <c r="CH1208" i="1"/>
  <c r="CC1209" i="1"/>
  <c r="CD1209" i="1"/>
  <c r="CE1209" i="1"/>
  <c r="CF1209" i="1"/>
  <c r="CG1209" i="1"/>
  <c r="CH1209" i="1"/>
  <c r="CC1210" i="1"/>
  <c r="CD1210" i="1"/>
  <c r="CE1210" i="1"/>
  <c r="CF1210" i="1"/>
  <c r="CG1210" i="1"/>
  <c r="CH1210" i="1"/>
  <c r="CC1211" i="1"/>
  <c r="CD1211" i="1"/>
  <c r="CE1211" i="1"/>
  <c r="CF1211" i="1"/>
  <c r="CG1211" i="1"/>
  <c r="CH1211" i="1"/>
  <c r="CC1212" i="1"/>
  <c r="CD1212" i="1"/>
  <c r="CE1212" i="1"/>
  <c r="CF1212" i="1"/>
  <c r="CG1212" i="1"/>
  <c r="CH1212" i="1"/>
  <c r="CC1213" i="1"/>
  <c r="CD1213" i="1"/>
  <c r="CE1213" i="1"/>
  <c r="CF1213" i="1"/>
  <c r="CG1213" i="1"/>
  <c r="CH1213" i="1"/>
  <c r="CC1214" i="1"/>
  <c r="CD1214" i="1"/>
  <c r="CE1214" i="1"/>
  <c r="CF1214" i="1"/>
  <c r="CG1214" i="1"/>
  <c r="CH1214" i="1"/>
  <c r="CC1215" i="1"/>
  <c r="CD1215" i="1"/>
  <c r="CE1215" i="1"/>
  <c r="CF1215" i="1"/>
  <c r="CG1215" i="1"/>
  <c r="CH1215" i="1"/>
  <c r="CC1216" i="1"/>
  <c r="CD1216" i="1"/>
  <c r="CE1216" i="1"/>
  <c r="CF1216" i="1"/>
  <c r="CG1216" i="1"/>
  <c r="CH1216" i="1"/>
  <c r="CC1217" i="1"/>
  <c r="CD1217" i="1"/>
  <c r="CE1217" i="1"/>
  <c r="CF1217" i="1"/>
  <c r="CG1217" i="1"/>
  <c r="CH1217" i="1"/>
  <c r="CC1218" i="1"/>
  <c r="CD1218" i="1"/>
  <c r="CE1218" i="1"/>
  <c r="CF1218" i="1"/>
  <c r="CG1218" i="1"/>
  <c r="CH1218" i="1"/>
  <c r="CC1219" i="1"/>
  <c r="CD1219" i="1"/>
  <c r="CE1219" i="1"/>
  <c r="CF1219" i="1"/>
  <c r="CG1219" i="1"/>
  <c r="CH1219" i="1"/>
  <c r="CC1220" i="1"/>
  <c r="CD1220" i="1"/>
  <c r="CE1220" i="1"/>
  <c r="CF1220" i="1"/>
  <c r="CG1220" i="1"/>
  <c r="CH1220" i="1"/>
  <c r="CC1221" i="1"/>
  <c r="CD1221" i="1"/>
  <c r="CE1221" i="1"/>
  <c r="CF1221" i="1"/>
  <c r="CG1221" i="1"/>
  <c r="CH1221" i="1"/>
  <c r="CC1222" i="1"/>
  <c r="CD1222" i="1"/>
  <c r="CE1222" i="1"/>
  <c r="CF1222" i="1"/>
  <c r="CG1222" i="1"/>
  <c r="CH1222" i="1"/>
  <c r="CC1223" i="1"/>
  <c r="CD1223" i="1"/>
  <c r="CE1223" i="1"/>
  <c r="CF1223" i="1"/>
  <c r="CG1223" i="1"/>
  <c r="CH1223" i="1"/>
  <c r="CC1224" i="1"/>
  <c r="CD1224" i="1"/>
  <c r="CE1224" i="1"/>
  <c r="CF1224" i="1"/>
  <c r="CG1224" i="1"/>
  <c r="CH1224" i="1"/>
  <c r="CC1225" i="1"/>
  <c r="CD1225" i="1"/>
  <c r="CE1225" i="1"/>
  <c r="CF1225" i="1"/>
  <c r="CG1225" i="1"/>
  <c r="CH1225" i="1"/>
  <c r="CC1226" i="1"/>
  <c r="CD1226" i="1"/>
  <c r="CE1226" i="1"/>
  <c r="CF1226" i="1"/>
  <c r="CG1226" i="1"/>
  <c r="CH1226" i="1"/>
  <c r="CC1227" i="1"/>
  <c r="CD1227" i="1"/>
  <c r="CE1227" i="1"/>
  <c r="CF1227" i="1"/>
  <c r="CG1227" i="1"/>
  <c r="CH1227" i="1"/>
  <c r="CC1228" i="1"/>
  <c r="CD1228" i="1"/>
  <c r="CE1228" i="1"/>
  <c r="CF1228" i="1"/>
  <c r="CG1228" i="1"/>
  <c r="CH1228" i="1"/>
  <c r="CC1229" i="1"/>
  <c r="CD1229" i="1"/>
  <c r="CE1229" i="1"/>
  <c r="CF1229" i="1"/>
  <c r="CG1229" i="1"/>
  <c r="CH1229" i="1"/>
  <c r="CC1230" i="1"/>
  <c r="CD1230" i="1"/>
  <c r="CE1230" i="1"/>
  <c r="CF1230" i="1"/>
  <c r="CG1230" i="1"/>
  <c r="CH1230" i="1"/>
  <c r="CC1231" i="1"/>
  <c r="CD1231" i="1"/>
  <c r="CE1231" i="1"/>
  <c r="CF1231" i="1"/>
  <c r="CG1231" i="1"/>
  <c r="CH1231" i="1"/>
  <c r="CC1232" i="1"/>
  <c r="CD1232" i="1"/>
  <c r="CE1232" i="1"/>
  <c r="CF1232" i="1"/>
  <c r="CG1232" i="1"/>
  <c r="CH1232" i="1"/>
  <c r="CC1233" i="1"/>
  <c r="CD1233" i="1"/>
  <c r="CE1233" i="1"/>
  <c r="CF1233" i="1"/>
  <c r="CG1233" i="1"/>
  <c r="CH1233" i="1"/>
  <c r="CC1234" i="1"/>
  <c r="CD1234" i="1"/>
  <c r="CE1234" i="1"/>
  <c r="CF1234" i="1"/>
  <c r="CG1234" i="1"/>
  <c r="CH1234" i="1"/>
  <c r="CC1235" i="1"/>
  <c r="CD1235" i="1"/>
  <c r="CE1235" i="1"/>
  <c r="CF1235" i="1"/>
  <c r="CG1235" i="1"/>
  <c r="CH1235" i="1"/>
  <c r="CC1236" i="1"/>
  <c r="CD1236" i="1"/>
  <c r="CE1236" i="1"/>
  <c r="CF1236" i="1"/>
  <c r="CG1236" i="1"/>
  <c r="CH1236" i="1"/>
  <c r="CC1237" i="1"/>
  <c r="CD1237" i="1"/>
  <c r="CE1237" i="1"/>
  <c r="CF1237" i="1"/>
  <c r="CG1237" i="1"/>
  <c r="CH1237" i="1"/>
  <c r="CC1238" i="1"/>
  <c r="CD1238" i="1"/>
  <c r="CE1238" i="1"/>
  <c r="CF1238" i="1"/>
  <c r="CG1238" i="1"/>
  <c r="CH1238" i="1"/>
  <c r="CC1239" i="1"/>
  <c r="CD1239" i="1"/>
  <c r="CE1239" i="1"/>
  <c r="CF1239" i="1"/>
  <c r="CG1239" i="1"/>
  <c r="CH1239" i="1"/>
  <c r="CC1240" i="1"/>
  <c r="CD1240" i="1"/>
  <c r="CE1240" i="1"/>
  <c r="CF1240" i="1"/>
  <c r="CG1240" i="1"/>
  <c r="CH1240" i="1"/>
  <c r="CC1241" i="1"/>
  <c r="CD1241" i="1"/>
  <c r="CE1241" i="1"/>
  <c r="CF1241" i="1"/>
  <c r="CG1241" i="1"/>
  <c r="CH1241" i="1"/>
  <c r="CC1242" i="1"/>
  <c r="CD1242" i="1"/>
  <c r="CE1242" i="1"/>
  <c r="CF1242" i="1"/>
  <c r="CG1242" i="1"/>
  <c r="CH1242" i="1"/>
  <c r="CC1243" i="1"/>
  <c r="CD1243" i="1"/>
  <c r="CE1243" i="1"/>
  <c r="CF1243" i="1"/>
  <c r="CG1243" i="1"/>
  <c r="CH1243" i="1"/>
  <c r="CC1244" i="1"/>
  <c r="CD1244" i="1"/>
  <c r="CE1244" i="1"/>
  <c r="CF1244" i="1"/>
  <c r="CG1244" i="1"/>
  <c r="CH1244" i="1"/>
  <c r="CC1245" i="1"/>
  <c r="CD1245" i="1"/>
  <c r="CE1245" i="1"/>
  <c r="CF1245" i="1"/>
  <c r="CG1245" i="1"/>
  <c r="CH1245" i="1"/>
  <c r="CC1246" i="1"/>
  <c r="CD1246" i="1"/>
  <c r="CE1246" i="1"/>
  <c r="CF1246" i="1"/>
  <c r="CG1246" i="1"/>
  <c r="CH1246" i="1"/>
  <c r="CC1247" i="1"/>
  <c r="CD1247" i="1"/>
  <c r="CE1247" i="1"/>
  <c r="CF1247" i="1"/>
  <c r="CG1247" i="1"/>
  <c r="CH1247" i="1"/>
  <c r="CC1248" i="1"/>
  <c r="CD1248" i="1"/>
  <c r="CE1248" i="1"/>
  <c r="CF1248" i="1"/>
  <c r="CG1248" i="1"/>
  <c r="CH1248" i="1"/>
  <c r="CC1249" i="1"/>
  <c r="CD1249" i="1"/>
  <c r="CE1249" i="1"/>
  <c r="CF1249" i="1"/>
  <c r="CG1249" i="1"/>
  <c r="CH1249" i="1"/>
  <c r="CC1250" i="1"/>
  <c r="CD1250" i="1"/>
  <c r="CE1250" i="1"/>
  <c r="CF1250" i="1"/>
  <c r="CG1250" i="1"/>
  <c r="CH1250" i="1"/>
  <c r="CC1251" i="1"/>
  <c r="CD1251" i="1"/>
  <c r="CE1251" i="1"/>
  <c r="CF1251" i="1"/>
  <c r="CG1251" i="1"/>
  <c r="CH1251" i="1"/>
  <c r="CC1252" i="1"/>
  <c r="CD1252" i="1"/>
  <c r="CE1252" i="1"/>
  <c r="CF1252" i="1"/>
  <c r="CG1252" i="1"/>
  <c r="CH1252" i="1"/>
  <c r="CC1253" i="1"/>
  <c r="CD1253" i="1"/>
  <c r="CE1253" i="1"/>
  <c r="CF1253" i="1"/>
  <c r="CG1253" i="1"/>
  <c r="CH1253" i="1"/>
  <c r="CC1254" i="1"/>
  <c r="CD1254" i="1"/>
  <c r="CE1254" i="1"/>
  <c r="CF1254" i="1"/>
  <c r="CG1254" i="1"/>
  <c r="CH1254" i="1"/>
  <c r="CC1255" i="1"/>
  <c r="CD1255" i="1"/>
  <c r="CE1255" i="1"/>
  <c r="CF1255" i="1"/>
  <c r="CG1255" i="1"/>
  <c r="CH1255" i="1"/>
  <c r="CC1256" i="1"/>
  <c r="CD1256" i="1"/>
  <c r="CE1256" i="1"/>
  <c r="CF1256" i="1"/>
  <c r="CG1256" i="1"/>
  <c r="CH1256" i="1"/>
  <c r="CC1257" i="1"/>
  <c r="CD1257" i="1"/>
  <c r="CE1257" i="1"/>
  <c r="CF1257" i="1"/>
  <c r="CG1257" i="1"/>
  <c r="CH1257" i="1"/>
  <c r="CC1258" i="1"/>
  <c r="CD1258" i="1"/>
  <c r="CE1258" i="1"/>
  <c r="CF1258" i="1"/>
  <c r="CG1258" i="1"/>
  <c r="CH1258" i="1"/>
  <c r="CC1259" i="1"/>
  <c r="CD1259" i="1"/>
  <c r="CE1259" i="1"/>
  <c r="CF1259" i="1"/>
  <c r="CG1259" i="1"/>
  <c r="CH1259" i="1"/>
  <c r="CC1260" i="1"/>
  <c r="CD1260" i="1"/>
  <c r="CE1260" i="1"/>
  <c r="CF1260" i="1"/>
  <c r="CG1260" i="1"/>
  <c r="CH1260" i="1"/>
  <c r="CC1261" i="1"/>
  <c r="CD1261" i="1"/>
  <c r="CE1261" i="1"/>
  <c r="CF1261" i="1"/>
  <c r="CG1261" i="1"/>
  <c r="CH1261" i="1"/>
  <c r="CC1262" i="1"/>
  <c r="CD1262" i="1"/>
  <c r="CE1262" i="1"/>
  <c r="CF1262" i="1"/>
  <c r="CG1262" i="1"/>
  <c r="CH1262" i="1"/>
  <c r="CC1263" i="1"/>
  <c r="CD1263" i="1"/>
  <c r="CE1263" i="1"/>
  <c r="CF1263" i="1"/>
  <c r="CG1263" i="1"/>
  <c r="CH1263" i="1"/>
  <c r="CC1264" i="1"/>
  <c r="CD1264" i="1"/>
  <c r="CE1264" i="1"/>
  <c r="CF1264" i="1"/>
  <c r="CG1264" i="1"/>
  <c r="CH1264" i="1"/>
  <c r="CC1265" i="1"/>
  <c r="CD1265" i="1"/>
  <c r="CE1265" i="1"/>
  <c r="CF1265" i="1"/>
  <c r="CG1265" i="1"/>
  <c r="CH1265" i="1"/>
  <c r="CC1266" i="1"/>
  <c r="CD1266" i="1"/>
  <c r="CE1266" i="1"/>
  <c r="CF1266" i="1"/>
  <c r="CG1266" i="1"/>
  <c r="CH1266" i="1"/>
  <c r="CC1267" i="1"/>
  <c r="CD1267" i="1"/>
  <c r="CE1267" i="1"/>
  <c r="CF1267" i="1"/>
  <c r="CG1267" i="1"/>
  <c r="CH1267" i="1"/>
  <c r="CC1268" i="1"/>
  <c r="CD1268" i="1"/>
  <c r="CE1268" i="1"/>
  <c r="CF1268" i="1"/>
  <c r="CG1268" i="1"/>
  <c r="CH1268" i="1"/>
  <c r="CC1269" i="1"/>
  <c r="CD1269" i="1"/>
  <c r="CE1269" i="1"/>
  <c r="CF1269" i="1"/>
  <c r="CG1269" i="1"/>
  <c r="CH1269" i="1"/>
  <c r="CC1270" i="1"/>
  <c r="CD1270" i="1"/>
  <c r="CE1270" i="1"/>
  <c r="CF1270" i="1"/>
  <c r="CG1270" i="1"/>
  <c r="CH1270" i="1"/>
  <c r="CC1271" i="1"/>
  <c r="CD1271" i="1"/>
  <c r="CE1271" i="1"/>
  <c r="CF1271" i="1"/>
  <c r="CG1271" i="1"/>
  <c r="CH1271" i="1"/>
  <c r="CC1272" i="1"/>
  <c r="CD1272" i="1"/>
  <c r="CE1272" i="1"/>
  <c r="CF1272" i="1"/>
  <c r="CG1272" i="1"/>
  <c r="CH1272" i="1"/>
  <c r="CC1273" i="1"/>
  <c r="CD1273" i="1"/>
  <c r="CE1273" i="1"/>
  <c r="CF1273" i="1"/>
  <c r="CG1273" i="1"/>
  <c r="CH1273" i="1"/>
  <c r="CC1274" i="1"/>
  <c r="CD1274" i="1"/>
  <c r="CE1274" i="1"/>
  <c r="CF1274" i="1"/>
  <c r="CG1274" i="1"/>
  <c r="CH1274" i="1"/>
  <c r="CC1275" i="1"/>
  <c r="CD1275" i="1"/>
  <c r="CE1275" i="1"/>
  <c r="CF1275" i="1"/>
  <c r="CG1275" i="1"/>
  <c r="CH1275" i="1"/>
  <c r="CC1276" i="1"/>
  <c r="CD1276" i="1"/>
  <c r="CE1276" i="1"/>
  <c r="CF1276" i="1"/>
  <c r="CG1276" i="1"/>
  <c r="CH1276" i="1"/>
  <c r="CC1277" i="1"/>
  <c r="CD1277" i="1"/>
  <c r="CE1277" i="1"/>
  <c r="CF1277" i="1"/>
  <c r="CG1277" i="1"/>
  <c r="CH1277" i="1"/>
  <c r="CC1278" i="1"/>
  <c r="CD1278" i="1"/>
  <c r="CE1278" i="1"/>
  <c r="CF1278" i="1"/>
  <c r="CG1278" i="1"/>
  <c r="CH1278" i="1"/>
  <c r="CC1279" i="1"/>
  <c r="CD1279" i="1"/>
  <c r="CE1279" i="1"/>
  <c r="CF1279" i="1"/>
  <c r="CG1279" i="1"/>
  <c r="CH1279" i="1"/>
  <c r="CC1280" i="1"/>
  <c r="CD1280" i="1"/>
  <c r="CE1280" i="1"/>
  <c r="CF1280" i="1"/>
  <c r="CG1280" i="1"/>
  <c r="CH1280" i="1"/>
  <c r="CC1281" i="1"/>
  <c r="CD1281" i="1"/>
  <c r="CE1281" i="1"/>
  <c r="CF1281" i="1"/>
  <c r="CG1281" i="1"/>
  <c r="CH1281" i="1"/>
  <c r="CC1282" i="1"/>
  <c r="CD1282" i="1"/>
  <c r="CE1282" i="1"/>
  <c r="CF1282" i="1"/>
  <c r="CG1282" i="1"/>
  <c r="CH1282" i="1"/>
  <c r="CC1283" i="1"/>
  <c r="CD1283" i="1"/>
  <c r="CE1283" i="1"/>
  <c r="CF1283" i="1"/>
  <c r="CG1283" i="1"/>
  <c r="CH1283" i="1"/>
  <c r="CC1284" i="1"/>
  <c r="CD1284" i="1"/>
  <c r="CE1284" i="1"/>
  <c r="CF1284" i="1"/>
  <c r="CG1284" i="1"/>
  <c r="CH1284" i="1"/>
  <c r="CC1285" i="1"/>
  <c r="CD1285" i="1"/>
  <c r="CE1285" i="1"/>
  <c r="CF1285" i="1"/>
  <c r="CG1285" i="1"/>
  <c r="CH1285" i="1"/>
  <c r="CC1286" i="1"/>
  <c r="CD1286" i="1"/>
  <c r="CE1286" i="1"/>
  <c r="CF1286" i="1"/>
  <c r="CG1286" i="1"/>
  <c r="CH1286" i="1"/>
  <c r="CC1287" i="1"/>
  <c r="CD1287" i="1"/>
  <c r="CE1287" i="1"/>
  <c r="CF1287" i="1"/>
  <c r="CG1287" i="1"/>
  <c r="CH1287" i="1"/>
  <c r="CC1288" i="1"/>
  <c r="CD1288" i="1"/>
  <c r="CE1288" i="1"/>
  <c r="CF1288" i="1"/>
  <c r="CG1288" i="1"/>
  <c r="CH1288" i="1"/>
  <c r="CC1289" i="1"/>
  <c r="CD1289" i="1"/>
  <c r="CE1289" i="1"/>
  <c r="CF1289" i="1"/>
  <c r="CG1289" i="1"/>
  <c r="CH1289" i="1"/>
  <c r="CC1290" i="1"/>
  <c r="CD1290" i="1"/>
  <c r="CE1290" i="1"/>
  <c r="CF1290" i="1"/>
  <c r="CG1290" i="1"/>
  <c r="CH1290" i="1"/>
  <c r="CC1291" i="1"/>
  <c r="CD1291" i="1"/>
  <c r="CE1291" i="1"/>
  <c r="CF1291" i="1"/>
  <c r="CG1291" i="1"/>
  <c r="CH1291" i="1"/>
  <c r="CC1292" i="1"/>
  <c r="CD1292" i="1"/>
  <c r="CE1292" i="1"/>
  <c r="CF1292" i="1"/>
  <c r="CG1292" i="1"/>
  <c r="CH1292" i="1"/>
  <c r="CC1293" i="1"/>
  <c r="CD1293" i="1"/>
  <c r="CE1293" i="1"/>
  <c r="CF1293" i="1"/>
  <c r="CG1293" i="1"/>
  <c r="CH1293" i="1"/>
  <c r="CC1294" i="1"/>
  <c r="CD1294" i="1"/>
  <c r="CE1294" i="1"/>
  <c r="CF1294" i="1"/>
  <c r="CG1294" i="1"/>
  <c r="CH1294" i="1"/>
  <c r="CC1295" i="1"/>
  <c r="CD1295" i="1"/>
  <c r="CE1295" i="1"/>
  <c r="CF1295" i="1"/>
  <c r="CG1295" i="1"/>
  <c r="CH1295" i="1"/>
  <c r="CC1296" i="1"/>
  <c r="CD1296" i="1"/>
  <c r="CE1296" i="1"/>
  <c r="CF1296" i="1"/>
  <c r="CG1296" i="1"/>
  <c r="CH1296" i="1"/>
  <c r="CC1297" i="1"/>
  <c r="CD1297" i="1"/>
  <c r="CE1297" i="1"/>
  <c r="CF1297" i="1"/>
  <c r="CG1297" i="1"/>
  <c r="CH1297" i="1"/>
  <c r="CC1298" i="1"/>
  <c r="CD1298" i="1"/>
  <c r="CE1298" i="1"/>
  <c r="CF1298" i="1"/>
  <c r="CG1298" i="1"/>
  <c r="CH1298" i="1"/>
  <c r="CC1299" i="1"/>
  <c r="CD1299" i="1"/>
  <c r="CE1299" i="1"/>
  <c r="CF1299" i="1"/>
  <c r="CG1299" i="1"/>
  <c r="CH1299" i="1"/>
  <c r="CC1300" i="1"/>
  <c r="CD1300" i="1"/>
  <c r="CE1300" i="1"/>
  <c r="CF1300" i="1"/>
  <c r="CG1300" i="1"/>
  <c r="CH1300" i="1"/>
  <c r="CC1301" i="1"/>
  <c r="CD1301" i="1"/>
  <c r="CE1301" i="1"/>
  <c r="CF1301" i="1"/>
  <c r="CG1301" i="1"/>
  <c r="CH1301" i="1"/>
  <c r="CC1302" i="1"/>
  <c r="CD1302" i="1"/>
  <c r="CE1302" i="1"/>
  <c r="CF1302" i="1"/>
  <c r="CG1302" i="1"/>
  <c r="CH1302" i="1"/>
  <c r="CC1303" i="1"/>
  <c r="CD1303" i="1"/>
  <c r="CE1303" i="1"/>
  <c r="CF1303" i="1"/>
  <c r="CG1303" i="1"/>
  <c r="CH1303" i="1"/>
  <c r="CC1304" i="1"/>
  <c r="CD1304" i="1"/>
  <c r="CE1304" i="1"/>
  <c r="CF1304" i="1"/>
  <c r="CG1304" i="1"/>
  <c r="CH1304" i="1"/>
  <c r="CC1305" i="1"/>
  <c r="CD1305" i="1"/>
  <c r="CE1305" i="1"/>
  <c r="CF1305" i="1"/>
  <c r="CG1305" i="1"/>
  <c r="CH1305" i="1"/>
  <c r="CC1306" i="1"/>
  <c r="CD1306" i="1"/>
  <c r="CE1306" i="1"/>
  <c r="CF1306" i="1"/>
  <c r="CG1306" i="1"/>
  <c r="CH1306" i="1"/>
  <c r="CC1307" i="1"/>
  <c r="CD1307" i="1"/>
  <c r="CE1307" i="1"/>
  <c r="CF1307" i="1"/>
  <c r="CG1307" i="1"/>
  <c r="CH1307" i="1"/>
  <c r="CC1308" i="1"/>
  <c r="CD1308" i="1"/>
  <c r="CE1308" i="1"/>
  <c r="CF1308" i="1"/>
  <c r="CG1308" i="1"/>
  <c r="CH1308" i="1"/>
  <c r="CC1309" i="1"/>
  <c r="CD1309" i="1"/>
  <c r="CE1309" i="1"/>
  <c r="CF1309" i="1"/>
  <c r="CG1309" i="1"/>
  <c r="CH1309" i="1"/>
  <c r="CC1310" i="1"/>
  <c r="CD1310" i="1"/>
  <c r="CE1310" i="1"/>
  <c r="CF1310" i="1"/>
  <c r="CG1310" i="1"/>
  <c r="CH1310" i="1"/>
  <c r="CC1311" i="1"/>
  <c r="CD1311" i="1"/>
  <c r="CE1311" i="1"/>
  <c r="CF1311" i="1"/>
  <c r="CG1311" i="1"/>
  <c r="CH1311" i="1"/>
  <c r="CC1312" i="1"/>
  <c r="CD1312" i="1"/>
  <c r="CE1312" i="1"/>
  <c r="CF1312" i="1"/>
  <c r="CG1312" i="1"/>
  <c r="CH1312" i="1"/>
  <c r="CC1313" i="1"/>
  <c r="CD1313" i="1"/>
  <c r="CE1313" i="1"/>
  <c r="CF1313" i="1"/>
  <c r="CG1313" i="1"/>
  <c r="CH1313" i="1"/>
  <c r="CC1314" i="1"/>
  <c r="CD1314" i="1"/>
  <c r="CE1314" i="1"/>
  <c r="CF1314" i="1"/>
  <c r="CG1314" i="1"/>
  <c r="CH1314" i="1"/>
  <c r="CC1315" i="1"/>
  <c r="CD1315" i="1"/>
  <c r="CE1315" i="1"/>
  <c r="CF1315" i="1"/>
  <c r="CG1315" i="1"/>
  <c r="CH1315" i="1"/>
  <c r="CC1316" i="1"/>
  <c r="CD1316" i="1"/>
  <c r="CE1316" i="1"/>
  <c r="CF1316" i="1"/>
  <c r="CG1316" i="1"/>
  <c r="CH1316" i="1"/>
  <c r="CC1317" i="1"/>
  <c r="CD1317" i="1"/>
  <c r="CE1317" i="1"/>
  <c r="CF1317" i="1"/>
  <c r="CG1317" i="1"/>
  <c r="CH1317" i="1"/>
  <c r="CC1318" i="1"/>
  <c r="CD1318" i="1"/>
  <c r="CE1318" i="1"/>
  <c r="CF1318" i="1"/>
  <c r="CG1318" i="1"/>
  <c r="CH1318" i="1"/>
  <c r="CC1319" i="1"/>
  <c r="CD1319" i="1"/>
  <c r="CE1319" i="1"/>
  <c r="CF1319" i="1"/>
  <c r="CG1319" i="1"/>
  <c r="CH1319" i="1"/>
  <c r="CC1320" i="1"/>
  <c r="CD1320" i="1"/>
  <c r="CE1320" i="1"/>
  <c r="CF1320" i="1"/>
  <c r="CG1320" i="1"/>
  <c r="CH1320" i="1"/>
  <c r="CC1321" i="1"/>
  <c r="CD1321" i="1"/>
  <c r="CE1321" i="1"/>
  <c r="CF1321" i="1"/>
  <c r="CG1321" i="1"/>
  <c r="CH1321" i="1"/>
  <c r="CC1322" i="1"/>
  <c r="CD1322" i="1"/>
  <c r="CE1322" i="1"/>
  <c r="CF1322" i="1"/>
  <c r="CG1322" i="1"/>
  <c r="CH1322" i="1"/>
  <c r="CC1323" i="1"/>
  <c r="CD1323" i="1"/>
  <c r="CE1323" i="1"/>
  <c r="CF1323" i="1"/>
  <c r="CG1323" i="1"/>
  <c r="CH1323" i="1"/>
  <c r="CC1324" i="1"/>
  <c r="CD1324" i="1"/>
  <c r="CE1324" i="1"/>
  <c r="CF1324" i="1"/>
  <c r="CG1324" i="1"/>
  <c r="CH1324" i="1"/>
  <c r="CC1325" i="1"/>
  <c r="CD1325" i="1"/>
  <c r="CE1325" i="1"/>
  <c r="CF1325" i="1"/>
  <c r="CG1325" i="1"/>
  <c r="CH1325" i="1"/>
  <c r="CC1326" i="1"/>
  <c r="CD1326" i="1"/>
  <c r="CE1326" i="1"/>
  <c r="CF1326" i="1"/>
  <c r="CG1326" i="1"/>
  <c r="CH1326" i="1"/>
  <c r="CC1327" i="1"/>
  <c r="CD1327" i="1"/>
  <c r="CE1327" i="1"/>
  <c r="CF1327" i="1"/>
  <c r="CG1327" i="1"/>
  <c r="CH1327" i="1"/>
  <c r="CC1328" i="1"/>
  <c r="CD1328" i="1"/>
  <c r="CE1328" i="1"/>
  <c r="CF1328" i="1"/>
  <c r="CG1328" i="1"/>
  <c r="CH1328" i="1"/>
  <c r="CC1329" i="1"/>
  <c r="CD1329" i="1"/>
  <c r="CE1329" i="1"/>
  <c r="CF1329" i="1"/>
  <c r="CG1329" i="1"/>
  <c r="CH1329" i="1"/>
  <c r="CC1330" i="1"/>
  <c r="CD1330" i="1"/>
  <c r="CE1330" i="1"/>
  <c r="CF1330" i="1"/>
  <c r="CG1330" i="1"/>
  <c r="CH1330" i="1"/>
  <c r="CC1331" i="1"/>
  <c r="CD1331" i="1"/>
  <c r="CE1331" i="1"/>
  <c r="CF1331" i="1"/>
  <c r="CG1331" i="1"/>
  <c r="CH1331" i="1"/>
  <c r="CC1332" i="1"/>
  <c r="CD1332" i="1"/>
  <c r="CE1332" i="1"/>
  <c r="CF1332" i="1"/>
  <c r="CG1332" i="1"/>
  <c r="CH1332" i="1"/>
  <c r="CC1333" i="1"/>
  <c r="CD1333" i="1"/>
  <c r="CE1333" i="1"/>
  <c r="CF1333" i="1"/>
  <c r="CG1333" i="1"/>
  <c r="CH1333" i="1"/>
  <c r="CC1334" i="1"/>
  <c r="CD1334" i="1"/>
  <c r="CE1334" i="1"/>
  <c r="CF1334" i="1"/>
  <c r="CG1334" i="1"/>
  <c r="CH1334" i="1"/>
  <c r="CC1335" i="1"/>
  <c r="CD1335" i="1"/>
  <c r="CE1335" i="1"/>
  <c r="CF1335" i="1"/>
  <c r="CG1335" i="1"/>
  <c r="CH1335" i="1"/>
  <c r="CC1336" i="1"/>
  <c r="CD1336" i="1"/>
  <c r="CE1336" i="1"/>
  <c r="CF1336" i="1"/>
  <c r="CG1336" i="1"/>
  <c r="CH1336" i="1"/>
  <c r="CC1337" i="1"/>
  <c r="CD1337" i="1"/>
  <c r="CE1337" i="1"/>
  <c r="CF1337" i="1"/>
  <c r="CG1337" i="1"/>
  <c r="CH1337" i="1"/>
  <c r="CC1338" i="1"/>
  <c r="CD1338" i="1"/>
  <c r="CE1338" i="1"/>
  <c r="CF1338" i="1"/>
  <c r="CG1338" i="1"/>
  <c r="CH1338" i="1"/>
  <c r="CC1339" i="1"/>
  <c r="CD1339" i="1"/>
  <c r="CE1339" i="1"/>
  <c r="CF1339" i="1"/>
  <c r="CG1339" i="1"/>
  <c r="CH1339" i="1"/>
  <c r="CC1340" i="1"/>
  <c r="CD1340" i="1"/>
  <c r="CE1340" i="1"/>
  <c r="CF1340" i="1"/>
  <c r="CG1340" i="1"/>
  <c r="CH1340" i="1"/>
  <c r="CC1341" i="1"/>
  <c r="CD1341" i="1"/>
  <c r="CE1341" i="1"/>
  <c r="CF1341" i="1"/>
  <c r="CG1341" i="1"/>
  <c r="CH1341" i="1"/>
  <c r="CC1342" i="1"/>
  <c r="CD1342" i="1"/>
  <c r="CE1342" i="1"/>
  <c r="CF1342" i="1"/>
  <c r="CG1342" i="1"/>
  <c r="CH1342" i="1"/>
  <c r="CC1343" i="1"/>
  <c r="CD1343" i="1"/>
  <c r="CE1343" i="1"/>
  <c r="CF1343" i="1"/>
  <c r="CG1343" i="1"/>
  <c r="CH1343" i="1"/>
  <c r="CC1344" i="1"/>
  <c r="CD1344" i="1"/>
  <c r="CE1344" i="1"/>
  <c r="CF1344" i="1"/>
  <c r="CG1344" i="1"/>
  <c r="CH1344" i="1"/>
  <c r="CC1345" i="1"/>
  <c r="CD1345" i="1"/>
  <c r="CE1345" i="1"/>
  <c r="CF1345" i="1"/>
  <c r="CG1345" i="1"/>
  <c r="CH1345" i="1"/>
  <c r="CC1346" i="1"/>
  <c r="CD1346" i="1"/>
  <c r="CE1346" i="1"/>
  <c r="CF1346" i="1"/>
  <c r="CG1346" i="1"/>
  <c r="CH1346" i="1"/>
  <c r="CC1347" i="1"/>
  <c r="CD1347" i="1"/>
  <c r="CE1347" i="1"/>
  <c r="CF1347" i="1"/>
  <c r="CG1347" i="1"/>
  <c r="CH1347" i="1"/>
  <c r="CC1348" i="1"/>
  <c r="CD1348" i="1"/>
  <c r="CE1348" i="1"/>
  <c r="CF1348" i="1"/>
  <c r="CG1348" i="1"/>
  <c r="CH1348" i="1"/>
  <c r="CC1349" i="1"/>
  <c r="CD1349" i="1"/>
  <c r="CE1349" i="1"/>
  <c r="CF1349" i="1"/>
  <c r="CG1349" i="1"/>
  <c r="CH1349" i="1"/>
  <c r="CC1350" i="1"/>
  <c r="CD1350" i="1"/>
  <c r="CE1350" i="1"/>
  <c r="CF1350" i="1"/>
  <c r="CG1350" i="1"/>
  <c r="CH1350" i="1"/>
  <c r="CC1351" i="1"/>
  <c r="CD1351" i="1"/>
  <c r="CE1351" i="1"/>
  <c r="CF1351" i="1"/>
  <c r="CG1351" i="1"/>
  <c r="CH1351" i="1"/>
  <c r="CC1352" i="1"/>
  <c r="CD1352" i="1"/>
  <c r="CE1352" i="1"/>
  <c r="CF1352" i="1"/>
  <c r="CG1352" i="1"/>
  <c r="CH1352" i="1"/>
  <c r="CC1353" i="1"/>
  <c r="CD1353" i="1"/>
  <c r="CE1353" i="1"/>
  <c r="CF1353" i="1"/>
  <c r="CG1353" i="1"/>
  <c r="CH1353" i="1"/>
  <c r="CC1354" i="1"/>
  <c r="CD1354" i="1"/>
  <c r="CE1354" i="1"/>
  <c r="CF1354" i="1"/>
  <c r="CG1354" i="1"/>
  <c r="CH1354" i="1"/>
  <c r="CC1355" i="1"/>
  <c r="CD1355" i="1"/>
  <c r="CE1355" i="1"/>
  <c r="CF1355" i="1"/>
  <c r="CG1355" i="1"/>
  <c r="CH1355" i="1"/>
  <c r="CC1356" i="1"/>
  <c r="CD1356" i="1"/>
  <c r="CE1356" i="1"/>
  <c r="CF1356" i="1"/>
  <c r="CG1356" i="1"/>
  <c r="CH1356" i="1"/>
  <c r="CC1357" i="1"/>
  <c r="CD1357" i="1"/>
  <c r="CE1357" i="1"/>
  <c r="CF1357" i="1"/>
  <c r="CG1357" i="1"/>
  <c r="CH1357" i="1"/>
  <c r="CC1358" i="1"/>
  <c r="CD1358" i="1"/>
  <c r="CE1358" i="1"/>
  <c r="CF1358" i="1"/>
  <c r="CG1358" i="1"/>
  <c r="CH1358" i="1"/>
  <c r="CC1359" i="1"/>
  <c r="CD1359" i="1"/>
  <c r="CE1359" i="1"/>
  <c r="CF1359" i="1"/>
  <c r="CG1359" i="1"/>
  <c r="CH1359" i="1"/>
  <c r="CC1360" i="1"/>
  <c r="CD1360" i="1"/>
  <c r="CE1360" i="1"/>
  <c r="CF1360" i="1"/>
  <c r="CG1360" i="1"/>
  <c r="CH1360" i="1"/>
  <c r="CC1361" i="1"/>
  <c r="CD1361" i="1"/>
  <c r="CE1361" i="1"/>
  <c r="CF1361" i="1"/>
  <c r="CG1361" i="1"/>
  <c r="CH1361" i="1"/>
  <c r="CC1362" i="1"/>
  <c r="CD1362" i="1"/>
  <c r="CE1362" i="1"/>
  <c r="CF1362" i="1"/>
  <c r="CG1362" i="1"/>
  <c r="CH1362" i="1"/>
  <c r="CC1363" i="1"/>
  <c r="CD1363" i="1"/>
  <c r="CE1363" i="1"/>
  <c r="CF1363" i="1"/>
  <c r="CG1363" i="1"/>
  <c r="CH1363" i="1"/>
  <c r="CC1364" i="1"/>
  <c r="CD1364" i="1"/>
  <c r="CE1364" i="1"/>
  <c r="CF1364" i="1"/>
  <c r="CG1364" i="1"/>
  <c r="CH1364" i="1"/>
  <c r="CC1365" i="1"/>
  <c r="CD1365" i="1"/>
  <c r="CE1365" i="1"/>
  <c r="CF1365" i="1"/>
  <c r="CG1365" i="1"/>
  <c r="CH1365" i="1"/>
  <c r="CC1366" i="1"/>
  <c r="CD1366" i="1"/>
  <c r="CE1366" i="1"/>
  <c r="CF1366" i="1"/>
  <c r="CG1366" i="1"/>
  <c r="CH1366" i="1"/>
  <c r="CC1367" i="1"/>
  <c r="CD1367" i="1"/>
  <c r="CE1367" i="1"/>
  <c r="CF1367" i="1"/>
  <c r="CG1367" i="1"/>
  <c r="CH1367" i="1"/>
  <c r="CC1368" i="1"/>
  <c r="CD1368" i="1"/>
  <c r="CE1368" i="1"/>
  <c r="CF1368" i="1"/>
  <c r="CG1368" i="1"/>
  <c r="CH1368" i="1"/>
  <c r="CC1369" i="1"/>
  <c r="CD1369" i="1"/>
  <c r="CE1369" i="1"/>
  <c r="CF1369" i="1"/>
  <c r="CG1369" i="1"/>
  <c r="CH1369" i="1"/>
  <c r="CC1370" i="1"/>
  <c r="CD1370" i="1"/>
  <c r="CE1370" i="1"/>
  <c r="CF1370" i="1"/>
  <c r="CG1370" i="1"/>
  <c r="CH1370" i="1"/>
  <c r="CC1371" i="1"/>
  <c r="CD1371" i="1"/>
  <c r="CE1371" i="1"/>
  <c r="CF1371" i="1"/>
  <c r="CG1371" i="1"/>
  <c r="CH1371" i="1"/>
  <c r="CC1372" i="1"/>
  <c r="CD1372" i="1"/>
  <c r="CE1372" i="1"/>
  <c r="CF1372" i="1"/>
  <c r="CG1372" i="1"/>
  <c r="CH1372" i="1"/>
  <c r="CC1373" i="1"/>
  <c r="CD1373" i="1"/>
  <c r="CE1373" i="1"/>
  <c r="CF1373" i="1"/>
  <c r="CG1373" i="1"/>
  <c r="CH1373" i="1"/>
  <c r="CC1374" i="1"/>
  <c r="CD1374" i="1"/>
  <c r="CE1374" i="1"/>
  <c r="CF1374" i="1"/>
  <c r="CG1374" i="1"/>
  <c r="CH1374" i="1"/>
  <c r="CC1375" i="1"/>
  <c r="CD1375" i="1"/>
  <c r="CE1375" i="1"/>
  <c r="CF1375" i="1"/>
  <c r="CG1375" i="1"/>
  <c r="CH1375" i="1"/>
  <c r="CC1376" i="1"/>
  <c r="CD1376" i="1"/>
  <c r="CE1376" i="1"/>
  <c r="CF1376" i="1"/>
  <c r="CG1376" i="1"/>
  <c r="CH1376" i="1"/>
  <c r="CC1377" i="1"/>
  <c r="CD1377" i="1"/>
  <c r="CE1377" i="1"/>
  <c r="CF1377" i="1"/>
  <c r="CG1377" i="1"/>
  <c r="CH1377" i="1"/>
  <c r="CC1378" i="1"/>
  <c r="CD1378" i="1"/>
  <c r="CE1378" i="1"/>
  <c r="CF1378" i="1"/>
  <c r="CG1378" i="1"/>
  <c r="CH1378" i="1"/>
  <c r="CC1379" i="1"/>
  <c r="CD1379" i="1"/>
  <c r="CE1379" i="1"/>
  <c r="CF1379" i="1"/>
  <c r="CG1379" i="1"/>
  <c r="CH1379" i="1"/>
  <c r="CC1380" i="1"/>
  <c r="CD1380" i="1"/>
  <c r="CE1380" i="1"/>
  <c r="CF1380" i="1"/>
  <c r="CG1380" i="1"/>
  <c r="CH1380" i="1"/>
  <c r="CC1381" i="1"/>
  <c r="CD1381" i="1"/>
  <c r="CE1381" i="1"/>
  <c r="CF1381" i="1"/>
  <c r="CG1381" i="1"/>
  <c r="CH1381" i="1"/>
  <c r="CC1382" i="1"/>
  <c r="CD1382" i="1"/>
  <c r="CE1382" i="1"/>
  <c r="CF1382" i="1"/>
  <c r="CG1382" i="1"/>
  <c r="CH1382" i="1"/>
  <c r="CC1383" i="1"/>
  <c r="CD1383" i="1"/>
  <c r="CE1383" i="1"/>
  <c r="CF1383" i="1"/>
  <c r="CG1383" i="1"/>
  <c r="CH1383" i="1"/>
  <c r="CC1384" i="1"/>
  <c r="CD1384" i="1"/>
  <c r="CE1384" i="1"/>
  <c r="CF1384" i="1"/>
  <c r="CG1384" i="1"/>
  <c r="CH1384" i="1"/>
  <c r="CC1385" i="1"/>
  <c r="CD1385" i="1"/>
  <c r="CE1385" i="1"/>
  <c r="CF1385" i="1"/>
  <c r="CG1385" i="1"/>
  <c r="CH1385" i="1"/>
  <c r="CC1386" i="1"/>
  <c r="CD1386" i="1"/>
  <c r="CE1386" i="1"/>
  <c r="CF1386" i="1"/>
  <c r="CG1386" i="1"/>
  <c r="CH1386" i="1"/>
  <c r="CC1387" i="1"/>
  <c r="CD1387" i="1"/>
  <c r="CE1387" i="1"/>
  <c r="CF1387" i="1"/>
  <c r="CG1387" i="1"/>
  <c r="CH1387" i="1"/>
  <c r="CC1388" i="1"/>
  <c r="CD1388" i="1"/>
  <c r="CE1388" i="1"/>
  <c r="CF1388" i="1"/>
  <c r="CG1388" i="1"/>
  <c r="CH1388" i="1"/>
  <c r="CC1389" i="1"/>
  <c r="CD1389" i="1"/>
  <c r="CE1389" i="1"/>
  <c r="CF1389" i="1"/>
  <c r="CG1389" i="1"/>
  <c r="CH1389" i="1"/>
  <c r="CC1390" i="1"/>
  <c r="CD1390" i="1"/>
  <c r="CE1390" i="1"/>
  <c r="CF1390" i="1"/>
  <c r="CG1390" i="1"/>
  <c r="CH1390" i="1"/>
  <c r="CC1391" i="1"/>
  <c r="CD1391" i="1"/>
  <c r="CE1391" i="1"/>
  <c r="CF1391" i="1"/>
  <c r="CG1391" i="1"/>
  <c r="CH1391" i="1"/>
  <c r="CC1392" i="1"/>
  <c r="CD1392" i="1"/>
  <c r="CE1392" i="1"/>
  <c r="CF1392" i="1"/>
  <c r="CG1392" i="1"/>
  <c r="CH1392" i="1"/>
  <c r="CC1393" i="1"/>
  <c r="CD1393" i="1"/>
  <c r="CE1393" i="1"/>
  <c r="CF1393" i="1"/>
  <c r="CG1393" i="1"/>
  <c r="CH1393" i="1"/>
  <c r="CC1394" i="1"/>
  <c r="CD1394" i="1"/>
  <c r="CE1394" i="1"/>
  <c r="CF1394" i="1"/>
  <c r="CG1394" i="1"/>
  <c r="CH1394" i="1"/>
  <c r="CC1395" i="1"/>
  <c r="CD1395" i="1"/>
  <c r="CE1395" i="1"/>
  <c r="CF1395" i="1"/>
  <c r="CG1395" i="1"/>
  <c r="CH1395" i="1"/>
  <c r="CC1396" i="1"/>
  <c r="CD1396" i="1"/>
  <c r="CE1396" i="1"/>
  <c r="CF1396" i="1"/>
  <c r="CG1396" i="1"/>
  <c r="CH1396" i="1"/>
  <c r="CC1397" i="1"/>
  <c r="CD1397" i="1"/>
  <c r="CE1397" i="1"/>
  <c r="CF1397" i="1"/>
  <c r="CG1397" i="1"/>
  <c r="CH1397" i="1"/>
  <c r="CC1398" i="1"/>
  <c r="CD1398" i="1"/>
  <c r="CE1398" i="1"/>
  <c r="CF1398" i="1"/>
  <c r="CG1398" i="1"/>
  <c r="CH1398" i="1"/>
  <c r="CC1399" i="1"/>
  <c r="CD1399" i="1"/>
  <c r="CE1399" i="1"/>
  <c r="CF1399" i="1"/>
  <c r="CG1399" i="1"/>
  <c r="CH1399" i="1"/>
  <c r="CC1400" i="1"/>
  <c r="CD1400" i="1"/>
  <c r="CE1400" i="1"/>
  <c r="CF1400" i="1"/>
  <c r="CG1400" i="1"/>
  <c r="CH1400" i="1"/>
  <c r="CC1401" i="1"/>
  <c r="CD1401" i="1"/>
  <c r="CE1401" i="1"/>
  <c r="CF1401" i="1"/>
  <c r="CG1401" i="1"/>
  <c r="CH1401" i="1"/>
  <c r="CC1402" i="1"/>
  <c r="CD1402" i="1"/>
  <c r="CE1402" i="1"/>
  <c r="CF1402" i="1"/>
  <c r="CG1402" i="1"/>
  <c r="CH1402" i="1"/>
  <c r="CC1403" i="1"/>
  <c r="CD1403" i="1"/>
  <c r="CE1403" i="1"/>
  <c r="CF1403" i="1"/>
  <c r="CG1403" i="1"/>
  <c r="CH1403" i="1"/>
  <c r="CC1404" i="1"/>
  <c r="CD1404" i="1"/>
  <c r="CE1404" i="1"/>
  <c r="CF1404" i="1"/>
  <c r="CG1404" i="1"/>
  <c r="CH1404" i="1"/>
  <c r="CC1405" i="1"/>
  <c r="CD1405" i="1"/>
  <c r="CE1405" i="1"/>
  <c r="CF1405" i="1"/>
  <c r="CG1405" i="1"/>
  <c r="CH1405" i="1"/>
  <c r="CC1406" i="1"/>
  <c r="CD1406" i="1"/>
  <c r="CE1406" i="1"/>
  <c r="CF1406" i="1"/>
  <c r="CG1406" i="1"/>
  <c r="CH1406" i="1"/>
  <c r="CC1407" i="1"/>
  <c r="CD1407" i="1"/>
  <c r="CE1407" i="1"/>
  <c r="CF1407" i="1"/>
  <c r="CG1407" i="1"/>
  <c r="CH1407" i="1"/>
  <c r="CC1408" i="1"/>
  <c r="CD1408" i="1"/>
  <c r="CE1408" i="1"/>
  <c r="CF1408" i="1"/>
  <c r="CG1408" i="1"/>
  <c r="CH1408" i="1"/>
  <c r="CC1409" i="1"/>
  <c r="CD1409" i="1"/>
  <c r="CE1409" i="1"/>
  <c r="CF1409" i="1"/>
  <c r="CG1409" i="1"/>
  <c r="CH1409" i="1"/>
  <c r="CC1410" i="1"/>
  <c r="CD1410" i="1"/>
  <c r="CE1410" i="1"/>
  <c r="CF1410" i="1"/>
  <c r="CG1410" i="1"/>
  <c r="CH1410" i="1"/>
  <c r="CC1411" i="1"/>
  <c r="CD1411" i="1"/>
  <c r="CE1411" i="1"/>
  <c r="CF1411" i="1"/>
  <c r="CG1411" i="1"/>
  <c r="CH1411" i="1"/>
  <c r="CC1412" i="1"/>
  <c r="CD1412" i="1"/>
  <c r="CE1412" i="1"/>
  <c r="CF1412" i="1"/>
  <c r="CG1412" i="1"/>
  <c r="CH1412" i="1"/>
  <c r="CC1413" i="1"/>
  <c r="CD1413" i="1"/>
  <c r="CE1413" i="1"/>
  <c r="CF1413" i="1"/>
  <c r="CG1413" i="1"/>
  <c r="CH1413" i="1"/>
  <c r="CC1414" i="1"/>
  <c r="CD1414" i="1"/>
  <c r="CE1414" i="1"/>
  <c r="CF1414" i="1"/>
  <c r="CG1414" i="1"/>
  <c r="CH1414" i="1"/>
  <c r="CC1415" i="1"/>
  <c r="CD1415" i="1"/>
  <c r="CE1415" i="1"/>
  <c r="CF1415" i="1"/>
  <c r="CG1415" i="1"/>
  <c r="CH1415" i="1"/>
  <c r="CC1416" i="1"/>
  <c r="CD1416" i="1"/>
  <c r="CE1416" i="1"/>
  <c r="CF1416" i="1"/>
  <c r="CG1416" i="1"/>
  <c r="CH1416" i="1"/>
  <c r="CC1417" i="1"/>
  <c r="CD1417" i="1"/>
  <c r="CE1417" i="1"/>
  <c r="CF1417" i="1"/>
  <c r="CG1417" i="1"/>
  <c r="CH1417" i="1"/>
  <c r="CC1418" i="1"/>
  <c r="CD1418" i="1"/>
  <c r="CE1418" i="1"/>
  <c r="CF1418" i="1"/>
  <c r="CG1418" i="1"/>
  <c r="CH1418" i="1"/>
  <c r="CC1419" i="1"/>
  <c r="CD1419" i="1"/>
  <c r="CE1419" i="1"/>
  <c r="CF1419" i="1"/>
  <c r="CG1419" i="1"/>
  <c r="CH1419" i="1"/>
  <c r="CC1420" i="1"/>
  <c r="CD1420" i="1"/>
  <c r="CE1420" i="1"/>
  <c r="CF1420" i="1"/>
  <c r="CG1420" i="1"/>
  <c r="CH1420" i="1"/>
  <c r="CC1421" i="1"/>
  <c r="CD1421" i="1"/>
  <c r="CE1421" i="1"/>
  <c r="CF1421" i="1"/>
  <c r="CG1421" i="1"/>
  <c r="CH1421" i="1"/>
  <c r="CC1422" i="1"/>
  <c r="CD1422" i="1"/>
  <c r="CE1422" i="1"/>
  <c r="CF1422" i="1"/>
  <c r="CG1422" i="1"/>
  <c r="CH1422" i="1"/>
  <c r="CC1423" i="1"/>
  <c r="CD1423" i="1"/>
  <c r="CE1423" i="1"/>
  <c r="CF1423" i="1"/>
  <c r="CG1423" i="1"/>
  <c r="CH1423" i="1"/>
  <c r="CC1424" i="1"/>
  <c r="CD1424" i="1"/>
  <c r="CE1424" i="1"/>
  <c r="CF1424" i="1"/>
  <c r="CG1424" i="1"/>
  <c r="CH1424" i="1"/>
  <c r="CC1425" i="1"/>
  <c r="CD1425" i="1"/>
  <c r="CE1425" i="1"/>
  <c r="CF1425" i="1"/>
  <c r="CG1425" i="1"/>
  <c r="CH1425" i="1"/>
  <c r="CC1426" i="1"/>
  <c r="CD1426" i="1"/>
  <c r="CE1426" i="1"/>
  <c r="CF1426" i="1"/>
  <c r="CG1426" i="1"/>
  <c r="CH1426" i="1"/>
  <c r="CC1427" i="1"/>
  <c r="CD1427" i="1"/>
  <c r="CE1427" i="1"/>
  <c r="CF1427" i="1"/>
  <c r="CG1427" i="1"/>
  <c r="CH1427" i="1"/>
  <c r="CC1428" i="1"/>
  <c r="CD1428" i="1"/>
  <c r="CE1428" i="1"/>
  <c r="CF1428" i="1"/>
  <c r="CG1428" i="1"/>
  <c r="CH1428" i="1"/>
  <c r="CC1429" i="1"/>
  <c r="CD1429" i="1"/>
  <c r="CE1429" i="1"/>
  <c r="CF1429" i="1"/>
  <c r="CG1429" i="1"/>
  <c r="CH1429" i="1"/>
  <c r="CC1430" i="1"/>
  <c r="CD1430" i="1"/>
  <c r="CE1430" i="1"/>
  <c r="CF1430" i="1"/>
  <c r="CG1430" i="1"/>
  <c r="CH1430" i="1"/>
  <c r="CC1431" i="1"/>
  <c r="CD1431" i="1"/>
  <c r="CE1431" i="1"/>
  <c r="CF1431" i="1"/>
  <c r="CG1431" i="1"/>
  <c r="CH1431" i="1"/>
  <c r="CC1432" i="1"/>
  <c r="CD1432" i="1"/>
  <c r="CE1432" i="1"/>
  <c r="CF1432" i="1"/>
  <c r="CG1432" i="1"/>
  <c r="CH1432" i="1"/>
  <c r="CC1433" i="1"/>
  <c r="CD1433" i="1"/>
  <c r="CE1433" i="1"/>
  <c r="CF1433" i="1"/>
  <c r="CG1433" i="1"/>
  <c r="CH1433" i="1"/>
  <c r="CC1434" i="1"/>
  <c r="CD1434" i="1"/>
  <c r="CE1434" i="1"/>
  <c r="CF1434" i="1"/>
  <c r="CG1434" i="1"/>
  <c r="CH1434" i="1"/>
  <c r="CC1435" i="1"/>
  <c r="CD1435" i="1"/>
  <c r="CE1435" i="1"/>
  <c r="CF1435" i="1"/>
  <c r="CG1435" i="1"/>
  <c r="CH1435" i="1"/>
  <c r="CC1436" i="1"/>
  <c r="CD1436" i="1"/>
  <c r="CE1436" i="1"/>
  <c r="CF1436" i="1"/>
  <c r="CG1436" i="1"/>
  <c r="CH1436" i="1"/>
  <c r="CC1437" i="1"/>
  <c r="CD1437" i="1"/>
  <c r="CE1437" i="1"/>
  <c r="CF1437" i="1"/>
  <c r="CG1437" i="1"/>
  <c r="CH1437" i="1"/>
  <c r="CC1438" i="1"/>
  <c r="CD1438" i="1"/>
  <c r="CE1438" i="1"/>
  <c r="CF1438" i="1"/>
  <c r="CG1438" i="1"/>
  <c r="CH1438" i="1"/>
  <c r="CC1439" i="1"/>
  <c r="CD1439" i="1"/>
  <c r="CE1439" i="1"/>
  <c r="CF1439" i="1"/>
  <c r="CG1439" i="1"/>
  <c r="CH1439" i="1"/>
  <c r="CC1440" i="1"/>
  <c r="CD1440" i="1"/>
  <c r="CE1440" i="1"/>
  <c r="CF1440" i="1"/>
  <c r="CG1440" i="1"/>
  <c r="CH1440" i="1"/>
  <c r="CC1441" i="1"/>
  <c r="CD1441" i="1"/>
  <c r="CE1441" i="1"/>
  <c r="CF1441" i="1"/>
  <c r="CG1441" i="1"/>
  <c r="CH1441" i="1"/>
  <c r="CC1442" i="1"/>
  <c r="CD1442" i="1"/>
  <c r="CE1442" i="1"/>
  <c r="CF1442" i="1"/>
  <c r="CG1442" i="1"/>
  <c r="CH1442" i="1"/>
  <c r="CC1443" i="1"/>
  <c r="CD1443" i="1"/>
  <c r="CE1443" i="1"/>
  <c r="CF1443" i="1"/>
  <c r="CG1443" i="1"/>
  <c r="CH1443" i="1"/>
  <c r="CC1444" i="1"/>
  <c r="CD1444" i="1"/>
  <c r="CE1444" i="1"/>
  <c r="CF1444" i="1"/>
  <c r="CG1444" i="1"/>
  <c r="CH1444" i="1"/>
  <c r="CC1445" i="1"/>
  <c r="CD1445" i="1"/>
  <c r="CE1445" i="1"/>
  <c r="CF1445" i="1"/>
  <c r="CG1445" i="1"/>
  <c r="CH1445" i="1"/>
  <c r="CC1446" i="1"/>
  <c r="CD1446" i="1"/>
  <c r="CE1446" i="1"/>
  <c r="CF1446" i="1"/>
  <c r="CG1446" i="1"/>
  <c r="CH1446" i="1"/>
  <c r="CC1447" i="1"/>
  <c r="CD1447" i="1"/>
  <c r="CE1447" i="1"/>
  <c r="CF1447" i="1"/>
  <c r="CG1447" i="1"/>
  <c r="CH1447" i="1"/>
  <c r="CC1448" i="1"/>
  <c r="CD1448" i="1"/>
  <c r="CE1448" i="1"/>
  <c r="CF1448" i="1"/>
  <c r="CG1448" i="1"/>
  <c r="CH1448" i="1"/>
  <c r="CC1449" i="1"/>
  <c r="CD1449" i="1"/>
  <c r="CE1449" i="1"/>
  <c r="CF1449" i="1"/>
  <c r="CG1449" i="1"/>
  <c r="CH1449" i="1"/>
  <c r="CC1450" i="1"/>
  <c r="CD1450" i="1"/>
  <c r="CE1450" i="1"/>
  <c r="CF1450" i="1"/>
  <c r="CG1450" i="1"/>
  <c r="CH1450" i="1"/>
  <c r="CC1451" i="1"/>
  <c r="CD1451" i="1"/>
  <c r="CE1451" i="1"/>
  <c r="CF1451" i="1"/>
  <c r="CG1451" i="1"/>
  <c r="CH1451" i="1"/>
  <c r="CC1452" i="1"/>
  <c r="CD1452" i="1"/>
  <c r="CE1452" i="1"/>
  <c r="CF1452" i="1"/>
  <c r="CG1452" i="1"/>
  <c r="CH1452" i="1"/>
  <c r="CC1453" i="1"/>
  <c r="CD1453" i="1"/>
  <c r="CE1453" i="1"/>
  <c r="CF1453" i="1"/>
  <c r="CG1453" i="1"/>
  <c r="CH1453" i="1"/>
  <c r="CC1454" i="1"/>
  <c r="CD1454" i="1"/>
  <c r="CE1454" i="1"/>
  <c r="CF1454" i="1"/>
  <c r="CG1454" i="1"/>
  <c r="CH1454" i="1"/>
  <c r="CC1455" i="1"/>
  <c r="CD1455" i="1"/>
  <c r="CE1455" i="1"/>
  <c r="CF1455" i="1"/>
  <c r="CG1455" i="1"/>
  <c r="CH1455" i="1"/>
  <c r="CC1456" i="1"/>
  <c r="CD1456" i="1"/>
  <c r="CE1456" i="1"/>
  <c r="CF1456" i="1"/>
  <c r="CG1456" i="1"/>
  <c r="CH1456" i="1"/>
  <c r="CC1457" i="1"/>
  <c r="CD1457" i="1"/>
  <c r="CE1457" i="1"/>
  <c r="CF1457" i="1"/>
  <c r="CG1457" i="1"/>
  <c r="CH1457" i="1"/>
  <c r="CC1458" i="1"/>
  <c r="CD1458" i="1"/>
  <c r="CE1458" i="1"/>
  <c r="CF1458" i="1"/>
  <c r="CG1458" i="1"/>
  <c r="CH1458" i="1"/>
  <c r="CC1459" i="1"/>
  <c r="CD1459" i="1"/>
  <c r="CE1459" i="1"/>
  <c r="CF1459" i="1"/>
  <c r="CG1459" i="1"/>
  <c r="CH1459" i="1"/>
  <c r="CC1460" i="1"/>
  <c r="CD1460" i="1"/>
  <c r="CE1460" i="1"/>
  <c r="CF1460" i="1"/>
  <c r="CG1460" i="1"/>
  <c r="CH1460" i="1"/>
  <c r="CC1461" i="1"/>
  <c r="CD1461" i="1"/>
  <c r="CE1461" i="1"/>
  <c r="CF1461" i="1"/>
  <c r="CG1461" i="1"/>
  <c r="CH1461" i="1"/>
  <c r="CC1462" i="1"/>
  <c r="CD1462" i="1"/>
  <c r="CE1462" i="1"/>
  <c r="CF1462" i="1"/>
  <c r="CG1462" i="1"/>
  <c r="CH1462" i="1"/>
  <c r="CC1463" i="1"/>
  <c r="CD1463" i="1"/>
  <c r="CE1463" i="1"/>
  <c r="CF1463" i="1"/>
  <c r="CG1463" i="1"/>
  <c r="CH1463" i="1"/>
  <c r="CC1464" i="1"/>
  <c r="CD1464" i="1"/>
  <c r="CE1464" i="1"/>
  <c r="CF1464" i="1"/>
  <c r="CG1464" i="1"/>
  <c r="CH1464" i="1"/>
  <c r="CC1465" i="1"/>
  <c r="CD1465" i="1"/>
  <c r="CE1465" i="1"/>
  <c r="CF1465" i="1"/>
  <c r="CG1465" i="1"/>
  <c r="CH1465" i="1"/>
  <c r="CC1466" i="1"/>
  <c r="CD1466" i="1"/>
  <c r="CE1466" i="1"/>
  <c r="CF1466" i="1"/>
  <c r="CG1466" i="1"/>
  <c r="CH1466" i="1"/>
  <c r="CC1467" i="1"/>
  <c r="CD1467" i="1"/>
  <c r="CE1467" i="1"/>
  <c r="CF1467" i="1"/>
  <c r="CG1467" i="1"/>
  <c r="CH1467" i="1"/>
  <c r="CC1468" i="1"/>
  <c r="CD1468" i="1"/>
  <c r="CE1468" i="1"/>
  <c r="CF1468" i="1"/>
  <c r="CG1468" i="1"/>
  <c r="CH1468" i="1"/>
  <c r="CC1469" i="1"/>
  <c r="CD1469" i="1"/>
  <c r="CE1469" i="1"/>
  <c r="CF1469" i="1"/>
  <c r="CG1469" i="1"/>
  <c r="CH1469" i="1"/>
  <c r="CC1470" i="1"/>
  <c r="CD1470" i="1"/>
  <c r="CE1470" i="1"/>
  <c r="CF1470" i="1"/>
  <c r="CG1470" i="1"/>
  <c r="CH1470" i="1"/>
  <c r="CC1471" i="1"/>
  <c r="CD1471" i="1"/>
  <c r="CE1471" i="1"/>
  <c r="CF1471" i="1"/>
  <c r="CG1471" i="1"/>
  <c r="CH1471" i="1"/>
  <c r="CC1472" i="1"/>
  <c r="CD1472" i="1"/>
  <c r="CE1472" i="1"/>
  <c r="CF1472" i="1"/>
  <c r="CG1472" i="1"/>
  <c r="CH1472" i="1"/>
  <c r="CC1473" i="1"/>
  <c r="CD1473" i="1"/>
  <c r="CE1473" i="1"/>
  <c r="CF1473" i="1"/>
  <c r="CG1473" i="1"/>
  <c r="CH1473" i="1"/>
  <c r="CC1474" i="1"/>
  <c r="CD1474" i="1"/>
  <c r="CE1474" i="1"/>
  <c r="CF1474" i="1"/>
  <c r="CG1474" i="1"/>
  <c r="CH1474" i="1"/>
  <c r="CC1475" i="1"/>
  <c r="CD1475" i="1"/>
  <c r="CE1475" i="1"/>
  <c r="CF1475" i="1"/>
  <c r="CG1475" i="1"/>
  <c r="CH1475" i="1"/>
  <c r="CC1476" i="1"/>
  <c r="CD1476" i="1"/>
  <c r="CE1476" i="1"/>
  <c r="CF1476" i="1"/>
  <c r="CG1476" i="1"/>
  <c r="CH1476" i="1"/>
  <c r="CC1477" i="1"/>
  <c r="CD1477" i="1"/>
  <c r="CE1477" i="1"/>
  <c r="CF1477" i="1"/>
  <c r="CG1477" i="1"/>
  <c r="CH1477" i="1"/>
  <c r="CC1478" i="1"/>
  <c r="CD1478" i="1"/>
  <c r="CE1478" i="1"/>
  <c r="CF1478" i="1"/>
  <c r="CG1478" i="1"/>
  <c r="CH1478" i="1"/>
  <c r="CC1479" i="1"/>
  <c r="CD1479" i="1"/>
  <c r="CE1479" i="1"/>
  <c r="CF1479" i="1"/>
  <c r="CG1479" i="1"/>
  <c r="CH1479" i="1"/>
  <c r="CC1480" i="1"/>
  <c r="CD1480" i="1"/>
  <c r="CE1480" i="1"/>
  <c r="CF1480" i="1"/>
  <c r="CG1480" i="1"/>
  <c r="CH1480" i="1"/>
  <c r="CC1481" i="1"/>
  <c r="CD1481" i="1"/>
  <c r="CE1481" i="1"/>
  <c r="CF1481" i="1"/>
  <c r="CG1481" i="1"/>
  <c r="CH1481" i="1"/>
  <c r="CC1482" i="1"/>
  <c r="CD1482" i="1"/>
  <c r="CE1482" i="1"/>
  <c r="CF1482" i="1"/>
  <c r="CG1482" i="1"/>
  <c r="CH1482" i="1"/>
  <c r="CC1483" i="1"/>
  <c r="CD1483" i="1"/>
  <c r="CE1483" i="1"/>
  <c r="CF1483" i="1"/>
  <c r="CG1483" i="1"/>
  <c r="CH1483" i="1"/>
  <c r="CC1484" i="1"/>
  <c r="CD1484" i="1"/>
  <c r="CE1484" i="1"/>
  <c r="CF1484" i="1"/>
  <c r="CG1484" i="1"/>
  <c r="CH1484" i="1"/>
  <c r="CC1485" i="1"/>
  <c r="CD1485" i="1"/>
  <c r="CE1485" i="1"/>
  <c r="CF1485" i="1"/>
  <c r="CG1485" i="1"/>
  <c r="CH1485" i="1"/>
  <c r="CC1486" i="1"/>
  <c r="CD1486" i="1"/>
  <c r="CE1486" i="1"/>
  <c r="CF1486" i="1"/>
  <c r="CG1486" i="1"/>
  <c r="CH1486" i="1"/>
  <c r="CC1487" i="1"/>
  <c r="CD1487" i="1"/>
  <c r="CE1487" i="1"/>
  <c r="CF1487" i="1"/>
  <c r="CG1487" i="1"/>
  <c r="CH1487" i="1"/>
  <c r="CC1488" i="1"/>
  <c r="CD1488" i="1"/>
  <c r="CE1488" i="1"/>
  <c r="CF1488" i="1"/>
  <c r="CG1488" i="1"/>
  <c r="CH1488" i="1"/>
  <c r="CC1489" i="1"/>
  <c r="CD1489" i="1"/>
  <c r="CE1489" i="1"/>
  <c r="CF1489" i="1"/>
  <c r="CG1489" i="1"/>
  <c r="CH1489" i="1"/>
  <c r="CC1490" i="1"/>
  <c r="CD1490" i="1"/>
  <c r="CE1490" i="1"/>
  <c r="CF1490" i="1"/>
  <c r="CG1490" i="1"/>
  <c r="CH1490" i="1"/>
  <c r="CC1491" i="1"/>
  <c r="CD1491" i="1"/>
  <c r="CE1491" i="1"/>
  <c r="CF1491" i="1"/>
  <c r="CG1491" i="1"/>
  <c r="CH1491" i="1"/>
  <c r="CC1492" i="1"/>
  <c r="CD1492" i="1"/>
  <c r="CE1492" i="1"/>
  <c r="CF1492" i="1"/>
  <c r="CG1492" i="1"/>
  <c r="CH1492" i="1"/>
  <c r="CC1493" i="1"/>
  <c r="CD1493" i="1"/>
  <c r="CE1493" i="1"/>
  <c r="CF1493" i="1"/>
  <c r="CG1493" i="1"/>
  <c r="CH1493" i="1"/>
  <c r="CC1494" i="1"/>
  <c r="CD1494" i="1"/>
  <c r="CE1494" i="1"/>
  <c r="CF1494" i="1"/>
  <c r="CG1494" i="1"/>
  <c r="CH1494" i="1"/>
  <c r="CC1495" i="1"/>
  <c r="CD1495" i="1"/>
  <c r="CE1495" i="1"/>
  <c r="CF1495" i="1"/>
  <c r="CG1495" i="1"/>
  <c r="CH1495" i="1"/>
  <c r="CC1496" i="1"/>
  <c r="CD1496" i="1"/>
  <c r="CE1496" i="1"/>
  <c r="CF1496" i="1"/>
  <c r="CG1496" i="1"/>
  <c r="CH1496" i="1"/>
  <c r="CC1497" i="1"/>
  <c r="CD1497" i="1"/>
  <c r="CE1497" i="1"/>
  <c r="CF1497" i="1"/>
  <c r="CG1497" i="1"/>
  <c r="CH1497" i="1"/>
  <c r="CC1498" i="1"/>
  <c r="CD1498" i="1"/>
  <c r="CE1498" i="1"/>
  <c r="CF1498" i="1"/>
  <c r="CG1498" i="1"/>
  <c r="CH1498" i="1"/>
  <c r="CC1499" i="1"/>
  <c r="CD1499" i="1"/>
  <c r="CE1499" i="1"/>
  <c r="CF1499" i="1"/>
  <c r="CG1499" i="1"/>
  <c r="CH1499" i="1"/>
  <c r="CC1500" i="1"/>
  <c r="CD1500" i="1"/>
  <c r="CE1500" i="1"/>
  <c r="CF1500" i="1"/>
  <c r="CG1500" i="1"/>
  <c r="CH1500" i="1"/>
  <c r="CC1501" i="1"/>
  <c r="CD1501" i="1"/>
  <c r="CE1501" i="1"/>
  <c r="CF1501" i="1"/>
  <c r="CG1501" i="1"/>
  <c r="CH1501" i="1"/>
  <c r="CH3" i="1"/>
  <c r="CG3" i="1"/>
  <c r="CF3" i="1"/>
  <c r="CE3" i="1"/>
  <c r="CC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3" i="1"/>
  <c r="BQ3" i="1"/>
  <c r="BT3" i="1"/>
  <c r="BS3" i="1"/>
  <c r="BR3" i="1"/>
  <c r="BV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R4" i="1"/>
  <c r="BR5" i="1"/>
  <c r="BR6" i="1"/>
  <c r="BR7" i="1"/>
  <c r="BR8" i="1"/>
  <c r="BR9" i="1"/>
  <c r="BR10" i="1"/>
  <c r="BR11" i="1"/>
  <c r="BR12" i="1"/>
  <c r="BZ12" i="1" s="1"/>
  <c r="BR13" i="1"/>
  <c r="BZ13" i="1" s="1"/>
  <c r="BR14" i="1"/>
  <c r="BR15" i="1"/>
  <c r="BR16" i="1"/>
  <c r="BR17" i="1"/>
  <c r="BR18" i="1"/>
  <c r="BR19" i="1"/>
  <c r="BR20" i="1"/>
  <c r="BZ20" i="1" s="1"/>
  <c r="BR21" i="1"/>
  <c r="BZ21" i="1" s="1"/>
  <c r="BR22" i="1"/>
  <c r="BR23" i="1"/>
  <c r="BR24" i="1"/>
  <c r="BR25" i="1"/>
  <c r="BR26" i="1"/>
  <c r="BR27" i="1"/>
  <c r="BR28" i="1"/>
  <c r="BZ28" i="1" s="1"/>
  <c r="BR29" i="1"/>
  <c r="BZ29" i="1" s="1"/>
  <c r="BR30" i="1"/>
  <c r="BR31" i="1"/>
  <c r="BR32" i="1"/>
  <c r="BR33" i="1"/>
  <c r="BR34" i="1"/>
  <c r="BR35" i="1"/>
  <c r="BR36" i="1"/>
  <c r="BZ36" i="1" s="1"/>
  <c r="BR37" i="1"/>
  <c r="BZ37" i="1" s="1"/>
  <c r="BR38" i="1"/>
  <c r="BR39" i="1"/>
  <c r="BR40" i="1"/>
  <c r="BR41" i="1"/>
  <c r="BR42" i="1"/>
  <c r="BR43" i="1"/>
  <c r="BR44" i="1"/>
  <c r="BZ44" i="1" s="1"/>
  <c r="BR45" i="1"/>
  <c r="BZ45" i="1" s="1"/>
  <c r="BR46" i="1"/>
  <c r="BR47" i="1"/>
  <c r="BR48" i="1"/>
  <c r="BR49" i="1"/>
  <c r="BR50" i="1"/>
  <c r="BR51" i="1"/>
  <c r="BR52" i="1"/>
  <c r="BZ52" i="1" s="1"/>
  <c r="BR53" i="1"/>
  <c r="BZ53" i="1" s="1"/>
  <c r="BR54" i="1"/>
  <c r="BR55" i="1"/>
  <c r="BR56" i="1"/>
  <c r="BR57" i="1"/>
  <c r="BR58" i="1"/>
  <c r="BR59" i="1"/>
  <c r="BR60" i="1"/>
  <c r="BZ60" i="1" s="1"/>
  <c r="BR61" i="1"/>
  <c r="BZ61" i="1" s="1"/>
  <c r="BR62" i="1"/>
  <c r="BR63" i="1"/>
  <c r="BR64" i="1"/>
  <c r="BR65" i="1"/>
  <c r="BR66" i="1"/>
  <c r="BR67" i="1"/>
  <c r="BR68" i="1"/>
  <c r="BZ68" i="1" s="1"/>
  <c r="BR69" i="1"/>
  <c r="BZ69" i="1" s="1"/>
  <c r="BR70" i="1"/>
  <c r="BR71" i="1"/>
  <c r="BR72" i="1"/>
  <c r="BR73" i="1"/>
  <c r="BR74" i="1"/>
  <c r="BR75" i="1"/>
  <c r="BR76" i="1"/>
  <c r="BZ76" i="1" s="1"/>
  <c r="BR77" i="1"/>
  <c r="BZ77" i="1" s="1"/>
  <c r="BR78" i="1"/>
  <c r="BR79" i="1"/>
  <c r="BR80" i="1"/>
  <c r="BR81" i="1"/>
  <c r="BR82" i="1"/>
  <c r="BR83" i="1"/>
  <c r="BR84" i="1"/>
  <c r="BZ84" i="1" s="1"/>
  <c r="BR85" i="1"/>
  <c r="BZ85" i="1" s="1"/>
  <c r="BR86" i="1"/>
  <c r="BR87" i="1"/>
  <c r="BR88" i="1"/>
  <c r="BR89" i="1"/>
  <c r="BR90" i="1"/>
  <c r="BR91" i="1"/>
  <c r="BR92" i="1"/>
  <c r="BZ92" i="1" s="1"/>
  <c r="BR93" i="1"/>
  <c r="BZ93" i="1" s="1"/>
  <c r="BR94" i="1"/>
  <c r="BR95" i="1"/>
  <c r="BR96" i="1"/>
  <c r="BR97" i="1"/>
  <c r="BR98" i="1"/>
  <c r="BR99" i="1"/>
  <c r="BR100" i="1"/>
  <c r="BZ100" i="1" s="1"/>
  <c r="BR101" i="1"/>
  <c r="BZ101" i="1" s="1"/>
  <c r="BR102" i="1"/>
  <c r="BR103" i="1"/>
  <c r="BR104" i="1"/>
  <c r="BR105" i="1"/>
  <c r="BR106" i="1"/>
  <c r="BR107" i="1"/>
  <c r="BR108" i="1"/>
  <c r="BZ108" i="1" s="1"/>
  <c r="BR109" i="1"/>
  <c r="BZ109" i="1" s="1"/>
  <c r="BR110" i="1"/>
  <c r="BR111" i="1"/>
  <c r="BR112" i="1"/>
  <c r="BR113" i="1"/>
  <c r="BR114" i="1"/>
  <c r="BR115" i="1"/>
  <c r="BR116" i="1"/>
  <c r="BZ116" i="1" s="1"/>
  <c r="BR117" i="1"/>
  <c r="BZ117" i="1" s="1"/>
  <c r="BR118" i="1"/>
  <c r="BR119" i="1"/>
  <c r="BR120" i="1"/>
  <c r="BR121" i="1"/>
  <c r="BR122" i="1"/>
  <c r="BR123" i="1"/>
  <c r="BR124" i="1"/>
  <c r="BZ124" i="1" s="1"/>
  <c r="BR125" i="1"/>
  <c r="BZ125" i="1" s="1"/>
  <c r="BR126" i="1"/>
  <c r="BR127" i="1"/>
  <c r="BR128" i="1"/>
  <c r="BR129" i="1"/>
  <c r="BR130" i="1"/>
  <c r="BR131" i="1"/>
  <c r="BR132" i="1"/>
  <c r="BZ132" i="1" s="1"/>
  <c r="BR133" i="1"/>
  <c r="BZ133" i="1" s="1"/>
  <c r="BR134" i="1"/>
  <c r="BR135" i="1"/>
  <c r="BR136" i="1"/>
  <c r="BR137" i="1"/>
  <c r="BR138" i="1"/>
  <c r="BR139" i="1"/>
  <c r="BR140" i="1"/>
  <c r="BZ140" i="1" s="1"/>
  <c r="BR141" i="1"/>
  <c r="BZ141" i="1" s="1"/>
  <c r="BR142" i="1"/>
  <c r="BR143" i="1"/>
  <c r="BR144" i="1"/>
  <c r="BR145" i="1"/>
  <c r="BR146" i="1"/>
  <c r="BR147" i="1"/>
  <c r="BR148" i="1"/>
  <c r="BZ148" i="1" s="1"/>
  <c r="BR149" i="1"/>
  <c r="BZ149" i="1" s="1"/>
  <c r="BR150" i="1"/>
  <c r="BR151" i="1"/>
  <c r="BR152" i="1"/>
  <c r="BR153" i="1"/>
  <c r="BR154" i="1"/>
  <c r="BR155" i="1"/>
  <c r="BR156" i="1"/>
  <c r="BZ156" i="1" s="1"/>
  <c r="BR157" i="1"/>
  <c r="BZ157" i="1" s="1"/>
  <c r="BR158" i="1"/>
  <c r="BR159" i="1"/>
  <c r="BR160" i="1"/>
  <c r="BR161" i="1"/>
  <c r="BR162" i="1"/>
  <c r="BR163" i="1"/>
  <c r="BR164" i="1"/>
  <c r="BZ164" i="1" s="1"/>
  <c r="BR165" i="1"/>
  <c r="BZ165" i="1" s="1"/>
  <c r="BR166" i="1"/>
  <c r="BR167" i="1"/>
  <c r="BR168" i="1"/>
  <c r="BR169" i="1"/>
  <c r="BR170" i="1"/>
  <c r="BR171" i="1"/>
  <c r="BR172" i="1"/>
  <c r="BZ172" i="1" s="1"/>
  <c r="BR173" i="1"/>
  <c r="BZ173" i="1" s="1"/>
  <c r="BR174" i="1"/>
  <c r="BR175" i="1"/>
  <c r="BR176" i="1"/>
  <c r="BR177" i="1"/>
  <c r="BR178" i="1"/>
  <c r="BR179" i="1"/>
  <c r="BR180" i="1"/>
  <c r="BZ180" i="1" s="1"/>
  <c r="BR181" i="1"/>
  <c r="BZ181" i="1" s="1"/>
  <c r="BR182" i="1"/>
  <c r="BR183" i="1"/>
  <c r="BR184" i="1"/>
  <c r="BR185" i="1"/>
  <c r="BR186" i="1"/>
  <c r="BR187" i="1"/>
  <c r="BR188" i="1"/>
  <c r="BZ188" i="1" s="1"/>
  <c r="BR189" i="1"/>
  <c r="BZ189" i="1" s="1"/>
  <c r="BR190" i="1"/>
  <c r="BR191" i="1"/>
  <c r="BR192" i="1"/>
  <c r="BR193" i="1"/>
  <c r="BR194" i="1"/>
  <c r="BR195" i="1"/>
  <c r="BR196" i="1"/>
  <c r="BZ196" i="1" s="1"/>
  <c r="BR197" i="1"/>
  <c r="BZ197" i="1" s="1"/>
  <c r="BR198" i="1"/>
  <c r="BR199" i="1"/>
  <c r="BR200" i="1"/>
  <c r="BR201" i="1"/>
  <c r="BR202" i="1"/>
  <c r="BR203" i="1"/>
  <c r="BR204" i="1"/>
  <c r="BZ204" i="1" s="1"/>
  <c r="BR205" i="1"/>
  <c r="BZ205" i="1" s="1"/>
  <c r="BR206" i="1"/>
  <c r="BR207" i="1"/>
  <c r="BR208" i="1"/>
  <c r="BR209" i="1"/>
  <c r="BR210" i="1"/>
  <c r="BR211" i="1"/>
  <c r="BR212" i="1"/>
  <c r="BZ212" i="1" s="1"/>
  <c r="BR213" i="1"/>
  <c r="BZ213" i="1" s="1"/>
  <c r="BR214" i="1"/>
  <c r="BR215" i="1"/>
  <c r="BR216" i="1"/>
  <c r="BR217" i="1"/>
  <c r="BR218" i="1"/>
  <c r="BR219" i="1"/>
  <c r="BR220" i="1"/>
  <c r="BZ220" i="1" s="1"/>
  <c r="BR221" i="1"/>
  <c r="BZ221" i="1" s="1"/>
  <c r="BR222" i="1"/>
  <c r="BR223" i="1"/>
  <c r="BR224" i="1"/>
  <c r="BR225" i="1"/>
  <c r="BR226" i="1"/>
  <c r="BR227" i="1"/>
  <c r="BR228" i="1"/>
  <c r="BZ228" i="1" s="1"/>
  <c r="BR229" i="1"/>
  <c r="BZ229" i="1" s="1"/>
  <c r="BR230" i="1"/>
  <c r="BR231" i="1"/>
  <c r="BR232" i="1"/>
  <c r="BR233" i="1"/>
  <c r="BR234" i="1"/>
  <c r="BR235" i="1"/>
  <c r="BR236" i="1"/>
  <c r="BZ236" i="1" s="1"/>
  <c r="BR237" i="1"/>
  <c r="BZ237" i="1" s="1"/>
  <c r="BR238" i="1"/>
  <c r="BR239" i="1"/>
  <c r="BR240" i="1"/>
  <c r="BR241" i="1"/>
  <c r="BR242" i="1"/>
  <c r="BR243" i="1"/>
  <c r="BR244" i="1"/>
  <c r="BZ244" i="1" s="1"/>
  <c r="BR245" i="1"/>
  <c r="BZ245" i="1" s="1"/>
  <c r="BR246" i="1"/>
  <c r="BR247" i="1"/>
  <c r="BR248" i="1"/>
  <c r="BR249" i="1"/>
  <c r="BR250" i="1"/>
  <c r="BR251" i="1"/>
  <c r="BR252" i="1"/>
  <c r="BZ252" i="1" s="1"/>
  <c r="BR253" i="1"/>
  <c r="BZ253" i="1" s="1"/>
  <c r="BR254" i="1"/>
  <c r="BR255" i="1"/>
  <c r="BR256" i="1"/>
  <c r="BR257" i="1"/>
  <c r="BR258" i="1"/>
  <c r="BR259" i="1"/>
  <c r="BR260" i="1"/>
  <c r="BZ260" i="1" s="1"/>
  <c r="BR261" i="1"/>
  <c r="BZ261" i="1" s="1"/>
  <c r="BR262" i="1"/>
  <c r="BR263" i="1"/>
  <c r="BR264" i="1"/>
  <c r="BR265" i="1"/>
  <c r="BR266" i="1"/>
  <c r="BR267" i="1"/>
  <c r="BR268" i="1"/>
  <c r="BZ268" i="1" s="1"/>
  <c r="BR269" i="1"/>
  <c r="BZ269" i="1" s="1"/>
  <c r="BR270" i="1"/>
  <c r="BR271" i="1"/>
  <c r="BR272" i="1"/>
  <c r="BR273" i="1"/>
  <c r="BR274" i="1"/>
  <c r="BR275" i="1"/>
  <c r="BR276" i="1"/>
  <c r="BZ276" i="1" s="1"/>
  <c r="BR277" i="1"/>
  <c r="BZ277" i="1" s="1"/>
  <c r="BR278" i="1"/>
  <c r="BR279" i="1"/>
  <c r="BR280" i="1"/>
  <c r="BR281" i="1"/>
  <c r="BR282" i="1"/>
  <c r="BR283" i="1"/>
  <c r="BR284" i="1"/>
  <c r="BZ284" i="1" s="1"/>
  <c r="BR285" i="1"/>
  <c r="BZ285" i="1" s="1"/>
  <c r="BR286" i="1"/>
  <c r="BR287" i="1"/>
  <c r="BR288" i="1"/>
  <c r="BR289" i="1"/>
  <c r="BR290" i="1"/>
  <c r="BR291" i="1"/>
  <c r="BR292" i="1"/>
  <c r="BZ292" i="1" s="1"/>
  <c r="BR293" i="1"/>
  <c r="BZ293" i="1" s="1"/>
  <c r="BR294" i="1"/>
  <c r="BR295" i="1"/>
  <c r="BR296" i="1"/>
  <c r="BR297" i="1"/>
  <c r="BR298" i="1"/>
  <c r="BR299" i="1"/>
  <c r="BR300" i="1"/>
  <c r="BZ300" i="1" s="1"/>
  <c r="BR301" i="1"/>
  <c r="BZ301" i="1" s="1"/>
  <c r="BR302" i="1"/>
  <c r="BR303" i="1"/>
  <c r="BR304" i="1"/>
  <c r="BR305" i="1"/>
  <c r="BR306" i="1"/>
  <c r="BR307" i="1"/>
  <c r="BR308" i="1"/>
  <c r="BZ308" i="1" s="1"/>
  <c r="BR309" i="1"/>
  <c r="BZ309" i="1" s="1"/>
  <c r="BR310" i="1"/>
  <c r="BR311" i="1"/>
  <c r="BR312" i="1"/>
  <c r="BR313" i="1"/>
  <c r="BR314" i="1"/>
  <c r="BR315" i="1"/>
  <c r="BR316" i="1"/>
  <c r="BZ316" i="1" s="1"/>
  <c r="BR317" i="1"/>
  <c r="BZ317" i="1" s="1"/>
  <c r="CA317" i="1" s="1"/>
  <c r="BR318" i="1"/>
  <c r="BR319" i="1"/>
  <c r="BR320" i="1"/>
  <c r="BR321" i="1"/>
  <c r="BR322" i="1"/>
  <c r="BR323" i="1"/>
  <c r="BR324" i="1"/>
  <c r="BZ324" i="1" s="1"/>
  <c r="BR325" i="1"/>
  <c r="BZ325" i="1" s="1"/>
  <c r="BR326" i="1"/>
  <c r="BR327" i="1"/>
  <c r="BR328" i="1"/>
  <c r="BR329" i="1"/>
  <c r="BR330" i="1"/>
  <c r="BR331" i="1"/>
  <c r="BR332" i="1"/>
  <c r="BZ332" i="1" s="1"/>
  <c r="BR333" i="1"/>
  <c r="BZ333" i="1" s="1"/>
  <c r="BR334" i="1"/>
  <c r="BR335" i="1"/>
  <c r="BR336" i="1"/>
  <c r="BR337" i="1"/>
  <c r="BR338" i="1"/>
  <c r="BR339" i="1"/>
  <c r="BR340" i="1"/>
  <c r="BZ340" i="1" s="1"/>
  <c r="BR341" i="1"/>
  <c r="BZ341" i="1" s="1"/>
  <c r="BR342" i="1"/>
  <c r="BR343" i="1"/>
  <c r="BR344" i="1"/>
  <c r="BR345" i="1"/>
  <c r="BR346" i="1"/>
  <c r="BR347" i="1"/>
  <c r="BR348" i="1"/>
  <c r="BZ348" i="1" s="1"/>
  <c r="BR349" i="1"/>
  <c r="BZ349" i="1" s="1"/>
  <c r="BR350" i="1"/>
  <c r="BR351" i="1"/>
  <c r="BR352" i="1"/>
  <c r="BR353" i="1"/>
  <c r="BR354" i="1"/>
  <c r="BR355" i="1"/>
  <c r="BR356" i="1"/>
  <c r="BZ356" i="1" s="1"/>
  <c r="BR357" i="1"/>
  <c r="BZ357" i="1" s="1"/>
  <c r="BR358" i="1"/>
  <c r="BR359" i="1"/>
  <c r="BR360" i="1"/>
  <c r="BR361" i="1"/>
  <c r="BR362" i="1"/>
  <c r="BR363" i="1"/>
  <c r="BR364" i="1"/>
  <c r="BZ364" i="1" s="1"/>
  <c r="BR365" i="1"/>
  <c r="BZ365" i="1" s="1"/>
  <c r="BR366" i="1"/>
  <c r="BR367" i="1"/>
  <c r="BR368" i="1"/>
  <c r="BR369" i="1"/>
  <c r="BR370" i="1"/>
  <c r="BR371" i="1"/>
  <c r="BR372" i="1"/>
  <c r="BZ372" i="1" s="1"/>
  <c r="BR373" i="1"/>
  <c r="BZ373" i="1" s="1"/>
  <c r="BR374" i="1"/>
  <c r="BR375" i="1"/>
  <c r="BR376" i="1"/>
  <c r="BR377" i="1"/>
  <c r="BR378" i="1"/>
  <c r="BR379" i="1"/>
  <c r="BR380" i="1"/>
  <c r="BZ380" i="1" s="1"/>
  <c r="BR381" i="1"/>
  <c r="BZ381" i="1" s="1"/>
  <c r="BR382" i="1"/>
  <c r="BR383" i="1"/>
  <c r="BR384" i="1"/>
  <c r="BR385" i="1"/>
  <c r="BR386" i="1"/>
  <c r="BR387" i="1"/>
  <c r="BR388" i="1"/>
  <c r="BZ388" i="1" s="1"/>
  <c r="BR389" i="1"/>
  <c r="BZ389" i="1" s="1"/>
  <c r="BR390" i="1"/>
  <c r="BR391" i="1"/>
  <c r="BR392" i="1"/>
  <c r="BR393" i="1"/>
  <c r="BR394" i="1"/>
  <c r="BR395" i="1"/>
  <c r="BR396" i="1"/>
  <c r="BZ396" i="1" s="1"/>
  <c r="BR397" i="1"/>
  <c r="BZ397" i="1" s="1"/>
  <c r="BR398" i="1"/>
  <c r="BR399" i="1"/>
  <c r="BR400" i="1"/>
  <c r="BR401" i="1"/>
  <c r="BR402" i="1"/>
  <c r="BR403" i="1"/>
  <c r="BR404" i="1"/>
  <c r="BZ404" i="1" s="1"/>
  <c r="BR405" i="1"/>
  <c r="BZ405" i="1" s="1"/>
  <c r="BR406" i="1"/>
  <c r="BR407" i="1"/>
  <c r="BR408" i="1"/>
  <c r="BR409" i="1"/>
  <c r="BR410" i="1"/>
  <c r="BR411" i="1"/>
  <c r="BR412" i="1"/>
  <c r="BZ412" i="1" s="1"/>
  <c r="BR413" i="1"/>
  <c r="BZ413" i="1" s="1"/>
  <c r="BR414" i="1"/>
  <c r="BR415" i="1"/>
  <c r="BR416" i="1"/>
  <c r="BR417" i="1"/>
  <c r="BR418" i="1"/>
  <c r="BR419" i="1"/>
  <c r="BR420" i="1"/>
  <c r="BZ420" i="1" s="1"/>
  <c r="CA420" i="1" s="1"/>
  <c r="BR421" i="1"/>
  <c r="BZ421" i="1" s="1"/>
  <c r="CA421" i="1" s="1"/>
  <c r="BR422" i="1"/>
  <c r="BR423" i="1"/>
  <c r="BR424" i="1"/>
  <c r="BR425" i="1"/>
  <c r="BR426" i="1"/>
  <c r="BR427" i="1"/>
  <c r="BR428" i="1"/>
  <c r="BZ428" i="1" s="1"/>
  <c r="CA428" i="1" s="1"/>
  <c r="BR429" i="1"/>
  <c r="BZ429" i="1" s="1"/>
  <c r="CA429" i="1" s="1"/>
  <c r="BR430" i="1"/>
  <c r="BR431" i="1"/>
  <c r="BR432" i="1"/>
  <c r="BR433" i="1"/>
  <c r="BR434" i="1"/>
  <c r="BR435" i="1"/>
  <c r="BR436" i="1"/>
  <c r="BZ436" i="1" s="1"/>
  <c r="CA436" i="1" s="1"/>
  <c r="BR437" i="1"/>
  <c r="BZ437" i="1" s="1"/>
  <c r="CA437" i="1" s="1"/>
  <c r="BR438" i="1"/>
  <c r="BR439" i="1"/>
  <c r="BR440" i="1"/>
  <c r="BR441" i="1"/>
  <c r="BR442" i="1"/>
  <c r="BR443" i="1"/>
  <c r="BR444" i="1"/>
  <c r="BZ444" i="1" s="1"/>
  <c r="CA444" i="1" s="1"/>
  <c r="BR445" i="1"/>
  <c r="BZ445" i="1" s="1"/>
  <c r="CA445" i="1" s="1"/>
  <c r="BR446" i="1"/>
  <c r="BR447" i="1"/>
  <c r="BR448" i="1"/>
  <c r="BR449" i="1"/>
  <c r="BR450" i="1"/>
  <c r="BR451" i="1"/>
  <c r="BR452" i="1"/>
  <c r="BZ452" i="1" s="1"/>
  <c r="CA452" i="1" s="1"/>
  <c r="BR453" i="1"/>
  <c r="BZ453" i="1" s="1"/>
  <c r="CA453" i="1" s="1"/>
  <c r="BR454" i="1"/>
  <c r="BR455" i="1"/>
  <c r="BR456" i="1"/>
  <c r="BR457" i="1"/>
  <c r="BR458" i="1"/>
  <c r="BR459" i="1"/>
  <c r="BR460" i="1"/>
  <c r="BZ460" i="1" s="1"/>
  <c r="CA460" i="1" s="1"/>
  <c r="BR461" i="1"/>
  <c r="BZ461" i="1" s="1"/>
  <c r="CA461" i="1" s="1"/>
  <c r="BR462" i="1"/>
  <c r="BR463" i="1"/>
  <c r="BR464" i="1"/>
  <c r="BR465" i="1"/>
  <c r="BR466" i="1"/>
  <c r="BR467" i="1"/>
  <c r="BR468" i="1"/>
  <c r="BZ468" i="1" s="1"/>
  <c r="CA468" i="1" s="1"/>
  <c r="BR469" i="1"/>
  <c r="BZ469" i="1" s="1"/>
  <c r="CA469" i="1" s="1"/>
  <c r="BR470" i="1"/>
  <c r="BR471" i="1"/>
  <c r="BR472" i="1"/>
  <c r="BR473" i="1"/>
  <c r="BR474" i="1"/>
  <c r="BR475" i="1"/>
  <c r="BR476" i="1"/>
  <c r="BZ476" i="1" s="1"/>
  <c r="CA476" i="1" s="1"/>
  <c r="BR477" i="1"/>
  <c r="BZ477" i="1" s="1"/>
  <c r="CA477" i="1" s="1"/>
  <c r="BR478" i="1"/>
  <c r="BR479" i="1"/>
  <c r="BR480" i="1"/>
  <c r="BR481" i="1"/>
  <c r="BR482" i="1"/>
  <c r="BR483" i="1"/>
  <c r="BR484" i="1"/>
  <c r="BZ484" i="1" s="1"/>
  <c r="CA484" i="1" s="1"/>
  <c r="BR485" i="1"/>
  <c r="BZ485" i="1" s="1"/>
  <c r="CA485" i="1" s="1"/>
  <c r="BR486" i="1"/>
  <c r="BR487" i="1"/>
  <c r="BR488" i="1"/>
  <c r="BR489" i="1"/>
  <c r="BR490" i="1"/>
  <c r="BR491" i="1"/>
  <c r="BR492" i="1"/>
  <c r="BZ492" i="1" s="1"/>
  <c r="CA492" i="1" s="1"/>
  <c r="BR493" i="1"/>
  <c r="BZ493" i="1" s="1"/>
  <c r="CA493" i="1" s="1"/>
  <c r="BR494" i="1"/>
  <c r="BR495" i="1"/>
  <c r="BR496" i="1"/>
  <c r="BR497" i="1"/>
  <c r="BR498" i="1"/>
  <c r="BR499" i="1"/>
  <c r="BR500" i="1"/>
  <c r="BZ500" i="1" s="1"/>
  <c r="CA500" i="1" s="1"/>
  <c r="BR501" i="1"/>
  <c r="BZ501" i="1" s="1"/>
  <c r="CA501" i="1" s="1"/>
  <c r="BR502" i="1"/>
  <c r="BR503" i="1"/>
  <c r="BR504" i="1"/>
  <c r="BR505" i="1"/>
  <c r="BR506" i="1"/>
  <c r="BR507" i="1"/>
  <c r="BR508" i="1"/>
  <c r="BZ508" i="1" s="1"/>
  <c r="CA508" i="1" s="1"/>
  <c r="BR509" i="1"/>
  <c r="BZ509" i="1" s="1"/>
  <c r="CA509" i="1" s="1"/>
  <c r="BR510" i="1"/>
  <c r="BR511" i="1"/>
  <c r="BR512" i="1"/>
  <c r="BR513" i="1"/>
  <c r="BR514" i="1"/>
  <c r="BR515" i="1"/>
  <c r="BR516" i="1"/>
  <c r="BZ516" i="1" s="1"/>
  <c r="CA516" i="1" s="1"/>
  <c r="BR517" i="1"/>
  <c r="BZ517" i="1" s="1"/>
  <c r="CA517" i="1" s="1"/>
  <c r="BR518" i="1"/>
  <c r="BR519" i="1"/>
  <c r="BR520" i="1"/>
  <c r="BR521" i="1"/>
  <c r="BR522" i="1"/>
  <c r="BR523" i="1"/>
  <c r="BR524" i="1"/>
  <c r="BZ524" i="1" s="1"/>
  <c r="CA524" i="1" s="1"/>
  <c r="BR525" i="1"/>
  <c r="BZ525" i="1" s="1"/>
  <c r="CA525" i="1" s="1"/>
  <c r="BR526" i="1"/>
  <c r="BR527" i="1"/>
  <c r="BR528" i="1"/>
  <c r="BR529" i="1"/>
  <c r="BR530" i="1"/>
  <c r="BR531" i="1"/>
  <c r="BR532" i="1"/>
  <c r="BZ532" i="1" s="1"/>
  <c r="CA532" i="1" s="1"/>
  <c r="BR533" i="1"/>
  <c r="BZ533" i="1" s="1"/>
  <c r="CA533" i="1" s="1"/>
  <c r="BR534" i="1"/>
  <c r="BR535" i="1"/>
  <c r="BR536" i="1"/>
  <c r="BR537" i="1"/>
  <c r="BR538" i="1"/>
  <c r="BR539" i="1"/>
  <c r="BR540" i="1"/>
  <c r="BZ540" i="1" s="1"/>
  <c r="CA540" i="1" s="1"/>
  <c r="BR541" i="1"/>
  <c r="BZ541" i="1" s="1"/>
  <c r="CA541" i="1" s="1"/>
  <c r="BR542" i="1"/>
  <c r="BR543" i="1"/>
  <c r="BR544" i="1"/>
  <c r="BR545" i="1"/>
  <c r="BR546" i="1"/>
  <c r="BR547" i="1"/>
  <c r="BR548" i="1"/>
  <c r="BZ548" i="1" s="1"/>
  <c r="CA548" i="1" s="1"/>
  <c r="BR549" i="1"/>
  <c r="BZ549" i="1" s="1"/>
  <c r="CA549" i="1" s="1"/>
  <c r="BR550" i="1"/>
  <c r="BR551" i="1"/>
  <c r="BR552" i="1"/>
  <c r="BR553" i="1"/>
  <c r="BR554" i="1"/>
  <c r="BR555" i="1"/>
  <c r="BR556" i="1"/>
  <c r="BZ556" i="1" s="1"/>
  <c r="CA556" i="1" s="1"/>
  <c r="BR557" i="1"/>
  <c r="BZ557" i="1" s="1"/>
  <c r="CA557" i="1" s="1"/>
  <c r="BR558" i="1"/>
  <c r="BR559" i="1"/>
  <c r="BR560" i="1"/>
  <c r="BR561" i="1"/>
  <c r="BR562" i="1"/>
  <c r="BR563" i="1"/>
  <c r="BR564" i="1"/>
  <c r="BZ564" i="1" s="1"/>
  <c r="CA564" i="1" s="1"/>
  <c r="BR565" i="1"/>
  <c r="BZ565" i="1" s="1"/>
  <c r="CA565" i="1" s="1"/>
  <c r="BR566" i="1"/>
  <c r="BR567" i="1"/>
  <c r="BR568" i="1"/>
  <c r="BR569" i="1"/>
  <c r="BR570" i="1"/>
  <c r="BR571" i="1"/>
  <c r="BR572" i="1"/>
  <c r="BZ572" i="1" s="1"/>
  <c r="CA572" i="1" s="1"/>
  <c r="BR573" i="1"/>
  <c r="BZ573" i="1" s="1"/>
  <c r="CA573" i="1" s="1"/>
  <c r="BR574" i="1"/>
  <c r="BR575" i="1"/>
  <c r="BR576" i="1"/>
  <c r="BR577" i="1"/>
  <c r="BR578" i="1"/>
  <c r="BR579" i="1"/>
  <c r="BR580" i="1"/>
  <c r="BZ580" i="1" s="1"/>
  <c r="CA580" i="1" s="1"/>
  <c r="BR581" i="1"/>
  <c r="BZ581" i="1" s="1"/>
  <c r="CA581" i="1" s="1"/>
  <c r="BR582" i="1"/>
  <c r="BR583" i="1"/>
  <c r="BR584" i="1"/>
  <c r="BR585" i="1"/>
  <c r="BR586" i="1"/>
  <c r="BR587" i="1"/>
  <c r="BR588" i="1"/>
  <c r="BZ588" i="1" s="1"/>
  <c r="CA588" i="1" s="1"/>
  <c r="BR589" i="1"/>
  <c r="BZ589" i="1" s="1"/>
  <c r="CA589" i="1" s="1"/>
  <c r="BR590" i="1"/>
  <c r="BR591" i="1"/>
  <c r="BR592" i="1"/>
  <c r="BR593" i="1"/>
  <c r="BR594" i="1"/>
  <c r="BR595" i="1"/>
  <c r="BR596" i="1"/>
  <c r="BZ596" i="1" s="1"/>
  <c r="CA596" i="1" s="1"/>
  <c r="BR597" i="1"/>
  <c r="BZ597" i="1" s="1"/>
  <c r="CA597" i="1" s="1"/>
  <c r="BR598" i="1"/>
  <c r="BR599" i="1"/>
  <c r="BR600" i="1"/>
  <c r="BR601" i="1"/>
  <c r="BR602" i="1"/>
  <c r="BR603" i="1"/>
  <c r="BR604" i="1"/>
  <c r="BZ604" i="1" s="1"/>
  <c r="CA604" i="1" s="1"/>
  <c r="BR605" i="1"/>
  <c r="BZ605" i="1" s="1"/>
  <c r="CA605" i="1" s="1"/>
  <c r="BR606" i="1"/>
  <c r="BR607" i="1"/>
  <c r="BR608" i="1"/>
  <c r="BR609" i="1"/>
  <c r="BR610" i="1"/>
  <c r="BR611" i="1"/>
  <c r="BR612" i="1"/>
  <c r="BZ612" i="1" s="1"/>
  <c r="CA612" i="1" s="1"/>
  <c r="BR613" i="1"/>
  <c r="BZ613" i="1" s="1"/>
  <c r="CA613" i="1" s="1"/>
  <c r="BR614" i="1"/>
  <c r="BR615" i="1"/>
  <c r="BR616" i="1"/>
  <c r="BR617" i="1"/>
  <c r="BR618" i="1"/>
  <c r="BR619" i="1"/>
  <c r="BR620" i="1"/>
  <c r="BZ620" i="1" s="1"/>
  <c r="CA620" i="1" s="1"/>
  <c r="BR621" i="1"/>
  <c r="BZ621" i="1" s="1"/>
  <c r="CA621" i="1" s="1"/>
  <c r="BR622" i="1"/>
  <c r="BR623" i="1"/>
  <c r="BR624" i="1"/>
  <c r="BR625" i="1"/>
  <c r="BR626" i="1"/>
  <c r="BR627" i="1"/>
  <c r="BR628" i="1"/>
  <c r="BZ628" i="1" s="1"/>
  <c r="CA628" i="1" s="1"/>
  <c r="BR629" i="1"/>
  <c r="BZ629" i="1" s="1"/>
  <c r="CA629" i="1" s="1"/>
  <c r="BR630" i="1"/>
  <c r="BR631" i="1"/>
  <c r="BR632" i="1"/>
  <c r="BR633" i="1"/>
  <c r="BR634" i="1"/>
  <c r="BR635" i="1"/>
  <c r="BR636" i="1"/>
  <c r="BZ636" i="1" s="1"/>
  <c r="CA636" i="1" s="1"/>
  <c r="BR637" i="1"/>
  <c r="BZ637" i="1" s="1"/>
  <c r="CA637" i="1" s="1"/>
  <c r="BR638" i="1"/>
  <c r="BR639" i="1"/>
  <c r="BR640" i="1"/>
  <c r="BR641" i="1"/>
  <c r="BR642" i="1"/>
  <c r="BR643" i="1"/>
  <c r="BR644" i="1"/>
  <c r="BZ644" i="1" s="1"/>
  <c r="CA644" i="1" s="1"/>
  <c r="BR645" i="1"/>
  <c r="BZ645" i="1" s="1"/>
  <c r="CA645" i="1" s="1"/>
  <c r="BR646" i="1"/>
  <c r="BR647" i="1"/>
  <c r="BR648" i="1"/>
  <c r="BR649" i="1"/>
  <c r="BR650" i="1"/>
  <c r="BR651" i="1"/>
  <c r="BR652" i="1"/>
  <c r="BZ652" i="1" s="1"/>
  <c r="CA652" i="1" s="1"/>
  <c r="BR653" i="1"/>
  <c r="BZ653" i="1" s="1"/>
  <c r="CA653" i="1" s="1"/>
  <c r="BR654" i="1"/>
  <c r="BR655" i="1"/>
  <c r="BR656" i="1"/>
  <c r="BR657" i="1"/>
  <c r="BR658" i="1"/>
  <c r="BR659" i="1"/>
  <c r="BR660" i="1"/>
  <c r="BZ660" i="1" s="1"/>
  <c r="CA660" i="1" s="1"/>
  <c r="BR661" i="1"/>
  <c r="BZ661" i="1" s="1"/>
  <c r="CA661" i="1" s="1"/>
  <c r="BR662" i="1"/>
  <c r="BR663" i="1"/>
  <c r="BR664" i="1"/>
  <c r="BR665" i="1"/>
  <c r="BR666" i="1"/>
  <c r="BR667" i="1"/>
  <c r="BR668" i="1"/>
  <c r="BZ668" i="1" s="1"/>
  <c r="CA668" i="1" s="1"/>
  <c r="BR669" i="1"/>
  <c r="BZ669" i="1" s="1"/>
  <c r="CA669" i="1" s="1"/>
  <c r="BR670" i="1"/>
  <c r="BR671" i="1"/>
  <c r="BR672" i="1"/>
  <c r="BR673" i="1"/>
  <c r="BR674" i="1"/>
  <c r="BR675" i="1"/>
  <c r="BR676" i="1"/>
  <c r="BZ676" i="1" s="1"/>
  <c r="CA676" i="1" s="1"/>
  <c r="BR677" i="1"/>
  <c r="BZ677" i="1" s="1"/>
  <c r="CA677" i="1" s="1"/>
  <c r="BR678" i="1"/>
  <c r="BR679" i="1"/>
  <c r="BR680" i="1"/>
  <c r="BR681" i="1"/>
  <c r="BR682" i="1"/>
  <c r="BR683" i="1"/>
  <c r="BR684" i="1"/>
  <c r="BZ684" i="1" s="1"/>
  <c r="CA684" i="1" s="1"/>
  <c r="BR685" i="1"/>
  <c r="BZ685" i="1" s="1"/>
  <c r="CA685" i="1" s="1"/>
  <c r="BR686" i="1"/>
  <c r="BR687" i="1"/>
  <c r="BR688" i="1"/>
  <c r="BR689" i="1"/>
  <c r="BR690" i="1"/>
  <c r="BR691" i="1"/>
  <c r="BR692" i="1"/>
  <c r="BZ692" i="1" s="1"/>
  <c r="CA692" i="1" s="1"/>
  <c r="BR693" i="1"/>
  <c r="BZ693" i="1" s="1"/>
  <c r="CA693" i="1" s="1"/>
  <c r="BR694" i="1"/>
  <c r="BR695" i="1"/>
  <c r="BR696" i="1"/>
  <c r="BR697" i="1"/>
  <c r="BR698" i="1"/>
  <c r="BR699" i="1"/>
  <c r="BR700" i="1"/>
  <c r="BZ700" i="1" s="1"/>
  <c r="CA700" i="1" s="1"/>
  <c r="BR701" i="1"/>
  <c r="BZ701" i="1" s="1"/>
  <c r="CA701" i="1" s="1"/>
  <c r="BR702" i="1"/>
  <c r="BR703" i="1"/>
  <c r="BR704" i="1"/>
  <c r="BR705" i="1"/>
  <c r="BR706" i="1"/>
  <c r="BR707" i="1"/>
  <c r="BR708" i="1"/>
  <c r="BZ708" i="1" s="1"/>
  <c r="CA708" i="1" s="1"/>
  <c r="BR709" i="1"/>
  <c r="BZ709" i="1" s="1"/>
  <c r="CA709" i="1" s="1"/>
  <c r="BR710" i="1"/>
  <c r="BR711" i="1"/>
  <c r="BR712" i="1"/>
  <c r="BR713" i="1"/>
  <c r="BR714" i="1"/>
  <c r="BR715" i="1"/>
  <c r="BR716" i="1"/>
  <c r="BZ716" i="1" s="1"/>
  <c r="CA716" i="1" s="1"/>
  <c r="BR717" i="1"/>
  <c r="BZ717" i="1" s="1"/>
  <c r="CA717" i="1" s="1"/>
  <c r="BR718" i="1"/>
  <c r="BR719" i="1"/>
  <c r="BR720" i="1"/>
  <c r="BR721" i="1"/>
  <c r="BR722" i="1"/>
  <c r="BR723" i="1"/>
  <c r="BR724" i="1"/>
  <c r="BZ724" i="1" s="1"/>
  <c r="CA724" i="1" s="1"/>
  <c r="BR725" i="1"/>
  <c r="BZ725" i="1" s="1"/>
  <c r="CA725" i="1" s="1"/>
  <c r="BR726" i="1"/>
  <c r="BR727" i="1"/>
  <c r="BR728" i="1"/>
  <c r="BR729" i="1"/>
  <c r="BR730" i="1"/>
  <c r="BR731" i="1"/>
  <c r="BR732" i="1"/>
  <c r="BZ732" i="1" s="1"/>
  <c r="CA732" i="1" s="1"/>
  <c r="BR733" i="1"/>
  <c r="BZ733" i="1" s="1"/>
  <c r="CA733" i="1" s="1"/>
  <c r="BR734" i="1"/>
  <c r="BR735" i="1"/>
  <c r="BR736" i="1"/>
  <c r="BR737" i="1"/>
  <c r="BR738" i="1"/>
  <c r="BR739" i="1"/>
  <c r="BR740" i="1"/>
  <c r="BZ740" i="1" s="1"/>
  <c r="CA740" i="1" s="1"/>
  <c r="BR741" i="1"/>
  <c r="BZ741" i="1" s="1"/>
  <c r="CA741" i="1" s="1"/>
  <c r="BR742" i="1"/>
  <c r="BR743" i="1"/>
  <c r="BR744" i="1"/>
  <c r="BR745" i="1"/>
  <c r="BR746" i="1"/>
  <c r="BR747" i="1"/>
  <c r="BR748" i="1"/>
  <c r="BZ748" i="1" s="1"/>
  <c r="CA748" i="1" s="1"/>
  <c r="BR749" i="1"/>
  <c r="BZ749" i="1" s="1"/>
  <c r="CA749" i="1" s="1"/>
  <c r="BR750" i="1"/>
  <c r="BR751" i="1"/>
  <c r="BR752" i="1"/>
  <c r="BR753" i="1"/>
  <c r="BR754" i="1"/>
  <c r="BR755" i="1"/>
  <c r="BR756" i="1"/>
  <c r="BZ756" i="1" s="1"/>
  <c r="CA756" i="1" s="1"/>
  <c r="BR757" i="1"/>
  <c r="BZ757" i="1" s="1"/>
  <c r="CA757" i="1" s="1"/>
  <c r="BR758" i="1"/>
  <c r="BR759" i="1"/>
  <c r="BR760" i="1"/>
  <c r="BR761" i="1"/>
  <c r="BR762" i="1"/>
  <c r="BR763" i="1"/>
  <c r="BR764" i="1"/>
  <c r="BZ764" i="1" s="1"/>
  <c r="CA764" i="1" s="1"/>
  <c r="BR765" i="1"/>
  <c r="BZ765" i="1" s="1"/>
  <c r="CA765" i="1" s="1"/>
  <c r="BR766" i="1"/>
  <c r="BR767" i="1"/>
  <c r="BR768" i="1"/>
  <c r="BR769" i="1"/>
  <c r="BR770" i="1"/>
  <c r="BR771" i="1"/>
  <c r="BR772" i="1"/>
  <c r="BZ772" i="1" s="1"/>
  <c r="CA772" i="1" s="1"/>
  <c r="BR773" i="1"/>
  <c r="BZ773" i="1" s="1"/>
  <c r="CA773" i="1" s="1"/>
  <c r="BR774" i="1"/>
  <c r="BR775" i="1"/>
  <c r="BR776" i="1"/>
  <c r="BR777" i="1"/>
  <c r="BR778" i="1"/>
  <c r="BR779" i="1"/>
  <c r="BR780" i="1"/>
  <c r="BZ780" i="1" s="1"/>
  <c r="CA780" i="1" s="1"/>
  <c r="BR781" i="1"/>
  <c r="BZ781" i="1" s="1"/>
  <c r="CA781" i="1" s="1"/>
  <c r="BR782" i="1"/>
  <c r="BR783" i="1"/>
  <c r="BR784" i="1"/>
  <c r="BR785" i="1"/>
  <c r="BR786" i="1"/>
  <c r="BR787" i="1"/>
  <c r="BR788" i="1"/>
  <c r="BZ788" i="1" s="1"/>
  <c r="CA788" i="1" s="1"/>
  <c r="BR789" i="1"/>
  <c r="BZ789" i="1" s="1"/>
  <c r="CA789" i="1" s="1"/>
  <c r="BR790" i="1"/>
  <c r="BR791" i="1"/>
  <c r="BR792" i="1"/>
  <c r="BR793" i="1"/>
  <c r="BR794" i="1"/>
  <c r="BR795" i="1"/>
  <c r="BR796" i="1"/>
  <c r="BZ796" i="1" s="1"/>
  <c r="CA796" i="1" s="1"/>
  <c r="BR797" i="1"/>
  <c r="BZ797" i="1" s="1"/>
  <c r="CA797" i="1" s="1"/>
  <c r="BR798" i="1"/>
  <c r="BR799" i="1"/>
  <c r="BR800" i="1"/>
  <c r="BR801" i="1"/>
  <c r="BR802" i="1"/>
  <c r="BR803" i="1"/>
  <c r="BR804" i="1"/>
  <c r="BZ804" i="1" s="1"/>
  <c r="CA804" i="1" s="1"/>
  <c r="BR805" i="1"/>
  <c r="BZ805" i="1" s="1"/>
  <c r="CA805" i="1" s="1"/>
  <c r="BR806" i="1"/>
  <c r="BR807" i="1"/>
  <c r="BR808" i="1"/>
  <c r="BR809" i="1"/>
  <c r="BR810" i="1"/>
  <c r="BR811" i="1"/>
  <c r="BR812" i="1"/>
  <c r="BZ812" i="1" s="1"/>
  <c r="CA812" i="1" s="1"/>
  <c r="BR813" i="1"/>
  <c r="BZ813" i="1" s="1"/>
  <c r="CA813" i="1" s="1"/>
  <c r="BR814" i="1"/>
  <c r="BR815" i="1"/>
  <c r="BR816" i="1"/>
  <c r="BR817" i="1"/>
  <c r="BR818" i="1"/>
  <c r="BR819" i="1"/>
  <c r="BR820" i="1"/>
  <c r="BZ820" i="1" s="1"/>
  <c r="CA820" i="1" s="1"/>
  <c r="BR821" i="1"/>
  <c r="BZ821" i="1" s="1"/>
  <c r="CA821" i="1" s="1"/>
  <c r="BR822" i="1"/>
  <c r="BR823" i="1"/>
  <c r="BR824" i="1"/>
  <c r="BR825" i="1"/>
  <c r="BR826" i="1"/>
  <c r="BR827" i="1"/>
  <c r="BR828" i="1"/>
  <c r="BZ828" i="1" s="1"/>
  <c r="CA828" i="1" s="1"/>
  <c r="BR829" i="1"/>
  <c r="BZ829" i="1" s="1"/>
  <c r="CA829" i="1" s="1"/>
  <c r="BR830" i="1"/>
  <c r="BR831" i="1"/>
  <c r="BR832" i="1"/>
  <c r="BR833" i="1"/>
  <c r="BR834" i="1"/>
  <c r="BR835" i="1"/>
  <c r="BR836" i="1"/>
  <c r="BZ836" i="1" s="1"/>
  <c r="CA836" i="1" s="1"/>
  <c r="BR837" i="1"/>
  <c r="BZ837" i="1" s="1"/>
  <c r="CA837" i="1" s="1"/>
  <c r="BR838" i="1"/>
  <c r="BR839" i="1"/>
  <c r="BR840" i="1"/>
  <c r="BR841" i="1"/>
  <c r="BR842" i="1"/>
  <c r="BR843" i="1"/>
  <c r="BR844" i="1"/>
  <c r="BZ844" i="1" s="1"/>
  <c r="CA844" i="1" s="1"/>
  <c r="BR845" i="1"/>
  <c r="BZ845" i="1" s="1"/>
  <c r="CA845" i="1" s="1"/>
  <c r="BR846" i="1"/>
  <c r="BR847" i="1"/>
  <c r="BR848" i="1"/>
  <c r="BR849" i="1"/>
  <c r="BR850" i="1"/>
  <c r="BR851" i="1"/>
  <c r="BR852" i="1"/>
  <c r="BZ852" i="1" s="1"/>
  <c r="CA852" i="1" s="1"/>
  <c r="BR853" i="1"/>
  <c r="BZ853" i="1" s="1"/>
  <c r="CA853" i="1" s="1"/>
  <c r="BR854" i="1"/>
  <c r="BR855" i="1"/>
  <c r="BR856" i="1"/>
  <c r="BR857" i="1"/>
  <c r="BR858" i="1"/>
  <c r="BR859" i="1"/>
  <c r="BR860" i="1"/>
  <c r="BZ860" i="1" s="1"/>
  <c r="CA860" i="1" s="1"/>
  <c r="BR861" i="1"/>
  <c r="BZ861" i="1" s="1"/>
  <c r="CA861" i="1" s="1"/>
  <c r="BR862" i="1"/>
  <c r="BR863" i="1"/>
  <c r="BR864" i="1"/>
  <c r="BR865" i="1"/>
  <c r="BR866" i="1"/>
  <c r="BR867" i="1"/>
  <c r="BR868" i="1"/>
  <c r="BZ868" i="1" s="1"/>
  <c r="CA868" i="1" s="1"/>
  <c r="BR869" i="1"/>
  <c r="BZ869" i="1" s="1"/>
  <c r="CA869" i="1" s="1"/>
  <c r="BR870" i="1"/>
  <c r="BR871" i="1"/>
  <c r="BR872" i="1"/>
  <c r="BR873" i="1"/>
  <c r="BR874" i="1"/>
  <c r="BR875" i="1"/>
  <c r="BR876" i="1"/>
  <c r="BZ876" i="1" s="1"/>
  <c r="CA876" i="1" s="1"/>
  <c r="BR877" i="1"/>
  <c r="BZ877" i="1" s="1"/>
  <c r="CA877" i="1" s="1"/>
  <c r="BR878" i="1"/>
  <c r="BR879" i="1"/>
  <c r="BR880" i="1"/>
  <c r="BR881" i="1"/>
  <c r="BR882" i="1"/>
  <c r="BR883" i="1"/>
  <c r="BR884" i="1"/>
  <c r="BZ884" i="1" s="1"/>
  <c r="CA884" i="1" s="1"/>
  <c r="BR885" i="1"/>
  <c r="BZ885" i="1" s="1"/>
  <c r="CA885" i="1" s="1"/>
  <c r="BR886" i="1"/>
  <c r="BR887" i="1"/>
  <c r="BR888" i="1"/>
  <c r="BR889" i="1"/>
  <c r="BR890" i="1"/>
  <c r="BR891" i="1"/>
  <c r="BR892" i="1"/>
  <c r="BZ892" i="1" s="1"/>
  <c r="CA892" i="1" s="1"/>
  <c r="BR893" i="1"/>
  <c r="BZ893" i="1" s="1"/>
  <c r="CA893" i="1" s="1"/>
  <c r="BR894" i="1"/>
  <c r="BR895" i="1"/>
  <c r="BR896" i="1"/>
  <c r="BR897" i="1"/>
  <c r="BR898" i="1"/>
  <c r="BR899" i="1"/>
  <c r="BR900" i="1"/>
  <c r="BZ900" i="1" s="1"/>
  <c r="CA900" i="1" s="1"/>
  <c r="BR901" i="1"/>
  <c r="BZ901" i="1" s="1"/>
  <c r="CA901" i="1" s="1"/>
  <c r="BR902" i="1"/>
  <c r="BR903" i="1"/>
  <c r="BR904" i="1"/>
  <c r="BR905" i="1"/>
  <c r="BR906" i="1"/>
  <c r="BR907" i="1"/>
  <c r="BR908" i="1"/>
  <c r="BZ908" i="1" s="1"/>
  <c r="CA908" i="1" s="1"/>
  <c r="BR909" i="1"/>
  <c r="BZ909" i="1" s="1"/>
  <c r="CA909" i="1" s="1"/>
  <c r="BR910" i="1"/>
  <c r="BR911" i="1"/>
  <c r="BR912" i="1"/>
  <c r="BR913" i="1"/>
  <c r="BR914" i="1"/>
  <c r="BR915" i="1"/>
  <c r="BR916" i="1"/>
  <c r="BZ916" i="1" s="1"/>
  <c r="CA916" i="1" s="1"/>
  <c r="BR917" i="1"/>
  <c r="BZ917" i="1" s="1"/>
  <c r="CA917" i="1" s="1"/>
  <c r="BR918" i="1"/>
  <c r="BR919" i="1"/>
  <c r="BR920" i="1"/>
  <c r="BR921" i="1"/>
  <c r="BR922" i="1"/>
  <c r="BR923" i="1"/>
  <c r="BR924" i="1"/>
  <c r="BZ924" i="1" s="1"/>
  <c r="CA924" i="1" s="1"/>
  <c r="BR925" i="1"/>
  <c r="BZ925" i="1" s="1"/>
  <c r="CA925" i="1" s="1"/>
  <c r="BR926" i="1"/>
  <c r="BR927" i="1"/>
  <c r="BR928" i="1"/>
  <c r="BR929" i="1"/>
  <c r="BR930" i="1"/>
  <c r="BR931" i="1"/>
  <c r="BR932" i="1"/>
  <c r="BZ932" i="1" s="1"/>
  <c r="CA932" i="1" s="1"/>
  <c r="BR933" i="1"/>
  <c r="BZ933" i="1" s="1"/>
  <c r="CA933" i="1" s="1"/>
  <c r="BR934" i="1"/>
  <c r="BR935" i="1"/>
  <c r="BR936" i="1"/>
  <c r="BR937" i="1"/>
  <c r="BR938" i="1"/>
  <c r="BR939" i="1"/>
  <c r="BR940" i="1"/>
  <c r="BZ940" i="1" s="1"/>
  <c r="CA940" i="1" s="1"/>
  <c r="BR941" i="1"/>
  <c r="BZ941" i="1" s="1"/>
  <c r="CA941" i="1" s="1"/>
  <c r="BR942" i="1"/>
  <c r="BR943" i="1"/>
  <c r="BR944" i="1"/>
  <c r="BR945" i="1"/>
  <c r="BR946" i="1"/>
  <c r="BR947" i="1"/>
  <c r="BR948" i="1"/>
  <c r="BZ948" i="1" s="1"/>
  <c r="CA948" i="1" s="1"/>
  <c r="BR949" i="1"/>
  <c r="BZ949" i="1" s="1"/>
  <c r="CA949" i="1" s="1"/>
  <c r="BR950" i="1"/>
  <c r="BR951" i="1"/>
  <c r="BR952" i="1"/>
  <c r="BR953" i="1"/>
  <c r="BR954" i="1"/>
  <c r="BR955" i="1"/>
  <c r="BR956" i="1"/>
  <c r="BZ956" i="1" s="1"/>
  <c r="CA956" i="1" s="1"/>
  <c r="BR957" i="1"/>
  <c r="BZ957" i="1" s="1"/>
  <c r="CA957" i="1" s="1"/>
  <c r="BR958" i="1"/>
  <c r="BR959" i="1"/>
  <c r="BR960" i="1"/>
  <c r="BR961" i="1"/>
  <c r="BR962" i="1"/>
  <c r="BR963" i="1"/>
  <c r="BR964" i="1"/>
  <c r="BZ964" i="1" s="1"/>
  <c r="CA964" i="1" s="1"/>
  <c r="BR965" i="1"/>
  <c r="BZ965" i="1" s="1"/>
  <c r="CA965" i="1" s="1"/>
  <c r="BR966" i="1"/>
  <c r="BR967" i="1"/>
  <c r="BR968" i="1"/>
  <c r="BR969" i="1"/>
  <c r="BR970" i="1"/>
  <c r="BR971" i="1"/>
  <c r="BR972" i="1"/>
  <c r="BZ972" i="1" s="1"/>
  <c r="CA972" i="1" s="1"/>
  <c r="BR973" i="1"/>
  <c r="BZ973" i="1" s="1"/>
  <c r="CA973" i="1" s="1"/>
  <c r="BR974" i="1"/>
  <c r="BR975" i="1"/>
  <c r="BR976" i="1"/>
  <c r="BR977" i="1"/>
  <c r="BR978" i="1"/>
  <c r="BR979" i="1"/>
  <c r="BR980" i="1"/>
  <c r="BZ980" i="1" s="1"/>
  <c r="CA980" i="1" s="1"/>
  <c r="BR981" i="1"/>
  <c r="BZ981" i="1" s="1"/>
  <c r="CA981" i="1" s="1"/>
  <c r="BR982" i="1"/>
  <c r="BR983" i="1"/>
  <c r="BR984" i="1"/>
  <c r="BR985" i="1"/>
  <c r="BR986" i="1"/>
  <c r="BR987" i="1"/>
  <c r="BR988" i="1"/>
  <c r="BZ988" i="1" s="1"/>
  <c r="CA988" i="1" s="1"/>
  <c r="BR989" i="1"/>
  <c r="BZ989" i="1" s="1"/>
  <c r="CA989" i="1" s="1"/>
  <c r="BR990" i="1"/>
  <c r="BR991" i="1"/>
  <c r="BR992" i="1"/>
  <c r="BR993" i="1"/>
  <c r="BR994" i="1"/>
  <c r="BR995" i="1"/>
  <c r="BR996" i="1"/>
  <c r="BZ996" i="1" s="1"/>
  <c r="CA996" i="1" s="1"/>
  <c r="BR997" i="1"/>
  <c r="BZ997" i="1" s="1"/>
  <c r="CA997" i="1" s="1"/>
  <c r="BR998" i="1"/>
  <c r="BR999" i="1"/>
  <c r="BR1000" i="1"/>
  <c r="BR1001" i="1"/>
  <c r="BR1002" i="1"/>
  <c r="BR1003" i="1"/>
  <c r="BR1004" i="1"/>
  <c r="BZ1004" i="1" s="1"/>
  <c r="CA1004" i="1" s="1"/>
  <c r="BR1005" i="1"/>
  <c r="BZ1005" i="1" s="1"/>
  <c r="CA1005" i="1" s="1"/>
  <c r="BR1006" i="1"/>
  <c r="BR1007" i="1"/>
  <c r="BR1008" i="1"/>
  <c r="BR1009" i="1"/>
  <c r="BR1010" i="1"/>
  <c r="BR1011" i="1"/>
  <c r="BR1012" i="1"/>
  <c r="BZ1012" i="1" s="1"/>
  <c r="CA1012" i="1" s="1"/>
  <c r="BR1013" i="1"/>
  <c r="BZ1013" i="1" s="1"/>
  <c r="CA1013" i="1" s="1"/>
  <c r="BR1014" i="1"/>
  <c r="BR1015" i="1"/>
  <c r="BR1016" i="1"/>
  <c r="BR1017" i="1"/>
  <c r="BR1018" i="1"/>
  <c r="BR1019" i="1"/>
  <c r="BR1020" i="1"/>
  <c r="BZ1020" i="1" s="1"/>
  <c r="CA1020" i="1" s="1"/>
  <c r="BR1021" i="1"/>
  <c r="BZ1021" i="1" s="1"/>
  <c r="CA1021" i="1" s="1"/>
  <c r="BR1022" i="1"/>
  <c r="BR1023" i="1"/>
  <c r="BR1024" i="1"/>
  <c r="BR1025" i="1"/>
  <c r="BR1026" i="1"/>
  <c r="BR1027" i="1"/>
  <c r="BR1028" i="1"/>
  <c r="BZ1028" i="1" s="1"/>
  <c r="CA1028" i="1" s="1"/>
  <c r="BR1029" i="1"/>
  <c r="BZ1029" i="1" s="1"/>
  <c r="CA1029" i="1" s="1"/>
  <c r="BR1030" i="1"/>
  <c r="BR1031" i="1"/>
  <c r="BR1032" i="1"/>
  <c r="BR1033" i="1"/>
  <c r="BR1034" i="1"/>
  <c r="BR1035" i="1"/>
  <c r="BR1036" i="1"/>
  <c r="BZ1036" i="1" s="1"/>
  <c r="CA1036" i="1" s="1"/>
  <c r="BR1037" i="1"/>
  <c r="BZ1037" i="1" s="1"/>
  <c r="CA1037" i="1" s="1"/>
  <c r="BR1038" i="1"/>
  <c r="BR1039" i="1"/>
  <c r="BR1040" i="1"/>
  <c r="BR1041" i="1"/>
  <c r="BR1042" i="1"/>
  <c r="BR1043" i="1"/>
  <c r="BR1044" i="1"/>
  <c r="BZ1044" i="1" s="1"/>
  <c r="CA1044" i="1" s="1"/>
  <c r="BR1045" i="1"/>
  <c r="BZ1045" i="1" s="1"/>
  <c r="CA1045" i="1" s="1"/>
  <c r="BR1046" i="1"/>
  <c r="BR1047" i="1"/>
  <c r="BR1048" i="1"/>
  <c r="BR1049" i="1"/>
  <c r="BR1050" i="1"/>
  <c r="BR1051" i="1"/>
  <c r="BR1052" i="1"/>
  <c r="BZ1052" i="1" s="1"/>
  <c r="CA1052" i="1" s="1"/>
  <c r="BR1053" i="1"/>
  <c r="BZ1053" i="1" s="1"/>
  <c r="CA1053" i="1" s="1"/>
  <c r="BR1054" i="1"/>
  <c r="BR1055" i="1"/>
  <c r="BR1056" i="1"/>
  <c r="BR1057" i="1"/>
  <c r="BR1058" i="1"/>
  <c r="BR1059" i="1"/>
  <c r="BR1060" i="1"/>
  <c r="BZ1060" i="1" s="1"/>
  <c r="CA1060" i="1" s="1"/>
  <c r="BR1061" i="1"/>
  <c r="BZ1061" i="1" s="1"/>
  <c r="CA1061" i="1" s="1"/>
  <c r="BR1062" i="1"/>
  <c r="BR1063" i="1"/>
  <c r="BR1064" i="1"/>
  <c r="BR1065" i="1"/>
  <c r="BR1066" i="1"/>
  <c r="BR1067" i="1"/>
  <c r="BR1068" i="1"/>
  <c r="BZ1068" i="1" s="1"/>
  <c r="CA1068" i="1" s="1"/>
  <c r="BR1069" i="1"/>
  <c r="BZ1069" i="1" s="1"/>
  <c r="CA1069" i="1" s="1"/>
  <c r="BR1070" i="1"/>
  <c r="BR1071" i="1"/>
  <c r="BR1072" i="1"/>
  <c r="BR1073" i="1"/>
  <c r="BR1074" i="1"/>
  <c r="BR1075" i="1"/>
  <c r="BR1076" i="1"/>
  <c r="BZ1076" i="1" s="1"/>
  <c r="CA1076" i="1" s="1"/>
  <c r="BR1077" i="1"/>
  <c r="BZ1077" i="1" s="1"/>
  <c r="CA1077" i="1" s="1"/>
  <c r="BR1078" i="1"/>
  <c r="BR1079" i="1"/>
  <c r="BR1080" i="1"/>
  <c r="BR1081" i="1"/>
  <c r="BR1082" i="1"/>
  <c r="BR1083" i="1"/>
  <c r="BR1084" i="1"/>
  <c r="BZ1084" i="1" s="1"/>
  <c r="CA1084" i="1" s="1"/>
  <c r="BR1085" i="1"/>
  <c r="BZ1085" i="1" s="1"/>
  <c r="CA1085" i="1" s="1"/>
  <c r="BR1086" i="1"/>
  <c r="BR1087" i="1"/>
  <c r="BR1088" i="1"/>
  <c r="BR1089" i="1"/>
  <c r="BR1090" i="1"/>
  <c r="BR1091" i="1"/>
  <c r="BR1092" i="1"/>
  <c r="BZ1092" i="1" s="1"/>
  <c r="CA1092" i="1" s="1"/>
  <c r="BR1093" i="1"/>
  <c r="BZ1093" i="1" s="1"/>
  <c r="CA1093" i="1" s="1"/>
  <c r="BR1094" i="1"/>
  <c r="BR1095" i="1"/>
  <c r="BR1096" i="1"/>
  <c r="BR1097" i="1"/>
  <c r="BR1098" i="1"/>
  <c r="BZ1098" i="1" s="1"/>
  <c r="CA1098" i="1" s="1"/>
  <c r="BR1099" i="1"/>
  <c r="BR1100" i="1"/>
  <c r="BZ1100" i="1" s="1"/>
  <c r="CA1100" i="1" s="1"/>
  <c r="BR1101" i="1"/>
  <c r="BZ1101" i="1" s="1"/>
  <c r="CA1101" i="1" s="1"/>
  <c r="BR1102" i="1"/>
  <c r="BR1103" i="1"/>
  <c r="BR1104" i="1"/>
  <c r="BR1105" i="1"/>
  <c r="BR1106" i="1"/>
  <c r="BZ1106" i="1" s="1"/>
  <c r="CA1106" i="1" s="1"/>
  <c r="BR1107" i="1"/>
  <c r="BR1108" i="1"/>
  <c r="BZ1108" i="1" s="1"/>
  <c r="CA1108" i="1" s="1"/>
  <c r="BR1109" i="1"/>
  <c r="BZ1109" i="1" s="1"/>
  <c r="CA1109" i="1" s="1"/>
  <c r="BR1110" i="1"/>
  <c r="BR1111" i="1"/>
  <c r="BR1112" i="1"/>
  <c r="BR1113" i="1"/>
  <c r="BR1114" i="1"/>
  <c r="BZ1114" i="1" s="1"/>
  <c r="CA1114" i="1" s="1"/>
  <c r="BR1115" i="1"/>
  <c r="BR1116" i="1"/>
  <c r="BZ1116" i="1" s="1"/>
  <c r="CA1116" i="1" s="1"/>
  <c r="BR1117" i="1"/>
  <c r="BZ1117" i="1" s="1"/>
  <c r="CA1117" i="1" s="1"/>
  <c r="BR1118" i="1"/>
  <c r="BR1119" i="1"/>
  <c r="BR1120" i="1"/>
  <c r="BR1121" i="1"/>
  <c r="BR1122" i="1"/>
  <c r="BZ1122" i="1" s="1"/>
  <c r="CA1122" i="1" s="1"/>
  <c r="BR1123" i="1"/>
  <c r="BR1124" i="1"/>
  <c r="BZ1124" i="1" s="1"/>
  <c r="CA1124" i="1" s="1"/>
  <c r="BR1125" i="1"/>
  <c r="BZ1125" i="1" s="1"/>
  <c r="CA1125" i="1" s="1"/>
  <c r="BR1126" i="1"/>
  <c r="BR1127" i="1"/>
  <c r="BR1128" i="1"/>
  <c r="BR1129" i="1"/>
  <c r="BR1130" i="1"/>
  <c r="BZ1130" i="1" s="1"/>
  <c r="CA1130" i="1" s="1"/>
  <c r="BR1131" i="1"/>
  <c r="BR1132" i="1"/>
  <c r="BZ1132" i="1" s="1"/>
  <c r="CA1132" i="1" s="1"/>
  <c r="BR1133" i="1"/>
  <c r="BZ1133" i="1" s="1"/>
  <c r="CA1133" i="1" s="1"/>
  <c r="BR1134" i="1"/>
  <c r="BR1135" i="1"/>
  <c r="BR1136" i="1"/>
  <c r="BR1137" i="1"/>
  <c r="BR1138" i="1"/>
  <c r="BZ1138" i="1" s="1"/>
  <c r="CA1138" i="1" s="1"/>
  <c r="BR1139" i="1"/>
  <c r="BR1140" i="1"/>
  <c r="BZ1140" i="1" s="1"/>
  <c r="CA1140" i="1" s="1"/>
  <c r="BR1141" i="1"/>
  <c r="BZ1141" i="1" s="1"/>
  <c r="CA1141" i="1" s="1"/>
  <c r="BR1142" i="1"/>
  <c r="BR1143" i="1"/>
  <c r="BR1144" i="1"/>
  <c r="BR1145" i="1"/>
  <c r="BR1146" i="1"/>
  <c r="BZ1146" i="1" s="1"/>
  <c r="CA1146" i="1" s="1"/>
  <c r="BR1147" i="1"/>
  <c r="BR1148" i="1"/>
  <c r="BZ1148" i="1" s="1"/>
  <c r="CA1148" i="1" s="1"/>
  <c r="BR1149" i="1"/>
  <c r="BZ1149" i="1" s="1"/>
  <c r="CA1149" i="1" s="1"/>
  <c r="BR1150" i="1"/>
  <c r="BR1151" i="1"/>
  <c r="BR1152" i="1"/>
  <c r="BR1153" i="1"/>
  <c r="BR1154" i="1"/>
  <c r="BZ1154" i="1" s="1"/>
  <c r="CA1154" i="1" s="1"/>
  <c r="BR1155" i="1"/>
  <c r="BR1156" i="1"/>
  <c r="BZ1156" i="1" s="1"/>
  <c r="CA1156" i="1" s="1"/>
  <c r="BR1157" i="1"/>
  <c r="BZ1157" i="1" s="1"/>
  <c r="CA1157" i="1" s="1"/>
  <c r="BR1158" i="1"/>
  <c r="BR1159" i="1"/>
  <c r="BR1160" i="1"/>
  <c r="BR1161" i="1"/>
  <c r="BR1162" i="1"/>
  <c r="BZ1162" i="1" s="1"/>
  <c r="CA1162" i="1" s="1"/>
  <c r="BR1163" i="1"/>
  <c r="BR1164" i="1"/>
  <c r="BZ1164" i="1" s="1"/>
  <c r="CA1164" i="1" s="1"/>
  <c r="BR1165" i="1"/>
  <c r="BZ1165" i="1" s="1"/>
  <c r="CA1165" i="1" s="1"/>
  <c r="BR1166" i="1"/>
  <c r="BR1167" i="1"/>
  <c r="BR1168" i="1"/>
  <c r="BR1169" i="1"/>
  <c r="BR1170" i="1"/>
  <c r="BZ1170" i="1" s="1"/>
  <c r="CA1170" i="1" s="1"/>
  <c r="BR1171" i="1"/>
  <c r="BR1172" i="1"/>
  <c r="BZ1172" i="1" s="1"/>
  <c r="CA1172" i="1" s="1"/>
  <c r="BR1173" i="1"/>
  <c r="BZ1173" i="1" s="1"/>
  <c r="CA1173" i="1" s="1"/>
  <c r="BR1174" i="1"/>
  <c r="BR1175" i="1"/>
  <c r="BR1176" i="1"/>
  <c r="BR1177" i="1"/>
  <c r="BR1178" i="1"/>
  <c r="BZ1178" i="1" s="1"/>
  <c r="CA1178" i="1" s="1"/>
  <c r="BR1179" i="1"/>
  <c r="BR1180" i="1"/>
  <c r="BZ1180" i="1" s="1"/>
  <c r="CA1180" i="1" s="1"/>
  <c r="BR1181" i="1"/>
  <c r="BZ1181" i="1" s="1"/>
  <c r="CA1181" i="1" s="1"/>
  <c r="BR1182" i="1"/>
  <c r="BR1183" i="1"/>
  <c r="BR1184" i="1"/>
  <c r="BR1185" i="1"/>
  <c r="BR1186" i="1"/>
  <c r="BZ1186" i="1" s="1"/>
  <c r="CA1186" i="1" s="1"/>
  <c r="BR1187" i="1"/>
  <c r="BR1188" i="1"/>
  <c r="BZ1188" i="1" s="1"/>
  <c r="CA1188" i="1" s="1"/>
  <c r="BR1189" i="1"/>
  <c r="BZ1189" i="1" s="1"/>
  <c r="CA1189" i="1" s="1"/>
  <c r="BR1190" i="1"/>
  <c r="BR1191" i="1"/>
  <c r="BR1192" i="1"/>
  <c r="BR1193" i="1"/>
  <c r="BR1194" i="1"/>
  <c r="BZ1194" i="1" s="1"/>
  <c r="CA1194" i="1" s="1"/>
  <c r="BR1195" i="1"/>
  <c r="BR1196" i="1"/>
  <c r="BZ1196" i="1" s="1"/>
  <c r="CA1196" i="1" s="1"/>
  <c r="BR1197" i="1"/>
  <c r="BZ1197" i="1" s="1"/>
  <c r="CA1197" i="1" s="1"/>
  <c r="BR1198" i="1"/>
  <c r="BR1199" i="1"/>
  <c r="BR1200" i="1"/>
  <c r="BR1201" i="1"/>
  <c r="BR1202" i="1"/>
  <c r="BZ1202" i="1" s="1"/>
  <c r="CA1202" i="1" s="1"/>
  <c r="BR1203" i="1"/>
  <c r="BR1204" i="1"/>
  <c r="BZ1204" i="1" s="1"/>
  <c r="CA1204" i="1" s="1"/>
  <c r="BR1205" i="1"/>
  <c r="BZ1205" i="1" s="1"/>
  <c r="CA1205" i="1" s="1"/>
  <c r="BR1206" i="1"/>
  <c r="BR1207" i="1"/>
  <c r="BR1208" i="1"/>
  <c r="BR1209" i="1"/>
  <c r="BR1210" i="1"/>
  <c r="BZ1210" i="1" s="1"/>
  <c r="CA1210" i="1" s="1"/>
  <c r="BR1211" i="1"/>
  <c r="BR1212" i="1"/>
  <c r="BZ1212" i="1" s="1"/>
  <c r="CA1212" i="1" s="1"/>
  <c r="BR1213" i="1"/>
  <c r="BZ1213" i="1" s="1"/>
  <c r="CA1213" i="1" s="1"/>
  <c r="BR1214" i="1"/>
  <c r="BR1215" i="1"/>
  <c r="BR1216" i="1"/>
  <c r="BR1217" i="1"/>
  <c r="BR1218" i="1"/>
  <c r="BZ1218" i="1" s="1"/>
  <c r="CA1218" i="1" s="1"/>
  <c r="BR1219" i="1"/>
  <c r="BR1220" i="1"/>
  <c r="BZ1220" i="1" s="1"/>
  <c r="CA1220" i="1" s="1"/>
  <c r="BR1221" i="1"/>
  <c r="BZ1221" i="1" s="1"/>
  <c r="CA1221" i="1" s="1"/>
  <c r="BR1222" i="1"/>
  <c r="BR1223" i="1"/>
  <c r="BR1224" i="1"/>
  <c r="BR1225" i="1"/>
  <c r="BR1226" i="1"/>
  <c r="BZ1226" i="1" s="1"/>
  <c r="CA1226" i="1" s="1"/>
  <c r="BR1227" i="1"/>
  <c r="BR1228" i="1"/>
  <c r="BZ1228" i="1" s="1"/>
  <c r="CA1228" i="1" s="1"/>
  <c r="BR1229" i="1"/>
  <c r="BZ1229" i="1" s="1"/>
  <c r="CA1229" i="1" s="1"/>
  <c r="BR1230" i="1"/>
  <c r="BR1231" i="1"/>
  <c r="BR1232" i="1"/>
  <c r="BR1233" i="1"/>
  <c r="BR1234" i="1"/>
  <c r="BZ1234" i="1" s="1"/>
  <c r="CA1234" i="1" s="1"/>
  <c r="BR1235" i="1"/>
  <c r="BR1236" i="1"/>
  <c r="BZ1236" i="1" s="1"/>
  <c r="CA1236" i="1" s="1"/>
  <c r="BR1237" i="1"/>
  <c r="BZ1237" i="1" s="1"/>
  <c r="CA1237" i="1" s="1"/>
  <c r="BR1238" i="1"/>
  <c r="BR1239" i="1"/>
  <c r="BR1240" i="1"/>
  <c r="BR1241" i="1"/>
  <c r="BR1242" i="1"/>
  <c r="BZ1242" i="1" s="1"/>
  <c r="CA1242" i="1" s="1"/>
  <c r="BR1243" i="1"/>
  <c r="BR1244" i="1"/>
  <c r="BZ1244" i="1" s="1"/>
  <c r="CA1244" i="1" s="1"/>
  <c r="BR1245" i="1"/>
  <c r="BZ1245" i="1" s="1"/>
  <c r="CA1245" i="1" s="1"/>
  <c r="BR1246" i="1"/>
  <c r="BR1247" i="1"/>
  <c r="BR1248" i="1"/>
  <c r="BR1249" i="1"/>
  <c r="BR1250" i="1"/>
  <c r="BZ1250" i="1" s="1"/>
  <c r="CA1250" i="1" s="1"/>
  <c r="BR1251" i="1"/>
  <c r="BR1252" i="1"/>
  <c r="BZ1252" i="1" s="1"/>
  <c r="CA1252" i="1" s="1"/>
  <c r="BR1253" i="1"/>
  <c r="BZ1253" i="1" s="1"/>
  <c r="CA1253" i="1" s="1"/>
  <c r="BR1254" i="1"/>
  <c r="BR1255" i="1"/>
  <c r="BR1256" i="1"/>
  <c r="BR1257" i="1"/>
  <c r="BR1258" i="1"/>
  <c r="BZ1258" i="1" s="1"/>
  <c r="CA1258" i="1" s="1"/>
  <c r="BR1259" i="1"/>
  <c r="BR1260" i="1"/>
  <c r="BZ1260" i="1" s="1"/>
  <c r="CA1260" i="1" s="1"/>
  <c r="BR1261" i="1"/>
  <c r="BZ1261" i="1" s="1"/>
  <c r="CA1261" i="1" s="1"/>
  <c r="BR1262" i="1"/>
  <c r="BR1263" i="1"/>
  <c r="BR1264" i="1"/>
  <c r="BR1265" i="1"/>
  <c r="BR1266" i="1"/>
  <c r="BZ1266" i="1" s="1"/>
  <c r="CA1266" i="1" s="1"/>
  <c r="BR1267" i="1"/>
  <c r="BR1268" i="1"/>
  <c r="BZ1268" i="1" s="1"/>
  <c r="CA1268" i="1" s="1"/>
  <c r="BR1269" i="1"/>
  <c r="BZ1269" i="1" s="1"/>
  <c r="CA1269" i="1" s="1"/>
  <c r="BR1270" i="1"/>
  <c r="BR1271" i="1"/>
  <c r="BR1272" i="1"/>
  <c r="BR1273" i="1"/>
  <c r="BR1274" i="1"/>
  <c r="BZ1274" i="1" s="1"/>
  <c r="CA1274" i="1" s="1"/>
  <c r="BR1275" i="1"/>
  <c r="BR1276" i="1"/>
  <c r="BZ1276" i="1" s="1"/>
  <c r="CA1276" i="1" s="1"/>
  <c r="BR1277" i="1"/>
  <c r="BZ1277" i="1" s="1"/>
  <c r="CA1277" i="1" s="1"/>
  <c r="BR1278" i="1"/>
  <c r="BR1279" i="1"/>
  <c r="BR1280" i="1"/>
  <c r="BR1281" i="1"/>
  <c r="BR1282" i="1"/>
  <c r="BZ1282" i="1" s="1"/>
  <c r="CA1282" i="1" s="1"/>
  <c r="BR1283" i="1"/>
  <c r="BR1284" i="1"/>
  <c r="BZ1284" i="1" s="1"/>
  <c r="CA1284" i="1" s="1"/>
  <c r="BR1285" i="1"/>
  <c r="BZ1285" i="1" s="1"/>
  <c r="CA1285" i="1" s="1"/>
  <c r="BR1286" i="1"/>
  <c r="BR1287" i="1"/>
  <c r="BR1288" i="1"/>
  <c r="BR1289" i="1"/>
  <c r="BR1290" i="1"/>
  <c r="BZ1290" i="1" s="1"/>
  <c r="CA1290" i="1" s="1"/>
  <c r="BR1291" i="1"/>
  <c r="BR1292" i="1"/>
  <c r="BZ1292" i="1" s="1"/>
  <c r="CA1292" i="1" s="1"/>
  <c r="BR1293" i="1"/>
  <c r="BZ1293" i="1" s="1"/>
  <c r="CA1293" i="1" s="1"/>
  <c r="BR1294" i="1"/>
  <c r="BR1295" i="1"/>
  <c r="BR1296" i="1"/>
  <c r="BR1297" i="1"/>
  <c r="BR1298" i="1"/>
  <c r="BZ1298" i="1" s="1"/>
  <c r="CA1298" i="1" s="1"/>
  <c r="BR1299" i="1"/>
  <c r="BR1300" i="1"/>
  <c r="BZ1300" i="1" s="1"/>
  <c r="CA1300" i="1" s="1"/>
  <c r="BR1301" i="1"/>
  <c r="BZ1301" i="1" s="1"/>
  <c r="CA1301" i="1" s="1"/>
  <c r="BR1302" i="1"/>
  <c r="BR1303" i="1"/>
  <c r="BR1304" i="1"/>
  <c r="BR1305" i="1"/>
  <c r="BR1306" i="1"/>
  <c r="BZ1306" i="1" s="1"/>
  <c r="CA1306" i="1" s="1"/>
  <c r="BR1307" i="1"/>
  <c r="BR1308" i="1"/>
  <c r="BZ1308" i="1" s="1"/>
  <c r="CA1308" i="1" s="1"/>
  <c r="BR1309" i="1"/>
  <c r="BZ1309" i="1" s="1"/>
  <c r="CA1309" i="1" s="1"/>
  <c r="BR1310" i="1"/>
  <c r="BR1311" i="1"/>
  <c r="BR1312" i="1"/>
  <c r="BR1313" i="1"/>
  <c r="BR1314" i="1"/>
  <c r="BZ1314" i="1" s="1"/>
  <c r="CA1314" i="1" s="1"/>
  <c r="BR1315" i="1"/>
  <c r="BR1316" i="1"/>
  <c r="BZ1316" i="1" s="1"/>
  <c r="CA1316" i="1" s="1"/>
  <c r="BR1317" i="1"/>
  <c r="BZ1317" i="1" s="1"/>
  <c r="CA1317" i="1" s="1"/>
  <c r="BR1318" i="1"/>
  <c r="BR1319" i="1"/>
  <c r="BR1320" i="1"/>
  <c r="BR1321" i="1"/>
  <c r="BR1322" i="1"/>
  <c r="BZ1322" i="1" s="1"/>
  <c r="CA1322" i="1" s="1"/>
  <c r="BR1323" i="1"/>
  <c r="BR1324" i="1"/>
  <c r="BZ1324" i="1" s="1"/>
  <c r="CA1324" i="1" s="1"/>
  <c r="BR1325" i="1"/>
  <c r="BZ1325" i="1" s="1"/>
  <c r="CA1325" i="1" s="1"/>
  <c r="BR1326" i="1"/>
  <c r="BR1327" i="1"/>
  <c r="BR1328" i="1"/>
  <c r="BR1329" i="1"/>
  <c r="BR1330" i="1"/>
  <c r="BZ1330" i="1" s="1"/>
  <c r="CA1330" i="1" s="1"/>
  <c r="BR1331" i="1"/>
  <c r="BR1332" i="1"/>
  <c r="BZ1332" i="1" s="1"/>
  <c r="CA1332" i="1" s="1"/>
  <c r="BR1333" i="1"/>
  <c r="BZ1333" i="1" s="1"/>
  <c r="CA1333" i="1" s="1"/>
  <c r="BR1334" i="1"/>
  <c r="BR1335" i="1"/>
  <c r="BR1336" i="1"/>
  <c r="BR1337" i="1"/>
  <c r="BR1338" i="1"/>
  <c r="BZ1338" i="1" s="1"/>
  <c r="CA1338" i="1" s="1"/>
  <c r="BR1339" i="1"/>
  <c r="BR1340" i="1"/>
  <c r="BZ1340" i="1" s="1"/>
  <c r="CA1340" i="1" s="1"/>
  <c r="BR1341" i="1"/>
  <c r="BZ1341" i="1" s="1"/>
  <c r="CA1341" i="1" s="1"/>
  <c r="BR1342" i="1"/>
  <c r="BR1343" i="1"/>
  <c r="BR1344" i="1"/>
  <c r="BR1345" i="1"/>
  <c r="BR1346" i="1"/>
  <c r="BZ1346" i="1" s="1"/>
  <c r="CA1346" i="1" s="1"/>
  <c r="BR1347" i="1"/>
  <c r="BR1348" i="1"/>
  <c r="BZ1348" i="1" s="1"/>
  <c r="CA1348" i="1" s="1"/>
  <c r="BR1349" i="1"/>
  <c r="BZ1349" i="1" s="1"/>
  <c r="CA1349" i="1" s="1"/>
  <c r="BR1350" i="1"/>
  <c r="BR1351" i="1"/>
  <c r="BR1352" i="1"/>
  <c r="BR1353" i="1"/>
  <c r="BR1354" i="1"/>
  <c r="BZ1354" i="1" s="1"/>
  <c r="CA1354" i="1" s="1"/>
  <c r="BR1355" i="1"/>
  <c r="BR1356" i="1"/>
  <c r="BZ1356" i="1" s="1"/>
  <c r="CA1356" i="1" s="1"/>
  <c r="BR1357" i="1"/>
  <c r="BZ1357" i="1" s="1"/>
  <c r="CA1357" i="1" s="1"/>
  <c r="BR1358" i="1"/>
  <c r="BR1359" i="1"/>
  <c r="BR1360" i="1"/>
  <c r="BR1361" i="1"/>
  <c r="BR1362" i="1"/>
  <c r="BZ1362" i="1" s="1"/>
  <c r="CA1362" i="1" s="1"/>
  <c r="BR1363" i="1"/>
  <c r="BR1364" i="1"/>
  <c r="BZ1364" i="1" s="1"/>
  <c r="CA1364" i="1" s="1"/>
  <c r="BR1365" i="1"/>
  <c r="BZ1365" i="1" s="1"/>
  <c r="CA1365" i="1" s="1"/>
  <c r="BR1366" i="1"/>
  <c r="BR1367" i="1"/>
  <c r="BR1368" i="1"/>
  <c r="BR1369" i="1"/>
  <c r="BR1370" i="1"/>
  <c r="BZ1370" i="1" s="1"/>
  <c r="CA1370" i="1" s="1"/>
  <c r="BR1371" i="1"/>
  <c r="BR1372" i="1"/>
  <c r="BZ1372" i="1" s="1"/>
  <c r="CA1372" i="1" s="1"/>
  <c r="BR1373" i="1"/>
  <c r="BZ1373" i="1" s="1"/>
  <c r="CA1373" i="1" s="1"/>
  <c r="BR1374" i="1"/>
  <c r="BR1375" i="1"/>
  <c r="BR1376" i="1"/>
  <c r="BR1377" i="1"/>
  <c r="BR1378" i="1"/>
  <c r="BZ1378" i="1" s="1"/>
  <c r="CA1378" i="1" s="1"/>
  <c r="BR1379" i="1"/>
  <c r="BR1380" i="1"/>
  <c r="BZ1380" i="1" s="1"/>
  <c r="CA1380" i="1" s="1"/>
  <c r="BR1381" i="1"/>
  <c r="BZ1381" i="1" s="1"/>
  <c r="CA1381" i="1" s="1"/>
  <c r="BR1382" i="1"/>
  <c r="BR1383" i="1"/>
  <c r="BR1384" i="1"/>
  <c r="BR1385" i="1"/>
  <c r="BR1386" i="1"/>
  <c r="BZ1386" i="1" s="1"/>
  <c r="CA1386" i="1" s="1"/>
  <c r="BR1387" i="1"/>
  <c r="BR1388" i="1"/>
  <c r="BZ1388" i="1" s="1"/>
  <c r="CA1388" i="1" s="1"/>
  <c r="BR1389" i="1"/>
  <c r="BZ1389" i="1" s="1"/>
  <c r="CA1389" i="1" s="1"/>
  <c r="BR1390" i="1"/>
  <c r="BR1391" i="1"/>
  <c r="BR1392" i="1"/>
  <c r="BR1393" i="1"/>
  <c r="BR1394" i="1"/>
  <c r="BZ1394" i="1" s="1"/>
  <c r="CA1394" i="1" s="1"/>
  <c r="BR1395" i="1"/>
  <c r="BR1396" i="1"/>
  <c r="BZ1396" i="1" s="1"/>
  <c r="CA1396" i="1" s="1"/>
  <c r="BR1397" i="1"/>
  <c r="BZ1397" i="1" s="1"/>
  <c r="CA1397" i="1" s="1"/>
  <c r="BR1398" i="1"/>
  <c r="BR1399" i="1"/>
  <c r="BR1400" i="1"/>
  <c r="BR1401" i="1"/>
  <c r="BR1402" i="1"/>
  <c r="BZ1402" i="1" s="1"/>
  <c r="CA1402" i="1" s="1"/>
  <c r="BR1403" i="1"/>
  <c r="BR1404" i="1"/>
  <c r="BZ1404" i="1" s="1"/>
  <c r="CA1404" i="1" s="1"/>
  <c r="BR1405" i="1"/>
  <c r="BZ1405" i="1" s="1"/>
  <c r="CA1405" i="1" s="1"/>
  <c r="BR1406" i="1"/>
  <c r="BR1407" i="1"/>
  <c r="BR1408" i="1"/>
  <c r="BR1409" i="1"/>
  <c r="BR1410" i="1"/>
  <c r="BZ1410" i="1" s="1"/>
  <c r="CA1410" i="1" s="1"/>
  <c r="BR1411" i="1"/>
  <c r="BR1412" i="1"/>
  <c r="BZ1412" i="1" s="1"/>
  <c r="CA1412" i="1" s="1"/>
  <c r="BR1413" i="1"/>
  <c r="BZ1413" i="1" s="1"/>
  <c r="CA1413" i="1" s="1"/>
  <c r="BR1414" i="1"/>
  <c r="BR1415" i="1"/>
  <c r="BR1416" i="1"/>
  <c r="BR1417" i="1"/>
  <c r="BR1418" i="1"/>
  <c r="BZ1418" i="1" s="1"/>
  <c r="CA1418" i="1" s="1"/>
  <c r="BR1419" i="1"/>
  <c r="BR1420" i="1"/>
  <c r="BZ1420" i="1" s="1"/>
  <c r="CA1420" i="1" s="1"/>
  <c r="BR1421" i="1"/>
  <c r="BZ1421" i="1" s="1"/>
  <c r="CA1421" i="1" s="1"/>
  <c r="BR1422" i="1"/>
  <c r="BR1423" i="1"/>
  <c r="BR1424" i="1"/>
  <c r="BR1425" i="1"/>
  <c r="BR1426" i="1"/>
  <c r="BZ1426" i="1" s="1"/>
  <c r="CA1426" i="1" s="1"/>
  <c r="BR1427" i="1"/>
  <c r="BR1428" i="1"/>
  <c r="BZ1428" i="1" s="1"/>
  <c r="CA1428" i="1" s="1"/>
  <c r="BR1429" i="1"/>
  <c r="BZ1429" i="1" s="1"/>
  <c r="CA1429" i="1" s="1"/>
  <c r="BR1430" i="1"/>
  <c r="BR1431" i="1"/>
  <c r="BR1432" i="1"/>
  <c r="BR1433" i="1"/>
  <c r="BR1434" i="1"/>
  <c r="BZ1434" i="1" s="1"/>
  <c r="CA1434" i="1" s="1"/>
  <c r="BR1435" i="1"/>
  <c r="BR1436" i="1"/>
  <c r="BZ1436" i="1" s="1"/>
  <c r="CA1436" i="1" s="1"/>
  <c r="BR1437" i="1"/>
  <c r="BZ1437" i="1" s="1"/>
  <c r="CA1437" i="1" s="1"/>
  <c r="BR1438" i="1"/>
  <c r="BR1439" i="1"/>
  <c r="BR1440" i="1"/>
  <c r="BR1441" i="1"/>
  <c r="BR1442" i="1"/>
  <c r="BZ1442" i="1" s="1"/>
  <c r="CA1442" i="1" s="1"/>
  <c r="BR1443" i="1"/>
  <c r="BR1444" i="1"/>
  <c r="BZ1444" i="1" s="1"/>
  <c r="CA1444" i="1" s="1"/>
  <c r="BR1445" i="1"/>
  <c r="BZ1445" i="1" s="1"/>
  <c r="CA1445" i="1" s="1"/>
  <c r="BR1446" i="1"/>
  <c r="BR1447" i="1"/>
  <c r="BR1448" i="1"/>
  <c r="BR1449" i="1"/>
  <c r="BR1450" i="1"/>
  <c r="BZ1450" i="1" s="1"/>
  <c r="CA1450" i="1" s="1"/>
  <c r="BR1451" i="1"/>
  <c r="BR1452" i="1"/>
  <c r="BZ1452" i="1" s="1"/>
  <c r="CA1452" i="1" s="1"/>
  <c r="BR1453" i="1"/>
  <c r="BZ1453" i="1" s="1"/>
  <c r="CA1453" i="1" s="1"/>
  <c r="BR1454" i="1"/>
  <c r="BR1455" i="1"/>
  <c r="BR1456" i="1"/>
  <c r="BR1457" i="1"/>
  <c r="BR1458" i="1"/>
  <c r="BZ1458" i="1" s="1"/>
  <c r="CA1458" i="1" s="1"/>
  <c r="BR1459" i="1"/>
  <c r="BR1460" i="1"/>
  <c r="BZ1460" i="1" s="1"/>
  <c r="CA1460" i="1" s="1"/>
  <c r="BR1461" i="1"/>
  <c r="BZ1461" i="1" s="1"/>
  <c r="CA1461" i="1" s="1"/>
  <c r="BR1462" i="1"/>
  <c r="BR1463" i="1"/>
  <c r="BR1464" i="1"/>
  <c r="BR1465" i="1"/>
  <c r="BR1466" i="1"/>
  <c r="BZ1466" i="1" s="1"/>
  <c r="CA1466" i="1" s="1"/>
  <c r="BR1467" i="1"/>
  <c r="BR1468" i="1"/>
  <c r="BZ1468" i="1" s="1"/>
  <c r="CA1468" i="1" s="1"/>
  <c r="BR1469" i="1"/>
  <c r="BZ1469" i="1" s="1"/>
  <c r="CA1469" i="1" s="1"/>
  <c r="BR1470" i="1"/>
  <c r="BR1471" i="1"/>
  <c r="BR1472" i="1"/>
  <c r="BR1473" i="1"/>
  <c r="BR1474" i="1"/>
  <c r="BZ1474" i="1" s="1"/>
  <c r="CA1474" i="1" s="1"/>
  <c r="BR1475" i="1"/>
  <c r="BR1476" i="1"/>
  <c r="BZ1476" i="1" s="1"/>
  <c r="CA1476" i="1" s="1"/>
  <c r="BR1477" i="1"/>
  <c r="BZ1477" i="1" s="1"/>
  <c r="CA1477" i="1" s="1"/>
  <c r="BR1478" i="1"/>
  <c r="BR1479" i="1"/>
  <c r="BR1480" i="1"/>
  <c r="BR1481" i="1"/>
  <c r="BR1482" i="1"/>
  <c r="BZ1482" i="1" s="1"/>
  <c r="CA1482" i="1" s="1"/>
  <c r="BR1483" i="1"/>
  <c r="BR1484" i="1"/>
  <c r="BZ1484" i="1" s="1"/>
  <c r="CA1484" i="1" s="1"/>
  <c r="BR1485" i="1"/>
  <c r="BZ1485" i="1" s="1"/>
  <c r="CA1485" i="1" s="1"/>
  <c r="BR1486" i="1"/>
  <c r="BR1487" i="1"/>
  <c r="BR1488" i="1"/>
  <c r="BR1489" i="1"/>
  <c r="BR1490" i="1"/>
  <c r="BZ1490" i="1" s="1"/>
  <c r="CA1490" i="1" s="1"/>
  <c r="BR1491" i="1"/>
  <c r="BR1492" i="1"/>
  <c r="BZ1492" i="1" s="1"/>
  <c r="CA1492" i="1" s="1"/>
  <c r="BR1493" i="1"/>
  <c r="BZ1493" i="1" s="1"/>
  <c r="CA1493" i="1" s="1"/>
  <c r="BR1494" i="1"/>
  <c r="BR1495" i="1"/>
  <c r="BR1496" i="1"/>
  <c r="BR1497" i="1"/>
  <c r="BR1498" i="1"/>
  <c r="BZ1498" i="1" s="1"/>
  <c r="CA1498" i="1" s="1"/>
  <c r="BR1499" i="1"/>
  <c r="BR1500" i="1"/>
  <c r="BZ1500" i="1" s="1"/>
  <c r="CA1500" i="1" s="1"/>
  <c r="BR1501" i="1"/>
  <c r="BZ1501" i="1" s="1"/>
  <c r="CA1501" i="1" s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3" i="1"/>
  <c r="CA34" i="1" l="1"/>
  <c r="CA358" i="1"/>
  <c r="CA294" i="1"/>
  <c r="BZ1499" i="1"/>
  <c r="CA1499" i="1" s="1"/>
  <c r="BZ1491" i="1"/>
  <c r="CA1491" i="1" s="1"/>
  <c r="BZ1483" i="1"/>
  <c r="CA1483" i="1" s="1"/>
  <c r="BZ1475" i="1"/>
  <c r="CA1475" i="1" s="1"/>
  <c r="BZ1467" i="1"/>
  <c r="CA1467" i="1" s="1"/>
  <c r="BZ1459" i="1"/>
  <c r="CA1459" i="1" s="1"/>
  <c r="BZ1451" i="1"/>
  <c r="CA1451" i="1" s="1"/>
  <c r="BZ1443" i="1"/>
  <c r="CA1443" i="1" s="1"/>
  <c r="BZ1435" i="1"/>
  <c r="CA1435" i="1" s="1"/>
  <c r="BZ1427" i="1"/>
  <c r="CA1427" i="1" s="1"/>
  <c r="BZ1419" i="1"/>
  <c r="CA1419" i="1" s="1"/>
  <c r="BZ1411" i="1"/>
  <c r="CA1411" i="1" s="1"/>
  <c r="BZ1403" i="1"/>
  <c r="CA1403" i="1" s="1"/>
  <c r="BZ1395" i="1"/>
  <c r="CA1395" i="1" s="1"/>
  <c r="BZ1387" i="1"/>
  <c r="CA1387" i="1" s="1"/>
  <c r="BZ1379" i="1"/>
  <c r="CA1379" i="1" s="1"/>
  <c r="BZ1371" i="1"/>
  <c r="CA1371" i="1" s="1"/>
  <c r="BZ1363" i="1"/>
  <c r="CA1363" i="1" s="1"/>
  <c r="BZ1355" i="1"/>
  <c r="CA1355" i="1" s="1"/>
  <c r="BZ1347" i="1"/>
  <c r="CA1347" i="1" s="1"/>
  <c r="BZ1339" i="1"/>
  <c r="CA1339" i="1" s="1"/>
  <c r="BZ1331" i="1"/>
  <c r="CA1331" i="1" s="1"/>
  <c r="BZ1323" i="1"/>
  <c r="CA1323" i="1" s="1"/>
  <c r="BZ1315" i="1"/>
  <c r="CA1315" i="1" s="1"/>
  <c r="BZ1307" i="1"/>
  <c r="CA1307" i="1" s="1"/>
  <c r="BZ1299" i="1"/>
  <c r="CA1299" i="1" s="1"/>
  <c r="BZ1291" i="1"/>
  <c r="CA1291" i="1" s="1"/>
  <c r="BZ1283" i="1"/>
  <c r="CA1283" i="1" s="1"/>
  <c r="BZ1275" i="1"/>
  <c r="CA1275" i="1" s="1"/>
  <c r="BZ1267" i="1"/>
  <c r="CA1267" i="1" s="1"/>
  <c r="BZ1259" i="1"/>
  <c r="CA1259" i="1" s="1"/>
  <c r="BZ1251" i="1"/>
  <c r="CA1251" i="1" s="1"/>
  <c r="BZ1243" i="1"/>
  <c r="CA1243" i="1" s="1"/>
  <c r="BZ1235" i="1"/>
  <c r="CA1235" i="1" s="1"/>
  <c r="BZ1227" i="1"/>
  <c r="CA1227" i="1" s="1"/>
  <c r="BZ1219" i="1"/>
  <c r="CA1219" i="1" s="1"/>
  <c r="BZ1211" i="1"/>
  <c r="CA1211" i="1" s="1"/>
  <c r="BZ1203" i="1"/>
  <c r="CA1203" i="1" s="1"/>
  <c r="BZ1195" i="1"/>
  <c r="CA1195" i="1" s="1"/>
  <c r="BZ1187" i="1"/>
  <c r="CA1187" i="1" s="1"/>
  <c r="BZ1179" i="1"/>
  <c r="CA1179" i="1" s="1"/>
  <c r="BZ1171" i="1"/>
  <c r="CA1171" i="1" s="1"/>
  <c r="BZ1163" i="1"/>
  <c r="CA1163" i="1" s="1"/>
  <c r="BZ1155" i="1"/>
  <c r="CA1155" i="1" s="1"/>
  <c r="BZ1147" i="1"/>
  <c r="CA1147" i="1" s="1"/>
  <c r="BZ1139" i="1"/>
  <c r="CA1139" i="1" s="1"/>
  <c r="BZ1131" i="1"/>
  <c r="CA1131" i="1" s="1"/>
  <c r="BZ1123" i="1"/>
  <c r="CA1123" i="1" s="1"/>
  <c r="BZ1115" i="1"/>
  <c r="CA1115" i="1" s="1"/>
  <c r="BZ1107" i="1"/>
  <c r="CA1107" i="1" s="1"/>
  <c r="BZ1099" i="1"/>
  <c r="CA1099" i="1" s="1"/>
  <c r="BZ1091" i="1"/>
  <c r="CA1091" i="1" s="1"/>
  <c r="BZ1083" i="1"/>
  <c r="CA1083" i="1" s="1"/>
  <c r="BZ1075" i="1"/>
  <c r="CA1075" i="1" s="1"/>
  <c r="BZ1067" i="1"/>
  <c r="CA1067" i="1" s="1"/>
  <c r="BZ1059" i="1"/>
  <c r="CA1059" i="1" s="1"/>
  <c r="BZ1051" i="1"/>
  <c r="CA1051" i="1" s="1"/>
  <c r="BZ1043" i="1"/>
  <c r="CA1043" i="1" s="1"/>
  <c r="BZ1035" i="1"/>
  <c r="CA1035" i="1" s="1"/>
  <c r="BZ1027" i="1"/>
  <c r="CA1027" i="1" s="1"/>
  <c r="BZ1019" i="1"/>
  <c r="CA1019" i="1" s="1"/>
  <c r="BZ1011" i="1"/>
  <c r="CA1011" i="1" s="1"/>
  <c r="BZ1003" i="1"/>
  <c r="CA1003" i="1" s="1"/>
  <c r="BZ995" i="1"/>
  <c r="CA995" i="1" s="1"/>
  <c r="BZ987" i="1"/>
  <c r="CA987" i="1" s="1"/>
  <c r="BZ979" i="1"/>
  <c r="CA979" i="1" s="1"/>
  <c r="BZ971" i="1"/>
  <c r="CA971" i="1" s="1"/>
  <c r="BZ963" i="1"/>
  <c r="CA963" i="1" s="1"/>
  <c r="BZ955" i="1"/>
  <c r="CA955" i="1" s="1"/>
  <c r="BZ947" i="1"/>
  <c r="CA947" i="1" s="1"/>
  <c r="BZ939" i="1"/>
  <c r="CA939" i="1" s="1"/>
  <c r="BZ931" i="1"/>
  <c r="CA931" i="1" s="1"/>
  <c r="BZ923" i="1"/>
  <c r="CA923" i="1" s="1"/>
  <c r="BZ915" i="1"/>
  <c r="CA915" i="1" s="1"/>
  <c r="BZ907" i="1"/>
  <c r="CA907" i="1" s="1"/>
  <c r="BZ899" i="1"/>
  <c r="CA899" i="1" s="1"/>
  <c r="BZ891" i="1"/>
  <c r="CA891" i="1" s="1"/>
  <c r="BZ883" i="1"/>
  <c r="CA883" i="1" s="1"/>
  <c r="BZ875" i="1"/>
  <c r="CA875" i="1" s="1"/>
  <c r="BZ867" i="1"/>
  <c r="CA867" i="1" s="1"/>
  <c r="BZ859" i="1"/>
  <c r="CA859" i="1" s="1"/>
  <c r="BZ851" i="1"/>
  <c r="CA851" i="1" s="1"/>
  <c r="BZ843" i="1"/>
  <c r="CA843" i="1" s="1"/>
  <c r="BZ835" i="1"/>
  <c r="CA835" i="1" s="1"/>
  <c r="BZ827" i="1"/>
  <c r="CA827" i="1" s="1"/>
  <c r="BZ819" i="1"/>
  <c r="CA819" i="1" s="1"/>
  <c r="BZ811" i="1"/>
  <c r="CA811" i="1" s="1"/>
  <c r="BZ803" i="1"/>
  <c r="CA803" i="1" s="1"/>
  <c r="BZ795" i="1"/>
  <c r="CA795" i="1" s="1"/>
  <c r="BZ787" i="1"/>
  <c r="CA787" i="1" s="1"/>
  <c r="BZ779" i="1"/>
  <c r="CA779" i="1" s="1"/>
  <c r="BZ771" i="1"/>
  <c r="CA771" i="1" s="1"/>
  <c r="BZ763" i="1"/>
  <c r="CA763" i="1" s="1"/>
  <c r="BZ755" i="1"/>
  <c r="CA755" i="1" s="1"/>
  <c r="BZ747" i="1"/>
  <c r="CA747" i="1" s="1"/>
  <c r="BZ739" i="1"/>
  <c r="CA739" i="1" s="1"/>
  <c r="BZ731" i="1"/>
  <c r="CA731" i="1" s="1"/>
  <c r="BZ723" i="1"/>
  <c r="CA723" i="1" s="1"/>
  <c r="BZ715" i="1"/>
  <c r="CA715" i="1" s="1"/>
  <c r="BZ707" i="1"/>
  <c r="CA707" i="1" s="1"/>
  <c r="BZ699" i="1"/>
  <c r="CA699" i="1" s="1"/>
  <c r="BZ691" i="1"/>
  <c r="CA691" i="1" s="1"/>
  <c r="CA413" i="1"/>
  <c r="CA405" i="1"/>
  <c r="CA397" i="1"/>
  <c r="CA389" i="1"/>
  <c r="CA381" i="1"/>
  <c r="CA373" i="1"/>
  <c r="CA365" i="1"/>
  <c r="CA357" i="1"/>
  <c r="CA349" i="1"/>
  <c r="CA341" i="1"/>
  <c r="CA333" i="1"/>
  <c r="CA325" i="1"/>
  <c r="CA309" i="1"/>
  <c r="CA301" i="1"/>
  <c r="CA293" i="1"/>
  <c r="CA285" i="1"/>
  <c r="BZ1497" i="1"/>
  <c r="CA1497" i="1" s="1"/>
  <c r="BZ1489" i="1"/>
  <c r="CA1489" i="1" s="1"/>
  <c r="BZ1481" i="1"/>
  <c r="CA1481" i="1" s="1"/>
  <c r="BZ1473" i="1"/>
  <c r="CA1473" i="1" s="1"/>
  <c r="BZ1465" i="1"/>
  <c r="CA1465" i="1" s="1"/>
  <c r="BZ1457" i="1"/>
  <c r="CA1457" i="1" s="1"/>
  <c r="BZ1449" i="1"/>
  <c r="CA1449" i="1" s="1"/>
  <c r="BZ1441" i="1"/>
  <c r="CA1441" i="1" s="1"/>
  <c r="BZ1433" i="1"/>
  <c r="CA1433" i="1" s="1"/>
  <c r="BZ1425" i="1"/>
  <c r="CA1425" i="1" s="1"/>
  <c r="BZ1417" i="1"/>
  <c r="CA1417" i="1" s="1"/>
  <c r="BZ1409" i="1"/>
  <c r="CA1409" i="1" s="1"/>
  <c r="BZ1401" i="1"/>
  <c r="CA1401" i="1" s="1"/>
  <c r="BZ1393" i="1"/>
  <c r="CA1393" i="1" s="1"/>
  <c r="BZ1385" i="1"/>
  <c r="CA1385" i="1" s="1"/>
  <c r="BZ1377" i="1"/>
  <c r="CA1377" i="1" s="1"/>
  <c r="BZ1369" i="1"/>
  <c r="CA1369" i="1" s="1"/>
  <c r="BZ1361" i="1"/>
  <c r="CA1361" i="1" s="1"/>
  <c r="BZ1353" i="1"/>
  <c r="CA1353" i="1" s="1"/>
  <c r="BZ1345" i="1"/>
  <c r="CA1345" i="1" s="1"/>
  <c r="BZ1337" i="1"/>
  <c r="CA1337" i="1" s="1"/>
  <c r="BZ1329" i="1"/>
  <c r="CA1329" i="1" s="1"/>
  <c r="BZ1321" i="1"/>
  <c r="CA1321" i="1" s="1"/>
  <c r="BZ1313" i="1"/>
  <c r="CA1313" i="1" s="1"/>
  <c r="BZ1305" i="1"/>
  <c r="CA1305" i="1" s="1"/>
  <c r="BZ1297" i="1"/>
  <c r="CA1297" i="1" s="1"/>
  <c r="BZ1289" i="1"/>
  <c r="CA1289" i="1" s="1"/>
  <c r="BZ1281" i="1"/>
  <c r="CA1281" i="1" s="1"/>
  <c r="BZ1273" i="1"/>
  <c r="CA1273" i="1" s="1"/>
  <c r="BZ1265" i="1"/>
  <c r="CA1265" i="1" s="1"/>
  <c r="BZ1257" i="1"/>
  <c r="CA1257" i="1" s="1"/>
  <c r="BZ1249" i="1"/>
  <c r="CA1249" i="1" s="1"/>
  <c r="BZ1241" i="1"/>
  <c r="CA1241" i="1" s="1"/>
  <c r="BZ1233" i="1"/>
  <c r="CA1233" i="1" s="1"/>
  <c r="BZ1225" i="1"/>
  <c r="CA1225" i="1" s="1"/>
  <c r="BZ1217" i="1"/>
  <c r="CA1217" i="1" s="1"/>
  <c r="BZ1209" i="1"/>
  <c r="CA1209" i="1" s="1"/>
  <c r="BZ1201" i="1"/>
  <c r="CA1201" i="1" s="1"/>
  <c r="BZ1193" i="1"/>
  <c r="CA1193" i="1" s="1"/>
  <c r="BZ1185" i="1"/>
  <c r="CA1185" i="1" s="1"/>
  <c r="BZ1177" i="1"/>
  <c r="CA1177" i="1" s="1"/>
  <c r="BZ1169" i="1"/>
  <c r="CA1169" i="1" s="1"/>
  <c r="BZ1161" i="1"/>
  <c r="CA1161" i="1" s="1"/>
  <c r="BZ1153" i="1"/>
  <c r="CA1153" i="1" s="1"/>
  <c r="BZ1145" i="1"/>
  <c r="CA1145" i="1" s="1"/>
  <c r="BZ1137" i="1"/>
  <c r="CA1137" i="1" s="1"/>
  <c r="BZ1129" i="1"/>
  <c r="CA1129" i="1" s="1"/>
  <c r="BZ1121" i="1"/>
  <c r="CA1121" i="1" s="1"/>
  <c r="BZ1113" i="1"/>
  <c r="CA1113" i="1" s="1"/>
  <c r="BZ1105" i="1"/>
  <c r="CA1105" i="1" s="1"/>
  <c r="BZ1097" i="1"/>
  <c r="CA1097" i="1" s="1"/>
  <c r="BZ1089" i="1"/>
  <c r="CA1089" i="1" s="1"/>
  <c r="BZ1081" i="1"/>
  <c r="CA1081" i="1" s="1"/>
  <c r="BZ1073" i="1"/>
  <c r="CA1073" i="1" s="1"/>
  <c r="BZ1065" i="1"/>
  <c r="CA1065" i="1" s="1"/>
  <c r="BZ1057" i="1"/>
  <c r="CA1057" i="1" s="1"/>
  <c r="BZ1049" i="1"/>
  <c r="CA1049" i="1" s="1"/>
  <c r="BZ1041" i="1"/>
  <c r="CA1041" i="1" s="1"/>
  <c r="BZ1033" i="1"/>
  <c r="CA1033" i="1" s="1"/>
  <c r="BZ1025" i="1"/>
  <c r="CA1025" i="1" s="1"/>
  <c r="BZ1017" i="1"/>
  <c r="CA1017" i="1" s="1"/>
  <c r="BZ1009" i="1"/>
  <c r="CA1009" i="1" s="1"/>
  <c r="BZ1001" i="1"/>
  <c r="CA1001" i="1" s="1"/>
  <c r="BZ993" i="1"/>
  <c r="CA993" i="1" s="1"/>
  <c r="BZ985" i="1"/>
  <c r="CA985" i="1" s="1"/>
  <c r="BZ977" i="1"/>
  <c r="CA977" i="1" s="1"/>
  <c r="BZ969" i="1"/>
  <c r="CA969" i="1" s="1"/>
  <c r="BZ961" i="1"/>
  <c r="CA961" i="1" s="1"/>
  <c r="BZ953" i="1"/>
  <c r="CA953" i="1" s="1"/>
  <c r="BZ945" i="1"/>
  <c r="CA945" i="1" s="1"/>
  <c r="BZ937" i="1"/>
  <c r="CA937" i="1" s="1"/>
  <c r="BZ929" i="1"/>
  <c r="CA929" i="1" s="1"/>
  <c r="BZ921" i="1"/>
  <c r="CA921" i="1" s="1"/>
  <c r="BZ913" i="1"/>
  <c r="CA913" i="1" s="1"/>
  <c r="BZ905" i="1"/>
  <c r="CA905" i="1" s="1"/>
  <c r="BZ897" i="1"/>
  <c r="CA897" i="1" s="1"/>
  <c r="BZ889" i="1"/>
  <c r="CA889" i="1" s="1"/>
  <c r="BZ881" i="1"/>
  <c r="CA881" i="1" s="1"/>
  <c r="BZ873" i="1"/>
  <c r="CA873" i="1" s="1"/>
  <c r="BZ865" i="1"/>
  <c r="CA865" i="1" s="1"/>
  <c r="BZ857" i="1"/>
  <c r="CA857" i="1" s="1"/>
  <c r="BZ849" i="1"/>
  <c r="CA849" i="1" s="1"/>
  <c r="BZ841" i="1"/>
  <c r="CA841" i="1" s="1"/>
  <c r="BZ833" i="1"/>
  <c r="CA833" i="1" s="1"/>
  <c r="BZ825" i="1"/>
  <c r="CA825" i="1" s="1"/>
  <c r="BZ817" i="1"/>
  <c r="CA817" i="1" s="1"/>
  <c r="BZ809" i="1"/>
  <c r="CA809" i="1" s="1"/>
  <c r="BZ801" i="1"/>
  <c r="CA801" i="1" s="1"/>
  <c r="BZ793" i="1"/>
  <c r="CA793" i="1" s="1"/>
  <c r="BZ785" i="1"/>
  <c r="CA785" i="1" s="1"/>
  <c r="BZ777" i="1"/>
  <c r="CA777" i="1" s="1"/>
  <c r="BZ769" i="1"/>
  <c r="CA769" i="1" s="1"/>
  <c r="BZ761" i="1"/>
  <c r="CA761" i="1" s="1"/>
  <c r="BZ753" i="1"/>
  <c r="CA753" i="1" s="1"/>
  <c r="BZ745" i="1"/>
  <c r="CA745" i="1" s="1"/>
  <c r="BZ737" i="1"/>
  <c r="CA737" i="1" s="1"/>
  <c r="BZ729" i="1"/>
  <c r="CA729" i="1" s="1"/>
  <c r="BZ721" i="1"/>
  <c r="CA721" i="1" s="1"/>
  <c r="BZ713" i="1"/>
  <c r="CA713" i="1" s="1"/>
  <c r="BZ705" i="1"/>
  <c r="CA705" i="1" s="1"/>
  <c r="BZ697" i="1"/>
  <c r="CA697" i="1" s="1"/>
  <c r="BZ689" i="1"/>
  <c r="CA689" i="1" s="1"/>
  <c r="BZ681" i="1"/>
  <c r="CA681" i="1" s="1"/>
  <c r="BZ673" i="1"/>
  <c r="CA673" i="1" s="1"/>
  <c r="BZ665" i="1"/>
  <c r="CA665" i="1" s="1"/>
  <c r="BZ657" i="1"/>
  <c r="CA657" i="1" s="1"/>
  <c r="BZ649" i="1"/>
  <c r="CA649" i="1" s="1"/>
  <c r="BZ641" i="1"/>
  <c r="CA641" i="1" s="1"/>
  <c r="BZ633" i="1"/>
  <c r="CA633" i="1" s="1"/>
  <c r="BZ625" i="1"/>
  <c r="CA625" i="1" s="1"/>
  <c r="BZ617" i="1"/>
  <c r="CA617" i="1" s="1"/>
  <c r="BZ609" i="1"/>
  <c r="CA609" i="1" s="1"/>
  <c r="BZ601" i="1"/>
  <c r="CA601" i="1" s="1"/>
  <c r="BZ593" i="1"/>
  <c r="CA593" i="1" s="1"/>
  <c r="BZ585" i="1"/>
  <c r="CA585" i="1" s="1"/>
  <c r="BZ577" i="1"/>
  <c r="CA577" i="1" s="1"/>
  <c r="BZ569" i="1"/>
  <c r="CA569" i="1" s="1"/>
  <c r="BZ561" i="1"/>
  <c r="CA561" i="1" s="1"/>
  <c r="BZ553" i="1"/>
  <c r="CA553" i="1" s="1"/>
  <c r="BZ545" i="1"/>
  <c r="CA545" i="1" s="1"/>
  <c r="BZ537" i="1"/>
  <c r="CA537" i="1" s="1"/>
  <c r="BZ529" i="1"/>
  <c r="CA529" i="1" s="1"/>
  <c r="BZ521" i="1"/>
  <c r="CA521" i="1" s="1"/>
  <c r="BZ513" i="1"/>
  <c r="CA513" i="1" s="1"/>
  <c r="BZ505" i="1"/>
  <c r="CA505" i="1" s="1"/>
  <c r="BZ497" i="1"/>
  <c r="CA497" i="1" s="1"/>
  <c r="BZ489" i="1"/>
  <c r="CA489" i="1" s="1"/>
  <c r="BZ481" i="1"/>
  <c r="CA481" i="1" s="1"/>
  <c r="BZ1496" i="1"/>
  <c r="CA1496" i="1" s="1"/>
  <c r="BZ1488" i="1"/>
  <c r="CA1488" i="1" s="1"/>
  <c r="BZ1480" i="1"/>
  <c r="CA1480" i="1" s="1"/>
  <c r="BZ1472" i="1"/>
  <c r="CA1472" i="1" s="1"/>
  <c r="BZ1464" i="1"/>
  <c r="CA1464" i="1" s="1"/>
  <c r="BZ1456" i="1"/>
  <c r="CA1456" i="1" s="1"/>
  <c r="BZ1448" i="1"/>
  <c r="CA1448" i="1" s="1"/>
  <c r="BZ1440" i="1"/>
  <c r="CA1440" i="1" s="1"/>
  <c r="BZ1432" i="1"/>
  <c r="CA1432" i="1" s="1"/>
  <c r="BZ1424" i="1"/>
  <c r="CA1424" i="1" s="1"/>
  <c r="BZ1416" i="1"/>
  <c r="CA1416" i="1" s="1"/>
  <c r="BZ1408" i="1"/>
  <c r="CA1408" i="1" s="1"/>
  <c r="BZ1400" i="1"/>
  <c r="CA1400" i="1" s="1"/>
  <c r="BZ1392" i="1"/>
  <c r="CA1392" i="1" s="1"/>
  <c r="BZ1384" i="1"/>
  <c r="CA1384" i="1" s="1"/>
  <c r="BZ1376" i="1"/>
  <c r="CA1376" i="1" s="1"/>
  <c r="BZ1368" i="1"/>
  <c r="CA1368" i="1" s="1"/>
  <c r="BZ1360" i="1"/>
  <c r="CA1360" i="1" s="1"/>
  <c r="BZ1352" i="1"/>
  <c r="CA1352" i="1" s="1"/>
  <c r="BZ1344" i="1"/>
  <c r="CA1344" i="1" s="1"/>
  <c r="BZ1336" i="1"/>
  <c r="CA1336" i="1" s="1"/>
  <c r="BZ1328" i="1"/>
  <c r="CA1328" i="1" s="1"/>
  <c r="BZ1320" i="1"/>
  <c r="CA1320" i="1" s="1"/>
  <c r="BZ1312" i="1"/>
  <c r="CA1312" i="1" s="1"/>
  <c r="BZ1304" i="1"/>
  <c r="CA1304" i="1" s="1"/>
  <c r="BZ1296" i="1"/>
  <c r="CA1296" i="1" s="1"/>
  <c r="BZ1288" i="1"/>
  <c r="CA1288" i="1" s="1"/>
  <c r="BZ1280" i="1"/>
  <c r="CA1280" i="1" s="1"/>
  <c r="BZ1272" i="1"/>
  <c r="CA1272" i="1" s="1"/>
  <c r="BZ1264" i="1"/>
  <c r="CA1264" i="1" s="1"/>
  <c r="BZ1256" i="1"/>
  <c r="CA1256" i="1" s="1"/>
  <c r="BZ1248" i="1"/>
  <c r="CA1248" i="1" s="1"/>
  <c r="BZ1240" i="1"/>
  <c r="CA1240" i="1" s="1"/>
  <c r="BZ1232" i="1"/>
  <c r="CA1232" i="1" s="1"/>
  <c r="BZ1224" i="1"/>
  <c r="CA1224" i="1" s="1"/>
  <c r="BZ1216" i="1"/>
  <c r="CA1216" i="1" s="1"/>
  <c r="BZ1208" i="1"/>
  <c r="CA1208" i="1" s="1"/>
  <c r="BZ1200" i="1"/>
  <c r="CA1200" i="1" s="1"/>
  <c r="BZ1192" i="1"/>
  <c r="CA1192" i="1" s="1"/>
  <c r="BZ1184" i="1"/>
  <c r="CA1184" i="1" s="1"/>
  <c r="BZ1176" i="1"/>
  <c r="CA1176" i="1" s="1"/>
  <c r="BZ1168" i="1"/>
  <c r="CA1168" i="1" s="1"/>
  <c r="BZ1160" i="1"/>
  <c r="CA1160" i="1" s="1"/>
  <c r="BZ1152" i="1"/>
  <c r="CA1152" i="1" s="1"/>
  <c r="BZ1144" i="1"/>
  <c r="CA1144" i="1" s="1"/>
  <c r="BZ1136" i="1"/>
  <c r="CA1136" i="1" s="1"/>
  <c r="BZ1128" i="1"/>
  <c r="CA1128" i="1" s="1"/>
  <c r="BZ1120" i="1"/>
  <c r="CA1120" i="1" s="1"/>
  <c r="BZ1112" i="1"/>
  <c r="CA1112" i="1" s="1"/>
  <c r="BZ1104" i="1"/>
  <c r="CA1104" i="1" s="1"/>
  <c r="BZ1096" i="1"/>
  <c r="CA1096" i="1" s="1"/>
  <c r="CA69" i="1"/>
  <c r="CA61" i="1"/>
  <c r="CA53" i="1"/>
  <c r="CA45" i="1"/>
  <c r="CA37" i="1"/>
  <c r="CA29" i="1"/>
  <c r="CA21" i="1"/>
  <c r="BZ1495" i="1"/>
  <c r="CA1495" i="1" s="1"/>
  <c r="BZ1487" i="1"/>
  <c r="CA1487" i="1" s="1"/>
  <c r="BZ1479" i="1"/>
  <c r="CA1479" i="1" s="1"/>
  <c r="BZ1471" i="1"/>
  <c r="CA1471" i="1" s="1"/>
  <c r="BZ1463" i="1"/>
  <c r="CA1463" i="1" s="1"/>
  <c r="BZ1455" i="1"/>
  <c r="CA1455" i="1" s="1"/>
  <c r="BZ1447" i="1"/>
  <c r="CA1447" i="1" s="1"/>
  <c r="BZ1439" i="1"/>
  <c r="CA1439" i="1" s="1"/>
  <c r="BZ1431" i="1"/>
  <c r="CA1431" i="1" s="1"/>
  <c r="BZ1423" i="1"/>
  <c r="CA1423" i="1" s="1"/>
  <c r="BZ1415" i="1"/>
  <c r="CA1415" i="1" s="1"/>
  <c r="BZ1407" i="1"/>
  <c r="CA1407" i="1" s="1"/>
  <c r="BZ1399" i="1"/>
  <c r="CA1399" i="1" s="1"/>
  <c r="BZ1391" i="1"/>
  <c r="CA1391" i="1" s="1"/>
  <c r="BZ1383" i="1"/>
  <c r="CA1383" i="1" s="1"/>
  <c r="BZ1375" i="1"/>
  <c r="CA1375" i="1" s="1"/>
  <c r="BZ1367" i="1"/>
  <c r="CA1367" i="1" s="1"/>
  <c r="BZ1359" i="1"/>
  <c r="CA1359" i="1" s="1"/>
  <c r="BZ1351" i="1"/>
  <c r="CA1351" i="1" s="1"/>
  <c r="BZ1343" i="1"/>
  <c r="CA1343" i="1" s="1"/>
  <c r="BZ1335" i="1"/>
  <c r="CA1335" i="1" s="1"/>
  <c r="BZ1327" i="1"/>
  <c r="CA1327" i="1" s="1"/>
  <c r="BZ1319" i="1"/>
  <c r="CA1319" i="1" s="1"/>
  <c r="BZ1311" i="1"/>
  <c r="CA1311" i="1" s="1"/>
  <c r="BZ1303" i="1"/>
  <c r="CA1303" i="1" s="1"/>
  <c r="BZ1295" i="1"/>
  <c r="CA1295" i="1" s="1"/>
  <c r="BZ1287" i="1"/>
  <c r="CA1287" i="1" s="1"/>
  <c r="BZ1279" i="1"/>
  <c r="CA1279" i="1" s="1"/>
  <c r="BZ1271" i="1"/>
  <c r="CA1271" i="1" s="1"/>
  <c r="BZ1263" i="1"/>
  <c r="CA1263" i="1" s="1"/>
  <c r="BZ1255" i="1"/>
  <c r="CA1255" i="1" s="1"/>
  <c r="BZ1247" i="1"/>
  <c r="CA1247" i="1" s="1"/>
  <c r="BZ1239" i="1"/>
  <c r="CA1239" i="1" s="1"/>
  <c r="BZ1231" i="1"/>
  <c r="CA1231" i="1" s="1"/>
  <c r="BZ1223" i="1"/>
  <c r="CA1223" i="1" s="1"/>
  <c r="BZ1215" i="1"/>
  <c r="CA1215" i="1" s="1"/>
  <c r="BZ1207" i="1"/>
  <c r="CA1207" i="1" s="1"/>
  <c r="BZ1199" i="1"/>
  <c r="CA1199" i="1" s="1"/>
  <c r="BZ1191" i="1"/>
  <c r="CA1191" i="1" s="1"/>
  <c r="BZ1183" i="1"/>
  <c r="CA1183" i="1" s="1"/>
  <c r="BZ1175" i="1"/>
  <c r="CA1175" i="1" s="1"/>
  <c r="BZ1167" i="1"/>
  <c r="CA1167" i="1" s="1"/>
  <c r="BZ1159" i="1"/>
  <c r="CA1159" i="1" s="1"/>
  <c r="BZ1151" i="1"/>
  <c r="CA1151" i="1" s="1"/>
  <c r="BZ1143" i="1"/>
  <c r="CA1143" i="1" s="1"/>
  <c r="BZ1135" i="1"/>
  <c r="CA1135" i="1" s="1"/>
  <c r="BZ1127" i="1"/>
  <c r="CA1127" i="1" s="1"/>
  <c r="BZ1119" i="1"/>
  <c r="CA1119" i="1" s="1"/>
  <c r="BZ1111" i="1"/>
  <c r="CA1111" i="1" s="1"/>
  <c r="BZ1103" i="1"/>
  <c r="CA1103" i="1" s="1"/>
  <c r="BZ1095" i="1"/>
  <c r="CA1095" i="1" s="1"/>
  <c r="CA68" i="1"/>
  <c r="CA60" i="1"/>
  <c r="CA52" i="1"/>
  <c r="CA44" i="1"/>
  <c r="CA36" i="1"/>
  <c r="CA28" i="1"/>
  <c r="CA20" i="1"/>
  <c r="BZ1494" i="1"/>
  <c r="CA1494" i="1" s="1"/>
  <c r="BZ1486" i="1"/>
  <c r="CA1486" i="1" s="1"/>
  <c r="BZ1478" i="1"/>
  <c r="CA1478" i="1" s="1"/>
  <c r="BZ1470" i="1"/>
  <c r="CA1470" i="1" s="1"/>
  <c r="BZ1462" i="1"/>
  <c r="CA1462" i="1" s="1"/>
  <c r="BZ1454" i="1"/>
  <c r="CA1454" i="1" s="1"/>
  <c r="BZ1446" i="1"/>
  <c r="CA1446" i="1" s="1"/>
  <c r="BZ1438" i="1"/>
  <c r="CA1438" i="1" s="1"/>
  <c r="BZ1430" i="1"/>
  <c r="CA1430" i="1" s="1"/>
  <c r="BZ1422" i="1"/>
  <c r="CA1422" i="1" s="1"/>
  <c r="BZ1414" i="1"/>
  <c r="CA1414" i="1" s="1"/>
  <c r="BZ1406" i="1"/>
  <c r="CA1406" i="1" s="1"/>
  <c r="BZ1398" i="1"/>
  <c r="CA1398" i="1" s="1"/>
  <c r="BZ1390" i="1"/>
  <c r="CA1390" i="1" s="1"/>
  <c r="BZ1382" i="1"/>
  <c r="CA1382" i="1" s="1"/>
  <c r="BZ1374" i="1"/>
  <c r="CA1374" i="1" s="1"/>
  <c r="BZ1366" i="1"/>
  <c r="CA1366" i="1" s="1"/>
  <c r="BZ1358" i="1"/>
  <c r="CA1358" i="1" s="1"/>
  <c r="BZ1350" i="1"/>
  <c r="CA1350" i="1" s="1"/>
  <c r="BZ1342" i="1"/>
  <c r="CA1342" i="1" s="1"/>
  <c r="BZ1334" i="1"/>
  <c r="CA1334" i="1" s="1"/>
  <c r="BZ1326" i="1"/>
  <c r="CA1326" i="1" s="1"/>
  <c r="BZ1318" i="1"/>
  <c r="CA1318" i="1" s="1"/>
  <c r="BZ1310" i="1"/>
  <c r="CA1310" i="1" s="1"/>
  <c r="BZ1302" i="1"/>
  <c r="CA1302" i="1" s="1"/>
  <c r="BZ1294" i="1"/>
  <c r="CA1294" i="1" s="1"/>
  <c r="BZ1286" i="1"/>
  <c r="CA1286" i="1" s="1"/>
  <c r="BZ1278" i="1"/>
  <c r="CA1278" i="1" s="1"/>
  <c r="BZ1270" i="1"/>
  <c r="CA1270" i="1" s="1"/>
  <c r="BZ1262" i="1"/>
  <c r="CA1262" i="1" s="1"/>
  <c r="BZ1254" i="1"/>
  <c r="CA1254" i="1" s="1"/>
  <c r="BZ1246" i="1"/>
  <c r="CA1246" i="1" s="1"/>
  <c r="BZ1238" i="1"/>
  <c r="CA1238" i="1" s="1"/>
  <c r="BZ1230" i="1"/>
  <c r="CA1230" i="1" s="1"/>
  <c r="BZ1222" i="1"/>
  <c r="CA1222" i="1" s="1"/>
  <c r="BZ1214" i="1"/>
  <c r="CA1214" i="1" s="1"/>
  <c r="BZ1206" i="1"/>
  <c r="CA1206" i="1" s="1"/>
  <c r="BZ1198" i="1"/>
  <c r="CA1198" i="1" s="1"/>
  <c r="BZ1190" i="1"/>
  <c r="CA1190" i="1" s="1"/>
  <c r="BZ1182" i="1"/>
  <c r="CA1182" i="1" s="1"/>
  <c r="BZ1174" i="1"/>
  <c r="CA1174" i="1" s="1"/>
  <c r="BZ1166" i="1"/>
  <c r="CA1166" i="1" s="1"/>
  <c r="BZ1158" i="1"/>
  <c r="CA1158" i="1" s="1"/>
  <c r="BZ1150" i="1"/>
  <c r="CA1150" i="1" s="1"/>
  <c r="BZ1142" i="1"/>
  <c r="CA1142" i="1" s="1"/>
  <c r="BZ1134" i="1"/>
  <c r="CA1134" i="1" s="1"/>
  <c r="BZ1126" i="1"/>
  <c r="CA1126" i="1" s="1"/>
  <c r="BZ1118" i="1"/>
  <c r="CA1118" i="1" s="1"/>
  <c r="BZ1110" i="1"/>
  <c r="CA1110" i="1" s="1"/>
  <c r="BZ1102" i="1"/>
  <c r="CA1102" i="1" s="1"/>
  <c r="BZ1094" i="1"/>
  <c r="CA1094" i="1" s="1"/>
  <c r="BZ1088" i="1"/>
  <c r="CA1088" i="1" s="1"/>
  <c r="BZ1080" i="1"/>
  <c r="CA1080" i="1" s="1"/>
  <c r="BZ1072" i="1"/>
  <c r="CA1072" i="1" s="1"/>
  <c r="BZ1064" i="1"/>
  <c r="CA1064" i="1" s="1"/>
  <c r="BZ1056" i="1"/>
  <c r="CA1056" i="1" s="1"/>
  <c r="BZ1048" i="1"/>
  <c r="CA1048" i="1" s="1"/>
  <c r="BZ1040" i="1"/>
  <c r="CA1040" i="1" s="1"/>
  <c r="BZ1032" i="1"/>
  <c r="CA1032" i="1" s="1"/>
  <c r="BZ1024" i="1"/>
  <c r="CA1024" i="1" s="1"/>
  <c r="BZ1016" i="1"/>
  <c r="CA1016" i="1" s="1"/>
  <c r="BZ1008" i="1"/>
  <c r="CA1008" i="1" s="1"/>
  <c r="BZ1000" i="1"/>
  <c r="CA1000" i="1" s="1"/>
  <c r="BZ992" i="1"/>
  <c r="CA992" i="1" s="1"/>
  <c r="BZ984" i="1"/>
  <c r="CA984" i="1" s="1"/>
  <c r="BZ976" i="1"/>
  <c r="CA976" i="1" s="1"/>
  <c r="BZ968" i="1"/>
  <c r="CA968" i="1" s="1"/>
  <c r="BZ960" i="1"/>
  <c r="CA960" i="1" s="1"/>
  <c r="BZ952" i="1"/>
  <c r="CA952" i="1" s="1"/>
  <c r="BZ944" i="1"/>
  <c r="CA944" i="1" s="1"/>
  <c r="BZ936" i="1"/>
  <c r="CA936" i="1" s="1"/>
  <c r="BZ928" i="1"/>
  <c r="CA928" i="1" s="1"/>
  <c r="BZ920" i="1"/>
  <c r="CA920" i="1" s="1"/>
  <c r="BZ912" i="1"/>
  <c r="CA912" i="1" s="1"/>
  <c r="BZ904" i="1"/>
  <c r="CA904" i="1" s="1"/>
  <c r="BZ896" i="1"/>
  <c r="CA896" i="1" s="1"/>
  <c r="BZ888" i="1"/>
  <c r="CA888" i="1" s="1"/>
  <c r="BZ880" i="1"/>
  <c r="CA880" i="1" s="1"/>
  <c r="BZ872" i="1"/>
  <c r="CA872" i="1" s="1"/>
  <c r="BZ864" i="1"/>
  <c r="CA864" i="1" s="1"/>
  <c r="BZ856" i="1"/>
  <c r="CA856" i="1" s="1"/>
  <c r="BZ848" i="1"/>
  <c r="CA848" i="1" s="1"/>
  <c r="BZ840" i="1"/>
  <c r="CA840" i="1" s="1"/>
  <c r="BZ832" i="1"/>
  <c r="CA832" i="1" s="1"/>
  <c r="BZ824" i="1"/>
  <c r="CA824" i="1" s="1"/>
  <c r="BZ816" i="1"/>
  <c r="CA816" i="1" s="1"/>
  <c r="BZ808" i="1"/>
  <c r="CA808" i="1" s="1"/>
  <c r="BZ800" i="1"/>
  <c r="CA800" i="1" s="1"/>
  <c r="BZ792" i="1"/>
  <c r="CA792" i="1" s="1"/>
  <c r="BZ784" i="1"/>
  <c r="CA784" i="1" s="1"/>
  <c r="BZ776" i="1"/>
  <c r="CA776" i="1" s="1"/>
  <c r="BZ768" i="1"/>
  <c r="CA768" i="1" s="1"/>
  <c r="BZ760" i="1"/>
  <c r="CA760" i="1" s="1"/>
  <c r="BZ752" i="1"/>
  <c r="CA752" i="1" s="1"/>
  <c r="BZ744" i="1"/>
  <c r="CA744" i="1" s="1"/>
  <c r="BZ736" i="1"/>
  <c r="CA736" i="1" s="1"/>
  <c r="BZ728" i="1"/>
  <c r="CA728" i="1" s="1"/>
  <c r="BZ720" i="1"/>
  <c r="CA720" i="1" s="1"/>
  <c r="BZ712" i="1"/>
  <c r="CA712" i="1" s="1"/>
  <c r="BZ704" i="1"/>
  <c r="CA704" i="1" s="1"/>
  <c r="BZ696" i="1"/>
  <c r="CA696" i="1" s="1"/>
  <c r="BZ688" i="1"/>
  <c r="CA688" i="1" s="1"/>
  <c r="BZ680" i="1"/>
  <c r="CA680" i="1" s="1"/>
  <c r="BZ672" i="1"/>
  <c r="CA672" i="1" s="1"/>
  <c r="BZ664" i="1"/>
  <c r="CA664" i="1" s="1"/>
  <c r="BZ656" i="1"/>
  <c r="CA656" i="1" s="1"/>
  <c r="BZ648" i="1"/>
  <c r="CA648" i="1" s="1"/>
  <c r="BZ640" i="1"/>
  <c r="CA640" i="1" s="1"/>
  <c r="BZ632" i="1"/>
  <c r="CA632" i="1" s="1"/>
  <c r="BZ624" i="1"/>
  <c r="CA624" i="1" s="1"/>
  <c r="BZ616" i="1"/>
  <c r="CA616" i="1" s="1"/>
  <c r="BZ608" i="1"/>
  <c r="CA608" i="1" s="1"/>
  <c r="BZ600" i="1"/>
  <c r="CA600" i="1" s="1"/>
  <c r="BZ592" i="1"/>
  <c r="CA592" i="1" s="1"/>
  <c r="BZ584" i="1"/>
  <c r="CA584" i="1" s="1"/>
  <c r="BZ576" i="1"/>
  <c r="CA576" i="1" s="1"/>
  <c r="BZ568" i="1"/>
  <c r="CA568" i="1" s="1"/>
  <c r="BZ560" i="1"/>
  <c r="CA560" i="1" s="1"/>
  <c r="BZ552" i="1"/>
  <c r="CA552" i="1" s="1"/>
  <c r="BZ544" i="1"/>
  <c r="CA544" i="1" s="1"/>
  <c r="BZ536" i="1"/>
  <c r="CA536" i="1" s="1"/>
  <c r="BZ528" i="1"/>
  <c r="CA528" i="1" s="1"/>
  <c r="BZ520" i="1"/>
  <c r="CA520" i="1" s="1"/>
  <c r="BZ512" i="1"/>
  <c r="CA512" i="1" s="1"/>
  <c r="BZ504" i="1"/>
  <c r="CA504" i="1" s="1"/>
  <c r="BZ496" i="1"/>
  <c r="CA496" i="1" s="1"/>
  <c r="BZ488" i="1"/>
  <c r="CA488" i="1" s="1"/>
  <c r="BZ480" i="1"/>
  <c r="CA480" i="1" s="1"/>
  <c r="BZ472" i="1"/>
  <c r="CA472" i="1" s="1"/>
  <c r="BZ464" i="1"/>
  <c r="CA464" i="1" s="1"/>
  <c r="BZ456" i="1"/>
  <c r="CA456" i="1" s="1"/>
  <c r="BZ448" i="1"/>
  <c r="CA448" i="1" s="1"/>
  <c r="BZ440" i="1"/>
  <c r="CA440" i="1" s="1"/>
  <c r="BZ432" i="1"/>
  <c r="CA432" i="1" s="1"/>
  <c r="BZ424" i="1"/>
  <c r="CA424" i="1" s="1"/>
  <c r="BZ416" i="1"/>
  <c r="BZ408" i="1"/>
  <c r="BZ400" i="1"/>
  <c r="CA400" i="1" s="1"/>
  <c r="BZ392" i="1"/>
  <c r="BZ384" i="1"/>
  <c r="CA384" i="1" s="1"/>
  <c r="BZ376" i="1"/>
  <c r="BZ368" i="1"/>
  <c r="BZ1087" i="1"/>
  <c r="CA1087" i="1" s="1"/>
  <c r="BZ1079" i="1"/>
  <c r="CA1079" i="1" s="1"/>
  <c r="BZ1071" i="1"/>
  <c r="CA1071" i="1" s="1"/>
  <c r="BZ1063" i="1"/>
  <c r="CA1063" i="1" s="1"/>
  <c r="BZ1055" i="1"/>
  <c r="CA1055" i="1" s="1"/>
  <c r="BZ1047" i="1"/>
  <c r="CA1047" i="1" s="1"/>
  <c r="BZ1039" i="1"/>
  <c r="CA1039" i="1" s="1"/>
  <c r="BZ1031" i="1"/>
  <c r="CA1031" i="1" s="1"/>
  <c r="BZ1023" i="1"/>
  <c r="CA1023" i="1" s="1"/>
  <c r="BZ1015" i="1"/>
  <c r="CA1015" i="1" s="1"/>
  <c r="BZ1007" i="1"/>
  <c r="CA1007" i="1" s="1"/>
  <c r="BZ999" i="1"/>
  <c r="CA999" i="1" s="1"/>
  <c r="BZ991" i="1"/>
  <c r="CA991" i="1" s="1"/>
  <c r="BZ983" i="1"/>
  <c r="CA983" i="1" s="1"/>
  <c r="BZ975" i="1"/>
  <c r="CA975" i="1" s="1"/>
  <c r="BZ967" i="1"/>
  <c r="CA967" i="1" s="1"/>
  <c r="BZ959" i="1"/>
  <c r="CA959" i="1" s="1"/>
  <c r="BZ951" i="1"/>
  <c r="CA951" i="1" s="1"/>
  <c r="BZ943" i="1"/>
  <c r="CA943" i="1" s="1"/>
  <c r="BZ935" i="1"/>
  <c r="CA935" i="1" s="1"/>
  <c r="BZ927" i="1"/>
  <c r="CA927" i="1" s="1"/>
  <c r="BZ919" i="1"/>
  <c r="CA919" i="1" s="1"/>
  <c r="BZ911" i="1"/>
  <c r="CA911" i="1" s="1"/>
  <c r="BZ903" i="1"/>
  <c r="CA903" i="1" s="1"/>
  <c r="BZ895" i="1"/>
  <c r="CA895" i="1" s="1"/>
  <c r="BZ887" i="1"/>
  <c r="CA887" i="1" s="1"/>
  <c r="BZ879" i="1"/>
  <c r="CA879" i="1" s="1"/>
  <c r="BZ871" i="1"/>
  <c r="CA871" i="1" s="1"/>
  <c r="BZ863" i="1"/>
  <c r="CA863" i="1" s="1"/>
  <c r="BZ855" i="1"/>
  <c r="CA855" i="1" s="1"/>
  <c r="BZ847" i="1"/>
  <c r="CA847" i="1" s="1"/>
  <c r="BZ839" i="1"/>
  <c r="CA839" i="1" s="1"/>
  <c r="BZ831" i="1"/>
  <c r="CA831" i="1" s="1"/>
  <c r="BZ823" i="1"/>
  <c r="CA823" i="1" s="1"/>
  <c r="BZ815" i="1"/>
  <c r="CA815" i="1" s="1"/>
  <c r="BZ807" i="1"/>
  <c r="CA807" i="1" s="1"/>
  <c r="BZ799" i="1"/>
  <c r="CA799" i="1" s="1"/>
  <c r="BZ791" i="1"/>
  <c r="CA791" i="1" s="1"/>
  <c r="BZ783" i="1"/>
  <c r="CA783" i="1" s="1"/>
  <c r="BZ775" i="1"/>
  <c r="CA775" i="1" s="1"/>
  <c r="BZ767" i="1"/>
  <c r="CA767" i="1" s="1"/>
  <c r="BZ759" i="1"/>
  <c r="CA759" i="1" s="1"/>
  <c r="BZ751" i="1"/>
  <c r="CA751" i="1" s="1"/>
  <c r="BZ743" i="1"/>
  <c r="CA743" i="1" s="1"/>
  <c r="BZ735" i="1"/>
  <c r="CA735" i="1" s="1"/>
  <c r="BZ727" i="1"/>
  <c r="CA727" i="1" s="1"/>
  <c r="BZ719" i="1"/>
  <c r="CA719" i="1" s="1"/>
  <c r="BZ711" i="1"/>
  <c r="CA711" i="1" s="1"/>
  <c r="BZ703" i="1"/>
  <c r="CA703" i="1" s="1"/>
  <c r="BZ695" i="1"/>
  <c r="CA695" i="1" s="1"/>
  <c r="BZ687" i="1"/>
  <c r="CA687" i="1" s="1"/>
  <c r="BZ679" i="1"/>
  <c r="CA679" i="1" s="1"/>
  <c r="BZ671" i="1"/>
  <c r="CA671" i="1" s="1"/>
  <c r="BZ663" i="1"/>
  <c r="CA663" i="1" s="1"/>
  <c r="BZ655" i="1"/>
  <c r="CA655" i="1" s="1"/>
  <c r="BZ647" i="1"/>
  <c r="CA647" i="1" s="1"/>
  <c r="BZ639" i="1"/>
  <c r="CA639" i="1" s="1"/>
  <c r="BZ631" i="1"/>
  <c r="CA631" i="1" s="1"/>
  <c r="BZ623" i="1"/>
  <c r="CA623" i="1" s="1"/>
  <c r="BZ615" i="1"/>
  <c r="CA615" i="1" s="1"/>
  <c r="BZ607" i="1"/>
  <c r="CA607" i="1" s="1"/>
  <c r="BZ599" i="1"/>
  <c r="CA599" i="1" s="1"/>
  <c r="BZ591" i="1"/>
  <c r="CA591" i="1" s="1"/>
  <c r="BZ583" i="1"/>
  <c r="CA583" i="1" s="1"/>
  <c r="BZ575" i="1"/>
  <c r="CA575" i="1" s="1"/>
  <c r="BZ567" i="1"/>
  <c r="CA567" i="1" s="1"/>
  <c r="BZ559" i="1"/>
  <c r="CA559" i="1" s="1"/>
  <c r="BZ551" i="1"/>
  <c r="CA551" i="1" s="1"/>
  <c r="BZ543" i="1"/>
  <c r="CA543" i="1" s="1"/>
  <c r="BZ535" i="1"/>
  <c r="CA535" i="1" s="1"/>
  <c r="BZ527" i="1"/>
  <c r="CA527" i="1" s="1"/>
  <c r="BZ519" i="1"/>
  <c r="CA519" i="1" s="1"/>
  <c r="BZ511" i="1"/>
  <c r="CA511" i="1" s="1"/>
  <c r="BZ503" i="1"/>
  <c r="CA503" i="1" s="1"/>
  <c r="BZ495" i="1"/>
  <c r="CA495" i="1" s="1"/>
  <c r="BZ487" i="1"/>
  <c r="CA487" i="1" s="1"/>
  <c r="BZ479" i="1"/>
  <c r="CA479" i="1" s="1"/>
  <c r="BZ471" i="1"/>
  <c r="CA471" i="1" s="1"/>
  <c r="BZ463" i="1"/>
  <c r="CA463" i="1" s="1"/>
  <c r="BZ455" i="1"/>
  <c r="CA455" i="1" s="1"/>
  <c r="BZ447" i="1"/>
  <c r="CA447" i="1" s="1"/>
  <c r="BZ439" i="1"/>
  <c r="CA439" i="1" s="1"/>
  <c r="BZ1086" i="1"/>
  <c r="CA1086" i="1" s="1"/>
  <c r="BZ1078" i="1"/>
  <c r="CA1078" i="1" s="1"/>
  <c r="BZ1070" i="1"/>
  <c r="CA1070" i="1" s="1"/>
  <c r="BZ1062" i="1"/>
  <c r="CA1062" i="1" s="1"/>
  <c r="BZ1054" i="1"/>
  <c r="CA1054" i="1" s="1"/>
  <c r="BZ1046" i="1"/>
  <c r="CA1046" i="1" s="1"/>
  <c r="BZ1038" i="1"/>
  <c r="CA1038" i="1" s="1"/>
  <c r="BZ1030" i="1"/>
  <c r="CA1030" i="1" s="1"/>
  <c r="BZ1022" i="1"/>
  <c r="CA1022" i="1" s="1"/>
  <c r="BZ1014" i="1"/>
  <c r="CA1014" i="1" s="1"/>
  <c r="BZ1006" i="1"/>
  <c r="CA1006" i="1" s="1"/>
  <c r="BZ998" i="1"/>
  <c r="CA998" i="1" s="1"/>
  <c r="BZ990" i="1"/>
  <c r="CA990" i="1" s="1"/>
  <c r="BZ982" i="1"/>
  <c r="CA982" i="1" s="1"/>
  <c r="BZ974" i="1"/>
  <c r="CA974" i="1" s="1"/>
  <c r="BZ966" i="1"/>
  <c r="CA966" i="1" s="1"/>
  <c r="BZ958" i="1"/>
  <c r="CA958" i="1" s="1"/>
  <c r="BZ950" i="1"/>
  <c r="CA950" i="1" s="1"/>
  <c r="BZ942" i="1"/>
  <c r="CA942" i="1" s="1"/>
  <c r="BZ934" i="1"/>
  <c r="CA934" i="1" s="1"/>
  <c r="BZ926" i="1"/>
  <c r="CA926" i="1" s="1"/>
  <c r="BZ918" i="1"/>
  <c r="CA918" i="1" s="1"/>
  <c r="BZ910" i="1"/>
  <c r="CA910" i="1" s="1"/>
  <c r="BZ902" i="1"/>
  <c r="CA902" i="1" s="1"/>
  <c r="BZ894" i="1"/>
  <c r="CA894" i="1" s="1"/>
  <c r="BZ886" i="1"/>
  <c r="CA886" i="1" s="1"/>
  <c r="BZ878" i="1"/>
  <c r="CA878" i="1" s="1"/>
  <c r="BZ870" i="1"/>
  <c r="CA870" i="1" s="1"/>
  <c r="BZ862" i="1"/>
  <c r="CA862" i="1" s="1"/>
  <c r="BZ854" i="1"/>
  <c r="CA854" i="1" s="1"/>
  <c r="BZ846" i="1"/>
  <c r="CA846" i="1" s="1"/>
  <c r="BZ838" i="1"/>
  <c r="CA838" i="1" s="1"/>
  <c r="BZ830" i="1"/>
  <c r="CA830" i="1" s="1"/>
  <c r="BZ822" i="1"/>
  <c r="CA822" i="1" s="1"/>
  <c r="BZ814" i="1"/>
  <c r="CA814" i="1" s="1"/>
  <c r="BZ806" i="1"/>
  <c r="CA806" i="1" s="1"/>
  <c r="BZ798" i="1"/>
  <c r="CA798" i="1" s="1"/>
  <c r="BZ790" i="1"/>
  <c r="CA790" i="1" s="1"/>
  <c r="BZ782" i="1"/>
  <c r="CA782" i="1" s="1"/>
  <c r="BZ774" i="1"/>
  <c r="CA774" i="1" s="1"/>
  <c r="BZ766" i="1"/>
  <c r="CA766" i="1" s="1"/>
  <c r="BZ758" i="1"/>
  <c r="CA758" i="1" s="1"/>
  <c r="BZ750" i="1"/>
  <c r="CA750" i="1" s="1"/>
  <c r="BZ742" i="1"/>
  <c r="CA742" i="1" s="1"/>
  <c r="BZ734" i="1"/>
  <c r="CA734" i="1" s="1"/>
  <c r="BZ726" i="1"/>
  <c r="CA726" i="1" s="1"/>
  <c r="BZ718" i="1"/>
  <c r="CA718" i="1" s="1"/>
  <c r="BZ710" i="1"/>
  <c r="CA710" i="1" s="1"/>
  <c r="BZ702" i="1"/>
  <c r="CA702" i="1" s="1"/>
  <c r="BZ694" i="1"/>
  <c r="CA694" i="1" s="1"/>
  <c r="BZ686" i="1"/>
  <c r="CA686" i="1" s="1"/>
  <c r="BZ678" i="1"/>
  <c r="CA678" i="1" s="1"/>
  <c r="BZ670" i="1"/>
  <c r="CA670" i="1" s="1"/>
  <c r="BZ662" i="1"/>
  <c r="CA662" i="1" s="1"/>
  <c r="BZ654" i="1"/>
  <c r="CA654" i="1" s="1"/>
  <c r="BZ646" i="1"/>
  <c r="CA646" i="1" s="1"/>
  <c r="BZ638" i="1"/>
  <c r="CA638" i="1" s="1"/>
  <c r="BZ630" i="1"/>
  <c r="CA630" i="1" s="1"/>
  <c r="BZ622" i="1"/>
  <c r="CA622" i="1" s="1"/>
  <c r="BZ614" i="1"/>
  <c r="CA614" i="1" s="1"/>
  <c r="BZ606" i="1"/>
  <c r="CA606" i="1" s="1"/>
  <c r="BZ598" i="1"/>
  <c r="CA598" i="1" s="1"/>
  <c r="BZ590" i="1"/>
  <c r="CA590" i="1" s="1"/>
  <c r="BZ582" i="1"/>
  <c r="CA582" i="1" s="1"/>
  <c r="BZ574" i="1"/>
  <c r="CA574" i="1" s="1"/>
  <c r="BZ566" i="1"/>
  <c r="CA566" i="1" s="1"/>
  <c r="BZ558" i="1"/>
  <c r="CA558" i="1" s="1"/>
  <c r="BZ550" i="1"/>
  <c r="CA550" i="1" s="1"/>
  <c r="BZ542" i="1"/>
  <c r="CA542" i="1" s="1"/>
  <c r="BZ534" i="1"/>
  <c r="CA534" i="1" s="1"/>
  <c r="BZ526" i="1"/>
  <c r="CA526" i="1" s="1"/>
  <c r="BZ518" i="1"/>
  <c r="CA518" i="1" s="1"/>
  <c r="BZ510" i="1"/>
  <c r="CA510" i="1" s="1"/>
  <c r="BZ502" i="1"/>
  <c r="CA502" i="1" s="1"/>
  <c r="BZ494" i="1"/>
  <c r="CA494" i="1" s="1"/>
  <c r="BZ486" i="1"/>
  <c r="CA486" i="1" s="1"/>
  <c r="BZ382" i="1"/>
  <c r="CA382" i="1" s="1"/>
  <c r="BZ1090" i="1"/>
  <c r="CA1090" i="1" s="1"/>
  <c r="BZ1082" i="1"/>
  <c r="CA1082" i="1" s="1"/>
  <c r="BZ1074" i="1"/>
  <c r="CA1074" i="1" s="1"/>
  <c r="BZ1066" i="1"/>
  <c r="CA1066" i="1" s="1"/>
  <c r="BZ1058" i="1"/>
  <c r="CA1058" i="1" s="1"/>
  <c r="BZ1050" i="1"/>
  <c r="CA1050" i="1" s="1"/>
  <c r="BZ1042" i="1"/>
  <c r="CA1042" i="1" s="1"/>
  <c r="BZ1034" i="1"/>
  <c r="CA1034" i="1" s="1"/>
  <c r="BZ1026" i="1"/>
  <c r="CA1026" i="1" s="1"/>
  <c r="BZ1018" i="1"/>
  <c r="CA1018" i="1" s="1"/>
  <c r="BZ1010" i="1"/>
  <c r="CA1010" i="1" s="1"/>
  <c r="BZ1002" i="1"/>
  <c r="CA1002" i="1" s="1"/>
  <c r="BZ994" i="1"/>
  <c r="CA994" i="1" s="1"/>
  <c r="BZ986" i="1"/>
  <c r="CA986" i="1" s="1"/>
  <c r="BZ978" i="1"/>
  <c r="CA978" i="1" s="1"/>
  <c r="BZ970" i="1"/>
  <c r="CA970" i="1" s="1"/>
  <c r="BZ962" i="1"/>
  <c r="CA962" i="1" s="1"/>
  <c r="BZ954" i="1"/>
  <c r="CA954" i="1" s="1"/>
  <c r="BZ946" i="1"/>
  <c r="CA946" i="1" s="1"/>
  <c r="BZ938" i="1"/>
  <c r="CA938" i="1" s="1"/>
  <c r="BZ930" i="1"/>
  <c r="CA930" i="1" s="1"/>
  <c r="BZ922" i="1"/>
  <c r="CA922" i="1" s="1"/>
  <c r="BZ914" i="1"/>
  <c r="CA914" i="1" s="1"/>
  <c r="BZ906" i="1"/>
  <c r="CA906" i="1" s="1"/>
  <c r="BZ898" i="1"/>
  <c r="CA898" i="1" s="1"/>
  <c r="BZ890" i="1"/>
  <c r="CA890" i="1" s="1"/>
  <c r="BZ882" i="1"/>
  <c r="CA882" i="1" s="1"/>
  <c r="BZ874" i="1"/>
  <c r="CA874" i="1" s="1"/>
  <c r="BZ866" i="1"/>
  <c r="CA866" i="1" s="1"/>
  <c r="BZ858" i="1"/>
  <c r="CA858" i="1" s="1"/>
  <c r="BZ850" i="1"/>
  <c r="CA850" i="1" s="1"/>
  <c r="BZ842" i="1"/>
  <c r="CA842" i="1" s="1"/>
  <c r="BZ834" i="1"/>
  <c r="CA834" i="1" s="1"/>
  <c r="BZ826" i="1"/>
  <c r="CA826" i="1" s="1"/>
  <c r="BZ818" i="1"/>
  <c r="CA818" i="1" s="1"/>
  <c r="BZ810" i="1"/>
  <c r="CA810" i="1" s="1"/>
  <c r="BZ802" i="1"/>
  <c r="CA802" i="1" s="1"/>
  <c r="BZ794" i="1"/>
  <c r="CA794" i="1" s="1"/>
  <c r="BZ786" i="1"/>
  <c r="CA786" i="1" s="1"/>
  <c r="BZ778" i="1"/>
  <c r="CA778" i="1" s="1"/>
  <c r="BZ770" i="1"/>
  <c r="CA770" i="1" s="1"/>
  <c r="BZ762" i="1"/>
  <c r="CA762" i="1" s="1"/>
  <c r="BZ754" i="1"/>
  <c r="CA754" i="1" s="1"/>
  <c r="BZ746" i="1"/>
  <c r="CA746" i="1" s="1"/>
  <c r="BZ738" i="1"/>
  <c r="CA738" i="1" s="1"/>
  <c r="BZ730" i="1"/>
  <c r="CA730" i="1" s="1"/>
  <c r="BZ722" i="1"/>
  <c r="CA722" i="1" s="1"/>
  <c r="BZ714" i="1"/>
  <c r="CA714" i="1" s="1"/>
  <c r="BZ706" i="1"/>
  <c r="CA706" i="1" s="1"/>
  <c r="BZ698" i="1"/>
  <c r="CA698" i="1" s="1"/>
  <c r="BZ690" i="1"/>
  <c r="CA690" i="1" s="1"/>
  <c r="BZ682" i="1"/>
  <c r="CA682" i="1" s="1"/>
  <c r="BZ674" i="1"/>
  <c r="CA674" i="1" s="1"/>
  <c r="BZ666" i="1"/>
  <c r="CA666" i="1" s="1"/>
  <c r="BZ658" i="1"/>
  <c r="CA658" i="1" s="1"/>
  <c r="BZ650" i="1"/>
  <c r="CA650" i="1" s="1"/>
  <c r="BZ642" i="1"/>
  <c r="CA642" i="1" s="1"/>
  <c r="BZ634" i="1"/>
  <c r="CA634" i="1" s="1"/>
  <c r="BZ626" i="1"/>
  <c r="CA626" i="1" s="1"/>
  <c r="BZ618" i="1"/>
  <c r="CA618" i="1" s="1"/>
  <c r="BZ610" i="1"/>
  <c r="CA610" i="1" s="1"/>
  <c r="BZ602" i="1"/>
  <c r="CA602" i="1" s="1"/>
  <c r="BZ594" i="1"/>
  <c r="CA594" i="1" s="1"/>
  <c r="BZ586" i="1"/>
  <c r="CA586" i="1" s="1"/>
  <c r="BZ578" i="1"/>
  <c r="CA578" i="1" s="1"/>
  <c r="BZ570" i="1"/>
  <c r="CA570" i="1" s="1"/>
  <c r="BZ562" i="1"/>
  <c r="CA562" i="1" s="1"/>
  <c r="BZ554" i="1"/>
  <c r="CA554" i="1" s="1"/>
  <c r="BZ546" i="1"/>
  <c r="CA546" i="1" s="1"/>
  <c r="BZ538" i="1"/>
  <c r="CA538" i="1" s="1"/>
  <c r="BZ530" i="1"/>
  <c r="CA530" i="1" s="1"/>
  <c r="BZ522" i="1"/>
  <c r="CA522" i="1" s="1"/>
  <c r="BZ514" i="1"/>
  <c r="CA514" i="1" s="1"/>
  <c r="BZ506" i="1"/>
  <c r="CA506" i="1" s="1"/>
  <c r="BZ498" i="1"/>
  <c r="CA498" i="1" s="1"/>
  <c r="BZ490" i="1"/>
  <c r="CA490" i="1" s="1"/>
  <c r="BZ482" i="1"/>
  <c r="CA482" i="1" s="1"/>
  <c r="BZ474" i="1"/>
  <c r="CA474" i="1" s="1"/>
  <c r="BZ466" i="1"/>
  <c r="CA466" i="1" s="1"/>
  <c r="BZ458" i="1"/>
  <c r="CA458" i="1" s="1"/>
  <c r="BZ450" i="1"/>
  <c r="CA450" i="1" s="1"/>
  <c r="BZ442" i="1"/>
  <c r="CA442" i="1" s="1"/>
  <c r="BZ434" i="1"/>
  <c r="CA434" i="1" s="1"/>
  <c r="BZ426" i="1"/>
  <c r="CA426" i="1" s="1"/>
  <c r="BZ418" i="1"/>
  <c r="BZ410" i="1"/>
  <c r="BZ402" i="1"/>
  <c r="CA402" i="1" s="1"/>
  <c r="BZ394" i="1"/>
  <c r="BZ386" i="1"/>
  <c r="BZ378" i="1"/>
  <c r="BZ370" i="1"/>
  <c r="BZ362" i="1"/>
  <c r="BZ354" i="1"/>
  <c r="BZ346" i="1"/>
  <c r="BZ338" i="1"/>
  <c r="CA338" i="1" s="1"/>
  <c r="BZ330" i="1"/>
  <c r="BZ322" i="1"/>
  <c r="BZ314" i="1"/>
  <c r="BZ306" i="1"/>
  <c r="BZ298" i="1"/>
  <c r="BZ290" i="1"/>
  <c r="BZ282" i="1"/>
  <c r="BZ274" i="1"/>
  <c r="CA274" i="1" s="1"/>
  <c r="BZ266" i="1"/>
  <c r="BZ258" i="1"/>
  <c r="BZ250" i="1"/>
  <c r="BZ242" i="1"/>
  <c r="BZ234" i="1"/>
  <c r="BZ226" i="1"/>
  <c r="BZ218" i="1"/>
  <c r="BZ210" i="1"/>
  <c r="CA210" i="1" s="1"/>
  <c r="BZ202" i="1"/>
  <c r="BZ194" i="1"/>
  <c r="BZ186" i="1"/>
  <c r="BZ178" i="1"/>
  <c r="BZ170" i="1"/>
  <c r="BZ162" i="1"/>
  <c r="BZ154" i="1"/>
  <c r="BZ146" i="1"/>
  <c r="CA146" i="1" s="1"/>
  <c r="BZ138" i="1"/>
  <c r="BZ130" i="1"/>
  <c r="BZ122" i="1"/>
  <c r="BZ114" i="1"/>
  <c r="BZ106" i="1"/>
  <c r="BZ98" i="1"/>
  <c r="BZ90" i="1"/>
  <c r="BZ82" i="1"/>
  <c r="CA82" i="1" s="1"/>
  <c r="BZ74" i="1"/>
  <c r="CA74" i="1" s="1"/>
  <c r="BZ66" i="1"/>
  <c r="CA66" i="1" s="1"/>
  <c r="BZ58" i="1"/>
  <c r="CA58" i="1" s="1"/>
  <c r="BZ50" i="1"/>
  <c r="CA50" i="1" s="1"/>
  <c r="BZ42" i="1"/>
  <c r="CA42" i="1" s="1"/>
  <c r="BZ34" i="1"/>
  <c r="BZ26" i="1"/>
  <c r="CA26" i="1" s="1"/>
  <c r="BZ18" i="1"/>
  <c r="BZ10" i="1"/>
  <c r="CA412" i="1"/>
  <c r="CA404" i="1"/>
  <c r="CA396" i="1"/>
  <c r="CA388" i="1"/>
  <c r="CA380" i="1"/>
  <c r="CA372" i="1"/>
  <c r="CA364" i="1"/>
  <c r="CA356" i="1"/>
  <c r="CA348" i="1"/>
  <c r="CA340" i="1"/>
  <c r="CA332" i="1"/>
  <c r="CA324" i="1"/>
  <c r="CA316" i="1"/>
  <c r="CA308" i="1"/>
  <c r="CA300" i="1"/>
  <c r="CA292" i="1"/>
  <c r="BZ473" i="1"/>
  <c r="CA473" i="1" s="1"/>
  <c r="BZ465" i="1"/>
  <c r="CA465" i="1" s="1"/>
  <c r="BZ457" i="1"/>
  <c r="CA457" i="1" s="1"/>
  <c r="BZ449" i="1"/>
  <c r="CA449" i="1" s="1"/>
  <c r="BZ441" i="1"/>
  <c r="CA441" i="1" s="1"/>
  <c r="BZ433" i="1"/>
  <c r="CA433" i="1" s="1"/>
  <c r="BZ425" i="1"/>
  <c r="CA425" i="1" s="1"/>
  <c r="BZ417" i="1"/>
  <c r="BZ409" i="1"/>
  <c r="BZ401" i="1"/>
  <c r="BZ393" i="1"/>
  <c r="BZ385" i="1"/>
  <c r="BZ377" i="1"/>
  <c r="BZ369" i="1"/>
  <c r="BZ361" i="1"/>
  <c r="CA361" i="1" s="1"/>
  <c r="BZ353" i="1"/>
  <c r="BZ345" i="1"/>
  <c r="BZ337" i="1"/>
  <c r="BZ329" i="1"/>
  <c r="BZ321" i="1"/>
  <c r="BZ313" i="1"/>
  <c r="BZ305" i="1"/>
  <c r="BZ297" i="1"/>
  <c r="CA297" i="1" s="1"/>
  <c r="BZ289" i="1"/>
  <c r="BZ281" i="1"/>
  <c r="BZ273" i="1"/>
  <c r="BZ265" i="1"/>
  <c r="BZ257" i="1"/>
  <c r="BZ249" i="1"/>
  <c r="BZ241" i="1"/>
  <c r="BZ233" i="1"/>
  <c r="CA233" i="1" s="1"/>
  <c r="BZ225" i="1"/>
  <c r="BZ217" i="1"/>
  <c r="BZ209" i="1"/>
  <c r="BZ201" i="1"/>
  <c r="BZ193" i="1"/>
  <c r="BZ185" i="1"/>
  <c r="BZ177" i="1"/>
  <c r="BZ169" i="1"/>
  <c r="CA169" i="1" s="1"/>
  <c r="BZ161" i="1"/>
  <c r="BZ153" i="1"/>
  <c r="BZ145" i="1"/>
  <c r="BZ137" i="1"/>
  <c r="BZ129" i="1"/>
  <c r="BZ121" i="1"/>
  <c r="BZ113" i="1"/>
  <c r="BZ105" i="1"/>
  <c r="CA105" i="1" s="1"/>
  <c r="BZ97" i="1"/>
  <c r="BZ89" i="1"/>
  <c r="BZ81" i="1"/>
  <c r="BZ73" i="1"/>
  <c r="CA73" i="1" s="1"/>
  <c r="BZ65" i="1"/>
  <c r="BZ57" i="1"/>
  <c r="BZ49" i="1"/>
  <c r="BZ41" i="1"/>
  <c r="CA41" i="1" s="1"/>
  <c r="BZ33" i="1"/>
  <c r="CA33" i="1" s="1"/>
  <c r="BZ25" i="1"/>
  <c r="CA25" i="1" s="1"/>
  <c r="BZ17" i="1"/>
  <c r="BZ9" i="1"/>
  <c r="CA387" i="1"/>
  <c r="CA323" i="1"/>
  <c r="BZ360" i="1"/>
  <c r="BZ352" i="1"/>
  <c r="BZ344" i="1"/>
  <c r="BZ336" i="1"/>
  <c r="CA336" i="1" s="1"/>
  <c r="BZ328" i="1"/>
  <c r="BZ320" i="1"/>
  <c r="BZ312" i="1"/>
  <c r="BZ304" i="1"/>
  <c r="BZ296" i="1"/>
  <c r="BZ288" i="1"/>
  <c r="BZ280" i="1"/>
  <c r="BZ272" i="1"/>
  <c r="CA272" i="1" s="1"/>
  <c r="BZ264" i="1"/>
  <c r="BZ256" i="1"/>
  <c r="BZ248" i="1"/>
  <c r="BZ240" i="1"/>
  <c r="BZ232" i="1"/>
  <c r="BZ224" i="1"/>
  <c r="BZ216" i="1"/>
  <c r="BZ208" i="1"/>
  <c r="CA208" i="1" s="1"/>
  <c r="BZ200" i="1"/>
  <c r="BZ192" i="1"/>
  <c r="BZ184" i="1"/>
  <c r="BZ176" i="1"/>
  <c r="BZ168" i="1"/>
  <c r="BZ160" i="1"/>
  <c r="BZ152" i="1"/>
  <c r="BZ144" i="1"/>
  <c r="CA144" i="1" s="1"/>
  <c r="BZ136" i="1"/>
  <c r="BZ128" i="1"/>
  <c r="BZ120" i="1"/>
  <c r="BZ112" i="1"/>
  <c r="BZ104" i="1"/>
  <c r="BZ96" i="1"/>
  <c r="BZ88" i="1"/>
  <c r="BZ80" i="1"/>
  <c r="CA80" i="1" s="1"/>
  <c r="BZ72" i="1"/>
  <c r="CA72" i="1" s="1"/>
  <c r="BZ64" i="1"/>
  <c r="CA64" i="1" s="1"/>
  <c r="BZ56" i="1"/>
  <c r="CA56" i="1" s="1"/>
  <c r="BZ48" i="1"/>
  <c r="CA48" i="1" s="1"/>
  <c r="BZ40" i="1"/>
  <c r="CA40" i="1" s="1"/>
  <c r="BZ32" i="1"/>
  <c r="CA32" i="1" s="1"/>
  <c r="BZ24" i="1"/>
  <c r="BZ16" i="1"/>
  <c r="BZ8" i="1"/>
  <c r="CA418" i="1"/>
  <c r="CA410" i="1"/>
  <c r="CA394" i="1"/>
  <c r="CA386" i="1"/>
  <c r="CA378" i="1"/>
  <c r="CA370" i="1"/>
  <c r="CA362" i="1"/>
  <c r="CA354" i="1"/>
  <c r="CA346" i="1"/>
  <c r="CA330" i="1"/>
  <c r="CA322" i="1"/>
  <c r="CA314" i="1"/>
  <c r="CA306" i="1"/>
  <c r="CA298" i="1"/>
  <c r="CA290" i="1"/>
  <c r="CQ1497" i="1"/>
  <c r="CR1497" i="1" s="1"/>
  <c r="CS1497" i="1" s="1"/>
  <c r="CQ1489" i="1"/>
  <c r="CR1489" i="1" s="1"/>
  <c r="CS1489" i="1" s="1"/>
  <c r="CQ1481" i="1"/>
  <c r="CR1481" i="1" s="1"/>
  <c r="CS1481" i="1" s="1"/>
  <c r="CQ1473" i="1"/>
  <c r="CR1473" i="1" s="1"/>
  <c r="CS1473" i="1" s="1"/>
  <c r="CQ1465" i="1"/>
  <c r="CR1465" i="1" s="1"/>
  <c r="CS1465" i="1" s="1"/>
  <c r="CQ1457" i="1"/>
  <c r="CR1457" i="1" s="1"/>
  <c r="CS1457" i="1" s="1"/>
  <c r="CQ1449" i="1"/>
  <c r="CR1449" i="1" s="1"/>
  <c r="CS1449" i="1" s="1"/>
  <c r="CQ1441" i="1"/>
  <c r="CR1441" i="1" s="1"/>
  <c r="CS1441" i="1" s="1"/>
  <c r="CQ1433" i="1"/>
  <c r="CR1433" i="1" s="1"/>
  <c r="CS1433" i="1" s="1"/>
  <c r="CQ1425" i="1"/>
  <c r="CR1425" i="1" s="1"/>
  <c r="CS1425" i="1" s="1"/>
  <c r="CQ1417" i="1"/>
  <c r="CR1417" i="1" s="1"/>
  <c r="CS1417" i="1" s="1"/>
  <c r="CQ1409" i="1"/>
  <c r="CR1409" i="1" s="1"/>
  <c r="CS1409" i="1" s="1"/>
  <c r="CQ1401" i="1"/>
  <c r="CR1401" i="1" s="1"/>
  <c r="CS1401" i="1" s="1"/>
  <c r="CQ1393" i="1"/>
  <c r="CR1393" i="1" s="1"/>
  <c r="CS1393" i="1" s="1"/>
  <c r="CQ1385" i="1"/>
  <c r="CR1385" i="1" s="1"/>
  <c r="CS1385" i="1" s="1"/>
  <c r="CQ1377" i="1"/>
  <c r="CR1377" i="1" s="1"/>
  <c r="CS1377" i="1" s="1"/>
  <c r="CQ1369" i="1"/>
  <c r="CR1369" i="1" s="1"/>
  <c r="CS1369" i="1" s="1"/>
  <c r="CQ1361" i="1"/>
  <c r="CR1361" i="1" s="1"/>
  <c r="CS1361" i="1" s="1"/>
  <c r="CQ1353" i="1"/>
  <c r="CR1353" i="1" s="1"/>
  <c r="CS1353" i="1" s="1"/>
  <c r="CQ1345" i="1"/>
  <c r="CR1345" i="1" s="1"/>
  <c r="CS1345" i="1" s="1"/>
  <c r="CQ1337" i="1"/>
  <c r="CR1337" i="1" s="1"/>
  <c r="CS1337" i="1" s="1"/>
  <c r="CQ1329" i="1"/>
  <c r="CR1329" i="1" s="1"/>
  <c r="CS1329" i="1" s="1"/>
  <c r="CQ1321" i="1"/>
  <c r="CR1321" i="1" s="1"/>
  <c r="CS1321" i="1" s="1"/>
  <c r="CQ1313" i="1"/>
  <c r="CR1313" i="1" s="1"/>
  <c r="CS1313" i="1" s="1"/>
  <c r="CQ1305" i="1"/>
  <c r="CR1305" i="1" s="1"/>
  <c r="CS1305" i="1" s="1"/>
  <c r="CQ1297" i="1"/>
  <c r="CR1297" i="1" s="1"/>
  <c r="CS1297" i="1" s="1"/>
  <c r="CQ1289" i="1"/>
  <c r="CR1289" i="1" s="1"/>
  <c r="CS1289" i="1" s="1"/>
  <c r="CQ1281" i="1"/>
  <c r="CR1281" i="1" s="1"/>
  <c r="CS1281" i="1" s="1"/>
  <c r="CQ1273" i="1"/>
  <c r="CR1273" i="1" s="1"/>
  <c r="CS1273" i="1" s="1"/>
  <c r="CQ1265" i="1"/>
  <c r="CR1265" i="1" s="1"/>
  <c r="CS1265" i="1" s="1"/>
  <c r="CQ1257" i="1"/>
  <c r="CR1257" i="1" s="1"/>
  <c r="CS1257" i="1" s="1"/>
  <c r="CQ1249" i="1"/>
  <c r="CR1249" i="1" s="1"/>
  <c r="CS1249" i="1" s="1"/>
  <c r="CQ1241" i="1"/>
  <c r="CR1241" i="1" s="1"/>
  <c r="CS1241" i="1" s="1"/>
  <c r="CQ1233" i="1"/>
  <c r="CR1233" i="1" s="1"/>
  <c r="CS1233" i="1" s="1"/>
  <c r="CQ1225" i="1"/>
  <c r="CR1225" i="1" s="1"/>
  <c r="CS1225" i="1" s="1"/>
  <c r="CQ1217" i="1"/>
  <c r="CR1217" i="1" s="1"/>
  <c r="CS1217" i="1" s="1"/>
  <c r="CQ1209" i="1"/>
  <c r="CR1209" i="1" s="1"/>
  <c r="CS1209" i="1" s="1"/>
  <c r="CQ1201" i="1"/>
  <c r="CR1201" i="1" s="1"/>
  <c r="CS1201" i="1" s="1"/>
  <c r="CQ1193" i="1"/>
  <c r="CR1193" i="1" s="1"/>
  <c r="CS1193" i="1" s="1"/>
  <c r="CQ1185" i="1"/>
  <c r="CR1185" i="1" s="1"/>
  <c r="CS1185" i="1" s="1"/>
  <c r="CQ1177" i="1"/>
  <c r="CR1177" i="1" s="1"/>
  <c r="CS1177" i="1" s="1"/>
  <c r="CQ1169" i="1"/>
  <c r="CR1169" i="1" s="1"/>
  <c r="CS1169" i="1" s="1"/>
  <c r="CQ1161" i="1"/>
  <c r="CR1161" i="1" s="1"/>
  <c r="CS1161" i="1" s="1"/>
  <c r="CQ1153" i="1"/>
  <c r="CR1153" i="1" s="1"/>
  <c r="CS1153" i="1" s="1"/>
  <c r="CQ1145" i="1"/>
  <c r="CR1145" i="1" s="1"/>
  <c r="CS1145" i="1" s="1"/>
  <c r="CQ1137" i="1"/>
  <c r="CR1137" i="1" s="1"/>
  <c r="CS1137" i="1" s="1"/>
  <c r="CQ1129" i="1"/>
  <c r="CR1129" i="1" s="1"/>
  <c r="CS1129" i="1" s="1"/>
  <c r="CQ1121" i="1"/>
  <c r="CR1121" i="1" s="1"/>
  <c r="CS1121" i="1" s="1"/>
  <c r="CQ1113" i="1"/>
  <c r="CR1113" i="1" s="1"/>
  <c r="CS1113" i="1" s="1"/>
  <c r="CQ1105" i="1"/>
  <c r="CR1105" i="1" s="1"/>
  <c r="CS1105" i="1" s="1"/>
  <c r="CQ1097" i="1"/>
  <c r="CR1097" i="1" s="1"/>
  <c r="CS1097" i="1" s="1"/>
  <c r="CQ1089" i="1"/>
  <c r="CR1089" i="1" s="1"/>
  <c r="CS1089" i="1" s="1"/>
  <c r="CQ1081" i="1"/>
  <c r="CR1081" i="1" s="1"/>
  <c r="CS1081" i="1" s="1"/>
  <c r="CQ1073" i="1"/>
  <c r="CR1073" i="1" s="1"/>
  <c r="CS1073" i="1" s="1"/>
  <c r="BZ431" i="1"/>
  <c r="CA431" i="1" s="1"/>
  <c r="BZ423" i="1"/>
  <c r="CA423" i="1" s="1"/>
  <c r="BZ415" i="1"/>
  <c r="CA415" i="1" s="1"/>
  <c r="BZ407" i="1"/>
  <c r="CA407" i="1" s="1"/>
  <c r="BZ399" i="1"/>
  <c r="CA399" i="1" s="1"/>
  <c r="BZ391" i="1"/>
  <c r="CA391" i="1" s="1"/>
  <c r="BZ383" i="1"/>
  <c r="CA383" i="1" s="1"/>
  <c r="BZ375" i="1"/>
  <c r="CA375" i="1" s="1"/>
  <c r="BZ367" i="1"/>
  <c r="CA367" i="1" s="1"/>
  <c r="BZ359" i="1"/>
  <c r="CA359" i="1" s="1"/>
  <c r="BZ351" i="1"/>
  <c r="CA351" i="1" s="1"/>
  <c r="BZ343" i="1"/>
  <c r="CA343" i="1" s="1"/>
  <c r="BZ335" i="1"/>
  <c r="CA335" i="1" s="1"/>
  <c r="BZ327" i="1"/>
  <c r="CA327" i="1" s="1"/>
  <c r="BZ319" i="1"/>
  <c r="CA319" i="1" s="1"/>
  <c r="BZ311" i="1"/>
  <c r="CA311" i="1" s="1"/>
  <c r="BZ303" i="1"/>
  <c r="CA303" i="1" s="1"/>
  <c r="BZ295" i="1"/>
  <c r="CA295" i="1" s="1"/>
  <c r="BZ287" i="1"/>
  <c r="CA287" i="1" s="1"/>
  <c r="BZ279" i="1"/>
  <c r="CA279" i="1" s="1"/>
  <c r="BZ271" i="1"/>
  <c r="CA271" i="1" s="1"/>
  <c r="BZ263" i="1"/>
  <c r="CA263" i="1" s="1"/>
  <c r="BZ255" i="1"/>
  <c r="CA255" i="1" s="1"/>
  <c r="BZ247" i="1"/>
  <c r="CA247" i="1" s="1"/>
  <c r="BZ239" i="1"/>
  <c r="CA239" i="1" s="1"/>
  <c r="BZ231" i="1"/>
  <c r="CA231" i="1" s="1"/>
  <c r="BZ223" i="1"/>
  <c r="CA223" i="1" s="1"/>
  <c r="BZ215" i="1"/>
  <c r="CA215" i="1" s="1"/>
  <c r="BZ207" i="1"/>
  <c r="CA207" i="1" s="1"/>
  <c r="BZ199" i="1"/>
  <c r="CA199" i="1" s="1"/>
  <c r="BZ191" i="1"/>
  <c r="CA191" i="1" s="1"/>
  <c r="BZ183" i="1"/>
  <c r="CA183" i="1" s="1"/>
  <c r="BZ175" i="1"/>
  <c r="CA175" i="1" s="1"/>
  <c r="BZ167" i="1"/>
  <c r="CA167" i="1" s="1"/>
  <c r="BZ159" i="1"/>
  <c r="CA159" i="1" s="1"/>
  <c r="BZ151" i="1"/>
  <c r="CA151" i="1" s="1"/>
  <c r="BZ143" i="1"/>
  <c r="CA143" i="1" s="1"/>
  <c r="BZ135" i="1"/>
  <c r="CA135" i="1" s="1"/>
  <c r="BZ127" i="1"/>
  <c r="CA127" i="1" s="1"/>
  <c r="BZ119" i="1"/>
  <c r="CA119" i="1" s="1"/>
  <c r="BZ111" i="1"/>
  <c r="CA111" i="1" s="1"/>
  <c r="BZ103" i="1"/>
  <c r="CA103" i="1" s="1"/>
  <c r="BZ95" i="1"/>
  <c r="CA95" i="1" s="1"/>
  <c r="BZ87" i="1"/>
  <c r="CA87" i="1" s="1"/>
  <c r="BZ79" i="1"/>
  <c r="CA79" i="1" s="1"/>
  <c r="BZ71" i="1"/>
  <c r="CA71" i="1" s="1"/>
  <c r="BZ63" i="1"/>
  <c r="CA63" i="1" s="1"/>
  <c r="BZ55" i="1"/>
  <c r="CA55" i="1" s="1"/>
  <c r="BZ47" i="1"/>
  <c r="CA47" i="1" s="1"/>
  <c r="BZ39" i="1"/>
  <c r="CA39" i="1" s="1"/>
  <c r="BZ31" i="1"/>
  <c r="CA31" i="1" s="1"/>
  <c r="BZ23" i="1"/>
  <c r="CA23" i="1" s="1"/>
  <c r="BZ15" i="1"/>
  <c r="CA409" i="1"/>
  <c r="CA401" i="1"/>
  <c r="CA393" i="1"/>
  <c r="CA385" i="1"/>
  <c r="CA377" i="1"/>
  <c r="CA369" i="1"/>
  <c r="CA353" i="1"/>
  <c r="CA345" i="1"/>
  <c r="CA337" i="1"/>
  <c r="CA329" i="1"/>
  <c r="CA321" i="1"/>
  <c r="CA313" i="1"/>
  <c r="CA305" i="1"/>
  <c r="CA289" i="1"/>
  <c r="CI713" i="1"/>
  <c r="CJ713" i="1" s="1"/>
  <c r="CI163" i="1"/>
  <c r="CJ163" i="1" s="1"/>
  <c r="CQ1496" i="1"/>
  <c r="CR1496" i="1" s="1"/>
  <c r="CS1496" i="1" s="1"/>
  <c r="CQ1488" i="1"/>
  <c r="CR1488" i="1" s="1"/>
  <c r="CS1488" i="1" s="1"/>
  <c r="CQ1480" i="1"/>
  <c r="CR1480" i="1" s="1"/>
  <c r="CS1480" i="1" s="1"/>
  <c r="CQ1472" i="1"/>
  <c r="CR1472" i="1" s="1"/>
  <c r="CS1472" i="1" s="1"/>
  <c r="CQ1464" i="1"/>
  <c r="CR1464" i="1" s="1"/>
  <c r="CS1464" i="1" s="1"/>
  <c r="CQ1456" i="1"/>
  <c r="CR1456" i="1" s="1"/>
  <c r="CS1456" i="1" s="1"/>
  <c r="CQ1448" i="1"/>
  <c r="CR1448" i="1" s="1"/>
  <c r="CS1448" i="1" s="1"/>
  <c r="CQ1440" i="1"/>
  <c r="CR1440" i="1" s="1"/>
  <c r="CS1440" i="1" s="1"/>
  <c r="CQ1432" i="1"/>
  <c r="CR1432" i="1" s="1"/>
  <c r="CS1432" i="1" s="1"/>
  <c r="CQ1424" i="1"/>
  <c r="CR1424" i="1" s="1"/>
  <c r="CS1424" i="1" s="1"/>
  <c r="CQ1416" i="1"/>
  <c r="CR1416" i="1" s="1"/>
  <c r="CS1416" i="1" s="1"/>
  <c r="CQ1408" i="1"/>
  <c r="CR1408" i="1" s="1"/>
  <c r="CS1408" i="1" s="1"/>
  <c r="CQ1400" i="1"/>
  <c r="CR1400" i="1" s="1"/>
  <c r="CS1400" i="1" s="1"/>
  <c r="CQ1392" i="1"/>
  <c r="CR1392" i="1" s="1"/>
  <c r="CS1392" i="1" s="1"/>
  <c r="CQ1384" i="1"/>
  <c r="CR1384" i="1" s="1"/>
  <c r="CS1384" i="1" s="1"/>
  <c r="CQ1376" i="1"/>
  <c r="CR1376" i="1" s="1"/>
  <c r="CS1376" i="1" s="1"/>
  <c r="CQ1368" i="1"/>
  <c r="CR1368" i="1" s="1"/>
  <c r="CS1368" i="1" s="1"/>
  <c r="CQ1360" i="1"/>
  <c r="CR1360" i="1" s="1"/>
  <c r="CS1360" i="1" s="1"/>
  <c r="CQ1352" i="1"/>
  <c r="CR1352" i="1" s="1"/>
  <c r="CS1352" i="1" s="1"/>
  <c r="CQ1344" i="1"/>
  <c r="CR1344" i="1" s="1"/>
  <c r="CS1344" i="1" s="1"/>
  <c r="CQ1336" i="1"/>
  <c r="CR1336" i="1" s="1"/>
  <c r="CS1336" i="1" s="1"/>
  <c r="CQ1328" i="1"/>
  <c r="CR1328" i="1" s="1"/>
  <c r="CS1328" i="1" s="1"/>
  <c r="CQ1320" i="1"/>
  <c r="CR1320" i="1" s="1"/>
  <c r="CS1320" i="1" s="1"/>
  <c r="CQ1312" i="1"/>
  <c r="CR1312" i="1" s="1"/>
  <c r="CS1312" i="1" s="1"/>
  <c r="CQ1304" i="1"/>
  <c r="CR1304" i="1" s="1"/>
  <c r="CS1304" i="1" s="1"/>
  <c r="CQ1296" i="1"/>
  <c r="CR1296" i="1" s="1"/>
  <c r="CS1296" i="1" s="1"/>
  <c r="CQ1288" i="1"/>
  <c r="CR1288" i="1" s="1"/>
  <c r="CS1288" i="1" s="1"/>
  <c r="CQ1280" i="1"/>
  <c r="CR1280" i="1" s="1"/>
  <c r="CS1280" i="1" s="1"/>
  <c r="CQ1272" i="1"/>
  <c r="CR1272" i="1" s="1"/>
  <c r="CS1272" i="1" s="1"/>
  <c r="CQ1264" i="1"/>
  <c r="CR1264" i="1" s="1"/>
  <c r="CS1264" i="1" s="1"/>
  <c r="CQ1256" i="1"/>
  <c r="CR1256" i="1" s="1"/>
  <c r="CS1256" i="1" s="1"/>
  <c r="CQ1248" i="1"/>
  <c r="CR1248" i="1" s="1"/>
  <c r="CS1248" i="1" s="1"/>
  <c r="CQ1240" i="1"/>
  <c r="CR1240" i="1" s="1"/>
  <c r="CS1240" i="1" s="1"/>
  <c r="CQ1232" i="1"/>
  <c r="CR1232" i="1" s="1"/>
  <c r="CS1232" i="1" s="1"/>
  <c r="CQ1224" i="1"/>
  <c r="CR1224" i="1" s="1"/>
  <c r="CS1224" i="1" s="1"/>
  <c r="CQ1216" i="1"/>
  <c r="CR1216" i="1" s="1"/>
  <c r="CS1216" i="1" s="1"/>
  <c r="CQ1208" i="1"/>
  <c r="CR1208" i="1" s="1"/>
  <c r="CS1208" i="1" s="1"/>
  <c r="CQ1200" i="1"/>
  <c r="CR1200" i="1" s="1"/>
  <c r="CS1200" i="1" s="1"/>
  <c r="CQ1192" i="1"/>
  <c r="CR1192" i="1" s="1"/>
  <c r="CS1192" i="1" s="1"/>
  <c r="CQ1184" i="1"/>
  <c r="CR1184" i="1" s="1"/>
  <c r="CS1184" i="1" s="1"/>
  <c r="CQ1176" i="1"/>
  <c r="CR1176" i="1" s="1"/>
  <c r="CS1176" i="1" s="1"/>
  <c r="CQ1168" i="1"/>
  <c r="CR1168" i="1" s="1"/>
  <c r="CS1168" i="1" s="1"/>
  <c r="CQ1160" i="1"/>
  <c r="CR1160" i="1" s="1"/>
  <c r="CS1160" i="1" s="1"/>
  <c r="CQ1152" i="1"/>
  <c r="CR1152" i="1" s="1"/>
  <c r="CS1152" i="1" s="1"/>
  <c r="CQ1144" i="1"/>
  <c r="CR1144" i="1" s="1"/>
  <c r="CS1144" i="1" s="1"/>
  <c r="CQ1136" i="1"/>
  <c r="CR1136" i="1" s="1"/>
  <c r="CS1136" i="1" s="1"/>
  <c r="CQ1128" i="1"/>
  <c r="CR1128" i="1" s="1"/>
  <c r="CS1128" i="1" s="1"/>
  <c r="CQ1120" i="1"/>
  <c r="CR1120" i="1" s="1"/>
  <c r="CS1120" i="1" s="1"/>
  <c r="CQ1112" i="1"/>
  <c r="CR1112" i="1" s="1"/>
  <c r="CS1112" i="1" s="1"/>
  <c r="CQ1104" i="1"/>
  <c r="CR1104" i="1" s="1"/>
  <c r="CS1104" i="1" s="1"/>
  <c r="CQ1096" i="1"/>
  <c r="CR1096" i="1" s="1"/>
  <c r="CS1096" i="1" s="1"/>
  <c r="CQ1088" i="1"/>
  <c r="CR1088" i="1" s="1"/>
  <c r="CS1088" i="1" s="1"/>
  <c r="CQ1080" i="1"/>
  <c r="CR1080" i="1" s="1"/>
  <c r="CS1080" i="1" s="1"/>
  <c r="CQ1072" i="1"/>
  <c r="CR1072" i="1" s="1"/>
  <c r="CS1072" i="1" s="1"/>
  <c r="BZ478" i="1"/>
  <c r="CA478" i="1" s="1"/>
  <c r="BZ470" i="1"/>
  <c r="CA470" i="1" s="1"/>
  <c r="BZ462" i="1"/>
  <c r="CA462" i="1" s="1"/>
  <c r="BZ454" i="1"/>
  <c r="CA454" i="1" s="1"/>
  <c r="BZ446" i="1"/>
  <c r="CA446" i="1" s="1"/>
  <c r="BZ438" i="1"/>
  <c r="CA438" i="1" s="1"/>
  <c r="BZ430" i="1"/>
  <c r="CA430" i="1" s="1"/>
  <c r="BZ422" i="1"/>
  <c r="CA422" i="1" s="1"/>
  <c r="BZ414" i="1"/>
  <c r="CA414" i="1" s="1"/>
  <c r="BZ406" i="1"/>
  <c r="CA406" i="1" s="1"/>
  <c r="BZ398" i="1"/>
  <c r="CA398" i="1" s="1"/>
  <c r="BZ390" i="1"/>
  <c r="BZ374" i="1"/>
  <c r="CA374" i="1" s="1"/>
  <c r="BZ366" i="1"/>
  <c r="CA366" i="1" s="1"/>
  <c r="BZ358" i="1"/>
  <c r="BZ350" i="1"/>
  <c r="CA350" i="1" s="1"/>
  <c r="BZ342" i="1"/>
  <c r="CA342" i="1" s="1"/>
  <c r="BZ334" i="1"/>
  <c r="CA334" i="1" s="1"/>
  <c r="BZ326" i="1"/>
  <c r="CA326" i="1" s="1"/>
  <c r="BZ318" i="1"/>
  <c r="CA318" i="1" s="1"/>
  <c r="BZ310" i="1"/>
  <c r="CA310" i="1" s="1"/>
  <c r="BZ302" i="1"/>
  <c r="CA302" i="1" s="1"/>
  <c r="BZ294" i="1"/>
  <c r="BZ286" i="1"/>
  <c r="CA286" i="1" s="1"/>
  <c r="BZ278" i="1"/>
  <c r="BZ270" i="1"/>
  <c r="BZ262" i="1"/>
  <c r="CA262" i="1" s="1"/>
  <c r="BZ254" i="1"/>
  <c r="BZ246" i="1"/>
  <c r="BZ238" i="1"/>
  <c r="BZ230" i="1"/>
  <c r="BZ222" i="1"/>
  <c r="BZ214" i="1"/>
  <c r="BZ206" i="1"/>
  <c r="BZ198" i="1"/>
  <c r="CA198" i="1" s="1"/>
  <c r="BZ190" i="1"/>
  <c r="BZ182" i="1"/>
  <c r="BZ174" i="1"/>
  <c r="BZ166" i="1"/>
  <c r="BZ158" i="1"/>
  <c r="BZ150" i="1"/>
  <c r="BZ142" i="1"/>
  <c r="BZ134" i="1"/>
  <c r="CA134" i="1" s="1"/>
  <c r="BZ126" i="1"/>
  <c r="BZ118" i="1"/>
  <c r="BZ110" i="1"/>
  <c r="BZ102" i="1"/>
  <c r="BZ94" i="1"/>
  <c r="BZ86" i="1"/>
  <c r="BZ78" i="1"/>
  <c r="BZ70" i="1"/>
  <c r="CA70" i="1" s="1"/>
  <c r="BZ62" i="1"/>
  <c r="BZ54" i="1"/>
  <c r="BZ46" i="1"/>
  <c r="BZ38" i="1"/>
  <c r="BZ30" i="1"/>
  <c r="BZ22" i="1"/>
  <c r="BZ14" i="1"/>
  <c r="CA416" i="1"/>
  <c r="CA392" i="1"/>
  <c r="CA376" i="1"/>
  <c r="CA368" i="1"/>
  <c r="CA360" i="1"/>
  <c r="CA352" i="1"/>
  <c r="CA328" i="1"/>
  <c r="CA320" i="1"/>
  <c r="CA312" i="1"/>
  <c r="CA304" i="1"/>
  <c r="CA296" i="1"/>
  <c r="CA288" i="1"/>
  <c r="CQ1038" i="1"/>
  <c r="CR1038" i="1" s="1"/>
  <c r="CS1038" i="1" s="1"/>
  <c r="CQ1030" i="1"/>
  <c r="CR1030" i="1" s="1"/>
  <c r="CS1030" i="1" s="1"/>
  <c r="CQ1022" i="1"/>
  <c r="CR1022" i="1" s="1"/>
  <c r="CS1022" i="1" s="1"/>
  <c r="CQ1014" i="1"/>
  <c r="CR1014" i="1" s="1"/>
  <c r="CS1014" i="1" s="1"/>
  <c r="CQ1006" i="1"/>
  <c r="CR1006" i="1" s="1"/>
  <c r="CS1006" i="1" s="1"/>
  <c r="CQ998" i="1"/>
  <c r="CR998" i="1" s="1"/>
  <c r="CS998" i="1" s="1"/>
  <c r="CQ990" i="1"/>
  <c r="CR990" i="1" s="1"/>
  <c r="CS990" i="1" s="1"/>
  <c r="CQ982" i="1"/>
  <c r="CR982" i="1" s="1"/>
  <c r="CS982" i="1" s="1"/>
  <c r="CQ974" i="1"/>
  <c r="CR974" i="1" s="1"/>
  <c r="CS974" i="1" s="1"/>
  <c r="CQ966" i="1"/>
  <c r="CR966" i="1" s="1"/>
  <c r="CS966" i="1" s="1"/>
  <c r="CQ958" i="1"/>
  <c r="CR958" i="1" s="1"/>
  <c r="CS958" i="1" s="1"/>
  <c r="CQ950" i="1"/>
  <c r="CR950" i="1" s="1"/>
  <c r="CS950" i="1" s="1"/>
  <c r="CQ942" i="1"/>
  <c r="CR942" i="1" s="1"/>
  <c r="CS942" i="1" s="1"/>
  <c r="CQ934" i="1"/>
  <c r="CR934" i="1" s="1"/>
  <c r="CS934" i="1" s="1"/>
  <c r="CQ926" i="1"/>
  <c r="CR926" i="1" s="1"/>
  <c r="CS926" i="1" s="1"/>
  <c r="CQ918" i="1"/>
  <c r="CR918" i="1" s="1"/>
  <c r="CS918" i="1" s="1"/>
  <c r="CQ910" i="1"/>
  <c r="CR910" i="1" s="1"/>
  <c r="CS910" i="1" s="1"/>
  <c r="CQ902" i="1"/>
  <c r="CR902" i="1" s="1"/>
  <c r="CS902" i="1" s="1"/>
  <c r="CQ894" i="1"/>
  <c r="CR894" i="1" s="1"/>
  <c r="CS894" i="1" s="1"/>
  <c r="CQ886" i="1"/>
  <c r="CR886" i="1" s="1"/>
  <c r="CS886" i="1" s="1"/>
  <c r="CQ878" i="1"/>
  <c r="CR878" i="1" s="1"/>
  <c r="CS878" i="1" s="1"/>
  <c r="CQ870" i="1"/>
  <c r="CR870" i="1" s="1"/>
  <c r="CS870" i="1" s="1"/>
  <c r="CQ862" i="1"/>
  <c r="CR862" i="1" s="1"/>
  <c r="CS862" i="1" s="1"/>
  <c r="CQ854" i="1"/>
  <c r="CR854" i="1" s="1"/>
  <c r="CS854" i="1" s="1"/>
  <c r="CQ846" i="1"/>
  <c r="CR846" i="1" s="1"/>
  <c r="CS846" i="1" s="1"/>
  <c r="CQ838" i="1"/>
  <c r="CR838" i="1" s="1"/>
  <c r="CS838" i="1" s="1"/>
  <c r="CQ830" i="1"/>
  <c r="CR830" i="1" s="1"/>
  <c r="CS830" i="1" s="1"/>
  <c r="CQ822" i="1"/>
  <c r="CR822" i="1" s="1"/>
  <c r="CS822" i="1" s="1"/>
  <c r="CQ814" i="1"/>
  <c r="CR814" i="1" s="1"/>
  <c r="CS814" i="1" s="1"/>
  <c r="CQ806" i="1"/>
  <c r="CR806" i="1" s="1"/>
  <c r="CS806" i="1" s="1"/>
  <c r="CQ798" i="1"/>
  <c r="CR798" i="1" s="1"/>
  <c r="CS798" i="1" s="1"/>
  <c r="CQ790" i="1"/>
  <c r="CR790" i="1" s="1"/>
  <c r="CS790" i="1" s="1"/>
  <c r="CQ782" i="1"/>
  <c r="CR782" i="1" s="1"/>
  <c r="CS782" i="1" s="1"/>
  <c r="CQ774" i="1"/>
  <c r="CR774" i="1" s="1"/>
  <c r="CS774" i="1" s="1"/>
  <c r="CQ766" i="1"/>
  <c r="CR766" i="1" s="1"/>
  <c r="CS766" i="1" s="1"/>
  <c r="CQ758" i="1"/>
  <c r="CR758" i="1" s="1"/>
  <c r="CS758" i="1" s="1"/>
  <c r="CQ750" i="1"/>
  <c r="CR750" i="1" s="1"/>
  <c r="CS750" i="1" s="1"/>
  <c r="CQ742" i="1"/>
  <c r="CR742" i="1" s="1"/>
  <c r="CS742" i="1" s="1"/>
  <c r="CQ734" i="1"/>
  <c r="CR734" i="1" s="1"/>
  <c r="CS734" i="1" s="1"/>
  <c r="CQ726" i="1"/>
  <c r="CR726" i="1" s="1"/>
  <c r="CS726" i="1" s="1"/>
  <c r="CQ718" i="1"/>
  <c r="CR718" i="1" s="1"/>
  <c r="CS718" i="1" s="1"/>
  <c r="CQ710" i="1"/>
  <c r="CR710" i="1" s="1"/>
  <c r="CS710" i="1" s="1"/>
  <c r="CQ702" i="1"/>
  <c r="CR702" i="1" s="1"/>
  <c r="CS702" i="1" s="1"/>
  <c r="CQ694" i="1"/>
  <c r="CR694" i="1" s="1"/>
  <c r="CS694" i="1" s="1"/>
  <c r="CQ686" i="1"/>
  <c r="CR686" i="1" s="1"/>
  <c r="CS686" i="1" s="1"/>
  <c r="CQ678" i="1"/>
  <c r="CR678" i="1" s="1"/>
  <c r="CS678" i="1" s="1"/>
  <c r="CQ670" i="1"/>
  <c r="CR670" i="1" s="1"/>
  <c r="CS670" i="1" s="1"/>
  <c r="CQ662" i="1"/>
  <c r="CR662" i="1" s="1"/>
  <c r="CS662" i="1" s="1"/>
  <c r="CQ654" i="1"/>
  <c r="CR654" i="1" s="1"/>
  <c r="CS654" i="1" s="1"/>
  <c r="CQ646" i="1"/>
  <c r="CR646" i="1" s="1"/>
  <c r="CS646" i="1" s="1"/>
  <c r="CQ638" i="1"/>
  <c r="CR638" i="1" s="1"/>
  <c r="CS638" i="1" s="1"/>
  <c r="CQ630" i="1"/>
  <c r="CR630" i="1" s="1"/>
  <c r="CS630" i="1" s="1"/>
  <c r="CQ622" i="1"/>
  <c r="CR622" i="1" s="1"/>
  <c r="CS622" i="1" s="1"/>
  <c r="CQ614" i="1"/>
  <c r="CR614" i="1" s="1"/>
  <c r="CS614" i="1" s="1"/>
  <c r="CQ606" i="1"/>
  <c r="CR606" i="1" s="1"/>
  <c r="CS606" i="1" s="1"/>
  <c r="CQ598" i="1"/>
  <c r="CR598" i="1" s="1"/>
  <c r="CS598" i="1" s="1"/>
  <c r="CQ590" i="1"/>
  <c r="CR590" i="1" s="1"/>
  <c r="CS590" i="1" s="1"/>
  <c r="CQ582" i="1"/>
  <c r="CR582" i="1" s="1"/>
  <c r="CS582" i="1" s="1"/>
  <c r="CQ574" i="1"/>
  <c r="CR574" i="1" s="1"/>
  <c r="CS574" i="1" s="1"/>
  <c r="CQ566" i="1"/>
  <c r="CR566" i="1" s="1"/>
  <c r="CS566" i="1" s="1"/>
  <c r="CQ558" i="1"/>
  <c r="CR558" i="1" s="1"/>
  <c r="CS558" i="1" s="1"/>
  <c r="CQ550" i="1"/>
  <c r="CR550" i="1" s="1"/>
  <c r="CS550" i="1" s="1"/>
  <c r="CQ542" i="1"/>
  <c r="CR542" i="1" s="1"/>
  <c r="CS542" i="1" s="1"/>
  <c r="CQ534" i="1"/>
  <c r="CR534" i="1" s="1"/>
  <c r="CS534" i="1" s="1"/>
  <c r="CQ526" i="1"/>
  <c r="CR526" i="1" s="1"/>
  <c r="CS526" i="1" s="1"/>
  <c r="CQ518" i="1"/>
  <c r="CR518" i="1" s="1"/>
  <c r="CS518" i="1" s="1"/>
  <c r="CQ510" i="1"/>
  <c r="CR510" i="1" s="1"/>
  <c r="CS510" i="1" s="1"/>
  <c r="CQ502" i="1"/>
  <c r="CR502" i="1" s="1"/>
  <c r="CS502" i="1" s="1"/>
  <c r="CQ494" i="1"/>
  <c r="CR494" i="1" s="1"/>
  <c r="CS494" i="1" s="1"/>
  <c r="CQ486" i="1"/>
  <c r="CR486" i="1" s="1"/>
  <c r="CS486" i="1" s="1"/>
  <c r="CQ478" i="1"/>
  <c r="CR478" i="1" s="1"/>
  <c r="CS478" i="1" s="1"/>
  <c r="CQ470" i="1"/>
  <c r="CR470" i="1" s="1"/>
  <c r="CS470" i="1" s="1"/>
  <c r="CQ462" i="1"/>
  <c r="CR462" i="1" s="1"/>
  <c r="CS462" i="1" s="1"/>
  <c r="CQ454" i="1"/>
  <c r="CR454" i="1" s="1"/>
  <c r="CS454" i="1" s="1"/>
  <c r="CQ446" i="1"/>
  <c r="CR446" i="1" s="1"/>
  <c r="CS446" i="1" s="1"/>
  <c r="CQ438" i="1"/>
  <c r="CR438" i="1" s="1"/>
  <c r="CS438" i="1" s="1"/>
  <c r="CQ430" i="1"/>
  <c r="CR430" i="1" s="1"/>
  <c r="CS430" i="1" s="1"/>
  <c r="CQ422" i="1"/>
  <c r="CR422" i="1" s="1"/>
  <c r="CS422" i="1" s="1"/>
  <c r="CQ414" i="1"/>
  <c r="CR414" i="1" s="1"/>
  <c r="CS414" i="1" s="1"/>
  <c r="CQ406" i="1"/>
  <c r="CR406" i="1" s="1"/>
  <c r="CS406" i="1" s="1"/>
  <c r="CQ398" i="1"/>
  <c r="CR398" i="1" s="1"/>
  <c r="CS398" i="1" s="1"/>
  <c r="CQ390" i="1"/>
  <c r="CR390" i="1" s="1"/>
  <c r="CS390" i="1" s="1"/>
  <c r="CQ382" i="1"/>
  <c r="CR382" i="1" s="1"/>
  <c r="CS382" i="1" s="1"/>
  <c r="CQ374" i="1"/>
  <c r="CR374" i="1" s="1"/>
  <c r="CS374" i="1" s="1"/>
  <c r="CQ366" i="1"/>
  <c r="CR366" i="1" s="1"/>
  <c r="CS366" i="1" s="1"/>
  <c r="CQ358" i="1"/>
  <c r="CR358" i="1" s="1"/>
  <c r="CS358" i="1" s="1"/>
  <c r="CQ350" i="1"/>
  <c r="CR350" i="1" s="1"/>
  <c r="CS350" i="1" s="1"/>
  <c r="CQ342" i="1"/>
  <c r="CR342" i="1" s="1"/>
  <c r="CS342" i="1" s="1"/>
  <c r="CQ334" i="1"/>
  <c r="CR334" i="1" s="1"/>
  <c r="CS334" i="1" s="1"/>
  <c r="CQ326" i="1"/>
  <c r="CR326" i="1" s="1"/>
  <c r="CS326" i="1" s="1"/>
  <c r="CQ318" i="1"/>
  <c r="CR318" i="1" s="1"/>
  <c r="CS318" i="1" s="1"/>
  <c r="CQ310" i="1"/>
  <c r="CR310" i="1" s="1"/>
  <c r="CS310" i="1" s="1"/>
  <c r="CQ302" i="1"/>
  <c r="CR302" i="1" s="1"/>
  <c r="CS302" i="1" s="1"/>
  <c r="CQ294" i="1"/>
  <c r="CR294" i="1" s="1"/>
  <c r="CS294" i="1" s="1"/>
  <c r="CQ286" i="1"/>
  <c r="CR286" i="1" s="1"/>
  <c r="CS286" i="1" s="1"/>
  <c r="CQ278" i="1"/>
  <c r="CR278" i="1" s="1"/>
  <c r="CS278" i="1" s="1"/>
  <c r="CQ270" i="1"/>
  <c r="CR270" i="1" s="1"/>
  <c r="CS270" i="1" s="1"/>
  <c r="CQ262" i="1"/>
  <c r="CR262" i="1" s="1"/>
  <c r="CS262" i="1" s="1"/>
  <c r="CQ254" i="1"/>
  <c r="CR254" i="1" s="1"/>
  <c r="CS254" i="1" s="1"/>
  <c r="CQ246" i="1"/>
  <c r="CR246" i="1" s="1"/>
  <c r="CS246" i="1" s="1"/>
  <c r="CQ238" i="1"/>
  <c r="CR238" i="1" s="1"/>
  <c r="CS238" i="1" s="1"/>
  <c r="CQ230" i="1"/>
  <c r="CR230" i="1" s="1"/>
  <c r="CS230" i="1" s="1"/>
  <c r="CQ222" i="1"/>
  <c r="CR222" i="1" s="1"/>
  <c r="CS222" i="1" s="1"/>
  <c r="CQ214" i="1"/>
  <c r="CR214" i="1" s="1"/>
  <c r="CS214" i="1" s="1"/>
  <c r="CQ206" i="1"/>
  <c r="CR206" i="1" s="1"/>
  <c r="CS206" i="1" s="1"/>
  <c r="CQ198" i="1"/>
  <c r="CR198" i="1" s="1"/>
  <c r="CS198" i="1" s="1"/>
  <c r="CQ190" i="1"/>
  <c r="CR190" i="1" s="1"/>
  <c r="CS190" i="1" s="1"/>
  <c r="CQ182" i="1"/>
  <c r="CR182" i="1" s="1"/>
  <c r="CS182" i="1" s="1"/>
  <c r="CQ174" i="1"/>
  <c r="CR174" i="1" s="1"/>
  <c r="CS174" i="1" s="1"/>
  <c r="CQ166" i="1"/>
  <c r="CR166" i="1" s="1"/>
  <c r="CS166" i="1" s="1"/>
  <c r="CQ158" i="1"/>
  <c r="CR158" i="1" s="1"/>
  <c r="CS158" i="1" s="1"/>
  <c r="CQ150" i="1"/>
  <c r="CR150" i="1" s="1"/>
  <c r="CS150" i="1" s="1"/>
  <c r="CQ142" i="1"/>
  <c r="CR142" i="1" s="1"/>
  <c r="CS142" i="1" s="1"/>
  <c r="CQ134" i="1"/>
  <c r="CR134" i="1" s="1"/>
  <c r="CS134" i="1" s="1"/>
  <c r="CQ126" i="1"/>
  <c r="CR126" i="1" s="1"/>
  <c r="CS126" i="1" s="1"/>
  <c r="CQ118" i="1"/>
  <c r="CR118" i="1" s="1"/>
  <c r="CS118" i="1" s="1"/>
  <c r="CQ110" i="1"/>
  <c r="CR110" i="1" s="1"/>
  <c r="CS110" i="1" s="1"/>
  <c r="CQ102" i="1"/>
  <c r="CR102" i="1" s="1"/>
  <c r="CS102" i="1" s="1"/>
  <c r="CQ94" i="1"/>
  <c r="CR94" i="1" s="1"/>
  <c r="CS94" i="1" s="1"/>
  <c r="CQ86" i="1"/>
  <c r="CR86" i="1" s="1"/>
  <c r="CS86" i="1" s="1"/>
  <c r="CQ78" i="1"/>
  <c r="CR78" i="1" s="1"/>
  <c r="CS78" i="1" s="1"/>
  <c r="CQ70" i="1"/>
  <c r="CR70" i="1" s="1"/>
  <c r="CS70" i="1" s="1"/>
  <c r="CQ62" i="1"/>
  <c r="CR62" i="1" s="1"/>
  <c r="CS62" i="1" s="1"/>
  <c r="CQ54" i="1"/>
  <c r="CR54" i="1" s="1"/>
  <c r="CS54" i="1" s="1"/>
  <c r="CQ46" i="1"/>
  <c r="CR46" i="1" s="1"/>
  <c r="CS46" i="1" s="1"/>
  <c r="CQ38" i="1"/>
  <c r="CR38" i="1" s="1"/>
  <c r="CS38" i="1" s="1"/>
  <c r="CQ30" i="1"/>
  <c r="CR30" i="1" s="1"/>
  <c r="CS30" i="1" s="1"/>
  <c r="CQ22" i="1"/>
  <c r="CR22" i="1" s="1"/>
  <c r="CS22" i="1" s="1"/>
  <c r="CQ1001" i="1"/>
  <c r="CR1001" i="1" s="1"/>
  <c r="CS1001" i="1" s="1"/>
  <c r="CQ993" i="1"/>
  <c r="CR993" i="1" s="1"/>
  <c r="CS993" i="1" s="1"/>
  <c r="CQ985" i="1"/>
  <c r="CR985" i="1" s="1"/>
  <c r="CS985" i="1" s="1"/>
  <c r="CQ977" i="1"/>
  <c r="CR977" i="1" s="1"/>
  <c r="CS977" i="1" s="1"/>
  <c r="CQ969" i="1"/>
  <c r="CR969" i="1" s="1"/>
  <c r="CS969" i="1" s="1"/>
  <c r="CQ961" i="1"/>
  <c r="CR961" i="1" s="1"/>
  <c r="CS961" i="1" s="1"/>
  <c r="CQ953" i="1"/>
  <c r="CR953" i="1" s="1"/>
  <c r="CS953" i="1" s="1"/>
  <c r="CQ945" i="1"/>
  <c r="CR945" i="1" s="1"/>
  <c r="CS945" i="1" s="1"/>
  <c r="CQ937" i="1"/>
  <c r="CR937" i="1" s="1"/>
  <c r="CS937" i="1" s="1"/>
  <c r="CQ929" i="1"/>
  <c r="CR929" i="1" s="1"/>
  <c r="CS929" i="1" s="1"/>
  <c r="CQ921" i="1"/>
  <c r="CR921" i="1" s="1"/>
  <c r="CS921" i="1" s="1"/>
  <c r="CQ913" i="1"/>
  <c r="CR913" i="1" s="1"/>
  <c r="CS913" i="1" s="1"/>
  <c r="CQ905" i="1"/>
  <c r="CR905" i="1" s="1"/>
  <c r="CS905" i="1" s="1"/>
  <c r="CQ897" i="1"/>
  <c r="CR897" i="1" s="1"/>
  <c r="CS897" i="1" s="1"/>
  <c r="CQ889" i="1"/>
  <c r="CR889" i="1" s="1"/>
  <c r="CS889" i="1" s="1"/>
  <c r="CQ881" i="1"/>
  <c r="CR881" i="1" s="1"/>
  <c r="CS881" i="1" s="1"/>
  <c r="CQ873" i="1"/>
  <c r="CR873" i="1" s="1"/>
  <c r="CS873" i="1" s="1"/>
  <c r="CQ865" i="1"/>
  <c r="CR865" i="1" s="1"/>
  <c r="CS865" i="1" s="1"/>
  <c r="CQ857" i="1"/>
  <c r="CR857" i="1" s="1"/>
  <c r="CS857" i="1" s="1"/>
  <c r="CQ849" i="1"/>
  <c r="CR849" i="1" s="1"/>
  <c r="CS849" i="1" s="1"/>
  <c r="CQ841" i="1"/>
  <c r="CR841" i="1" s="1"/>
  <c r="CS841" i="1" s="1"/>
  <c r="CQ833" i="1"/>
  <c r="CR833" i="1" s="1"/>
  <c r="CS833" i="1" s="1"/>
  <c r="CQ825" i="1"/>
  <c r="CR825" i="1" s="1"/>
  <c r="CS825" i="1" s="1"/>
  <c r="CQ817" i="1"/>
  <c r="CR817" i="1" s="1"/>
  <c r="CS817" i="1" s="1"/>
  <c r="CQ809" i="1"/>
  <c r="CR809" i="1" s="1"/>
  <c r="CS809" i="1" s="1"/>
  <c r="CQ801" i="1"/>
  <c r="CR801" i="1" s="1"/>
  <c r="CS801" i="1" s="1"/>
  <c r="CQ793" i="1"/>
  <c r="CR793" i="1" s="1"/>
  <c r="CS793" i="1" s="1"/>
  <c r="CQ785" i="1"/>
  <c r="CR785" i="1" s="1"/>
  <c r="CS785" i="1" s="1"/>
  <c r="CQ777" i="1"/>
  <c r="CR777" i="1" s="1"/>
  <c r="CS777" i="1" s="1"/>
  <c r="CQ769" i="1"/>
  <c r="CR769" i="1" s="1"/>
  <c r="CS769" i="1" s="1"/>
  <c r="CQ761" i="1"/>
  <c r="CR761" i="1" s="1"/>
  <c r="CS761" i="1" s="1"/>
  <c r="CQ753" i="1"/>
  <c r="CR753" i="1" s="1"/>
  <c r="CS753" i="1" s="1"/>
  <c r="CQ745" i="1"/>
  <c r="CR745" i="1" s="1"/>
  <c r="CS745" i="1" s="1"/>
  <c r="CQ737" i="1"/>
  <c r="CR737" i="1" s="1"/>
  <c r="CS737" i="1" s="1"/>
  <c r="CQ729" i="1"/>
  <c r="CR729" i="1" s="1"/>
  <c r="CS729" i="1" s="1"/>
  <c r="CQ721" i="1"/>
  <c r="CR721" i="1" s="1"/>
  <c r="CS721" i="1" s="1"/>
  <c r="CQ713" i="1"/>
  <c r="CR713" i="1" s="1"/>
  <c r="CS713" i="1" s="1"/>
  <c r="CQ705" i="1"/>
  <c r="CR705" i="1" s="1"/>
  <c r="CS705" i="1" s="1"/>
  <c r="CQ697" i="1"/>
  <c r="CR697" i="1" s="1"/>
  <c r="CS697" i="1" s="1"/>
  <c r="CQ689" i="1"/>
  <c r="CR689" i="1" s="1"/>
  <c r="CS689" i="1" s="1"/>
  <c r="CQ681" i="1"/>
  <c r="CR681" i="1" s="1"/>
  <c r="CS681" i="1" s="1"/>
  <c r="CQ673" i="1"/>
  <c r="CR673" i="1" s="1"/>
  <c r="CS673" i="1" s="1"/>
  <c r="CQ665" i="1"/>
  <c r="CR665" i="1" s="1"/>
  <c r="CS665" i="1" s="1"/>
  <c r="CQ657" i="1"/>
  <c r="CR657" i="1" s="1"/>
  <c r="CS657" i="1" s="1"/>
  <c r="CQ649" i="1"/>
  <c r="CR649" i="1" s="1"/>
  <c r="CS649" i="1" s="1"/>
  <c r="CQ641" i="1"/>
  <c r="CR641" i="1" s="1"/>
  <c r="CS641" i="1" s="1"/>
  <c r="CQ633" i="1"/>
  <c r="CR633" i="1" s="1"/>
  <c r="CS633" i="1" s="1"/>
  <c r="CQ625" i="1"/>
  <c r="CR625" i="1" s="1"/>
  <c r="CS625" i="1" s="1"/>
  <c r="CQ617" i="1"/>
  <c r="CR617" i="1" s="1"/>
  <c r="CS617" i="1" s="1"/>
  <c r="CQ609" i="1"/>
  <c r="CR609" i="1" s="1"/>
  <c r="CS609" i="1" s="1"/>
  <c r="CQ601" i="1"/>
  <c r="CR601" i="1" s="1"/>
  <c r="CS601" i="1" s="1"/>
  <c r="CQ593" i="1"/>
  <c r="CR593" i="1" s="1"/>
  <c r="CS593" i="1" s="1"/>
  <c r="CQ585" i="1"/>
  <c r="CR585" i="1" s="1"/>
  <c r="CS585" i="1" s="1"/>
  <c r="CQ577" i="1"/>
  <c r="CR577" i="1" s="1"/>
  <c r="CS577" i="1" s="1"/>
  <c r="CQ569" i="1"/>
  <c r="CR569" i="1" s="1"/>
  <c r="CS569" i="1" s="1"/>
  <c r="CQ561" i="1"/>
  <c r="CR561" i="1" s="1"/>
  <c r="CS561" i="1" s="1"/>
  <c r="CQ553" i="1"/>
  <c r="CR553" i="1" s="1"/>
  <c r="CS553" i="1" s="1"/>
  <c r="CQ545" i="1"/>
  <c r="CR545" i="1" s="1"/>
  <c r="CS545" i="1" s="1"/>
  <c r="CQ537" i="1"/>
  <c r="CR537" i="1" s="1"/>
  <c r="CS537" i="1" s="1"/>
  <c r="CQ529" i="1"/>
  <c r="CR529" i="1" s="1"/>
  <c r="CS529" i="1" s="1"/>
  <c r="CQ521" i="1"/>
  <c r="CR521" i="1" s="1"/>
  <c r="CS521" i="1" s="1"/>
  <c r="CQ513" i="1"/>
  <c r="CR513" i="1" s="1"/>
  <c r="CS513" i="1" s="1"/>
  <c r="CQ505" i="1"/>
  <c r="CR505" i="1" s="1"/>
  <c r="CS505" i="1" s="1"/>
  <c r="CQ497" i="1"/>
  <c r="CR497" i="1" s="1"/>
  <c r="CS497" i="1" s="1"/>
  <c r="CQ489" i="1"/>
  <c r="CR489" i="1" s="1"/>
  <c r="CS489" i="1" s="1"/>
  <c r="CQ481" i="1"/>
  <c r="CR481" i="1" s="1"/>
  <c r="CS481" i="1" s="1"/>
  <c r="CQ473" i="1"/>
  <c r="CR473" i="1" s="1"/>
  <c r="CS473" i="1" s="1"/>
  <c r="CQ465" i="1"/>
  <c r="CR465" i="1" s="1"/>
  <c r="CS465" i="1" s="1"/>
  <c r="CQ457" i="1"/>
  <c r="CR457" i="1" s="1"/>
  <c r="CS457" i="1" s="1"/>
  <c r="CQ449" i="1"/>
  <c r="CR449" i="1" s="1"/>
  <c r="CS449" i="1" s="1"/>
  <c r="CQ441" i="1"/>
  <c r="CR441" i="1" s="1"/>
  <c r="CS441" i="1" s="1"/>
  <c r="CQ433" i="1"/>
  <c r="CR433" i="1" s="1"/>
  <c r="CS433" i="1" s="1"/>
  <c r="CQ425" i="1"/>
  <c r="CR425" i="1" s="1"/>
  <c r="CS425" i="1" s="1"/>
  <c r="CQ417" i="1"/>
  <c r="CR417" i="1" s="1"/>
  <c r="CS417" i="1" s="1"/>
  <c r="CQ409" i="1"/>
  <c r="CR409" i="1" s="1"/>
  <c r="CS409" i="1" s="1"/>
  <c r="CQ401" i="1"/>
  <c r="CR401" i="1" s="1"/>
  <c r="CS401" i="1" s="1"/>
  <c r="CQ393" i="1"/>
  <c r="CR393" i="1" s="1"/>
  <c r="CS393" i="1" s="1"/>
  <c r="CQ385" i="1"/>
  <c r="CR385" i="1" s="1"/>
  <c r="CS385" i="1" s="1"/>
  <c r="CQ377" i="1"/>
  <c r="CR377" i="1" s="1"/>
  <c r="CS377" i="1" s="1"/>
  <c r="CQ369" i="1"/>
  <c r="CR369" i="1" s="1"/>
  <c r="CS369" i="1" s="1"/>
  <c r="CQ361" i="1"/>
  <c r="CR361" i="1" s="1"/>
  <c r="CS361" i="1" s="1"/>
  <c r="CQ353" i="1"/>
  <c r="CR353" i="1" s="1"/>
  <c r="CS353" i="1" s="1"/>
  <c r="CQ345" i="1"/>
  <c r="CR345" i="1" s="1"/>
  <c r="CS345" i="1" s="1"/>
  <c r="CQ337" i="1"/>
  <c r="CR337" i="1" s="1"/>
  <c r="CS337" i="1" s="1"/>
  <c r="CQ329" i="1"/>
  <c r="CR329" i="1" s="1"/>
  <c r="CS329" i="1" s="1"/>
  <c r="CQ321" i="1"/>
  <c r="CR321" i="1" s="1"/>
  <c r="CS321" i="1" s="1"/>
  <c r="CQ313" i="1"/>
  <c r="CR313" i="1" s="1"/>
  <c r="CS313" i="1" s="1"/>
  <c r="CQ305" i="1"/>
  <c r="CR305" i="1" s="1"/>
  <c r="CS305" i="1" s="1"/>
  <c r="CQ297" i="1"/>
  <c r="CR297" i="1" s="1"/>
  <c r="CS297" i="1" s="1"/>
  <c r="CQ289" i="1"/>
  <c r="CR289" i="1" s="1"/>
  <c r="CS289" i="1" s="1"/>
  <c r="CQ281" i="1"/>
  <c r="CR281" i="1" s="1"/>
  <c r="CS281" i="1" s="1"/>
  <c r="CQ273" i="1"/>
  <c r="CR273" i="1" s="1"/>
  <c r="CS273" i="1" s="1"/>
  <c r="CQ265" i="1"/>
  <c r="CR265" i="1" s="1"/>
  <c r="CS265" i="1" s="1"/>
  <c r="CQ257" i="1"/>
  <c r="CR257" i="1" s="1"/>
  <c r="CS257" i="1" s="1"/>
  <c r="CQ249" i="1"/>
  <c r="CR249" i="1" s="1"/>
  <c r="CS249" i="1" s="1"/>
  <c r="CQ241" i="1"/>
  <c r="CR241" i="1" s="1"/>
  <c r="CS241" i="1" s="1"/>
  <c r="CQ233" i="1"/>
  <c r="CR233" i="1" s="1"/>
  <c r="CS233" i="1" s="1"/>
  <c r="CQ225" i="1"/>
  <c r="CR225" i="1" s="1"/>
  <c r="CS225" i="1" s="1"/>
  <c r="CQ217" i="1"/>
  <c r="CR217" i="1" s="1"/>
  <c r="CS217" i="1" s="1"/>
  <c r="CQ209" i="1"/>
  <c r="CR209" i="1" s="1"/>
  <c r="CS209" i="1" s="1"/>
  <c r="CQ201" i="1"/>
  <c r="CR201" i="1" s="1"/>
  <c r="CS201" i="1" s="1"/>
  <c r="CQ193" i="1"/>
  <c r="CR193" i="1" s="1"/>
  <c r="CS193" i="1" s="1"/>
  <c r="CQ185" i="1"/>
  <c r="CR185" i="1" s="1"/>
  <c r="CS185" i="1" s="1"/>
  <c r="CQ177" i="1"/>
  <c r="CR177" i="1" s="1"/>
  <c r="CS177" i="1" s="1"/>
  <c r="CQ169" i="1"/>
  <c r="CR169" i="1" s="1"/>
  <c r="CS169" i="1" s="1"/>
  <c r="CQ161" i="1"/>
  <c r="CR161" i="1" s="1"/>
  <c r="CS161" i="1" s="1"/>
  <c r="CQ153" i="1"/>
  <c r="CR153" i="1" s="1"/>
  <c r="CS153" i="1" s="1"/>
  <c r="CQ145" i="1"/>
  <c r="CR145" i="1" s="1"/>
  <c r="CS145" i="1" s="1"/>
  <c r="CQ137" i="1"/>
  <c r="CR137" i="1" s="1"/>
  <c r="CS137" i="1" s="1"/>
  <c r="CQ129" i="1"/>
  <c r="CR129" i="1" s="1"/>
  <c r="CS129" i="1" s="1"/>
  <c r="CQ121" i="1"/>
  <c r="CR121" i="1" s="1"/>
  <c r="CS121" i="1" s="1"/>
  <c r="CQ113" i="1"/>
  <c r="CR113" i="1" s="1"/>
  <c r="CS113" i="1" s="1"/>
  <c r="CQ105" i="1"/>
  <c r="CR105" i="1" s="1"/>
  <c r="CS105" i="1" s="1"/>
  <c r="CQ97" i="1"/>
  <c r="CR97" i="1" s="1"/>
  <c r="CS97" i="1" s="1"/>
  <c r="CQ89" i="1"/>
  <c r="CR89" i="1" s="1"/>
  <c r="CS89" i="1" s="1"/>
  <c r="CQ81" i="1"/>
  <c r="CR81" i="1" s="1"/>
  <c r="CS81" i="1" s="1"/>
  <c r="CQ73" i="1"/>
  <c r="CR73" i="1" s="1"/>
  <c r="CS73" i="1" s="1"/>
  <c r="CQ65" i="1"/>
  <c r="CR65" i="1" s="1"/>
  <c r="CS65" i="1" s="1"/>
  <c r="CQ57" i="1"/>
  <c r="CR57" i="1" s="1"/>
  <c r="CS57" i="1" s="1"/>
  <c r="CQ49" i="1"/>
  <c r="CR49" i="1" s="1"/>
  <c r="CS49" i="1" s="1"/>
  <c r="CQ41" i="1"/>
  <c r="CR41" i="1" s="1"/>
  <c r="CS41" i="1" s="1"/>
  <c r="CQ33" i="1"/>
  <c r="CR33" i="1" s="1"/>
  <c r="CS33" i="1" s="1"/>
  <c r="CQ25" i="1"/>
  <c r="CR25" i="1" s="1"/>
  <c r="CS25" i="1" s="1"/>
  <c r="CQ1501" i="1"/>
  <c r="CR1501" i="1" s="1"/>
  <c r="CS1501" i="1" s="1"/>
  <c r="CQ1437" i="1"/>
  <c r="CR1437" i="1" s="1"/>
  <c r="CS1437" i="1" s="1"/>
  <c r="CQ1373" i="1"/>
  <c r="CR1373" i="1" s="1"/>
  <c r="CS1373" i="1" s="1"/>
  <c r="CQ1309" i="1"/>
  <c r="CR1309" i="1" s="1"/>
  <c r="CS1309" i="1" s="1"/>
  <c r="CQ1245" i="1"/>
  <c r="CR1245" i="1" s="1"/>
  <c r="CS1245" i="1" s="1"/>
  <c r="CQ1181" i="1"/>
  <c r="CR1181" i="1" s="1"/>
  <c r="CS1181" i="1" s="1"/>
  <c r="CQ1117" i="1"/>
  <c r="CR1117" i="1" s="1"/>
  <c r="CS1117" i="1" s="1"/>
  <c r="CQ1053" i="1"/>
  <c r="CR1053" i="1" s="1"/>
  <c r="CS1053" i="1" s="1"/>
  <c r="CQ989" i="1"/>
  <c r="CR989" i="1" s="1"/>
  <c r="CS989" i="1" s="1"/>
  <c r="CQ925" i="1"/>
  <c r="CR925" i="1" s="1"/>
  <c r="CS925" i="1" s="1"/>
  <c r="CQ861" i="1"/>
  <c r="CR861" i="1" s="1"/>
  <c r="CS861" i="1" s="1"/>
  <c r="CQ797" i="1"/>
  <c r="CR797" i="1" s="1"/>
  <c r="CS797" i="1" s="1"/>
  <c r="CQ733" i="1"/>
  <c r="CR733" i="1" s="1"/>
  <c r="CS733" i="1" s="1"/>
  <c r="CQ669" i="1"/>
  <c r="CR669" i="1" s="1"/>
  <c r="CS669" i="1" s="1"/>
  <c r="CQ605" i="1"/>
  <c r="CR605" i="1" s="1"/>
  <c r="CS605" i="1" s="1"/>
  <c r="CQ541" i="1"/>
  <c r="CR541" i="1" s="1"/>
  <c r="CS541" i="1" s="1"/>
  <c r="CQ477" i="1"/>
  <c r="CR477" i="1" s="1"/>
  <c r="CS477" i="1" s="1"/>
  <c r="BZ683" i="1"/>
  <c r="CA683" i="1" s="1"/>
  <c r="BZ675" i="1"/>
  <c r="CA675" i="1" s="1"/>
  <c r="BZ667" i="1"/>
  <c r="CA667" i="1" s="1"/>
  <c r="BZ659" i="1"/>
  <c r="CA659" i="1" s="1"/>
  <c r="BZ651" i="1"/>
  <c r="CA651" i="1" s="1"/>
  <c r="BZ643" i="1"/>
  <c r="CA643" i="1" s="1"/>
  <c r="BZ635" i="1"/>
  <c r="CA635" i="1" s="1"/>
  <c r="BZ627" i="1"/>
  <c r="CA627" i="1" s="1"/>
  <c r="BZ619" i="1"/>
  <c r="CA619" i="1" s="1"/>
  <c r="BZ611" i="1"/>
  <c r="CA611" i="1" s="1"/>
  <c r="BZ603" i="1"/>
  <c r="CA603" i="1" s="1"/>
  <c r="BZ595" i="1"/>
  <c r="CA595" i="1" s="1"/>
  <c r="BZ587" i="1"/>
  <c r="CA587" i="1" s="1"/>
  <c r="BZ579" i="1"/>
  <c r="CA579" i="1" s="1"/>
  <c r="BZ571" i="1"/>
  <c r="CA571" i="1" s="1"/>
  <c r="BZ563" i="1"/>
  <c r="CA563" i="1" s="1"/>
  <c r="BZ555" i="1"/>
  <c r="CA555" i="1" s="1"/>
  <c r="BZ547" i="1"/>
  <c r="CA547" i="1" s="1"/>
  <c r="BZ539" i="1"/>
  <c r="CA539" i="1" s="1"/>
  <c r="BZ531" i="1"/>
  <c r="CA531" i="1" s="1"/>
  <c r="BZ523" i="1"/>
  <c r="CA523" i="1" s="1"/>
  <c r="BZ515" i="1"/>
  <c r="CA515" i="1" s="1"/>
  <c r="BZ507" i="1"/>
  <c r="CA507" i="1" s="1"/>
  <c r="BZ499" i="1"/>
  <c r="CA499" i="1" s="1"/>
  <c r="BZ491" i="1"/>
  <c r="CA491" i="1" s="1"/>
  <c r="BZ483" i="1"/>
  <c r="CA483" i="1" s="1"/>
  <c r="BZ475" i="1"/>
  <c r="CA475" i="1" s="1"/>
  <c r="BZ467" i="1"/>
  <c r="CA467" i="1" s="1"/>
  <c r="BZ459" i="1"/>
  <c r="CA459" i="1" s="1"/>
  <c r="BZ451" i="1"/>
  <c r="CA451" i="1" s="1"/>
  <c r="BZ443" i="1"/>
  <c r="CA443" i="1" s="1"/>
  <c r="BZ435" i="1"/>
  <c r="CA435" i="1" s="1"/>
  <c r="BZ427" i="1"/>
  <c r="CA427" i="1" s="1"/>
  <c r="BZ419" i="1"/>
  <c r="CA419" i="1" s="1"/>
  <c r="BZ411" i="1"/>
  <c r="CA411" i="1" s="1"/>
  <c r="BZ403" i="1"/>
  <c r="CA403" i="1" s="1"/>
  <c r="BZ395" i="1"/>
  <c r="CA395" i="1" s="1"/>
  <c r="BZ387" i="1"/>
  <c r="BZ379" i="1"/>
  <c r="CA379" i="1" s="1"/>
  <c r="BZ371" i="1"/>
  <c r="CA371" i="1" s="1"/>
  <c r="BZ363" i="1"/>
  <c r="CA363" i="1" s="1"/>
  <c r="BZ355" i="1"/>
  <c r="CA355" i="1" s="1"/>
  <c r="BZ347" i="1"/>
  <c r="CA347" i="1" s="1"/>
  <c r="BZ339" i="1"/>
  <c r="CA339" i="1" s="1"/>
  <c r="BZ331" i="1"/>
  <c r="CA331" i="1" s="1"/>
  <c r="BZ323" i="1"/>
  <c r="BZ315" i="1"/>
  <c r="CA315" i="1" s="1"/>
  <c r="BZ307" i="1"/>
  <c r="CA307" i="1" s="1"/>
  <c r="BZ299" i="1"/>
  <c r="CA299" i="1" s="1"/>
  <c r="BZ291" i="1"/>
  <c r="CA291" i="1" s="1"/>
  <c r="BZ283" i="1"/>
  <c r="BZ275" i="1"/>
  <c r="BZ267" i="1"/>
  <c r="BZ259" i="1"/>
  <c r="BZ251" i="1"/>
  <c r="CA251" i="1" s="1"/>
  <c r="BZ243" i="1"/>
  <c r="BZ235" i="1"/>
  <c r="BZ227" i="1"/>
  <c r="BZ219" i="1"/>
  <c r="BZ211" i="1"/>
  <c r="BZ203" i="1"/>
  <c r="BZ195" i="1"/>
  <c r="BZ187" i="1"/>
  <c r="CA187" i="1" s="1"/>
  <c r="BZ179" i="1"/>
  <c r="BZ171" i="1"/>
  <c r="BZ163" i="1"/>
  <c r="BZ155" i="1"/>
  <c r="BZ147" i="1"/>
  <c r="BZ139" i="1"/>
  <c r="BZ131" i="1"/>
  <c r="BZ123" i="1"/>
  <c r="CA123" i="1" s="1"/>
  <c r="BZ115" i="1"/>
  <c r="BZ107" i="1"/>
  <c r="BZ99" i="1"/>
  <c r="BZ91" i="1"/>
  <c r="BZ83" i="1"/>
  <c r="BZ75" i="1"/>
  <c r="BZ67" i="1"/>
  <c r="CA67" i="1" s="1"/>
  <c r="BZ59" i="1"/>
  <c r="CA59" i="1" s="1"/>
  <c r="BZ51" i="1"/>
  <c r="CA51" i="1" s="1"/>
  <c r="BZ43" i="1"/>
  <c r="BZ35" i="1"/>
  <c r="CA35" i="1" s="1"/>
  <c r="BZ27" i="1"/>
  <c r="CA27" i="1" s="1"/>
  <c r="BZ19" i="1"/>
  <c r="CA19" i="1" s="1"/>
  <c r="BZ11" i="1"/>
  <c r="BX8" i="1"/>
  <c r="BY8" i="1" s="1"/>
  <c r="BX7" i="1"/>
  <c r="BY7" i="1" s="1"/>
  <c r="BZ7" i="1"/>
  <c r="CQ8" i="1"/>
  <c r="CR8" i="1" s="1"/>
  <c r="CS8" i="1" s="1"/>
  <c r="BX6" i="1"/>
  <c r="BY6" i="1" s="1"/>
  <c r="BZ6" i="1"/>
  <c r="BZ5" i="1"/>
  <c r="BZ4" i="1"/>
  <c r="CA417" i="1"/>
  <c r="CA408" i="1"/>
  <c r="CA344" i="1"/>
  <c r="CA390" i="1"/>
  <c r="CA24" i="1"/>
  <c r="BX1499" i="1"/>
  <c r="BY1499" i="1" s="1"/>
  <c r="BX1491" i="1"/>
  <c r="BY1491" i="1" s="1"/>
  <c r="BX1483" i="1"/>
  <c r="BY1483" i="1" s="1"/>
  <c r="BX1475" i="1"/>
  <c r="BY1475" i="1" s="1"/>
  <c r="BX1467" i="1"/>
  <c r="BY1467" i="1" s="1"/>
  <c r="BX1459" i="1"/>
  <c r="BY1459" i="1" s="1"/>
  <c r="BX1451" i="1"/>
  <c r="BY1451" i="1" s="1"/>
  <c r="BX1443" i="1"/>
  <c r="BY1443" i="1" s="1"/>
  <c r="BX1435" i="1"/>
  <c r="BY1435" i="1" s="1"/>
  <c r="BX1427" i="1"/>
  <c r="BY1427" i="1" s="1"/>
  <c r="BX1419" i="1"/>
  <c r="BY1419" i="1" s="1"/>
  <c r="BX1411" i="1"/>
  <c r="BY1411" i="1" s="1"/>
  <c r="BX1403" i="1"/>
  <c r="BY1403" i="1" s="1"/>
  <c r="BX1395" i="1"/>
  <c r="BY1395" i="1" s="1"/>
  <c r="BX1387" i="1"/>
  <c r="BY1387" i="1" s="1"/>
  <c r="BX1379" i="1"/>
  <c r="BY1379" i="1" s="1"/>
  <c r="BX1371" i="1"/>
  <c r="BY1371" i="1" s="1"/>
  <c r="BX1363" i="1"/>
  <c r="BY1363" i="1" s="1"/>
  <c r="BX1355" i="1"/>
  <c r="BY1355" i="1" s="1"/>
  <c r="BX1347" i="1"/>
  <c r="BY1347" i="1" s="1"/>
  <c r="BX1339" i="1"/>
  <c r="BY1339" i="1" s="1"/>
  <c r="BX1331" i="1"/>
  <c r="BY1331" i="1" s="1"/>
  <c r="BX1323" i="1"/>
  <c r="BY1323" i="1" s="1"/>
  <c r="BX1315" i="1"/>
  <c r="BY1315" i="1" s="1"/>
  <c r="BX1307" i="1"/>
  <c r="BY1307" i="1" s="1"/>
  <c r="BX1299" i="1"/>
  <c r="BY1299" i="1" s="1"/>
  <c r="BX1291" i="1"/>
  <c r="BY1291" i="1" s="1"/>
  <c r="BX1283" i="1"/>
  <c r="BY1283" i="1" s="1"/>
  <c r="BX1275" i="1"/>
  <c r="BY1275" i="1" s="1"/>
  <c r="BX1267" i="1"/>
  <c r="BY1267" i="1" s="1"/>
  <c r="BX1259" i="1"/>
  <c r="BY1259" i="1" s="1"/>
  <c r="BX1251" i="1"/>
  <c r="BY1251" i="1" s="1"/>
  <c r="BX1243" i="1"/>
  <c r="BY1243" i="1" s="1"/>
  <c r="BX1235" i="1"/>
  <c r="BY1235" i="1" s="1"/>
  <c r="BX1227" i="1"/>
  <c r="BY1227" i="1" s="1"/>
  <c r="BX1219" i="1"/>
  <c r="BY1219" i="1" s="1"/>
  <c r="BX1211" i="1"/>
  <c r="BY1211" i="1" s="1"/>
  <c r="BX1203" i="1"/>
  <c r="BY1203" i="1" s="1"/>
  <c r="BX1195" i="1"/>
  <c r="BY1195" i="1" s="1"/>
  <c r="BX1187" i="1"/>
  <c r="BY1187" i="1" s="1"/>
  <c r="BX1179" i="1"/>
  <c r="BY1179" i="1" s="1"/>
  <c r="BX1171" i="1"/>
  <c r="BY1171" i="1" s="1"/>
  <c r="BX1163" i="1"/>
  <c r="BY1163" i="1" s="1"/>
  <c r="BX1155" i="1"/>
  <c r="BY1155" i="1" s="1"/>
  <c r="BX1147" i="1"/>
  <c r="BY1147" i="1" s="1"/>
  <c r="BX1139" i="1"/>
  <c r="BY1139" i="1" s="1"/>
  <c r="BX1131" i="1"/>
  <c r="BY1131" i="1" s="1"/>
  <c r="BX1123" i="1"/>
  <c r="BY1123" i="1" s="1"/>
  <c r="BX1115" i="1"/>
  <c r="BY1115" i="1" s="1"/>
  <c r="BX1107" i="1"/>
  <c r="BY1107" i="1" s="1"/>
  <c r="BX1099" i="1"/>
  <c r="BY1099" i="1" s="1"/>
  <c r="BX1091" i="1"/>
  <c r="BY1091" i="1" s="1"/>
  <c r="BX1083" i="1"/>
  <c r="BY1083" i="1" s="1"/>
  <c r="BX1075" i="1"/>
  <c r="BY1075" i="1" s="1"/>
  <c r="BX1067" i="1"/>
  <c r="BY1067" i="1" s="1"/>
  <c r="BX1059" i="1"/>
  <c r="BY1059" i="1" s="1"/>
  <c r="BX1051" i="1"/>
  <c r="BY1051" i="1" s="1"/>
  <c r="BX1043" i="1"/>
  <c r="BY1043" i="1" s="1"/>
  <c r="BX1035" i="1"/>
  <c r="BY1035" i="1" s="1"/>
  <c r="BX1027" i="1"/>
  <c r="BY1027" i="1" s="1"/>
  <c r="BX1019" i="1"/>
  <c r="BY1019" i="1" s="1"/>
  <c r="BX1011" i="1"/>
  <c r="BY1011" i="1" s="1"/>
  <c r="BX1003" i="1"/>
  <c r="BY1003" i="1" s="1"/>
  <c r="BX995" i="1"/>
  <c r="BY995" i="1" s="1"/>
  <c r="BX987" i="1"/>
  <c r="BY987" i="1" s="1"/>
  <c r="BX979" i="1"/>
  <c r="BY979" i="1" s="1"/>
  <c r="BX971" i="1"/>
  <c r="BY971" i="1" s="1"/>
  <c r="BX963" i="1"/>
  <c r="BY963" i="1" s="1"/>
  <c r="BX955" i="1"/>
  <c r="BY955" i="1" s="1"/>
  <c r="BX947" i="1"/>
  <c r="BY947" i="1" s="1"/>
  <c r="BX939" i="1"/>
  <c r="BY939" i="1" s="1"/>
  <c r="BX931" i="1"/>
  <c r="BY931" i="1" s="1"/>
  <c r="BX923" i="1"/>
  <c r="BY923" i="1" s="1"/>
  <c r="BX915" i="1"/>
  <c r="BY915" i="1" s="1"/>
  <c r="BX907" i="1"/>
  <c r="BY907" i="1" s="1"/>
  <c r="BX899" i="1"/>
  <c r="BY899" i="1" s="1"/>
  <c r="BX891" i="1"/>
  <c r="BY891" i="1" s="1"/>
  <c r="BX883" i="1"/>
  <c r="BY883" i="1" s="1"/>
  <c r="BX875" i="1"/>
  <c r="BY875" i="1" s="1"/>
  <c r="BX867" i="1"/>
  <c r="BY867" i="1" s="1"/>
  <c r="BX859" i="1"/>
  <c r="BY859" i="1" s="1"/>
  <c r="BX851" i="1"/>
  <c r="BY851" i="1" s="1"/>
  <c r="BX843" i="1"/>
  <c r="BY843" i="1" s="1"/>
  <c r="BX835" i="1"/>
  <c r="BY835" i="1" s="1"/>
  <c r="BX827" i="1"/>
  <c r="BY827" i="1" s="1"/>
  <c r="BX819" i="1"/>
  <c r="BY819" i="1" s="1"/>
  <c r="BX811" i="1"/>
  <c r="BY811" i="1" s="1"/>
  <c r="BX803" i="1"/>
  <c r="BY803" i="1" s="1"/>
  <c r="BX795" i="1"/>
  <c r="BY795" i="1" s="1"/>
  <c r="BX787" i="1"/>
  <c r="BY787" i="1" s="1"/>
  <c r="BX779" i="1"/>
  <c r="BY779" i="1" s="1"/>
  <c r="BX771" i="1"/>
  <c r="BY771" i="1" s="1"/>
  <c r="BX763" i="1"/>
  <c r="BY763" i="1" s="1"/>
  <c r="BX755" i="1"/>
  <c r="BY755" i="1" s="1"/>
  <c r="BX747" i="1"/>
  <c r="BY747" i="1" s="1"/>
  <c r="BX739" i="1"/>
  <c r="BY739" i="1" s="1"/>
  <c r="BX731" i="1"/>
  <c r="BY731" i="1" s="1"/>
  <c r="BX723" i="1"/>
  <c r="BY723" i="1" s="1"/>
  <c r="BX715" i="1"/>
  <c r="BY715" i="1" s="1"/>
  <c r="BX707" i="1"/>
  <c r="BY707" i="1" s="1"/>
  <c r="BX699" i="1"/>
  <c r="BY699" i="1" s="1"/>
  <c r="BX691" i="1"/>
  <c r="BY691" i="1" s="1"/>
  <c r="BX683" i="1"/>
  <c r="BY683" i="1" s="1"/>
  <c r="BX675" i="1"/>
  <c r="BY675" i="1" s="1"/>
  <c r="BX667" i="1"/>
  <c r="BY667" i="1" s="1"/>
  <c r="BX659" i="1"/>
  <c r="BY659" i="1" s="1"/>
  <c r="BX651" i="1"/>
  <c r="BY651" i="1" s="1"/>
  <c r="BX643" i="1"/>
  <c r="BY643" i="1" s="1"/>
  <c r="BX635" i="1"/>
  <c r="BY635" i="1" s="1"/>
  <c r="BX627" i="1"/>
  <c r="BY627" i="1" s="1"/>
  <c r="BX619" i="1"/>
  <c r="BY619" i="1" s="1"/>
  <c r="BX611" i="1"/>
  <c r="BY611" i="1" s="1"/>
  <c r="BX603" i="1"/>
  <c r="BY603" i="1" s="1"/>
  <c r="BX595" i="1"/>
  <c r="BY595" i="1" s="1"/>
  <c r="BX587" i="1"/>
  <c r="BY587" i="1" s="1"/>
  <c r="BX579" i="1"/>
  <c r="BY579" i="1" s="1"/>
  <c r="BX571" i="1"/>
  <c r="BY571" i="1" s="1"/>
  <c r="BX563" i="1"/>
  <c r="BY563" i="1" s="1"/>
  <c r="BX555" i="1"/>
  <c r="BY555" i="1" s="1"/>
  <c r="BX547" i="1"/>
  <c r="BY547" i="1" s="1"/>
  <c r="BX539" i="1"/>
  <c r="BY539" i="1" s="1"/>
  <c r="BX531" i="1"/>
  <c r="BY531" i="1" s="1"/>
  <c r="BX523" i="1"/>
  <c r="BY523" i="1" s="1"/>
  <c r="BX515" i="1"/>
  <c r="BY515" i="1" s="1"/>
  <c r="BX507" i="1"/>
  <c r="BY507" i="1" s="1"/>
  <c r="BX499" i="1"/>
  <c r="BY499" i="1" s="1"/>
  <c r="BX491" i="1"/>
  <c r="BY491" i="1" s="1"/>
  <c r="BX483" i="1"/>
  <c r="BY483" i="1" s="1"/>
  <c r="BX475" i="1"/>
  <c r="BY475" i="1" s="1"/>
  <c r="BX467" i="1"/>
  <c r="BY467" i="1" s="1"/>
  <c r="BX459" i="1"/>
  <c r="BY459" i="1" s="1"/>
  <c r="BX451" i="1"/>
  <c r="BY451" i="1" s="1"/>
  <c r="BX443" i="1"/>
  <c r="BY443" i="1" s="1"/>
  <c r="BX435" i="1"/>
  <c r="BY435" i="1" s="1"/>
  <c r="BX427" i="1"/>
  <c r="BY427" i="1" s="1"/>
  <c r="BX419" i="1"/>
  <c r="BY419" i="1" s="1"/>
  <c r="BX411" i="1"/>
  <c r="BY411" i="1" s="1"/>
  <c r="BX403" i="1"/>
  <c r="BY403" i="1" s="1"/>
  <c r="BX395" i="1"/>
  <c r="BY395" i="1" s="1"/>
  <c r="BX387" i="1"/>
  <c r="BY387" i="1" s="1"/>
  <c r="BX379" i="1"/>
  <c r="BY379" i="1" s="1"/>
  <c r="BX371" i="1"/>
  <c r="BY371" i="1" s="1"/>
  <c r="BX363" i="1"/>
  <c r="BY363" i="1" s="1"/>
  <c r="BX355" i="1"/>
  <c r="BY355" i="1" s="1"/>
  <c r="BX347" i="1"/>
  <c r="BY347" i="1" s="1"/>
  <c r="BX339" i="1"/>
  <c r="BY339" i="1" s="1"/>
  <c r="BX331" i="1"/>
  <c r="BY331" i="1" s="1"/>
  <c r="BX323" i="1"/>
  <c r="BY323" i="1" s="1"/>
  <c r="BX315" i="1"/>
  <c r="BY315" i="1" s="1"/>
  <c r="BX307" i="1"/>
  <c r="BY307" i="1" s="1"/>
  <c r="BX299" i="1"/>
  <c r="BY299" i="1" s="1"/>
  <c r="BX291" i="1"/>
  <c r="BY291" i="1" s="1"/>
  <c r="BX283" i="1"/>
  <c r="BY283" i="1" s="1"/>
  <c r="BX275" i="1"/>
  <c r="BY275" i="1" s="1"/>
  <c r="BX267" i="1"/>
  <c r="BY267" i="1" s="1"/>
  <c r="BX259" i="1"/>
  <c r="BY259" i="1" s="1"/>
  <c r="BX251" i="1"/>
  <c r="BY251" i="1" s="1"/>
  <c r="BX243" i="1"/>
  <c r="BY243" i="1" s="1"/>
  <c r="BX235" i="1"/>
  <c r="BY235" i="1" s="1"/>
  <c r="BX227" i="1"/>
  <c r="BY227" i="1" s="1"/>
  <c r="BX219" i="1"/>
  <c r="BY219" i="1" s="1"/>
  <c r="BX211" i="1"/>
  <c r="BY211" i="1" s="1"/>
  <c r="BX203" i="1"/>
  <c r="BY203" i="1" s="1"/>
  <c r="BX195" i="1"/>
  <c r="BY195" i="1" s="1"/>
  <c r="BX187" i="1"/>
  <c r="BY187" i="1" s="1"/>
  <c r="BX179" i="1"/>
  <c r="BY179" i="1" s="1"/>
  <c r="BX171" i="1"/>
  <c r="BY171" i="1" s="1"/>
  <c r="BX163" i="1"/>
  <c r="BY163" i="1" s="1"/>
  <c r="BX155" i="1"/>
  <c r="BY155" i="1" s="1"/>
  <c r="BX147" i="1"/>
  <c r="BY147" i="1" s="1"/>
  <c r="BX139" i="1"/>
  <c r="BY139" i="1" s="1"/>
  <c r="BX131" i="1"/>
  <c r="BY131" i="1" s="1"/>
  <c r="BX123" i="1"/>
  <c r="BY123" i="1" s="1"/>
  <c r="BX115" i="1"/>
  <c r="BY115" i="1" s="1"/>
  <c r="BX107" i="1"/>
  <c r="BY107" i="1" s="1"/>
  <c r="BX99" i="1"/>
  <c r="BY99" i="1" s="1"/>
  <c r="BX91" i="1"/>
  <c r="BY91" i="1" s="1"/>
  <c r="BX83" i="1"/>
  <c r="BY83" i="1" s="1"/>
  <c r="BX75" i="1"/>
  <c r="BY75" i="1" s="1"/>
  <c r="BX67" i="1"/>
  <c r="BY67" i="1" s="1"/>
  <c r="BX59" i="1"/>
  <c r="BY59" i="1" s="1"/>
  <c r="BX51" i="1"/>
  <c r="BY51" i="1" s="1"/>
  <c r="BX43" i="1"/>
  <c r="BY43" i="1" s="1"/>
  <c r="BX35" i="1"/>
  <c r="BY35" i="1" s="1"/>
  <c r="BX27" i="1"/>
  <c r="BY27" i="1" s="1"/>
  <c r="BX19" i="1"/>
  <c r="BY19" i="1" s="1"/>
  <c r="BX11" i="1"/>
  <c r="BY11" i="1" s="1"/>
  <c r="CA284" i="1"/>
  <c r="CA276" i="1"/>
  <c r="CA268" i="1"/>
  <c r="CA260" i="1"/>
  <c r="CA252" i="1"/>
  <c r="CA244" i="1"/>
  <c r="CA236" i="1"/>
  <c r="CA228" i="1"/>
  <c r="CA220" i="1"/>
  <c r="CA212" i="1"/>
  <c r="CA204" i="1"/>
  <c r="CA196" i="1"/>
  <c r="CA188" i="1"/>
  <c r="CA180" i="1"/>
  <c r="CA172" i="1"/>
  <c r="CA164" i="1"/>
  <c r="CA156" i="1"/>
  <c r="CA148" i="1"/>
  <c r="CA140" i="1"/>
  <c r="CA132" i="1"/>
  <c r="CA124" i="1"/>
  <c r="CA116" i="1"/>
  <c r="CA108" i="1"/>
  <c r="CA100" i="1"/>
  <c r="CA92" i="1"/>
  <c r="CA84" i="1"/>
  <c r="CA76" i="1"/>
  <c r="CA283" i="1"/>
  <c r="CA275" i="1"/>
  <c r="CA267" i="1"/>
  <c r="CA259" i="1"/>
  <c r="CA243" i="1"/>
  <c r="CA235" i="1"/>
  <c r="CA227" i="1"/>
  <c r="CA219" i="1"/>
  <c r="CA211" i="1"/>
  <c r="CA203" i="1"/>
  <c r="CA195" i="1"/>
  <c r="CA179" i="1"/>
  <c r="CA171" i="1"/>
  <c r="CA163" i="1"/>
  <c r="CA155" i="1"/>
  <c r="CA147" i="1"/>
  <c r="CA139" i="1"/>
  <c r="CA131" i="1"/>
  <c r="CA115" i="1"/>
  <c r="CA107" i="1"/>
  <c r="CA99" i="1"/>
  <c r="CA91" i="1"/>
  <c r="CA83" i="1"/>
  <c r="CA75" i="1"/>
  <c r="CA282" i="1"/>
  <c r="CA266" i="1"/>
  <c r="CA258" i="1"/>
  <c r="CA250" i="1"/>
  <c r="CA242" i="1"/>
  <c r="CA234" i="1"/>
  <c r="CA226" i="1"/>
  <c r="CA218" i="1"/>
  <c r="CA202" i="1"/>
  <c r="CA194" i="1"/>
  <c r="CA186" i="1"/>
  <c r="CA178" i="1"/>
  <c r="CA170" i="1"/>
  <c r="CA162" i="1"/>
  <c r="CA154" i="1"/>
  <c r="CA138" i="1"/>
  <c r="CA130" i="1"/>
  <c r="CA122" i="1"/>
  <c r="CA114" i="1"/>
  <c r="CA106" i="1"/>
  <c r="CA98" i="1"/>
  <c r="CA90" i="1"/>
  <c r="CA15" i="1"/>
  <c r="CA7" i="1"/>
  <c r="CA281" i="1"/>
  <c r="CA273" i="1"/>
  <c r="CA265" i="1"/>
  <c r="CA257" i="1"/>
  <c r="CA249" i="1"/>
  <c r="CA241" i="1"/>
  <c r="CA225" i="1"/>
  <c r="CA217" i="1"/>
  <c r="CA209" i="1"/>
  <c r="CA201" i="1"/>
  <c r="CA193" i="1"/>
  <c r="CA185" i="1"/>
  <c r="CA177" i="1"/>
  <c r="CA161" i="1"/>
  <c r="CA153" i="1"/>
  <c r="CA145" i="1"/>
  <c r="CA137" i="1"/>
  <c r="CA129" i="1"/>
  <c r="CA121" i="1"/>
  <c r="CA113" i="1"/>
  <c r="CA97" i="1"/>
  <c r="CA89" i="1"/>
  <c r="CA81" i="1"/>
  <c r="CA280" i="1"/>
  <c r="CA264" i="1"/>
  <c r="CA256" i="1"/>
  <c r="CA248" i="1"/>
  <c r="CA240" i="1"/>
  <c r="CA232" i="1"/>
  <c r="CA224" i="1"/>
  <c r="CA216" i="1"/>
  <c r="CA200" i="1"/>
  <c r="CA192" i="1"/>
  <c r="CA184" i="1"/>
  <c r="CA176" i="1"/>
  <c r="CA168" i="1"/>
  <c r="CA160" i="1"/>
  <c r="CA152" i="1"/>
  <c r="CA136" i="1"/>
  <c r="CA128" i="1"/>
  <c r="CA120" i="1"/>
  <c r="CA112" i="1"/>
  <c r="CA104" i="1"/>
  <c r="CA96" i="1"/>
  <c r="CA88" i="1"/>
  <c r="CA278" i="1"/>
  <c r="CA270" i="1"/>
  <c r="CA254" i="1"/>
  <c r="CA246" i="1"/>
  <c r="CA238" i="1"/>
  <c r="CA230" i="1"/>
  <c r="CA222" i="1"/>
  <c r="CA214" i="1"/>
  <c r="CA206" i="1"/>
  <c r="CA190" i="1"/>
  <c r="CA182" i="1"/>
  <c r="CA174" i="1"/>
  <c r="CA166" i="1"/>
  <c r="CA158" i="1"/>
  <c r="CA150" i="1"/>
  <c r="CA142" i="1"/>
  <c r="CA126" i="1"/>
  <c r="CA118" i="1"/>
  <c r="CA110" i="1"/>
  <c r="CA102" i="1"/>
  <c r="CA94" i="1"/>
  <c r="CA86" i="1"/>
  <c r="CA78" i="1"/>
  <c r="CA277" i="1"/>
  <c r="CA269" i="1"/>
  <c r="CA261" i="1"/>
  <c r="CA253" i="1"/>
  <c r="CA245" i="1"/>
  <c r="CA237" i="1"/>
  <c r="CA229" i="1"/>
  <c r="CA221" i="1"/>
  <c r="CA213" i="1"/>
  <c r="CA205" i="1"/>
  <c r="CA197" i="1"/>
  <c r="CA189" i="1"/>
  <c r="CA181" i="1"/>
  <c r="CA173" i="1"/>
  <c r="CA165" i="1"/>
  <c r="CA157" i="1"/>
  <c r="CA149" i="1"/>
  <c r="CA141" i="1"/>
  <c r="CA133" i="1"/>
  <c r="CA125" i="1"/>
  <c r="CA117" i="1"/>
  <c r="CA109" i="1"/>
  <c r="CA101" i="1"/>
  <c r="CA93" i="1"/>
  <c r="CA85" i="1"/>
  <c r="CA77" i="1"/>
  <c r="CA62" i="1"/>
  <c r="CA54" i="1"/>
  <c r="CA46" i="1"/>
  <c r="CA38" i="1"/>
  <c r="CA22" i="1"/>
  <c r="CA65" i="1"/>
  <c r="CA57" i="1"/>
  <c r="CA49" i="1"/>
  <c r="CA43" i="1"/>
  <c r="CA30" i="1"/>
  <c r="CA17" i="1"/>
  <c r="CA9" i="1"/>
  <c r="CA14" i="1"/>
  <c r="CA6" i="1"/>
  <c r="CA16" i="1"/>
  <c r="CA8" i="1"/>
  <c r="BZ3" i="1"/>
  <c r="CA13" i="1"/>
  <c r="CA5" i="1"/>
  <c r="CA12" i="1"/>
  <c r="CA4" i="1"/>
  <c r="CA11" i="1"/>
  <c r="CA18" i="1"/>
  <c r="CA10" i="1"/>
  <c r="CQ18" i="1"/>
  <c r="CR18" i="1" s="1"/>
  <c r="CS18" i="1" s="1"/>
  <c r="CQ10" i="1"/>
  <c r="CR10" i="1" s="1"/>
  <c r="CS10" i="1" s="1"/>
  <c r="CQ17" i="1"/>
  <c r="CR17" i="1" s="1"/>
  <c r="CS17" i="1" s="1"/>
  <c r="CQ9" i="1"/>
  <c r="CR9" i="1" s="1"/>
  <c r="CS9" i="1" s="1"/>
  <c r="CQ14" i="1"/>
  <c r="CR14" i="1" s="1"/>
  <c r="CS14" i="1" s="1"/>
  <c r="CQ6" i="1"/>
  <c r="CR6" i="1" s="1"/>
  <c r="CS6" i="1" s="1"/>
  <c r="CQ12" i="1"/>
  <c r="CR12" i="1" s="1"/>
  <c r="CS12" i="1" s="1"/>
  <c r="CQ4" i="1"/>
  <c r="CR4" i="1" s="1"/>
  <c r="CS4" i="1" s="1"/>
  <c r="CI1016" i="1"/>
  <c r="CJ1016" i="1" s="1"/>
  <c r="CI1501" i="1"/>
  <c r="CJ1501" i="1" s="1"/>
  <c r="CI1497" i="1"/>
  <c r="CJ1497" i="1" s="1"/>
  <c r="CI1493" i="1"/>
  <c r="CJ1493" i="1" s="1"/>
  <c r="CI1489" i="1"/>
  <c r="CJ1489" i="1" s="1"/>
  <c r="CI1485" i="1"/>
  <c r="CJ1485" i="1" s="1"/>
  <c r="CI1481" i="1"/>
  <c r="CJ1481" i="1" s="1"/>
  <c r="CI1477" i="1"/>
  <c r="CJ1477" i="1" s="1"/>
  <c r="CI1473" i="1"/>
  <c r="CJ1473" i="1" s="1"/>
  <c r="CI1469" i="1"/>
  <c r="CJ1469" i="1" s="1"/>
  <c r="CI1465" i="1"/>
  <c r="CJ1465" i="1" s="1"/>
  <c r="CI1461" i="1"/>
  <c r="CJ1461" i="1" s="1"/>
  <c r="CI1457" i="1"/>
  <c r="CJ1457" i="1" s="1"/>
  <c r="CI1453" i="1"/>
  <c r="CJ1453" i="1" s="1"/>
  <c r="CI1449" i="1"/>
  <c r="CJ1449" i="1" s="1"/>
  <c r="CI1445" i="1"/>
  <c r="CJ1445" i="1" s="1"/>
  <c r="CI1441" i="1"/>
  <c r="CJ1441" i="1" s="1"/>
  <c r="CI1437" i="1"/>
  <c r="CJ1437" i="1" s="1"/>
  <c r="CI1433" i="1"/>
  <c r="CJ1433" i="1" s="1"/>
  <c r="CI1429" i="1"/>
  <c r="CJ1429" i="1" s="1"/>
  <c r="CI1425" i="1"/>
  <c r="CJ1425" i="1" s="1"/>
  <c r="CI1421" i="1"/>
  <c r="CJ1421" i="1" s="1"/>
  <c r="CI1417" i="1"/>
  <c r="CJ1417" i="1" s="1"/>
  <c r="CI1413" i="1"/>
  <c r="CJ1413" i="1" s="1"/>
  <c r="CI1409" i="1"/>
  <c r="CJ1409" i="1" s="1"/>
  <c r="CI1405" i="1"/>
  <c r="CJ1405" i="1" s="1"/>
  <c r="CI1401" i="1"/>
  <c r="CJ1401" i="1" s="1"/>
  <c r="CI1397" i="1"/>
  <c r="CJ1397" i="1" s="1"/>
  <c r="CI1393" i="1"/>
  <c r="CJ1393" i="1" s="1"/>
  <c r="CI1389" i="1"/>
  <c r="CJ1389" i="1" s="1"/>
  <c r="CI1385" i="1"/>
  <c r="CJ1385" i="1" s="1"/>
  <c r="CI1381" i="1"/>
  <c r="CJ1381" i="1" s="1"/>
  <c r="CI1377" i="1"/>
  <c r="CJ1377" i="1" s="1"/>
  <c r="CI1373" i="1"/>
  <c r="CJ1373" i="1" s="1"/>
  <c r="CI1369" i="1"/>
  <c r="CJ1369" i="1" s="1"/>
  <c r="CI1365" i="1"/>
  <c r="CJ1365" i="1" s="1"/>
  <c r="CI1361" i="1"/>
  <c r="CJ1361" i="1" s="1"/>
  <c r="CI1357" i="1"/>
  <c r="CJ1357" i="1" s="1"/>
  <c r="CI1353" i="1"/>
  <c r="CJ1353" i="1" s="1"/>
  <c r="CI1349" i="1"/>
  <c r="CJ1349" i="1" s="1"/>
  <c r="CI1345" i="1"/>
  <c r="CJ1345" i="1" s="1"/>
  <c r="CI1297" i="1"/>
  <c r="CJ1297" i="1" s="1"/>
  <c r="CI1499" i="1"/>
  <c r="CJ1499" i="1" s="1"/>
  <c r="CI1495" i="1"/>
  <c r="CJ1495" i="1" s="1"/>
  <c r="CI1491" i="1"/>
  <c r="CJ1491" i="1" s="1"/>
  <c r="CI1487" i="1"/>
  <c r="CJ1487" i="1" s="1"/>
  <c r="CI1483" i="1"/>
  <c r="CJ1483" i="1" s="1"/>
  <c r="CI1479" i="1"/>
  <c r="CJ1479" i="1" s="1"/>
  <c r="CI1475" i="1"/>
  <c r="CJ1475" i="1" s="1"/>
  <c r="CI1471" i="1"/>
  <c r="CJ1471" i="1" s="1"/>
  <c r="CI1467" i="1"/>
  <c r="CJ1467" i="1" s="1"/>
  <c r="CI1463" i="1"/>
  <c r="CJ1463" i="1" s="1"/>
  <c r="CI1459" i="1"/>
  <c r="CJ1459" i="1" s="1"/>
  <c r="CI1455" i="1"/>
  <c r="CJ1455" i="1" s="1"/>
  <c r="CI1451" i="1"/>
  <c r="CJ1451" i="1" s="1"/>
  <c r="CI1447" i="1"/>
  <c r="CJ1447" i="1" s="1"/>
  <c r="CI1443" i="1"/>
  <c r="CJ1443" i="1" s="1"/>
  <c r="CI1439" i="1"/>
  <c r="CJ1439" i="1" s="1"/>
  <c r="CI1435" i="1"/>
  <c r="CJ1435" i="1" s="1"/>
  <c r="CI1431" i="1"/>
  <c r="CJ1431" i="1" s="1"/>
  <c r="CI1427" i="1"/>
  <c r="CJ1427" i="1" s="1"/>
  <c r="CI1423" i="1"/>
  <c r="CJ1423" i="1" s="1"/>
  <c r="CI1419" i="1"/>
  <c r="CJ1419" i="1" s="1"/>
  <c r="CI1415" i="1"/>
  <c r="CJ1415" i="1" s="1"/>
  <c r="CI1411" i="1"/>
  <c r="CJ1411" i="1" s="1"/>
  <c r="CI1407" i="1"/>
  <c r="CJ1407" i="1" s="1"/>
  <c r="CI1403" i="1"/>
  <c r="CJ1403" i="1" s="1"/>
  <c r="CI1399" i="1"/>
  <c r="CJ1399" i="1" s="1"/>
  <c r="CI1395" i="1"/>
  <c r="CJ1395" i="1" s="1"/>
  <c r="CI1391" i="1"/>
  <c r="CJ1391" i="1" s="1"/>
  <c r="CI1387" i="1"/>
  <c r="CJ1387" i="1" s="1"/>
  <c r="CI1383" i="1"/>
  <c r="CJ1383" i="1" s="1"/>
  <c r="CI1379" i="1"/>
  <c r="CJ1379" i="1" s="1"/>
  <c r="CI1375" i="1"/>
  <c r="CJ1375" i="1" s="1"/>
  <c r="CI1371" i="1"/>
  <c r="CJ1371" i="1" s="1"/>
  <c r="CI1367" i="1"/>
  <c r="CJ1367" i="1" s="1"/>
  <c r="CI1363" i="1"/>
  <c r="CJ1363" i="1" s="1"/>
  <c r="CI1359" i="1"/>
  <c r="CJ1359" i="1" s="1"/>
  <c r="CI1355" i="1"/>
  <c r="CJ1355" i="1" s="1"/>
  <c r="CI1351" i="1"/>
  <c r="CJ1351" i="1" s="1"/>
  <c r="CI1347" i="1"/>
  <c r="CJ1347" i="1" s="1"/>
  <c r="CI1343" i="1"/>
  <c r="CJ1343" i="1" s="1"/>
  <c r="CI1339" i="1"/>
  <c r="CJ1339" i="1" s="1"/>
  <c r="CI1335" i="1"/>
  <c r="CJ1335" i="1" s="1"/>
  <c r="CI1331" i="1"/>
  <c r="CJ1331" i="1" s="1"/>
  <c r="CI1327" i="1"/>
  <c r="CJ1327" i="1" s="1"/>
  <c r="CI1323" i="1"/>
  <c r="CJ1323" i="1" s="1"/>
  <c r="CI1319" i="1"/>
  <c r="CJ1319" i="1" s="1"/>
  <c r="CI1315" i="1"/>
  <c r="CJ1315" i="1" s="1"/>
  <c r="CI1311" i="1"/>
  <c r="CJ1311" i="1" s="1"/>
  <c r="CI1307" i="1"/>
  <c r="CJ1307" i="1" s="1"/>
  <c r="CI1303" i="1"/>
  <c r="CJ1303" i="1" s="1"/>
  <c r="CI1299" i="1"/>
  <c r="CJ1299" i="1" s="1"/>
  <c r="CI1295" i="1"/>
  <c r="CJ1295" i="1" s="1"/>
  <c r="CI1291" i="1"/>
  <c r="CJ1291" i="1" s="1"/>
  <c r="CI1287" i="1"/>
  <c r="CJ1287" i="1" s="1"/>
  <c r="CI1283" i="1"/>
  <c r="CJ1283" i="1" s="1"/>
  <c r="CI1279" i="1"/>
  <c r="CJ1279" i="1" s="1"/>
  <c r="CI1275" i="1"/>
  <c r="CJ1275" i="1" s="1"/>
  <c r="CI1271" i="1"/>
  <c r="CJ1271" i="1" s="1"/>
  <c r="CI1267" i="1"/>
  <c r="CJ1267" i="1" s="1"/>
  <c r="CI1263" i="1"/>
  <c r="CJ1263" i="1" s="1"/>
  <c r="CI1259" i="1"/>
  <c r="CJ1259" i="1" s="1"/>
  <c r="CI1255" i="1"/>
  <c r="CJ1255" i="1" s="1"/>
  <c r="CI1251" i="1"/>
  <c r="CJ1251" i="1" s="1"/>
  <c r="CI1247" i="1"/>
  <c r="CJ1247" i="1" s="1"/>
  <c r="CI1243" i="1"/>
  <c r="CJ1243" i="1" s="1"/>
  <c r="CI1239" i="1"/>
  <c r="CJ1239" i="1" s="1"/>
  <c r="CI1235" i="1"/>
  <c r="CJ1235" i="1" s="1"/>
  <c r="CI1231" i="1"/>
  <c r="CJ1231" i="1" s="1"/>
  <c r="CI1227" i="1"/>
  <c r="CJ1227" i="1" s="1"/>
  <c r="CI1223" i="1"/>
  <c r="CJ1223" i="1" s="1"/>
  <c r="CI1219" i="1"/>
  <c r="CJ1219" i="1" s="1"/>
  <c r="CI1215" i="1"/>
  <c r="CJ1215" i="1" s="1"/>
  <c r="CI1211" i="1"/>
  <c r="CJ1211" i="1" s="1"/>
  <c r="CI1207" i="1"/>
  <c r="CJ1207" i="1" s="1"/>
  <c r="CI1203" i="1"/>
  <c r="CJ1203" i="1" s="1"/>
  <c r="CI1199" i="1"/>
  <c r="CJ1199" i="1" s="1"/>
  <c r="CI1195" i="1"/>
  <c r="CJ1195" i="1" s="1"/>
  <c r="CI1191" i="1"/>
  <c r="CJ1191" i="1" s="1"/>
  <c r="CI1187" i="1"/>
  <c r="CJ1187" i="1" s="1"/>
  <c r="CI1183" i="1"/>
  <c r="CJ1183" i="1" s="1"/>
  <c r="CI1179" i="1"/>
  <c r="CJ1179" i="1" s="1"/>
  <c r="CI1175" i="1"/>
  <c r="CJ1175" i="1" s="1"/>
  <c r="CI1171" i="1"/>
  <c r="CJ1171" i="1" s="1"/>
  <c r="CI1167" i="1"/>
  <c r="CJ1167" i="1" s="1"/>
  <c r="CI1163" i="1"/>
  <c r="CJ1163" i="1" s="1"/>
  <c r="CI1159" i="1"/>
  <c r="CJ1159" i="1" s="1"/>
  <c r="CI1155" i="1"/>
  <c r="CJ1155" i="1" s="1"/>
  <c r="CI1151" i="1"/>
  <c r="CJ1151" i="1" s="1"/>
  <c r="CI1147" i="1"/>
  <c r="CJ1147" i="1" s="1"/>
  <c r="CI1143" i="1"/>
  <c r="CJ1143" i="1" s="1"/>
  <c r="CI1139" i="1"/>
  <c r="CJ1139" i="1" s="1"/>
  <c r="CI1135" i="1"/>
  <c r="CJ1135" i="1" s="1"/>
  <c r="CI1131" i="1"/>
  <c r="CJ1131" i="1" s="1"/>
  <c r="CI1127" i="1"/>
  <c r="CJ1127" i="1" s="1"/>
  <c r="CI1123" i="1"/>
  <c r="CJ1123" i="1" s="1"/>
  <c r="CI1119" i="1"/>
  <c r="CJ1119" i="1" s="1"/>
  <c r="CI1115" i="1"/>
  <c r="CJ1115" i="1" s="1"/>
  <c r="CI1111" i="1"/>
  <c r="CJ1111" i="1" s="1"/>
  <c r="CI1107" i="1"/>
  <c r="CJ1107" i="1" s="1"/>
  <c r="CI1103" i="1"/>
  <c r="CJ1103" i="1" s="1"/>
  <c r="CI1099" i="1"/>
  <c r="CJ1099" i="1" s="1"/>
  <c r="CI1095" i="1"/>
  <c r="CJ1095" i="1" s="1"/>
  <c r="CI1091" i="1"/>
  <c r="CJ1091" i="1" s="1"/>
  <c r="CI1087" i="1"/>
  <c r="CJ1087" i="1" s="1"/>
  <c r="CI1083" i="1"/>
  <c r="CJ1083" i="1" s="1"/>
  <c r="CI1079" i="1"/>
  <c r="CJ1079" i="1" s="1"/>
  <c r="CI1075" i="1"/>
  <c r="CJ1075" i="1" s="1"/>
  <c r="CI1071" i="1"/>
  <c r="CJ1071" i="1" s="1"/>
  <c r="CI1067" i="1"/>
  <c r="CJ1067" i="1" s="1"/>
  <c r="CI1063" i="1"/>
  <c r="CJ1063" i="1" s="1"/>
  <c r="CI1059" i="1"/>
  <c r="CJ1059" i="1" s="1"/>
  <c r="CI1055" i="1"/>
  <c r="CJ1055" i="1" s="1"/>
  <c r="CI1051" i="1"/>
  <c r="CJ1051" i="1" s="1"/>
  <c r="CI1047" i="1"/>
  <c r="CJ1047" i="1" s="1"/>
  <c r="CI1043" i="1"/>
  <c r="CJ1043" i="1" s="1"/>
  <c r="CI1039" i="1"/>
  <c r="CJ1039" i="1" s="1"/>
  <c r="CI1035" i="1"/>
  <c r="CJ1035" i="1" s="1"/>
  <c r="CI1031" i="1"/>
  <c r="CJ1031" i="1" s="1"/>
  <c r="CI1027" i="1"/>
  <c r="CJ1027" i="1" s="1"/>
  <c r="CI1023" i="1"/>
  <c r="CJ1023" i="1" s="1"/>
  <c r="CI1019" i="1"/>
  <c r="CJ1019" i="1" s="1"/>
  <c r="CI1015" i="1"/>
  <c r="CJ1015" i="1" s="1"/>
  <c r="CI1011" i="1"/>
  <c r="CJ1011" i="1" s="1"/>
  <c r="CI1007" i="1"/>
  <c r="CJ1007" i="1" s="1"/>
  <c r="CI1003" i="1"/>
  <c r="CJ1003" i="1" s="1"/>
  <c r="CI999" i="1"/>
  <c r="CJ999" i="1" s="1"/>
  <c r="CI995" i="1"/>
  <c r="CJ995" i="1" s="1"/>
  <c r="CI991" i="1"/>
  <c r="CJ991" i="1" s="1"/>
  <c r="CI987" i="1"/>
  <c r="CJ987" i="1" s="1"/>
  <c r="CI983" i="1"/>
  <c r="CJ983" i="1" s="1"/>
  <c r="CI979" i="1"/>
  <c r="CJ979" i="1" s="1"/>
  <c r="CI975" i="1"/>
  <c r="CJ975" i="1" s="1"/>
  <c r="CI971" i="1"/>
  <c r="CJ971" i="1" s="1"/>
  <c r="CI967" i="1"/>
  <c r="CJ967" i="1" s="1"/>
  <c r="CI963" i="1"/>
  <c r="CJ963" i="1" s="1"/>
  <c r="CI959" i="1"/>
  <c r="CJ959" i="1" s="1"/>
  <c r="CI955" i="1"/>
  <c r="CJ955" i="1" s="1"/>
  <c r="CI951" i="1"/>
  <c r="CJ951" i="1" s="1"/>
  <c r="CI947" i="1"/>
  <c r="CJ947" i="1" s="1"/>
  <c r="CI943" i="1"/>
  <c r="CJ943" i="1" s="1"/>
  <c r="CI939" i="1"/>
  <c r="CJ939" i="1" s="1"/>
  <c r="CI935" i="1"/>
  <c r="CJ935" i="1" s="1"/>
  <c r="CI931" i="1"/>
  <c r="CJ931" i="1" s="1"/>
  <c r="CI927" i="1"/>
  <c r="CJ927" i="1" s="1"/>
  <c r="CI923" i="1"/>
  <c r="CJ923" i="1" s="1"/>
  <c r="CI919" i="1"/>
  <c r="CJ919" i="1" s="1"/>
  <c r="CI915" i="1"/>
  <c r="CJ915" i="1" s="1"/>
  <c r="CI911" i="1"/>
  <c r="CJ911" i="1" s="1"/>
  <c r="CI907" i="1"/>
  <c r="CJ907" i="1" s="1"/>
  <c r="CI903" i="1"/>
  <c r="CJ903" i="1" s="1"/>
  <c r="CI899" i="1"/>
  <c r="CJ899" i="1" s="1"/>
  <c r="CI895" i="1"/>
  <c r="CJ895" i="1" s="1"/>
  <c r="CI891" i="1"/>
  <c r="CJ891" i="1" s="1"/>
  <c r="CI887" i="1"/>
  <c r="CJ887" i="1" s="1"/>
  <c r="CI883" i="1"/>
  <c r="CJ883" i="1" s="1"/>
  <c r="CI879" i="1"/>
  <c r="CJ879" i="1" s="1"/>
  <c r="CI875" i="1"/>
  <c r="CJ875" i="1" s="1"/>
  <c r="CI871" i="1"/>
  <c r="CJ871" i="1" s="1"/>
  <c r="CI867" i="1"/>
  <c r="CJ867" i="1" s="1"/>
  <c r="CI863" i="1"/>
  <c r="CJ863" i="1" s="1"/>
  <c r="CI859" i="1"/>
  <c r="CJ859" i="1" s="1"/>
  <c r="CI855" i="1"/>
  <c r="CJ855" i="1" s="1"/>
  <c r="CI851" i="1"/>
  <c r="CJ851" i="1" s="1"/>
  <c r="CI847" i="1"/>
  <c r="CJ847" i="1" s="1"/>
  <c r="CI843" i="1"/>
  <c r="CJ843" i="1" s="1"/>
  <c r="CI839" i="1"/>
  <c r="CJ839" i="1" s="1"/>
  <c r="CI835" i="1"/>
  <c r="CJ835" i="1" s="1"/>
  <c r="CI831" i="1"/>
  <c r="CJ831" i="1" s="1"/>
  <c r="CI827" i="1"/>
  <c r="CJ827" i="1" s="1"/>
  <c r="CI823" i="1"/>
  <c r="CJ823" i="1" s="1"/>
  <c r="CI819" i="1"/>
  <c r="CJ819" i="1" s="1"/>
  <c r="CI815" i="1"/>
  <c r="CJ815" i="1" s="1"/>
  <c r="CI811" i="1"/>
  <c r="CJ811" i="1" s="1"/>
  <c r="CI807" i="1"/>
  <c r="CJ807" i="1" s="1"/>
  <c r="CI803" i="1"/>
  <c r="CJ803" i="1" s="1"/>
  <c r="CI799" i="1"/>
  <c r="CJ799" i="1" s="1"/>
  <c r="CI795" i="1"/>
  <c r="CJ795" i="1" s="1"/>
  <c r="CI791" i="1"/>
  <c r="CJ791" i="1" s="1"/>
  <c r="CI787" i="1"/>
  <c r="CJ787" i="1" s="1"/>
  <c r="CI783" i="1"/>
  <c r="CJ783" i="1" s="1"/>
  <c r="CI779" i="1"/>
  <c r="CJ779" i="1" s="1"/>
  <c r="CI775" i="1"/>
  <c r="CJ775" i="1" s="1"/>
  <c r="CI771" i="1"/>
  <c r="CJ771" i="1" s="1"/>
  <c r="CI767" i="1"/>
  <c r="CJ767" i="1" s="1"/>
  <c r="CI763" i="1"/>
  <c r="CJ763" i="1" s="1"/>
  <c r="CI759" i="1"/>
  <c r="CJ759" i="1" s="1"/>
  <c r="CI755" i="1"/>
  <c r="CJ755" i="1" s="1"/>
  <c r="CI751" i="1"/>
  <c r="CJ751" i="1" s="1"/>
  <c r="CI747" i="1"/>
  <c r="CJ747" i="1" s="1"/>
  <c r="CI743" i="1"/>
  <c r="CJ743" i="1" s="1"/>
  <c r="CI739" i="1"/>
  <c r="CJ739" i="1" s="1"/>
  <c r="CI735" i="1"/>
  <c r="CJ735" i="1" s="1"/>
  <c r="CI731" i="1"/>
  <c r="CJ731" i="1" s="1"/>
  <c r="CI727" i="1"/>
  <c r="CJ727" i="1" s="1"/>
  <c r="CI723" i="1"/>
  <c r="CJ723" i="1" s="1"/>
  <c r="CI719" i="1"/>
  <c r="CJ719" i="1" s="1"/>
  <c r="CI715" i="1"/>
  <c r="CJ715" i="1" s="1"/>
  <c r="CI711" i="1"/>
  <c r="CJ711" i="1" s="1"/>
  <c r="CI707" i="1"/>
  <c r="CJ707" i="1" s="1"/>
  <c r="CI703" i="1"/>
  <c r="CJ703" i="1" s="1"/>
  <c r="CI699" i="1"/>
  <c r="CJ699" i="1" s="1"/>
  <c r="CI695" i="1"/>
  <c r="CJ695" i="1" s="1"/>
  <c r="CI691" i="1"/>
  <c r="CJ691" i="1" s="1"/>
  <c r="CI687" i="1"/>
  <c r="CJ687" i="1" s="1"/>
  <c r="CI683" i="1"/>
  <c r="CJ683" i="1" s="1"/>
  <c r="CI679" i="1"/>
  <c r="CJ679" i="1" s="1"/>
  <c r="CI675" i="1"/>
  <c r="CJ675" i="1" s="1"/>
  <c r="CI527" i="1"/>
  <c r="CJ527" i="1" s="1"/>
  <c r="CI387" i="1"/>
  <c r="CJ387" i="1" s="1"/>
  <c r="CI339" i="1"/>
  <c r="CJ339" i="1" s="1"/>
  <c r="CI1500" i="1"/>
  <c r="CJ1500" i="1" s="1"/>
  <c r="CI1496" i="1"/>
  <c r="CJ1496" i="1" s="1"/>
  <c r="CI1492" i="1"/>
  <c r="CJ1492" i="1" s="1"/>
  <c r="CI1488" i="1"/>
  <c r="CJ1488" i="1" s="1"/>
  <c r="CI1484" i="1"/>
  <c r="CJ1484" i="1" s="1"/>
  <c r="CI1480" i="1"/>
  <c r="CJ1480" i="1" s="1"/>
  <c r="CI1476" i="1"/>
  <c r="CJ1476" i="1" s="1"/>
  <c r="CI1472" i="1"/>
  <c r="CJ1472" i="1" s="1"/>
  <c r="CI1468" i="1"/>
  <c r="CJ1468" i="1" s="1"/>
  <c r="CI1464" i="1"/>
  <c r="CJ1464" i="1" s="1"/>
  <c r="CI1460" i="1"/>
  <c r="CJ1460" i="1" s="1"/>
  <c r="CI1456" i="1"/>
  <c r="CJ1456" i="1" s="1"/>
  <c r="CI1452" i="1"/>
  <c r="CJ1452" i="1" s="1"/>
  <c r="CI1448" i="1"/>
  <c r="CJ1448" i="1" s="1"/>
  <c r="CI1444" i="1"/>
  <c r="CJ1444" i="1" s="1"/>
  <c r="CI1440" i="1"/>
  <c r="CJ1440" i="1" s="1"/>
  <c r="CI1436" i="1"/>
  <c r="CJ1436" i="1" s="1"/>
  <c r="CI1432" i="1"/>
  <c r="CJ1432" i="1" s="1"/>
  <c r="CI1428" i="1"/>
  <c r="CJ1428" i="1" s="1"/>
  <c r="CI1424" i="1"/>
  <c r="CJ1424" i="1" s="1"/>
  <c r="CI1420" i="1"/>
  <c r="CJ1420" i="1" s="1"/>
  <c r="CI1416" i="1"/>
  <c r="CJ1416" i="1" s="1"/>
  <c r="CI1412" i="1"/>
  <c r="CJ1412" i="1" s="1"/>
  <c r="CI1408" i="1"/>
  <c r="CJ1408" i="1" s="1"/>
  <c r="CI1404" i="1"/>
  <c r="CJ1404" i="1" s="1"/>
  <c r="CI1400" i="1"/>
  <c r="CJ1400" i="1" s="1"/>
  <c r="CI1396" i="1"/>
  <c r="CJ1396" i="1" s="1"/>
  <c r="CI1392" i="1"/>
  <c r="CJ1392" i="1" s="1"/>
  <c r="CI1388" i="1"/>
  <c r="CJ1388" i="1" s="1"/>
  <c r="CI1384" i="1"/>
  <c r="CJ1384" i="1" s="1"/>
  <c r="CI1380" i="1"/>
  <c r="CJ1380" i="1" s="1"/>
  <c r="CI1376" i="1"/>
  <c r="CJ1376" i="1" s="1"/>
  <c r="CI1372" i="1"/>
  <c r="CJ1372" i="1" s="1"/>
  <c r="CI1368" i="1"/>
  <c r="CJ1368" i="1" s="1"/>
  <c r="CI1364" i="1"/>
  <c r="CJ1364" i="1" s="1"/>
  <c r="CI1360" i="1"/>
  <c r="CJ1360" i="1" s="1"/>
  <c r="CI1356" i="1"/>
  <c r="CJ1356" i="1" s="1"/>
  <c r="CI1352" i="1"/>
  <c r="CJ1352" i="1" s="1"/>
  <c r="CI1348" i="1"/>
  <c r="CJ1348" i="1" s="1"/>
  <c r="CI1344" i="1"/>
  <c r="CJ1344" i="1" s="1"/>
  <c r="CI1340" i="1"/>
  <c r="CJ1340" i="1" s="1"/>
  <c r="CI1336" i="1"/>
  <c r="CJ1336" i="1" s="1"/>
  <c r="CI1332" i="1"/>
  <c r="CJ1332" i="1" s="1"/>
  <c r="CI1328" i="1"/>
  <c r="CJ1328" i="1" s="1"/>
  <c r="CI1324" i="1"/>
  <c r="CJ1324" i="1" s="1"/>
  <c r="CI1320" i="1"/>
  <c r="CJ1320" i="1" s="1"/>
  <c r="CI1316" i="1"/>
  <c r="CJ1316" i="1" s="1"/>
  <c r="CI1312" i="1"/>
  <c r="CJ1312" i="1" s="1"/>
  <c r="CI1308" i="1"/>
  <c r="CJ1308" i="1" s="1"/>
  <c r="CI1304" i="1"/>
  <c r="CJ1304" i="1" s="1"/>
  <c r="CI1300" i="1"/>
  <c r="CJ1300" i="1" s="1"/>
  <c r="CI1296" i="1"/>
  <c r="CJ1296" i="1" s="1"/>
  <c r="CI1292" i="1"/>
  <c r="CJ1292" i="1" s="1"/>
  <c r="CI1288" i="1"/>
  <c r="CJ1288" i="1" s="1"/>
  <c r="CI1284" i="1"/>
  <c r="CJ1284" i="1" s="1"/>
  <c r="CI1280" i="1"/>
  <c r="CJ1280" i="1" s="1"/>
  <c r="CI1276" i="1"/>
  <c r="CJ1276" i="1" s="1"/>
  <c r="CI1272" i="1"/>
  <c r="CJ1272" i="1" s="1"/>
  <c r="CI1268" i="1"/>
  <c r="CJ1268" i="1" s="1"/>
  <c r="CI1264" i="1"/>
  <c r="CJ1264" i="1" s="1"/>
  <c r="CI1260" i="1"/>
  <c r="CJ1260" i="1" s="1"/>
  <c r="CI1256" i="1"/>
  <c r="CJ1256" i="1" s="1"/>
  <c r="CI1252" i="1"/>
  <c r="CJ1252" i="1" s="1"/>
  <c r="CI1248" i="1"/>
  <c r="CJ1248" i="1" s="1"/>
  <c r="CI1244" i="1"/>
  <c r="CJ1244" i="1" s="1"/>
  <c r="CI1240" i="1"/>
  <c r="CJ1240" i="1" s="1"/>
  <c r="CI1236" i="1"/>
  <c r="CJ1236" i="1" s="1"/>
  <c r="CI1232" i="1"/>
  <c r="CJ1232" i="1" s="1"/>
  <c r="CI1228" i="1"/>
  <c r="CJ1228" i="1" s="1"/>
  <c r="CI1224" i="1"/>
  <c r="CJ1224" i="1" s="1"/>
  <c r="CI1220" i="1"/>
  <c r="CJ1220" i="1" s="1"/>
  <c r="CI1216" i="1"/>
  <c r="CJ1216" i="1" s="1"/>
  <c r="CI1212" i="1"/>
  <c r="CJ1212" i="1" s="1"/>
  <c r="CI1208" i="1"/>
  <c r="CJ1208" i="1" s="1"/>
  <c r="CI1204" i="1"/>
  <c r="CJ1204" i="1" s="1"/>
  <c r="CI1200" i="1"/>
  <c r="CJ1200" i="1" s="1"/>
  <c r="CI1196" i="1"/>
  <c r="CJ1196" i="1" s="1"/>
  <c r="CI1192" i="1"/>
  <c r="CJ1192" i="1" s="1"/>
  <c r="CI1188" i="1"/>
  <c r="CJ1188" i="1" s="1"/>
  <c r="CI1184" i="1"/>
  <c r="CJ1184" i="1" s="1"/>
  <c r="CI1180" i="1"/>
  <c r="CJ1180" i="1" s="1"/>
  <c r="CI1176" i="1"/>
  <c r="CJ1176" i="1" s="1"/>
  <c r="CI1172" i="1"/>
  <c r="CJ1172" i="1" s="1"/>
  <c r="CI1168" i="1"/>
  <c r="CJ1168" i="1" s="1"/>
  <c r="CI1164" i="1"/>
  <c r="CJ1164" i="1" s="1"/>
  <c r="CI1160" i="1"/>
  <c r="CJ1160" i="1" s="1"/>
  <c r="CI1156" i="1"/>
  <c r="CJ1156" i="1" s="1"/>
  <c r="CI1152" i="1"/>
  <c r="CJ1152" i="1" s="1"/>
  <c r="CI1148" i="1"/>
  <c r="CJ1148" i="1" s="1"/>
  <c r="CI1144" i="1"/>
  <c r="CJ1144" i="1" s="1"/>
  <c r="CI1140" i="1"/>
  <c r="CJ1140" i="1" s="1"/>
  <c r="CI1136" i="1"/>
  <c r="CJ1136" i="1" s="1"/>
  <c r="CI1132" i="1"/>
  <c r="CJ1132" i="1" s="1"/>
  <c r="CI1128" i="1"/>
  <c r="CJ1128" i="1" s="1"/>
  <c r="CI1124" i="1"/>
  <c r="CJ1124" i="1" s="1"/>
  <c r="CI1120" i="1"/>
  <c r="CJ1120" i="1" s="1"/>
  <c r="CI1116" i="1"/>
  <c r="CJ1116" i="1" s="1"/>
  <c r="CI1112" i="1"/>
  <c r="CJ1112" i="1" s="1"/>
  <c r="CI1108" i="1"/>
  <c r="CJ1108" i="1" s="1"/>
  <c r="CI1104" i="1"/>
  <c r="CJ1104" i="1" s="1"/>
  <c r="CI1100" i="1"/>
  <c r="CJ1100" i="1" s="1"/>
  <c r="CI1096" i="1"/>
  <c r="CJ1096" i="1" s="1"/>
  <c r="CI1092" i="1"/>
  <c r="CJ1092" i="1" s="1"/>
  <c r="CI1088" i="1"/>
  <c r="CJ1088" i="1" s="1"/>
  <c r="CI1084" i="1"/>
  <c r="CJ1084" i="1" s="1"/>
  <c r="CI1080" i="1"/>
  <c r="CJ1080" i="1" s="1"/>
  <c r="CI1076" i="1"/>
  <c r="CJ1076" i="1" s="1"/>
  <c r="CI1072" i="1"/>
  <c r="CJ1072" i="1" s="1"/>
  <c r="CI1068" i="1"/>
  <c r="CJ1068" i="1" s="1"/>
  <c r="CI1064" i="1"/>
  <c r="CJ1064" i="1" s="1"/>
  <c r="CI1060" i="1"/>
  <c r="CJ1060" i="1" s="1"/>
  <c r="CI1056" i="1"/>
  <c r="CJ1056" i="1" s="1"/>
  <c r="CI1052" i="1"/>
  <c r="CJ1052" i="1" s="1"/>
  <c r="CI1048" i="1"/>
  <c r="CJ1048" i="1" s="1"/>
  <c r="CI1044" i="1"/>
  <c r="CJ1044" i="1" s="1"/>
  <c r="CI1040" i="1"/>
  <c r="CJ1040" i="1" s="1"/>
  <c r="CI1036" i="1"/>
  <c r="CJ1036" i="1" s="1"/>
  <c r="CI1032" i="1"/>
  <c r="CJ1032" i="1" s="1"/>
  <c r="CI1028" i="1"/>
  <c r="CJ1028" i="1" s="1"/>
  <c r="CI1024" i="1"/>
  <c r="CJ1024" i="1" s="1"/>
  <c r="CI1020" i="1"/>
  <c r="CJ1020" i="1" s="1"/>
  <c r="CI1012" i="1"/>
  <c r="CJ1012" i="1" s="1"/>
  <c r="CI1008" i="1"/>
  <c r="CJ1008" i="1" s="1"/>
  <c r="CI1004" i="1"/>
  <c r="CJ1004" i="1" s="1"/>
  <c r="CI1000" i="1"/>
  <c r="CJ1000" i="1" s="1"/>
  <c r="CI996" i="1"/>
  <c r="CJ996" i="1" s="1"/>
  <c r="CI992" i="1"/>
  <c r="CJ992" i="1" s="1"/>
  <c r="CI988" i="1"/>
  <c r="CJ988" i="1" s="1"/>
  <c r="CI984" i="1"/>
  <c r="CJ984" i="1" s="1"/>
  <c r="CI980" i="1"/>
  <c r="CJ980" i="1" s="1"/>
  <c r="CI976" i="1"/>
  <c r="CJ976" i="1" s="1"/>
  <c r="CI972" i="1"/>
  <c r="CJ972" i="1" s="1"/>
  <c r="CI968" i="1"/>
  <c r="CJ968" i="1" s="1"/>
  <c r="CI964" i="1"/>
  <c r="CJ964" i="1" s="1"/>
  <c r="CI960" i="1"/>
  <c r="CJ960" i="1" s="1"/>
  <c r="CI956" i="1"/>
  <c r="CJ956" i="1" s="1"/>
  <c r="CI952" i="1"/>
  <c r="CJ952" i="1" s="1"/>
  <c r="CI948" i="1"/>
  <c r="CJ948" i="1" s="1"/>
  <c r="CI944" i="1"/>
  <c r="CJ944" i="1" s="1"/>
  <c r="CI940" i="1"/>
  <c r="CJ940" i="1" s="1"/>
  <c r="CI936" i="1"/>
  <c r="CJ936" i="1" s="1"/>
  <c r="CI932" i="1"/>
  <c r="CJ932" i="1" s="1"/>
  <c r="CI928" i="1"/>
  <c r="CJ928" i="1" s="1"/>
  <c r="CI924" i="1"/>
  <c r="CJ924" i="1" s="1"/>
  <c r="CI920" i="1"/>
  <c r="CJ920" i="1" s="1"/>
  <c r="CI916" i="1"/>
  <c r="CJ916" i="1" s="1"/>
  <c r="CI912" i="1"/>
  <c r="CJ912" i="1" s="1"/>
  <c r="CI908" i="1"/>
  <c r="CJ908" i="1" s="1"/>
  <c r="CI904" i="1"/>
  <c r="CJ904" i="1" s="1"/>
  <c r="CI900" i="1"/>
  <c r="CJ900" i="1" s="1"/>
  <c r="CI896" i="1"/>
  <c r="CJ896" i="1" s="1"/>
  <c r="CI892" i="1"/>
  <c r="CJ892" i="1" s="1"/>
  <c r="CI888" i="1"/>
  <c r="CJ888" i="1" s="1"/>
  <c r="CI884" i="1"/>
  <c r="CJ884" i="1" s="1"/>
  <c r="CI880" i="1"/>
  <c r="CJ880" i="1" s="1"/>
  <c r="CI876" i="1"/>
  <c r="CJ876" i="1" s="1"/>
  <c r="CI872" i="1"/>
  <c r="CJ872" i="1" s="1"/>
  <c r="CI868" i="1"/>
  <c r="CJ868" i="1" s="1"/>
  <c r="CI864" i="1"/>
  <c r="CJ864" i="1" s="1"/>
  <c r="CI860" i="1"/>
  <c r="CJ860" i="1" s="1"/>
  <c r="CI856" i="1"/>
  <c r="CJ856" i="1" s="1"/>
  <c r="CI852" i="1"/>
  <c r="CJ852" i="1" s="1"/>
  <c r="CI848" i="1"/>
  <c r="CJ848" i="1" s="1"/>
  <c r="CI844" i="1"/>
  <c r="CJ844" i="1" s="1"/>
  <c r="CI840" i="1"/>
  <c r="CJ840" i="1" s="1"/>
  <c r="CI836" i="1"/>
  <c r="CJ836" i="1" s="1"/>
  <c r="CI832" i="1"/>
  <c r="CJ832" i="1" s="1"/>
  <c r="CI828" i="1"/>
  <c r="CJ828" i="1" s="1"/>
  <c r="CI824" i="1"/>
  <c r="CJ824" i="1" s="1"/>
  <c r="CI820" i="1"/>
  <c r="CJ820" i="1" s="1"/>
  <c r="CI816" i="1"/>
  <c r="CJ816" i="1" s="1"/>
  <c r="CI812" i="1"/>
  <c r="CJ812" i="1" s="1"/>
  <c r="CI808" i="1"/>
  <c r="CJ808" i="1" s="1"/>
  <c r="CI804" i="1"/>
  <c r="CJ804" i="1" s="1"/>
  <c r="CI800" i="1"/>
  <c r="CJ800" i="1" s="1"/>
  <c r="CI796" i="1"/>
  <c r="CJ796" i="1" s="1"/>
  <c r="CI792" i="1"/>
  <c r="CJ792" i="1" s="1"/>
  <c r="CI788" i="1"/>
  <c r="CJ788" i="1" s="1"/>
  <c r="CI784" i="1"/>
  <c r="CJ784" i="1" s="1"/>
  <c r="CI780" i="1"/>
  <c r="CJ780" i="1" s="1"/>
  <c r="CI776" i="1"/>
  <c r="CJ776" i="1" s="1"/>
  <c r="CI772" i="1"/>
  <c r="CJ772" i="1" s="1"/>
  <c r="CI768" i="1"/>
  <c r="CJ768" i="1" s="1"/>
  <c r="CI764" i="1"/>
  <c r="CJ764" i="1" s="1"/>
  <c r="CI760" i="1"/>
  <c r="CJ760" i="1" s="1"/>
  <c r="CI756" i="1"/>
  <c r="CJ756" i="1" s="1"/>
  <c r="CI752" i="1"/>
  <c r="CJ752" i="1" s="1"/>
  <c r="CI748" i="1"/>
  <c r="CJ748" i="1" s="1"/>
  <c r="CI744" i="1"/>
  <c r="CJ744" i="1" s="1"/>
  <c r="CI740" i="1"/>
  <c r="CJ740" i="1" s="1"/>
  <c r="CI736" i="1"/>
  <c r="CJ736" i="1" s="1"/>
  <c r="CI732" i="1"/>
  <c r="CJ732" i="1" s="1"/>
  <c r="CI728" i="1"/>
  <c r="CJ728" i="1" s="1"/>
  <c r="CI724" i="1"/>
  <c r="CJ724" i="1" s="1"/>
  <c r="CI720" i="1"/>
  <c r="CJ720" i="1" s="1"/>
  <c r="CI716" i="1"/>
  <c r="CJ716" i="1" s="1"/>
  <c r="CI712" i="1"/>
  <c r="CJ712" i="1" s="1"/>
  <c r="CI708" i="1"/>
  <c r="CJ708" i="1" s="1"/>
  <c r="CI704" i="1"/>
  <c r="CJ704" i="1" s="1"/>
  <c r="CI700" i="1"/>
  <c r="CJ700" i="1" s="1"/>
  <c r="CI696" i="1"/>
  <c r="CJ696" i="1" s="1"/>
  <c r="CI692" i="1"/>
  <c r="CJ692" i="1" s="1"/>
  <c r="CI688" i="1"/>
  <c r="CJ688" i="1" s="1"/>
  <c r="CI684" i="1"/>
  <c r="CJ684" i="1" s="1"/>
  <c r="CI680" i="1"/>
  <c r="CJ680" i="1" s="1"/>
  <c r="CI676" i="1"/>
  <c r="CJ676" i="1" s="1"/>
  <c r="CI672" i="1"/>
  <c r="CJ672" i="1" s="1"/>
  <c r="CI668" i="1"/>
  <c r="CJ668" i="1" s="1"/>
  <c r="CI664" i="1"/>
  <c r="CJ664" i="1" s="1"/>
  <c r="CI660" i="1"/>
  <c r="CJ660" i="1" s="1"/>
  <c r="CI656" i="1"/>
  <c r="CJ656" i="1" s="1"/>
  <c r="CI652" i="1"/>
  <c r="CJ652" i="1" s="1"/>
  <c r="CI648" i="1"/>
  <c r="CJ648" i="1" s="1"/>
  <c r="CI644" i="1"/>
  <c r="CJ644" i="1" s="1"/>
  <c r="CI640" i="1"/>
  <c r="CJ640" i="1" s="1"/>
  <c r="CI636" i="1"/>
  <c r="CJ636" i="1" s="1"/>
  <c r="CI632" i="1"/>
  <c r="CJ632" i="1" s="1"/>
  <c r="CI628" i="1"/>
  <c r="CJ628" i="1" s="1"/>
  <c r="CI624" i="1"/>
  <c r="CJ624" i="1" s="1"/>
  <c r="CI620" i="1"/>
  <c r="CJ620" i="1" s="1"/>
  <c r="CI616" i="1"/>
  <c r="CJ616" i="1" s="1"/>
  <c r="CI612" i="1"/>
  <c r="CJ612" i="1" s="1"/>
  <c r="CI608" i="1"/>
  <c r="CJ608" i="1" s="1"/>
  <c r="CI604" i="1"/>
  <c r="CJ604" i="1" s="1"/>
  <c r="CI600" i="1"/>
  <c r="CJ600" i="1" s="1"/>
  <c r="CI596" i="1"/>
  <c r="CJ596" i="1" s="1"/>
  <c r="CI592" i="1"/>
  <c r="CJ592" i="1" s="1"/>
  <c r="CI588" i="1"/>
  <c r="CJ588" i="1" s="1"/>
  <c r="CI584" i="1"/>
  <c r="CJ584" i="1" s="1"/>
  <c r="CI580" i="1"/>
  <c r="CJ580" i="1" s="1"/>
  <c r="CI576" i="1"/>
  <c r="CJ576" i="1" s="1"/>
  <c r="CI572" i="1"/>
  <c r="CJ572" i="1" s="1"/>
  <c r="CI568" i="1"/>
  <c r="CJ568" i="1" s="1"/>
  <c r="CI564" i="1"/>
  <c r="CJ564" i="1" s="1"/>
  <c r="CI560" i="1"/>
  <c r="CJ560" i="1" s="1"/>
  <c r="CI556" i="1"/>
  <c r="CJ556" i="1" s="1"/>
  <c r="CI552" i="1"/>
  <c r="CJ552" i="1" s="1"/>
  <c r="CI548" i="1"/>
  <c r="CJ548" i="1" s="1"/>
  <c r="CI544" i="1"/>
  <c r="CJ544" i="1" s="1"/>
  <c r="CI540" i="1"/>
  <c r="CJ540" i="1" s="1"/>
  <c r="CI536" i="1"/>
  <c r="CJ536" i="1" s="1"/>
  <c r="CI1341" i="1"/>
  <c r="CJ1341" i="1" s="1"/>
  <c r="CI1337" i="1"/>
  <c r="CJ1337" i="1" s="1"/>
  <c r="CI1333" i="1"/>
  <c r="CJ1333" i="1" s="1"/>
  <c r="CI1329" i="1"/>
  <c r="CJ1329" i="1" s="1"/>
  <c r="CI1325" i="1"/>
  <c r="CJ1325" i="1" s="1"/>
  <c r="CI1321" i="1"/>
  <c r="CJ1321" i="1" s="1"/>
  <c r="CI1317" i="1"/>
  <c r="CJ1317" i="1" s="1"/>
  <c r="CI1313" i="1"/>
  <c r="CJ1313" i="1" s="1"/>
  <c r="CI1309" i="1"/>
  <c r="CJ1309" i="1" s="1"/>
  <c r="CI1305" i="1"/>
  <c r="CJ1305" i="1" s="1"/>
  <c r="CI1301" i="1"/>
  <c r="CJ1301" i="1" s="1"/>
  <c r="CI1293" i="1"/>
  <c r="CJ1293" i="1" s="1"/>
  <c r="CI1289" i="1"/>
  <c r="CJ1289" i="1" s="1"/>
  <c r="CI1285" i="1"/>
  <c r="CJ1285" i="1" s="1"/>
  <c r="CI1281" i="1"/>
  <c r="CJ1281" i="1" s="1"/>
  <c r="CI1277" i="1"/>
  <c r="CJ1277" i="1" s="1"/>
  <c r="CI1273" i="1"/>
  <c r="CJ1273" i="1" s="1"/>
  <c r="CI1269" i="1"/>
  <c r="CJ1269" i="1" s="1"/>
  <c r="CI1265" i="1"/>
  <c r="CJ1265" i="1" s="1"/>
  <c r="CI1261" i="1"/>
  <c r="CJ1261" i="1" s="1"/>
  <c r="CI1257" i="1"/>
  <c r="CJ1257" i="1" s="1"/>
  <c r="CI1253" i="1"/>
  <c r="CJ1253" i="1" s="1"/>
  <c r="CI1249" i="1"/>
  <c r="CJ1249" i="1" s="1"/>
  <c r="CI1245" i="1"/>
  <c r="CJ1245" i="1" s="1"/>
  <c r="CI1241" i="1"/>
  <c r="CJ1241" i="1" s="1"/>
  <c r="CI1237" i="1"/>
  <c r="CJ1237" i="1" s="1"/>
  <c r="CI1233" i="1"/>
  <c r="CJ1233" i="1" s="1"/>
  <c r="CI1229" i="1"/>
  <c r="CJ1229" i="1" s="1"/>
  <c r="CI1225" i="1"/>
  <c r="CJ1225" i="1" s="1"/>
  <c r="CI1221" i="1"/>
  <c r="CJ1221" i="1" s="1"/>
  <c r="CI1217" i="1"/>
  <c r="CJ1217" i="1" s="1"/>
  <c r="CI1213" i="1"/>
  <c r="CJ1213" i="1" s="1"/>
  <c r="CI1209" i="1"/>
  <c r="CJ1209" i="1" s="1"/>
  <c r="CI1205" i="1"/>
  <c r="CJ1205" i="1" s="1"/>
  <c r="CI1201" i="1"/>
  <c r="CJ1201" i="1" s="1"/>
  <c r="CI1197" i="1"/>
  <c r="CJ1197" i="1" s="1"/>
  <c r="CI1193" i="1"/>
  <c r="CJ1193" i="1" s="1"/>
  <c r="CI1189" i="1"/>
  <c r="CJ1189" i="1" s="1"/>
  <c r="CI1185" i="1"/>
  <c r="CJ1185" i="1" s="1"/>
  <c r="CI1181" i="1"/>
  <c r="CJ1181" i="1" s="1"/>
  <c r="CI1177" i="1"/>
  <c r="CJ1177" i="1" s="1"/>
  <c r="CI1173" i="1"/>
  <c r="CJ1173" i="1" s="1"/>
  <c r="CI1169" i="1"/>
  <c r="CJ1169" i="1" s="1"/>
  <c r="CI1165" i="1"/>
  <c r="CJ1165" i="1" s="1"/>
  <c r="CI1161" i="1"/>
  <c r="CJ1161" i="1" s="1"/>
  <c r="CI1157" i="1"/>
  <c r="CJ1157" i="1" s="1"/>
  <c r="CI1153" i="1"/>
  <c r="CJ1153" i="1" s="1"/>
  <c r="CI1149" i="1"/>
  <c r="CJ1149" i="1" s="1"/>
  <c r="CI1145" i="1"/>
  <c r="CJ1145" i="1" s="1"/>
  <c r="CI1141" i="1"/>
  <c r="CJ1141" i="1" s="1"/>
  <c r="CI1137" i="1"/>
  <c r="CJ1137" i="1" s="1"/>
  <c r="CI1133" i="1"/>
  <c r="CJ1133" i="1" s="1"/>
  <c r="CI1129" i="1"/>
  <c r="CJ1129" i="1" s="1"/>
  <c r="CI1125" i="1"/>
  <c r="CJ1125" i="1" s="1"/>
  <c r="CI1121" i="1"/>
  <c r="CJ1121" i="1" s="1"/>
  <c r="CI1117" i="1"/>
  <c r="CJ1117" i="1" s="1"/>
  <c r="CI1113" i="1"/>
  <c r="CJ1113" i="1" s="1"/>
  <c r="CI1109" i="1"/>
  <c r="CJ1109" i="1" s="1"/>
  <c r="CI1105" i="1"/>
  <c r="CJ1105" i="1" s="1"/>
  <c r="CI1101" i="1"/>
  <c r="CJ1101" i="1" s="1"/>
  <c r="CI1097" i="1"/>
  <c r="CJ1097" i="1" s="1"/>
  <c r="CI1093" i="1"/>
  <c r="CJ1093" i="1" s="1"/>
  <c r="CI1089" i="1"/>
  <c r="CJ1089" i="1" s="1"/>
  <c r="CI1085" i="1"/>
  <c r="CJ1085" i="1" s="1"/>
  <c r="CI1081" i="1"/>
  <c r="CJ1081" i="1" s="1"/>
  <c r="CI1077" i="1"/>
  <c r="CJ1077" i="1" s="1"/>
  <c r="CI1073" i="1"/>
  <c r="CJ1073" i="1" s="1"/>
  <c r="CI1069" i="1"/>
  <c r="CJ1069" i="1" s="1"/>
  <c r="CI1065" i="1"/>
  <c r="CJ1065" i="1" s="1"/>
  <c r="CI1061" i="1"/>
  <c r="CJ1061" i="1" s="1"/>
  <c r="CI1057" i="1"/>
  <c r="CJ1057" i="1" s="1"/>
  <c r="CI1053" i="1"/>
  <c r="CJ1053" i="1" s="1"/>
  <c r="CI1049" i="1"/>
  <c r="CJ1049" i="1" s="1"/>
  <c r="CI1045" i="1"/>
  <c r="CJ1045" i="1" s="1"/>
  <c r="CI1041" i="1"/>
  <c r="CJ1041" i="1" s="1"/>
  <c r="CI1037" i="1"/>
  <c r="CJ1037" i="1" s="1"/>
  <c r="CI1033" i="1"/>
  <c r="CJ1033" i="1" s="1"/>
  <c r="CI1029" i="1"/>
  <c r="CJ1029" i="1" s="1"/>
  <c r="CI1025" i="1"/>
  <c r="CJ1025" i="1" s="1"/>
  <c r="CI1021" i="1"/>
  <c r="CJ1021" i="1" s="1"/>
  <c r="CI1017" i="1"/>
  <c r="CJ1017" i="1" s="1"/>
  <c r="CI1013" i="1"/>
  <c r="CJ1013" i="1" s="1"/>
  <c r="CI1009" i="1"/>
  <c r="CJ1009" i="1" s="1"/>
  <c r="CI1005" i="1"/>
  <c r="CJ1005" i="1" s="1"/>
  <c r="CI1001" i="1"/>
  <c r="CJ1001" i="1" s="1"/>
  <c r="CI997" i="1"/>
  <c r="CJ997" i="1" s="1"/>
  <c r="CI993" i="1"/>
  <c r="CJ993" i="1" s="1"/>
  <c r="CI989" i="1"/>
  <c r="CJ989" i="1" s="1"/>
  <c r="CI985" i="1"/>
  <c r="CJ985" i="1" s="1"/>
  <c r="CI981" i="1"/>
  <c r="CJ981" i="1" s="1"/>
  <c r="CI977" i="1"/>
  <c r="CJ977" i="1" s="1"/>
  <c r="CI973" i="1"/>
  <c r="CJ973" i="1" s="1"/>
  <c r="CI969" i="1"/>
  <c r="CJ969" i="1" s="1"/>
  <c r="CI965" i="1"/>
  <c r="CJ965" i="1" s="1"/>
  <c r="CI961" i="1"/>
  <c r="CJ961" i="1" s="1"/>
  <c r="CI957" i="1"/>
  <c r="CJ957" i="1" s="1"/>
  <c r="CI953" i="1"/>
  <c r="CJ953" i="1" s="1"/>
  <c r="CI949" i="1"/>
  <c r="CJ949" i="1" s="1"/>
  <c r="CI945" i="1"/>
  <c r="CJ945" i="1" s="1"/>
  <c r="CI941" i="1"/>
  <c r="CJ941" i="1" s="1"/>
  <c r="CI937" i="1"/>
  <c r="CJ937" i="1" s="1"/>
  <c r="CI933" i="1"/>
  <c r="CJ933" i="1" s="1"/>
  <c r="CI929" i="1"/>
  <c r="CJ929" i="1" s="1"/>
  <c r="CI925" i="1"/>
  <c r="CJ925" i="1" s="1"/>
  <c r="CI921" i="1"/>
  <c r="CJ921" i="1" s="1"/>
  <c r="CI917" i="1"/>
  <c r="CJ917" i="1" s="1"/>
  <c r="CI913" i="1"/>
  <c r="CJ913" i="1" s="1"/>
  <c r="CI909" i="1"/>
  <c r="CJ909" i="1" s="1"/>
  <c r="CI905" i="1"/>
  <c r="CJ905" i="1" s="1"/>
  <c r="CI901" i="1"/>
  <c r="CJ901" i="1" s="1"/>
  <c r="CI897" i="1"/>
  <c r="CJ897" i="1" s="1"/>
  <c r="CI893" i="1"/>
  <c r="CJ893" i="1" s="1"/>
  <c r="CI889" i="1"/>
  <c r="CJ889" i="1" s="1"/>
  <c r="CI885" i="1"/>
  <c r="CJ885" i="1" s="1"/>
  <c r="CI881" i="1"/>
  <c r="CJ881" i="1" s="1"/>
  <c r="CI877" i="1"/>
  <c r="CJ877" i="1" s="1"/>
  <c r="CI873" i="1"/>
  <c r="CJ873" i="1" s="1"/>
  <c r="CI869" i="1"/>
  <c r="CJ869" i="1" s="1"/>
  <c r="CI865" i="1"/>
  <c r="CJ865" i="1" s="1"/>
  <c r="CI861" i="1"/>
  <c r="CJ861" i="1" s="1"/>
  <c r="CI857" i="1"/>
  <c r="CJ857" i="1" s="1"/>
  <c r="CI853" i="1"/>
  <c r="CJ853" i="1" s="1"/>
  <c r="CI849" i="1"/>
  <c r="CJ849" i="1" s="1"/>
  <c r="CI845" i="1"/>
  <c r="CJ845" i="1" s="1"/>
  <c r="CI841" i="1"/>
  <c r="CJ841" i="1" s="1"/>
  <c r="CI837" i="1"/>
  <c r="CJ837" i="1" s="1"/>
  <c r="CI833" i="1"/>
  <c r="CJ833" i="1" s="1"/>
  <c r="CI829" i="1"/>
  <c r="CJ829" i="1" s="1"/>
  <c r="CI825" i="1"/>
  <c r="CJ825" i="1" s="1"/>
  <c r="CI821" i="1"/>
  <c r="CJ821" i="1" s="1"/>
  <c r="CI817" i="1"/>
  <c r="CJ817" i="1" s="1"/>
  <c r="CI813" i="1"/>
  <c r="CJ813" i="1" s="1"/>
  <c r="CI809" i="1"/>
  <c r="CJ809" i="1" s="1"/>
  <c r="CI805" i="1"/>
  <c r="CJ805" i="1" s="1"/>
  <c r="CI801" i="1"/>
  <c r="CJ801" i="1" s="1"/>
  <c r="CI797" i="1"/>
  <c r="CJ797" i="1" s="1"/>
  <c r="CI793" i="1"/>
  <c r="CJ793" i="1" s="1"/>
  <c r="CI789" i="1"/>
  <c r="CJ789" i="1" s="1"/>
  <c r="CI785" i="1"/>
  <c r="CJ785" i="1" s="1"/>
  <c r="CI781" i="1"/>
  <c r="CJ781" i="1" s="1"/>
  <c r="CI777" i="1"/>
  <c r="CJ777" i="1" s="1"/>
  <c r="CI773" i="1"/>
  <c r="CJ773" i="1" s="1"/>
  <c r="CI769" i="1"/>
  <c r="CJ769" i="1" s="1"/>
  <c r="CI765" i="1"/>
  <c r="CJ765" i="1" s="1"/>
  <c r="CI761" i="1"/>
  <c r="CJ761" i="1" s="1"/>
  <c r="CI757" i="1"/>
  <c r="CJ757" i="1" s="1"/>
  <c r="CI753" i="1"/>
  <c r="CJ753" i="1" s="1"/>
  <c r="CI749" i="1"/>
  <c r="CJ749" i="1" s="1"/>
  <c r="CI745" i="1"/>
  <c r="CJ745" i="1" s="1"/>
  <c r="CI741" i="1"/>
  <c r="CJ741" i="1" s="1"/>
  <c r="CI737" i="1"/>
  <c r="CJ737" i="1" s="1"/>
  <c r="CI733" i="1"/>
  <c r="CJ733" i="1" s="1"/>
  <c r="CI729" i="1"/>
  <c r="CJ729" i="1" s="1"/>
  <c r="CI725" i="1"/>
  <c r="CJ725" i="1" s="1"/>
  <c r="CI721" i="1"/>
  <c r="CJ721" i="1" s="1"/>
  <c r="CI717" i="1"/>
  <c r="CJ717" i="1" s="1"/>
  <c r="CI709" i="1"/>
  <c r="CJ709" i="1" s="1"/>
  <c r="CI705" i="1"/>
  <c r="CJ705" i="1" s="1"/>
  <c r="CI701" i="1"/>
  <c r="CJ701" i="1" s="1"/>
  <c r="CI697" i="1"/>
  <c r="CJ697" i="1" s="1"/>
  <c r="CI693" i="1"/>
  <c r="CJ693" i="1" s="1"/>
  <c r="CI689" i="1"/>
  <c r="CJ689" i="1" s="1"/>
  <c r="CI685" i="1"/>
  <c r="CJ685" i="1" s="1"/>
  <c r="CI681" i="1"/>
  <c r="CJ681" i="1" s="1"/>
  <c r="CI677" i="1"/>
  <c r="CJ677" i="1" s="1"/>
  <c r="CI673" i="1"/>
  <c r="CJ673" i="1" s="1"/>
  <c r="CI669" i="1"/>
  <c r="CJ669" i="1" s="1"/>
  <c r="CI665" i="1"/>
  <c r="CJ665" i="1" s="1"/>
  <c r="CI661" i="1"/>
  <c r="CJ661" i="1" s="1"/>
  <c r="CI657" i="1"/>
  <c r="CJ657" i="1" s="1"/>
  <c r="CI653" i="1"/>
  <c r="CJ653" i="1" s="1"/>
  <c r="CI649" i="1"/>
  <c r="CJ649" i="1" s="1"/>
  <c r="CI645" i="1"/>
  <c r="CJ645" i="1" s="1"/>
  <c r="CI641" i="1"/>
  <c r="CJ641" i="1" s="1"/>
  <c r="CI637" i="1"/>
  <c r="CJ637" i="1" s="1"/>
  <c r="CI633" i="1"/>
  <c r="CJ633" i="1" s="1"/>
  <c r="CI629" i="1"/>
  <c r="CJ629" i="1" s="1"/>
  <c r="CI625" i="1"/>
  <c r="CJ625" i="1" s="1"/>
  <c r="CI621" i="1"/>
  <c r="CJ621" i="1" s="1"/>
  <c r="CI617" i="1"/>
  <c r="CJ617" i="1" s="1"/>
  <c r="CI613" i="1"/>
  <c r="CJ613" i="1" s="1"/>
  <c r="CI609" i="1"/>
  <c r="CJ609" i="1" s="1"/>
  <c r="CI605" i="1"/>
  <c r="CJ605" i="1" s="1"/>
  <c r="CI601" i="1"/>
  <c r="CJ601" i="1" s="1"/>
  <c r="CI597" i="1"/>
  <c r="CJ597" i="1" s="1"/>
  <c r="CI593" i="1"/>
  <c r="CJ593" i="1" s="1"/>
  <c r="CI589" i="1"/>
  <c r="CJ589" i="1" s="1"/>
  <c r="CI585" i="1"/>
  <c r="CJ585" i="1" s="1"/>
  <c r="CI581" i="1"/>
  <c r="CJ581" i="1" s="1"/>
  <c r="CI577" i="1"/>
  <c r="CJ577" i="1" s="1"/>
  <c r="CI573" i="1"/>
  <c r="CJ573" i="1" s="1"/>
  <c r="CI569" i="1"/>
  <c r="CJ569" i="1" s="1"/>
  <c r="CI565" i="1"/>
  <c r="CJ565" i="1" s="1"/>
  <c r="CI561" i="1"/>
  <c r="CJ561" i="1" s="1"/>
  <c r="CI557" i="1"/>
  <c r="CJ557" i="1" s="1"/>
  <c r="CI553" i="1"/>
  <c r="CJ553" i="1" s="1"/>
  <c r="CI549" i="1"/>
  <c r="CJ549" i="1" s="1"/>
  <c r="CI545" i="1"/>
  <c r="CJ545" i="1" s="1"/>
  <c r="CI541" i="1"/>
  <c r="CJ541" i="1" s="1"/>
  <c r="CI537" i="1"/>
  <c r="CJ537" i="1" s="1"/>
  <c r="CI533" i="1"/>
  <c r="CJ533" i="1" s="1"/>
  <c r="CI529" i="1"/>
  <c r="CJ529" i="1" s="1"/>
  <c r="CI525" i="1"/>
  <c r="CJ525" i="1" s="1"/>
  <c r="CI521" i="1"/>
  <c r="CJ521" i="1" s="1"/>
  <c r="CI517" i="1"/>
  <c r="CJ517" i="1" s="1"/>
  <c r="CI513" i="1"/>
  <c r="CJ513" i="1" s="1"/>
  <c r="CI509" i="1"/>
  <c r="CJ509" i="1" s="1"/>
  <c r="CI505" i="1"/>
  <c r="CJ505" i="1" s="1"/>
  <c r="CI501" i="1"/>
  <c r="CJ501" i="1" s="1"/>
  <c r="CI497" i="1"/>
  <c r="CJ497" i="1" s="1"/>
  <c r="CI493" i="1"/>
  <c r="CJ493" i="1" s="1"/>
  <c r="CI489" i="1"/>
  <c r="CJ489" i="1" s="1"/>
  <c r="CI485" i="1"/>
  <c r="CJ485" i="1" s="1"/>
  <c r="CI481" i="1"/>
  <c r="CJ481" i="1" s="1"/>
  <c r="CI477" i="1"/>
  <c r="CJ477" i="1" s="1"/>
  <c r="CI473" i="1"/>
  <c r="CJ473" i="1" s="1"/>
  <c r="CI469" i="1"/>
  <c r="CJ469" i="1" s="1"/>
  <c r="CI465" i="1"/>
  <c r="CJ465" i="1" s="1"/>
  <c r="CI461" i="1"/>
  <c r="CJ461" i="1" s="1"/>
  <c r="CI457" i="1"/>
  <c r="CJ457" i="1" s="1"/>
  <c r="CI453" i="1"/>
  <c r="CJ453" i="1" s="1"/>
  <c r="CI449" i="1"/>
  <c r="CJ449" i="1" s="1"/>
  <c r="CI445" i="1"/>
  <c r="CJ445" i="1" s="1"/>
  <c r="CI441" i="1"/>
  <c r="CJ441" i="1" s="1"/>
  <c r="CI437" i="1"/>
  <c r="CJ437" i="1" s="1"/>
  <c r="CI433" i="1"/>
  <c r="CJ433" i="1" s="1"/>
  <c r="CI429" i="1"/>
  <c r="CJ429" i="1" s="1"/>
  <c r="CI425" i="1"/>
  <c r="CJ425" i="1" s="1"/>
  <c r="CI421" i="1"/>
  <c r="CJ421" i="1" s="1"/>
  <c r="CI417" i="1"/>
  <c r="CJ417" i="1" s="1"/>
  <c r="CI413" i="1"/>
  <c r="CJ413" i="1" s="1"/>
  <c r="CI409" i="1"/>
  <c r="CJ409" i="1" s="1"/>
  <c r="CI405" i="1"/>
  <c r="CJ405" i="1" s="1"/>
  <c r="CI401" i="1"/>
  <c r="CJ401" i="1" s="1"/>
  <c r="CI397" i="1"/>
  <c r="CJ397" i="1" s="1"/>
  <c r="CI393" i="1"/>
  <c r="CJ393" i="1" s="1"/>
  <c r="CI389" i="1"/>
  <c r="CJ389" i="1" s="1"/>
  <c r="CI385" i="1"/>
  <c r="CJ385" i="1" s="1"/>
  <c r="CI381" i="1"/>
  <c r="CJ381" i="1" s="1"/>
  <c r="CI377" i="1"/>
  <c r="CJ377" i="1" s="1"/>
  <c r="CI373" i="1"/>
  <c r="CJ373" i="1" s="1"/>
  <c r="CI369" i="1"/>
  <c r="CJ369" i="1" s="1"/>
  <c r="CI365" i="1"/>
  <c r="CJ365" i="1" s="1"/>
  <c r="CI361" i="1"/>
  <c r="CJ361" i="1" s="1"/>
  <c r="CI357" i="1"/>
  <c r="CJ357" i="1" s="1"/>
  <c r="CI353" i="1"/>
  <c r="CJ353" i="1" s="1"/>
  <c r="CI349" i="1"/>
  <c r="CJ349" i="1" s="1"/>
  <c r="CI345" i="1"/>
  <c r="CJ345" i="1" s="1"/>
  <c r="CI341" i="1"/>
  <c r="CJ341" i="1" s="1"/>
  <c r="CI337" i="1"/>
  <c r="CJ337" i="1" s="1"/>
  <c r="CI333" i="1"/>
  <c r="CJ333" i="1" s="1"/>
  <c r="CI329" i="1"/>
  <c r="CJ329" i="1" s="1"/>
  <c r="CI325" i="1"/>
  <c r="CJ325" i="1" s="1"/>
  <c r="CI321" i="1"/>
  <c r="CJ321" i="1" s="1"/>
  <c r="CI317" i="1"/>
  <c r="CJ317" i="1" s="1"/>
  <c r="CI313" i="1"/>
  <c r="CJ313" i="1" s="1"/>
  <c r="CI309" i="1"/>
  <c r="CJ309" i="1" s="1"/>
  <c r="CI305" i="1"/>
  <c r="CJ305" i="1" s="1"/>
  <c r="CI301" i="1"/>
  <c r="CJ301" i="1" s="1"/>
  <c r="CI297" i="1"/>
  <c r="CJ297" i="1" s="1"/>
  <c r="CI293" i="1"/>
  <c r="CJ293" i="1" s="1"/>
  <c r="CI289" i="1"/>
  <c r="CJ289" i="1" s="1"/>
  <c r="CI285" i="1"/>
  <c r="CJ285" i="1" s="1"/>
  <c r="CI281" i="1"/>
  <c r="CJ281" i="1" s="1"/>
  <c r="CI277" i="1"/>
  <c r="CJ277" i="1" s="1"/>
  <c r="CI273" i="1"/>
  <c r="CJ273" i="1" s="1"/>
  <c r="CI269" i="1"/>
  <c r="CJ269" i="1" s="1"/>
  <c r="CI265" i="1"/>
  <c r="CJ265" i="1" s="1"/>
  <c r="CI261" i="1"/>
  <c r="CJ261" i="1" s="1"/>
  <c r="CI257" i="1"/>
  <c r="CJ257" i="1" s="1"/>
  <c r="CI253" i="1"/>
  <c r="CJ253" i="1" s="1"/>
  <c r="CI249" i="1"/>
  <c r="CJ249" i="1" s="1"/>
  <c r="CI245" i="1"/>
  <c r="CJ245" i="1" s="1"/>
  <c r="CI241" i="1"/>
  <c r="CJ241" i="1" s="1"/>
  <c r="CI237" i="1"/>
  <c r="CJ237" i="1" s="1"/>
  <c r="CI233" i="1"/>
  <c r="CJ233" i="1" s="1"/>
  <c r="CI229" i="1"/>
  <c r="CJ229" i="1" s="1"/>
  <c r="CI225" i="1"/>
  <c r="CJ225" i="1" s="1"/>
  <c r="CI221" i="1"/>
  <c r="CJ221" i="1" s="1"/>
  <c r="CI217" i="1"/>
  <c r="CJ217" i="1" s="1"/>
  <c r="CI213" i="1"/>
  <c r="CJ213" i="1" s="1"/>
  <c r="CI209" i="1"/>
  <c r="CJ209" i="1" s="1"/>
  <c r="CI205" i="1"/>
  <c r="CJ205" i="1" s="1"/>
  <c r="CI201" i="1"/>
  <c r="CJ201" i="1" s="1"/>
  <c r="CI197" i="1"/>
  <c r="CJ197" i="1" s="1"/>
  <c r="CI193" i="1"/>
  <c r="CJ193" i="1" s="1"/>
  <c r="CI189" i="1"/>
  <c r="CJ189" i="1" s="1"/>
  <c r="CI185" i="1"/>
  <c r="CJ185" i="1" s="1"/>
  <c r="CI181" i="1"/>
  <c r="CJ181" i="1" s="1"/>
  <c r="CI177" i="1"/>
  <c r="CJ177" i="1" s="1"/>
  <c r="CI173" i="1"/>
  <c r="CJ173" i="1" s="1"/>
  <c r="CI169" i="1"/>
  <c r="CJ169" i="1" s="1"/>
  <c r="CI165" i="1"/>
  <c r="CJ165" i="1" s="1"/>
  <c r="CI161" i="1"/>
  <c r="CJ161" i="1" s="1"/>
  <c r="CI157" i="1"/>
  <c r="CJ157" i="1" s="1"/>
  <c r="CI153" i="1"/>
  <c r="CJ153" i="1" s="1"/>
  <c r="CI149" i="1"/>
  <c r="CJ149" i="1" s="1"/>
  <c r="CI145" i="1"/>
  <c r="CJ145" i="1" s="1"/>
  <c r="CI141" i="1"/>
  <c r="CJ141" i="1" s="1"/>
  <c r="CI137" i="1"/>
  <c r="CJ137" i="1" s="1"/>
  <c r="CI133" i="1"/>
  <c r="CJ133" i="1" s="1"/>
  <c r="CI129" i="1"/>
  <c r="CJ129" i="1" s="1"/>
  <c r="CI1498" i="1"/>
  <c r="CJ1498" i="1" s="1"/>
  <c r="CI1494" i="1"/>
  <c r="CJ1494" i="1" s="1"/>
  <c r="CI1490" i="1"/>
  <c r="CJ1490" i="1" s="1"/>
  <c r="CI1486" i="1"/>
  <c r="CJ1486" i="1" s="1"/>
  <c r="CI1482" i="1"/>
  <c r="CJ1482" i="1" s="1"/>
  <c r="CI1478" i="1"/>
  <c r="CJ1478" i="1" s="1"/>
  <c r="CI1474" i="1"/>
  <c r="CJ1474" i="1" s="1"/>
  <c r="CI1470" i="1"/>
  <c r="CJ1470" i="1" s="1"/>
  <c r="CI1466" i="1"/>
  <c r="CJ1466" i="1" s="1"/>
  <c r="CI1462" i="1"/>
  <c r="CJ1462" i="1" s="1"/>
  <c r="CI1458" i="1"/>
  <c r="CJ1458" i="1" s="1"/>
  <c r="CI1454" i="1"/>
  <c r="CJ1454" i="1" s="1"/>
  <c r="CI1450" i="1"/>
  <c r="CJ1450" i="1" s="1"/>
  <c r="CI1446" i="1"/>
  <c r="CJ1446" i="1" s="1"/>
  <c r="CI1442" i="1"/>
  <c r="CJ1442" i="1" s="1"/>
  <c r="CI1438" i="1"/>
  <c r="CJ1438" i="1" s="1"/>
  <c r="CI1434" i="1"/>
  <c r="CJ1434" i="1" s="1"/>
  <c r="CI1430" i="1"/>
  <c r="CJ1430" i="1" s="1"/>
  <c r="CI1426" i="1"/>
  <c r="CJ1426" i="1" s="1"/>
  <c r="CI1422" i="1"/>
  <c r="CJ1422" i="1" s="1"/>
  <c r="CI1418" i="1"/>
  <c r="CJ1418" i="1" s="1"/>
  <c r="CI1414" i="1"/>
  <c r="CJ1414" i="1" s="1"/>
  <c r="CI1410" i="1"/>
  <c r="CJ1410" i="1" s="1"/>
  <c r="CI1406" i="1"/>
  <c r="CJ1406" i="1" s="1"/>
  <c r="CI1402" i="1"/>
  <c r="CJ1402" i="1" s="1"/>
  <c r="CI1398" i="1"/>
  <c r="CJ1398" i="1" s="1"/>
  <c r="CI1394" i="1"/>
  <c r="CJ1394" i="1" s="1"/>
  <c r="CI1390" i="1"/>
  <c r="CJ1390" i="1" s="1"/>
  <c r="CI1386" i="1"/>
  <c r="CJ1386" i="1" s="1"/>
  <c r="CI1382" i="1"/>
  <c r="CJ1382" i="1" s="1"/>
  <c r="CI1378" i="1"/>
  <c r="CJ1378" i="1" s="1"/>
  <c r="CI1374" i="1"/>
  <c r="CJ1374" i="1" s="1"/>
  <c r="CI1370" i="1"/>
  <c r="CJ1370" i="1" s="1"/>
  <c r="CI1366" i="1"/>
  <c r="CJ1366" i="1" s="1"/>
  <c r="CI1362" i="1"/>
  <c r="CJ1362" i="1" s="1"/>
  <c r="CI1358" i="1"/>
  <c r="CJ1358" i="1" s="1"/>
  <c r="CI1354" i="1"/>
  <c r="CJ1354" i="1" s="1"/>
  <c r="CI1350" i="1"/>
  <c r="CJ1350" i="1" s="1"/>
  <c r="CI1346" i="1"/>
  <c r="CJ1346" i="1" s="1"/>
  <c r="CI1342" i="1"/>
  <c r="CJ1342" i="1" s="1"/>
  <c r="CI1338" i="1"/>
  <c r="CJ1338" i="1" s="1"/>
  <c r="CI1334" i="1"/>
  <c r="CJ1334" i="1" s="1"/>
  <c r="CI1330" i="1"/>
  <c r="CJ1330" i="1" s="1"/>
  <c r="CI1326" i="1"/>
  <c r="CJ1326" i="1" s="1"/>
  <c r="CI1322" i="1"/>
  <c r="CJ1322" i="1" s="1"/>
  <c r="CI1318" i="1"/>
  <c r="CJ1318" i="1" s="1"/>
  <c r="CI1314" i="1"/>
  <c r="CJ1314" i="1" s="1"/>
  <c r="CI1310" i="1"/>
  <c r="CJ1310" i="1" s="1"/>
  <c r="CI1306" i="1"/>
  <c r="CJ1306" i="1" s="1"/>
  <c r="CI1302" i="1"/>
  <c r="CJ1302" i="1" s="1"/>
  <c r="CI1298" i="1"/>
  <c r="CJ1298" i="1" s="1"/>
  <c r="CI1294" i="1"/>
  <c r="CJ1294" i="1" s="1"/>
  <c r="CI1290" i="1"/>
  <c r="CJ1290" i="1" s="1"/>
  <c r="CI1286" i="1"/>
  <c r="CJ1286" i="1" s="1"/>
  <c r="CI1282" i="1"/>
  <c r="CJ1282" i="1" s="1"/>
  <c r="CI1278" i="1"/>
  <c r="CJ1278" i="1" s="1"/>
  <c r="CI1274" i="1"/>
  <c r="CJ1274" i="1" s="1"/>
  <c r="CI1270" i="1"/>
  <c r="CJ1270" i="1" s="1"/>
  <c r="CI1266" i="1"/>
  <c r="CJ1266" i="1" s="1"/>
  <c r="CI1262" i="1"/>
  <c r="CJ1262" i="1" s="1"/>
  <c r="CI1258" i="1"/>
  <c r="CJ1258" i="1" s="1"/>
  <c r="CI1254" i="1"/>
  <c r="CJ1254" i="1" s="1"/>
  <c r="CI1250" i="1"/>
  <c r="CJ1250" i="1" s="1"/>
  <c r="CI1246" i="1"/>
  <c r="CJ1246" i="1" s="1"/>
  <c r="CI1242" i="1"/>
  <c r="CJ1242" i="1" s="1"/>
  <c r="CI1238" i="1"/>
  <c r="CJ1238" i="1" s="1"/>
  <c r="CI1234" i="1"/>
  <c r="CJ1234" i="1" s="1"/>
  <c r="CI1230" i="1"/>
  <c r="CJ1230" i="1" s="1"/>
  <c r="CI1226" i="1"/>
  <c r="CJ1226" i="1" s="1"/>
  <c r="CI1222" i="1"/>
  <c r="CJ1222" i="1" s="1"/>
  <c r="CI1218" i="1"/>
  <c r="CJ1218" i="1" s="1"/>
  <c r="CI1214" i="1"/>
  <c r="CJ1214" i="1" s="1"/>
  <c r="CI1210" i="1"/>
  <c r="CJ1210" i="1" s="1"/>
  <c r="CI1206" i="1"/>
  <c r="CJ1206" i="1" s="1"/>
  <c r="CI1202" i="1"/>
  <c r="CJ1202" i="1" s="1"/>
  <c r="CI1198" i="1"/>
  <c r="CJ1198" i="1" s="1"/>
  <c r="CI1194" i="1"/>
  <c r="CJ1194" i="1" s="1"/>
  <c r="CI1190" i="1"/>
  <c r="CJ1190" i="1" s="1"/>
  <c r="CI1186" i="1"/>
  <c r="CJ1186" i="1" s="1"/>
  <c r="CI1182" i="1"/>
  <c r="CJ1182" i="1" s="1"/>
  <c r="CI1178" i="1"/>
  <c r="CJ1178" i="1" s="1"/>
  <c r="CI1174" i="1"/>
  <c r="CJ1174" i="1" s="1"/>
  <c r="CI1170" i="1"/>
  <c r="CJ1170" i="1" s="1"/>
  <c r="CI1166" i="1"/>
  <c r="CJ1166" i="1" s="1"/>
  <c r="CI1162" i="1"/>
  <c r="CJ1162" i="1" s="1"/>
  <c r="CI1158" i="1"/>
  <c r="CJ1158" i="1" s="1"/>
  <c r="CI1154" i="1"/>
  <c r="CJ1154" i="1" s="1"/>
  <c r="CI1150" i="1"/>
  <c r="CJ1150" i="1" s="1"/>
  <c r="CI1146" i="1"/>
  <c r="CJ1146" i="1" s="1"/>
  <c r="CI1142" i="1"/>
  <c r="CJ1142" i="1" s="1"/>
  <c r="CI1138" i="1"/>
  <c r="CJ1138" i="1" s="1"/>
  <c r="CI1134" i="1"/>
  <c r="CJ1134" i="1" s="1"/>
  <c r="CI1130" i="1"/>
  <c r="CJ1130" i="1" s="1"/>
  <c r="CI1126" i="1"/>
  <c r="CJ1126" i="1" s="1"/>
  <c r="CI1122" i="1"/>
  <c r="CJ1122" i="1" s="1"/>
  <c r="CI1118" i="1"/>
  <c r="CJ1118" i="1" s="1"/>
  <c r="CI1114" i="1"/>
  <c r="CJ1114" i="1" s="1"/>
  <c r="CI1110" i="1"/>
  <c r="CJ1110" i="1" s="1"/>
  <c r="CI1106" i="1"/>
  <c r="CJ1106" i="1" s="1"/>
  <c r="CI1102" i="1"/>
  <c r="CJ1102" i="1" s="1"/>
  <c r="CI1098" i="1"/>
  <c r="CJ1098" i="1" s="1"/>
  <c r="CI1094" i="1"/>
  <c r="CJ1094" i="1" s="1"/>
  <c r="CI1090" i="1"/>
  <c r="CJ1090" i="1" s="1"/>
  <c r="CI1086" i="1"/>
  <c r="CJ1086" i="1" s="1"/>
  <c r="CI1082" i="1"/>
  <c r="CJ1082" i="1" s="1"/>
  <c r="CI1078" i="1"/>
  <c r="CJ1078" i="1" s="1"/>
  <c r="CI1074" i="1"/>
  <c r="CJ1074" i="1" s="1"/>
  <c r="CI1070" i="1"/>
  <c r="CJ1070" i="1" s="1"/>
  <c r="CI1066" i="1"/>
  <c r="CJ1066" i="1" s="1"/>
  <c r="CI1062" i="1"/>
  <c r="CJ1062" i="1" s="1"/>
  <c r="CI1058" i="1"/>
  <c r="CJ1058" i="1" s="1"/>
  <c r="CI1054" i="1"/>
  <c r="CJ1054" i="1" s="1"/>
  <c r="CI1050" i="1"/>
  <c r="CJ1050" i="1" s="1"/>
  <c r="CI1046" i="1"/>
  <c r="CJ1046" i="1" s="1"/>
  <c r="CI1042" i="1"/>
  <c r="CJ1042" i="1" s="1"/>
  <c r="CI1038" i="1"/>
  <c r="CJ1038" i="1" s="1"/>
  <c r="CI1034" i="1"/>
  <c r="CJ1034" i="1" s="1"/>
  <c r="CI1030" i="1"/>
  <c r="CJ1030" i="1" s="1"/>
  <c r="CI1026" i="1"/>
  <c r="CJ1026" i="1" s="1"/>
  <c r="CI1022" i="1"/>
  <c r="CJ1022" i="1" s="1"/>
  <c r="CI1018" i="1"/>
  <c r="CJ1018" i="1" s="1"/>
  <c r="CI1014" i="1"/>
  <c r="CJ1014" i="1" s="1"/>
  <c r="CI1010" i="1"/>
  <c r="CJ1010" i="1" s="1"/>
  <c r="CI1006" i="1"/>
  <c r="CJ1006" i="1" s="1"/>
  <c r="CI1002" i="1"/>
  <c r="CJ1002" i="1" s="1"/>
  <c r="CI998" i="1"/>
  <c r="CJ998" i="1" s="1"/>
  <c r="CI994" i="1"/>
  <c r="CJ994" i="1" s="1"/>
  <c r="CI990" i="1"/>
  <c r="CJ990" i="1" s="1"/>
  <c r="CI986" i="1"/>
  <c r="CJ986" i="1" s="1"/>
  <c r="CI982" i="1"/>
  <c r="CJ982" i="1" s="1"/>
  <c r="CI978" i="1"/>
  <c r="CJ978" i="1" s="1"/>
  <c r="CI974" i="1"/>
  <c r="CJ974" i="1" s="1"/>
  <c r="CI970" i="1"/>
  <c r="CJ970" i="1" s="1"/>
  <c r="CI966" i="1"/>
  <c r="CJ966" i="1" s="1"/>
  <c r="CI962" i="1"/>
  <c r="CJ962" i="1" s="1"/>
  <c r="CI958" i="1"/>
  <c r="CJ958" i="1" s="1"/>
  <c r="CI954" i="1"/>
  <c r="CJ954" i="1" s="1"/>
  <c r="CI950" i="1"/>
  <c r="CJ950" i="1" s="1"/>
  <c r="CI946" i="1"/>
  <c r="CJ946" i="1" s="1"/>
  <c r="CI942" i="1"/>
  <c r="CJ942" i="1" s="1"/>
  <c r="CI938" i="1"/>
  <c r="CJ938" i="1" s="1"/>
  <c r="CI934" i="1"/>
  <c r="CJ934" i="1" s="1"/>
  <c r="CI930" i="1"/>
  <c r="CJ930" i="1" s="1"/>
  <c r="CI926" i="1"/>
  <c r="CJ926" i="1" s="1"/>
  <c r="CI922" i="1"/>
  <c r="CJ922" i="1" s="1"/>
  <c r="CI918" i="1"/>
  <c r="CJ918" i="1" s="1"/>
  <c r="CI914" i="1"/>
  <c r="CJ914" i="1" s="1"/>
  <c r="CI910" i="1"/>
  <c r="CJ910" i="1" s="1"/>
  <c r="CI906" i="1"/>
  <c r="CJ906" i="1" s="1"/>
  <c r="CI902" i="1"/>
  <c r="CJ902" i="1" s="1"/>
  <c r="CI898" i="1"/>
  <c r="CJ898" i="1" s="1"/>
  <c r="CI894" i="1"/>
  <c r="CJ894" i="1" s="1"/>
  <c r="CI890" i="1"/>
  <c r="CJ890" i="1" s="1"/>
  <c r="CI886" i="1"/>
  <c r="CJ886" i="1" s="1"/>
  <c r="CI882" i="1"/>
  <c r="CJ882" i="1" s="1"/>
  <c r="CI878" i="1"/>
  <c r="CJ878" i="1" s="1"/>
  <c r="CI874" i="1"/>
  <c r="CJ874" i="1" s="1"/>
  <c r="CI870" i="1"/>
  <c r="CJ870" i="1" s="1"/>
  <c r="CI866" i="1"/>
  <c r="CJ866" i="1" s="1"/>
  <c r="CI862" i="1"/>
  <c r="CJ862" i="1" s="1"/>
  <c r="CI858" i="1"/>
  <c r="CJ858" i="1" s="1"/>
  <c r="CI854" i="1"/>
  <c r="CJ854" i="1" s="1"/>
  <c r="CI850" i="1"/>
  <c r="CJ850" i="1" s="1"/>
  <c r="CI846" i="1"/>
  <c r="CJ846" i="1" s="1"/>
  <c r="CI842" i="1"/>
  <c r="CJ842" i="1" s="1"/>
  <c r="CI838" i="1"/>
  <c r="CJ838" i="1" s="1"/>
  <c r="CI834" i="1"/>
  <c r="CJ834" i="1" s="1"/>
  <c r="CI830" i="1"/>
  <c r="CJ830" i="1" s="1"/>
  <c r="CI826" i="1"/>
  <c r="CJ826" i="1" s="1"/>
  <c r="CI822" i="1"/>
  <c r="CJ822" i="1" s="1"/>
  <c r="CI818" i="1"/>
  <c r="CJ818" i="1" s="1"/>
  <c r="CI814" i="1"/>
  <c r="CJ814" i="1" s="1"/>
  <c r="CI810" i="1"/>
  <c r="CJ810" i="1" s="1"/>
  <c r="CI806" i="1"/>
  <c r="CJ806" i="1" s="1"/>
  <c r="CI802" i="1"/>
  <c r="CJ802" i="1" s="1"/>
  <c r="CI798" i="1"/>
  <c r="CJ798" i="1" s="1"/>
  <c r="CI794" i="1"/>
  <c r="CJ794" i="1" s="1"/>
  <c r="CI790" i="1"/>
  <c r="CJ790" i="1" s="1"/>
  <c r="CI786" i="1"/>
  <c r="CJ786" i="1" s="1"/>
  <c r="CI782" i="1"/>
  <c r="CJ782" i="1" s="1"/>
  <c r="CI778" i="1"/>
  <c r="CJ778" i="1" s="1"/>
  <c r="CI774" i="1"/>
  <c r="CJ774" i="1" s="1"/>
  <c r="CI770" i="1"/>
  <c r="CJ770" i="1" s="1"/>
  <c r="CI766" i="1"/>
  <c r="CJ766" i="1" s="1"/>
  <c r="CI762" i="1"/>
  <c r="CJ762" i="1" s="1"/>
  <c r="CI758" i="1"/>
  <c r="CJ758" i="1" s="1"/>
  <c r="CI754" i="1"/>
  <c r="CJ754" i="1" s="1"/>
  <c r="CI750" i="1"/>
  <c r="CJ750" i="1" s="1"/>
  <c r="CI746" i="1"/>
  <c r="CJ746" i="1" s="1"/>
  <c r="CI742" i="1"/>
  <c r="CJ742" i="1" s="1"/>
  <c r="CI738" i="1"/>
  <c r="CJ738" i="1" s="1"/>
  <c r="CI734" i="1"/>
  <c r="CJ734" i="1" s="1"/>
  <c r="CI730" i="1"/>
  <c r="CJ730" i="1" s="1"/>
  <c r="CI726" i="1"/>
  <c r="CJ726" i="1" s="1"/>
  <c r="CI722" i="1"/>
  <c r="CJ722" i="1" s="1"/>
  <c r="CI718" i="1"/>
  <c r="CJ718" i="1" s="1"/>
  <c r="CI714" i="1"/>
  <c r="CJ714" i="1" s="1"/>
  <c r="CI710" i="1"/>
  <c r="CJ710" i="1" s="1"/>
  <c r="CI706" i="1"/>
  <c r="CJ706" i="1" s="1"/>
  <c r="CI702" i="1"/>
  <c r="CJ702" i="1" s="1"/>
  <c r="CI698" i="1"/>
  <c r="CJ698" i="1" s="1"/>
  <c r="CI694" i="1"/>
  <c r="CJ694" i="1" s="1"/>
  <c r="CI690" i="1"/>
  <c r="CJ690" i="1" s="1"/>
  <c r="CI686" i="1"/>
  <c r="CJ686" i="1" s="1"/>
  <c r="CI682" i="1"/>
  <c r="CJ682" i="1" s="1"/>
  <c r="CI678" i="1"/>
  <c r="CJ678" i="1" s="1"/>
  <c r="CI674" i="1"/>
  <c r="CJ674" i="1" s="1"/>
  <c r="CI670" i="1"/>
  <c r="CJ670" i="1" s="1"/>
  <c r="CI666" i="1"/>
  <c r="CJ666" i="1" s="1"/>
  <c r="CI662" i="1"/>
  <c r="CJ662" i="1" s="1"/>
  <c r="CI658" i="1"/>
  <c r="CJ658" i="1" s="1"/>
  <c r="CI654" i="1"/>
  <c r="CJ654" i="1" s="1"/>
  <c r="CI650" i="1"/>
  <c r="CJ650" i="1" s="1"/>
  <c r="CI646" i="1"/>
  <c r="CJ646" i="1" s="1"/>
  <c r="CI642" i="1"/>
  <c r="CJ642" i="1" s="1"/>
  <c r="CI638" i="1"/>
  <c r="CJ638" i="1" s="1"/>
  <c r="CI634" i="1"/>
  <c r="CJ634" i="1" s="1"/>
  <c r="CI630" i="1"/>
  <c r="CJ630" i="1" s="1"/>
  <c r="CI626" i="1"/>
  <c r="CJ626" i="1" s="1"/>
  <c r="CI622" i="1"/>
  <c r="CJ622" i="1" s="1"/>
  <c r="CI618" i="1"/>
  <c r="CJ618" i="1" s="1"/>
  <c r="CI614" i="1"/>
  <c r="CJ614" i="1" s="1"/>
  <c r="CI610" i="1"/>
  <c r="CJ610" i="1" s="1"/>
  <c r="CI606" i="1"/>
  <c r="CJ606" i="1" s="1"/>
  <c r="CI602" i="1"/>
  <c r="CJ602" i="1" s="1"/>
  <c r="CI598" i="1"/>
  <c r="CJ598" i="1" s="1"/>
  <c r="CI594" i="1"/>
  <c r="CJ594" i="1" s="1"/>
  <c r="CI590" i="1"/>
  <c r="CJ590" i="1" s="1"/>
  <c r="CI586" i="1"/>
  <c r="CJ586" i="1" s="1"/>
  <c r="CI582" i="1"/>
  <c r="CJ582" i="1" s="1"/>
  <c r="CI578" i="1"/>
  <c r="CJ578" i="1" s="1"/>
  <c r="CI574" i="1"/>
  <c r="CJ574" i="1" s="1"/>
  <c r="CI570" i="1"/>
  <c r="CJ570" i="1" s="1"/>
  <c r="CI566" i="1"/>
  <c r="CJ566" i="1" s="1"/>
  <c r="CI562" i="1"/>
  <c r="CJ562" i="1" s="1"/>
  <c r="CI558" i="1"/>
  <c r="CJ558" i="1" s="1"/>
  <c r="CI554" i="1"/>
  <c r="CJ554" i="1" s="1"/>
  <c r="CI550" i="1"/>
  <c r="CJ550" i="1" s="1"/>
  <c r="CI546" i="1"/>
  <c r="CJ546" i="1" s="1"/>
  <c r="CI542" i="1"/>
  <c r="CJ542" i="1" s="1"/>
  <c r="CI538" i="1"/>
  <c r="CJ538" i="1" s="1"/>
  <c r="CI534" i="1"/>
  <c r="CJ534" i="1" s="1"/>
  <c r="CI530" i="1"/>
  <c r="CJ530" i="1" s="1"/>
  <c r="CI526" i="1"/>
  <c r="CJ526" i="1" s="1"/>
  <c r="CI522" i="1"/>
  <c r="CJ522" i="1" s="1"/>
  <c r="CI518" i="1"/>
  <c r="CJ518" i="1" s="1"/>
  <c r="CI514" i="1"/>
  <c r="CJ514" i="1" s="1"/>
  <c r="CI510" i="1"/>
  <c r="CJ510" i="1" s="1"/>
  <c r="CI506" i="1"/>
  <c r="CJ506" i="1" s="1"/>
  <c r="CI502" i="1"/>
  <c r="CJ502" i="1" s="1"/>
  <c r="CI498" i="1"/>
  <c r="CJ498" i="1" s="1"/>
  <c r="CI494" i="1"/>
  <c r="CJ494" i="1" s="1"/>
  <c r="CI490" i="1"/>
  <c r="CJ490" i="1" s="1"/>
  <c r="CI486" i="1"/>
  <c r="CJ486" i="1" s="1"/>
  <c r="CI482" i="1"/>
  <c r="CJ482" i="1" s="1"/>
  <c r="CI478" i="1"/>
  <c r="CJ478" i="1" s="1"/>
  <c r="CI474" i="1"/>
  <c r="CJ474" i="1" s="1"/>
  <c r="CI470" i="1"/>
  <c r="CJ470" i="1" s="1"/>
  <c r="CI466" i="1"/>
  <c r="CJ466" i="1" s="1"/>
  <c r="CI462" i="1"/>
  <c r="CJ462" i="1" s="1"/>
  <c r="CI458" i="1"/>
  <c r="CJ458" i="1" s="1"/>
  <c r="CI454" i="1"/>
  <c r="CJ454" i="1" s="1"/>
  <c r="CI450" i="1"/>
  <c r="CJ450" i="1" s="1"/>
  <c r="CI446" i="1"/>
  <c r="CJ446" i="1" s="1"/>
  <c r="CI442" i="1"/>
  <c r="CJ442" i="1" s="1"/>
  <c r="CI438" i="1"/>
  <c r="CJ438" i="1" s="1"/>
  <c r="CI434" i="1"/>
  <c r="CJ434" i="1" s="1"/>
  <c r="CI430" i="1"/>
  <c r="CJ430" i="1" s="1"/>
  <c r="CI426" i="1"/>
  <c r="CJ426" i="1" s="1"/>
  <c r="CI422" i="1"/>
  <c r="CJ422" i="1" s="1"/>
  <c r="CI418" i="1"/>
  <c r="CJ418" i="1" s="1"/>
  <c r="CI414" i="1"/>
  <c r="CJ414" i="1" s="1"/>
  <c r="CI410" i="1"/>
  <c r="CJ410" i="1" s="1"/>
  <c r="CI406" i="1"/>
  <c r="CJ406" i="1" s="1"/>
  <c r="CI402" i="1"/>
  <c r="CJ402" i="1" s="1"/>
  <c r="CI398" i="1"/>
  <c r="CJ398" i="1" s="1"/>
  <c r="CI394" i="1"/>
  <c r="CJ394" i="1" s="1"/>
  <c r="CI390" i="1"/>
  <c r="CJ390" i="1" s="1"/>
  <c r="CI386" i="1"/>
  <c r="CJ386" i="1" s="1"/>
  <c r="CI382" i="1"/>
  <c r="CJ382" i="1" s="1"/>
  <c r="CI378" i="1"/>
  <c r="CJ378" i="1" s="1"/>
  <c r="CI374" i="1"/>
  <c r="CJ374" i="1" s="1"/>
  <c r="CI370" i="1"/>
  <c r="CJ370" i="1" s="1"/>
  <c r="CI366" i="1"/>
  <c r="CJ366" i="1" s="1"/>
  <c r="CI362" i="1"/>
  <c r="CJ362" i="1" s="1"/>
  <c r="CI358" i="1"/>
  <c r="CJ358" i="1" s="1"/>
  <c r="CI354" i="1"/>
  <c r="CJ354" i="1" s="1"/>
  <c r="CI350" i="1"/>
  <c r="CJ350" i="1" s="1"/>
  <c r="CI346" i="1"/>
  <c r="CJ346" i="1" s="1"/>
  <c r="CI342" i="1"/>
  <c r="CJ342" i="1" s="1"/>
  <c r="CI338" i="1"/>
  <c r="CJ338" i="1" s="1"/>
  <c r="CI334" i="1"/>
  <c r="CJ334" i="1" s="1"/>
  <c r="CI330" i="1"/>
  <c r="CJ330" i="1" s="1"/>
  <c r="CI326" i="1"/>
  <c r="CJ326" i="1" s="1"/>
  <c r="CI322" i="1"/>
  <c r="CJ322" i="1" s="1"/>
  <c r="CI318" i="1"/>
  <c r="CJ318" i="1" s="1"/>
  <c r="CI314" i="1"/>
  <c r="CJ314" i="1" s="1"/>
  <c r="CI310" i="1"/>
  <c r="CJ310" i="1" s="1"/>
  <c r="CI306" i="1"/>
  <c r="CJ306" i="1" s="1"/>
  <c r="CI302" i="1"/>
  <c r="CJ302" i="1" s="1"/>
  <c r="CI298" i="1"/>
  <c r="CJ298" i="1" s="1"/>
  <c r="CI294" i="1"/>
  <c r="CJ294" i="1" s="1"/>
  <c r="CI290" i="1"/>
  <c r="CJ290" i="1" s="1"/>
  <c r="CI286" i="1"/>
  <c r="CJ286" i="1" s="1"/>
  <c r="CI282" i="1"/>
  <c r="CJ282" i="1" s="1"/>
  <c r="CI278" i="1"/>
  <c r="CJ278" i="1" s="1"/>
  <c r="CI274" i="1"/>
  <c r="CJ274" i="1" s="1"/>
  <c r="CI270" i="1"/>
  <c r="CJ270" i="1" s="1"/>
  <c r="CI266" i="1"/>
  <c r="CJ266" i="1" s="1"/>
  <c r="CI262" i="1"/>
  <c r="CJ262" i="1" s="1"/>
  <c r="CI258" i="1"/>
  <c r="CJ258" i="1" s="1"/>
  <c r="CI254" i="1"/>
  <c r="CJ254" i="1" s="1"/>
  <c r="CI250" i="1"/>
  <c r="CJ250" i="1" s="1"/>
  <c r="CI246" i="1"/>
  <c r="CJ246" i="1" s="1"/>
  <c r="CI242" i="1"/>
  <c r="CJ242" i="1" s="1"/>
  <c r="CI238" i="1"/>
  <c r="CJ238" i="1" s="1"/>
  <c r="CI234" i="1"/>
  <c r="CJ234" i="1" s="1"/>
  <c r="CI230" i="1"/>
  <c r="CJ230" i="1" s="1"/>
  <c r="CI226" i="1"/>
  <c r="CJ226" i="1" s="1"/>
  <c r="CI222" i="1"/>
  <c r="CJ222" i="1" s="1"/>
  <c r="CI218" i="1"/>
  <c r="CJ218" i="1" s="1"/>
  <c r="CI214" i="1"/>
  <c r="CJ214" i="1" s="1"/>
  <c r="CI210" i="1"/>
  <c r="CJ210" i="1" s="1"/>
  <c r="CI206" i="1"/>
  <c r="CJ206" i="1" s="1"/>
  <c r="CI202" i="1"/>
  <c r="CJ202" i="1" s="1"/>
  <c r="CI198" i="1"/>
  <c r="CJ198" i="1" s="1"/>
  <c r="CI194" i="1"/>
  <c r="CJ194" i="1" s="1"/>
  <c r="CI190" i="1"/>
  <c r="CJ190" i="1" s="1"/>
  <c r="CI186" i="1"/>
  <c r="CJ186" i="1" s="1"/>
  <c r="CI182" i="1"/>
  <c r="CJ182" i="1" s="1"/>
  <c r="CI178" i="1"/>
  <c r="CJ178" i="1" s="1"/>
  <c r="CI174" i="1"/>
  <c r="CJ174" i="1" s="1"/>
  <c r="CI170" i="1"/>
  <c r="CJ170" i="1" s="1"/>
  <c r="CI166" i="1"/>
  <c r="CJ166" i="1" s="1"/>
  <c r="CI162" i="1"/>
  <c r="CJ162" i="1" s="1"/>
  <c r="CI158" i="1"/>
  <c r="CJ158" i="1" s="1"/>
  <c r="CI154" i="1"/>
  <c r="CJ154" i="1" s="1"/>
  <c r="CI150" i="1"/>
  <c r="CJ150" i="1" s="1"/>
  <c r="CI146" i="1"/>
  <c r="CJ146" i="1" s="1"/>
  <c r="CI142" i="1"/>
  <c r="CJ142" i="1" s="1"/>
  <c r="CI138" i="1"/>
  <c r="CJ138" i="1" s="1"/>
  <c r="CI134" i="1"/>
  <c r="CJ134" i="1" s="1"/>
  <c r="CI130" i="1"/>
  <c r="CJ130" i="1" s="1"/>
  <c r="CI126" i="1"/>
  <c r="CJ126" i="1" s="1"/>
  <c r="CI122" i="1"/>
  <c r="CJ122" i="1" s="1"/>
  <c r="CI118" i="1"/>
  <c r="CJ118" i="1" s="1"/>
  <c r="CI114" i="1"/>
  <c r="CJ114" i="1" s="1"/>
  <c r="CI110" i="1"/>
  <c r="CJ110" i="1" s="1"/>
  <c r="CI106" i="1"/>
  <c r="CJ106" i="1" s="1"/>
  <c r="CI102" i="1"/>
  <c r="CJ102" i="1" s="1"/>
  <c r="CI98" i="1"/>
  <c r="CJ98" i="1" s="1"/>
  <c r="CI94" i="1"/>
  <c r="CJ94" i="1" s="1"/>
  <c r="CI90" i="1"/>
  <c r="CJ90" i="1" s="1"/>
  <c r="CI86" i="1"/>
  <c r="CJ86" i="1" s="1"/>
  <c r="CI82" i="1"/>
  <c r="CJ82" i="1" s="1"/>
  <c r="CI78" i="1"/>
  <c r="CJ78" i="1" s="1"/>
  <c r="CI74" i="1"/>
  <c r="CJ74" i="1" s="1"/>
  <c r="CI70" i="1"/>
  <c r="CJ70" i="1" s="1"/>
  <c r="CI66" i="1"/>
  <c r="CJ66" i="1" s="1"/>
  <c r="CI62" i="1"/>
  <c r="CJ62" i="1" s="1"/>
  <c r="CI58" i="1"/>
  <c r="CJ58" i="1" s="1"/>
  <c r="CI54" i="1"/>
  <c r="CJ54" i="1" s="1"/>
  <c r="CI50" i="1"/>
  <c r="CJ50" i="1" s="1"/>
  <c r="CI46" i="1"/>
  <c r="CJ46" i="1" s="1"/>
  <c r="CI42" i="1"/>
  <c r="CJ42" i="1" s="1"/>
  <c r="CI38" i="1"/>
  <c r="CJ38" i="1" s="1"/>
  <c r="CI34" i="1"/>
  <c r="CJ34" i="1" s="1"/>
  <c r="CI30" i="1"/>
  <c r="CJ30" i="1" s="1"/>
  <c r="CI26" i="1"/>
  <c r="CJ26" i="1" s="1"/>
  <c r="CI22" i="1"/>
  <c r="CJ22" i="1" s="1"/>
  <c r="CI18" i="1"/>
  <c r="CJ18" i="1" s="1"/>
  <c r="CI14" i="1"/>
  <c r="CJ14" i="1" s="1"/>
  <c r="CI10" i="1"/>
  <c r="CJ10" i="1" s="1"/>
  <c r="CI6" i="1"/>
  <c r="CJ6" i="1" s="1"/>
  <c r="CI671" i="1"/>
  <c r="CJ671" i="1" s="1"/>
  <c r="CI667" i="1"/>
  <c r="CJ667" i="1" s="1"/>
  <c r="CI663" i="1"/>
  <c r="CJ663" i="1" s="1"/>
  <c r="CI659" i="1"/>
  <c r="CJ659" i="1" s="1"/>
  <c r="CI655" i="1"/>
  <c r="CJ655" i="1" s="1"/>
  <c r="CI651" i="1"/>
  <c r="CJ651" i="1" s="1"/>
  <c r="CI647" i="1"/>
  <c r="CJ647" i="1" s="1"/>
  <c r="CI643" i="1"/>
  <c r="CJ643" i="1" s="1"/>
  <c r="CI639" i="1"/>
  <c r="CJ639" i="1" s="1"/>
  <c r="CI635" i="1"/>
  <c r="CJ635" i="1" s="1"/>
  <c r="CI631" i="1"/>
  <c r="CJ631" i="1" s="1"/>
  <c r="CI627" i="1"/>
  <c r="CJ627" i="1" s="1"/>
  <c r="CI623" i="1"/>
  <c r="CJ623" i="1" s="1"/>
  <c r="CI619" i="1"/>
  <c r="CJ619" i="1" s="1"/>
  <c r="CI615" i="1"/>
  <c r="CJ615" i="1" s="1"/>
  <c r="CI611" i="1"/>
  <c r="CJ611" i="1" s="1"/>
  <c r="CI607" i="1"/>
  <c r="CJ607" i="1" s="1"/>
  <c r="CI603" i="1"/>
  <c r="CJ603" i="1" s="1"/>
  <c r="CI599" i="1"/>
  <c r="CJ599" i="1" s="1"/>
  <c r="CI595" i="1"/>
  <c r="CJ595" i="1" s="1"/>
  <c r="CI591" i="1"/>
  <c r="CJ591" i="1" s="1"/>
  <c r="CI587" i="1"/>
  <c r="CJ587" i="1" s="1"/>
  <c r="CI583" i="1"/>
  <c r="CJ583" i="1" s="1"/>
  <c r="CI579" i="1"/>
  <c r="CJ579" i="1" s="1"/>
  <c r="CI575" i="1"/>
  <c r="CJ575" i="1" s="1"/>
  <c r="CI571" i="1"/>
  <c r="CJ571" i="1" s="1"/>
  <c r="CI567" i="1"/>
  <c r="CJ567" i="1" s="1"/>
  <c r="CI563" i="1"/>
  <c r="CJ563" i="1" s="1"/>
  <c r="CI559" i="1"/>
  <c r="CJ559" i="1" s="1"/>
  <c r="CI555" i="1"/>
  <c r="CJ555" i="1" s="1"/>
  <c r="CI551" i="1"/>
  <c r="CJ551" i="1" s="1"/>
  <c r="CI547" i="1"/>
  <c r="CJ547" i="1" s="1"/>
  <c r="CI543" i="1"/>
  <c r="CJ543" i="1" s="1"/>
  <c r="CI539" i="1"/>
  <c r="CJ539" i="1" s="1"/>
  <c r="CI535" i="1"/>
  <c r="CJ535" i="1" s="1"/>
  <c r="CI531" i="1"/>
  <c r="CJ531" i="1" s="1"/>
  <c r="CI523" i="1"/>
  <c r="CJ523" i="1" s="1"/>
  <c r="CI519" i="1"/>
  <c r="CJ519" i="1" s="1"/>
  <c r="CI515" i="1"/>
  <c r="CJ515" i="1" s="1"/>
  <c r="CI511" i="1"/>
  <c r="CJ511" i="1" s="1"/>
  <c r="CI507" i="1"/>
  <c r="CJ507" i="1" s="1"/>
  <c r="CI503" i="1"/>
  <c r="CJ503" i="1" s="1"/>
  <c r="CI499" i="1"/>
  <c r="CJ499" i="1" s="1"/>
  <c r="CI495" i="1"/>
  <c r="CJ495" i="1" s="1"/>
  <c r="CI491" i="1"/>
  <c r="CJ491" i="1" s="1"/>
  <c r="CI487" i="1"/>
  <c r="CJ487" i="1" s="1"/>
  <c r="CI483" i="1"/>
  <c r="CJ483" i="1" s="1"/>
  <c r="CI479" i="1"/>
  <c r="CJ479" i="1" s="1"/>
  <c r="CI475" i="1"/>
  <c r="CJ475" i="1" s="1"/>
  <c r="CI471" i="1"/>
  <c r="CJ471" i="1" s="1"/>
  <c r="CI467" i="1"/>
  <c r="CJ467" i="1" s="1"/>
  <c r="CI463" i="1"/>
  <c r="CJ463" i="1" s="1"/>
  <c r="CI459" i="1"/>
  <c r="CJ459" i="1" s="1"/>
  <c r="CI455" i="1"/>
  <c r="CJ455" i="1" s="1"/>
  <c r="CI451" i="1"/>
  <c r="CJ451" i="1" s="1"/>
  <c r="CI447" i="1"/>
  <c r="CJ447" i="1" s="1"/>
  <c r="CI443" i="1"/>
  <c r="CJ443" i="1" s="1"/>
  <c r="CI439" i="1"/>
  <c r="CJ439" i="1" s="1"/>
  <c r="CI435" i="1"/>
  <c r="CJ435" i="1" s="1"/>
  <c r="CI431" i="1"/>
  <c r="CJ431" i="1" s="1"/>
  <c r="CI427" i="1"/>
  <c r="CJ427" i="1" s="1"/>
  <c r="CI423" i="1"/>
  <c r="CJ423" i="1" s="1"/>
  <c r="CI419" i="1"/>
  <c r="CJ419" i="1" s="1"/>
  <c r="CI415" i="1"/>
  <c r="CJ415" i="1" s="1"/>
  <c r="CI411" i="1"/>
  <c r="CJ411" i="1" s="1"/>
  <c r="CI407" i="1"/>
  <c r="CJ407" i="1" s="1"/>
  <c r="CI403" i="1"/>
  <c r="CJ403" i="1" s="1"/>
  <c r="CI399" i="1"/>
  <c r="CJ399" i="1" s="1"/>
  <c r="CI395" i="1"/>
  <c r="CJ395" i="1" s="1"/>
  <c r="CI391" i="1"/>
  <c r="CJ391" i="1" s="1"/>
  <c r="CI383" i="1"/>
  <c r="CJ383" i="1" s="1"/>
  <c r="CI379" i="1"/>
  <c r="CJ379" i="1" s="1"/>
  <c r="CI375" i="1"/>
  <c r="CJ375" i="1" s="1"/>
  <c r="CI371" i="1"/>
  <c r="CJ371" i="1" s="1"/>
  <c r="CI367" i="1"/>
  <c r="CJ367" i="1" s="1"/>
  <c r="CI363" i="1"/>
  <c r="CJ363" i="1" s="1"/>
  <c r="CI359" i="1"/>
  <c r="CJ359" i="1" s="1"/>
  <c r="CI355" i="1"/>
  <c r="CJ355" i="1" s="1"/>
  <c r="CI351" i="1"/>
  <c r="CJ351" i="1" s="1"/>
  <c r="CI347" i="1"/>
  <c r="CJ347" i="1" s="1"/>
  <c r="CI343" i="1"/>
  <c r="CJ343" i="1" s="1"/>
  <c r="CI335" i="1"/>
  <c r="CJ335" i="1" s="1"/>
  <c r="CI331" i="1"/>
  <c r="CJ331" i="1" s="1"/>
  <c r="CI327" i="1"/>
  <c r="CJ327" i="1" s="1"/>
  <c r="CI323" i="1"/>
  <c r="CJ323" i="1" s="1"/>
  <c r="CI319" i="1"/>
  <c r="CJ319" i="1" s="1"/>
  <c r="CI315" i="1"/>
  <c r="CJ315" i="1" s="1"/>
  <c r="CI311" i="1"/>
  <c r="CJ311" i="1" s="1"/>
  <c r="CI307" i="1"/>
  <c r="CJ307" i="1" s="1"/>
  <c r="CI303" i="1"/>
  <c r="CJ303" i="1" s="1"/>
  <c r="CI299" i="1"/>
  <c r="CJ299" i="1" s="1"/>
  <c r="CI295" i="1"/>
  <c r="CJ295" i="1" s="1"/>
  <c r="CI291" i="1"/>
  <c r="CJ291" i="1" s="1"/>
  <c r="CI287" i="1"/>
  <c r="CJ287" i="1" s="1"/>
  <c r="CI283" i="1"/>
  <c r="CJ283" i="1" s="1"/>
  <c r="CI279" i="1"/>
  <c r="CJ279" i="1" s="1"/>
  <c r="CI275" i="1"/>
  <c r="CJ275" i="1" s="1"/>
  <c r="CI271" i="1"/>
  <c r="CJ271" i="1" s="1"/>
  <c r="CI267" i="1"/>
  <c r="CJ267" i="1" s="1"/>
  <c r="CI263" i="1"/>
  <c r="CJ263" i="1" s="1"/>
  <c r="CI259" i="1"/>
  <c r="CJ259" i="1" s="1"/>
  <c r="CI255" i="1"/>
  <c r="CJ255" i="1" s="1"/>
  <c r="CI251" i="1"/>
  <c r="CJ251" i="1" s="1"/>
  <c r="CI247" i="1"/>
  <c r="CJ247" i="1" s="1"/>
  <c r="CI243" i="1"/>
  <c r="CJ243" i="1" s="1"/>
  <c r="CI239" i="1"/>
  <c r="CJ239" i="1" s="1"/>
  <c r="CI235" i="1"/>
  <c r="CJ235" i="1" s="1"/>
  <c r="CI231" i="1"/>
  <c r="CJ231" i="1" s="1"/>
  <c r="CI227" i="1"/>
  <c r="CJ227" i="1" s="1"/>
  <c r="CI223" i="1"/>
  <c r="CJ223" i="1" s="1"/>
  <c r="CI219" i="1"/>
  <c r="CJ219" i="1" s="1"/>
  <c r="CI215" i="1"/>
  <c r="CJ215" i="1" s="1"/>
  <c r="CI211" i="1"/>
  <c r="CJ211" i="1" s="1"/>
  <c r="CI207" i="1"/>
  <c r="CJ207" i="1" s="1"/>
  <c r="CI203" i="1"/>
  <c r="CJ203" i="1" s="1"/>
  <c r="CI199" i="1"/>
  <c r="CJ199" i="1" s="1"/>
  <c r="CI195" i="1"/>
  <c r="CJ195" i="1" s="1"/>
  <c r="CI191" i="1"/>
  <c r="CJ191" i="1" s="1"/>
  <c r="CI187" i="1"/>
  <c r="CJ187" i="1" s="1"/>
  <c r="CI183" i="1"/>
  <c r="CJ183" i="1" s="1"/>
  <c r="CI179" i="1"/>
  <c r="CJ179" i="1" s="1"/>
  <c r="CI175" i="1"/>
  <c r="CJ175" i="1" s="1"/>
  <c r="CI171" i="1"/>
  <c r="CJ171" i="1" s="1"/>
  <c r="CI167" i="1"/>
  <c r="CJ167" i="1" s="1"/>
  <c r="CI159" i="1"/>
  <c r="CJ159" i="1" s="1"/>
  <c r="CI155" i="1"/>
  <c r="CJ155" i="1" s="1"/>
  <c r="CI151" i="1"/>
  <c r="CJ151" i="1" s="1"/>
  <c r="CI147" i="1"/>
  <c r="CJ147" i="1" s="1"/>
  <c r="CI143" i="1"/>
  <c r="CJ143" i="1" s="1"/>
  <c r="CI139" i="1"/>
  <c r="CJ139" i="1" s="1"/>
  <c r="CI135" i="1"/>
  <c r="CJ135" i="1" s="1"/>
  <c r="CI131" i="1"/>
  <c r="CJ131" i="1" s="1"/>
  <c r="CI127" i="1"/>
  <c r="CJ127" i="1" s="1"/>
  <c r="CI123" i="1"/>
  <c r="CJ123" i="1" s="1"/>
  <c r="CI119" i="1"/>
  <c r="CJ119" i="1" s="1"/>
  <c r="CI115" i="1"/>
  <c r="CJ115" i="1" s="1"/>
  <c r="CI111" i="1"/>
  <c r="CJ111" i="1" s="1"/>
  <c r="CI107" i="1"/>
  <c r="CJ107" i="1" s="1"/>
  <c r="CI103" i="1"/>
  <c r="CJ103" i="1" s="1"/>
  <c r="CI99" i="1"/>
  <c r="CJ99" i="1" s="1"/>
  <c r="CI95" i="1"/>
  <c r="CJ95" i="1" s="1"/>
  <c r="CI91" i="1"/>
  <c r="CJ91" i="1" s="1"/>
  <c r="CI87" i="1"/>
  <c r="CJ87" i="1" s="1"/>
  <c r="CI83" i="1"/>
  <c r="CJ83" i="1" s="1"/>
  <c r="CI79" i="1"/>
  <c r="CJ79" i="1" s="1"/>
  <c r="CI75" i="1"/>
  <c r="CJ75" i="1" s="1"/>
  <c r="CI71" i="1"/>
  <c r="CJ71" i="1" s="1"/>
  <c r="CI67" i="1"/>
  <c r="CJ67" i="1" s="1"/>
  <c r="CI63" i="1"/>
  <c r="CJ63" i="1" s="1"/>
  <c r="CI59" i="1"/>
  <c r="CJ59" i="1" s="1"/>
  <c r="CI55" i="1"/>
  <c r="CJ55" i="1" s="1"/>
  <c r="CI51" i="1"/>
  <c r="CJ51" i="1" s="1"/>
  <c r="CI47" i="1"/>
  <c r="CJ47" i="1" s="1"/>
  <c r="CI43" i="1"/>
  <c r="CJ43" i="1" s="1"/>
  <c r="CI39" i="1"/>
  <c r="CJ39" i="1" s="1"/>
  <c r="CI35" i="1"/>
  <c r="CJ35" i="1" s="1"/>
  <c r="CI31" i="1"/>
  <c r="CJ31" i="1" s="1"/>
  <c r="CI27" i="1"/>
  <c r="CJ27" i="1" s="1"/>
  <c r="CI23" i="1"/>
  <c r="CJ23" i="1" s="1"/>
  <c r="CI19" i="1"/>
  <c r="CJ19" i="1" s="1"/>
  <c r="CI15" i="1"/>
  <c r="CJ15" i="1" s="1"/>
  <c r="CI11" i="1"/>
  <c r="CJ11" i="1" s="1"/>
  <c r="CI7" i="1"/>
  <c r="CJ7" i="1" s="1"/>
  <c r="CI532" i="1"/>
  <c r="CJ532" i="1" s="1"/>
  <c r="CI528" i="1"/>
  <c r="CJ528" i="1" s="1"/>
  <c r="CI524" i="1"/>
  <c r="CJ524" i="1" s="1"/>
  <c r="CI520" i="1"/>
  <c r="CJ520" i="1" s="1"/>
  <c r="CI516" i="1"/>
  <c r="CJ516" i="1" s="1"/>
  <c r="CI512" i="1"/>
  <c r="CJ512" i="1" s="1"/>
  <c r="CI508" i="1"/>
  <c r="CJ508" i="1" s="1"/>
  <c r="CI504" i="1"/>
  <c r="CJ504" i="1" s="1"/>
  <c r="CI500" i="1"/>
  <c r="CJ500" i="1" s="1"/>
  <c r="CI496" i="1"/>
  <c r="CJ496" i="1" s="1"/>
  <c r="CI492" i="1"/>
  <c r="CJ492" i="1" s="1"/>
  <c r="CI488" i="1"/>
  <c r="CJ488" i="1" s="1"/>
  <c r="CI484" i="1"/>
  <c r="CJ484" i="1" s="1"/>
  <c r="CI480" i="1"/>
  <c r="CJ480" i="1" s="1"/>
  <c r="CI476" i="1"/>
  <c r="CJ476" i="1" s="1"/>
  <c r="CI472" i="1"/>
  <c r="CJ472" i="1" s="1"/>
  <c r="CI468" i="1"/>
  <c r="CJ468" i="1" s="1"/>
  <c r="CI464" i="1"/>
  <c r="CJ464" i="1" s="1"/>
  <c r="CI460" i="1"/>
  <c r="CJ460" i="1" s="1"/>
  <c r="CI456" i="1"/>
  <c r="CJ456" i="1" s="1"/>
  <c r="CI452" i="1"/>
  <c r="CJ452" i="1" s="1"/>
  <c r="CI448" i="1"/>
  <c r="CJ448" i="1" s="1"/>
  <c r="CI444" i="1"/>
  <c r="CJ444" i="1" s="1"/>
  <c r="CI440" i="1"/>
  <c r="CJ440" i="1" s="1"/>
  <c r="CI436" i="1"/>
  <c r="CJ436" i="1" s="1"/>
  <c r="CI432" i="1"/>
  <c r="CJ432" i="1" s="1"/>
  <c r="CI428" i="1"/>
  <c r="CJ428" i="1" s="1"/>
  <c r="CI424" i="1"/>
  <c r="CJ424" i="1" s="1"/>
  <c r="CI420" i="1"/>
  <c r="CJ420" i="1" s="1"/>
  <c r="CI416" i="1"/>
  <c r="CJ416" i="1" s="1"/>
  <c r="CI412" i="1"/>
  <c r="CJ412" i="1" s="1"/>
  <c r="CI408" i="1"/>
  <c r="CJ408" i="1" s="1"/>
  <c r="CI404" i="1"/>
  <c r="CJ404" i="1" s="1"/>
  <c r="CI400" i="1"/>
  <c r="CJ400" i="1" s="1"/>
  <c r="CI396" i="1"/>
  <c r="CJ396" i="1" s="1"/>
  <c r="CI392" i="1"/>
  <c r="CJ392" i="1" s="1"/>
  <c r="CI388" i="1"/>
  <c r="CJ388" i="1" s="1"/>
  <c r="CI384" i="1"/>
  <c r="CJ384" i="1" s="1"/>
  <c r="CI380" i="1"/>
  <c r="CJ380" i="1" s="1"/>
  <c r="CI376" i="1"/>
  <c r="CJ376" i="1" s="1"/>
  <c r="CI372" i="1"/>
  <c r="CJ372" i="1" s="1"/>
  <c r="CI368" i="1"/>
  <c r="CJ368" i="1" s="1"/>
  <c r="CI364" i="1"/>
  <c r="CJ364" i="1" s="1"/>
  <c r="CI360" i="1"/>
  <c r="CJ360" i="1" s="1"/>
  <c r="CI356" i="1"/>
  <c r="CJ356" i="1" s="1"/>
  <c r="CI352" i="1"/>
  <c r="CJ352" i="1" s="1"/>
  <c r="CI348" i="1"/>
  <c r="CJ348" i="1" s="1"/>
  <c r="CI344" i="1"/>
  <c r="CJ344" i="1" s="1"/>
  <c r="CI340" i="1"/>
  <c r="CJ340" i="1" s="1"/>
  <c r="CI336" i="1"/>
  <c r="CJ336" i="1" s="1"/>
  <c r="CI332" i="1"/>
  <c r="CJ332" i="1" s="1"/>
  <c r="CI328" i="1"/>
  <c r="CJ328" i="1" s="1"/>
  <c r="CI324" i="1"/>
  <c r="CJ324" i="1" s="1"/>
  <c r="CI320" i="1"/>
  <c r="CJ320" i="1" s="1"/>
  <c r="CI316" i="1"/>
  <c r="CJ316" i="1" s="1"/>
  <c r="CI312" i="1"/>
  <c r="CJ312" i="1" s="1"/>
  <c r="CI308" i="1"/>
  <c r="CJ308" i="1" s="1"/>
  <c r="CI304" i="1"/>
  <c r="CJ304" i="1" s="1"/>
  <c r="CI300" i="1"/>
  <c r="CJ300" i="1" s="1"/>
  <c r="CI296" i="1"/>
  <c r="CJ296" i="1" s="1"/>
  <c r="CI292" i="1"/>
  <c r="CJ292" i="1" s="1"/>
  <c r="CI288" i="1"/>
  <c r="CJ288" i="1" s="1"/>
  <c r="CI284" i="1"/>
  <c r="CJ284" i="1" s="1"/>
  <c r="CI280" i="1"/>
  <c r="CJ280" i="1" s="1"/>
  <c r="CI276" i="1"/>
  <c r="CJ276" i="1" s="1"/>
  <c r="CI272" i="1"/>
  <c r="CJ272" i="1" s="1"/>
  <c r="CI268" i="1"/>
  <c r="CJ268" i="1" s="1"/>
  <c r="CI264" i="1"/>
  <c r="CJ264" i="1" s="1"/>
  <c r="CI260" i="1"/>
  <c r="CJ260" i="1" s="1"/>
  <c r="CI256" i="1"/>
  <c r="CJ256" i="1" s="1"/>
  <c r="CI252" i="1"/>
  <c r="CJ252" i="1" s="1"/>
  <c r="CI248" i="1"/>
  <c r="CJ248" i="1" s="1"/>
  <c r="CI244" i="1"/>
  <c r="CJ244" i="1" s="1"/>
  <c r="CI240" i="1"/>
  <c r="CJ240" i="1" s="1"/>
  <c r="CI236" i="1"/>
  <c r="CJ236" i="1" s="1"/>
  <c r="CI232" i="1"/>
  <c r="CJ232" i="1" s="1"/>
  <c r="CI228" i="1"/>
  <c r="CJ228" i="1" s="1"/>
  <c r="CI224" i="1"/>
  <c r="CJ224" i="1" s="1"/>
  <c r="CI220" i="1"/>
  <c r="CJ220" i="1" s="1"/>
  <c r="CI216" i="1"/>
  <c r="CJ216" i="1" s="1"/>
  <c r="CI212" i="1"/>
  <c r="CJ212" i="1" s="1"/>
  <c r="CI208" i="1"/>
  <c r="CJ208" i="1" s="1"/>
  <c r="CI204" i="1"/>
  <c r="CJ204" i="1" s="1"/>
  <c r="CI200" i="1"/>
  <c r="CJ200" i="1" s="1"/>
  <c r="CI196" i="1"/>
  <c r="CJ196" i="1" s="1"/>
  <c r="CI192" i="1"/>
  <c r="CJ192" i="1" s="1"/>
  <c r="CI188" i="1"/>
  <c r="CJ188" i="1" s="1"/>
  <c r="CI184" i="1"/>
  <c r="CJ184" i="1" s="1"/>
  <c r="CI180" i="1"/>
  <c r="CJ180" i="1" s="1"/>
  <c r="CI176" i="1"/>
  <c r="CJ176" i="1" s="1"/>
  <c r="CI172" i="1"/>
  <c r="CJ172" i="1" s="1"/>
  <c r="CI168" i="1"/>
  <c r="CJ168" i="1" s="1"/>
  <c r="CI164" i="1"/>
  <c r="CJ164" i="1" s="1"/>
  <c r="CI160" i="1"/>
  <c r="CJ160" i="1" s="1"/>
  <c r="CI156" i="1"/>
  <c r="CJ156" i="1" s="1"/>
  <c r="CI152" i="1"/>
  <c r="CJ152" i="1" s="1"/>
  <c r="CI148" i="1"/>
  <c r="CJ148" i="1" s="1"/>
  <c r="CI144" i="1"/>
  <c r="CJ144" i="1" s="1"/>
  <c r="CI140" i="1"/>
  <c r="CJ140" i="1" s="1"/>
  <c r="CI136" i="1"/>
  <c r="CJ136" i="1" s="1"/>
  <c r="CI132" i="1"/>
  <c r="CJ132" i="1" s="1"/>
  <c r="CI128" i="1"/>
  <c r="CJ128" i="1" s="1"/>
  <c r="CI124" i="1"/>
  <c r="CJ124" i="1" s="1"/>
  <c r="CI120" i="1"/>
  <c r="CJ120" i="1" s="1"/>
  <c r="CI116" i="1"/>
  <c r="CJ116" i="1" s="1"/>
  <c r="CI112" i="1"/>
  <c r="CJ112" i="1" s="1"/>
  <c r="CI108" i="1"/>
  <c r="CJ108" i="1" s="1"/>
  <c r="CI104" i="1"/>
  <c r="CJ104" i="1" s="1"/>
  <c r="CI100" i="1"/>
  <c r="CJ100" i="1" s="1"/>
  <c r="CI96" i="1"/>
  <c r="CJ96" i="1" s="1"/>
  <c r="CI92" i="1"/>
  <c r="CJ92" i="1" s="1"/>
  <c r="CI88" i="1"/>
  <c r="CJ88" i="1" s="1"/>
  <c r="CI84" i="1"/>
  <c r="CJ84" i="1" s="1"/>
  <c r="CI80" i="1"/>
  <c r="CJ80" i="1" s="1"/>
  <c r="CI76" i="1"/>
  <c r="CJ76" i="1" s="1"/>
  <c r="CI72" i="1"/>
  <c r="CJ72" i="1" s="1"/>
  <c r="CI68" i="1"/>
  <c r="CJ68" i="1" s="1"/>
  <c r="CI64" i="1"/>
  <c r="CJ64" i="1" s="1"/>
  <c r="CI60" i="1"/>
  <c r="CJ60" i="1" s="1"/>
  <c r="CI56" i="1"/>
  <c r="CJ56" i="1" s="1"/>
  <c r="CI52" i="1"/>
  <c r="CJ52" i="1" s="1"/>
  <c r="CI48" i="1"/>
  <c r="CJ48" i="1" s="1"/>
  <c r="CI44" i="1"/>
  <c r="CJ44" i="1" s="1"/>
  <c r="CI40" i="1"/>
  <c r="CJ40" i="1" s="1"/>
  <c r="CI36" i="1"/>
  <c r="CJ36" i="1" s="1"/>
  <c r="CI32" i="1"/>
  <c r="CJ32" i="1" s="1"/>
  <c r="CI28" i="1"/>
  <c r="CJ28" i="1" s="1"/>
  <c r="CI24" i="1"/>
  <c r="CJ24" i="1" s="1"/>
  <c r="CI20" i="1"/>
  <c r="CJ20" i="1" s="1"/>
  <c r="CI16" i="1"/>
  <c r="CJ16" i="1" s="1"/>
  <c r="CI12" i="1"/>
  <c r="CJ12" i="1" s="1"/>
  <c r="CI8" i="1"/>
  <c r="CJ8" i="1" s="1"/>
  <c r="CI4" i="1"/>
  <c r="CJ4" i="1" s="1"/>
  <c r="CI125" i="1"/>
  <c r="CJ125" i="1" s="1"/>
  <c r="CI121" i="1"/>
  <c r="CJ121" i="1" s="1"/>
  <c r="CI117" i="1"/>
  <c r="CJ117" i="1" s="1"/>
  <c r="CI113" i="1"/>
  <c r="CJ113" i="1" s="1"/>
  <c r="CI109" i="1"/>
  <c r="CJ109" i="1" s="1"/>
  <c r="CI105" i="1"/>
  <c r="CJ105" i="1" s="1"/>
  <c r="CI101" i="1"/>
  <c r="CJ101" i="1" s="1"/>
  <c r="CI97" i="1"/>
  <c r="CJ97" i="1" s="1"/>
  <c r="CI93" i="1"/>
  <c r="CJ93" i="1" s="1"/>
  <c r="CI89" i="1"/>
  <c r="CJ89" i="1" s="1"/>
  <c r="CI85" i="1"/>
  <c r="CJ85" i="1" s="1"/>
  <c r="CI81" i="1"/>
  <c r="CJ81" i="1" s="1"/>
  <c r="CI77" i="1"/>
  <c r="CJ77" i="1" s="1"/>
  <c r="CI73" i="1"/>
  <c r="CJ73" i="1" s="1"/>
  <c r="CI69" i="1"/>
  <c r="CJ69" i="1" s="1"/>
  <c r="CI65" i="1"/>
  <c r="CJ65" i="1" s="1"/>
  <c r="CI61" i="1"/>
  <c r="CJ61" i="1" s="1"/>
  <c r="CI57" i="1"/>
  <c r="CJ57" i="1" s="1"/>
  <c r="CI53" i="1"/>
  <c r="CJ53" i="1" s="1"/>
  <c r="CI49" i="1"/>
  <c r="CJ49" i="1" s="1"/>
  <c r="CI45" i="1"/>
  <c r="CJ45" i="1" s="1"/>
  <c r="CI41" i="1"/>
  <c r="CJ41" i="1" s="1"/>
  <c r="CI37" i="1"/>
  <c r="CJ37" i="1" s="1"/>
  <c r="CI33" i="1"/>
  <c r="CJ33" i="1" s="1"/>
  <c r="CI29" i="1"/>
  <c r="CJ29" i="1" s="1"/>
  <c r="CI25" i="1"/>
  <c r="CJ25" i="1" s="1"/>
  <c r="CI21" i="1"/>
  <c r="CJ21" i="1" s="1"/>
  <c r="CI17" i="1"/>
  <c r="CJ17" i="1" s="1"/>
  <c r="CI13" i="1"/>
  <c r="CJ13" i="1" s="1"/>
  <c r="CI9" i="1"/>
  <c r="CJ9" i="1" s="1"/>
  <c r="CI5" i="1"/>
  <c r="CJ5" i="1" s="1"/>
  <c r="CQ1495" i="1"/>
  <c r="CR1495" i="1" s="1"/>
  <c r="CS1495" i="1" s="1"/>
  <c r="CQ1487" i="1"/>
  <c r="CR1487" i="1" s="1"/>
  <c r="CS1487" i="1" s="1"/>
  <c r="CQ1479" i="1"/>
  <c r="CR1479" i="1" s="1"/>
  <c r="CS1479" i="1" s="1"/>
  <c r="CQ1471" i="1"/>
  <c r="CR1471" i="1" s="1"/>
  <c r="CS1471" i="1" s="1"/>
  <c r="CQ1463" i="1"/>
  <c r="CR1463" i="1" s="1"/>
  <c r="CS1463" i="1" s="1"/>
  <c r="CQ1455" i="1"/>
  <c r="CR1455" i="1" s="1"/>
  <c r="CS1455" i="1" s="1"/>
  <c r="CQ1447" i="1"/>
  <c r="CR1447" i="1" s="1"/>
  <c r="CS1447" i="1" s="1"/>
  <c r="CQ1439" i="1"/>
  <c r="CR1439" i="1" s="1"/>
  <c r="CS1439" i="1" s="1"/>
  <c r="CQ1431" i="1"/>
  <c r="CR1431" i="1" s="1"/>
  <c r="CS1431" i="1" s="1"/>
  <c r="CQ1423" i="1"/>
  <c r="CR1423" i="1" s="1"/>
  <c r="CS1423" i="1" s="1"/>
  <c r="CQ1415" i="1"/>
  <c r="CR1415" i="1" s="1"/>
  <c r="CS1415" i="1" s="1"/>
  <c r="CQ1407" i="1"/>
  <c r="CR1407" i="1" s="1"/>
  <c r="CS1407" i="1" s="1"/>
  <c r="CQ1399" i="1"/>
  <c r="CR1399" i="1" s="1"/>
  <c r="CS1399" i="1" s="1"/>
  <c r="CQ1391" i="1"/>
  <c r="CR1391" i="1" s="1"/>
  <c r="CS1391" i="1" s="1"/>
  <c r="CQ1383" i="1"/>
  <c r="CR1383" i="1" s="1"/>
  <c r="CS1383" i="1" s="1"/>
  <c r="CQ1375" i="1"/>
  <c r="CR1375" i="1" s="1"/>
  <c r="CS1375" i="1" s="1"/>
  <c r="CQ1367" i="1"/>
  <c r="CR1367" i="1" s="1"/>
  <c r="CS1367" i="1" s="1"/>
  <c r="CQ1359" i="1"/>
  <c r="CR1359" i="1" s="1"/>
  <c r="CS1359" i="1" s="1"/>
  <c r="CQ1351" i="1"/>
  <c r="CR1351" i="1" s="1"/>
  <c r="CS1351" i="1" s="1"/>
  <c r="CQ1343" i="1"/>
  <c r="CR1343" i="1" s="1"/>
  <c r="CS1343" i="1" s="1"/>
  <c r="CQ1335" i="1"/>
  <c r="CR1335" i="1" s="1"/>
  <c r="CS1335" i="1" s="1"/>
  <c r="CQ1327" i="1"/>
  <c r="CR1327" i="1" s="1"/>
  <c r="CS1327" i="1" s="1"/>
  <c r="CQ1319" i="1"/>
  <c r="CR1319" i="1" s="1"/>
  <c r="CS1319" i="1" s="1"/>
  <c r="CQ1311" i="1"/>
  <c r="CR1311" i="1" s="1"/>
  <c r="CS1311" i="1" s="1"/>
  <c r="CQ1303" i="1"/>
  <c r="CR1303" i="1" s="1"/>
  <c r="CS1303" i="1" s="1"/>
  <c r="CQ1295" i="1"/>
  <c r="CR1295" i="1" s="1"/>
  <c r="CS1295" i="1" s="1"/>
  <c r="CQ1287" i="1"/>
  <c r="CR1287" i="1" s="1"/>
  <c r="CS1287" i="1" s="1"/>
  <c r="CQ1279" i="1"/>
  <c r="CR1279" i="1" s="1"/>
  <c r="CS1279" i="1" s="1"/>
  <c r="CQ1271" i="1"/>
  <c r="CR1271" i="1" s="1"/>
  <c r="CS1271" i="1" s="1"/>
  <c r="CQ1263" i="1"/>
  <c r="CR1263" i="1" s="1"/>
  <c r="CS1263" i="1" s="1"/>
  <c r="CQ1255" i="1"/>
  <c r="CR1255" i="1" s="1"/>
  <c r="CS1255" i="1" s="1"/>
  <c r="CQ1247" i="1"/>
  <c r="CR1247" i="1" s="1"/>
  <c r="CS1247" i="1" s="1"/>
  <c r="CQ1239" i="1"/>
  <c r="CR1239" i="1" s="1"/>
  <c r="CS1239" i="1" s="1"/>
  <c r="CQ1231" i="1"/>
  <c r="CR1231" i="1" s="1"/>
  <c r="CS1231" i="1" s="1"/>
  <c r="CQ1223" i="1"/>
  <c r="CR1223" i="1" s="1"/>
  <c r="CS1223" i="1" s="1"/>
  <c r="CQ1215" i="1"/>
  <c r="CR1215" i="1" s="1"/>
  <c r="CS1215" i="1" s="1"/>
  <c r="CQ1207" i="1"/>
  <c r="CR1207" i="1" s="1"/>
  <c r="CS1207" i="1" s="1"/>
  <c r="CQ1199" i="1"/>
  <c r="CR1199" i="1" s="1"/>
  <c r="CS1199" i="1" s="1"/>
  <c r="CQ1191" i="1"/>
  <c r="CR1191" i="1" s="1"/>
  <c r="CS1191" i="1" s="1"/>
  <c r="CQ1183" i="1"/>
  <c r="CR1183" i="1" s="1"/>
  <c r="CS1183" i="1" s="1"/>
  <c r="CQ1175" i="1"/>
  <c r="CR1175" i="1" s="1"/>
  <c r="CS1175" i="1" s="1"/>
  <c r="CQ1167" i="1"/>
  <c r="CR1167" i="1" s="1"/>
  <c r="CS1167" i="1" s="1"/>
  <c r="CQ1159" i="1"/>
  <c r="CR1159" i="1" s="1"/>
  <c r="CS1159" i="1" s="1"/>
  <c r="CQ1151" i="1"/>
  <c r="CR1151" i="1" s="1"/>
  <c r="CS1151" i="1" s="1"/>
  <c r="CQ1143" i="1"/>
  <c r="CR1143" i="1" s="1"/>
  <c r="CS1143" i="1" s="1"/>
  <c r="CQ1135" i="1"/>
  <c r="CR1135" i="1" s="1"/>
  <c r="CS1135" i="1" s="1"/>
  <c r="CQ1127" i="1"/>
  <c r="CR1127" i="1" s="1"/>
  <c r="CS1127" i="1" s="1"/>
  <c r="CQ1119" i="1"/>
  <c r="CR1119" i="1" s="1"/>
  <c r="CS1119" i="1" s="1"/>
  <c r="CQ1111" i="1"/>
  <c r="CR1111" i="1" s="1"/>
  <c r="CS1111" i="1" s="1"/>
  <c r="CQ1103" i="1"/>
  <c r="CR1103" i="1" s="1"/>
  <c r="CS1103" i="1" s="1"/>
  <c r="CQ1095" i="1"/>
  <c r="CR1095" i="1" s="1"/>
  <c r="CS1095" i="1" s="1"/>
  <c r="CQ1087" i="1"/>
  <c r="CR1087" i="1" s="1"/>
  <c r="CS1087" i="1" s="1"/>
  <c r="CQ1079" i="1"/>
  <c r="CR1079" i="1" s="1"/>
  <c r="CS1079" i="1" s="1"/>
  <c r="CQ1071" i="1"/>
  <c r="CR1071" i="1" s="1"/>
  <c r="CS1071" i="1" s="1"/>
  <c r="CQ1063" i="1"/>
  <c r="CR1063" i="1" s="1"/>
  <c r="CS1063" i="1" s="1"/>
  <c r="CQ1055" i="1"/>
  <c r="CR1055" i="1" s="1"/>
  <c r="CS1055" i="1" s="1"/>
  <c r="CQ1047" i="1"/>
  <c r="CR1047" i="1" s="1"/>
  <c r="CS1047" i="1" s="1"/>
  <c r="CQ1039" i="1"/>
  <c r="CR1039" i="1" s="1"/>
  <c r="CS1039" i="1" s="1"/>
  <c r="CQ1031" i="1"/>
  <c r="CR1031" i="1" s="1"/>
  <c r="CS1031" i="1" s="1"/>
  <c r="CQ1493" i="1"/>
  <c r="CR1493" i="1" s="1"/>
  <c r="CS1493" i="1" s="1"/>
  <c r="CQ1485" i="1"/>
  <c r="CR1485" i="1" s="1"/>
  <c r="CS1485" i="1" s="1"/>
  <c r="CQ1477" i="1"/>
  <c r="CR1477" i="1" s="1"/>
  <c r="CS1477" i="1" s="1"/>
  <c r="CQ1469" i="1"/>
  <c r="CR1469" i="1" s="1"/>
  <c r="CS1469" i="1" s="1"/>
  <c r="CQ1461" i="1"/>
  <c r="CR1461" i="1" s="1"/>
  <c r="CS1461" i="1" s="1"/>
  <c r="CQ1453" i="1"/>
  <c r="CR1453" i="1" s="1"/>
  <c r="CS1453" i="1" s="1"/>
  <c r="CQ1445" i="1"/>
  <c r="CR1445" i="1" s="1"/>
  <c r="CS1445" i="1" s="1"/>
  <c r="CQ1429" i="1"/>
  <c r="CR1429" i="1" s="1"/>
  <c r="CS1429" i="1" s="1"/>
  <c r="CQ1421" i="1"/>
  <c r="CR1421" i="1" s="1"/>
  <c r="CS1421" i="1" s="1"/>
  <c r="CQ1413" i="1"/>
  <c r="CR1413" i="1" s="1"/>
  <c r="CS1413" i="1" s="1"/>
  <c r="CQ1405" i="1"/>
  <c r="CR1405" i="1" s="1"/>
  <c r="CS1405" i="1" s="1"/>
  <c r="CQ1397" i="1"/>
  <c r="CR1397" i="1" s="1"/>
  <c r="CS1397" i="1" s="1"/>
  <c r="CQ1389" i="1"/>
  <c r="CR1389" i="1" s="1"/>
  <c r="CS1389" i="1" s="1"/>
  <c r="CQ1381" i="1"/>
  <c r="CR1381" i="1" s="1"/>
  <c r="CS1381" i="1" s="1"/>
  <c r="CQ1365" i="1"/>
  <c r="CR1365" i="1" s="1"/>
  <c r="CS1365" i="1" s="1"/>
  <c r="CQ1357" i="1"/>
  <c r="CR1357" i="1" s="1"/>
  <c r="CS1357" i="1" s="1"/>
  <c r="CQ1349" i="1"/>
  <c r="CR1349" i="1" s="1"/>
  <c r="CS1349" i="1" s="1"/>
  <c r="CQ1341" i="1"/>
  <c r="CR1341" i="1" s="1"/>
  <c r="CS1341" i="1" s="1"/>
  <c r="CQ1333" i="1"/>
  <c r="CR1333" i="1" s="1"/>
  <c r="CS1333" i="1" s="1"/>
  <c r="CQ1325" i="1"/>
  <c r="CR1325" i="1" s="1"/>
  <c r="CS1325" i="1" s="1"/>
  <c r="CQ1317" i="1"/>
  <c r="CR1317" i="1" s="1"/>
  <c r="CS1317" i="1" s="1"/>
  <c r="CQ1301" i="1"/>
  <c r="CR1301" i="1" s="1"/>
  <c r="CS1301" i="1" s="1"/>
  <c r="CQ1293" i="1"/>
  <c r="CR1293" i="1" s="1"/>
  <c r="CS1293" i="1" s="1"/>
  <c r="CQ1285" i="1"/>
  <c r="CR1285" i="1" s="1"/>
  <c r="CS1285" i="1" s="1"/>
  <c r="CQ1277" i="1"/>
  <c r="CR1277" i="1" s="1"/>
  <c r="CS1277" i="1" s="1"/>
  <c r="CQ1269" i="1"/>
  <c r="CR1269" i="1" s="1"/>
  <c r="CS1269" i="1" s="1"/>
  <c r="CQ1261" i="1"/>
  <c r="CR1261" i="1" s="1"/>
  <c r="CS1261" i="1" s="1"/>
  <c r="CQ1253" i="1"/>
  <c r="CR1253" i="1" s="1"/>
  <c r="CS1253" i="1" s="1"/>
  <c r="CQ1237" i="1"/>
  <c r="CR1237" i="1" s="1"/>
  <c r="CS1237" i="1" s="1"/>
  <c r="CQ1229" i="1"/>
  <c r="CR1229" i="1" s="1"/>
  <c r="CS1229" i="1" s="1"/>
  <c r="CQ1221" i="1"/>
  <c r="CR1221" i="1" s="1"/>
  <c r="CS1221" i="1" s="1"/>
  <c r="CQ1213" i="1"/>
  <c r="CR1213" i="1" s="1"/>
  <c r="CS1213" i="1" s="1"/>
  <c r="CQ1205" i="1"/>
  <c r="CR1205" i="1" s="1"/>
  <c r="CS1205" i="1" s="1"/>
  <c r="CQ1197" i="1"/>
  <c r="CR1197" i="1" s="1"/>
  <c r="CS1197" i="1" s="1"/>
  <c r="CQ1189" i="1"/>
  <c r="CR1189" i="1" s="1"/>
  <c r="CS1189" i="1" s="1"/>
  <c r="CQ1173" i="1"/>
  <c r="CR1173" i="1" s="1"/>
  <c r="CS1173" i="1" s="1"/>
  <c r="CQ1165" i="1"/>
  <c r="CR1165" i="1" s="1"/>
  <c r="CS1165" i="1" s="1"/>
  <c r="CQ1157" i="1"/>
  <c r="CR1157" i="1" s="1"/>
  <c r="CS1157" i="1" s="1"/>
  <c r="CQ1149" i="1"/>
  <c r="CR1149" i="1" s="1"/>
  <c r="CS1149" i="1" s="1"/>
  <c r="CQ1141" i="1"/>
  <c r="CR1141" i="1" s="1"/>
  <c r="CS1141" i="1" s="1"/>
  <c r="CQ1133" i="1"/>
  <c r="CR1133" i="1" s="1"/>
  <c r="CS1133" i="1" s="1"/>
  <c r="CQ1125" i="1"/>
  <c r="CR1125" i="1" s="1"/>
  <c r="CS1125" i="1" s="1"/>
  <c r="CQ1109" i="1"/>
  <c r="CR1109" i="1" s="1"/>
  <c r="CS1109" i="1" s="1"/>
  <c r="CQ1101" i="1"/>
  <c r="CR1101" i="1" s="1"/>
  <c r="CS1101" i="1" s="1"/>
  <c r="CQ1093" i="1"/>
  <c r="CR1093" i="1" s="1"/>
  <c r="CS1093" i="1" s="1"/>
  <c r="CQ1085" i="1"/>
  <c r="CR1085" i="1" s="1"/>
  <c r="CS1085" i="1" s="1"/>
  <c r="CQ1077" i="1"/>
  <c r="CR1077" i="1" s="1"/>
  <c r="CS1077" i="1" s="1"/>
  <c r="CQ1069" i="1"/>
  <c r="CR1069" i="1" s="1"/>
  <c r="CS1069" i="1" s="1"/>
  <c r="CQ1061" i="1"/>
  <c r="CR1061" i="1" s="1"/>
  <c r="CS1061" i="1" s="1"/>
  <c r="CQ1045" i="1"/>
  <c r="CR1045" i="1" s="1"/>
  <c r="CS1045" i="1" s="1"/>
  <c r="CQ1037" i="1"/>
  <c r="CR1037" i="1" s="1"/>
  <c r="CS1037" i="1" s="1"/>
  <c r="CQ1029" i="1"/>
  <c r="CR1029" i="1" s="1"/>
  <c r="CS1029" i="1" s="1"/>
  <c r="CQ1021" i="1"/>
  <c r="CR1021" i="1" s="1"/>
  <c r="CS1021" i="1" s="1"/>
  <c r="CQ1013" i="1"/>
  <c r="CR1013" i="1" s="1"/>
  <c r="CS1013" i="1" s="1"/>
  <c r="CQ1005" i="1"/>
  <c r="CR1005" i="1" s="1"/>
  <c r="CS1005" i="1" s="1"/>
  <c r="CQ997" i="1"/>
  <c r="CR997" i="1" s="1"/>
  <c r="CS997" i="1" s="1"/>
  <c r="CQ981" i="1"/>
  <c r="CR981" i="1" s="1"/>
  <c r="CS981" i="1" s="1"/>
  <c r="CQ973" i="1"/>
  <c r="CR973" i="1" s="1"/>
  <c r="CS973" i="1" s="1"/>
  <c r="CQ965" i="1"/>
  <c r="CR965" i="1" s="1"/>
  <c r="CS965" i="1" s="1"/>
  <c r="CQ957" i="1"/>
  <c r="CR957" i="1" s="1"/>
  <c r="CS957" i="1" s="1"/>
  <c r="CQ949" i="1"/>
  <c r="CR949" i="1" s="1"/>
  <c r="CS949" i="1" s="1"/>
  <c r="CQ941" i="1"/>
  <c r="CR941" i="1" s="1"/>
  <c r="CS941" i="1" s="1"/>
  <c r="CQ933" i="1"/>
  <c r="CR933" i="1" s="1"/>
  <c r="CS933" i="1" s="1"/>
  <c r="CQ917" i="1"/>
  <c r="CR917" i="1" s="1"/>
  <c r="CS917" i="1" s="1"/>
  <c r="CQ909" i="1"/>
  <c r="CR909" i="1" s="1"/>
  <c r="CS909" i="1" s="1"/>
  <c r="CQ901" i="1"/>
  <c r="CR901" i="1" s="1"/>
  <c r="CS901" i="1" s="1"/>
  <c r="CQ893" i="1"/>
  <c r="CR893" i="1" s="1"/>
  <c r="CS893" i="1" s="1"/>
  <c r="CQ885" i="1"/>
  <c r="CR885" i="1" s="1"/>
  <c r="CS885" i="1" s="1"/>
  <c r="CQ877" i="1"/>
  <c r="CR877" i="1" s="1"/>
  <c r="CS877" i="1" s="1"/>
  <c r="CQ869" i="1"/>
  <c r="CR869" i="1" s="1"/>
  <c r="CS869" i="1" s="1"/>
  <c r="CQ853" i="1"/>
  <c r="CR853" i="1" s="1"/>
  <c r="CS853" i="1" s="1"/>
  <c r="CQ845" i="1"/>
  <c r="CR845" i="1" s="1"/>
  <c r="CS845" i="1" s="1"/>
  <c r="CQ837" i="1"/>
  <c r="CR837" i="1" s="1"/>
  <c r="CS837" i="1" s="1"/>
  <c r="CQ829" i="1"/>
  <c r="CR829" i="1" s="1"/>
  <c r="CS829" i="1" s="1"/>
  <c r="CQ821" i="1"/>
  <c r="CR821" i="1" s="1"/>
  <c r="CS821" i="1" s="1"/>
  <c r="CQ813" i="1"/>
  <c r="CR813" i="1" s="1"/>
  <c r="CS813" i="1" s="1"/>
  <c r="CQ805" i="1"/>
  <c r="CR805" i="1" s="1"/>
  <c r="CS805" i="1" s="1"/>
  <c r="CQ789" i="1"/>
  <c r="CR789" i="1" s="1"/>
  <c r="CS789" i="1" s="1"/>
  <c r="CQ781" i="1"/>
  <c r="CR781" i="1" s="1"/>
  <c r="CS781" i="1" s="1"/>
  <c r="CQ773" i="1"/>
  <c r="CR773" i="1" s="1"/>
  <c r="CS773" i="1" s="1"/>
  <c r="CQ765" i="1"/>
  <c r="CR765" i="1" s="1"/>
  <c r="CS765" i="1" s="1"/>
  <c r="CQ757" i="1"/>
  <c r="CR757" i="1" s="1"/>
  <c r="CS757" i="1" s="1"/>
  <c r="CQ749" i="1"/>
  <c r="CR749" i="1" s="1"/>
  <c r="CS749" i="1" s="1"/>
  <c r="CQ741" i="1"/>
  <c r="CR741" i="1" s="1"/>
  <c r="CS741" i="1" s="1"/>
  <c r="CQ725" i="1"/>
  <c r="CR725" i="1" s="1"/>
  <c r="CS725" i="1" s="1"/>
  <c r="CQ717" i="1"/>
  <c r="CR717" i="1" s="1"/>
  <c r="CS717" i="1" s="1"/>
  <c r="CQ709" i="1"/>
  <c r="CR709" i="1" s="1"/>
  <c r="CS709" i="1" s="1"/>
  <c r="CQ701" i="1"/>
  <c r="CR701" i="1" s="1"/>
  <c r="CS701" i="1" s="1"/>
  <c r="CQ693" i="1"/>
  <c r="CR693" i="1" s="1"/>
  <c r="CS693" i="1" s="1"/>
  <c r="CQ685" i="1"/>
  <c r="CR685" i="1" s="1"/>
  <c r="CS685" i="1" s="1"/>
  <c r="CQ677" i="1"/>
  <c r="CR677" i="1" s="1"/>
  <c r="CS677" i="1" s="1"/>
  <c r="CQ661" i="1"/>
  <c r="CR661" i="1" s="1"/>
  <c r="CS661" i="1" s="1"/>
  <c r="CQ653" i="1"/>
  <c r="CR653" i="1" s="1"/>
  <c r="CS653" i="1" s="1"/>
  <c r="CQ645" i="1"/>
  <c r="CR645" i="1" s="1"/>
  <c r="CS645" i="1" s="1"/>
  <c r="CQ637" i="1"/>
  <c r="CR637" i="1" s="1"/>
  <c r="CS637" i="1" s="1"/>
  <c r="CQ629" i="1"/>
  <c r="CR629" i="1" s="1"/>
  <c r="CS629" i="1" s="1"/>
  <c r="CQ621" i="1"/>
  <c r="CR621" i="1" s="1"/>
  <c r="CS621" i="1" s="1"/>
  <c r="CQ613" i="1"/>
  <c r="CR613" i="1" s="1"/>
  <c r="CS613" i="1" s="1"/>
  <c r="CQ597" i="1"/>
  <c r="CR597" i="1" s="1"/>
  <c r="CS597" i="1" s="1"/>
  <c r="CQ589" i="1"/>
  <c r="CR589" i="1" s="1"/>
  <c r="CS589" i="1" s="1"/>
  <c r="CQ581" i="1"/>
  <c r="CR581" i="1" s="1"/>
  <c r="CS581" i="1" s="1"/>
  <c r="CQ573" i="1"/>
  <c r="CR573" i="1" s="1"/>
  <c r="CS573" i="1" s="1"/>
  <c r="CQ565" i="1"/>
  <c r="CR565" i="1" s="1"/>
  <c r="CS565" i="1" s="1"/>
  <c r="CQ557" i="1"/>
  <c r="CR557" i="1" s="1"/>
  <c r="CS557" i="1" s="1"/>
  <c r="CQ549" i="1"/>
  <c r="CR549" i="1" s="1"/>
  <c r="CS549" i="1" s="1"/>
  <c r="CQ533" i="1"/>
  <c r="CR533" i="1" s="1"/>
  <c r="CS533" i="1" s="1"/>
  <c r="CQ525" i="1"/>
  <c r="CR525" i="1" s="1"/>
  <c r="CS525" i="1" s="1"/>
  <c r="CQ517" i="1"/>
  <c r="CR517" i="1" s="1"/>
  <c r="CS517" i="1" s="1"/>
  <c r="CQ509" i="1"/>
  <c r="CR509" i="1" s="1"/>
  <c r="CS509" i="1" s="1"/>
  <c r="CQ501" i="1"/>
  <c r="CR501" i="1" s="1"/>
  <c r="CS501" i="1" s="1"/>
  <c r="CQ493" i="1"/>
  <c r="CR493" i="1" s="1"/>
  <c r="CS493" i="1" s="1"/>
  <c r="CQ485" i="1"/>
  <c r="CR485" i="1" s="1"/>
  <c r="CS485" i="1" s="1"/>
  <c r="CQ469" i="1"/>
  <c r="CR469" i="1" s="1"/>
  <c r="CS469" i="1" s="1"/>
  <c r="CQ461" i="1"/>
  <c r="CR461" i="1" s="1"/>
  <c r="CS461" i="1" s="1"/>
  <c r="CQ453" i="1"/>
  <c r="CR453" i="1" s="1"/>
  <c r="CS453" i="1" s="1"/>
  <c r="CQ445" i="1"/>
  <c r="CR445" i="1" s="1"/>
  <c r="CS445" i="1" s="1"/>
  <c r="CQ437" i="1"/>
  <c r="CR437" i="1" s="1"/>
  <c r="CS437" i="1" s="1"/>
  <c r="CQ1499" i="1"/>
  <c r="CR1499" i="1" s="1"/>
  <c r="CS1499" i="1" s="1"/>
  <c r="CQ1491" i="1"/>
  <c r="CR1491" i="1" s="1"/>
  <c r="CS1491" i="1" s="1"/>
  <c r="CQ1483" i="1"/>
  <c r="CR1483" i="1" s="1"/>
  <c r="CS1483" i="1" s="1"/>
  <c r="CQ1475" i="1"/>
  <c r="CR1475" i="1" s="1"/>
  <c r="CS1475" i="1" s="1"/>
  <c r="CQ1467" i="1"/>
  <c r="CR1467" i="1" s="1"/>
  <c r="CS1467" i="1" s="1"/>
  <c r="CQ1459" i="1"/>
  <c r="CR1459" i="1" s="1"/>
  <c r="CS1459" i="1" s="1"/>
  <c r="CQ1451" i="1"/>
  <c r="CR1451" i="1" s="1"/>
  <c r="CS1451" i="1" s="1"/>
  <c r="CQ1443" i="1"/>
  <c r="CR1443" i="1" s="1"/>
  <c r="CS1443" i="1" s="1"/>
  <c r="CQ1435" i="1"/>
  <c r="CR1435" i="1" s="1"/>
  <c r="CS1435" i="1" s="1"/>
  <c r="CQ1427" i="1"/>
  <c r="CR1427" i="1" s="1"/>
  <c r="CS1427" i="1" s="1"/>
  <c r="CQ1419" i="1"/>
  <c r="CR1419" i="1" s="1"/>
  <c r="CS1419" i="1" s="1"/>
  <c r="CQ1411" i="1"/>
  <c r="CR1411" i="1" s="1"/>
  <c r="CS1411" i="1" s="1"/>
  <c r="CQ1403" i="1"/>
  <c r="CR1403" i="1" s="1"/>
  <c r="CS1403" i="1" s="1"/>
  <c r="CQ1395" i="1"/>
  <c r="CR1395" i="1" s="1"/>
  <c r="CS1395" i="1" s="1"/>
  <c r="CQ1387" i="1"/>
  <c r="CR1387" i="1" s="1"/>
  <c r="CS1387" i="1" s="1"/>
  <c r="CQ1379" i="1"/>
  <c r="CR1379" i="1" s="1"/>
  <c r="CS1379" i="1" s="1"/>
  <c r="CQ1371" i="1"/>
  <c r="CR1371" i="1" s="1"/>
  <c r="CS1371" i="1" s="1"/>
  <c r="CQ1363" i="1"/>
  <c r="CR1363" i="1" s="1"/>
  <c r="CS1363" i="1" s="1"/>
  <c r="CQ1355" i="1"/>
  <c r="CR1355" i="1" s="1"/>
  <c r="CS1355" i="1" s="1"/>
  <c r="CQ1347" i="1"/>
  <c r="CR1347" i="1" s="1"/>
  <c r="CS1347" i="1" s="1"/>
  <c r="CQ1339" i="1"/>
  <c r="CR1339" i="1" s="1"/>
  <c r="CS1339" i="1" s="1"/>
  <c r="CQ1331" i="1"/>
  <c r="CR1331" i="1" s="1"/>
  <c r="CS1331" i="1" s="1"/>
  <c r="CQ1323" i="1"/>
  <c r="CR1323" i="1" s="1"/>
  <c r="CS1323" i="1" s="1"/>
  <c r="CQ1315" i="1"/>
  <c r="CR1315" i="1" s="1"/>
  <c r="CS1315" i="1" s="1"/>
  <c r="CQ1307" i="1"/>
  <c r="CR1307" i="1" s="1"/>
  <c r="CS1307" i="1" s="1"/>
  <c r="CQ1299" i="1"/>
  <c r="CR1299" i="1" s="1"/>
  <c r="CS1299" i="1" s="1"/>
  <c r="CQ1291" i="1"/>
  <c r="CR1291" i="1" s="1"/>
  <c r="CS1291" i="1" s="1"/>
  <c r="CQ1283" i="1"/>
  <c r="CR1283" i="1" s="1"/>
  <c r="CS1283" i="1" s="1"/>
  <c r="CQ1275" i="1"/>
  <c r="CR1275" i="1" s="1"/>
  <c r="CS1275" i="1" s="1"/>
  <c r="CQ1267" i="1"/>
  <c r="CR1267" i="1" s="1"/>
  <c r="CS1267" i="1" s="1"/>
  <c r="CQ1259" i="1"/>
  <c r="CR1259" i="1" s="1"/>
  <c r="CS1259" i="1" s="1"/>
  <c r="CQ1251" i="1"/>
  <c r="CR1251" i="1" s="1"/>
  <c r="CS1251" i="1" s="1"/>
  <c r="CQ1243" i="1"/>
  <c r="CR1243" i="1" s="1"/>
  <c r="CS1243" i="1" s="1"/>
  <c r="CQ1235" i="1"/>
  <c r="CR1235" i="1" s="1"/>
  <c r="CS1235" i="1" s="1"/>
  <c r="CQ427" i="1"/>
  <c r="CR427" i="1" s="1"/>
  <c r="CS427" i="1" s="1"/>
  <c r="CQ347" i="1"/>
  <c r="CR347" i="1" s="1"/>
  <c r="CS347" i="1" s="1"/>
  <c r="CQ1023" i="1"/>
  <c r="CR1023" i="1" s="1"/>
  <c r="CS1023" i="1" s="1"/>
  <c r="CQ1015" i="1"/>
  <c r="CR1015" i="1" s="1"/>
  <c r="CS1015" i="1" s="1"/>
  <c r="CQ1007" i="1"/>
  <c r="CR1007" i="1" s="1"/>
  <c r="CS1007" i="1" s="1"/>
  <c r="CQ999" i="1"/>
  <c r="CR999" i="1" s="1"/>
  <c r="CS999" i="1" s="1"/>
  <c r="CQ991" i="1"/>
  <c r="CR991" i="1" s="1"/>
  <c r="CS991" i="1" s="1"/>
  <c r="CQ983" i="1"/>
  <c r="CR983" i="1" s="1"/>
  <c r="CS983" i="1" s="1"/>
  <c r="CQ975" i="1"/>
  <c r="CR975" i="1" s="1"/>
  <c r="CS975" i="1" s="1"/>
  <c r="CQ967" i="1"/>
  <c r="CR967" i="1" s="1"/>
  <c r="CS967" i="1" s="1"/>
  <c r="CQ959" i="1"/>
  <c r="CR959" i="1" s="1"/>
  <c r="CS959" i="1" s="1"/>
  <c r="CQ951" i="1"/>
  <c r="CR951" i="1" s="1"/>
  <c r="CS951" i="1" s="1"/>
  <c r="CQ943" i="1"/>
  <c r="CR943" i="1" s="1"/>
  <c r="CS943" i="1" s="1"/>
  <c r="CQ935" i="1"/>
  <c r="CR935" i="1" s="1"/>
  <c r="CS935" i="1" s="1"/>
  <c r="CQ927" i="1"/>
  <c r="CR927" i="1" s="1"/>
  <c r="CS927" i="1" s="1"/>
  <c r="CQ919" i="1"/>
  <c r="CR919" i="1" s="1"/>
  <c r="CS919" i="1" s="1"/>
  <c r="CQ911" i="1"/>
  <c r="CR911" i="1" s="1"/>
  <c r="CS911" i="1" s="1"/>
  <c r="CQ903" i="1"/>
  <c r="CR903" i="1" s="1"/>
  <c r="CS903" i="1" s="1"/>
  <c r="CQ895" i="1"/>
  <c r="CR895" i="1" s="1"/>
  <c r="CS895" i="1" s="1"/>
  <c r="CQ887" i="1"/>
  <c r="CR887" i="1" s="1"/>
  <c r="CS887" i="1" s="1"/>
  <c r="CQ879" i="1"/>
  <c r="CR879" i="1" s="1"/>
  <c r="CS879" i="1" s="1"/>
  <c r="CQ871" i="1"/>
  <c r="CR871" i="1" s="1"/>
  <c r="CS871" i="1" s="1"/>
  <c r="CQ863" i="1"/>
  <c r="CR863" i="1" s="1"/>
  <c r="CS863" i="1" s="1"/>
  <c r="CQ855" i="1"/>
  <c r="CR855" i="1" s="1"/>
  <c r="CS855" i="1" s="1"/>
  <c r="CQ847" i="1"/>
  <c r="CR847" i="1" s="1"/>
  <c r="CS847" i="1" s="1"/>
  <c r="CQ839" i="1"/>
  <c r="CR839" i="1" s="1"/>
  <c r="CS839" i="1" s="1"/>
  <c r="CQ831" i="1"/>
  <c r="CR831" i="1" s="1"/>
  <c r="CS831" i="1" s="1"/>
  <c r="CQ823" i="1"/>
  <c r="CR823" i="1" s="1"/>
  <c r="CS823" i="1" s="1"/>
  <c r="CQ815" i="1"/>
  <c r="CR815" i="1" s="1"/>
  <c r="CS815" i="1" s="1"/>
  <c r="CQ807" i="1"/>
  <c r="CR807" i="1" s="1"/>
  <c r="CS807" i="1" s="1"/>
  <c r="CQ799" i="1"/>
  <c r="CR799" i="1" s="1"/>
  <c r="CS799" i="1" s="1"/>
  <c r="CQ791" i="1"/>
  <c r="CR791" i="1" s="1"/>
  <c r="CS791" i="1" s="1"/>
  <c r="CQ783" i="1"/>
  <c r="CR783" i="1" s="1"/>
  <c r="CS783" i="1" s="1"/>
  <c r="CQ775" i="1"/>
  <c r="CR775" i="1" s="1"/>
  <c r="CS775" i="1" s="1"/>
  <c r="CQ767" i="1"/>
  <c r="CR767" i="1" s="1"/>
  <c r="CS767" i="1" s="1"/>
  <c r="CQ759" i="1"/>
  <c r="CR759" i="1" s="1"/>
  <c r="CS759" i="1" s="1"/>
  <c r="CQ751" i="1"/>
  <c r="CR751" i="1" s="1"/>
  <c r="CS751" i="1" s="1"/>
  <c r="CQ743" i="1"/>
  <c r="CR743" i="1" s="1"/>
  <c r="CS743" i="1" s="1"/>
  <c r="CQ735" i="1"/>
  <c r="CR735" i="1" s="1"/>
  <c r="CS735" i="1" s="1"/>
  <c r="CQ727" i="1"/>
  <c r="CR727" i="1" s="1"/>
  <c r="CS727" i="1" s="1"/>
  <c r="CQ719" i="1"/>
  <c r="CR719" i="1" s="1"/>
  <c r="CS719" i="1" s="1"/>
  <c r="CQ711" i="1"/>
  <c r="CR711" i="1" s="1"/>
  <c r="CS711" i="1" s="1"/>
  <c r="CQ703" i="1"/>
  <c r="CR703" i="1" s="1"/>
  <c r="CS703" i="1" s="1"/>
  <c r="CQ695" i="1"/>
  <c r="CR695" i="1" s="1"/>
  <c r="CS695" i="1" s="1"/>
  <c r="CQ687" i="1"/>
  <c r="CR687" i="1" s="1"/>
  <c r="CS687" i="1" s="1"/>
  <c r="CQ679" i="1"/>
  <c r="CR679" i="1" s="1"/>
  <c r="CS679" i="1" s="1"/>
  <c r="CQ671" i="1"/>
  <c r="CR671" i="1" s="1"/>
  <c r="CS671" i="1" s="1"/>
  <c r="CQ663" i="1"/>
  <c r="CR663" i="1" s="1"/>
  <c r="CS663" i="1" s="1"/>
  <c r="CQ655" i="1"/>
  <c r="CR655" i="1" s="1"/>
  <c r="CS655" i="1" s="1"/>
  <c r="CQ647" i="1"/>
  <c r="CR647" i="1" s="1"/>
  <c r="CS647" i="1" s="1"/>
  <c r="CQ639" i="1"/>
  <c r="CR639" i="1" s="1"/>
  <c r="CS639" i="1" s="1"/>
  <c r="CQ631" i="1"/>
  <c r="CR631" i="1" s="1"/>
  <c r="CS631" i="1" s="1"/>
  <c r="CQ623" i="1"/>
  <c r="CR623" i="1" s="1"/>
  <c r="CS623" i="1" s="1"/>
  <c r="CQ615" i="1"/>
  <c r="CR615" i="1" s="1"/>
  <c r="CS615" i="1" s="1"/>
  <c r="CQ607" i="1"/>
  <c r="CR607" i="1" s="1"/>
  <c r="CS607" i="1" s="1"/>
  <c r="CQ599" i="1"/>
  <c r="CR599" i="1" s="1"/>
  <c r="CS599" i="1" s="1"/>
  <c r="CQ591" i="1"/>
  <c r="CR591" i="1" s="1"/>
  <c r="CS591" i="1" s="1"/>
  <c r="CQ583" i="1"/>
  <c r="CR583" i="1" s="1"/>
  <c r="CS583" i="1" s="1"/>
  <c r="CQ575" i="1"/>
  <c r="CR575" i="1" s="1"/>
  <c r="CS575" i="1" s="1"/>
  <c r="CQ567" i="1"/>
  <c r="CR567" i="1" s="1"/>
  <c r="CS567" i="1" s="1"/>
  <c r="CQ559" i="1"/>
  <c r="CR559" i="1" s="1"/>
  <c r="CS559" i="1" s="1"/>
  <c r="CQ551" i="1"/>
  <c r="CR551" i="1" s="1"/>
  <c r="CS551" i="1" s="1"/>
  <c r="CQ543" i="1"/>
  <c r="CR543" i="1" s="1"/>
  <c r="CS543" i="1" s="1"/>
  <c r="CQ535" i="1"/>
  <c r="CR535" i="1" s="1"/>
  <c r="CS535" i="1" s="1"/>
  <c r="CQ527" i="1"/>
  <c r="CR527" i="1" s="1"/>
  <c r="CS527" i="1" s="1"/>
  <c r="CQ519" i="1"/>
  <c r="CR519" i="1" s="1"/>
  <c r="CS519" i="1" s="1"/>
  <c r="CQ511" i="1"/>
  <c r="CR511" i="1" s="1"/>
  <c r="CS511" i="1" s="1"/>
  <c r="CQ503" i="1"/>
  <c r="CR503" i="1" s="1"/>
  <c r="CS503" i="1" s="1"/>
  <c r="CQ303" i="1"/>
  <c r="CR303" i="1" s="1"/>
  <c r="CS303" i="1" s="1"/>
  <c r="CQ495" i="1"/>
  <c r="CR495" i="1" s="1"/>
  <c r="CS495" i="1" s="1"/>
  <c r="CQ487" i="1"/>
  <c r="CR487" i="1" s="1"/>
  <c r="CS487" i="1" s="1"/>
  <c r="CQ479" i="1"/>
  <c r="CR479" i="1" s="1"/>
  <c r="CS479" i="1" s="1"/>
  <c r="CQ471" i="1"/>
  <c r="CR471" i="1" s="1"/>
  <c r="CS471" i="1" s="1"/>
  <c r="CQ463" i="1"/>
  <c r="CR463" i="1" s="1"/>
  <c r="CS463" i="1" s="1"/>
  <c r="CQ455" i="1"/>
  <c r="CR455" i="1" s="1"/>
  <c r="CS455" i="1" s="1"/>
  <c r="CQ447" i="1"/>
  <c r="CR447" i="1" s="1"/>
  <c r="CS447" i="1" s="1"/>
  <c r="CQ439" i="1"/>
  <c r="CR439" i="1" s="1"/>
  <c r="CS439" i="1" s="1"/>
  <c r="CQ431" i="1"/>
  <c r="CR431" i="1" s="1"/>
  <c r="CS431" i="1" s="1"/>
  <c r="CQ423" i="1"/>
  <c r="CR423" i="1" s="1"/>
  <c r="CS423" i="1" s="1"/>
  <c r="CQ415" i="1"/>
  <c r="CR415" i="1" s="1"/>
  <c r="CS415" i="1" s="1"/>
  <c r="CQ407" i="1"/>
  <c r="CR407" i="1" s="1"/>
  <c r="CS407" i="1" s="1"/>
  <c r="CQ399" i="1"/>
  <c r="CR399" i="1" s="1"/>
  <c r="CS399" i="1" s="1"/>
  <c r="CQ391" i="1"/>
  <c r="CR391" i="1" s="1"/>
  <c r="CS391" i="1" s="1"/>
  <c r="CQ383" i="1"/>
  <c r="CR383" i="1" s="1"/>
  <c r="CS383" i="1" s="1"/>
  <c r="CQ375" i="1"/>
  <c r="CR375" i="1" s="1"/>
  <c r="CS375" i="1" s="1"/>
  <c r="CQ367" i="1"/>
  <c r="CR367" i="1" s="1"/>
  <c r="CS367" i="1" s="1"/>
  <c r="CQ359" i="1"/>
  <c r="CR359" i="1" s="1"/>
  <c r="CS359" i="1" s="1"/>
  <c r="CQ351" i="1"/>
  <c r="CR351" i="1" s="1"/>
  <c r="CS351" i="1" s="1"/>
  <c r="CQ343" i="1"/>
  <c r="CR343" i="1" s="1"/>
  <c r="CS343" i="1" s="1"/>
  <c r="CQ335" i="1"/>
  <c r="CR335" i="1" s="1"/>
  <c r="CS335" i="1" s="1"/>
  <c r="CQ327" i="1"/>
  <c r="CR327" i="1" s="1"/>
  <c r="CS327" i="1" s="1"/>
  <c r="CQ319" i="1"/>
  <c r="CR319" i="1" s="1"/>
  <c r="CS319" i="1" s="1"/>
  <c r="CQ311" i="1"/>
  <c r="CR311" i="1" s="1"/>
  <c r="CS311" i="1" s="1"/>
  <c r="CQ295" i="1"/>
  <c r="CR295" i="1" s="1"/>
  <c r="CS295" i="1" s="1"/>
  <c r="CQ287" i="1"/>
  <c r="CR287" i="1" s="1"/>
  <c r="CS287" i="1" s="1"/>
  <c r="CQ279" i="1"/>
  <c r="CR279" i="1" s="1"/>
  <c r="CS279" i="1" s="1"/>
  <c r="CQ271" i="1"/>
  <c r="CR271" i="1" s="1"/>
  <c r="CS271" i="1" s="1"/>
  <c r="CQ263" i="1"/>
  <c r="CR263" i="1" s="1"/>
  <c r="CS263" i="1" s="1"/>
  <c r="CQ255" i="1"/>
  <c r="CR255" i="1" s="1"/>
  <c r="CS255" i="1" s="1"/>
  <c r="CQ247" i="1"/>
  <c r="CR247" i="1" s="1"/>
  <c r="CS247" i="1" s="1"/>
  <c r="CQ239" i="1"/>
  <c r="CR239" i="1" s="1"/>
  <c r="CS239" i="1" s="1"/>
  <c r="CQ231" i="1"/>
  <c r="CR231" i="1" s="1"/>
  <c r="CS231" i="1" s="1"/>
  <c r="CQ223" i="1"/>
  <c r="CR223" i="1" s="1"/>
  <c r="CS223" i="1" s="1"/>
  <c r="CQ215" i="1"/>
  <c r="CR215" i="1" s="1"/>
  <c r="CS215" i="1" s="1"/>
  <c r="CQ207" i="1"/>
  <c r="CR207" i="1" s="1"/>
  <c r="CS207" i="1" s="1"/>
  <c r="CQ199" i="1"/>
  <c r="CR199" i="1" s="1"/>
  <c r="CS199" i="1" s="1"/>
  <c r="CQ191" i="1"/>
  <c r="CR191" i="1" s="1"/>
  <c r="CS191" i="1" s="1"/>
  <c r="CQ183" i="1"/>
  <c r="CR183" i="1" s="1"/>
  <c r="CS183" i="1" s="1"/>
  <c r="CQ175" i="1"/>
  <c r="CR175" i="1" s="1"/>
  <c r="CS175" i="1" s="1"/>
  <c r="CQ167" i="1"/>
  <c r="CR167" i="1" s="1"/>
  <c r="CS167" i="1" s="1"/>
  <c r="CQ159" i="1"/>
  <c r="CR159" i="1" s="1"/>
  <c r="CS159" i="1" s="1"/>
  <c r="CQ151" i="1"/>
  <c r="CR151" i="1" s="1"/>
  <c r="CS151" i="1" s="1"/>
  <c r="CQ143" i="1"/>
  <c r="CR143" i="1" s="1"/>
  <c r="CS143" i="1" s="1"/>
  <c r="CQ135" i="1"/>
  <c r="CR135" i="1" s="1"/>
  <c r="CS135" i="1" s="1"/>
  <c r="CQ127" i="1"/>
  <c r="CR127" i="1" s="1"/>
  <c r="CS127" i="1" s="1"/>
  <c r="CQ119" i="1"/>
  <c r="CR119" i="1" s="1"/>
  <c r="CS119" i="1" s="1"/>
  <c r="CQ111" i="1"/>
  <c r="CR111" i="1" s="1"/>
  <c r="CS111" i="1" s="1"/>
  <c r="CQ103" i="1"/>
  <c r="CR103" i="1" s="1"/>
  <c r="CS103" i="1" s="1"/>
  <c r="CQ95" i="1"/>
  <c r="CR95" i="1" s="1"/>
  <c r="CS95" i="1" s="1"/>
  <c r="CQ87" i="1"/>
  <c r="CR87" i="1" s="1"/>
  <c r="CS87" i="1" s="1"/>
  <c r="CQ79" i="1"/>
  <c r="CR79" i="1" s="1"/>
  <c r="CS79" i="1" s="1"/>
  <c r="CQ71" i="1"/>
  <c r="CR71" i="1" s="1"/>
  <c r="CS71" i="1" s="1"/>
  <c r="CQ63" i="1"/>
  <c r="CR63" i="1" s="1"/>
  <c r="CS63" i="1" s="1"/>
  <c r="CQ55" i="1"/>
  <c r="CR55" i="1" s="1"/>
  <c r="CS55" i="1" s="1"/>
  <c r="CQ47" i="1"/>
  <c r="CR47" i="1" s="1"/>
  <c r="CS47" i="1" s="1"/>
  <c r="CQ39" i="1"/>
  <c r="CR39" i="1" s="1"/>
  <c r="CS39" i="1" s="1"/>
  <c r="CQ31" i="1"/>
  <c r="CR31" i="1" s="1"/>
  <c r="CS31" i="1" s="1"/>
  <c r="CQ23" i="1"/>
  <c r="CR23" i="1" s="1"/>
  <c r="CS23" i="1" s="1"/>
  <c r="CQ15" i="1"/>
  <c r="CR15" i="1" s="1"/>
  <c r="CS15" i="1" s="1"/>
  <c r="CQ7" i="1"/>
  <c r="CR7" i="1" s="1"/>
  <c r="CS7" i="1" s="1"/>
  <c r="CQ429" i="1"/>
  <c r="CR429" i="1" s="1"/>
  <c r="CS429" i="1" s="1"/>
  <c r="CQ421" i="1"/>
  <c r="CR421" i="1" s="1"/>
  <c r="CS421" i="1" s="1"/>
  <c r="CQ413" i="1"/>
  <c r="CR413" i="1" s="1"/>
  <c r="CS413" i="1" s="1"/>
  <c r="CQ405" i="1"/>
  <c r="CR405" i="1" s="1"/>
  <c r="CS405" i="1" s="1"/>
  <c r="CQ397" i="1"/>
  <c r="CR397" i="1" s="1"/>
  <c r="CS397" i="1" s="1"/>
  <c r="CQ389" i="1"/>
  <c r="CR389" i="1" s="1"/>
  <c r="CS389" i="1" s="1"/>
  <c r="CQ381" i="1"/>
  <c r="CR381" i="1" s="1"/>
  <c r="CS381" i="1" s="1"/>
  <c r="CQ373" i="1"/>
  <c r="CR373" i="1" s="1"/>
  <c r="CS373" i="1" s="1"/>
  <c r="CQ365" i="1"/>
  <c r="CR365" i="1" s="1"/>
  <c r="CS365" i="1" s="1"/>
  <c r="CQ357" i="1"/>
  <c r="CR357" i="1" s="1"/>
  <c r="CS357" i="1" s="1"/>
  <c r="CQ349" i="1"/>
  <c r="CR349" i="1" s="1"/>
  <c r="CS349" i="1" s="1"/>
  <c r="CQ341" i="1"/>
  <c r="CR341" i="1" s="1"/>
  <c r="CS341" i="1" s="1"/>
  <c r="CQ333" i="1"/>
  <c r="CR333" i="1" s="1"/>
  <c r="CS333" i="1" s="1"/>
  <c r="CQ325" i="1"/>
  <c r="CR325" i="1" s="1"/>
  <c r="CS325" i="1" s="1"/>
  <c r="CQ317" i="1"/>
  <c r="CR317" i="1" s="1"/>
  <c r="CS317" i="1" s="1"/>
  <c r="CQ309" i="1"/>
  <c r="CR309" i="1" s="1"/>
  <c r="CS309" i="1" s="1"/>
  <c r="CQ301" i="1"/>
  <c r="CR301" i="1" s="1"/>
  <c r="CS301" i="1" s="1"/>
  <c r="CQ293" i="1"/>
  <c r="CR293" i="1" s="1"/>
  <c r="CS293" i="1" s="1"/>
  <c r="CQ285" i="1"/>
  <c r="CR285" i="1" s="1"/>
  <c r="CS285" i="1" s="1"/>
  <c r="CQ277" i="1"/>
  <c r="CR277" i="1" s="1"/>
  <c r="CS277" i="1" s="1"/>
  <c r="CQ269" i="1"/>
  <c r="CR269" i="1" s="1"/>
  <c r="CS269" i="1" s="1"/>
  <c r="CQ261" i="1"/>
  <c r="CR261" i="1" s="1"/>
  <c r="CS261" i="1" s="1"/>
  <c r="CQ253" i="1"/>
  <c r="CR253" i="1" s="1"/>
  <c r="CS253" i="1" s="1"/>
  <c r="CQ245" i="1"/>
  <c r="CR245" i="1" s="1"/>
  <c r="CS245" i="1" s="1"/>
  <c r="CQ237" i="1"/>
  <c r="CR237" i="1" s="1"/>
  <c r="CS237" i="1" s="1"/>
  <c r="CQ229" i="1"/>
  <c r="CR229" i="1" s="1"/>
  <c r="CS229" i="1" s="1"/>
  <c r="CQ221" i="1"/>
  <c r="CR221" i="1" s="1"/>
  <c r="CS221" i="1" s="1"/>
  <c r="CQ213" i="1"/>
  <c r="CR213" i="1" s="1"/>
  <c r="CS213" i="1" s="1"/>
  <c r="CQ205" i="1"/>
  <c r="CR205" i="1" s="1"/>
  <c r="CS205" i="1" s="1"/>
  <c r="CQ197" i="1"/>
  <c r="CR197" i="1" s="1"/>
  <c r="CS197" i="1" s="1"/>
  <c r="CQ189" i="1"/>
  <c r="CR189" i="1" s="1"/>
  <c r="CS189" i="1" s="1"/>
  <c r="CQ181" i="1"/>
  <c r="CR181" i="1" s="1"/>
  <c r="CS181" i="1" s="1"/>
  <c r="CQ173" i="1"/>
  <c r="CR173" i="1" s="1"/>
  <c r="CS173" i="1" s="1"/>
  <c r="CQ165" i="1"/>
  <c r="CR165" i="1" s="1"/>
  <c r="CS165" i="1" s="1"/>
  <c r="CQ157" i="1"/>
  <c r="CR157" i="1" s="1"/>
  <c r="CS157" i="1" s="1"/>
  <c r="CQ149" i="1"/>
  <c r="CR149" i="1" s="1"/>
  <c r="CS149" i="1" s="1"/>
  <c r="CQ1227" i="1"/>
  <c r="CR1227" i="1" s="1"/>
  <c r="CS1227" i="1" s="1"/>
  <c r="CQ1219" i="1"/>
  <c r="CR1219" i="1" s="1"/>
  <c r="CS1219" i="1" s="1"/>
  <c r="CQ1211" i="1"/>
  <c r="CR1211" i="1" s="1"/>
  <c r="CS1211" i="1" s="1"/>
  <c r="CQ1203" i="1"/>
  <c r="CR1203" i="1" s="1"/>
  <c r="CS1203" i="1" s="1"/>
  <c r="CQ1195" i="1"/>
  <c r="CR1195" i="1" s="1"/>
  <c r="CS1195" i="1" s="1"/>
  <c r="CQ1187" i="1"/>
  <c r="CR1187" i="1" s="1"/>
  <c r="CS1187" i="1" s="1"/>
  <c r="CQ1179" i="1"/>
  <c r="CR1179" i="1" s="1"/>
  <c r="CS1179" i="1" s="1"/>
  <c r="CQ1171" i="1"/>
  <c r="CR1171" i="1" s="1"/>
  <c r="CS1171" i="1" s="1"/>
  <c r="CQ1163" i="1"/>
  <c r="CR1163" i="1" s="1"/>
  <c r="CS1163" i="1" s="1"/>
  <c r="CQ1155" i="1"/>
  <c r="CR1155" i="1" s="1"/>
  <c r="CS1155" i="1" s="1"/>
  <c r="CQ1147" i="1"/>
  <c r="CR1147" i="1" s="1"/>
  <c r="CS1147" i="1" s="1"/>
  <c r="CQ1139" i="1"/>
  <c r="CR1139" i="1" s="1"/>
  <c r="CS1139" i="1" s="1"/>
  <c r="CQ1131" i="1"/>
  <c r="CR1131" i="1" s="1"/>
  <c r="CS1131" i="1" s="1"/>
  <c r="CQ1123" i="1"/>
  <c r="CR1123" i="1" s="1"/>
  <c r="CS1123" i="1" s="1"/>
  <c r="CQ1115" i="1"/>
  <c r="CR1115" i="1" s="1"/>
  <c r="CS1115" i="1" s="1"/>
  <c r="CQ1107" i="1"/>
  <c r="CR1107" i="1" s="1"/>
  <c r="CS1107" i="1" s="1"/>
  <c r="CQ1099" i="1"/>
  <c r="CR1099" i="1" s="1"/>
  <c r="CS1099" i="1" s="1"/>
  <c r="CQ1091" i="1"/>
  <c r="CR1091" i="1" s="1"/>
  <c r="CS1091" i="1" s="1"/>
  <c r="CQ1083" i="1"/>
  <c r="CR1083" i="1" s="1"/>
  <c r="CS1083" i="1" s="1"/>
  <c r="CQ1075" i="1"/>
  <c r="CR1075" i="1" s="1"/>
  <c r="CS1075" i="1" s="1"/>
  <c r="CQ1067" i="1"/>
  <c r="CR1067" i="1" s="1"/>
  <c r="CS1067" i="1" s="1"/>
  <c r="CQ1059" i="1"/>
  <c r="CR1059" i="1" s="1"/>
  <c r="CS1059" i="1" s="1"/>
  <c r="CQ1051" i="1"/>
  <c r="CR1051" i="1" s="1"/>
  <c r="CS1051" i="1" s="1"/>
  <c r="CQ1043" i="1"/>
  <c r="CR1043" i="1" s="1"/>
  <c r="CS1043" i="1" s="1"/>
  <c r="CQ1035" i="1"/>
  <c r="CR1035" i="1" s="1"/>
  <c r="CS1035" i="1" s="1"/>
  <c r="CQ1027" i="1"/>
  <c r="CR1027" i="1" s="1"/>
  <c r="CS1027" i="1" s="1"/>
  <c r="CQ1019" i="1"/>
  <c r="CR1019" i="1" s="1"/>
  <c r="CS1019" i="1" s="1"/>
  <c r="CQ1011" i="1"/>
  <c r="CR1011" i="1" s="1"/>
  <c r="CS1011" i="1" s="1"/>
  <c r="CQ1003" i="1"/>
  <c r="CR1003" i="1" s="1"/>
  <c r="CS1003" i="1" s="1"/>
  <c r="CQ995" i="1"/>
  <c r="CR995" i="1" s="1"/>
  <c r="CS995" i="1" s="1"/>
  <c r="CQ987" i="1"/>
  <c r="CR987" i="1" s="1"/>
  <c r="CS987" i="1" s="1"/>
  <c r="CQ979" i="1"/>
  <c r="CR979" i="1" s="1"/>
  <c r="CS979" i="1" s="1"/>
  <c r="CQ971" i="1"/>
  <c r="CR971" i="1" s="1"/>
  <c r="CS971" i="1" s="1"/>
  <c r="CQ963" i="1"/>
  <c r="CR963" i="1" s="1"/>
  <c r="CS963" i="1" s="1"/>
  <c r="CQ955" i="1"/>
  <c r="CR955" i="1" s="1"/>
  <c r="CS955" i="1" s="1"/>
  <c r="CQ947" i="1"/>
  <c r="CR947" i="1" s="1"/>
  <c r="CS947" i="1" s="1"/>
  <c r="CQ939" i="1"/>
  <c r="CR939" i="1" s="1"/>
  <c r="CS939" i="1" s="1"/>
  <c r="CQ931" i="1"/>
  <c r="CR931" i="1" s="1"/>
  <c r="CS931" i="1" s="1"/>
  <c r="CQ923" i="1"/>
  <c r="CR923" i="1" s="1"/>
  <c r="CS923" i="1" s="1"/>
  <c r="CQ915" i="1"/>
  <c r="CR915" i="1" s="1"/>
  <c r="CS915" i="1" s="1"/>
  <c r="CQ907" i="1"/>
  <c r="CR907" i="1" s="1"/>
  <c r="CS907" i="1" s="1"/>
  <c r="CQ899" i="1"/>
  <c r="CR899" i="1" s="1"/>
  <c r="CS899" i="1" s="1"/>
  <c r="CQ891" i="1"/>
  <c r="CR891" i="1" s="1"/>
  <c r="CS891" i="1" s="1"/>
  <c r="CQ883" i="1"/>
  <c r="CR883" i="1" s="1"/>
  <c r="CS883" i="1" s="1"/>
  <c r="CQ875" i="1"/>
  <c r="CR875" i="1" s="1"/>
  <c r="CS875" i="1" s="1"/>
  <c r="CQ867" i="1"/>
  <c r="CR867" i="1" s="1"/>
  <c r="CS867" i="1" s="1"/>
  <c r="CQ859" i="1"/>
  <c r="CR859" i="1" s="1"/>
  <c r="CS859" i="1" s="1"/>
  <c r="CQ851" i="1"/>
  <c r="CR851" i="1" s="1"/>
  <c r="CS851" i="1" s="1"/>
  <c r="CQ843" i="1"/>
  <c r="CR843" i="1" s="1"/>
  <c r="CS843" i="1" s="1"/>
  <c r="CQ835" i="1"/>
  <c r="CR835" i="1" s="1"/>
  <c r="CS835" i="1" s="1"/>
  <c r="CQ827" i="1"/>
  <c r="CR827" i="1" s="1"/>
  <c r="CS827" i="1" s="1"/>
  <c r="CQ819" i="1"/>
  <c r="CR819" i="1" s="1"/>
  <c r="CS819" i="1" s="1"/>
  <c r="CQ811" i="1"/>
  <c r="CR811" i="1" s="1"/>
  <c r="CS811" i="1" s="1"/>
  <c r="CQ803" i="1"/>
  <c r="CR803" i="1" s="1"/>
  <c r="CS803" i="1" s="1"/>
  <c r="CQ795" i="1"/>
  <c r="CR795" i="1" s="1"/>
  <c r="CS795" i="1" s="1"/>
  <c r="CQ787" i="1"/>
  <c r="CR787" i="1" s="1"/>
  <c r="CS787" i="1" s="1"/>
  <c r="CQ779" i="1"/>
  <c r="CR779" i="1" s="1"/>
  <c r="CS779" i="1" s="1"/>
  <c r="CQ771" i="1"/>
  <c r="CR771" i="1" s="1"/>
  <c r="CS771" i="1" s="1"/>
  <c r="CQ763" i="1"/>
  <c r="CR763" i="1" s="1"/>
  <c r="CS763" i="1" s="1"/>
  <c r="CQ755" i="1"/>
  <c r="CR755" i="1" s="1"/>
  <c r="CS755" i="1" s="1"/>
  <c r="CQ747" i="1"/>
  <c r="CR747" i="1" s="1"/>
  <c r="CS747" i="1" s="1"/>
  <c r="CQ739" i="1"/>
  <c r="CR739" i="1" s="1"/>
  <c r="CS739" i="1" s="1"/>
  <c r="CQ731" i="1"/>
  <c r="CR731" i="1" s="1"/>
  <c r="CS731" i="1" s="1"/>
  <c r="CQ723" i="1"/>
  <c r="CR723" i="1" s="1"/>
  <c r="CS723" i="1" s="1"/>
  <c r="CQ715" i="1"/>
  <c r="CR715" i="1" s="1"/>
  <c r="CS715" i="1" s="1"/>
  <c r="CQ707" i="1"/>
  <c r="CR707" i="1" s="1"/>
  <c r="CS707" i="1" s="1"/>
  <c r="CQ699" i="1"/>
  <c r="CR699" i="1" s="1"/>
  <c r="CS699" i="1" s="1"/>
  <c r="CQ691" i="1"/>
  <c r="CR691" i="1" s="1"/>
  <c r="CS691" i="1" s="1"/>
  <c r="CQ683" i="1"/>
  <c r="CR683" i="1" s="1"/>
  <c r="CS683" i="1" s="1"/>
  <c r="CQ675" i="1"/>
  <c r="CR675" i="1" s="1"/>
  <c r="CS675" i="1" s="1"/>
  <c r="CQ667" i="1"/>
  <c r="CR667" i="1" s="1"/>
  <c r="CS667" i="1" s="1"/>
  <c r="CQ659" i="1"/>
  <c r="CR659" i="1" s="1"/>
  <c r="CS659" i="1" s="1"/>
  <c r="CQ651" i="1"/>
  <c r="CR651" i="1" s="1"/>
  <c r="CS651" i="1" s="1"/>
  <c r="CQ643" i="1"/>
  <c r="CR643" i="1" s="1"/>
  <c r="CS643" i="1" s="1"/>
  <c r="CQ635" i="1"/>
  <c r="CR635" i="1" s="1"/>
  <c r="CS635" i="1" s="1"/>
  <c r="CQ627" i="1"/>
  <c r="CR627" i="1" s="1"/>
  <c r="CS627" i="1" s="1"/>
  <c r="CQ619" i="1"/>
  <c r="CR619" i="1" s="1"/>
  <c r="CS619" i="1" s="1"/>
  <c r="CQ611" i="1"/>
  <c r="CR611" i="1" s="1"/>
  <c r="CS611" i="1" s="1"/>
  <c r="CQ603" i="1"/>
  <c r="CR603" i="1" s="1"/>
  <c r="CS603" i="1" s="1"/>
  <c r="CQ595" i="1"/>
  <c r="CR595" i="1" s="1"/>
  <c r="CS595" i="1" s="1"/>
  <c r="CQ587" i="1"/>
  <c r="CR587" i="1" s="1"/>
  <c r="CS587" i="1" s="1"/>
  <c r="CQ579" i="1"/>
  <c r="CR579" i="1" s="1"/>
  <c r="CS579" i="1" s="1"/>
  <c r="CQ571" i="1"/>
  <c r="CR571" i="1" s="1"/>
  <c r="CS571" i="1" s="1"/>
  <c r="CQ563" i="1"/>
  <c r="CR563" i="1" s="1"/>
  <c r="CS563" i="1" s="1"/>
  <c r="CQ555" i="1"/>
  <c r="CR555" i="1" s="1"/>
  <c r="CS555" i="1" s="1"/>
  <c r="CQ547" i="1"/>
  <c r="CR547" i="1" s="1"/>
  <c r="CS547" i="1" s="1"/>
  <c r="CQ539" i="1"/>
  <c r="CR539" i="1" s="1"/>
  <c r="CS539" i="1" s="1"/>
  <c r="CQ531" i="1"/>
  <c r="CR531" i="1" s="1"/>
  <c r="CS531" i="1" s="1"/>
  <c r="CQ523" i="1"/>
  <c r="CR523" i="1" s="1"/>
  <c r="CS523" i="1" s="1"/>
  <c r="CQ515" i="1"/>
  <c r="CR515" i="1" s="1"/>
  <c r="CS515" i="1" s="1"/>
  <c r="CQ507" i="1"/>
  <c r="CR507" i="1" s="1"/>
  <c r="CS507" i="1" s="1"/>
  <c r="CQ499" i="1"/>
  <c r="CR499" i="1" s="1"/>
  <c r="CS499" i="1" s="1"/>
  <c r="CQ491" i="1"/>
  <c r="CR491" i="1" s="1"/>
  <c r="CS491" i="1" s="1"/>
  <c r="CQ483" i="1"/>
  <c r="CR483" i="1" s="1"/>
  <c r="CS483" i="1" s="1"/>
  <c r="CQ475" i="1"/>
  <c r="CR475" i="1" s="1"/>
  <c r="CS475" i="1" s="1"/>
  <c r="CQ467" i="1"/>
  <c r="CR467" i="1" s="1"/>
  <c r="CS467" i="1" s="1"/>
  <c r="CQ459" i="1"/>
  <c r="CR459" i="1" s="1"/>
  <c r="CS459" i="1" s="1"/>
  <c r="CQ451" i="1"/>
  <c r="CR451" i="1" s="1"/>
  <c r="CS451" i="1" s="1"/>
  <c r="CQ443" i="1"/>
  <c r="CR443" i="1" s="1"/>
  <c r="CS443" i="1" s="1"/>
  <c r="CQ435" i="1"/>
  <c r="CR435" i="1" s="1"/>
  <c r="CS435" i="1" s="1"/>
  <c r="CQ419" i="1"/>
  <c r="CR419" i="1" s="1"/>
  <c r="CS419" i="1" s="1"/>
  <c r="CQ411" i="1"/>
  <c r="CR411" i="1" s="1"/>
  <c r="CS411" i="1" s="1"/>
  <c r="CQ403" i="1"/>
  <c r="CR403" i="1" s="1"/>
  <c r="CS403" i="1" s="1"/>
  <c r="CQ395" i="1"/>
  <c r="CR395" i="1" s="1"/>
  <c r="CS395" i="1" s="1"/>
  <c r="CQ387" i="1"/>
  <c r="CR387" i="1" s="1"/>
  <c r="CS387" i="1" s="1"/>
  <c r="CQ379" i="1"/>
  <c r="CR379" i="1" s="1"/>
  <c r="CS379" i="1" s="1"/>
  <c r="CQ371" i="1"/>
  <c r="CR371" i="1" s="1"/>
  <c r="CS371" i="1" s="1"/>
  <c r="CQ363" i="1"/>
  <c r="CR363" i="1" s="1"/>
  <c r="CS363" i="1" s="1"/>
  <c r="CQ355" i="1"/>
  <c r="CR355" i="1" s="1"/>
  <c r="CS355" i="1" s="1"/>
  <c r="CQ339" i="1"/>
  <c r="CR339" i="1" s="1"/>
  <c r="CS339" i="1" s="1"/>
  <c r="CQ331" i="1"/>
  <c r="CR331" i="1" s="1"/>
  <c r="CS331" i="1" s="1"/>
  <c r="CQ323" i="1"/>
  <c r="CR323" i="1" s="1"/>
  <c r="CS323" i="1" s="1"/>
  <c r="CQ315" i="1"/>
  <c r="CR315" i="1" s="1"/>
  <c r="CS315" i="1" s="1"/>
  <c r="CQ307" i="1"/>
  <c r="CR307" i="1" s="1"/>
  <c r="CS307" i="1" s="1"/>
  <c r="CQ299" i="1"/>
  <c r="CR299" i="1" s="1"/>
  <c r="CS299" i="1" s="1"/>
  <c r="CQ291" i="1"/>
  <c r="CR291" i="1" s="1"/>
  <c r="CS291" i="1" s="1"/>
  <c r="CQ283" i="1"/>
  <c r="CR283" i="1" s="1"/>
  <c r="CS283" i="1" s="1"/>
  <c r="CQ275" i="1"/>
  <c r="CR275" i="1" s="1"/>
  <c r="CS275" i="1" s="1"/>
  <c r="CQ267" i="1"/>
  <c r="CR267" i="1" s="1"/>
  <c r="CS267" i="1" s="1"/>
  <c r="CQ259" i="1"/>
  <c r="CR259" i="1" s="1"/>
  <c r="CS259" i="1" s="1"/>
  <c r="CQ251" i="1"/>
  <c r="CR251" i="1" s="1"/>
  <c r="CS251" i="1" s="1"/>
  <c r="CQ243" i="1"/>
  <c r="CR243" i="1" s="1"/>
  <c r="CS243" i="1" s="1"/>
  <c r="CQ235" i="1"/>
  <c r="CR235" i="1" s="1"/>
  <c r="CS235" i="1" s="1"/>
  <c r="CQ227" i="1"/>
  <c r="CR227" i="1" s="1"/>
  <c r="CS227" i="1" s="1"/>
  <c r="CQ219" i="1"/>
  <c r="CR219" i="1" s="1"/>
  <c r="CS219" i="1" s="1"/>
  <c r="CQ211" i="1"/>
  <c r="CR211" i="1" s="1"/>
  <c r="CS211" i="1" s="1"/>
  <c r="CQ203" i="1"/>
  <c r="CR203" i="1" s="1"/>
  <c r="CS203" i="1" s="1"/>
  <c r="CQ195" i="1"/>
  <c r="CR195" i="1" s="1"/>
  <c r="CS195" i="1" s="1"/>
  <c r="CQ187" i="1"/>
  <c r="CR187" i="1" s="1"/>
  <c r="CS187" i="1" s="1"/>
  <c r="CQ179" i="1"/>
  <c r="CR179" i="1" s="1"/>
  <c r="CS179" i="1" s="1"/>
  <c r="CQ171" i="1"/>
  <c r="CR171" i="1" s="1"/>
  <c r="CS171" i="1" s="1"/>
  <c r="CQ163" i="1"/>
  <c r="CR163" i="1" s="1"/>
  <c r="CS163" i="1" s="1"/>
  <c r="CQ155" i="1"/>
  <c r="CR155" i="1" s="1"/>
  <c r="CS155" i="1" s="1"/>
  <c r="CQ147" i="1"/>
  <c r="CR147" i="1" s="1"/>
  <c r="CS147" i="1" s="1"/>
  <c r="CQ139" i="1"/>
  <c r="CR139" i="1" s="1"/>
  <c r="CS139" i="1" s="1"/>
  <c r="CQ131" i="1"/>
  <c r="CR131" i="1" s="1"/>
  <c r="CS131" i="1" s="1"/>
  <c r="CQ123" i="1"/>
  <c r="CR123" i="1" s="1"/>
  <c r="CS123" i="1" s="1"/>
  <c r="CQ115" i="1"/>
  <c r="CR115" i="1" s="1"/>
  <c r="CS115" i="1" s="1"/>
  <c r="CQ107" i="1"/>
  <c r="CR107" i="1" s="1"/>
  <c r="CS107" i="1" s="1"/>
  <c r="CQ99" i="1"/>
  <c r="CR99" i="1" s="1"/>
  <c r="CS99" i="1" s="1"/>
  <c r="CQ91" i="1"/>
  <c r="CR91" i="1" s="1"/>
  <c r="CS91" i="1" s="1"/>
  <c r="CQ83" i="1"/>
  <c r="CR83" i="1" s="1"/>
  <c r="CS83" i="1" s="1"/>
  <c r="CQ75" i="1"/>
  <c r="CR75" i="1" s="1"/>
  <c r="CS75" i="1" s="1"/>
  <c r="CQ67" i="1"/>
  <c r="CR67" i="1" s="1"/>
  <c r="CS67" i="1" s="1"/>
  <c r="CQ59" i="1"/>
  <c r="CR59" i="1" s="1"/>
  <c r="CS59" i="1" s="1"/>
  <c r="CQ51" i="1"/>
  <c r="CR51" i="1" s="1"/>
  <c r="CS51" i="1" s="1"/>
  <c r="CQ43" i="1"/>
  <c r="CR43" i="1" s="1"/>
  <c r="CS43" i="1" s="1"/>
  <c r="CQ35" i="1"/>
  <c r="CR35" i="1" s="1"/>
  <c r="CS35" i="1" s="1"/>
  <c r="CQ27" i="1"/>
  <c r="CR27" i="1" s="1"/>
  <c r="CS27" i="1" s="1"/>
  <c r="CQ19" i="1"/>
  <c r="CR19" i="1" s="1"/>
  <c r="CS19" i="1" s="1"/>
  <c r="CQ11" i="1"/>
  <c r="CR11" i="1" s="1"/>
  <c r="CS11" i="1" s="1"/>
  <c r="CQ141" i="1"/>
  <c r="CR141" i="1" s="1"/>
  <c r="CS141" i="1" s="1"/>
  <c r="CQ133" i="1"/>
  <c r="CR133" i="1" s="1"/>
  <c r="CS133" i="1" s="1"/>
  <c r="CQ125" i="1"/>
  <c r="CR125" i="1" s="1"/>
  <c r="CS125" i="1" s="1"/>
  <c r="CQ117" i="1"/>
  <c r="CR117" i="1" s="1"/>
  <c r="CS117" i="1" s="1"/>
  <c r="CQ109" i="1"/>
  <c r="CR109" i="1" s="1"/>
  <c r="CS109" i="1" s="1"/>
  <c r="CQ101" i="1"/>
  <c r="CR101" i="1" s="1"/>
  <c r="CS101" i="1" s="1"/>
  <c r="CQ93" i="1"/>
  <c r="CR93" i="1" s="1"/>
  <c r="CS93" i="1" s="1"/>
  <c r="CQ85" i="1"/>
  <c r="CR85" i="1" s="1"/>
  <c r="CS85" i="1" s="1"/>
  <c r="CQ77" i="1"/>
  <c r="CR77" i="1" s="1"/>
  <c r="CS77" i="1" s="1"/>
  <c r="CQ69" i="1"/>
  <c r="CR69" i="1" s="1"/>
  <c r="CS69" i="1" s="1"/>
  <c r="CQ61" i="1"/>
  <c r="CR61" i="1" s="1"/>
  <c r="CS61" i="1" s="1"/>
  <c r="CQ53" i="1"/>
  <c r="CR53" i="1" s="1"/>
  <c r="CS53" i="1" s="1"/>
  <c r="CQ45" i="1"/>
  <c r="CR45" i="1" s="1"/>
  <c r="CS45" i="1" s="1"/>
  <c r="CQ37" i="1"/>
  <c r="CR37" i="1" s="1"/>
  <c r="CS37" i="1" s="1"/>
  <c r="CQ29" i="1"/>
  <c r="CR29" i="1" s="1"/>
  <c r="CS29" i="1" s="1"/>
  <c r="CQ21" i="1"/>
  <c r="CR21" i="1" s="1"/>
  <c r="CS21" i="1" s="1"/>
  <c r="CQ13" i="1"/>
  <c r="CR13" i="1" s="1"/>
  <c r="CS13" i="1" s="1"/>
  <c r="CQ5" i="1"/>
  <c r="CR5" i="1" s="1"/>
  <c r="CS5" i="1" s="1"/>
  <c r="CQ3" i="1"/>
  <c r="CR3" i="1" s="1"/>
  <c r="CS3" i="1" s="1"/>
  <c r="BX3" i="1"/>
  <c r="BY3" i="1" s="1"/>
  <c r="CI3" i="1"/>
  <c r="CJ3" i="1" s="1"/>
  <c r="BN1500" i="1"/>
  <c r="BN1492" i="1"/>
  <c r="BO1492" i="1" s="1"/>
  <c r="BN1484" i="1"/>
  <c r="BO1484" i="1" s="1"/>
  <c r="BN1476" i="1"/>
  <c r="BO1476" i="1" s="1"/>
  <c r="BN1468" i="1"/>
  <c r="BO1468" i="1" s="1"/>
  <c r="BN1460" i="1"/>
  <c r="BO1460" i="1" s="1"/>
  <c r="BN1452" i="1"/>
  <c r="BO1452" i="1" s="1"/>
  <c r="BN1444" i="1"/>
  <c r="BO1444" i="1" s="1"/>
  <c r="BN1436" i="1"/>
  <c r="BO1436" i="1" s="1"/>
  <c r="BN1428" i="1"/>
  <c r="BO1428" i="1" s="1"/>
  <c r="BN1420" i="1"/>
  <c r="BO1420" i="1" s="1"/>
  <c r="BN1412" i="1"/>
  <c r="BO1412" i="1" s="1"/>
  <c r="BN1404" i="1"/>
  <c r="BO1404" i="1" s="1"/>
  <c r="BN1396" i="1"/>
  <c r="BO1396" i="1" s="1"/>
  <c r="BN1388" i="1"/>
  <c r="BO1388" i="1" s="1"/>
  <c r="BN1380" i="1"/>
  <c r="BO1380" i="1" s="1"/>
  <c r="BN1372" i="1"/>
  <c r="BO1372" i="1" s="1"/>
  <c r="BN1364" i="1"/>
  <c r="BO1364" i="1" s="1"/>
  <c r="BN1356" i="1"/>
  <c r="BO1356" i="1" s="1"/>
  <c r="BN1348" i="1"/>
  <c r="BO1348" i="1" s="1"/>
  <c r="BN1340" i="1"/>
  <c r="BO1340" i="1" s="1"/>
  <c r="BN1332" i="1"/>
  <c r="BO1332" i="1" s="1"/>
  <c r="BN1324" i="1"/>
  <c r="BO1324" i="1" s="1"/>
  <c r="BN1316" i="1"/>
  <c r="BO1316" i="1" s="1"/>
  <c r="BN1308" i="1"/>
  <c r="BO1308" i="1" s="1"/>
  <c r="BN1300" i="1"/>
  <c r="BO1300" i="1" s="1"/>
  <c r="BN1292" i="1"/>
  <c r="BO1292" i="1" s="1"/>
  <c r="BN1284" i="1"/>
  <c r="BO1284" i="1" s="1"/>
  <c r="BN1276" i="1"/>
  <c r="BO1276" i="1" s="1"/>
  <c r="BN1268" i="1"/>
  <c r="BO1268" i="1" s="1"/>
  <c r="BN1260" i="1"/>
  <c r="BO1260" i="1" s="1"/>
  <c r="BN1252" i="1"/>
  <c r="BO1252" i="1" s="1"/>
  <c r="BN1244" i="1"/>
  <c r="BO1244" i="1" s="1"/>
  <c r="BN1236" i="1"/>
  <c r="BO1236" i="1" s="1"/>
  <c r="BN1228" i="1"/>
  <c r="BO1228" i="1" s="1"/>
  <c r="BN1220" i="1"/>
  <c r="BO1220" i="1" s="1"/>
  <c r="BN1212" i="1"/>
  <c r="BO1212" i="1" s="1"/>
  <c r="BN1204" i="1"/>
  <c r="BO1204" i="1" s="1"/>
  <c r="BN1196" i="1"/>
  <c r="BO1196" i="1" s="1"/>
  <c r="BN1188" i="1"/>
  <c r="BO1188" i="1" s="1"/>
  <c r="BN1180" i="1"/>
  <c r="BO1180" i="1" s="1"/>
  <c r="BN1172" i="1"/>
  <c r="BO1172" i="1" s="1"/>
  <c r="BN1164" i="1"/>
  <c r="BO1164" i="1" s="1"/>
  <c r="BN1156" i="1"/>
  <c r="BO1156" i="1" s="1"/>
  <c r="BN1148" i="1"/>
  <c r="BO1148" i="1" s="1"/>
  <c r="BN1140" i="1"/>
  <c r="BO1140" i="1" s="1"/>
  <c r="BN1132" i="1"/>
  <c r="BO1132" i="1" s="1"/>
  <c r="BN1124" i="1"/>
  <c r="BO1124" i="1" s="1"/>
  <c r="BN1116" i="1"/>
  <c r="BO1116" i="1" s="1"/>
  <c r="BN1108" i="1"/>
  <c r="BO1108" i="1" s="1"/>
  <c r="BN1100" i="1"/>
  <c r="BO1100" i="1" s="1"/>
  <c r="BN1092" i="1"/>
  <c r="BO1092" i="1" s="1"/>
  <c r="BN1084" i="1"/>
  <c r="BO1084" i="1" s="1"/>
  <c r="BN1076" i="1"/>
  <c r="BO1076" i="1" s="1"/>
  <c r="BN1068" i="1"/>
  <c r="BO1068" i="1" s="1"/>
  <c r="BN1060" i="1"/>
  <c r="BO1060" i="1" s="1"/>
  <c r="BN1052" i="1"/>
  <c r="BO1052" i="1" s="1"/>
  <c r="BN1044" i="1"/>
  <c r="BO1044" i="1" s="1"/>
  <c r="BN1036" i="1"/>
  <c r="BO1036" i="1" s="1"/>
  <c r="BN1028" i="1"/>
  <c r="BO1028" i="1" s="1"/>
  <c r="BN1020" i="1"/>
  <c r="BO1020" i="1" s="1"/>
  <c r="BN1012" i="1"/>
  <c r="BO1012" i="1" s="1"/>
  <c r="BN1004" i="1"/>
  <c r="BO1004" i="1" s="1"/>
  <c r="BN996" i="1"/>
  <c r="BO996" i="1" s="1"/>
  <c r="BN988" i="1"/>
  <c r="BO988" i="1" s="1"/>
  <c r="BN980" i="1"/>
  <c r="BO980" i="1" s="1"/>
  <c r="BN972" i="1"/>
  <c r="BO972" i="1" s="1"/>
  <c r="BN964" i="1"/>
  <c r="BO964" i="1" s="1"/>
  <c r="BN956" i="1"/>
  <c r="BO956" i="1" s="1"/>
  <c r="BN948" i="1"/>
  <c r="BO948" i="1" s="1"/>
  <c r="BN940" i="1"/>
  <c r="BO940" i="1" s="1"/>
  <c r="BN932" i="1"/>
  <c r="BO932" i="1" s="1"/>
  <c r="BN924" i="1"/>
  <c r="BO924" i="1" s="1"/>
  <c r="BN916" i="1"/>
  <c r="BO916" i="1" s="1"/>
  <c r="BN908" i="1"/>
  <c r="BO908" i="1" s="1"/>
  <c r="BN900" i="1"/>
  <c r="BO900" i="1" s="1"/>
  <c r="BN892" i="1"/>
  <c r="BO892" i="1" s="1"/>
  <c r="BN884" i="1"/>
  <c r="BO884" i="1" s="1"/>
  <c r="BN876" i="1"/>
  <c r="BO876" i="1" s="1"/>
  <c r="BN868" i="1"/>
  <c r="BO868" i="1" s="1"/>
  <c r="BN860" i="1"/>
  <c r="BO860" i="1" s="1"/>
  <c r="BN852" i="1"/>
  <c r="BO852" i="1" s="1"/>
  <c r="BN844" i="1"/>
  <c r="BO844" i="1" s="1"/>
  <c r="BN836" i="1"/>
  <c r="BO836" i="1" s="1"/>
  <c r="BN828" i="1"/>
  <c r="BO828" i="1" s="1"/>
  <c r="BN820" i="1"/>
  <c r="BO820" i="1" s="1"/>
  <c r="BN812" i="1"/>
  <c r="BO812" i="1" s="1"/>
  <c r="BN804" i="1"/>
  <c r="BO804" i="1" s="1"/>
  <c r="BN796" i="1"/>
  <c r="BO796" i="1" s="1"/>
  <c r="BN788" i="1"/>
  <c r="BO788" i="1" s="1"/>
  <c r="BN780" i="1"/>
  <c r="BO780" i="1" s="1"/>
  <c r="BN772" i="1"/>
  <c r="BO772" i="1" s="1"/>
  <c r="BN764" i="1"/>
  <c r="BO764" i="1" s="1"/>
  <c r="BN756" i="1"/>
  <c r="BO756" i="1" s="1"/>
  <c r="BN748" i="1"/>
  <c r="BO748" i="1" s="1"/>
  <c r="BN740" i="1"/>
  <c r="BO740" i="1" s="1"/>
  <c r="BN732" i="1"/>
  <c r="BO732" i="1" s="1"/>
  <c r="BN724" i="1"/>
  <c r="BO724" i="1" s="1"/>
  <c r="BN716" i="1"/>
  <c r="BO716" i="1" s="1"/>
  <c r="BN708" i="1"/>
  <c r="BO708" i="1" s="1"/>
  <c r="BN700" i="1"/>
  <c r="BO700" i="1" s="1"/>
  <c r="BN692" i="1"/>
  <c r="BO692" i="1" s="1"/>
  <c r="BN684" i="1"/>
  <c r="BO684" i="1" s="1"/>
  <c r="BN1497" i="1"/>
  <c r="BO1497" i="1" s="1"/>
  <c r="BN1489" i="1"/>
  <c r="BO1489" i="1" s="1"/>
  <c r="BN1481" i="1"/>
  <c r="BO1481" i="1" s="1"/>
  <c r="BN1473" i="1"/>
  <c r="BO1473" i="1" s="1"/>
  <c r="BN1465" i="1"/>
  <c r="BO1465" i="1" s="1"/>
  <c r="BN1457" i="1"/>
  <c r="BO1457" i="1" s="1"/>
  <c r="BN1449" i="1"/>
  <c r="BO1449" i="1" s="1"/>
  <c r="BN1441" i="1"/>
  <c r="BO1441" i="1" s="1"/>
  <c r="BN1433" i="1"/>
  <c r="BO1433" i="1" s="1"/>
  <c r="BN1425" i="1"/>
  <c r="BO1425" i="1" s="1"/>
  <c r="BN1417" i="1"/>
  <c r="BO1417" i="1" s="1"/>
  <c r="BN1409" i="1"/>
  <c r="BO1409" i="1" s="1"/>
  <c r="BN1401" i="1"/>
  <c r="BO1401" i="1" s="1"/>
  <c r="BN1393" i="1"/>
  <c r="BO1393" i="1" s="1"/>
  <c r="BN1385" i="1"/>
  <c r="BO1385" i="1" s="1"/>
  <c r="BN1377" i="1"/>
  <c r="BO1377" i="1" s="1"/>
  <c r="BN1369" i="1"/>
  <c r="BO1369" i="1" s="1"/>
  <c r="BN1494" i="1"/>
  <c r="BO1494" i="1" s="1"/>
  <c r="BN1486" i="1"/>
  <c r="BO1486" i="1" s="1"/>
  <c r="BN1478" i="1"/>
  <c r="BO1478" i="1" s="1"/>
  <c r="BN1470" i="1"/>
  <c r="BO1470" i="1" s="1"/>
  <c r="BN1462" i="1"/>
  <c r="BO1462" i="1" s="1"/>
  <c r="BN1454" i="1"/>
  <c r="BO1454" i="1" s="1"/>
  <c r="BN1446" i="1"/>
  <c r="BO1446" i="1" s="1"/>
  <c r="BN1438" i="1"/>
  <c r="BO1438" i="1" s="1"/>
  <c r="BN1430" i="1"/>
  <c r="BO1430" i="1" s="1"/>
  <c r="BN1422" i="1"/>
  <c r="BO1422" i="1" s="1"/>
  <c r="BN1414" i="1"/>
  <c r="BO1414" i="1" s="1"/>
  <c r="BN1406" i="1"/>
  <c r="BO1406" i="1" s="1"/>
  <c r="BN1398" i="1"/>
  <c r="BO1398" i="1" s="1"/>
  <c r="BN1390" i="1"/>
  <c r="BO1390" i="1" s="1"/>
  <c r="BN1382" i="1"/>
  <c r="BO1382" i="1" s="1"/>
  <c r="BN1374" i="1"/>
  <c r="BO1374" i="1" s="1"/>
  <c r="BN1366" i="1"/>
  <c r="BO1366" i="1" s="1"/>
  <c r="BN1358" i="1"/>
  <c r="BO1358" i="1" s="1"/>
  <c r="BN1350" i="1"/>
  <c r="BO1350" i="1" s="1"/>
  <c r="BN1342" i="1"/>
  <c r="BO1342" i="1" s="1"/>
  <c r="BN1334" i="1"/>
  <c r="BO1334" i="1" s="1"/>
  <c r="BN1326" i="1"/>
  <c r="BO1326" i="1" s="1"/>
  <c r="BN1318" i="1"/>
  <c r="BO1318" i="1" s="1"/>
  <c r="BN1310" i="1"/>
  <c r="BO1310" i="1" s="1"/>
  <c r="BN1302" i="1"/>
  <c r="BO1302" i="1" s="1"/>
  <c r="BN1294" i="1"/>
  <c r="BO1294" i="1" s="1"/>
  <c r="BN1286" i="1"/>
  <c r="BO1286" i="1" s="1"/>
  <c r="BN1278" i="1"/>
  <c r="BO1278" i="1" s="1"/>
  <c r="BN1270" i="1"/>
  <c r="BO1270" i="1" s="1"/>
  <c r="BN1262" i="1"/>
  <c r="BO1262" i="1" s="1"/>
  <c r="BN1254" i="1"/>
  <c r="BO1254" i="1" s="1"/>
  <c r="BN1246" i="1"/>
  <c r="BO1246" i="1" s="1"/>
  <c r="BN1238" i="1"/>
  <c r="BO1238" i="1" s="1"/>
  <c r="BN1230" i="1"/>
  <c r="BO1230" i="1" s="1"/>
  <c r="BN1222" i="1"/>
  <c r="BO1222" i="1" s="1"/>
  <c r="BN1214" i="1"/>
  <c r="BO1214" i="1" s="1"/>
  <c r="BN1206" i="1"/>
  <c r="BO1206" i="1" s="1"/>
  <c r="BN1198" i="1"/>
  <c r="BO1198" i="1" s="1"/>
  <c r="BN1190" i="1"/>
  <c r="BO1190" i="1" s="1"/>
  <c r="BN1182" i="1"/>
  <c r="BO1182" i="1" s="1"/>
  <c r="BN1174" i="1"/>
  <c r="BO1174" i="1" s="1"/>
  <c r="BN1166" i="1"/>
  <c r="BO1166" i="1" s="1"/>
  <c r="BN1158" i="1"/>
  <c r="BO1158" i="1" s="1"/>
  <c r="BN1150" i="1"/>
  <c r="BO1150" i="1" s="1"/>
  <c r="BN1142" i="1"/>
  <c r="BO1142" i="1" s="1"/>
  <c r="BN1134" i="1"/>
  <c r="BO1134" i="1" s="1"/>
  <c r="BN1126" i="1"/>
  <c r="BO1126" i="1" s="1"/>
  <c r="BN1118" i="1"/>
  <c r="BO1118" i="1" s="1"/>
  <c r="BN1110" i="1"/>
  <c r="BO1110" i="1" s="1"/>
  <c r="BN1102" i="1"/>
  <c r="BO1102" i="1" s="1"/>
  <c r="BN1094" i="1"/>
  <c r="BO1094" i="1" s="1"/>
  <c r="BN1086" i="1"/>
  <c r="BO1086" i="1" s="1"/>
  <c r="BN1078" i="1"/>
  <c r="BO1078" i="1" s="1"/>
  <c r="BN1070" i="1"/>
  <c r="BO1070" i="1" s="1"/>
  <c r="BN1062" i="1"/>
  <c r="BO1062" i="1" s="1"/>
  <c r="BN1054" i="1"/>
  <c r="BO1054" i="1" s="1"/>
  <c r="BN1046" i="1"/>
  <c r="BO1046" i="1" s="1"/>
  <c r="BN1038" i="1"/>
  <c r="BO1038" i="1" s="1"/>
  <c r="BN1030" i="1"/>
  <c r="BO1030" i="1" s="1"/>
  <c r="BN1022" i="1"/>
  <c r="BO1022" i="1" s="1"/>
  <c r="BN1014" i="1"/>
  <c r="BO1014" i="1" s="1"/>
  <c r="BN1006" i="1"/>
  <c r="BO1006" i="1" s="1"/>
  <c r="BN998" i="1"/>
  <c r="BO998" i="1" s="1"/>
  <c r="BN990" i="1"/>
  <c r="BO990" i="1" s="1"/>
  <c r="BN982" i="1"/>
  <c r="BO982" i="1" s="1"/>
  <c r="BN974" i="1"/>
  <c r="BO974" i="1" s="1"/>
  <c r="BN966" i="1"/>
  <c r="BO966" i="1" s="1"/>
  <c r="BN958" i="1"/>
  <c r="BO958" i="1" s="1"/>
  <c r="BN950" i="1"/>
  <c r="BO950" i="1" s="1"/>
  <c r="BN942" i="1"/>
  <c r="BO942" i="1" s="1"/>
  <c r="BN934" i="1"/>
  <c r="BO934" i="1" s="1"/>
  <c r="BN926" i="1"/>
  <c r="BO926" i="1" s="1"/>
  <c r="BN918" i="1"/>
  <c r="BO918" i="1" s="1"/>
  <c r="BN910" i="1"/>
  <c r="BO910" i="1" s="1"/>
  <c r="BN676" i="1"/>
  <c r="BO676" i="1" s="1"/>
  <c r="BN668" i="1"/>
  <c r="BO668" i="1" s="1"/>
  <c r="BN660" i="1"/>
  <c r="BO660" i="1" s="1"/>
  <c r="BN652" i="1"/>
  <c r="BO652" i="1" s="1"/>
  <c r="BN644" i="1"/>
  <c r="BO644" i="1" s="1"/>
  <c r="BN636" i="1"/>
  <c r="BO636" i="1" s="1"/>
  <c r="BN628" i="1"/>
  <c r="BO628" i="1" s="1"/>
  <c r="BN620" i="1"/>
  <c r="BO620" i="1" s="1"/>
  <c r="BN612" i="1"/>
  <c r="BO612" i="1" s="1"/>
  <c r="BN604" i="1"/>
  <c r="BO604" i="1" s="1"/>
  <c r="BN596" i="1"/>
  <c r="BO596" i="1" s="1"/>
  <c r="BN588" i="1"/>
  <c r="BO588" i="1" s="1"/>
  <c r="BN580" i="1"/>
  <c r="BO580" i="1" s="1"/>
  <c r="BN572" i="1"/>
  <c r="BO572" i="1" s="1"/>
  <c r="BN564" i="1"/>
  <c r="BO564" i="1" s="1"/>
  <c r="BN556" i="1"/>
  <c r="BO556" i="1" s="1"/>
  <c r="BN548" i="1"/>
  <c r="BO548" i="1" s="1"/>
  <c r="BN540" i="1"/>
  <c r="BO540" i="1" s="1"/>
  <c r="BN532" i="1"/>
  <c r="BO532" i="1" s="1"/>
  <c r="BN524" i="1"/>
  <c r="BO524" i="1" s="1"/>
  <c r="BN516" i="1"/>
  <c r="BO516" i="1" s="1"/>
  <c r="BN508" i="1"/>
  <c r="BO508" i="1" s="1"/>
  <c r="BN500" i="1"/>
  <c r="BO500" i="1" s="1"/>
  <c r="BN492" i="1"/>
  <c r="BO492" i="1" s="1"/>
  <c r="BN484" i="1"/>
  <c r="BO484" i="1" s="1"/>
  <c r="BN476" i="1"/>
  <c r="BO476" i="1" s="1"/>
  <c r="BN468" i="1"/>
  <c r="BO468" i="1" s="1"/>
  <c r="BN460" i="1"/>
  <c r="BO460" i="1" s="1"/>
  <c r="BN452" i="1"/>
  <c r="BO452" i="1" s="1"/>
  <c r="BN444" i="1"/>
  <c r="BO444" i="1" s="1"/>
  <c r="BN436" i="1"/>
  <c r="BO436" i="1" s="1"/>
  <c r="BN428" i="1"/>
  <c r="BO428" i="1" s="1"/>
  <c r="BN420" i="1"/>
  <c r="BO420" i="1" s="1"/>
  <c r="BN412" i="1"/>
  <c r="BO412" i="1" s="1"/>
  <c r="BN404" i="1"/>
  <c r="BO404" i="1" s="1"/>
  <c r="BN396" i="1"/>
  <c r="BO396" i="1" s="1"/>
  <c r="BN388" i="1"/>
  <c r="BO388" i="1" s="1"/>
  <c r="BN380" i="1"/>
  <c r="BO380" i="1" s="1"/>
  <c r="BN372" i="1"/>
  <c r="BO372" i="1" s="1"/>
  <c r="BN364" i="1"/>
  <c r="BO364" i="1" s="1"/>
  <c r="BN356" i="1"/>
  <c r="BO356" i="1" s="1"/>
  <c r="BN348" i="1"/>
  <c r="BO348" i="1" s="1"/>
  <c r="BN340" i="1"/>
  <c r="BO340" i="1" s="1"/>
  <c r="BN332" i="1"/>
  <c r="BO332" i="1" s="1"/>
  <c r="BN324" i="1"/>
  <c r="BO324" i="1" s="1"/>
  <c r="BN316" i="1"/>
  <c r="BO316" i="1" s="1"/>
  <c r="BN308" i="1"/>
  <c r="BO308" i="1" s="1"/>
  <c r="BN300" i="1"/>
  <c r="BO300" i="1" s="1"/>
  <c r="BN292" i="1"/>
  <c r="BO292" i="1" s="1"/>
  <c r="BN284" i="1"/>
  <c r="BO284" i="1" s="1"/>
  <c r="BN276" i="1"/>
  <c r="BO276" i="1" s="1"/>
  <c r="BN268" i="1"/>
  <c r="BO268" i="1" s="1"/>
  <c r="BN260" i="1"/>
  <c r="BO260" i="1" s="1"/>
  <c r="BN252" i="1"/>
  <c r="BO252" i="1" s="1"/>
  <c r="BN244" i="1"/>
  <c r="BO244" i="1" s="1"/>
  <c r="BN236" i="1"/>
  <c r="BO236" i="1" s="1"/>
  <c r="BN228" i="1"/>
  <c r="BO228" i="1" s="1"/>
  <c r="BN220" i="1"/>
  <c r="BO220" i="1" s="1"/>
  <c r="BN212" i="1"/>
  <c r="BO212" i="1" s="1"/>
  <c r="BN204" i="1"/>
  <c r="BO204" i="1" s="1"/>
  <c r="BN196" i="1"/>
  <c r="BO196" i="1" s="1"/>
  <c r="BN188" i="1"/>
  <c r="BO188" i="1" s="1"/>
  <c r="BN180" i="1"/>
  <c r="BO180" i="1" s="1"/>
  <c r="BN172" i="1"/>
  <c r="BO172" i="1" s="1"/>
  <c r="BN164" i="1"/>
  <c r="BO164" i="1" s="1"/>
  <c r="BN156" i="1"/>
  <c r="BO156" i="1" s="1"/>
  <c r="BN148" i="1"/>
  <c r="BO148" i="1" s="1"/>
  <c r="BN140" i="1"/>
  <c r="BO140" i="1" s="1"/>
  <c r="BN132" i="1"/>
  <c r="BO132" i="1" s="1"/>
  <c r="BN124" i="1"/>
  <c r="BO124" i="1" s="1"/>
  <c r="BN116" i="1"/>
  <c r="BO116" i="1" s="1"/>
  <c r="BN108" i="1"/>
  <c r="BO108" i="1" s="1"/>
  <c r="BN100" i="1"/>
  <c r="BO100" i="1" s="1"/>
  <c r="BN92" i="1"/>
  <c r="BO92" i="1" s="1"/>
  <c r="BN84" i="1"/>
  <c r="BO84" i="1" s="1"/>
  <c r="BN76" i="1"/>
  <c r="BO76" i="1" s="1"/>
  <c r="BN68" i="1"/>
  <c r="BO68" i="1" s="1"/>
  <c r="BN60" i="1"/>
  <c r="BO60" i="1" s="1"/>
  <c r="BN52" i="1"/>
  <c r="BO52" i="1" s="1"/>
  <c r="BN44" i="1"/>
  <c r="BO44" i="1" s="1"/>
  <c r="BN36" i="1"/>
  <c r="BO36" i="1" s="1"/>
  <c r="BN28" i="1"/>
  <c r="BO28" i="1" s="1"/>
  <c r="BN20" i="1"/>
  <c r="BO20" i="1" s="1"/>
  <c r="BN12" i="1"/>
  <c r="BO12" i="1" s="1"/>
  <c r="BN4" i="1"/>
  <c r="BO4" i="1" s="1"/>
  <c r="BN1499" i="1"/>
  <c r="BO1499" i="1" s="1"/>
  <c r="BN1491" i="1"/>
  <c r="BO1491" i="1" s="1"/>
  <c r="BN1483" i="1"/>
  <c r="BO1483" i="1" s="1"/>
  <c r="BN1475" i="1"/>
  <c r="BO1475" i="1" s="1"/>
  <c r="BN1467" i="1"/>
  <c r="BO1467" i="1" s="1"/>
  <c r="BN1459" i="1"/>
  <c r="BO1459" i="1" s="1"/>
  <c r="BN1451" i="1"/>
  <c r="BO1451" i="1" s="1"/>
  <c r="BN1443" i="1"/>
  <c r="BO1443" i="1" s="1"/>
  <c r="BN1435" i="1"/>
  <c r="BO1435" i="1" s="1"/>
  <c r="BN1427" i="1"/>
  <c r="BO1427" i="1" s="1"/>
  <c r="BN1419" i="1"/>
  <c r="BO1419" i="1" s="1"/>
  <c r="BN1411" i="1"/>
  <c r="BO1411" i="1" s="1"/>
  <c r="BN1403" i="1"/>
  <c r="BO1403" i="1" s="1"/>
  <c r="BN1395" i="1"/>
  <c r="BO1395" i="1" s="1"/>
  <c r="BN1387" i="1"/>
  <c r="BO1387" i="1" s="1"/>
  <c r="BN1379" i="1"/>
  <c r="BO1379" i="1" s="1"/>
  <c r="BN1371" i="1"/>
  <c r="BO1371" i="1" s="1"/>
  <c r="BN1363" i="1"/>
  <c r="BO1363" i="1" s="1"/>
  <c r="BN1355" i="1"/>
  <c r="BO1355" i="1" s="1"/>
  <c r="BN1347" i="1"/>
  <c r="BO1347" i="1" s="1"/>
  <c r="BN1339" i="1"/>
  <c r="BO1339" i="1" s="1"/>
  <c r="BN1331" i="1"/>
  <c r="BO1331" i="1" s="1"/>
  <c r="BN1323" i="1"/>
  <c r="BO1323" i="1" s="1"/>
  <c r="BN1315" i="1"/>
  <c r="BO1315" i="1" s="1"/>
  <c r="BN1307" i="1"/>
  <c r="BO1307" i="1" s="1"/>
  <c r="BN1299" i="1"/>
  <c r="BO1299" i="1" s="1"/>
  <c r="BN1291" i="1"/>
  <c r="BO1291" i="1" s="1"/>
  <c r="BN1283" i="1"/>
  <c r="BO1283" i="1" s="1"/>
  <c r="BN1275" i="1"/>
  <c r="BO1275" i="1" s="1"/>
  <c r="BN1267" i="1"/>
  <c r="BO1267" i="1" s="1"/>
  <c r="BN1259" i="1"/>
  <c r="BO1259" i="1" s="1"/>
  <c r="BN1251" i="1"/>
  <c r="BO1251" i="1" s="1"/>
  <c r="BN1243" i="1"/>
  <c r="BO1243" i="1" s="1"/>
  <c r="BN1235" i="1"/>
  <c r="BO1235" i="1" s="1"/>
  <c r="BN1227" i="1"/>
  <c r="BO1227" i="1" s="1"/>
  <c r="BN1219" i="1"/>
  <c r="BO1219" i="1" s="1"/>
  <c r="BN1211" i="1"/>
  <c r="BO1211" i="1" s="1"/>
  <c r="BN1203" i="1"/>
  <c r="BO1203" i="1" s="1"/>
  <c r="BN1195" i="1"/>
  <c r="BO1195" i="1" s="1"/>
  <c r="BN1187" i="1"/>
  <c r="BO1187" i="1" s="1"/>
  <c r="BN1179" i="1"/>
  <c r="BO1179" i="1" s="1"/>
  <c r="BN1171" i="1"/>
  <c r="BO1171" i="1" s="1"/>
  <c r="BN1163" i="1"/>
  <c r="BO1163" i="1" s="1"/>
  <c r="BN1155" i="1"/>
  <c r="BO1155" i="1" s="1"/>
  <c r="BN1147" i="1"/>
  <c r="BO1147" i="1" s="1"/>
  <c r="BN1139" i="1"/>
  <c r="BO1139" i="1" s="1"/>
  <c r="BN1131" i="1"/>
  <c r="BO1131" i="1" s="1"/>
  <c r="BN1123" i="1"/>
  <c r="BO1123" i="1" s="1"/>
  <c r="BN1115" i="1"/>
  <c r="BO1115" i="1" s="1"/>
  <c r="BN1107" i="1"/>
  <c r="BO1107" i="1" s="1"/>
  <c r="BN1099" i="1"/>
  <c r="BO1099" i="1" s="1"/>
  <c r="BN1091" i="1"/>
  <c r="BO1091" i="1" s="1"/>
  <c r="BN1083" i="1"/>
  <c r="BO1083" i="1" s="1"/>
  <c r="BN1075" i="1"/>
  <c r="BO1075" i="1" s="1"/>
  <c r="BN1067" i="1"/>
  <c r="BO1067" i="1" s="1"/>
  <c r="BN1059" i="1"/>
  <c r="BO1059" i="1" s="1"/>
  <c r="BN1051" i="1"/>
  <c r="BO1051" i="1" s="1"/>
  <c r="BN1043" i="1"/>
  <c r="BO1043" i="1" s="1"/>
  <c r="BN1035" i="1"/>
  <c r="BO1035" i="1" s="1"/>
  <c r="BN1027" i="1"/>
  <c r="BO1027" i="1" s="1"/>
  <c r="BN1019" i="1"/>
  <c r="BO1019" i="1" s="1"/>
  <c r="BN1011" i="1"/>
  <c r="BO1011" i="1" s="1"/>
  <c r="BN1003" i="1"/>
  <c r="BO1003" i="1" s="1"/>
  <c r="BN995" i="1"/>
  <c r="BO995" i="1" s="1"/>
  <c r="BN987" i="1"/>
  <c r="BO987" i="1" s="1"/>
  <c r="BN979" i="1"/>
  <c r="BO979" i="1" s="1"/>
  <c r="BN971" i="1"/>
  <c r="BO971" i="1" s="1"/>
  <c r="BN963" i="1"/>
  <c r="BO963" i="1" s="1"/>
  <c r="BN955" i="1"/>
  <c r="BO955" i="1" s="1"/>
  <c r="BN947" i="1"/>
  <c r="BO947" i="1" s="1"/>
  <c r="BN939" i="1"/>
  <c r="BO939" i="1" s="1"/>
  <c r="BN931" i="1"/>
  <c r="BO931" i="1" s="1"/>
  <c r="BN923" i="1"/>
  <c r="BO923" i="1" s="1"/>
  <c r="BN915" i="1"/>
  <c r="BO915" i="1" s="1"/>
  <c r="BN907" i="1"/>
  <c r="BO907" i="1" s="1"/>
  <c r="BN899" i="1"/>
  <c r="BO899" i="1" s="1"/>
  <c r="BN891" i="1"/>
  <c r="BO891" i="1" s="1"/>
  <c r="BN883" i="1"/>
  <c r="BO883" i="1" s="1"/>
  <c r="BN875" i="1"/>
  <c r="BO875" i="1" s="1"/>
  <c r="BN867" i="1"/>
  <c r="BO867" i="1" s="1"/>
  <c r="BN859" i="1"/>
  <c r="BO859" i="1" s="1"/>
  <c r="BN851" i="1"/>
  <c r="BO851" i="1" s="1"/>
  <c r="BN843" i="1"/>
  <c r="BO843" i="1" s="1"/>
  <c r="BN835" i="1"/>
  <c r="BO835" i="1" s="1"/>
  <c r="BN827" i="1"/>
  <c r="BO827" i="1" s="1"/>
  <c r="BN819" i="1"/>
  <c r="BO819" i="1" s="1"/>
  <c r="BN811" i="1"/>
  <c r="BO811" i="1" s="1"/>
  <c r="BN803" i="1"/>
  <c r="BO803" i="1" s="1"/>
  <c r="BN795" i="1"/>
  <c r="BO795" i="1" s="1"/>
  <c r="BN1498" i="1"/>
  <c r="BO1498" i="1" s="1"/>
  <c r="BN1490" i="1"/>
  <c r="BO1490" i="1" s="1"/>
  <c r="BN1482" i="1"/>
  <c r="BO1482" i="1" s="1"/>
  <c r="BN1474" i="1"/>
  <c r="BO1474" i="1" s="1"/>
  <c r="BN1466" i="1"/>
  <c r="BO1466" i="1" s="1"/>
  <c r="BN1458" i="1"/>
  <c r="BO1458" i="1" s="1"/>
  <c r="BN1450" i="1"/>
  <c r="BO1450" i="1" s="1"/>
  <c r="BN1442" i="1"/>
  <c r="BO1442" i="1" s="1"/>
  <c r="BN1434" i="1"/>
  <c r="BO1434" i="1" s="1"/>
  <c r="BN1426" i="1"/>
  <c r="BO1426" i="1" s="1"/>
  <c r="BN1418" i="1"/>
  <c r="BO1418" i="1" s="1"/>
  <c r="BN1410" i="1"/>
  <c r="BO1410" i="1" s="1"/>
  <c r="BN1402" i="1"/>
  <c r="BO1402" i="1" s="1"/>
  <c r="BN1394" i="1"/>
  <c r="BO1394" i="1" s="1"/>
  <c r="BN1386" i="1"/>
  <c r="BO1386" i="1" s="1"/>
  <c r="BN1378" i="1"/>
  <c r="BO1378" i="1" s="1"/>
  <c r="BN1370" i="1"/>
  <c r="BO1370" i="1" s="1"/>
  <c r="BN1362" i="1"/>
  <c r="BO1362" i="1" s="1"/>
  <c r="BN1354" i="1"/>
  <c r="BO1354" i="1" s="1"/>
  <c r="BN1346" i="1"/>
  <c r="BO1346" i="1" s="1"/>
  <c r="BN1338" i="1"/>
  <c r="BO1338" i="1" s="1"/>
  <c r="BN1330" i="1"/>
  <c r="BO1330" i="1" s="1"/>
  <c r="BN1322" i="1"/>
  <c r="BO1322" i="1" s="1"/>
  <c r="BN1314" i="1"/>
  <c r="BO1314" i="1" s="1"/>
  <c r="BN1306" i="1"/>
  <c r="BO1306" i="1" s="1"/>
  <c r="BN1298" i="1"/>
  <c r="BO1298" i="1" s="1"/>
  <c r="BN1290" i="1"/>
  <c r="BO1290" i="1" s="1"/>
  <c r="BN1282" i="1"/>
  <c r="BO1282" i="1" s="1"/>
  <c r="BN1274" i="1"/>
  <c r="BO1274" i="1" s="1"/>
  <c r="BN1266" i="1"/>
  <c r="BO1266" i="1" s="1"/>
  <c r="BN1258" i="1"/>
  <c r="BO1258" i="1" s="1"/>
  <c r="BN1250" i="1"/>
  <c r="BO1250" i="1" s="1"/>
  <c r="BN1242" i="1"/>
  <c r="BO1242" i="1" s="1"/>
  <c r="BN1234" i="1"/>
  <c r="BO1234" i="1" s="1"/>
  <c r="BN1226" i="1"/>
  <c r="BO1226" i="1" s="1"/>
  <c r="BN1218" i="1"/>
  <c r="BO1218" i="1" s="1"/>
  <c r="BN1210" i="1"/>
  <c r="BO1210" i="1" s="1"/>
  <c r="BN1202" i="1"/>
  <c r="BO1202" i="1" s="1"/>
  <c r="BN1194" i="1"/>
  <c r="BO1194" i="1" s="1"/>
  <c r="BN1186" i="1"/>
  <c r="BO1186" i="1" s="1"/>
  <c r="BN1178" i="1"/>
  <c r="BO1178" i="1" s="1"/>
  <c r="BN1170" i="1"/>
  <c r="BO1170" i="1" s="1"/>
  <c r="BN1162" i="1"/>
  <c r="BO1162" i="1" s="1"/>
  <c r="BN1154" i="1"/>
  <c r="BO1154" i="1" s="1"/>
  <c r="BN1146" i="1"/>
  <c r="BO1146" i="1" s="1"/>
  <c r="BN1138" i="1"/>
  <c r="BO1138" i="1" s="1"/>
  <c r="BN1130" i="1"/>
  <c r="BO1130" i="1" s="1"/>
  <c r="BN1122" i="1"/>
  <c r="BO1122" i="1" s="1"/>
  <c r="BN1114" i="1"/>
  <c r="BO1114" i="1" s="1"/>
  <c r="BN1106" i="1"/>
  <c r="BO1106" i="1" s="1"/>
  <c r="BN1098" i="1"/>
  <c r="BO1098" i="1" s="1"/>
  <c r="BN1090" i="1"/>
  <c r="BO1090" i="1" s="1"/>
  <c r="BN1082" i="1"/>
  <c r="BO1082" i="1" s="1"/>
  <c r="BN1074" i="1"/>
  <c r="BO1074" i="1" s="1"/>
  <c r="BN1066" i="1"/>
  <c r="BO1066" i="1" s="1"/>
  <c r="BN1058" i="1"/>
  <c r="BO1058" i="1" s="1"/>
  <c r="BN1050" i="1"/>
  <c r="BO1050" i="1" s="1"/>
  <c r="BN1042" i="1"/>
  <c r="BO1042" i="1" s="1"/>
  <c r="BN1034" i="1"/>
  <c r="BO1034" i="1" s="1"/>
  <c r="BN1026" i="1"/>
  <c r="BO1026" i="1" s="1"/>
  <c r="BN1018" i="1"/>
  <c r="BO1018" i="1" s="1"/>
  <c r="BN1010" i="1"/>
  <c r="BO1010" i="1" s="1"/>
  <c r="BN1002" i="1"/>
  <c r="BO1002" i="1" s="1"/>
  <c r="BN994" i="1"/>
  <c r="BO994" i="1" s="1"/>
  <c r="BN986" i="1"/>
  <c r="BO986" i="1" s="1"/>
  <c r="BN978" i="1"/>
  <c r="BO978" i="1" s="1"/>
  <c r="BN970" i="1"/>
  <c r="BO970" i="1" s="1"/>
  <c r="BN962" i="1"/>
  <c r="BO962" i="1" s="1"/>
  <c r="BN954" i="1"/>
  <c r="BO954" i="1" s="1"/>
  <c r="BN946" i="1"/>
  <c r="BO946" i="1" s="1"/>
  <c r="BN938" i="1"/>
  <c r="BO938" i="1" s="1"/>
  <c r="BN930" i="1"/>
  <c r="BO930" i="1" s="1"/>
  <c r="BN922" i="1"/>
  <c r="BO922" i="1" s="1"/>
  <c r="BN914" i="1"/>
  <c r="BO914" i="1" s="1"/>
  <c r="BN906" i="1"/>
  <c r="BO906" i="1" s="1"/>
  <c r="BN898" i="1"/>
  <c r="BO898" i="1" s="1"/>
  <c r="BN890" i="1"/>
  <c r="BO890" i="1" s="1"/>
  <c r="BN882" i="1"/>
  <c r="BO882" i="1" s="1"/>
  <c r="BN874" i="1"/>
  <c r="BO874" i="1" s="1"/>
  <c r="BN866" i="1"/>
  <c r="BO866" i="1" s="1"/>
  <c r="BN858" i="1"/>
  <c r="BO858" i="1" s="1"/>
  <c r="BN850" i="1"/>
  <c r="BO850" i="1" s="1"/>
  <c r="BN842" i="1"/>
  <c r="BO842" i="1" s="1"/>
  <c r="BN834" i="1"/>
  <c r="BO834" i="1" s="1"/>
  <c r="BN826" i="1"/>
  <c r="BO826" i="1" s="1"/>
  <c r="BN818" i="1"/>
  <c r="BO818" i="1" s="1"/>
  <c r="BN810" i="1"/>
  <c r="BO810" i="1" s="1"/>
  <c r="BN802" i="1"/>
  <c r="BO802" i="1" s="1"/>
  <c r="BN794" i="1"/>
  <c r="BO794" i="1" s="1"/>
  <c r="BN786" i="1"/>
  <c r="BO786" i="1" s="1"/>
  <c r="BN778" i="1"/>
  <c r="BO778" i="1" s="1"/>
  <c r="BN770" i="1"/>
  <c r="BO770" i="1" s="1"/>
  <c r="BN762" i="1"/>
  <c r="BO762" i="1" s="1"/>
  <c r="BN754" i="1"/>
  <c r="BO754" i="1" s="1"/>
  <c r="BN746" i="1"/>
  <c r="BO746" i="1" s="1"/>
  <c r="BN738" i="1"/>
  <c r="BO738" i="1" s="1"/>
  <c r="BN730" i="1"/>
  <c r="BO730" i="1" s="1"/>
  <c r="BN722" i="1"/>
  <c r="BO722" i="1" s="1"/>
  <c r="BN714" i="1"/>
  <c r="BO714" i="1" s="1"/>
  <c r="BN706" i="1"/>
  <c r="BO706" i="1" s="1"/>
  <c r="BN698" i="1"/>
  <c r="BO698" i="1" s="1"/>
  <c r="BN690" i="1"/>
  <c r="BO690" i="1" s="1"/>
  <c r="BN682" i="1"/>
  <c r="BO682" i="1" s="1"/>
  <c r="BN674" i="1"/>
  <c r="BO674" i="1" s="1"/>
  <c r="BN666" i="1"/>
  <c r="BO666" i="1" s="1"/>
  <c r="BN658" i="1"/>
  <c r="BO658" i="1" s="1"/>
  <c r="BN650" i="1"/>
  <c r="BO650" i="1" s="1"/>
  <c r="BN642" i="1"/>
  <c r="BO642" i="1" s="1"/>
  <c r="BN634" i="1"/>
  <c r="BO634" i="1" s="1"/>
  <c r="BN626" i="1"/>
  <c r="BO626" i="1" s="1"/>
  <c r="BN618" i="1"/>
  <c r="BO618" i="1" s="1"/>
  <c r="BN610" i="1"/>
  <c r="BO610" i="1" s="1"/>
  <c r="BN602" i="1"/>
  <c r="BO602" i="1" s="1"/>
  <c r="BN594" i="1"/>
  <c r="BO594" i="1" s="1"/>
  <c r="BN586" i="1"/>
  <c r="BO586" i="1" s="1"/>
  <c r="BN578" i="1"/>
  <c r="BO578" i="1" s="1"/>
  <c r="BN570" i="1"/>
  <c r="BO570" i="1" s="1"/>
  <c r="BN562" i="1"/>
  <c r="BO562" i="1" s="1"/>
  <c r="BN554" i="1"/>
  <c r="BO554" i="1" s="1"/>
  <c r="BN546" i="1"/>
  <c r="BO546" i="1" s="1"/>
  <c r="BN538" i="1"/>
  <c r="BO538" i="1" s="1"/>
  <c r="BN530" i="1"/>
  <c r="BO530" i="1" s="1"/>
  <c r="BN522" i="1"/>
  <c r="BO522" i="1" s="1"/>
  <c r="BN514" i="1"/>
  <c r="BO514" i="1" s="1"/>
  <c r="BN506" i="1"/>
  <c r="BO506" i="1" s="1"/>
  <c r="BN498" i="1"/>
  <c r="BO498" i="1" s="1"/>
  <c r="BN490" i="1"/>
  <c r="BO490" i="1" s="1"/>
  <c r="BN482" i="1"/>
  <c r="BO482" i="1" s="1"/>
  <c r="BN474" i="1"/>
  <c r="BO474" i="1" s="1"/>
  <c r="BN466" i="1"/>
  <c r="BO466" i="1" s="1"/>
  <c r="BN458" i="1"/>
  <c r="BO458" i="1" s="1"/>
  <c r="BN450" i="1"/>
  <c r="BO450" i="1" s="1"/>
  <c r="BN442" i="1"/>
  <c r="BO442" i="1" s="1"/>
  <c r="BN434" i="1"/>
  <c r="BO434" i="1" s="1"/>
  <c r="BN426" i="1"/>
  <c r="BO426" i="1" s="1"/>
  <c r="BN418" i="1"/>
  <c r="BO418" i="1" s="1"/>
  <c r="BN410" i="1"/>
  <c r="BO410" i="1" s="1"/>
  <c r="BN402" i="1"/>
  <c r="BO402" i="1" s="1"/>
  <c r="BN394" i="1"/>
  <c r="BO394" i="1" s="1"/>
  <c r="BN386" i="1"/>
  <c r="BO386" i="1" s="1"/>
  <c r="BN378" i="1"/>
  <c r="BO378" i="1" s="1"/>
  <c r="BN370" i="1"/>
  <c r="BO370" i="1" s="1"/>
  <c r="BN362" i="1"/>
  <c r="BO362" i="1" s="1"/>
  <c r="BN354" i="1"/>
  <c r="BO354" i="1" s="1"/>
  <c r="BN346" i="1"/>
  <c r="BO346" i="1" s="1"/>
  <c r="BN338" i="1"/>
  <c r="BO338" i="1" s="1"/>
  <c r="BN330" i="1"/>
  <c r="BO330" i="1" s="1"/>
  <c r="BN322" i="1"/>
  <c r="BO322" i="1" s="1"/>
  <c r="BN314" i="1"/>
  <c r="BO314" i="1" s="1"/>
  <c r="BN306" i="1"/>
  <c r="BO306" i="1" s="1"/>
  <c r="BN298" i="1"/>
  <c r="BO298" i="1" s="1"/>
  <c r="BN290" i="1"/>
  <c r="BO290" i="1" s="1"/>
  <c r="BN282" i="1"/>
  <c r="BO282" i="1" s="1"/>
  <c r="BN274" i="1"/>
  <c r="BO274" i="1" s="1"/>
  <c r="BN266" i="1"/>
  <c r="BO266" i="1" s="1"/>
  <c r="BN1361" i="1"/>
  <c r="BO1361" i="1" s="1"/>
  <c r="BN1353" i="1"/>
  <c r="BO1353" i="1" s="1"/>
  <c r="BN1345" i="1"/>
  <c r="BO1345" i="1" s="1"/>
  <c r="BN1337" i="1"/>
  <c r="BO1337" i="1" s="1"/>
  <c r="BN1329" i="1"/>
  <c r="BO1329" i="1" s="1"/>
  <c r="BN1321" i="1"/>
  <c r="BO1321" i="1" s="1"/>
  <c r="BN1313" i="1"/>
  <c r="BO1313" i="1" s="1"/>
  <c r="BN1305" i="1"/>
  <c r="BO1305" i="1" s="1"/>
  <c r="BN1297" i="1"/>
  <c r="BO1297" i="1" s="1"/>
  <c r="BN1289" i="1"/>
  <c r="BO1289" i="1" s="1"/>
  <c r="BN1281" i="1"/>
  <c r="BO1281" i="1" s="1"/>
  <c r="BN1273" i="1"/>
  <c r="BO1273" i="1" s="1"/>
  <c r="BN1265" i="1"/>
  <c r="BO1265" i="1" s="1"/>
  <c r="BN1257" i="1"/>
  <c r="BO1257" i="1" s="1"/>
  <c r="BN1249" i="1"/>
  <c r="BO1249" i="1" s="1"/>
  <c r="BN1241" i="1"/>
  <c r="BO1241" i="1" s="1"/>
  <c r="BN1233" i="1"/>
  <c r="BO1233" i="1" s="1"/>
  <c r="BN1225" i="1"/>
  <c r="BO1225" i="1" s="1"/>
  <c r="BN1217" i="1"/>
  <c r="BO1217" i="1" s="1"/>
  <c r="BN1209" i="1"/>
  <c r="BO1209" i="1" s="1"/>
  <c r="BN1201" i="1"/>
  <c r="BO1201" i="1" s="1"/>
  <c r="BN1193" i="1"/>
  <c r="BO1193" i="1" s="1"/>
  <c r="BN1185" i="1"/>
  <c r="BO1185" i="1" s="1"/>
  <c r="BN1177" i="1"/>
  <c r="BO1177" i="1" s="1"/>
  <c r="BN1169" i="1"/>
  <c r="BO1169" i="1" s="1"/>
  <c r="BN1161" i="1"/>
  <c r="BO1161" i="1" s="1"/>
  <c r="BN1153" i="1"/>
  <c r="BO1153" i="1" s="1"/>
  <c r="BN1145" i="1"/>
  <c r="BO1145" i="1" s="1"/>
  <c r="BN1137" i="1"/>
  <c r="BO1137" i="1" s="1"/>
  <c r="BN1129" i="1"/>
  <c r="BO1129" i="1" s="1"/>
  <c r="BN1121" i="1"/>
  <c r="BO1121" i="1" s="1"/>
  <c r="BN1113" i="1"/>
  <c r="BO1113" i="1" s="1"/>
  <c r="BN1105" i="1"/>
  <c r="BO1105" i="1" s="1"/>
  <c r="BN1097" i="1"/>
  <c r="BO1097" i="1" s="1"/>
  <c r="BN1089" i="1"/>
  <c r="BO1089" i="1" s="1"/>
  <c r="BN1081" i="1"/>
  <c r="BO1081" i="1" s="1"/>
  <c r="BN1073" i="1"/>
  <c r="BO1073" i="1" s="1"/>
  <c r="BN1065" i="1"/>
  <c r="BO1065" i="1" s="1"/>
  <c r="BN1057" i="1"/>
  <c r="BO1057" i="1" s="1"/>
  <c r="BN1049" i="1"/>
  <c r="BO1049" i="1" s="1"/>
  <c r="BN1041" i="1"/>
  <c r="BO1041" i="1" s="1"/>
  <c r="BN1033" i="1"/>
  <c r="BO1033" i="1" s="1"/>
  <c r="BN1025" i="1"/>
  <c r="BO1025" i="1" s="1"/>
  <c r="BN1017" i="1"/>
  <c r="BO1017" i="1" s="1"/>
  <c r="BN1009" i="1"/>
  <c r="BO1009" i="1" s="1"/>
  <c r="BN1001" i="1"/>
  <c r="BO1001" i="1" s="1"/>
  <c r="BN993" i="1"/>
  <c r="BO993" i="1" s="1"/>
  <c r="BN985" i="1"/>
  <c r="BO985" i="1" s="1"/>
  <c r="BN977" i="1"/>
  <c r="BO977" i="1" s="1"/>
  <c r="BN969" i="1"/>
  <c r="BO969" i="1" s="1"/>
  <c r="BN961" i="1"/>
  <c r="BO961" i="1" s="1"/>
  <c r="BN953" i="1"/>
  <c r="BO953" i="1" s="1"/>
  <c r="BN945" i="1"/>
  <c r="BO945" i="1" s="1"/>
  <c r="BN937" i="1"/>
  <c r="BO937" i="1" s="1"/>
  <c r="BN929" i="1"/>
  <c r="BO929" i="1" s="1"/>
  <c r="BN921" i="1"/>
  <c r="BO921" i="1" s="1"/>
  <c r="BN913" i="1"/>
  <c r="BO913" i="1" s="1"/>
  <c r="BN905" i="1"/>
  <c r="BO905" i="1" s="1"/>
  <c r="BN897" i="1"/>
  <c r="BO897" i="1" s="1"/>
  <c r="BN889" i="1"/>
  <c r="BO889" i="1" s="1"/>
  <c r="BN881" i="1"/>
  <c r="BO881" i="1" s="1"/>
  <c r="BN873" i="1"/>
  <c r="BO873" i="1" s="1"/>
  <c r="BN865" i="1"/>
  <c r="BO865" i="1" s="1"/>
  <c r="BN857" i="1"/>
  <c r="BO857" i="1" s="1"/>
  <c r="BN849" i="1"/>
  <c r="BO849" i="1" s="1"/>
  <c r="BN841" i="1"/>
  <c r="BO841" i="1" s="1"/>
  <c r="BN833" i="1"/>
  <c r="BO833" i="1" s="1"/>
  <c r="BN825" i="1"/>
  <c r="BO825" i="1" s="1"/>
  <c r="BN817" i="1"/>
  <c r="BO817" i="1" s="1"/>
  <c r="BN809" i="1"/>
  <c r="BO809" i="1" s="1"/>
  <c r="BN801" i="1"/>
  <c r="BO801" i="1" s="1"/>
  <c r="BN793" i="1"/>
  <c r="BO793" i="1" s="1"/>
  <c r="BN785" i="1"/>
  <c r="BO785" i="1" s="1"/>
  <c r="BN777" i="1"/>
  <c r="BO777" i="1" s="1"/>
  <c r="BN769" i="1"/>
  <c r="BO769" i="1" s="1"/>
  <c r="BN761" i="1"/>
  <c r="BO761" i="1" s="1"/>
  <c r="BN753" i="1"/>
  <c r="BO753" i="1" s="1"/>
  <c r="BN745" i="1"/>
  <c r="BO745" i="1" s="1"/>
  <c r="BN737" i="1"/>
  <c r="BO737" i="1" s="1"/>
  <c r="BN729" i="1"/>
  <c r="BO729" i="1" s="1"/>
  <c r="BN721" i="1"/>
  <c r="BO721" i="1" s="1"/>
  <c r="BN713" i="1"/>
  <c r="BO713" i="1" s="1"/>
  <c r="BN705" i="1"/>
  <c r="BO705" i="1" s="1"/>
  <c r="BN697" i="1"/>
  <c r="BO697" i="1" s="1"/>
  <c r="BN689" i="1"/>
  <c r="BO689" i="1" s="1"/>
  <c r="BN681" i="1"/>
  <c r="BO681" i="1" s="1"/>
  <c r="BN673" i="1"/>
  <c r="BO673" i="1" s="1"/>
  <c r="BN665" i="1"/>
  <c r="BO665" i="1" s="1"/>
  <c r="BN657" i="1"/>
  <c r="BO657" i="1" s="1"/>
  <c r="BN649" i="1"/>
  <c r="BO649" i="1" s="1"/>
  <c r="BN641" i="1"/>
  <c r="BO641" i="1" s="1"/>
  <c r="BN633" i="1"/>
  <c r="BO633" i="1" s="1"/>
  <c r="BN625" i="1"/>
  <c r="BO625" i="1" s="1"/>
  <c r="BN617" i="1"/>
  <c r="BO617" i="1" s="1"/>
  <c r="BN609" i="1"/>
  <c r="BO609" i="1" s="1"/>
  <c r="BN601" i="1"/>
  <c r="BO601" i="1" s="1"/>
  <c r="BN593" i="1"/>
  <c r="BO593" i="1" s="1"/>
  <c r="BN585" i="1"/>
  <c r="BO585" i="1" s="1"/>
  <c r="BN577" i="1"/>
  <c r="BO577" i="1" s="1"/>
  <c r="BN569" i="1"/>
  <c r="BO569" i="1" s="1"/>
  <c r="BN561" i="1"/>
  <c r="BO561" i="1" s="1"/>
  <c r="BN553" i="1"/>
  <c r="BO553" i="1" s="1"/>
  <c r="BN545" i="1"/>
  <c r="BO545" i="1" s="1"/>
  <c r="BN537" i="1"/>
  <c r="BO537" i="1" s="1"/>
  <c r="BN529" i="1"/>
  <c r="BO529" i="1" s="1"/>
  <c r="BN521" i="1"/>
  <c r="BO521" i="1" s="1"/>
  <c r="BN513" i="1"/>
  <c r="BO513" i="1" s="1"/>
  <c r="BN505" i="1"/>
  <c r="BO505" i="1" s="1"/>
  <c r="BN497" i="1"/>
  <c r="BO497" i="1" s="1"/>
  <c r="BN489" i="1"/>
  <c r="BO489" i="1" s="1"/>
  <c r="BN481" i="1"/>
  <c r="BO481" i="1" s="1"/>
  <c r="BN473" i="1"/>
  <c r="BO473" i="1" s="1"/>
  <c r="BN465" i="1"/>
  <c r="BO465" i="1" s="1"/>
  <c r="BN457" i="1"/>
  <c r="BO457" i="1" s="1"/>
  <c r="BN449" i="1"/>
  <c r="BO449" i="1" s="1"/>
  <c r="BN441" i="1"/>
  <c r="BO441" i="1" s="1"/>
  <c r="BN433" i="1"/>
  <c r="BO433" i="1" s="1"/>
  <c r="BN425" i="1"/>
  <c r="BO425" i="1" s="1"/>
  <c r="BN417" i="1"/>
  <c r="BO417" i="1" s="1"/>
  <c r="BN409" i="1"/>
  <c r="BO409" i="1" s="1"/>
  <c r="BN401" i="1"/>
  <c r="BO401" i="1" s="1"/>
  <c r="BN393" i="1"/>
  <c r="BO393" i="1" s="1"/>
  <c r="BN385" i="1"/>
  <c r="BO385" i="1" s="1"/>
  <c r="BN377" i="1"/>
  <c r="BO377" i="1" s="1"/>
  <c r="BN369" i="1"/>
  <c r="BO369" i="1" s="1"/>
  <c r="BN361" i="1"/>
  <c r="BO361" i="1" s="1"/>
  <c r="BN353" i="1"/>
  <c r="BO353" i="1" s="1"/>
  <c r="BN345" i="1"/>
  <c r="BO345" i="1" s="1"/>
  <c r="BN337" i="1"/>
  <c r="BO337" i="1" s="1"/>
  <c r="BN329" i="1"/>
  <c r="BO329" i="1" s="1"/>
  <c r="BN321" i="1"/>
  <c r="BO321" i="1" s="1"/>
  <c r="BN313" i="1"/>
  <c r="BO313" i="1" s="1"/>
  <c r="BN305" i="1"/>
  <c r="BO305" i="1" s="1"/>
  <c r="BN297" i="1"/>
  <c r="BO297" i="1" s="1"/>
  <c r="BN289" i="1"/>
  <c r="BO289" i="1" s="1"/>
  <c r="BN281" i="1"/>
  <c r="BO281" i="1" s="1"/>
  <c r="BN273" i="1"/>
  <c r="BO273" i="1" s="1"/>
  <c r="BN265" i="1"/>
  <c r="BO265" i="1" s="1"/>
  <c r="BN257" i="1"/>
  <c r="BO257" i="1" s="1"/>
  <c r="BN249" i="1"/>
  <c r="BO249" i="1" s="1"/>
  <c r="BN241" i="1"/>
  <c r="BO241" i="1" s="1"/>
  <c r="BN233" i="1"/>
  <c r="BO233" i="1" s="1"/>
  <c r="BN225" i="1"/>
  <c r="BO225" i="1" s="1"/>
  <c r="BN217" i="1"/>
  <c r="BO217" i="1" s="1"/>
  <c r="BN209" i="1"/>
  <c r="BO209" i="1" s="1"/>
  <c r="BN201" i="1"/>
  <c r="BO201" i="1" s="1"/>
  <c r="BN193" i="1"/>
  <c r="BO193" i="1" s="1"/>
  <c r="BN185" i="1"/>
  <c r="BO185" i="1" s="1"/>
  <c r="BN177" i="1"/>
  <c r="BO177" i="1" s="1"/>
  <c r="BN169" i="1"/>
  <c r="BO169" i="1" s="1"/>
  <c r="BN161" i="1"/>
  <c r="BO161" i="1" s="1"/>
  <c r="BN153" i="1"/>
  <c r="BO153" i="1" s="1"/>
  <c r="BN145" i="1"/>
  <c r="BO145" i="1" s="1"/>
  <c r="BN137" i="1"/>
  <c r="BO137" i="1" s="1"/>
  <c r="BN129" i="1"/>
  <c r="BO129" i="1" s="1"/>
  <c r="BN121" i="1"/>
  <c r="BO121" i="1" s="1"/>
  <c r="BN113" i="1"/>
  <c r="BO113" i="1" s="1"/>
  <c r="BN105" i="1"/>
  <c r="BO105" i="1" s="1"/>
  <c r="BN97" i="1"/>
  <c r="BO97" i="1" s="1"/>
  <c r="BN89" i="1"/>
  <c r="BO89" i="1" s="1"/>
  <c r="BN81" i="1"/>
  <c r="BO81" i="1" s="1"/>
  <c r="BN73" i="1"/>
  <c r="BO73" i="1" s="1"/>
  <c r="BN65" i="1"/>
  <c r="BO65" i="1" s="1"/>
  <c r="BN57" i="1"/>
  <c r="BO57" i="1" s="1"/>
  <c r="BN49" i="1"/>
  <c r="BO49" i="1" s="1"/>
  <c r="BN41" i="1"/>
  <c r="BO41" i="1" s="1"/>
  <c r="BN33" i="1"/>
  <c r="BO33" i="1" s="1"/>
  <c r="BN25" i="1"/>
  <c r="BO25" i="1" s="1"/>
  <c r="BN17" i="1"/>
  <c r="BO17" i="1" s="1"/>
  <c r="BN9" i="1"/>
  <c r="BO9" i="1" s="1"/>
  <c r="BN1496" i="1"/>
  <c r="BO1496" i="1" s="1"/>
  <c r="BN1488" i="1"/>
  <c r="BO1488" i="1" s="1"/>
  <c r="BN1480" i="1"/>
  <c r="BO1480" i="1" s="1"/>
  <c r="BN1472" i="1"/>
  <c r="BO1472" i="1" s="1"/>
  <c r="BN1464" i="1"/>
  <c r="BO1464" i="1" s="1"/>
  <c r="BN1456" i="1"/>
  <c r="BO1456" i="1" s="1"/>
  <c r="BN1448" i="1"/>
  <c r="BO1448" i="1" s="1"/>
  <c r="BN1440" i="1"/>
  <c r="BO1440" i="1" s="1"/>
  <c r="BN1432" i="1"/>
  <c r="BO1432" i="1" s="1"/>
  <c r="BN1424" i="1"/>
  <c r="BO1424" i="1" s="1"/>
  <c r="BN1416" i="1"/>
  <c r="BO1416" i="1" s="1"/>
  <c r="BN1408" i="1"/>
  <c r="BO1408" i="1" s="1"/>
  <c r="BN1400" i="1"/>
  <c r="BO1400" i="1" s="1"/>
  <c r="BN1392" i="1"/>
  <c r="BO1392" i="1" s="1"/>
  <c r="BN1384" i="1"/>
  <c r="BO1384" i="1" s="1"/>
  <c r="BN1376" i="1"/>
  <c r="BO1376" i="1" s="1"/>
  <c r="BN1368" i="1"/>
  <c r="BO1368" i="1" s="1"/>
  <c r="BN1360" i="1"/>
  <c r="BO1360" i="1" s="1"/>
  <c r="BN1352" i="1"/>
  <c r="BO1352" i="1" s="1"/>
  <c r="BN1344" i="1"/>
  <c r="BO1344" i="1" s="1"/>
  <c r="BN1336" i="1"/>
  <c r="BO1336" i="1" s="1"/>
  <c r="BN1328" i="1"/>
  <c r="BO1328" i="1" s="1"/>
  <c r="BN1320" i="1"/>
  <c r="BO1320" i="1" s="1"/>
  <c r="BN1312" i="1"/>
  <c r="BO1312" i="1" s="1"/>
  <c r="BN1304" i="1"/>
  <c r="BO1304" i="1" s="1"/>
  <c r="BN1296" i="1"/>
  <c r="BO1296" i="1" s="1"/>
  <c r="BN1288" i="1"/>
  <c r="BO1288" i="1" s="1"/>
  <c r="BN1280" i="1"/>
  <c r="BO1280" i="1" s="1"/>
  <c r="BN1272" i="1"/>
  <c r="BO1272" i="1" s="1"/>
  <c r="BN1264" i="1"/>
  <c r="BO1264" i="1" s="1"/>
  <c r="BN1256" i="1"/>
  <c r="BO1256" i="1" s="1"/>
  <c r="BN1248" i="1"/>
  <c r="BO1248" i="1" s="1"/>
  <c r="BN1240" i="1"/>
  <c r="BO1240" i="1" s="1"/>
  <c r="BN1232" i="1"/>
  <c r="BO1232" i="1" s="1"/>
  <c r="BN1224" i="1"/>
  <c r="BO1224" i="1" s="1"/>
  <c r="BN1216" i="1"/>
  <c r="BO1216" i="1" s="1"/>
  <c r="BN1208" i="1"/>
  <c r="BO1208" i="1" s="1"/>
  <c r="BN1200" i="1"/>
  <c r="BO1200" i="1" s="1"/>
  <c r="BN1192" i="1"/>
  <c r="BO1192" i="1" s="1"/>
  <c r="BN1184" i="1"/>
  <c r="BO1184" i="1" s="1"/>
  <c r="BN1176" i="1"/>
  <c r="BO1176" i="1" s="1"/>
  <c r="BN1168" i="1"/>
  <c r="BO1168" i="1" s="1"/>
  <c r="BN1160" i="1"/>
  <c r="BO1160" i="1" s="1"/>
  <c r="BN1152" i="1"/>
  <c r="BO1152" i="1" s="1"/>
  <c r="BN1144" i="1"/>
  <c r="BO1144" i="1" s="1"/>
  <c r="BN1136" i="1"/>
  <c r="BO1136" i="1" s="1"/>
  <c r="BN1128" i="1"/>
  <c r="BO1128" i="1" s="1"/>
  <c r="BN1120" i="1"/>
  <c r="BO1120" i="1" s="1"/>
  <c r="BN1112" i="1"/>
  <c r="BO1112" i="1" s="1"/>
  <c r="BN1104" i="1"/>
  <c r="BO1104" i="1" s="1"/>
  <c r="BN1096" i="1"/>
  <c r="BO1096" i="1" s="1"/>
  <c r="BN1088" i="1"/>
  <c r="BO1088" i="1" s="1"/>
  <c r="BN1080" i="1"/>
  <c r="BO1080" i="1" s="1"/>
  <c r="BN1072" i="1"/>
  <c r="BO1072" i="1" s="1"/>
  <c r="BN1064" i="1"/>
  <c r="BO1064" i="1" s="1"/>
  <c r="BN1056" i="1"/>
  <c r="BO1056" i="1" s="1"/>
  <c r="BN1048" i="1"/>
  <c r="BO1048" i="1" s="1"/>
  <c r="BN1040" i="1"/>
  <c r="BO1040" i="1" s="1"/>
  <c r="BN1032" i="1"/>
  <c r="BO1032" i="1" s="1"/>
  <c r="BN1024" i="1"/>
  <c r="BO1024" i="1" s="1"/>
  <c r="BN1016" i="1"/>
  <c r="BO1016" i="1" s="1"/>
  <c r="BN1008" i="1"/>
  <c r="BO1008" i="1" s="1"/>
  <c r="BN1000" i="1"/>
  <c r="BO1000" i="1" s="1"/>
  <c r="BN992" i="1"/>
  <c r="BO992" i="1" s="1"/>
  <c r="BN984" i="1"/>
  <c r="BO984" i="1" s="1"/>
  <c r="BN976" i="1"/>
  <c r="BO976" i="1" s="1"/>
  <c r="BN968" i="1"/>
  <c r="BO968" i="1" s="1"/>
  <c r="BN960" i="1"/>
  <c r="BO960" i="1" s="1"/>
  <c r="BN952" i="1"/>
  <c r="BO952" i="1" s="1"/>
  <c r="BN944" i="1"/>
  <c r="BO944" i="1" s="1"/>
  <c r="BN936" i="1"/>
  <c r="BO936" i="1" s="1"/>
  <c r="BN928" i="1"/>
  <c r="BO928" i="1" s="1"/>
  <c r="BN920" i="1"/>
  <c r="BO920" i="1" s="1"/>
  <c r="BN912" i="1"/>
  <c r="BO912" i="1" s="1"/>
  <c r="BN904" i="1"/>
  <c r="BO904" i="1" s="1"/>
  <c r="BN896" i="1"/>
  <c r="BO896" i="1" s="1"/>
  <c r="BN888" i="1"/>
  <c r="BO888" i="1" s="1"/>
  <c r="BN880" i="1"/>
  <c r="BO880" i="1" s="1"/>
  <c r="BN872" i="1"/>
  <c r="BO872" i="1" s="1"/>
  <c r="BN864" i="1"/>
  <c r="BO864" i="1" s="1"/>
  <c r="BN856" i="1"/>
  <c r="BO856" i="1" s="1"/>
  <c r="BN848" i="1"/>
  <c r="BO848" i="1" s="1"/>
  <c r="BN840" i="1"/>
  <c r="BO840" i="1" s="1"/>
  <c r="BN832" i="1"/>
  <c r="BO832" i="1" s="1"/>
  <c r="BN824" i="1"/>
  <c r="BO824" i="1" s="1"/>
  <c r="BN816" i="1"/>
  <c r="BO816" i="1" s="1"/>
  <c r="BN808" i="1"/>
  <c r="BO808" i="1" s="1"/>
  <c r="BN800" i="1"/>
  <c r="BO800" i="1" s="1"/>
  <c r="BN792" i="1"/>
  <c r="BO792" i="1" s="1"/>
  <c r="BN784" i="1"/>
  <c r="BO784" i="1" s="1"/>
  <c r="BN776" i="1"/>
  <c r="BO776" i="1" s="1"/>
  <c r="BN768" i="1"/>
  <c r="BO768" i="1" s="1"/>
  <c r="BN760" i="1"/>
  <c r="BO760" i="1" s="1"/>
  <c r="BN752" i="1"/>
  <c r="BO752" i="1" s="1"/>
  <c r="BN744" i="1"/>
  <c r="BO744" i="1" s="1"/>
  <c r="BN736" i="1"/>
  <c r="BO736" i="1" s="1"/>
  <c r="BN1495" i="1"/>
  <c r="BO1495" i="1" s="1"/>
  <c r="BN1487" i="1"/>
  <c r="BO1487" i="1" s="1"/>
  <c r="BN1479" i="1"/>
  <c r="BO1479" i="1" s="1"/>
  <c r="BN1471" i="1"/>
  <c r="BO1471" i="1" s="1"/>
  <c r="BN1463" i="1"/>
  <c r="BO1463" i="1" s="1"/>
  <c r="BN1455" i="1"/>
  <c r="BO1455" i="1" s="1"/>
  <c r="BN1447" i="1"/>
  <c r="BO1447" i="1" s="1"/>
  <c r="BN1439" i="1"/>
  <c r="BO1439" i="1" s="1"/>
  <c r="BN1431" i="1"/>
  <c r="BO1431" i="1" s="1"/>
  <c r="BN1423" i="1"/>
  <c r="BO1423" i="1" s="1"/>
  <c r="BN1415" i="1"/>
  <c r="BO1415" i="1" s="1"/>
  <c r="BN1407" i="1"/>
  <c r="BO1407" i="1" s="1"/>
  <c r="BN1399" i="1"/>
  <c r="BO1399" i="1" s="1"/>
  <c r="BN1391" i="1"/>
  <c r="BO1391" i="1" s="1"/>
  <c r="BN1383" i="1"/>
  <c r="BO1383" i="1" s="1"/>
  <c r="BN1375" i="1"/>
  <c r="BO1375" i="1" s="1"/>
  <c r="BN1367" i="1"/>
  <c r="BO1367" i="1" s="1"/>
  <c r="BN1359" i="1"/>
  <c r="BO1359" i="1" s="1"/>
  <c r="BN1351" i="1"/>
  <c r="BO1351" i="1" s="1"/>
  <c r="BN1343" i="1"/>
  <c r="BO1343" i="1" s="1"/>
  <c r="BN1335" i="1"/>
  <c r="BO1335" i="1" s="1"/>
  <c r="BN1327" i="1"/>
  <c r="BO1327" i="1" s="1"/>
  <c r="BN1319" i="1"/>
  <c r="BO1319" i="1" s="1"/>
  <c r="BN1311" i="1"/>
  <c r="BO1311" i="1" s="1"/>
  <c r="BN1303" i="1"/>
  <c r="BO1303" i="1" s="1"/>
  <c r="BN1295" i="1"/>
  <c r="BO1295" i="1" s="1"/>
  <c r="BN1287" i="1"/>
  <c r="BO1287" i="1" s="1"/>
  <c r="BN1279" i="1"/>
  <c r="BO1279" i="1" s="1"/>
  <c r="BN1271" i="1"/>
  <c r="BO1271" i="1" s="1"/>
  <c r="BN1263" i="1"/>
  <c r="BO1263" i="1" s="1"/>
  <c r="BN1255" i="1"/>
  <c r="BO1255" i="1" s="1"/>
  <c r="BN1247" i="1"/>
  <c r="BO1247" i="1" s="1"/>
  <c r="BN1239" i="1"/>
  <c r="BO1239" i="1" s="1"/>
  <c r="BN1231" i="1"/>
  <c r="BO1231" i="1" s="1"/>
  <c r="BN1223" i="1"/>
  <c r="BO1223" i="1" s="1"/>
  <c r="BN1215" i="1"/>
  <c r="BO1215" i="1" s="1"/>
  <c r="BN1207" i="1"/>
  <c r="BO1207" i="1" s="1"/>
  <c r="BN1199" i="1"/>
  <c r="BO1199" i="1" s="1"/>
  <c r="BN1191" i="1"/>
  <c r="BO1191" i="1" s="1"/>
  <c r="BN1183" i="1"/>
  <c r="BO1183" i="1" s="1"/>
  <c r="BN1175" i="1"/>
  <c r="BO1175" i="1" s="1"/>
  <c r="BN1167" i="1"/>
  <c r="BO1167" i="1" s="1"/>
  <c r="BN1159" i="1"/>
  <c r="BO1159" i="1" s="1"/>
  <c r="BN1151" i="1"/>
  <c r="BO1151" i="1" s="1"/>
  <c r="BN1143" i="1"/>
  <c r="BO1143" i="1" s="1"/>
  <c r="BN1135" i="1"/>
  <c r="BO1135" i="1" s="1"/>
  <c r="BN1127" i="1"/>
  <c r="BO1127" i="1" s="1"/>
  <c r="BN1119" i="1"/>
  <c r="BO1119" i="1" s="1"/>
  <c r="BN1111" i="1"/>
  <c r="BO1111" i="1" s="1"/>
  <c r="BN1103" i="1"/>
  <c r="BO1103" i="1" s="1"/>
  <c r="BN1095" i="1"/>
  <c r="BO1095" i="1" s="1"/>
  <c r="BN1087" i="1"/>
  <c r="BO1087" i="1" s="1"/>
  <c r="BN1079" i="1"/>
  <c r="BO1079" i="1" s="1"/>
  <c r="BN1071" i="1"/>
  <c r="BO1071" i="1" s="1"/>
  <c r="BN1063" i="1"/>
  <c r="BO1063" i="1" s="1"/>
  <c r="BN1055" i="1"/>
  <c r="BO1055" i="1" s="1"/>
  <c r="BN1047" i="1"/>
  <c r="BO1047" i="1" s="1"/>
  <c r="BN1039" i="1"/>
  <c r="BO1039" i="1" s="1"/>
  <c r="BN1031" i="1"/>
  <c r="BO1031" i="1" s="1"/>
  <c r="BN1023" i="1"/>
  <c r="BO1023" i="1" s="1"/>
  <c r="BN1015" i="1"/>
  <c r="BO1015" i="1" s="1"/>
  <c r="BN1007" i="1"/>
  <c r="BO1007" i="1" s="1"/>
  <c r="BN999" i="1"/>
  <c r="BO999" i="1" s="1"/>
  <c r="BN991" i="1"/>
  <c r="BO991" i="1" s="1"/>
  <c r="BN983" i="1"/>
  <c r="BO983" i="1" s="1"/>
  <c r="BN975" i="1"/>
  <c r="BO975" i="1" s="1"/>
  <c r="BN967" i="1"/>
  <c r="BO967" i="1" s="1"/>
  <c r="BN959" i="1"/>
  <c r="BO959" i="1" s="1"/>
  <c r="BN951" i="1"/>
  <c r="BO951" i="1" s="1"/>
  <c r="BN943" i="1"/>
  <c r="BO943" i="1" s="1"/>
  <c r="BN935" i="1"/>
  <c r="BO935" i="1" s="1"/>
  <c r="BN927" i="1"/>
  <c r="BO927" i="1" s="1"/>
  <c r="BN919" i="1"/>
  <c r="BO919" i="1" s="1"/>
  <c r="BN911" i="1"/>
  <c r="BO911" i="1" s="1"/>
  <c r="BN903" i="1"/>
  <c r="BO903" i="1" s="1"/>
  <c r="BN895" i="1"/>
  <c r="BO895" i="1" s="1"/>
  <c r="BN887" i="1"/>
  <c r="BO887" i="1" s="1"/>
  <c r="BN879" i="1"/>
  <c r="BO879" i="1" s="1"/>
  <c r="BN871" i="1"/>
  <c r="BO871" i="1" s="1"/>
  <c r="BN863" i="1"/>
  <c r="BO863" i="1" s="1"/>
  <c r="BN855" i="1"/>
  <c r="BO855" i="1" s="1"/>
  <c r="BN847" i="1"/>
  <c r="BO847" i="1" s="1"/>
  <c r="BN839" i="1"/>
  <c r="BO839" i="1" s="1"/>
  <c r="BN831" i="1"/>
  <c r="BO831" i="1" s="1"/>
  <c r="BN823" i="1"/>
  <c r="BO823" i="1" s="1"/>
  <c r="BN815" i="1"/>
  <c r="BO815" i="1" s="1"/>
  <c r="BN807" i="1"/>
  <c r="BO807" i="1" s="1"/>
  <c r="BN799" i="1"/>
  <c r="BO799" i="1" s="1"/>
  <c r="BN791" i="1"/>
  <c r="BO791" i="1" s="1"/>
  <c r="BN783" i="1"/>
  <c r="BO783" i="1" s="1"/>
  <c r="BN775" i="1"/>
  <c r="BO775" i="1" s="1"/>
  <c r="BN767" i="1"/>
  <c r="BO767" i="1" s="1"/>
  <c r="BN759" i="1"/>
  <c r="BO759" i="1" s="1"/>
  <c r="BN751" i="1"/>
  <c r="BO751" i="1" s="1"/>
  <c r="BN743" i="1"/>
  <c r="BO743" i="1" s="1"/>
  <c r="BN735" i="1"/>
  <c r="BO735" i="1" s="1"/>
  <c r="BN727" i="1"/>
  <c r="BO727" i="1" s="1"/>
  <c r="BN719" i="1"/>
  <c r="BO719" i="1" s="1"/>
  <c r="BN711" i="1"/>
  <c r="BO711" i="1" s="1"/>
  <c r="BN703" i="1"/>
  <c r="BO703" i="1" s="1"/>
  <c r="BN695" i="1"/>
  <c r="BO695" i="1" s="1"/>
  <c r="BN687" i="1"/>
  <c r="BO687" i="1" s="1"/>
  <c r="BN679" i="1"/>
  <c r="BO679" i="1" s="1"/>
  <c r="BN671" i="1"/>
  <c r="BO671" i="1" s="1"/>
  <c r="BN663" i="1"/>
  <c r="BO663" i="1" s="1"/>
  <c r="BN655" i="1"/>
  <c r="BO655" i="1" s="1"/>
  <c r="BN647" i="1"/>
  <c r="BO647" i="1" s="1"/>
  <c r="BN639" i="1"/>
  <c r="BO639" i="1" s="1"/>
  <c r="BN631" i="1"/>
  <c r="BO631" i="1" s="1"/>
  <c r="BN623" i="1"/>
  <c r="BO623" i="1" s="1"/>
  <c r="BN615" i="1"/>
  <c r="BO615" i="1" s="1"/>
  <c r="BN607" i="1"/>
  <c r="BO607" i="1" s="1"/>
  <c r="BN599" i="1"/>
  <c r="BO599" i="1" s="1"/>
  <c r="BN591" i="1"/>
  <c r="BO591" i="1" s="1"/>
  <c r="BN583" i="1"/>
  <c r="BO583" i="1" s="1"/>
  <c r="BN575" i="1"/>
  <c r="BO575" i="1" s="1"/>
  <c r="BN567" i="1"/>
  <c r="BO567" i="1" s="1"/>
  <c r="BN559" i="1"/>
  <c r="BO559" i="1" s="1"/>
  <c r="BN551" i="1"/>
  <c r="BO551" i="1" s="1"/>
  <c r="BN543" i="1"/>
  <c r="BO543" i="1" s="1"/>
  <c r="BN535" i="1"/>
  <c r="BO535" i="1" s="1"/>
  <c r="BN527" i="1"/>
  <c r="BO527" i="1" s="1"/>
  <c r="BN519" i="1"/>
  <c r="BO519" i="1" s="1"/>
  <c r="BN511" i="1"/>
  <c r="BO511" i="1" s="1"/>
  <c r="BN503" i="1"/>
  <c r="BO503" i="1" s="1"/>
  <c r="BN495" i="1"/>
  <c r="BO495" i="1" s="1"/>
  <c r="BN487" i="1"/>
  <c r="BO487" i="1" s="1"/>
  <c r="BN479" i="1"/>
  <c r="BO479" i="1" s="1"/>
  <c r="BN471" i="1"/>
  <c r="BO471" i="1" s="1"/>
  <c r="BN463" i="1"/>
  <c r="BO463" i="1" s="1"/>
  <c r="BN455" i="1"/>
  <c r="BO455" i="1" s="1"/>
  <c r="BN447" i="1"/>
  <c r="BO447" i="1" s="1"/>
  <c r="BN439" i="1"/>
  <c r="BO439" i="1" s="1"/>
  <c r="BN431" i="1"/>
  <c r="BO431" i="1" s="1"/>
  <c r="BN423" i="1"/>
  <c r="BO423" i="1" s="1"/>
  <c r="BN415" i="1"/>
  <c r="BO415" i="1" s="1"/>
  <c r="BN407" i="1"/>
  <c r="BO407" i="1" s="1"/>
  <c r="BN399" i="1"/>
  <c r="BO399" i="1" s="1"/>
  <c r="BN391" i="1"/>
  <c r="BO391" i="1" s="1"/>
  <c r="BN383" i="1"/>
  <c r="BO383" i="1" s="1"/>
  <c r="BN375" i="1"/>
  <c r="BO375" i="1" s="1"/>
  <c r="BN367" i="1"/>
  <c r="BO367" i="1" s="1"/>
  <c r="BN359" i="1"/>
  <c r="BO359" i="1" s="1"/>
  <c r="BN351" i="1"/>
  <c r="BO351" i="1" s="1"/>
  <c r="BN343" i="1"/>
  <c r="BO343" i="1" s="1"/>
  <c r="BN335" i="1"/>
  <c r="BO335" i="1" s="1"/>
  <c r="BN327" i="1"/>
  <c r="BO327" i="1" s="1"/>
  <c r="BN319" i="1"/>
  <c r="BO319" i="1" s="1"/>
  <c r="BN311" i="1"/>
  <c r="BO311" i="1" s="1"/>
  <c r="BN303" i="1"/>
  <c r="BO303" i="1" s="1"/>
  <c r="BN295" i="1"/>
  <c r="BO295" i="1" s="1"/>
  <c r="BN287" i="1"/>
  <c r="BO287" i="1" s="1"/>
  <c r="BN279" i="1"/>
  <c r="BO279" i="1" s="1"/>
  <c r="BN271" i="1"/>
  <c r="BO271" i="1" s="1"/>
  <c r="BN263" i="1"/>
  <c r="BO263" i="1" s="1"/>
  <c r="BN255" i="1"/>
  <c r="BO255" i="1" s="1"/>
  <c r="BN247" i="1"/>
  <c r="BO247" i="1" s="1"/>
  <c r="BN239" i="1"/>
  <c r="BO239" i="1" s="1"/>
  <c r="BN231" i="1"/>
  <c r="BO231" i="1" s="1"/>
  <c r="BN223" i="1"/>
  <c r="BO223" i="1" s="1"/>
  <c r="BN902" i="1"/>
  <c r="BO902" i="1" s="1"/>
  <c r="BN894" i="1"/>
  <c r="BO894" i="1" s="1"/>
  <c r="BN886" i="1"/>
  <c r="BO886" i="1" s="1"/>
  <c r="BN878" i="1"/>
  <c r="BO878" i="1" s="1"/>
  <c r="BN870" i="1"/>
  <c r="BO870" i="1" s="1"/>
  <c r="BN862" i="1"/>
  <c r="BO862" i="1" s="1"/>
  <c r="BN854" i="1"/>
  <c r="BO854" i="1" s="1"/>
  <c r="BN846" i="1"/>
  <c r="BO846" i="1" s="1"/>
  <c r="BN838" i="1"/>
  <c r="BO838" i="1" s="1"/>
  <c r="BN830" i="1"/>
  <c r="BO830" i="1" s="1"/>
  <c r="BN822" i="1"/>
  <c r="BO822" i="1" s="1"/>
  <c r="BN814" i="1"/>
  <c r="BO814" i="1" s="1"/>
  <c r="BN806" i="1"/>
  <c r="BO806" i="1" s="1"/>
  <c r="BN798" i="1"/>
  <c r="BO798" i="1" s="1"/>
  <c r="BN790" i="1"/>
  <c r="BO790" i="1" s="1"/>
  <c r="BN782" i="1"/>
  <c r="BO782" i="1" s="1"/>
  <c r="BN774" i="1"/>
  <c r="BO774" i="1" s="1"/>
  <c r="BN766" i="1"/>
  <c r="BO766" i="1" s="1"/>
  <c r="BN758" i="1"/>
  <c r="BO758" i="1" s="1"/>
  <c r="BN750" i="1"/>
  <c r="BO750" i="1" s="1"/>
  <c r="BN742" i="1"/>
  <c r="BO742" i="1" s="1"/>
  <c r="BN734" i="1"/>
  <c r="BO734" i="1" s="1"/>
  <c r="BN726" i="1"/>
  <c r="BO726" i="1" s="1"/>
  <c r="BN718" i="1"/>
  <c r="BO718" i="1" s="1"/>
  <c r="BN710" i="1"/>
  <c r="BO710" i="1" s="1"/>
  <c r="BN702" i="1"/>
  <c r="BO702" i="1" s="1"/>
  <c r="BN694" i="1"/>
  <c r="BO694" i="1" s="1"/>
  <c r="BN686" i="1"/>
  <c r="BO686" i="1" s="1"/>
  <c r="BN678" i="1"/>
  <c r="BO678" i="1" s="1"/>
  <c r="BN670" i="1"/>
  <c r="BO670" i="1" s="1"/>
  <c r="BN662" i="1"/>
  <c r="BO662" i="1" s="1"/>
  <c r="BN654" i="1"/>
  <c r="BO654" i="1" s="1"/>
  <c r="BN646" i="1"/>
  <c r="BO646" i="1" s="1"/>
  <c r="BN638" i="1"/>
  <c r="BO638" i="1" s="1"/>
  <c r="BN630" i="1"/>
  <c r="BO630" i="1" s="1"/>
  <c r="BN622" i="1"/>
  <c r="BO622" i="1" s="1"/>
  <c r="BN614" i="1"/>
  <c r="BO614" i="1" s="1"/>
  <c r="BN606" i="1"/>
  <c r="BO606" i="1" s="1"/>
  <c r="BN598" i="1"/>
  <c r="BO598" i="1" s="1"/>
  <c r="BN590" i="1"/>
  <c r="BO590" i="1" s="1"/>
  <c r="BN582" i="1"/>
  <c r="BO582" i="1" s="1"/>
  <c r="BN574" i="1"/>
  <c r="BO574" i="1" s="1"/>
  <c r="BN566" i="1"/>
  <c r="BO566" i="1" s="1"/>
  <c r="BN558" i="1"/>
  <c r="BO558" i="1" s="1"/>
  <c r="BN550" i="1"/>
  <c r="BO550" i="1" s="1"/>
  <c r="BN542" i="1"/>
  <c r="BO542" i="1" s="1"/>
  <c r="BN534" i="1"/>
  <c r="BO534" i="1" s="1"/>
  <c r="BN526" i="1"/>
  <c r="BO526" i="1" s="1"/>
  <c r="BN518" i="1"/>
  <c r="BO518" i="1" s="1"/>
  <c r="BN510" i="1"/>
  <c r="BO510" i="1" s="1"/>
  <c r="BN502" i="1"/>
  <c r="BO502" i="1" s="1"/>
  <c r="BN494" i="1"/>
  <c r="BO494" i="1" s="1"/>
  <c r="BN486" i="1"/>
  <c r="BO486" i="1" s="1"/>
  <c r="BN478" i="1"/>
  <c r="BO478" i="1" s="1"/>
  <c r="BN470" i="1"/>
  <c r="BO470" i="1" s="1"/>
  <c r="BN462" i="1"/>
  <c r="BO462" i="1" s="1"/>
  <c r="BN454" i="1"/>
  <c r="BO454" i="1" s="1"/>
  <c r="BN446" i="1"/>
  <c r="BO446" i="1" s="1"/>
  <c r="BN438" i="1"/>
  <c r="BO438" i="1" s="1"/>
  <c r="BN430" i="1"/>
  <c r="BO430" i="1" s="1"/>
  <c r="BN422" i="1"/>
  <c r="BO422" i="1" s="1"/>
  <c r="BN414" i="1"/>
  <c r="BO414" i="1" s="1"/>
  <c r="BN406" i="1"/>
  <c r="BO406" i="1" s="1"/>
  <c r="BN398" i="1"/>
  <c r="BO398" i="1" s="1"/>
  <c r="BN390" i="1"/>
  <c r="BO390" i="1" s="1"/>
  <c r="BN382" i="1"/>
  <c r="BO382" i="1" s="1"/>
  <c r="BN374" i="1"/>
  <c r="BO374" i="1" s="1"/>
  <c r="BN366" i="1"/>
  <c r="BO366" i="1" s="1"/>
  <c r="BN358" i="1"/>
  <c r="BO358" i="1" s="1"/>
  <c r="BN350" i="1"/>
  <c r="BO350" i="1" s="1"/>
  <c r="BN342" i="1"/>
  <c r="BO342" i="1" s="1"/>
  <c r="BN334" i="1"/>
  <c r="BO334" i="1" s="1"/>
  <c r="BN326" i="1"/>
  <c r="BO326" i="1" s="1"/>
  <c r="BN318" i="1"/>
  <c r="BO318" i="1" s="1"/>
  <c r="BN310" i="1"/>
  <c r="BO310" i="1" s="1"/>
  <c r="BN302" i="1"/>
  <c r="BO302" i="1" s="1"/>
  <c r="BN294" i="1"/>
  <c r="BO294" i="1" s="1"/>
  <c r="BN286" i="1"/>
  <c r="BO286" i="1" s="1"/>
  <c r="BN278" i="1"/>
  <c r="BO278" i="1" s="1"/>
  <c r="BN270" i="1"/>
  <c r="BO270" i="1" s="1"/>
  <c r="BN262" i="1"/>
  <c r="BO262" i="1" s="1"/>
  <c r="BN254" i="1"/>
  <c r="BO254" i="1" s="1"/>
  <c r="BN246" i="1"/>
  <c r="BO246" i="1" s="1"/>
  <c r="BN238" i="1"/>
  <c r="BO238" i="1" s="1"/>
  <c r="BN230" i="1"/>
  <c r="BO230" i="1" s="1"/>
  <c r="BN222" i="1"/>
  <c r="BO222" i="1" s="1"/>
  <c r="BN214" i="1"/>
  <c r="BO214" i="1" s="1"/>
  <c r="BN206" i="1"/>
  <c r="BO206" i="1" s="1"/>
  <c r="BN198" i="1"/>
  <c r="BO198" i="1" s="1"/>
  <c r="BN190" i="1"/>
  <c r="BO190" i="1" s="1"/>
  <c r="BN182" i="1"/>
  <c r="BO182" i="1" s="1"/>
  <c r="BN174" i="1"/>
  <c r="BO174" i="1" s="1"/>
  <c r="BN166" i="1"/>
  <c r="BO166" i="1" s="1"/>
  <c r="BN158" i="1"/>
  <c r="BO158" i="1" s="1"/>
  <c r="BN150" i="1"/>
  <c r="BO150" i="1" s="1"/>
  <c r="BN142" i="1"/>
  <c r="BO142" i="1" s="1"/>
  <c r="BN134" i="1"/>
  <c r="BO134" i="1" s="1"/>
  <c r="BN126" i="1"/>
  <c r="BO126" i="1" s="1"/>
  <c r="BN118" i="1"/>
  <c r="BO118" i="1" s="1"/>
  <c r="BN110" i="1"/>
  <c r="BO110" i="1" s="1"/>
  <c r="BN102" i="1"/>
  <c r="BO102" i="1" s="1"/>
  <c r="BN94" i="1"/>
  <c r="BO94" i="1" s="1"/>
  <c r="BN86" i="1"/>
  <c r="BO86" i="1" s="1"/>
  <c r="BN78" i="1"/>
  <c r="BO78" i="1" s="1"/>
  <c r="BN70" i="1"/>
  <c r="BO70" i="1" s="1"/>
  <c r="BN62" i="1"/>
  <c r="BO62" i="1" s="1"/>
  <c r="BN54" i="1"/>
  <c r="BO54" i="1" s="1"/>
  <c r="BN46" i="1"/>
  <c r="BO46" i="1" s="1"/>
  <c r="BN38" i="1"/>
  <c r="BO38" i="1" s="1"/>
  <c r="BN30" i="1"/>
  <c r="BO30" i="1" s="1"/>
  <c r="BN22" i="1"/>
  <c r="BO22" i="1" s="1"/>
  <c r="BN14" i="1"/>
  <c r="BO14" i="1" s="1"/>
  <c r="BN6" i="1"/>
  <c r="BO6" i="1" s="1"/>
  <c r="BN1493" i="1"/>
  <c r="BO1493" i="1" s="1"/>
  <c r="BN1485" i="1"/>
  <c r="BO1485" i="1" s="1"/>
  <c r="BN1477" i="1"/>
  <c r="BO1477" i="1" s="1"/>
  <c r="BN1469" i="1"/>
  <c r="BO1469" i="1" s="1"/>
  <c r="BN1461" i="1"/>
  <c r="BO1461" i="1" s="1"/>
  <c r="BN1453" i="1"/>
  <c r="BO1453" i="1" s="1"/>
  <c r="BN1445" i="1"/>
  <c r="BO1445" i="1" s="1"/>
  <c r="BN1437" i="1"/>
  <c r="BO1437" i="1" s="1"/>
  <c r="BN1429" i="1"/>
  <c r="BO1429" i="1" s="1"/>
  <c r="BN1421" i="1"/>
  <c r="BO1421" i="1" s="1"/>
  <c r="BN1413" i="1"/>
  <c r="BO1413" i="1" s="1"/>
  <c r="BN1405" i="1"/>
  <c r="BO1405" i="1" s="1"/>
  <c r="BN1397" i="1"/>
  <c r="BO1397" i="1" s="1"/>
  <c r="BN1389" i="1"/>
  <c r="BO1389" i="1" s="1"/>
  <c r="BN1381" i="1"/>
  <c r="BO1381" i="1" s="1"/>
  <c r="BN1373" i="1"/>
  <c r="BO1373" i="1" s="1"/>
  <c r="BN1365" i="1"/>
  <c r="BO1365" i="1" s="1"/>
  <c r="BN1357" i="1"/>
  <c r="BO1357" i="1" s="1"/>
  <c r="BN1349" i="1"/>
  <c r="BO1349" i="1" s="1"/>
  <c r="BN1341" i="1"/>
  <c r="BO1341" i="1" s="1"/>
  <c r="BN1333" i="1"/>
  <c r="BO1333" i="1" s="1"/>
  <c r="BN1325" i="1"/>
  <c r="BO1325" i="1" s="1"/>
  <c r="BN1317" i="1"/>
  <c r="BO1317" i="1" s="1"/>
  <c r="BN1309" i="1"/>
  <c r="BO1309" i="1" s="1"/>
  <c r="BN1301" i="1"/>
  <c r="BO1301" i="1" s="1"/>
  <c r="BN1293" i="1"/>
  <c r="BO1293" i="1" s="1"/>
  <c r="BN1285" i="1"/>
  <c r="BO1285" i="1" s="1"/>
  <c r="BN1277" i="1"/>
  <c r="BO1277" i="1" s="1"/>
  <c r="BN1269" i="1"/>
  <c r="BO1269" i="1" s="1"/>
  <c r="BN1261" i="1"/>
  <c r="BO1261" i="1" s="1"/>
  <c r="BN1253" i="1"/>
  <c r="BO1253" i="1" s="1"/>
  <c r="BN1245" i="1"/>
  <c r="BO1245" i="1" s="1"/>
  <c r="BN1237" i="1"/>
  <c r="BO1237" i="1" s="1"/>
  <c r="BN1229" i="1"/>
  <c r="BO1229" i="1" s="1"/>
  <c r="BN1221" i="1"/>
  <c r="BO1221" i="1" s="1"/>
  <c r="BN1213" i="1"/>
  <c r="BO1213" i="1" s="1"/>
  <c r="BN1205" i="1"/>
  <c r="BO1205" i="1" s="1"/>
  <c r="BN1197" i="1"/>
  <c r="BO1197" i="1" s="1"/>
  <c r="BN1189" i="1"/>
  <c r="BO1189" i="1" s="1"/>
  <c r="BN1181" i="1"/>
  <c r="BO1181" i="1" s="1"/>
  <c r="BN1173" i="1"/>
  <c r="BO1173" i="1" s="1"/>
  <c r="BN1165" i="1"/>
  <c r="BO1165" i="1" s="1"/>
  <c r="BN1157" i="1"/>
  <c r="BO1157" i="1" s="1"/>
  <c r="BN1149" i="1"/>
  <c r="BO1149" i="1" s="1"/>
  <c r="BN1141" i="1"/>
  <c r="BO1141" i="1" s="1"/>
  <c r="BN1133" i="1"/>
  <c r="BO1133" i="1" s="1"/>
  <c r="BN1125" i="1"/>
  <c r="BO1125" i="1" s="1"/>
  <c r="BN1117" i="1"/>
  <c r="BO1117" i="1" s="1"/>
  <c r="BN1109" i="1"/>
  <c r="BO1109" i="1" s="1"/>
  <c r="BN1101" i="1"/>
  <c r="BO1101" i="1" s="1"/>
  <c r="BN1093" i="1"/>
  <c r="BO1093" i="1" s="1"/>
  <c r="BN1085" i="1"/>
  <c r="BO1085" i="1" s="1"/>
  <c r="BN1077" i="1"/>
  <c r="BO1077" i="1" s="1"/>
  <c r="BN1069" i="1"/>
  <c r="BO1069" i="1" s="1"/>
  <c r="BN1061" i="1"/>
  <c r="BO1061" i="1" s="1"/>
  <c r="BN1053" i="1"/>
  <c r="BO1053" i="1" s="1"/>
  <c r="BN1045" i="1"/>
  <c r="BO1045" i="1" s="1"/>
  <c r="BN1037" i="1"/>
  <c r="BO1037" i="1" s="1"/>
  <c r="BN1029" i="1"/>
  <c r="BO1029" i="1" s="1"/>
  <c r="BN1021" i="1"/>
  <c r="BO1021" i="1" s="1"/>
  <c r="BN1013" i="1"/>
  <c r="BO1013" i="1" s="1"/>
  <c r="BN1005" i="1"/>
  <c r="BO1005" i="1" s="1"/>
  <c r="BN997" i="1"/>
  <c r="BO997" i="1" s="1"/>
  <c r="BN989" i="1"/>
  <c r="BO989" i="1" s="1"/>
  <c r="BN981" i="1"/>
  <c r="BO981" i="1" s="1"/>
  <c r="BN973" i="1"/>
  <c r="BO973" i="1" s="1"/>
  <c r="BN965" i="1"/>
  <c r="BO965" i="1" s="1"/>
  <c r="BN957" i="1"/>
  <c r="BO957" i="1" s="1"/>
  <c r="BN949" i="1"/>
  <c r="BO949" i="1" s="1"/>
  <c r="BN941" i="1"/>
  <c r="BO941" i="1" s="1"/>
  <c r="BN933" i="1"/>
  <c r="BO933" i="1" s="1"/>
  <c r="BN925" i="1"/>
  <c r="BO925" i="1" s="1"/>
  <c r="BN917" i="1"/>
  <c r="BO917" i="1" s="1"/>
  <c r="BN909" i="1"/>
  <c r="BO909" i="1" s="1"/>
  <c r="BN901" i="1"/>
  <c r="BO901" i="1" s="1"/>
  <c r="BN893" i="1"/>
  <c r="BO893" i="1" s="1"/>
  <c r="BN885" i="1"/>
  <c r="BO885" i="1" s="1"/>
  <c r="BN877" i="1"/>
  <c r="BO877" i="1" s="1"/>
  <c r="BN869" i="1"/>
  <c r="BO869" i="1" s="1"/>
  <c r="BN861" i="1"/>
  <c r="BO861" i="1" s="1"/>
  <c r="BN853" i="1"/>
  <c r="BO853" i="1" s="1"/>
  <c r="BN845" i="1"/>
  <c r="BO845" i="1" s="1"/>
  <c r="BN837" i="1"/>
  <c r="BO837" i="1" s="1"/>
  <c r="BN829" i="1"/>
  <c r="BO829" i="1" s="1"/>
  <c r="BN821" i="1"/>
  <c r="BO821" i="1" s="1"/>
  <c r="BN813" i="1"/>
  <c r="BO813" i="1" s="1"/>
  <c r="BN805" i="1"/>
  <c r="BO805" i="1" s="1"/>
  <c r="BN797" i="1"/>
  <c r="BO797" i="1" s="1"/>
  <c r="BN789" i="1"/>
  <c r="BO789" i="1" s="1"/>
  <c r="BN781" i="1"/>
  <c r="BO781" i="1" s="1"/>
  <c r="BN773" i="1"/>
  <c r="BO773" i="1" s="1"/>
  <c r="BN765" i="1"/>
  <c r="BO765" i="1" s="1"/>
  <c r="BN757" i="1"/>
  <c r="BO757" i="1" s="1"/>
  <c r="BN749" i="1"/>
  <c r="BO749" i="1" s="1"/>
  <c r="BN741" i="1"/>
  <c r="BO741" i="1" s="1"/>
  <c r="BN733" i="1"/>
  <c r="BO733" i="1" s="1"/>
  <c r="BN725" i="1"/>
  <c r="BO725" i="1" s="1"/>
  <c r="BN717" i="1"/>
  <c r="BO717" i="1" s="1"/>
  <c r="BN709" i="1"/>
  <c r="BO709" i="1" s="1"/>
  <c r="BN701" i="1"/>
  <c r="BO701" i="1" s="1"/>
  <c r="BN693" i="1"/>
  <c r="BO693" i="1" s="1"/>
  <c r="BN685" i="1"/>
  <c r="BO685" i="1" s="1"/>
  <c r="BN677" i="1"/>
  <c r="BO677" i="1" s="1"/>
  <c r="BN669" i="1"/>
  <c r="BO669" i="1" s="1"/>
  <c r="BN661" i="1"/>
  <c r="BO661" i="1" s="1"/>
  <c r="BN653" i="1"/>
  <c r="BO653" i="1" s="1"/>
  <c r="BN645" i="1"/>
  <c r="BO645" i="1" s="1"/>
  <c r="BN637" i="1"/>
  <c r="BO637" i="1" s="1"/>
  <c r="BN629" i="1"/>
  <c r="BO629" i="1" s="1"/>
  <c r="BN621" i="1"/>
  <c r="BO621" i="1" s="1"/>
  <c r="BN613" i="1"/>
  <c r="BO613" i="1" s="1"/>
  <c r="BN605" i="1"/>
  <c r="BO605" i="1" s="1"/>
  <c r="BN597" i="1"/>
  <c r="BO597" i="1" s="1"/>
  <c r="BN589" i="1"/>
  <c r="BO589" i="1" s="1"/>
  <c r="BN581" i="1"/>
  <c r="BO581" i="1" s="1"/>
  <c r="BN573" i="1"/>
  <c r="BO573" i="1" s="1"/>
  <c r="BN565" i="1"/>
  <c r="BO565" i="1" s="1"/>
  <c r="BN557" i="1"/>
  <c r="BO557" i="1" s="1"/>
  <c r="BN549" i="1"/>
  <c r="BO549" i="1" s="1"/>
  <c r="BN541" i="1"/>
  <c r="BO541" i="1" s="1"/>
  <c r="BN533" i="1"/>
  <c r="BO533" i="1" s="1"/>
  <c r="BN525" i="1"/>
  <c r="BO525" i="1" s="1"/>
  <c r="BN517" i="1"/>
  <c r="BO517" i="1" s="1"/>
  <c r="BN509" i="1"/>
  <c r="BO509" i="1" s="1"/>
  <c r="BN501" i="1"/>
  <c r="BO501" i="1" s="1"/>
  <c r="BN493" i="1"/>
  <c r="BO493" i="1" s="1"/>
  <c r="BN485" i="1"/>
  <c r="BO485" i="1" s="1"/>
  <c r="BN477" i="1"/>
  <c r="BO477" i="1" s="1"/>
  <c r="BN469" i="1"/>
  <c r="BO469" i="1" s="1"/>
  <c r="BN461" i="1"/>
  <c r="BO461" i="1" s="1"/>
  <c r="BN453" i="1"/>
  <c r="BO453" i="1" s="1"/>
  <c r="BN445" i="1"/>
  <c r="BO445" i="1" s="1"/>
  <c r="BN437" i="1"/>
  <c r="BO437" i="1" s="1"/>
  <c r="BN429" i="1"/>
  <c r="BO429" i="1" s="1"/>
  <c r="BN421" i="1"/>
  <c r="BO421" i="1" s="1"/>
  <c r="BN413" i="1"/>
  <c r="BO413" i="1" s="1"/>
  <c r="BN405" i="1"/>
  <c r="BO405" i="1" s="1"/>
  <c r="BN397" i="1"/>
  <c r="BO397" i="1" s="1"/>
  <c r="BN389" i="1"/>
  <c r="BO389" i="1" s="1"/>
  <c r="BN381" i="1"/>
  <c r="BO381" i="1" s="1"/>
  <c r="BN373" i="1"/>
  <c r="BO373" i="1" s="1"/>
  <c r="BN365" i="1"/>
  <c r="BO365" i="1" s="1"/>
  <c r="BN357" i="1"/>
  <c r="BO357" i="1" s="1"/>
  <c r="BN349" i="1"/>
  <c r="BO349" i="1" s="1"/>
  <c r="BN341" i="1"/>
  <c r="BO341" i="1" s="1"/>
  <c r="BN333" i="1"/>
  <c r="BO333" i="1" s="1"/>
  <c r="BN325" i="1"/>
  <c r="BO325" i="1" s="1"/>
  <c r="BN317" i="1"/>
  <c r="BO317" i="1" s="1"/>
  <c r="BN309" i="1"/>
  <c r="BO309" i="1" s="1"/>
  <c r="BN301" i="1"/>
  <c r="BO301" i="1" s="1"/>
  <c r="BN293" i="1"/>
  <c r="BO293" i="1" s="1"/>
  <c r="BN285" i="1"/>
  <c r="BO285" i="1" s="1"/>
  <c r="BN277" i="1"/>
  <c r="BO277" i="1" s="1"/>
  <c r="BN269" i="1"/>
  <c r="BO269" i="1" s="1"/>
  <c r="BN261" i="1"/>
  <c r="BO261" i="1" s="1"/>
  <c r="BN253" i="1"/>
  <c r="BO253" i="1" s="1"/>
  <c r="BN245" i="1"/>
  <c r="BO245" i="1" s="1"/>
  <c r="BN237" i="1"/>
  <c r="BO237" i="1" s="1"/>
  <c r="BN229" i="1"/>
  <c r="BO229" i="1" s="1"/>
  <c r="BN221" i="1"/>
  <c r="BO221" i="1" s="1"/>
  <c r="BN213" i="1"/>
  <c r="BO213" i="1" s="1"/>
  <c r="BN205" i="1"/>
  <c r="BO205" i="1" s="1"/>
  <c r="BN197" i="1"/>
  <c r="BO197" i="1" s="1"/>
  <c r="BN189" i="1"/>
  <c r="BO189" i="1" s="1"/>
  <c r="BN181" i="1"/>
  <c r="BO181" i="1" s="1"/>
  <c r="BN173" i="1"/>
  <c r="BO173" i="1" s="1"/>
  <c r="BN165" i="1"/>
  <c r="BO165" i="1" s="1"/>
  <c r="BN157" i="1"/>
  <c r="BO157" i="1" s="1"/>
  <c r="BN149" i="1"/>
  <c r="BO149" i="1" s="1"/>
  <c r="BN141" i="1"/>
  <c r="BO141" i="1" s="1"/>
  <c r="BN133" i="1"/>
  <c r="BO133" i="1" s="1"/>
  <c r="BN125" i="1"/>
  <c r="BO125" i="1" s="1"/>
  <c r="BN117" i="1"/>
  <c r="BO117" i="1" s="1"/>
  <c r="BN109" i="1"/>
  <c r="BO109" i="1" s="1"/>
  <c r="BN101" i="1"/>
  <c r="BO101" i="1" s="1"/>
  <c r="BN93" i="1"/>
  <c r="BO93" i="1" s="1"/>
  <c r="BN85" i="1"/>
  <c r="BO85" i="1" s="1"/>
  <c r="BN77" i="1"/>
  <c r="BO77" i="1" s="1"/>
  <c r="BN69" i="1"/>
  <c r="BO69" i="1" s="1"/>
  <c r="BN61" i="1"/>
  <c r="BO61" i="1" s="1"/>
  <c r="BN53" i="1"/>
  <c r="BO53" i="1" s="1"/>
  <c r="BN45" i="1"/>
  <c r="BO45" i="1" s="1"/>
  <c r="BN37" i="1"/>
  <c r="BO37" i="1" s="1"/>
  <c r="BN29" i="1"/>
  <c r="BO29" i="1" s="1"/>
  <c r="BN21" i="1"/>
  <c r="BO21" i="1" s="1"/>
  <c r="BN13" i="1"/>
  <c r="BO13" i="1" s="1"/>
  <c r="BN5" i="1"/>
  <c r="BO5" i="1" s="1"/>
  <c r="BN787" i="1"/>
  <c r="BO787" i="1" s="1"/>
  <c r="BN779" i="1"/>
  <c r="BO779" i="1" s="1"/>
  <c r="BN771" i="1"/>
  <c r="BO771" i="1" s="1"/>
  <c r="BN763" i="1"/>
  <c r="BO763" i="1" s="1"/>
  <c r="BN755" i="1"/>
  <c r="BO755" i="1" s="1"/>
  <c r="BN747" i="1"/>
  <c r="BO747" i="1" s="1"/>
  <c r="BN739" i="1"/>
  <c r="BO739" i="1" s="1"/>
  <c r="BN731" i="1"/>
  <c r="BO731" i="1" s="1"/>
  <c r="BN723" i="1"/>
  <c r="BO723" i="1" s="1"/>
  <c r="BN715" i="1"/>
  <c r="BO715" i="1" s="1"/>
  <c r="BN707" i="1"/>
  <c r="BO707" i="1" s="1"/>
  <c r="BN699" i="1"/>
  <c r="BO699" i="1" s="1"/>
  <c r="BN691" i="1"/>
  <c r="BO691" i="1" s="1"/>
  <c r="BN258" i="1"/>
  <c r="BO258" i="1" s="1"/>
  <c r="BN250" i="1"/>
  <c r="BO250" i="1" s="1"/>
  <c r="BN242" i="1"/>
  <c r="BO242" i="1" s="1"/>
  <c r="BN234" i="1"/>
  <c r="BO234" i="1" s="1"/>
  <c r="BN226" i="1"/>
  <c r="BO226" i="1" s="1"/>
  <c r="BN218" i="1"/>
  <c r="BO218" i="1" s="1"/>
  <c r="BN210" i="1"/>
  <c r="BO210" i="1" s="1"/>
  <c r="BN202" i="1"/>
  <c r="BO202" i="1" s="1"/>
  <c r="BN194" i="1"/>
  <c r="BO194" i="1" s="1"/>
  <c r="BN186" i="1"/>
  <c r="BO186" i="1" s="1"/>
  <c r="BN178" i="1"/>
  <c r="BO178" i="1" s="1"/>
  <c r="BN170" i="1"/>
  <c r="BO170" i="1" s="1"/>
  <c r="BN162" i="1"/>
  <c r="BO162" i="1" s="1"/>
  <c r="BN154" i="1"/>
  <c r="BO154" i="1" s="1"/>
  <c r="BN146" i="1"/>
  <c r="BO146" i="1" s="1"/>
  <c r="BN138" i="1"/>
  <c r="BO138" i="1" s="1"/>
  <c r="BN130" i="1"/>
  <c r="BO130" i="1" s="1"/>
  <c r="BN122" i="1"/>
  <c r="BO122" i="1" s="1"/>
  <c r="BN114" i="1"/>
  <c r="BO114" i="1" s="1"/>
  <c r="BN106" i="1"/>
  <c r="BO106" i="1" s="1"/>
  <c r="BN98" i="1"/>
  <c r="BO98" i="1" s="1"/>
  <c r="BN90" i="1"/>
  <c r="BO90" i="1" s="1"/>
  <c r="BN82" i="1"/>
  <c r="BO82" i="1" s="1"/>
  <c r="BN74" i="1"/>
  <c r="BO74" i="1" s="1"/>
  <c r="BN66" i="1"/>
  <c r="BO66" i="1" s="1"/>
  <c r="BN58" i="1"/>
  <c r="BO58" i="1" s="1"/>
  <c r="BN50" i="1"/>
  <c r="BO50" i="1" s="1"/>
  <c r="BN42" i="1"/>
  <c r="BO42" i="1" s="1"/>
  <c r="BN34" i="1"/>
  <c r="BO34" i="1" s="1"/>
  <c r="BN26" i="1"/>
  <c r="BO26" i="1" s="1"/>
  <c r="BN18" i="1"/>
  <c r="BO18" i="1" s="1"/>
  <c r="BN10" i="1"/>
  <c r="BO10" i="1" s="1"/>
  <c r="BN728" i="1"/>
  <c r="BO728" i="1" s="1"/>
  <c r="BN720" i="1"/>
  <c r="BO720" i="1" s="1"/>
  <c r="BN712" i="1"/>
  <c r="BO712" i="1" s="1"/>
  <c r="BN704" i="1"/>
  <c r="BO704" i="1" s="1"/>
  <c r="BN696" i="1"/>
  <c r="BO696" i="1" s="1"/>
  <c r="BN688" i="1"/>
  <c r="BO688" i="1" s="1"/>
  <c r="BN215" i="1"/>
  <c r="BO215" i="1" s="1"/>
  <c r="BN207" i="1"/>
  <c r="BO207" i="1" s="1"/>
  <c r="BN199" i="1"/>
  <c r="BO199" i="1" s="1"/>
  <c r="BN191" i="1"/>
  <c r="BO191" i="1" s="1"/>
  <c r="BN183" i="1"/>
  <c r="BO183" i="1" s="1"/>
  <c r="BN175" i="1"/>
  <c r="BO175" i="1" s="1"/>
  <c r="BN167" i="1"/>
  <c r="BO167" i="1" s="1"/>
  <c r="BN159" i="1"/>
  <c r="BO159" i="1" s="1"/>
  <c r="BN151" i="1"/>
  <c r="BO151" i="1" s="1"/>
  <c r="BN143" i="1"/>
  <c r="BO143" i="1" s="1"/>
  <c r="BN135" i="1"/>
  <c r="BO135" i="1" s="1"/>
  <c r="BN127" i="1"/>
  <c r="BO127" i="1" s="1"/>
  <c r="BN119" i="1"/>
  <c r="BO119" i="1" s="1"/>
  <c r="BN111" i="1"/>
  <c r="BO111" i="1" s="1"/>
  <c r="BN103" i="1"/>
  <c r="BO103" i="1" s="1"/>
  <c r="BN95" i="1"/>
  <c r="BO95" i="1" s="1"/>
  <c r="BN87" i="1"/>
  <c r="BO87" i="1" s="1"/>
  <c r="BN79" i="1"/>
  <c r="BO79" i="1" s="1"/>
  <c r="BN71" i="1"/>
  <c r="BO71" i="1" s="1"/>
  <c r="BN63" i="1"/>
  <c r="BO63" i="1" s="1"/>
  <c r="BN55" i="1"/>
  <c r="BO55" i="1" s="1"/>
  <c r="BN47" i="1"/>
  <c r="BO47" i="1" s="1"/>
  <c r="BN39" i="1"/>
  <c r="BO39" i="1" s="1"/>
  <c r="BN31" i="1"/>
  <c r="BO31" i="1" s="1"/>
  <c r="BN23" i="1"/>
  <c r="BO23" i="1" s="1"/>
  <c r="BN15" i="1"/>
  <c r="BO15" i="1" s="1"/>
  <c r="BN7" i="1"/>
  <c r="BO7" i="1" s="1"/>
  <c r="BN683" i="1"/>
  <c r="BO683" i="1" s="1"/>
  <c r="BN675" i="1"/>
  <c r="BO675" i="1" s="1"/>
  <c r="BN667" i="1"/>
  <c r="BO667" i="1" s="1"/>
  <c r="BN659" i="1"/>
  <c r="BO659" i="1" s="1"/>
  <c r="BN651" i="1"/>
  <c r="BO651" i="1" s="1"/>
  <c r="BN643" i="1"/>
  <c r="BO643" i="1" s="1"/>
  <c r="BN635" i="1"/>
  <c r="BO635" i="1" s="1"/>
  <c r="BN627" i="1"/>
  <c r="BO627" i="1" s="1"/>
  <c r="BN619" i="1"/>
  <c r="BO619" i="1" s="1"/>
  <c r="BN611" i="1"/>
  <c r="BO611" i="1" s="1"/>
  <c r="BN603" i="1"/>
  <c r="BO603" i="1" s="1"/>
  <c r="BN595" i="1"/>
  <c r="BO595" i="1" s="1"/>
  <c r="BN587" i="1"/>
  <c r="BO587" i="1" s="1"/>
  <c r="BN579" i="1"/>
  <c r="BO579" i="1" s="1"/>
  <c r="BN571" i="1"/>
  <c r="BO571" i="1" s="1"/>
  <c r="BN563" i="1"/>
  <c r="BO563" i="1" s="1"/>
  <c r="BN555" i="1"/>
  <c r="BO555" i="1" s="1"/>
  <c r="BN547" i="1"/>
  <c r="BO547" i="1" s="1"/>
  <c r="BN539" i="1"/>
  <c r="BO539" i="1" s="1"/>
  <c r="BN531" i="1"/>
  <c r="BO531" i="1" s="1"/>
  <c r="BN523" i="1"/>
  <c r="BO523" i="1" s="1"/>
  <c r="BN515" i="1"/>
  <c r="BO515" i="1" s="1"/>
  <c r="BN507" i="1"/>
  <c r="BO507" i="1" s="1"/>
  <c r="BN499" i="1"/>
  <c r="BO499" i="1" s="1"/>
  <c r="BN491" i="1"/>
  <c r="BO491" i="1" s="1"/>
  <c r="BN483" i="1"/>
  <c r="BO483" i="1" s="1"/>
  <c r="BN475" i="1"/>
  <c r="BO475" i="1" s="1"/>
  <c r="BN467" i="1"/>
  <c r="BO467" i="1" s="1"/>
  <c r="BN459" i="1"/>
  <c r="BO459" i="1" s="1"/>
  <c r="BN451" i="1"/>
  <c r="BO451" i="1" s="1"/>
  <c r="BN443" i="1"/>
  <c r="BO443" i="1" s="1"/>
  <c r="BN435" i="1"/>
  <c r="BO435" i="1" s="1"/>
  <c r="BN427" i="1"/>
  <c r="BO427" i="1" s="1"/>
  <c r="BN419" i="1"/>
  <c r="BO419" i="1" s="1"/>
  <c r="BN411" i="1"/>
  <c r="BO411" i="1" s="1"/>
  <c r="BN403" i="1"/>
  <c r="BO403" i="1" s="1"/>
  <c r="BN395" i="1"/>
  <c r="BO395" i="1" s="1"/>
  <c r="BN387" i="1"/>
  <c r="BO387" i="1" s="1"/>
  <c r="BN379" i="1"/>
  <c r="BO379" i="1" s="1"/>
  <c r="BN371" i="1"/>
  <c r="BO371" i="1" s="1"/>
  <c r="BN363" i="1"/>
  <c r="BO363" i="1" s="1"/>
  <c r="BN355" i="1"/>
  <c r="BO355" i="1" s="1"/>
  <c r="BN347" i="1"/>
  <c r="BO347" i="1" s="1"/>
  <c r="BN339" i="1"/>
  <c r="BO339" i="1" s="1"/>
  <c r="BN331" i="1"/>
  <c r="BO331" i="1" s="1"/>
  <c r="BN323" i="1"/>
  <c r="BO323" i="1" s="1"/>
  <c r="BN315" i="1"/>
  <c r="BO315" i="1" s="1"/>
  <c r="BN307" i="1"/>
  <c r="BO307" i="1" s="1"/>
  <c r="BN299" i="1"/>
  <c r="BO299" i="1" s="1"/>
  <c r="BN291" i="1"/>
  <c r="BO291" i="1" s="1"/>
  <c r="BN283" i="1"/>
  <c r="BO283" i="1" s="1"/>
  <c r="BN275" i="1"/>
  <c r="BO275" i="1" s="1"/>
  <c r="BN267" i="1"/>
  <c r="BO267" i="1" s="1"/>
  <c r="BN259" i="1"/>
  <c r="BO259" i="1" s="1"/>
  <c r="BN251" i="1"/>
  <c r="BO251" i="1" s="1"/>
  <c r="BN243" i="1"/>
  <c r="BO243" i="1" s="1"/>
  <c r="BN235" i="1"/>
  <c r="BO235" i="1" s="1"/>
  <c r="BN227" i="1"/>
  <c r="BO227" i="1" s="1"/>
  <c r="BN219" i="1"/>
  <c r="BO219" i="1" s="1"/>
  <c r="BN211" i="1"/>
  <c r="BO211" i="1" s="1"/>
  <c r="BN203" i="1"/>
  <c r="BO203" i="1" s="1"/>
  <c r="BN195" i="1"/>
  <c r="BO195" i="1" s="1"/>
  <c r="BN187" i="1"/>
  <c r="BO187" i="1" s="1"/>
  <c r="BN179" i="1"/>
  <c r="BO179" i="1" s="1"/>
  <c r="BN171" i="1"/>
  <c r="BO171" i="1" s="1"/>
  <c r="BN163" i="1"/>
  <c r="BO163" i="1" s="1"/>
  <c r="BN155" i="1"/>
  <c r="BO155" i="1" s="1"/>
  <c r="BN147" i="1"/>
  <c r="BO147" i="1" s="1"/>
  <c r="BN139" i="1"/>
  <c r="BO139" i="1" s="1"/>
  <c r="BN131" i="1"/>
  <c r="BO131" i="1" s="1"/>
  <c r="BN123" i="1"/>
  <c r="BO123" i="1" s="1"/>
  <c r="BN115" i="1"/>
  <c r="BO115" i="1" s="1"/>
  <c r="BN107" i="1"/>
  <c r="BO107" i="1" s="1"/>
  <c r="BN99" i="1"/>
  <c r="BO99" i="1" s="1"/>
  <c r="BN91" i="1"/>
  <c r="BO91" i="1" s="1"/>
  <c r="BN83" i="1"/>
  <c r="BO83" i="1" s="1"/>
  <c r="BN75" i="1"/>
  <c r="BO75" i="1" s="1"/>
  <c r="BN67" i="1"/>
  <c r="BO67" i="1" s="1"/>
  <c r="BN59" i="1"/>
  <c r="BO59" i="1" s="1"/>
  <c r="BN51" i="1"/>
  <c r="BO51" i="1" s="1"/>
  <c r="BN43" i="1"/>
  <c r="BO43" i="1" s="1"/>
  <c r="BN35" i="1"/>
  <c r="BO35" i="1" s="1"/>
  <c r="BN27" i="1"/>
  <c r="BO27" i="1" s="1"/>
  <c r="BN19" i="1"/>
  <c r="BO19" i="1" s="1"/>
  <c r="BN11" i="1"/>
  <c r="BO11" i="1" s="1"/>
  <c r="BN680" i="1"/>
  <c r="BO680" i="1" s="1"/>
  <c r="BN672" i="1"/>
  <c r="BO672" i="1" s="1"/>
  <c r="BN664" i="1"/>
  <c r="BO664" i="1" s="1"/>
  <c r="BN656" i="1"/>
  <c r="BO656" i="1" s="1"/>
  <c r="BN648" i="1"/>
  <c r="BO648" i="1" s="1"/>
  <c r="BN640" i="1"/>
  <c r="BO640" i="1" s="1"/>
  <c r="BN632" i="1"/>
  <c r="BO632" i="1" s="1"/>
  <c r="BN624" i="1"/>
  <c r="BO624" i="1" s="1"/>
  <c r="BN616" i="1"/>
  <c r="BO616" i="1" s="1"/>
  <c r="BN608" i="1"/>
  <c r="BO608" i="1" s="1"/>
  <c r="BN600" i="1"/>
  <c r="BO600" i="1" s="1"/>
  <c r="BN592" i="1"/>
  <c r="BO592" i="1" s="1"/>
  <c r="BN584" i="1"/>
  <c r="BO584" i="1" s="1"/>
  <c r="BN576" i="1"/>
  <c r="BO576" i="1" s="1"/>
  <c r="BN568" i="1"/>
  <c r="BO568" i="1" s="1"/>
  <c r="BN560" i="1"/>
  <c r="BO560" i="1" s="1"/>
  <c r="BN552" i="1"/>
  <c r="BO552" i="1" s="1"/>
  <c r="BN544" i="1"/>
  <c r="BO544" i="1" s="1"/>
  <c r="BN536" i="1"/>
  <c r="BO536" i="1" s="1"/>
  <c r="BN528" i="1"/>
  <c r="BO528" i="1" s="1"/>
  <c r="BN520" i="1"/>
  <c r="BO520" i="1" s="1"/>
  <c r="BN512" i="1"/>
  <c r="BO512" i="1" s="1"/>
  <c r="BN504" i="1"/>
  <c r="BO504" i="1" s="1"/>
  <c r="BN496" i="1"/>
  <c r="BO496" i="1" s="1"/>
  <c r="BN488" i="1"/>
  <c r="BO488" i="1" s="1"/>
  <c r="BN480" i="1"/>
  <c r="BO480" i="1" s="1"/>
  <c r="BN472" i="1"/>
  <c r="BO472" i="1" s="1"/>
  <c r="BN464" i="1"/>
  <c r="BO464" i="1" s="1"/>
  <c r="BN456" i="1"/>
  <c r="BO456" i="1" s="1"/>
  <c r="BN448" i="1"/>
  <c r="BO448" i="1" s="1"/>
  <c r="BN440" i="1"/>
  <c r="BO440" i="1" s="1"/>
  <c r="BN432" i="1"/>
  <c r="BO432" i="1" s="1"/>
  <c r="BN424" i="1"/>
  <c r="BO424" i="1" s="1"/>
  <c r="BN416" i="1"/>
  <c r="BO416" i="1" s="1"/>
  <c r="BN408" i="1"/>
  <c r="BO408" i="1" s="1"/>
  <c r="BN400" i="1"/>
  <c r="BO400" i="1" s="1"/>
  <c r="BN392" i="1"/>
  <c r="BO392" i="1" s="1"/>
  <c r="BN384" i="1"/>
  <c r="BO384" i="1" s="1"/>
  <c r="BN376" i="1"/>
  <c r="BO376" i="1" s="1"/>
  <c r="BN368" i="1"/>
  <c r="BO368" i="1" s="1"/>
  <c r="BN360" i="1"/>
  <c r="BO360" i="1" s="1"/>
  <c r="BN352" i="1"/>
  <c r="BO352" i="1" s="1"/>
  <c r="BN344" i="1"/>
  <c r="BO344" i="1" s="1"/>
  <c r="BN336" i="1"/>
  <c r="BO336" i="1" s="1"/>
  <c r="BN328" i="1"/>
  <c r="BO328" i="1" s="1"/>
  <c r="BN320" i="1"/>
  <c r="BO320" i="1" s="1"/>
  <c r="BN312" i="1"/>
  <c r="BO312" i="1" s="1"/>
  <c r="BN304" i="1"/>
  <c r="BO304" i="1" s="1"/>
  <c r="BN296" i="1"/>
  <c r="BO296" i="1" s="1"/>
  <c r="BN288" i="1"/>
  <c r="BO288" i="1" s="1"/>
  <c r="BN280" i="1"/>
  <c r="BO280" i="1" s="1"/>
  <c r="BN272" i="1"/>
  <c r="BO272" i="1" s="1"/>
  <c r="BN264" i="1"/>
  <c r="BO264" i="1" s="1"/>
  <c r="BN256" i="1"/>
  <c r="BO256" i="1" s="1"/>
  <c r="BN248" i="1"/>
  <c r="BO248" i="1" s="1"/>
  <c r="BN240" i="1"/>
  <c r="BO240" i="1" s="1"/>
  <c r="BN232" i="1"/>
  <c r="BO232" i="1" s="1"/>
  <c r="BN224" i="1"/>
  <c r="BO224" i="1" s="1"/>
  <c r="BN216" i="1"/>
  <c r="BO216" i="1" s="1"/>
  <c r="BN208" i="1"/>
  <c r="BO208" i="1" s="1"/>
  <c r="BN200" i="1"/>
  <c r="BO200" i="1" s="1"/>
  <c r="BN192" i="1"/>
  <c r="BO192" i="1" s="1"/>
  <c r="BN184" i="1"/>
  <c r="BO184" i="1" s="1"/>
  <c r="BN176" i="1"/>
  <c r="BO176" i="1" s="1"/>
  <c r="BN168" i="1"/>
  <c r="BO168" i="1" s="1"/>
  <c r="BN160" i="1"/>
  <c r="BO160" i="1" s="1"/>
  <c r="BN152" i="1"/>
  <c r="BO152" i="1" s="1"/>
  <c r="BN144" i="1"/>
  <c r="BO144" i="1" s="1"/>
  <c r="BN136" i="1"/>
  <c r="BO136" i="1" s="1"/>
  <c r="BN128" i="1"/>
  <c r="BO128" i="1" s="1"/>
  <c r="BN120" i="1"/>
  <c r="BO120" i="1" s="1"/>
  <c r="BN112" i="1"/>
  <c r="BO112" i="1" s="1"/>
  <c r="BN104" i="1"/>
  <c r="BO104" i="1" s="1"/>
  <c r="BN96" i="1"/>
  <c r="BO96" i="1" s="1"/>
  <c r="BN88" i="1"/>
  <c r="BO88" i="1" s="1"/>
  <c r="BN80" i="1"/>
  <c r="BO80" i="1" s="1"/>
  <c r="BN72" i="1"/>
  <c r="BO72" i="1" s="1"/>
  <c r="BN64" i="1"/>
  <c r="BO64" i="1" s="1"/>
  <c r="BN56" i="1"/>
  <c r="BO56" i="1" s="1"/>
  <c r="BN48" i="1"/>
  <c r="BO48" i="1" s="1"/>
  <c r="BN40" i="1"/>
  <c r="BO40" i="1" s="1"/>
  <c r="BN32" i="1"/>
  <c r="BO32" i="1" s="1"/>
  <c r="BN24" i="1"/>
  <c r="BO24" i="1" s="1"/>
  <c r="BN16" i="1"/>
  <c r="BO16" i="1" s="1"/>
  <c r="BN8" i="1"/>
  <c r="BO8" i="1" s="1"/>
  <c r="CA3" i="1"/>
  <c r="BM3" i="1" l="1"/>
  <c r="BL3" i="1"/>
  <c r="BK3" i="1"/>
  <c r="BJ3" i="1"/>
  <c r="BI3" i="1"/>
  <c r="BH3" i="1"/>
  <c r="BN3" i="1" l="1"/>
  <c r="BO3" i="1" s="1"/>
</calcChain>
</file>

<file path=xl/sharedStrings.xml><?xml version="1.0" encoding="utf-8"?>
<sst xmlns="http://schemas.openxmlformats.org/spreadsheetml/2006/main" count="149" uniqueCount="148">
  <si>
    <t>Field Name</t>
  </si>
  <si>
    <t>Project Title</t>
  </si>
  <si>
    <t>Herbarium Code</t>
  </si>
  <si>
    <t>recordedBy</t>
  </si>
  <si>
    <t>Collector Organization</t>
  </si>
  <si>
    <t>associatedCollectors</t>
  </si>
  <si>
    <t>eventDate</t>
  </si>
  <si>
    <t>recordNumber</t>
  </si>
  <si>
    <t>scientificName</t>
  </si>
  <si>
    <t>identifiedBy</t>
  </si>
  <si>
    <t>dateIdentified</t>
  </si>
  <si>
    <t>Tissue Collected</t>
  </si>
  <si>
    <t>Tissue Relationship</t>
  </si>
  <si>
    <t>Collection Type 1</t>
  </si>
  <si>
    <t>Collection Type 2</t>
  </si>
  <si>
    <t>Collection Type 3</t>
  </si>
  <si>
    <t>Total Number Seeds</t>
  </si>
  <si>
    <t>Total Number of Plants Seeds Collected From</t>
  </si>
  <si>
    <t>associatedTaxa</t>
  </si>
  <si>
    <t>habit</t>
  </si>
  <si>
    <t>lifeCycleHabit</t>
  </si>
  <si>
    <t>graminoidHabit</t>
  </si>
  <si>
    <t>flowerColor</t>
  </si>
  <si>
    <t>heightInCentimeters</t>
  </si>
  <si>
    <t>additionalDescription</t>
  </si>
  <si>
    <t>reproductiveCondition</t>
  </si>
  <si>
    <t>Frequency</t>
  </si>
  <si>
    <t>additionalCollectorNotes</t>
  </si>
  <si>
    <t>Site Name</t>
  </si>
  <si>
    <t>Site Code</t>
  </si>
  <si>
    <t>Landowner</t>
  </si>
  <si>
    <t>Element Occurrence ID</t>
  </si>
  <si>
    <t>country</t>
  </si>
  <si>
    <t>stateProvince</t>
  </si>
  <si>
    <t>county</t>
  </si>
  <si>
    <t>locality</t>
  </si>
  <si>
    <t>decimalLatitude</t>
  </si>
  <si>
    <t>decimalLongitude</t>
  </si>
  <si>
    <t>utmzoning</t>
  </si>
  <si>
    <t>utmeasting</t>
  </si>
  <si>
    <t>utmnorthing</t>
  </si>
  <si>
    <t>datum</t>
  </si>
  <si>
    <t>verbatimCoordinates</t>
  </si>
  <si>
    <t>verbatimElevation</t>
  </si>
  <si>
    <t>minimumElevationInMeters</t>
  </si>
  <si>
    <t>habitatType</t>
  </si>
  <si>
    <t>microHabitat</t>
  </si>
  <si>
    <t>land use/disturbance</t>
  </si>
  <si>
    <t>slope</t>
  </si>
  <si>
    <t>aspect</t>
  </si>
  <si>
    <t>soil</t>
  </si>
  <si>
    <t>substrate</t>
  </si>
  <si>
    <t>terrain</t>
  </si>
  <si>
    <t>iNaturalist ID</t>
  </si>
  <si>
    <t>ProcessingStatus</t>
  </si>
  <si>
    <t>Permit</t>
  </si>
  <si>
    <t>labelProject</t>
  </si>
  <si>
    <t>duplicationQuantity</t>
  </si>
  <si>
    <t>iNatHTML</t>
  </si>
  <si>
    <t>adminHabitat</t>
  </si>
  <si>
    <t>adminLandUseDisturbance</t>
  </si>
  <si>
    <t>adminSlopeInDegrees</t>
  </si>
  <si>
    <t>adminSlopeAspect</t>
  </si>
  <si>
    <t>adminSoilDescription</t>
  </si>
  <si>
    <t>adminTerrain</t>
  </si>
  <si>
    <t>adminHabitatCollate</t>
  </si>
  <si>
    <t>habitat</t>
  </si>
  <si>
    <t>dataGeneralizations</t>
  </si>
  <si>
    <t>adminFrequency</t>
  </si>
  <si>
    <t>adminProjectTitle</t>
  </si>
  <si>
    <t>adminTissueSample</t>
  </si>
  <si>
    <t>adminSeedSample</t>
  </si>
  <si>
    <t>adminAdditionalCollectorNotes</t>
  </si>
  <si>
    <t>adminLandowner</t>
  </si>
  <si>
    <t>adminEO</t>
  </si>
  <si>
    <t>adminLocationRemarksCollate</t>
  </si>
  <si>
    <t>locationRemarks</t>
  </si>
  <si>
    <t>adminOccurrenceRemarksCollate</t>
  </si>
  <si>
    <t>occurrenceRemarks</t>
  </si>
  <si>
    <t>adminMicroHabitat</t>
  </si>
  <si>
    <t>adminHabit</t>
  </si>
  <si>
    <t>adminLifeHistoryHabit</t>
  </si>
  <si>
    <t>adminGraminoidHabit</t>
  </si>
  <si>
    <t>adminFlowerColor</t>
  </si>
  <si>
    <t>adminHeightInCentimeters</t>
  </si>
  <si>
    <t>adminAdditionalDescription</t>
  </si>
  <si>
    <t>adminDescriptionCollate</t>
  </si>
  <si>
    <t>description</t>
  </si>
  <si>
    <t>adminHabitDyPr</t>
  </si>
  <si>
    <t>adminLifeHistoryHabitDyPr</t>
  </si>
  <si>
    <t>adminGraminoidHabitDyPr</t>
  </si>
  <si>
    <t>adminFlowerColorDyPr</t>
  </si>
  <si>
    <t>adminHeightInCentimetersDyPr</t>
  </si>
  <si>
    <t>adminAdditionalDescriptionDyPr</t>
  </si>
  <si>
    <t>adminDynamicPropertiesCollate</t>
  </si>
  <si>
    <t>adminDynamicPropertiesCommas</t>
  </si>
  <si>
    <t>dynamicProperties</t>
  </si>
  <si>
    <t>materialSample-sampleType</t>
  </si>
  <si>
    <t>materialSample-disposition</t>
  </si>
  <si>
    <t>materialSample-preservationType</t>
  </si>
  <si>
    <t>materialSample-catalogNumber</t>
  </si>
  <si>
    <t>materialSample-materialSampleID</t>
  </si>
  <si>
    <t>Notes/Format/Examples</t>
  </si>
  <si>
    <t>Name of project specimens collected under</t>
  </si>
  <si>
    <t>KHD</t>
  </si>
  <si>
    <t>Collector</t>
  </si>
  <si>
    <t>who does the collector work for?</t>
  </si>
  <si>
    <t>separated by  ;</t>
  </si>
  <si>
    <t>Collector Number</t>
  </si>
  <si>
    <t>Y/N</t>
  </si>
  <si>
    <t>Same Individual/Same Population</t>
  </si>
  <si>
    <t>herbarium</t>
  </si>
  <si>
    <t>tissue</t>
  </si>
  <si>
    <t>seed</t>
  </si>
  <si>
    <t>latin binomials only separted by ;</t>
  </si>
  <si>
    <t>forb, grass, woody, shrub, etc</t>
  </si>
  <si>
    <t>annual, biennial, perennial</t>
  </si>
  <si>
    <t>rhizomatous, cespitose</t>
  </si>
  <si>
    <t>format = trait: value; trait: value;</t>
  </si>
  <si>
    <t>Phenology: flower and fruit; flower; fruit; seed cone; pollen cone; pollen and seed cone; spore; vegetative; reproductive bud; flower and bud; vegetative bud</t>
  </si>
  <si>
    <t>abundant, common, frequent, occasional, rare</t>
  </si>
  <si>
    <t>notes from the collector about the specimen</t>
  </si>
  <si>
    <t>abreviated version of site name(Typically letters and numbers)</t>
  </si>
  <si>
    <t>United States of America</t>
  </si>
  <si>
    <t>name only, do not include "County"</t>
  </si>
  <si>
    <t>detailed description of exact location</t>
  </si>
  <si>
    <t>positive in northern hemisphere</t>
  </si>
  <si>
    <t>negative in western hemisphere</t>
  </si>
  <si>
    <t>UTM Zone</t>
  </si>
  <si>
    <t>UTM Easting</t>
  </si>
  <si>
    <t>UTM Northing</t>
  </si>
  <si>
    <t>WGS84, NAD23</t>
  </si>
  <si>
    <t>if you use some other type of geographic coordinates</t>
  </si>
  <si>
    <t>elevation in feet</t>
  </si>
  <si>
    <t>elevation in meters</t>
  </si>
  <si>
    <t>list all that apply, separted by ;. include associated taxa if common names</t>
  </si>
  <si>
    <t>description of area immediately around specimen</t>
  </si>
  <si>
    <t>list all that apply, separted by ;</t>
  </si>
  <si>
    <t>slope in degrees</t>
  </si>
  <si>
    <t>cardinal direction slope is facing</t>
  </si>
  <si>
    <t>soil type, texture, moisture, etc</t>
  </si>
  <si>
    <t>geological details, what is the plant growing out of</t>
  </si>
  <si>
    <t>number from end of iNat URL</t>
  </si>
  <si>
    <t>Unprocessed/NLP</t>
  </si>
  <si>
    <t>use permit file name from Teams</t>
  </si>
  <si>
    <t>YYYY_FirstInitialLastName_ProjectTitle/Site</t>
  </si>
  <si>
    <t>Number of labels</t>
  </si>
  <si>
    <t>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</si>
</sst>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808080"/>
      <name val="Calibri"/>
      <family val="2"/>
    </font>
    <font>
      <sz val="11"/>
      <color rgb="FF000000"/>
      <name val="Calibri"/>
      <family val="2"/>
    </font>
    <font>
      <sz val="11"/>
      <color rgb="FF141414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4" fontId="1" fillId="0" borderId="0" xfId="0" applyNumberFormat="1" applyFont="1"/>
    <xf numFmtId="4" fontId="3" fillId="0" borderId="0" xfId="0" applyNumberFormat="1" applyFont="1"/>
    <xf numFmtId="4" fontId="0" fillId="0" borderId="0" xfId="0" applyNumberFormat="1"/>
    <xf numFmtId="4" fontId="2" fillId="0" borderId="0" xfId="0" applyNumberFormat="1" applyFont="1" applyProtection="1">
      <protection locked="0"/>
    </xf>
    <xf numFmtId="4" fontId="1" fillId="0" borderId="0" xfId="0" applyNumberFormat="1" applyFont="1" applyAlignment="1" applyProtection="1">
      <alignment horizontal="left"/>
      <protection locked="0"/>
    </xf>
    <xf numFmtId="4" fontId="3" fillId="0" borderId="0" xfId="0" applyNumberFormat="1" applyFont="1" applyProtection="1">
      <protection locked="0"/>
    </xf>
    <xf numFmtId="4" fontId="0" fillId="0" borderId="0" xfId="0" applyNumberFormat="1" applyProtection="1">
      <protection locked="0"/>
    </xf>
    <xf numFmtId="14" fontId="1" fillId="0" borderId="0" xfId="0" applyNumberFormat="1" applyFont="1" applyAlignment="1" applyProtection="1">
      <alignment horizontal="left"/>
      <protection locked="0"/>
    </xf>
    <xf numFmtId="14" fontId="3" fillId="0" borderId="0" xfId="0" applyNumberFormat="1" applyFont="1" applyProtection="1"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/>
    <xf numFmtId="3" fontId="1" fillId="0" borderId="0" xfId="0" applyNumberFormat="1" applyFont="1" applyAlignment="1" applyProtection="1">
      <alignment horizontal="left"/>
      <protection locked="0"/>
    </xf>
    <xf numFmtId="3" fontId="3" fillId="0" borderId="0" xfId="0" applyNumberFormat="1" applyFont="1" applyProtection="1">
      <protection locked="0"/>
    </xf>
    <xf numFmtId="3" fontId="0" fillId="0" borderId="0" xfId="0" applyNumberFormat="1" applyProtection="1">
      <protection locked="0"/>
    </xf>
    <xf numFmtId="3" fontId="0" fillId="0" borderId="0" xfId="0" applyNumberFormat="1"/>
    <xf numFmtId="14" fontId="1" fillId="0" borderId="0" xfId="0" applyNumberFormat="1" applyFont="1" applyProtection="1">
      <protection locked="0"/>
    </xf>
    <xf numFmtId="0" fontId="1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1" fillId="0" borderId="0" xfId="0" applyFont="1" applyAlignment="1" applyProtection="1">
      <alignment horizontal="left"/>
      <protection locked="0"/>
    </xf>
    <xf numFmtId="1" fontId="1" fillId="0" borderId="0" xfId="0" applyNumberFormat="1" applyFont="1" applyProtection="1">
      <protection locked="0"/>
    </xf>
    <xf numFmtId="1" fontId="3" fillId="0" borderId="0" xfId="0" applyNumberFormat="1" applyFont="1" applyProtection="1">
      <protection locked="0"/>
    </xf>
    <xf numFmtId="1" fontId="0" fillId="0" borderId="0" xfId="0" applyNumberFormat="1" applyProtection="1">
      <protection locked="0"/>
    </xf>
    <xf numFmtId="1" fontId="0" fillId="0" borderId="0" xfId="0" applyNumberFormat="1"/>
    <xf numFmtId="3" fontId="1" fillId="0" borderId="0" xfId="0" applyNumberFormat="1" applyFont="1" applyProtection="1">
      <protection locked="0"/>
    </xf>
    <xf numFmtId="164" fontId="1" fillId="0" borderId="0" xfId="0" applyNumberFormat="1" applyFont="1" applyAlignment="1" applyProtection="1">
      <alignment horizontal="left"/>
      <protection locked="0"/>
    </xf>
    <xf numFmtId="164" fontId="3" fillId="0" borderId="0" xfId="0" applyNumberFormat="1" applyFont="1" applyProtection="1">
      <protection locked="0"/>
    </xf>
    <xf numFmtId="164" fontId="0" fillId="0" borderId="0" xfId="0" applyNumberFormat="1" applyProtection="1">
      <protection locked="0"/>
    </xf>
    <xf numFmtId="164" fontId="0" fillId="0" borderId="0" xfId="0" applyNumberFormat="1"/>
    <xf numFmtId="0" fontId="4" fillId="2" borderId="0" xfId="0" applyFont="1" applyFill="1"/>
    <xf numFmtId="0" fontId="1" fillId="2" borderId="0" xfId="0" applyFont="1" applyFill="1"/>
    <xf numFmtId="0" fontId="5" fillId="2" borderId="0" xfId="0" applyFont="1" applyFill="1"/>
    <xf numFmtId="0" fontId="3" fillId="2" borderId="0" xfId="0" applyFont="1" applyFill="1"/>
    <xf numFmtId="0" fontId="6" fillId="2" borderId="0" xfId="0" applyFont="1" applyFill="1"/>
    <xf numFmtId="0" fontId="0" fillId="2" borderId="0" xfId="0" applyFill="1"/>
    <xf numFmtId="0" fontId="1" fillId="0" borderId="0" xfId="0" applyFont="1"/>
    <xf numFmtId="0" fontId="3" fillId="0" borderId="0" xfId="0" applyFont="1"/>
    <xf numFmtId="0" fontId="1" fillId="3" borderId="0" xfId="0" applyFont="1" applyFill="1"/>
    <xf numFmtId="0" fontId="3" fillId="3" borderId="0" xfId="0" applyFont="1" applyFill="1"/>
    <xf numFmtId="0" fontId="0" fillId="3" borderId="0" xfId="0" applyFill="1"/>
    <xf numFmtId="0" fontId="7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501"/>
  <sheetViews>
    <sheetView tabSelected="1" topLeftCell="BD1" zoomScale="70" zoomScaleNormal="70" workbookViewId="0">
      <selection activeCell="BG1" sqref="BG1:BH1048576"/>
    </sheetView>
  </sheetViews>
  <sheetFormatPr defaultColWidth="167.28515625" defaultRowHeight="15" x14ac:dyDescent="0.25"/>
  <cols>
    <col min="1" max="1" width="28.85546875" style="3" bestFit="1" customWidth="1"/>
    <col min="2" max="2" width="52.140625" bestFit="1" customWidth="1"/>
    <col min="3" max="3" width="20" bestFit="1" customWidth="1"/>
    <col min="4" max="4" width="28.28515625" customWidth="1"/>
    <col min="5" max="5" width="32" customWidth="1"/>
    <col min="6" max="6" width="45.42578125" customWidth="1"/>
    <col min="7" max="7" width="13.42578125" style="11" bestFit="1" customWidth="1"/>
    <col min="8" max="8" width="17.85546875" style="15" bestFit="1" customWidth="1"/>
    <col min="9" max="9" width="41" customWidth="1"/>
    <col min="10" max="10" width="15.28515625" bestFit="1" customWidth="1"/>
    <col min="11" max="11" width="17.7109375" style="11" bestFit="1" customWidth="1"/>
    <col min="12" max="12" width="20.7109375" bestFit="1" customWidth="1"/>
    <col min="13" max="13" width="33.5703125" bestFit="1" customWidth="1"/>
    <col min="14" max="14" width="21.140625" bestFit="1" customWidth="1"/>
    <col min="15" max="16" width="21.7109375" bestFit="1" customWidth="1"/>
    <col min="17" max="17" width="24.85546875" style="25" bestFit="1" customWidth="1"/>
    <col min="18" max="18" width="41" style="15" customWidth="1"/>
    <col min="19" max="19" width="96.28515625" customWidth="1"/>
    <col min="20" max="22" width="32" customWidth="1"/>
    <col min="23" max="23" width="20.5703125" customWidth="1"/>
    <col min="24" max="24" width="19.7109375" customWidth="1"/>
    <col min="25" max="25" width="45.5703125" customWidth="1"/>
    <col min="26" max="26" width="136.140625" customWidth="1"/>
    <col min="27" max="27" width="46" bestFit="1" customWidth="1"/>
    <col min="28" max="28" width="89.7109375" customWidth="1"/>
    <col min="29" max="29" width="39.28515625" customWidth="1"/>
    <col min="30" max="30" width="56.140625" customWidth="1"/>
    <col min="31" max="31" width="42" customWidth="1"/>
    <col min="32" max="32" width="28.28515625" bestFit="1" customWidth="1"/>
    <col min="33" max="33" width="24.85546875" bestFit="1" customWidth="1"/>
    <col min="34" max="34" width="24.7109375" customWidth="1"/>
    <col min="35" max="35" width="34.85546875" bestFit="1" customWidth="1"/>
    <col min="36" max="36" width="90.5703125" customWidth="1"/>
    <col min="37" max="37" width="31" style="30" bestFit="1" customWidth="1"/>
    <col min="38" max="38" width="31.5703125" style="30" bestFit="1" customWidth="1"/>
    <col min="39" max="39" width="13.42578125" style="3" bestFit="1" customWidth="1"/>
    <col min="40" max="40" width="14.28515625" style="3" bestFit="1" customWidth="1"/>
    <col min="41" max="41" width="15.28515625" style="3" bestFit="1" customWidth="1"/>
    <col min="42" max="42" width="16.7109375" bestFit="1" customWidth="1"/>
    <col min="43" max="43" width="52.140625" bestFit="1" customWidth="1"/>
    <col min="44" max="44" width="22.140625" bestFit="1" customWidth="1"/>
    <col min="45" max="45" width="32.140625" style="15" bestFit="1" customWidth="1"/>
    <col min="46" max="46" width="88.7109375" customWidth="1"/>
    <col min="47" max="47" width="78.28515625" customWidth="1"/>
    <col min="48" max="48" width="77.28515625" customWidth="1"/>
    <col min="49" max="49" width="16.85546875" style="15" bestFit="1" customWidth="1"/>
    <col min="50" max="50" width="32" bestFit="1" customWidth="1"/>
    <col min="51" max="51" width="49.28515625" customWidth="1"/>
    <col min="52" max="52" width="48.5703125" bestFit="1" customWidth="1"/>
    <col min="53" max="53" width="29.5703125" bestFit="1" customWidth="1"/>
    <col min="54" max="54" width="28.28515625" customWidth="1"/>
    <col min="55" max="55" width="22.140625" bestFit="1" customWidth="1"/>
    <col min="56" max="56" width="40.85546875" customWidth="1"/>
    <col min="57" max="57" width="43.85546875" bestFit="1" customWidth="1"/>
    <col min="58" max="58" width="24.42578125" style="15" bestFit="1" customWidth="1"/>
    <col min="59" max="59" width="12.5703125" style="36" bestFit="1" customWidth="1"/>
    <col min="60" max="60" width="16.85546875" style="36" bestFit="1" customWidth="1"/>
    <col min="61" max="61" width="33" style="36" bestFit="1" customWidth="1"/>
    <col min="62" max="62" width="27.140625" style="36" bestFit="1" customWidth="1"/>
    <col min="63" max="63" width="23.42578125" style="36" bestFit="1" customWidth="1"/>
    <col min="64" max="64" width="26" style="36" bestFit="1" customWidth="1"/>
    <col min="65" max="65" width="16.7109375" style="36" bestFit="1" customWidth="1"/>
    <col min="66" max="66" width="176.42578125" style="36" bestFit="1" customWidth="1"/>
    <col min="67" max="67" width="176.42578125" customWidth="1"/>
    <col min="68" max="68" width="45" customWidth="1"/>
    <col min="69" max="69" width="47.7109375" style="41" bestFit="1" customWidth="1"/>
    <col min="70" max="70" width="22" style="41" bestFit="1" customWidth="1"/>
    <col min="71" max="71" width="24.5703125" style="41" bestFit="1" customWidth="1"/>
    <col min="72" max="72" width="23.140625" style="41" bestFit="1" customWidth="1"/>
    <col min="73" max="73" width="37.7109375" style="41" bestFit="1" customWidth="1"/>
    <col min="74" max="74" width="20.7109375" style="41" bestFit="1" customWidth="1"/>
    <col min="75" max="75" width="28.5703125" style="41" bestFit="1" customWidth="1"/>
    <col min="76" max="76" width="46" style="41" bestFit="1" customWidth="1"/>
    <col min="77" max="77" width="71.7109375" customWidth="1"/>
    <col min="78" max="78" width="40.7109375" style="41" bestFit="1" customWidth="1"/>
    <col min="79" max="79" width="255.7109375" bestFit="1" customWidth="1"/>
    <col min="80" max="80" width="44.5703125" style="41" bestFit="1" customWidth="1"/>
    <col min="81" max="81" width="14.42578125" style="41" bestFit="1" customWidth="1"/>
    <col min="82" max="82" width="27.140625" style="41" bestFit="1" customWidth="1"/>
    <col min="83" max="83" width="29.7109375" style="41" bestFit="1" customWidth="1"/>
    <col min="84" max="84" width="22.140625" style="41" customWidth="1"/>
    <col min="85" max="85" width="32.140625" style="41" bestFit="1" customWidth="1"/>
    <col min="86" max="86" width="33.5703125" style="41" bestFit="1" customWidth="1"/>
    <col min="87" max="87" width="124.28515625" style="41" bestFit="1" customWidth="1"/>
    <col min="88" max="88" width="156.7109375" customWidth="1"/>
    <col min="89" max="89" width="22.85546875" style="41" bestFit="1" customWidth="1"/>
    <col min="90" max="90" width="29.7109375" style="41" bestFit="1" customWidth="1"/>
    <col min="91" max="91" width="31.5703125" style="41" bestFit="1" customWidth="1"/>
    <col min="92" max="92" width="22.140625" style="41" customWidth="1"/>
    <col min="93" max="93" width="32.140625" style="41" bestFit="1" customWidth="1"/>
    <col min="94" max="94" width="33.5703125" style="41" bestFit="1" customWidth="1"/>
    <col min="95" max="95" width="51" style="41" customWidth="1"/>
    <col min="96" max="96" width="40.140625" style="41" bestFit="1" customWidth="1"/>
    <col min="97" max="97" width="139.140625" bestFit="1" customWidth="1"/>
    <col min="98" max="99" width="34.5703125" bestFit="1" customWidth="1"/>
    <col min="100" max="102" width="41" bestFit="1" customWidth="1"/>
    <col min="103" max="16384" width="167.28515625" style="3"/>
  </cols>
  <sheetData>
    <row r="1" spans="1:102" s="1" customFormat="1" x14ac:dyDescent="0.25">
      <c r="A1" s="4" t="s">
        <v>0</v>
      </c>
      <c r="B1" s="17" t="s">
        <v>1</v>
      </c>
      <c r="C1" s="17" t="s">
        <v>2</v>
      </c>
      <c r="D1" s="21" t="s">
        <v>3</v>
      </c>
      <c r="E1" s="17" t="s">
        <v>4</v>
      </c>
      <c r="F1" s="21" t="s">
        <v>5</v>
      </c>
      <c r="G1" s="8" t="s">
        <v>6</v>
      </c>
      <c r="H1" s="12" t="s">
        <v>7</v>
      </c>
      <c r="I1" s="21" t="s">
        <v>8</v>
      </c>
      <c r="J1" s="17" t="s">
        <v>9</v>
      </c>
      <c r="K1" s="16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22" t="s">
        <v>16</v>
      </c>
      <c r="R1" s="26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17" t="s">
        <v>26</v>
      </c>
      <c r="AB1" s="21" t="s">
        <v>27</v>
      </c>
      <c r="AC1" s="17" t="s">
        <v>28</v>
      </c>
      <c r="AD1" s="17" t="s">
        <v>29</v>
      </c>
      <c r="AE1" s="17" t="s">
        <v>30</v>
      </c>
      <c r="AF1" s="17" t="s">
        <v>31</v>
      </c>
      <c r="AG1" s="21" t="s">
        <v>32</v>
      </c>
      <c r="AH1" s="21" t="s">
        <v>33</v>
      </c>
      <c r="AI1" s="21" t="s">
        <v>34</v>
      </c>
      <c r="AJ1" s="21" t="s">
        <v>35</v>
      </c>
      <c r="AK1" s="27" t="s">
        <v>36</v>
      </c>
      <c r="AL1" s="27" t="s">
        <v>37</v>
      </c>
      <c r="AM1" s="5" t="s">
        <v>38</v>
      </c>
      <c r="AN1" s="5" t="s">
        <v>39</v>
      </c>
      <c r="AO1" s="5" t="s">
        <v>40</v>
      </c>
      <c r="AP1" s="21" t="s">
        <v>41</v>
      </c>
      <c r="AQ1" s="21" t="s">
        <v>42</v>
      </c>
      <c r="AR1" s="21" t="s">
        <v>43</v>
      </c>
      <c r="AS1" s="26" t="s">
        <v>44</v>
      </c>
      <c r="AT1" s="21" t="s">
        <v>45</v>
      </c>
      <c r="AU1" s="21" t="s">
        <v>46</v>
      </c>
      <c r="AV1" s="17" t="s">
        <v>47</v>
      </c>
      <c r="AW1" s="26" t="s">
        <v>48</v>
      </c>
      <c r="AX1" s="17" t="s">
        <v>49</v>
      </c>
      <c r="AY1" s="17" t="s">
        <v>50</v>
      </c>
      <c r="AZ1" s="21" t="s">
        <v>51</v>
      </c>
      <c r="BA1" s="17" t="s">
        <v>52</v>
      </c>
      <c r="BB1" s="17" t="s">
        <v>53</v>
      </c>
      <c r="BC1" s="17" t="s">
        <v>54</v>
      </c>
      <c r="BD1" s="17" t="s">
        <v>55</v>
      </c>
      <c r="BE1" s="17" t="s">
        <v>56</v>
      </c>
      <c r="BF1" s="26" t="s">
        <v>57</v>
      </c>
      <c r="BG1" s="31" t="s">
        <v>58</v>
      </c>
      <c r="BH1" s="32" t="s">
        <v>59</v>
      </c>
      <c r="BI1" s="32" t="s">
        <v>60</v>
      </c>
      <c r="BJ1" s="32" t="s">
        <v>61</v>
      </c>
      <c r="BK1" s="32" t="s">
        <v>62</v>
      </c>
      <c r="BL1" s="32" t="s">
        <v>63</v>
      </c>
      <c r="BM1" s="32" t="s">
        <v>64</v>
      </c>
      <c r="BN1" s="32" t="s">
        <v>65</v>
      </c>
      <c r="BO1" s="37" t="s">
        <v>66</v>
      </c>
      <c r="BP1" s="37" t="s">
        <v>67</v>
      </c>
      <c r="BQ1" s="39" t="s">
        <v>68</v>
      </c>
      <c r="BR1" s="39" t="s">
        <v>69</v>
      </c>
      <c r="BS1" s="39" t="s">
        <v>70</v>
      </c>
      <c r="BT1" s="39" t="s">
        <v>71</v>
      </c>
      <c r="BU1" s="39" t="s">
        <v>72</v>
      </c>
      <c r="BV1" s="39" t="s">
        <v>73</v>
      </c>
      <c r="BW1" s="39" t="s">
        <v>74</v>
      </c>
      <c r="BX1" s="39" t="s">
        <v>75</v>
      </c>
      <c r="BY1" s="37" t="s">
        <v>76</v>
      </c>
      <c r="BZ1" s="39" t="s">
        <v>77</v>
      </c>
      <c r="CA1" s="37" t="s">
        <v>78</v>
      </c>
      <c r="CB1" s="39" t="s">
        <v>79</v>
      </c>
      <c r="CC1" s="39" t="s">
        <v>80</v>
      </c>
      <c r="CD1" s="39" t="s">
        <v>81</v>
      </c>
      <c r="CE1" s="39" t="s">
        <v>82</v>
      </c>
      <c r="CF1" s="39" t="s">
        <v>83</v>
      </c>
      <c r="CG1" s="39" t="s">
        <v>84</v>
      </c>
      <c r="CH1" s="39" t="s">
        <v>85</v>
      </c>
      <c r="CI1" s="39" t="s">
        <v>86</v>
      </c>
      <c r="CJ1" s="37" t="s">
        <v>87</v>
      </c>
      <c r="CK1" s="39" t="s">
        <v>88</v>
      </c>
      <c r="CL1" s="39" t="s">
        <v>89</v>
      </c>
      <c r="CM1" s="39" t="s">
        <v>90</v>
      </c>
      <c r="CN1" s="39" t="s">
        <v>91</v>
      </c>
      <c r="CO1" s="39" t="s">
        <v>92</v>
      </c>
      <c r="CP1" s="39" t="s">
        <v>93</v>
      </c>
      <c r="CQ1" s="39" t="s">
        <v>94</v>
      </c>
      <c r="CR1" s="39" t="s">
        <v>95</v>
      </c>
      <c r="CS1" s="37" t="s">
        <v>96</v>
      </c>
      <c r="CT1" s="37" t="s">
        <v>97</v>
      </c>
      <c r="CU1" s="37" t="s">
        <v>98</v>
      </c>
      <c r="CV1" s="37" t="s">
        <v>99</v>
      </c>
      <c r="CW1" s="37" t="s">
        <v>100</v>
      </c>
      <c r="CX1" s="37" t="s">
        <v>101</v>
      </c>
    </row>
    <row r="2" spans="1:102" s="2" customFormat="1" x14ac:dyDescent="0.25">
      <c r="A2" s="4" t="s">
        <v>102</v>
      </c>
      <c r="B2" s="18" t="s">
        <v>103</v>
      </c>
      <c r="C2" s="20" t="s">
        <v>104</v>
      </c>
      <c r="D2" s="20" t="s">
        <v>105</v>
      </c>
      <c r="E2" s="20" t="s">
        <v>106</v>
      </c>
      <c r="F2" s="20" t="s">
        <v>107</v>
      </c>
      <c r="G2" s="9"/>
      <c r="H2" s="13" t="s">
        <v>108</v>
      </c>
      <c r="I2" s="20"/>
      <c r="J2" s="20"/>
      <c r="K2" s="9"/>
      <c r="L2" s="20" t="s">
        <v>109</v>
      </c>
      <c r="M2" s="20" t="s">
        <v>110</v>
      </c>
      <c r="N2" s="20" t="s">
        <v>111</v>
      </c>
      <c r="O2" s="20" t="s">
        <v>112</v>
      </c>
      <c r="P2" s="20" t="s">
        <v>113</v>
      </c>
      <c r="Q2" s="23"/>
      <c r="R2" s="13"/>
      <c r="S2" s="20" t="s">
        <v>114</v>
      </c>
      <c r="T2" s="20" t="s">
        <v>115</v>
      </c>
      <c r="U2" s="20" t="s">
        <v>116</v>
      </c>
      <c r="V2" s="20" t="s">
        <v>117</v>
      </c>
      <c r="W2" s="20"/>
      <c r="X2" s="20"/>
      <c r="Y2" s="20" t="s">
        <v>118</v>
      </c>
      <c r="Z2" s="20" t="s">
        <v>119</v>
      </c>
      <c r="AA2" s="20" t="s">
        <v>120</v>
      </c>
      <c r="AB2" s="20" t="s">
        <v>121</v>
      </c>
      <c r="AC2" s="20"/>
      <c r="AD2" s="20" t="s">
        <v>122</v>
      </c>
      <c r="AE2" s="20"/>
      <c r="AF2" s="20"/>
      <c r="AG2" s="20" t="s">
        <v>123</v>
      </c>
      <c r="AH2" s="20"/>
      <c r="AI2" s="20" t="s">
        <v>124</v>
      </c>
      <c r="AJ2" s="20" t="s">
        <v>125</v>
      </c>
      <c r="AK2" s="28" t="s">
        <v>126</v>
      </c>
      <c r="AL2" s="28" t="s">
        <v>127</v>
      </c>
      <c r="AM2" s="6" t="s">
        <v>128</v>
      </c>
      <c r="AN2" s="6" t="s">
        <v>129</v>
      </c>
      <c r="AO2" s="6" t="s">
        <v>130</v>
      </c>
      <c r="AP2" s="20" t="s">
        <v>131</v>
      </c>
      <c r="AQ2" s="20" t="s">
        <v>132</v>
      </c>
      <c r="AR2" s="20" t="s">
        <v>133</v>
      </c>
      <c r="AS2" s="13" t="s">
        <v>134</v>
      </c>
      <c r="AT2" s="20" t="s">
        <v>135</v>
      </c>
      <c r="AU2" s="20" t="s">
        <v>136</v>
      </c>
      <c r="AV2" s="20" t="s">
        <v>137</v>
      </c>
      <c r="AW2" s="13" t="s">
        <v>138</v>
      </c>
      <c r="AX2" s="20" t="s">
        <v>139</v>
      </c>
      <c r="AY2" s="20" t="s">
        <v>140</v>
      </c>
      <c r="AZ2" s="20" t="s">
        <v>141</v>
      </c>
      <c r="BA2" s="20" t="s">
        <v>137</v>
      </c>
      <c r="BB2" s="20" t="s">
        <v>142</v>
      </c>
      <c r="BC2" s="20" t="s">
        <v>143</v>
      </c>
      <c r="BD2" s="20" t="s">
        <v>144</v>
      </c>
      <c r="BE2" s="20" t="s">
        <v>145</v>
      </c>
      <c r="BF2" s="13" t="s">
        <v>146</v>
      </c>
      <c r="BG2" s="33" t="s">
        <v>147</v>
      </c>
      <c r="BH2" s="34"/>
      <c r="BI2" s="34"/>
      <c r="BJ2" s="34"/>
      <c r="BK2" s="34"/>
      <c r="BL2" s="34"/>
      <c r="BM2" s="34"/>
      <c r="BN2" s="34"/>
      <c r="BO2" s="38"/>
      <c r="BP2" s="38"/>
      <c r="BQ2" s="40"/>
      <c r="BR2" s="40"/>
      <c r="BS2" s="40"/>
      <c r="BT2" s="40"/>
      <c r="BU2" s="40"/>
      <c r="BV2" s="40"/>
      <c r="BW2" s="40"/>
      <c r="BX2" s="40"/>
      <c r="BY2" s="38"/>
      <c r="BZ2" s="40"/>
      <c r="CA2" s="38"/>
      <c r="CB2" s="40"/>
      <c r="CC2" s="40"/>
      <c r="CD2" s="40"/>
      <c r="CE2" s="40"/>
      <c r="CF2" s="40"/>
      <c r="CG2" s="40"/>
      <c r="CH2" s="40"/>
      <c r="CI2" s="40"/>
      <c r="CJ2" s="38"/>
      <c r="CK2" s="40"/>
      <c r="CL2" s="40"/>
      <c r="CM2" s="40"/>
      <c r="CN2" s="40"/>
      <c r="CO2" s="40"/>
      <c r="CP2" s="40"/>
      <c r="CQ2" s="40"/>
      <c r="CR2" s="40"/>
      <c r="CS2" s="38"/>
      <c r="CT2" s="38"/>
      <c r="CU2" s="38"/>
      <c r="CV2" s="38"/>
      <c r="CW2" s="38"/>
      <c r="CX2" s="38"/>
    </row>
    <row r="3" spans="1:102" ht="16.5" x14ac:dyDescent="0.3">
      <c r="A3" s="7"/>
      <c r="B3" s="19"/>
      <c r="C3" s="19"/>
      <c r="D3" s="19"/>
      <c r="E3" s="19"/>
      <c r="F3" s="19"/>
      <c r="G3" s="10"/>
      <c r="H3" s="14"/>
      <c r="I3" s="19"/>
      <c r="J3" s="19"/>
      <c r="K3" s="10"/>
      <c r="L3" s="19"/>
      <c r="M3" s="19"/>
      <c r="N3" s="19"/>
      <c r="O3" s="19"/>
      <c r="P3" s="19"/>
      <c r="Q3" s="24"/>
      <c r="R3" s="14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29"/>
      <c r="AL3" s="29"/>
      <c r="AM3" s="7"/>
      <c r="AN3" s="7"/>
      <c r="AO3" s="7"/>
      <c r="AP3" s="19"/>
      <c r="AQ3" s="19"/>
      <c r="AR3" s="19"/>
      <c r="AS3" s="14"/>
      <c r="AT3" s="19"/>
      <c r="AU3" s="19"/>
      <c r="AV3" s="19"/>
      <c r="AW3" s="14"/>
      <c r="AX3" s="19"/>
      <c r="AY3" s="19"/>
      <c r="AZ3" s="19"/>
      <c r="BA3" s="19"/>
      <c r="BB3" s="19"/>
      <c r="BC3" s="19"/>
      <c r="BD3" s="19"/>
      <c r="BE3" s="19"/>
      <c r="BF3" s="14"/>
      <c r="BG3" s="35" t="str">
        <f>IF(BB3&lt;&gt;"","&lt;a href='https://www.inaturalist.org/observations/"&amp;BB3&amp;" 'target='_blank' style='color: blue'&gt;iNaturalist Record: "&amp;BB3&amp;"&lt;/a&gt; ","")</f>
        <v/>
      </c>
      <c r="BH3" s="36" t="str">
        <f>IF(AT3&lt;&gt;"",AT3&amp;". ","")</f>
        <v/>
      </c>
      <c r="BI3" s="36" t="str">
        <f>IF(AV3&lt;&gt;"","Land use/disturbance history: "&amp;AV3&amp;". ","")</f>
        <v/>
      </c>
      <c r="BJ3" s="36" t="str">
        <f>IF(AW3&lt;&gt;"","Slope in degrees: "&amp;AW3&amp;". ","")</f>
        <v/>
      </c>
      <c r="BK3" s="36" t="str">
        <f>IF(AX3&lt;&gt;"","Slope aspect: "&amp;AX3&amp;". ","")</f>
        <v/>
      </c>
      <c r="BL3" s="36" t="str">
        <f>IF(AY3&lt;&gt;"","Soil description: "&amp;AY3&amp;". ","")</f>
        <v/>
      </c>
      <c r="BM3" s="36" t="str">
        <f>IF(BA3&lt;&gt;"","Terrain: "&amp;BA3&amp;". ","")</f>
        <v/>
      </c>
      <c r="BN3" s="36" t="str">
        <f>TRIM(BH3&amp;BI3&amp;BJ3&amp;BK3&amp;BL3&amp;BM3&amp;CB3)</f>
        <v/>
      </c>
      <c r="BO3" t="str">
        <f>SUBSTITUTE(BN3,"..",".")</f>
        <v/>
      </c>
      <c r="BP3" t="str">
        <f>IF(BD3&lt;&gt;"","Permit: "&amp;BD3,"")</f>
        <v/>
      </c>
      <c r="BQ3" s="41" t="str">
        <f>IF(AA3="Abundant","Estimated frequency within viewshed: Abundant (&gt;500). ",IF(AA3="Common","Estimated frequency within viewshed: Common (101-500). ",IF(AA3="Frequent","Estimated frequency within viewshed: Frequent (11-100). ",IF(AA3="Occasional","Estimated frequency within viewshed: Occasional (6-10). ",IF(AA3="Rare","Estimated frequency within viewshed: Rare (1-5). ","")))))</f>
        <v/>
      </c>
      <c r="BR3" s="41" t="str">
        <f>IF(B3&lt;&gt;"",B3&amp;". ","")</f>
        <v/>
      </c>
      <c r="BS3" s="41" t="str">
        <f>IF(M3="Same individual","Tissue sample collected. ",IF(M3="Same population","Tissue sample collected from another individual in the same population. ",""))</f>
        <v/>
      </c>
      <c r="BT3" s="41" t="str">
        <f>IF(R3&lt;&gt;"","Seed sample collected from "&amp;R3&amp;" plants within the same population. ","")</f>
        <v/>
      </c>
      <c r="BU3" s="41" t="str">
        <f>IF(AB3&lt;&gt;"",AB3&amp;". ","")</f>
        <v/>
      </c>
      <c r="BV3" s="41" t="str">
        <f>IF(AE3&lt;&gt;"","Landowner: "&amp;AE3&amp;".","")</f>
        <v/>
      </c>
      <c r="BW3" s="41" t="str">
        <f>IF(AF3&lt;&gt;"","Element Occurrence ID: "&amp;AF3&amp;".","")</f>
        <v/>
      </c>
      <c r="BX3" s="41" t="str">
        <f>TRIM(BV3&amp;" "&amp;BW3)</f>
        <v/>
      </c>
      <c r="BY3" t="str">
        <f>SUBSTITUTE(BX3,"..",".")</f>
        <v/>
      </c>
      <c r="BZ3" s="41" t="str">
        <f>TRIM(BR3&amp;BQ3&amp;BS3&amp;BT3&amp;BU3&amp;BG3)</f>
        <v/>
      </c>
      <c r="CA3" t="str">
        <f>SUBSTITUTE(BZ3,"..",".")</f>
        <v/>
      </c>
      <c r="CB3" s="41" t="str">
        <f>IF(AU3&lt;&gt;"","Area immediately surrounding specimen: "&amp;AU3&amp;".","")</f>
        <v/>
      </c>
      <c r="CC3" s="41" t="str">
        <f>IF(T3&lt;&gt;"","Habit: "&amp;T3&amp;".","")</f>
        <v/>
      </c>
      <c r="CD3" s="41" t="str">
        <f>IF(U3&lt;&gt;"","Life cycle habit: "&amp;U3&amp;".","")</f>
        <v/>
      </c>
      <c r="CE3" s="41" t="str">
        <f>IF(V3&lt;&gt;"","Graminoid habit: "&amp;V3&amp;".","")</f>
        <v/>
      </c>
      <c r="CF3" s="41" t="str">
        <f>IF(W3&lt;&gt;"","Flower color: "&amp;W3&amp;".","")</f>
        <v/>
      </c>
      <c r="CG3" s="41" t="str">
        <f>IF(X3&lt;&gt;"","Height in centimeters: "&amp;X3&amp;".","")</f>
        <v/>
      </c>
      <c r="CH3" s="41" t="str">
        <f>IF(Y3&lt;&gt;"",Y3&amp;".","")</f>
        <v/>
      </c>
      <c r="CI3" s="41" t="str">
        <f>TRIM(CC3&amp;" "&amp;CD3&amp;" "&amp;CE3&amp;" "&amp;CF3&amp;" "&amp;CG3&amp;" "&amp;CH3)</f>
        <v/>
      </c>
      <c r="CJ3" t="str">
        <f>SUBSTITUTE(CI3,"..",".")</f>
        <v/>
      </c>
      <c r="CK3" s="41" t="str">
        <f>IF(T3&lt;&gt;"","''habit'':"&amp;"''"&amp;T3&amp;"'',","")</f>
        <v/>
      </c>
      <c r="CL3" s="41" t="str">
        <f>IF(U3&lt;&gt;"","''life cycle habit'':"&amp;"''"&amp;U3&amp;"'',","")</f>
        <v/>
      </c>
      <c r="CM3" s="41" t="str">
        <f>IF(V3&lt;&gt;"","''graminoidHabit'':"&amp;"''"&amp;V3&amp;"'',","")</f>
        <v/>
      </c>
      <c r="CN3" s="41" t="str">
        <f>IF(W3&lt;&gt;"","''flower color'':"&amp;"''"&amp;W3&amp;"'',","")</f>
        <v/>
      </c>
      <c r="CO3" s="41" t="str">
        <f>IF(X3&lt;&gt;"","''heightInCentimeters'':"&amp;X3&amp;",","")</f>
        <v/>
      </c>
      <c r="CP3" s="41" t="str">
        <f>IF(Y3&lt;&gt;"",Y3,"")</f>
        <v/>
      </c>
      <c r="CQ3" s="41" t="str">
        <f>TRIM(CK3&amp;CL3&amp;CM3&amp;CN3&amp;CO3&amp;CP3)</f>
        <v/>
      </c>
      <c r="CR3" s="42" t="str">
        <f>IF(AND(LEFT(CQ3)=",",RIGHT(CQ3)=","),MID(CQ3,2,LEN(CQ3)-2),IF(LEFT(CQ3)=",",MID(CQ3,2,LEN(CQ3)),IF(RIGHT(CQ3)=",",LEFT(CQ3,LEN(CQ3)-1),CQ3)))</f>
        <v/>
      </c>
      <c r="CS3" t="str">
        <f>IF(CR3&lt;&gt;"","{"&amp;CR3&amp;"}","")</f>
        <v/>
      </c>
      <c r="CT3" t="str">
        <f>IF(L3="Y","tissue","")</f>
        <v/>
      </c>
      <c r="CU3" t="str">
        <f>IF(L3="Y","in collection","")</f>
        <v/>
      </c>
      <c r="CV3" t="str">
        <f>IF(L3="Y","dessicated","")</f>
        <v/>
      </c>
    </row>
    <row r="4" spans="1:102" ht="16.5" x14ac:dyDescent="0.3">
      <c r="A4" s="7"/>
      <c r="B4" s="19"/>
      <c r="C4" s="19"/>
      <c r="D4" s="19"/>
      <c r="E4" s="19"/>
      <c r="F4" s="19"/>
      <c r="G4" s="10"/>
      <c r="H4" s="14"/>
      <c r="I4" s="19"/>
      <c r="J4" s="19"/>
      <c r="K4" s="10"/>
      <c r="L4" s="19"/>
      <c r="M4" s="19"/>
      <c r="N4" s="19"/>
      <c r="O4" s="19"/>
      <c r="P4" s="19"/>
      <c r="Q4" s="24"/>
      <c r="R4" s="14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29"/>
      <c r="AL4" s="29"/>
      <c r="AM4" s="7"/>
      <c r="AN4" s="7"/>
      <c r="AO4" s="7"/>
      <c r="AP4" s="19"/>
      <c r="AQ4" s="19"/>
      <c r="AR4" s="19"/>
      <c r="AS4" s="14"/>
      <c r="AT4" s="19"/>
      <c r="AU4" s="19"/>
      <c r="AV4" s="19"/>
      <c r="AW4" s="14"/>
      <c r="AX4" s="19"/>
      <c r="AY4" s="19"/>
      <c r="AZ4" s="19"/>
      <c r="BA4" s="19"/>
      <c r="BB4" s="19"/>
      <c r="BC4" s="19"/>
      <c r="BD4" s="19"/>
      <c r="BE4" s="19"/>
      <c r="BF4" s="14"/>
      <c r="BG4" s="35" t="str">
        <f>IF(BB4&lt;&gt;"","&lt;a href='https://www.inaturalist.org/observations/"&amp;BB4&amp;" 'target='_blank' style='color: blue'&gt;iNaturalist Record: "&amp;BB4&amp;"&lt;/a&gt; ","")</f>
        <v/>
      </c>
      <c r="BH4" s="36" t="str">
        <f>IF(AT4&lt;&gt;"",AT4&amp;". ","")</f>
        <v/>
      </c>
      <c r="BI4" s="36" t="str">
        <f>IF(AV4&lt;&gt;"","Land use/disturbance history: "&amp;AV4&amp;". ","")</f>
        <v/>
      </c>
      <c r="BJ4" s="36" t="str">
        <f>IF(AW4&lt;&gt;"","Slope in degrees: "&amp;AW4&amp;". ","")</f>
        <v/>
      </c>
      <c r="BK4" s="36" t="str">
        <f>IF(AX4&lt;&gt;"","Slope aspect: "&amp;AX4&amp;". ","")</f>
        <v/>
      </c>
      <c r="BL4" s="36" t="str">
        <f>IF(AY4&lt;&gt;"","Soil description: "&amp;AY4&amp;". ","")</f>
        <v/>
      </c>
      <c r="BM4" s="36" t="str">
        <f>IF(BA4&lt;&gt;"","Terrain: "&amp;BA4&amp;". ","")</f>
        <v/>
      </c>
      <c r="BN4" s="36" t="str">
        <f t="shared" ref="BN4:BN67" si="0">TRIM(BH4&amp;BI4&amp;BJ4&amp;BK4&amp;BL4&amp;BM4&amp;CB4)</f>
        <v/>
      </c>
      <c r="BO4" t="str">
        <f t="shared" ref="BO4:BO67" si="1">SUBSTITUTE(BN4,"..",".")</f>
        <v/>
      </c>
      <c r="BP4" t="str">
        <f>IF(BD4&lt;&gt;"","Permit: "&amp;BD4,"")</f>
        <v/>
      </c>
      <c r="BQ4" s="41" t="str">
        <f>IF(AA4="Abundant","Estimated frequency within viewshed: Abundant (&gt;500).",IF(AA4="Common","Estimated frequency within viewshed: Common (101-500).",IF(AA4="Frequent","Estimated frequency within viewshed: Frequent (11-100).",IF(AA4="Occasional","Estimated frequency within viewshed: Occasional (6-10).",IF(AA4="Rare","Estimated frequency within viewshed: Rare (1-5).","")))))</f>
        <v/>
      </c>
      <c r="BR4" s="41" t="str">
        <f>IF(B4&lt;&gt;"",B4&amp;". ","")</f>
        <v/>
      </c>
      <c r="BS4" s="41" t="str">
        <f>IF(M4="Same individual","Tissue sample collected.",IF(M4="Same population","Tissue sample collected from another individual in the same population.",""))</f>
        <v/>
      </c>
      <c r="BT4" s="41" t="str">
        <f>IF(R4&lt;&gt;"","Seed sample collected from "&amp;R4&amp;" plants within the same population.","")</f>
        <v/>
      </c>
      <c r="BU4" s="41" t="str">
        <f>IF(AB4&lt;&gt;"",AB4&amp;". ","")</f>
        <v/>
      </c>
      <c r="BV4" s="41" t="str">
        <f>IF(AE4&lt;&gt;"","Landowner: "&amp;AE4&amp;".","")</f>
        <v/>
      </c>
      <c r="BW4" s="41" t="str">
        <f>IF(AF4&lt;&gt;"","Element Occurrence ID: "&amp;AF4&amp;".","")</f>
        <v/>
      </c>
      <c r="BX4" s="41" t="str">
        <f t="shared" ref="BX4:BX67" si="2">TRIM(BV4&amp;" "&amp;BW4)</f>
        <v/>
      </c>
      <c r="BY4" t="str">
        <f t="shared" ref="BY4:BY67" si="3">SUBSTITUTE(BX4,"..",".")</f>
        <v/>
      </c>
      <c r="BZ4" s="41" t="str">
        <f t="shared" ref="BZ4:BZ67" si="4">TRIM(BR4&amp;BQ4&amp;BS4&amp;BT4&amp;BU4&amp;BG4)</f>
        <v/>
      </c>
      <c r="CA4" t="str">
        <f t="shared" ref="CA4:CA67" si="5">SUBSTITUTE(BZ4,"..",".")</f>
        <v/>
      </c>
      <c r="CB4" s="41" t="str">
        <f>IF(AU4&lt;&gt;"","Area immediately surrounding specimen: "&amp;AU4&amp;".","")</f>
        <v/>
      </c>
      <c r="CC4" s="41" t="str">
        <f>IF(T4&lt;&gt;"","Habit: "&amp;T4&amp;".","")</f>
        <v/>
      </c>
      <c r="CD4" s="41" t="str">
        <f>IF(U4&lt;&gt;"","Life history habit: "&amp;U4&amp;".","")</f>
        <v/>
      </c>
      <c r="CE4" s="41" t="str">
        <f>IF(V4&lt;&gt;"","Graminoid habit: "&amp;V4&amp;".","")</f>
        <v/>
      </c>
      <c r="CF4" s="41" t="str">
        <f>IF(W4&lt;&gt;"","Flower color: "&amp;W4&amp;".","")</f>
        <v/>
      </c>
      <c r="CG4" s="41" t="str">
        <f>IF(X4&lt;&gt;"","Height in centimeters: "&amp;X4&amp;".","")</f>
        <v/>
      </c>
      <c r="CH4" s="41" t="str">
        <f>IF(Y4&lt;&gt;"",Y4&amp;".","")</f>
        <v/>
      </c>
      <c r="CI4" s="41" t="str">
        <f t="shared" ref="CI4:CI67" si="6">TRIM(CC4&amp;" "&amp;CD4&amp;" "&amp;CE4&amp;" "&amp;CF4&amp;" "&amp;CG4&amp;" "&amp;CH4)</f>
        <v/>
      </c>
      <c r="CJ4" t="str">
        <f t="shared" ref="CJ4:CJ67" si="7">SUBSTITUTE(CI4,"..",".")</f>
        <v/>
      </c>
      <c r="CK4" s="41" t="str">
        <f>IF(T4&lt;&gt;"","''habit'':"&amp;"''"&amp;T4&amp;"'',","")</f>
        <v/>
      </c>
      <c r="CL4" s="41" t="str">
        <f>IF(U4&lt;&gt;"","''life cycle habit'':"&amp;"''"&amp;U4&amp;"'',","")</f>
        <v/>
      </c>
      <c r="CM4" s="41" t="str">
        <f>IF(V4&lt;&gt;"","''graminoidHabit'':"&amp;"''"&amp;V4&amp;"'',","")</f>
        <v/>
      </c>
      <c r="CN4" s="41" t="str">
        <f>IF(W4&lt;&gt;"","''flower color'':"&amp;"''"&amp;W4&amp;"'',","")</f>
        <v/>
      </c>
      <c r="CO4" s="41" t="str">
        <f>IF(X4&lt;&gt;"","''heightInCentimeters'':"&amp;X4&amp;",","")</f>
        <v/>
      </c>
      <c r="CP4" s="41" t="str">
        <f>IF(Y4&lt;&gt;"",Y4,"")</f>
        <v/>
      </c>
      <c r="CQ4" s="41" t="str">
        <f t="shared" ref="CQ4:CQ67" si="8">TRIM(CK4&amp;CL4&amp;CM4&amp;CN4&amp;CO4&amp;CP4)</f>
        <v/>
      </c>
      <c r="CR4" s="42" t="str">
        <f t="shared" ref="CR4:CR67" si="9">IF(AND(LEFT(CQ4)=",",RIGHT(CQ4)=","),MID(CQ4,2,LEN(CQ4)-2),IF(LEFT(CQ4)=",",MID(CQ4,2,LEN(CQ4)),IF(RIGHT(CQ4)=",",LEFT(CQ4,LEN(CQ4)-1),CQ4)))</f>
        <v/>
      </c>
      <c r="CS4" t="str">
        <f t="shared" ref="CS4:CS67" si="10">IF(CR4&lt;&gt;"","{"&amp;CR4&amp;"}","")</f>
        <v/>
      </c>
      <c r="CT4" t="str">
        <f>IF(L4="Y","tissue","")</f>
        <v/>
      </c>
      <c r="CU4" t="str">
        <f>IF(L4="Y","in collection","")</f>
        <v/>
      </c>
      <c r="CV4" t="str">
        <f>IF(L4="Y","dessicated","")</f>
        <v/>
      </c>
    </row>
    <row r="5" spans="1:102" ht="16.5" x14ac:dyDescent="0.3">
      <c r="A5" s="7"/>
      <c r="B5" s="19"/>
      <c r="C5" s="19"/>
      <c r="D5" s="19"/>
      <c r="E5" s="19"/>
      <c r="F5" s="19"/>
      <c r="G5" s="10"/>
      <c r="H5" s="14"/>
      <c r="I5" s="19"/>
      <c r="J5" s="19"/>
      <c r="K5" s="10"/>
      <c r="L5" s="19"/>
      <c r="M5" s="19"/>
      <c r="N5" s="19"/>
      <c r="O5" s="19"/>
      <c r="P5" s="19"/>
      <c r="Q5" s="24"/>
      <c r="R5" s="14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29"/>
      <c r="AL5" s="29"/>
      <c r="AM5" s="7"/>
      <c r="AN5" s="7"/>
      <c r="AO5" s="7"/>
      <c r="AP5" s="19"/>
      <c r="AQ5" s="19"/>
      <c r="AR5" s="19"/>
      <c r="AS5" s="14"/>
      <c r="AT5" s="19"/>
      <c r="AU5" s="19"/>
      <c r="AV5" s="19"/>
      <c r="AW5" s="14"/>
      <c r="AX5" s="19"/>
      <c r="AY5" s="19"/>
      <c r="AZ5" s="19"/>
      <c r="BA5" s="19"/>
      <c r="BB5" s="19"/>
      <c r="BC5" s="19"/>
      <c r="BD5" s="19"/>
      <c r="BE5" s="19"/>
      <c r="BF5" s="14"/>
      <c r="BG5" s="35" t="str">
        <f>IF(BB5&lt;&gt;"","&lt;a href='https://www.inaturalist.org/observations/"&amp;BB5&amp;" 'target='_blank' style='color: blue'&gt;iNaturalist Record: "&amp;BB5&amp;"&lt;/a&gt; ","")</f>
        <v/>
      </c>
      <c r="BH5" s="36" t="str">
        <f>IF(AT5&lt;&gt;"",AT5&amp;". ","")</f>
        <v/>
      </c>
      <c r="BI5" s="36" t="str">
        <f>IF(AV5&lt;&gt;"","Land use/disturbance history: "&amp;AV5&amp;". ","")</f>
        <v/>
      </c>
      <c r="BJ5" s="36" t="str">
        <f>IF(AW5&lt;&gt;"","Slope in degrees: "&amp;AW5&amp;". ","")</f>
        <v/>
      </c>
      <c r="BK5" s="36" t="str">
        <f>IF(AX5&lt;&gt;"","Slope aspect: "&amp;AX5&amp;". ","")</f>
        <v/>
      </c>
      <c r="BL5" s="36" t="str">
        <f>IF(AY5&lt;&gt;"","Soil description: "&amp;AY5&amp;". ","")</f>
        <v/>
      </c>
      <c r="BM5" s="36" t="str">
        <f>IF(BA5&lt;&gt;"","Terrain: "&amp;BA5&amp;". ","")</f>
        <v/>
      </c>
      <c r="BN5" s="36" t="str">
        <f t="shared" si="0"/>
        <v/>
      </c>
      <c r="BO5" t="str">
        <f t="shared" si="1"/>
        <v/>
      </c>
      <c r="BP5" t="str">
        <f>IF(BD5&lt;&gt;"","Permit: "&amp;BD5,"")</f>
        <v/>
      </c>
      <c r="BQ5" s="41" t="str">
        <f>IF(AA5="Abundant","Estimated frequency within viewshed: Abundant (&gt;500).",IF(AA5="Common","Estimated frequency within viewshed: Common (101-500).",IF(AA5="Frequent","Estimated frequency within viewshed: Frequent (11-100).",IF(AA5="Occasional","Estimated frequency within viewshed: Occasional (6-10).",IF(AA5="Rare","Estimated frequency within viewshed: Rare (1-5).","")))))</f>
        <v/>
      </c>
      <c r="BR5" s="41" t="str">
        <f>IF(B5&lt;&gt;"",B5&amp;". ","")</f>
        <v/>
      </c>
      <c r="BS5" s="41" t="str">
        <f>IF(M5="Same individual","Tissue sample collected.",IF(M5="Same population","Tissue sample collected from another individual in the same population.",""))</f>
        <v/>
      </c>
      <c r="BT5" s="41" t="str">
        <f>IF(R5&lt;&gt;"","Seed sample collected from "&amp;R5&amp;" plants within the same population.","")</f>
        <v/>
      </c>
      <c r="BU5" s="41" t="str">
        <f>IF(AB5&lt;&gt;"",AB5&amp;". ","")</f>
        <v/>
      </c>
      <c r="BV5" s="41" t="str">
        <f>IF(AE5&lt;&gt;"","Landowner: "&amp;AE5&amp;".","")</f>
        <v/>
      </c>
      <c r="BW5" s="41" t="str">
        <f>IF(AF5&lt;&gt;"","Element Occurrence ID: "&amp;AF5&amp;".","")</f>
        <v/>
      </c>
      <c r="BX5" s="41" t="str">
        <f t="shared" si="2"/>
        <v/>
      </c>
      <c r="BY5" t="str">
        <f t="shared" si="3"/>
        <v/>
      </c>
      <c r="BZ5" s="41" t="str">
        <f t="shared" si="4"/>
        <v/>
      </c>
      <c r="CA5" t="str">
        <f t="shared" si="5"/>
        <v/>
      </c>
      <c r="CB5" s="41" t="str">
        <f>IF(AU5&lt;&gt;"","Area immediately surrounding specimen: "&amp;AU5&amp;".","")</f>
        <v/>
      </c>
      <c r="CC5" s="41" t="str">
        <f>IF(T5&lt;&gt;"","Habit: "&amp;T5&amp;".","")</f>
        <v/>
      </c>
      <c r="CD5" s="41" t="str">
        <f>IF(U5&lt;&gt;"","Life history habit: "&amp;U5&amp;".","")</f>
        <v/>
      </c>
      <c r="CE5" s="41" t="str">
        <f>IF(V5&lt;&gt;"","Graminoid habit: "&amp;V5&amp;".","")</f>
        <v/>
      </c>
      <c r="CF5" s="41" t="str">
        <f>IF(W5&lt;&gt;"","Flower color: "&amp;W5&amp;".","")</f>
        <v/>
      </c>
      <c r="CG5" s="41" t="str">
        <f>IF(X5&lt;&gt;"","Height in centimeters: "&amp;X5&amp;".","")</f>
        <v/>
      </c>
      <c r="CH5" s="41" t="str">
        <f>IF(Y5&lt;&gt;"",Y5&amp;".","")</f>
        <v/>
      </c>
      <c r="CI5" s="41" t="str">
        <f t="shared" si="6"/>
        <v/>
      </c>
      <c r="CJ5" t="str">
        <f t="shared" si="7"/>
        <v/>
      </c>
      <c r="CK5" s="41" t="str">
        <f>IF(T5&lt;&gt;"","''habit'':"&amp;"''"&amp;T5&amp;"'',","")</f>
        <v/>
      </c>
      <c r="CL5" s="41" t="str">
        <f>IF(U5&lt;&gt;"","''life cycle habit'':"&amp;"''"&amp;U5&amp;"'',","")</f>
        <v/>
      </c>
      <c r="CM5" s="41" t="str">
        <f>IF(V5&lt;&gt;"","''graminoidHabit'':"&amp;"''"&amp;V5&amp;"'',","")</f>
        <v/>
      </c>
      <c r="CN5" s="41" t="str">
        <f>IF(W5&lt;&gt;"","''flower color'':"&amp;"''"&amp;W5&amp;"'',","")</f>
        <v/>
      </c>
      <c r="CO5" s="41" t="str">
        <f>IF(X5&lt;&gt;"","''heightInCentimeters'':"&amp;X5&amp;",","")</f>
        <v/>
      </c>
      <c r="CP5" s="41" t="str">
        <f>IF(Y5&lt;&gt;"",Y5,"")</f>
        <v/>
      </c>
      <c r="CQ5" s="41" t="str">
        <f t="shared" si="8"/>
        <v/>
      </c>
      <c r="CR5" s="42" t="str">
        <f t="shared" si="9"/>
        <v/>
      </c>
      <c r="CS5" t="str">
        <f t="shared" si="10"/>
        <v/>
      </c>
      <c r="CT5" t="str">
        <f>IF(L5="Y","tissue","")</f>
        <v/>
      </c>
      <c r="CU5" t="str">
        <f>IF(L5="Y","in collection","")</f>
        <v/>
      </c>
      <c r="CV5" t="str">
        <f>IF(L5="Y","dessicated","")</f>
        <v/>
      </c>
    </row>
    <row r="6" spans="1:102" ht="16.5" x14ac:dyDescent="0.3">
      <c r="A6" s="7"/>
      <c r="B6" s="19"/>
      <c r="C6" s="19"/>
      <c r="D6" s="19"/>
      <c r="E6" s="19"/>
      <c r="F6" s="19"/>
      <c r="G6" s="10"/>
      <c r="H6" s="14"/>
      <c r="I6" s="19"/>
      <c r="J6" s="19"/>
      <c r="K6" s="10"/>
      <c r="L6" s="19"/>
      <c r="M6" s="19"/>
      <c r="N6" s="19"/>
      <c r="O6" s="19"/>
      <c r="P6" s="19"/>
      <c r="Q6" s="24"/>
      <c r="R6" s="14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9"/>
      <c r="AL6" s="29"/>
      <c r="AM6" s="7"/>
      <c r="AN6" s="7"/>
      <c r="AO6" s="7"/>
      <c r="AP6" s="19"/>
      <c r="AQ6" s="19"/>
      <c r="AR6" s="19"/>
      <c r="AS6" s="14"/>
      <c r="AT6" s="19"/>
      <c r="AU6" s="19"/>
      <c r="AV6" s="19"/>
      <c r="AW6" s="14"/>
      <c r="AX6" s="19"/>
      <c r="AY6" s="19"/>
      <c r="AZ6" s="19"/>
      <c r="BA6" s="19"/>
      <c r="BB6" s="19"/>
      <c r="BC6" s="19"/>
      <c r="BD6" s="19"/>
      <c r="BE6" s="19"/>
      <c r="BF6" s="14"/>
      <c r="BG6" s="35" t="str">
        <f>IF(BB6&lt;&gt;"","&lt;a href='https://www.inaturalist.org/observations/"&amp;BB6&amp;" 'target='_blank' style='color: blue'&gt;iNaturalist Record: "&amp;BB6&amp;"&lt;/a&gt; ","")</f>
        <v/>
      </c>
      <c r="BH6" s="36" t="str">
        <f>IF(AT6&lt;&gt;"",AT6&amp;". ","")</f>
        <v/>
      </c>
      <c r="BI6" s="36" t="str">
        <f>IF(AV6&lt;&gt;"","Land use/disturbance history: "&amp;AV6&amp;". ","")</f>
        <v/>
      </c>
      <c r="BJ6" s="36" t="str">
        <f>IF(AW6&lt;&gt;"","Slope in degrees: "&amp;AW6&amp;". ","")</f>
        <v/>
      </c>
      <c r="BK6" s="36" t="str">
        <f>IF(AX6&lt;&gt;"","Slope aspect: "&amp;AX6&amp;". ","")</f>
        <v/>
      </c>
      <c r="BL6" s="36" t="str">
        <f>IF(AY6&lt;&gt;"","Soil description: "&amp;AY6&amp;". ","")</f>
        <v/>
      </c>
      <c r="BM6" s="36" t="str">
        <f>IF(BA6&lt;&gt;"","Terrain: "&amp;BA6&amp;". ","")</f>
        <v/>
      </c>
      <c r="BN6" s="36" t="str">
        <f t="shared" si="0"/>
        <v/>
      </c>
      <c r="BO6" t="str">
        <f t="shared" si="1"/>
        <v/>
      </c>
      <c r="BP6" t="str">
        <f>IF(BD6&lt;&gt;"","Permit: "&amp;BD6,"")</f>
        <v/>
      </c>
      <c r="BQ6" s="41" t="str">
        <f>IF(AA6="Abundant","Estimated frequency within viewshed: Abundant (&gt;500).",IF(AA6="Common","Estimated frequency within viewshed: Common (101-500).",IF(AA6="Frequent","Estimated frequency within viewshed: Frequent (11-100).",IF(AA6="Occasional","Estimated frequency within viewshed: Occasional (6-10).",IF(AA6="Rare","Estimated frequency within viewshed: Rare (1-5).","")))))</f>
        <v/>
      </c>
      <c r="BR6" s="41" t="str">
        <f>IF(B6&lt;&gt;"",B6&amp;". ","")</f>
        <v/>
      </c>
      <c r="BS6" s="41" t="str">
        <f>IF(M6="Same individual","Tissue sample collected.",IF(M6="Same population","Tissue sample collected from another individual in the same population.",""))</f>
        <v/>
      </c>
      <c r="BT6" s="41" t="str">
        <f>IF(R6&lt;&gt;"","Seed sample collected from "&amp;R6&amp;" plants within the same population.","")</f>
        <v/>
      </c>
      <c r="BU6" s="41" t="str">
        <f>IF(AB6&lt;&gt;"",AB6&amp;". ","")</f>
        <v/>
      </c>
      <c r="BV6" s="41" t="str">
        <f>IF(AE6&lt;&gt;"","Landowner: "&amp;AE6&amp;".","")</f>
        <v/>
      </c>
      <c r="BW6" s="41" t="str">
        <f>IF(AF6&lt;&gt;"","Element Occurrence ID: "&amp;AF6&amp;".","")</f>
        <v/>
      </c>
      <c r="BX6" s="41" t="str">
        <f t="shared" si="2"/>
        <v/>
      </c>
      <c r="BY6" t="str">
        <f t="shared" si="3"/>
        <v/>
      </c>
      <c r="BZ6" s="41" t="str">
        <f t="shared" si="4"/>
        <v/>
      </c>
      <c r="CA6" t="str">
        <f t="shared" si="5"/>
        <v/>
      </c>
      <c r="CB6" s="41" t="str">
        <f>IF(AU6&lt;&gt;"","Area immediately surrounding specimen: "&amp;AU6&amp;".","")</f>
        <v/>
      </c>
      <c r="CC6" s="41" t="str">
        <f>IF(T6&lt;&gt;"","Habit: "&amp;T6&amp;".","")</f>
        <v/>
      </c>
      <c r="CD6" s="41" t="str">
        <f>IF(U6&lt;&gt;"","Life history habit: "&amp;U6&amp;".","")</f>
        <v/>
      </c>
      <c r="CE6" s="41" t="str">
        <f>IF(V6&lt;&gt;"","Graminoid habit: "&amp;V6&amp;".","")</f>
        <v/>
      </c>
      <c r="CF6" s="41" t="str">
        <f>IF(W6&lt;&gt;"","Flower color: "&amp;W6&amp;".","")</f>
        <v/>
      </c>
      <c r="CG6" s="41" t="str">
        <f>IF(X6&lt;&gt;"","Height in centimeters: "&amp;X6&amp;".","")</f>
        <v/>
      </c>
      <c r="CH6" s="41" t="str">
        <f>IF(Y6&lt;&gt;"",Y6&amp;".","")</f>
        <v/>
      </c>
      <c r="CI6" s="41" t="str">
        <f t="shared" si="6"/>
        <v/>
      </c>
      <c r="CJ6" t="str">
        <f t="shared" si="7"/>
        <v/>
      </c>
      <c r="CK6" s="41" t="str">
        <f>IF(T6&lt;&gt;"","''habit'':"&amp;"''"&amp;T6&amp;"'',","")</f>
        <v/>
      </c>
      <c r="CL6" s="41" t="str">
        <f>IF(U6&lt;&gt;"","''life cycle habit'':"&amp;"''"&amp;U6&amp;"'',","")</f>
        <v/>
      </c>
      <c r="CM6" s="41" t="str">
        <f>IF(V6&lt;&gt;"","''graminoidHabit'':"&amp;"''"&amp;V6&amp;"'',","")</f>
        <v/>
      </c>
      <c r="CN6" s="41" t="str">
        <f>IF(W6&lt;&gt;"","''flower color'':"&amp;"''"&amp;W6&amp;"'',","")</f>
        <v/>
      </c>
      <c r="CO6" s="41" t="str">
        <f>IF(X6&lt;&gt;"","''heightInCentimeters'':"&amp;X6&amp;",","")</f>
        <v/>
      </c>
      <c r="CP6" s="41" t="str">
        <f>IF(Y6&lt;&gt;"",Y6,"")</f>
        <v/>
      </c>
      <c r="CQ6" s="41" t="str">
        <f t="shared" si="8"/>
        <v/>
      </c>
      <c r="CR6" s="42" t="str">
        <f t="shared" si="9"/>
        <v/>
      </c>
      <c r="CS6" t="str">
        <f t="shared" si="10"/>
        <v/>
      </c>
      <c r="CT6" t="str">
        <f>IF(L6="Y","tissue","")</f>
        <v/>
      </c>
      <c r="CU6" t="str">
        <f>IF(L6="Y","in collection","")</f>
        <v/>
      </c>
      <c r="CV6" t="str">
        <f>IF(L6="Y","dessicated","")</f>
        <v/>
      </c>
    </row>
    <row r="7" spans="1:102" ht="16.5" x14ac:dyDescent="0.3">
      <c r="A7" s="7"/>
      <c r="B7" s="19"/>
      <c r="C7" s="19"/>
      <c r="D7" s="19"/>
      <c r="E7" s="19"/>
      <c r="F7" s="19"/>
      <c r="G7" s="10"/>
      <c r="H7" s="14"/>
      <c r="I7" s="19"/>
      <c r="J7" s="19"/>
      <c r="K7" s="10"/>
      <c r="L7" s="19"/>
      <c r="M7" s="19"/>
      <c r="N7" s="19"/>
      <c r="O7" s="19"/>
      <c r="P7" s="19"/>
      <c r="Q7" s="24"/>
      <c r="R7" s="14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29"/>
      <c r="AL7" s="29"/>
      <c r="AM7" s="7"/>
      <c r="AN7" s="7"/>
      <c r="AO7" s="7"/>
      <c r="AP7" s="19"/>
      <c r="AQ7" s="19"/>
      <c r="AR7" s="19"/>
      <c r="AS7" s="14"/>
      <c r="AT7" s="19"/>
      <c r="AU7" s="19"/>
      <c r="AV7" s="19"/>
      <c r="AW7" s="14"/>
      <c r="AX7" s="19"/>
      <c r="AY7" s="19"/>
      <c r="AZ7" s="19"/>
      <c r="BA7" s="19"/>
      <c r="BB7" s="19"/>
      <c r="BC7" s="19"/>
      <c r="BD7" s="19"/>
      <c r="BE7" s="19"/>
      <c r="BF7" s="14"/>
      <c r="BG7" s="35" t="str">
        <f>IF(BB7&lt;&gt;"","&lt;a href='https://www.inaturalist.org/observations/"&amp;BB7&amp;" 'target='_blank' style='color: blue'&gt;iNaturalist Record: "&amp;BB7&amp;"&lt;/a&gt; ","")</f>
        <v/>
      </c>
      <c r="BH7" s="36" t="str">
        <f>IF(AT7&lt;&gt;"",AT7&amp;". ","")</f>
        <v/>
      </c>
      <c r="BI7" s="36" t="str">
        <f>IF(AV7&lt;&gt;"","Land use/disturbance history: "&amp;AV7&amp;". ","")</f>
        <v/>
      </c>
      <c r="BJ7" s="36" t="str">
        <f>IF(AW7&lt;&gt;"","Slope in degrees: "&amp;AW7&amp;". ","")</f>
        <v/>
      </c>
      <c r="BK7" s="36" t="str">
        <f>IF(AX7&lt;&gt;"","Slope aspect: "&amp;AX7&amp;". ","")</f>
        <v/>
      </c>
      <c r="BL7" s="36" t="str">
        <f>IF(AY7&lt;&gt;"","Soil description: "&amp;AY7&amp;". ","")</f>
        <v/>
      </c>
      <c r="BM7" s="36" t="str">
        <f>IF(BA7&lt;&gt;"","Terrain: "&amp;BA7&amp;". ","")</f>
        <v/>
      </c>
      <c r="BN7" s="36" t="str">
        <f t="shared" si="0"/>
        <v/>
      </c>
      <c r="BO7" t="str">
        <f t="shared" si="1"/>
        <v/>
      </c>
      <c r="BP7" t="str">
        <f>IF(BD7&lt;&gt;"","Permit: "&amp;BD7,"")</f>
        <v/>
      </c>
      <c r="BQ7" s="41" t="str">
        <f>IF(AA7="Abundant","Estimated frequency within viewshed: Abundant (&gt;500).",IF(AA7="Common","Estimated frequency within viewshed: Common (101-500).",IF(AA7="Frequent","Estimated frequency within viewshed: Frequent (11-100).",IF(AA7="Occasional","Estimated frequency within viewshed: Occasional (6-10).",IF(AA7="Rare","Estimated frequency within viewshed: Rare (1-5).","")))))</f>
        <v/>
      </c>
      <c r="BR7" s="41" t="str">
        <f>IF(B7&lt;&gt;"",B7&amp;". ","")</f>
        <v/>
      </c>
      <c r="BS7" s="41" t="str">
        <f>IF(M7="Same individual","Tissue sample collected.",IF(M7="Same population","Tissue sample collected from another individual in the same population.",""))</f>
        <v/>
      </c>
      <c r="BT7" s="41" t="str">
        <f>IF(R7&lt;&gt;"","Seed sample collected from "&amp;R7&amp;" plants within the same population.","")</f>
        <v/>
      </c>
      <c r="BU7" s="41" t="str">
        <f>IF(AB7&lt;&gt;"",AB7&amp;". ","")</f>
        <v/>
      </c>
      <c r="BV7" s="41" t="str">
        <f>IF(AE7&lt;&gt;"","Landowner: "&amp;AE7&amp;".","")</f>
        <v/>
      </c>
      <c r="BW7" s="41" t="str">
        <f>IF(AF7&lt;&gt;"","Element Occurrence ID: "&amp;AF7&amp;".","")</f>
        <v/>
      </c>
      <c r="BX7" s="41" t="str">
        <f t="shared" si="2"/>
        <v/>
      </c>
      <c r="BY7" t="str">
        <f t="shared" si="3"/>
        <v/>
      </c>
      <c r="BZ7" s="41" t="str">
        <f t="shared" si="4"/>
        <v/>
      </c>
      <c r="CA7" t="str">
        <f t="shared" si="5"/>
        <v/>
      </c>
      <c r="CB7" s="41" t="str">
        <f>IF(AU7&lt;&gt;"","Area immediately surrounding specimen: "&amp;AU7&amp;".","")</f>
        <v/>
      </c>
      <c r="CC7" s="41" t="str">
        <f>IF(T7&lt;&gt;"","Habit: "&amp;T7&amp;".","")</f>
        <v/>
      </c>
      <c r="CD7" s="41" t="str">
        <f>IF(U7&lt;&gt;"","Life history habit: "&amp;U7&amp;".","")</f>
        <v/>
      </c>
      <c r="CE7" s="41" t="str">
        <f>IF(V7&lt;&gt;"","Graminoid habit: "&amp;V7&amp;".","")</f>
        <v/>
      </c>
      <c r="CF7" s="41" t="str">
        <f>IF(W7&lt;&gt;"","Flower color: "&amp;W7&amp;".","")</f>
        <v/>
      </c>
      <c r="CG7" s="41" t="str">
        <f>IF(X7&lt;&gt;"","Height in centimeters: "&amp;X7&amp;".","")</f>
        <v/>
      </c>
      <c r="CH7" s="41" t="str">
        <f>IF(Y7&lt;&gt;"",Y7&amp;".","")</f>
        <v/>
      </c>
      <c r="CI7" s="41" t="str">
        <f t="shared" si="6"/>
        <v/>
      </c>
      <c r="CJ7" t="str">
        <f t="shared" si="7"/>
        <v/>
      </c>
      <c r="CK7" s="41" t="str">
        <f>IF(T7&lt;&gt;"","''habit'':"&amp;"''"&amp;T7&amp;"'',","")</f>
        <v/>
      </c>
      <c r="CL7" s="41" t="str">
        <f>IF(U7&lt;&gt;"","''life cycle habit'':"&amp;"''"&amp;U7&amp;"'',","")</f>
        <v/>
      </c>
      <c r="CM7" s="41" t="str">
        <f>IF(V7&lt;&gt;"","''graminoidHabit'':"&amp;"''"&amp;V7&amp;"'',","")</f>
        <v/>
      </c>
      <c r="CN7" s="41" t="str">
        <f>IF(W7&lt;&gt;"","''flower color'':"&amp;"''"&amp;W7&amp;"'',","")</f>
        <v/>
      </c>
      <c r="CO7" s="41" t="str">
        <f>IF(X7&lt;&gt;"","''heightInCentimeters'':"&amp;X7&amp;",","")</f>
        <v/>
      </c>
      <c r="CP7" s="41" t="str">
        <f>IF(Y7&lt;&gt;"",Y7,"")</f>
        <v/>
      </c>
      <c r="CQ7" s="41" t="str">
        <f t="shared" si="8"/>
        <v/>
      </c>
      <c r="CR7" s="42" t="str">
        <f t="shared" si="9"/>
        <v/>
      </c>
      <c r="CS7" t="str">
        <f t="shared" si="10"/>
        <v/>
      </c>
      <c r="CT7" t="str">
        <f>IF(L7="Y","tissue","")</f>
        <v/>
      </c>
      <c r="CU7" t="str">
        <f>IF(L7="Y","in collection","")</f>
        <v/>
      </c>
      <c r="CV7" t="str">
        <f>IF(L7="Y","dessicated","")</f>
        <v/>
      </c>
    </row>
    <row r="8" spans="1:102" ht="16.5" x14ac:dyDescent="0.3">
      <c r="A8" s="7"/>
      <c r="B8" s="19"/>
      <c r="C8" s="19"/>
      <c r="D8" s="19"/>
      <c r="E8" s="19"/>
      <c r="F8" s="19"/>
      <c r="G8" s="10"/>
      <c r="H8" s="14"/>
      <c r="I8" s="19"/>
      <c r="J8" s="19"/>
      <c r="K8" s="10"/>
      <c r="L8" s="19"/>
      <c r="M8" s="19"/>
      <c r="N8" s="19"/>
      <c r="O8" s="19"/>
      <c r="P8" s="19"/>
      <c r="Q8" s="24"/>
      <c r="R8" s="14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29"/>
      <c r="AL8" s="29"/>
      <c r="AM8" s="7"/>
      <c r="AN8" s="7"/>
      <c r="AO8" s="7"/>
      <c r="AP8" s="19"/>
      <c r="AQ8" s="19"/>
      <c r="AR8" s="19"/>
      <c r="AS8" s="14"/>
      <c r="AT8" s="19"/>
      <c r="AU8" s="19"/>
      <c r="AV8" s="19"/>
      <c r="AW8" s="14"/>
      <c r="AX8" s="19"/>
      <c r="AY8" s="19"/>
      <c r="AZ8" s="19"/>
      <c r="BA8" s="19"/>
      <c r="BB8" s="19"/>
      <c r="BC8" s="19"/>
      <c r="BD8" s="19"/>
      <c r="BE8" s="19"/>
      <c r="BF8" s="14"/>
      <c r="BG8" s="35" t="str">
        <f>IF(BB8&lt;&gt;"","&lt;a href='https://www.inaturalist.org/observations/"&amp;BB8&amp;" 'target='_blank' style='color: blue'&gt;iNaturalist Record: "&amp;BB8&amp;"&lt;/a&gt; ","")</f>
        <v/>
      </c>
      <c r="BH8" s="36" t="str">
        <f>IF(AT8&lt;&gt;"",AT8&amp;". ","")</f>
        <v/>
      </c>
      <c r="BI8" s="36" t="str">
        <f>IF(AV8&lt;&gt;"","Land use/disturbance history: "&amp;AV8&amp;". ","")</f>
        <v/>
      </c>
      <c r="BJ8" s="36" t="str">
        <f>IF(AW8&lt;&gt;"","Slope in degrees: "&amp;AW8&amp;". ","")</f>
        <v/>
      </c>
      <c r="BK8" s="36" t="str">
        <f>IF(AX8&lt;&gt;"","Slope aspect: "&amp;AX8&amp;". ","")</f>
        <v/>
      </c>
      <c r="BL8" s="36" t="str">
        <f>IF(AY8&lt;&gt;"","Soil description: "&amp;AY8&amp;". ","")</f>
        <v/>
      </c>
      <c r="BM8" s="36" t="str">
        <f>IF(BA8&lt;&gt;"","Terrain: "&amp;BA8&amp;". ","")</f>
        <v/>
      </c>
      <c r="BN8" s="36" t="str">
        <f t="shared" si="0"/>
        <v/>
      </c>
      <c r="BO8" t="str">
        <f t="shared" si="1"/>
        <v/>
      </c>
      <c r="BP8" t="str">
        <f>IF(BD8&lt;&gt;"","Permit: "&amp;BD8,"")</f>
        <v/>
      </c>
      <c r="BQ8" s="41" t="str">
        <f>IF(AA8="Abundant","Estimated frequency within viewshed: Abundant (&gt;500).",IF(AA8="Common","Estimated frequency within viewshed: Common (101-500).",IF(AA8="Frequent","Estimated frequency within viewshed: Frequent (11-100).",IF(AA8="Occasional","Estimated frequency within viewshed: Occasional (6-10).",IF(AA8="Rare","Estimated frequency within viewshed: Rare (1-5).","")))))</f>
        <v/>
      </c>
      <c r="BR8" s="41" t="str">
        <f>IF(B8&lt;&gt;"",B8&amp;". ","")</f>
        <v/>
      </c>
      <c r="BS8" s="41" t="str">
        <f>IF(M8="Same individual","Tissue sample collected.",IF(M8="Same population","Tissue sample collected from another individual in the same population.",""))</f>
        <v/>
      </c>
      <c r="BT8" s="41" t="str">
        <f>IF(R8&lt;&gt;"","Seed sample collected from "&amp;R8&amp;" plants within the same population.","")</f>
        <v/>
      </c>
      <c r="BU8" s="41" t="str">
        <f>IF(AB8&lt;&gt;"",AB8&amp;". ","")</f>
        <v/>
      </c>
      <c r="BV8" s="41" t="str">
        <f>IF(AE8&lt;&gt;"","Landowner: "&amp;AE8&amp;".","")</f>
        <v/>
      </c>
      <c r="BW8" s="41" t="str">
        <f>IF(AF8&lt;&gt;"","Element Occurrence ID: "&amp;AF8&amp;".","")</f>
        <v/>
      </c>
      <c r="BX8" s="41" t="str">
        <f t="shared" si="2"/>
        <v/>
      </c>
      <c r="BY8" t="str">
        <f t="shared" si="3"/>
        <v/>
      </c>
      <c r="BZ8" s="41" t="str">
        <f t="shared" si="4"/>
        <v/>
      </c>
      <c r="CA8" t="str">
        <f t="shared" si="5"/>
        <v/>
      </c>
      <c r="CB8" s="41" t="str">
        <f>IF(AU8&lt;&gt;"","Area immediately surrounding specimen: "&amp;AU8&amp;".","")</f>
        <v/>
      </c>
      <c r="CC8" s="41" t="str">
        <f>IF(T8&lt;&gt;"","Habit: "&amp;T8&amp;".","")</f>
        <v/>
      </c>
      <c r="CD8" s="41" t="str">
        <f>IF(U8&lt;&gt;"","Life history habit: "&amp;U8&amp;".","")</f>
        <v/>
      </c>
      <c r="CE8" s="41" t="str">
        <f>IF(V8&lt;&gt;"","Graminoid habit: "&amp;V8&amp;".","")</f>
        <v/>
      </c>
      <c r="CF8" s="41" t="str">
        <f>IF(W8&lt;&gt;"","Flower color: "&amp;W8&amp;".","")</f>
        <v/>
      </c>
      <c r="CG8" s="41" t="str">
        <f>IF(X8&lt;&gt;"","Height in centimeters: "&amp;X8&amp;".","")</f>
        <v/>
      </c>
      <c r="CH8" s="41" t="str">
        <f>IF(Y8&lt;&gt;"",Y8&amp;".","")</f>
        <v/>
      </c>
      <c r="CI8" s="41" t="str">
        <f t="shared" si="6"/>
        <v/>
      </c>
      <c r="CJ8" t="str">
        <f t="shared" si="7"/>
        <v/>
      </c>
      <c r="CK8" s="41" t="str">
        <f>IF(T8&lt;&gt;"","''habit'':"&amp;"''"&amp;T8&amp;"'',","")</f>
        <v/>
      </c>
      <c r="CL8" s="41" t="str">
        <f>IF(U8&lt;&gt;"","''life cycle habit'':"&amp;"''"&amp;U8&amp;"'',","")</f>
        <v/>
      </c>
      <c r="CM8" s="41" t="str">
        <f>IF(V8&lt;&gt;"","''graminoidHabit'':"&amp;"''"&amp;V8&amp;"'',","")</f>
        <v/>
      </c>
      <c r="CN8" s="41" t="str">
        <f>IF(W8&lt;&gt;"","''flower color'':"&amp;"''"&amp;W8&amp;"'',","")</f>
        <v/>
      </c>
      <c r="CO8" s="41" t="str">
        <f>IF(X8&lt;&gt;"","''heightInCentimeters'':"&amp;X8&amp;",","")</f>
        <v/>
      </c>
      <c r="CP8" s="41" t="str">
        <f>IF(Y8&lt;&gt;"",Y8,"")</f>
        <v/>
      </c>
      <c r="CQ8" s="41" t="str">
        <f t="shared" si="8"/>
        <v/>
      </c>
      <c r="CR8" s="42" t="str">
        <f t="shared" si="9"/>
        <v/>
      </c>
      <c r="CS8" t="str">
        <f t="shared" si="10"/>
        <v/>
      </c>
      <c r="CT8" t="str">
        <f>IF(L8="Y","tissue","")</f>
        <v/>
      </c>
      <c r="CU8" t="str">
        <f>IF(L8="Y","in collection","")</f>
        <v/>
      </c>
      <c r="CV8" t="str">
        <f>IF(L8="Y","dessicated","")</f>
        <v/>
      </c>
    </row>
    <row r="9" spans="1:102" ht="16.5" x14ac:dyDescent="0.3">
      <c r="A9" s="7"/>
      <c r="B9" s="19"/>
      <c r="C9" s="19"/>
      <c r="D9" s="19"/>
      <c r="E9" s="19"/>
      <c r="F9" s="19"/>
      <c r="G9" s="10"/>
      <c r="H9" s="14"/>
      <c r="I9" s="19"/>
      <c r="J9" s="19"/>
      <c r="K9" s="10"/>
      <c r="L9" s="19"/>
      <c r="M9" s="19"/>
      <c r="N9" s="19"/>
      <c r="O9" s="19"/>
      <c r="P9" s="19"/>
      <c r="Q9" s="24"/>
      <c r="R9" s="14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29"/>
      <c r="AL9" s="29"/>
      <c r="AM9" s="7"/>
      <c r="AN9" s="7"/>
      <c r="AO9" s="7"/>
      <c r="AP9" s="19"/>
      <c r="AQ9" s="19"/>
      <c r="AR9" s="19"/>
      <c r="AS9" s="14"/>
      <c r="AT9" s="19"/>
      <c r="AU9" s="19"/>
      <c r="AV9" s="19"/>
      <c r="AW9" s="14"/>
      <c r="AX9" s="19"/>
      <c r="AY9" s="19"/>
      <c r="AZ9" s="19"/>
      <c r="BA9" s="19"/>
      <c r="BB9" s="19"/>
      <c r="BC9" s="19"/>
      <c r="BD9" s="19"/>
      <c r="BE9" s="19"/>
      <c r="BF9" s="14"/>
      <c r="BG9" s="35" t="str">
        <f>IF(BB9&lt;&gt;"","&lt;a href='https://www.inaturalist.org/observations/"&amp;BB9&amp;" 'target='_blank' style='color: blue'&gt;iNaturalist Record: "&amp;BB9&amp;"&lt;/a&gt; ","")</f>
        <v/>
      </c>
      <c r="BH9" s="36" t="str">
        <f>IF(AT9&lt;&gt;"",AT9&amp;". ","")</f>
        <v/>
      </c>
      <c r="BI9" s="36" t="str">
        <f>IF(AV9&lt;&gt;"","Land use/disturbance history: "&amp;AV9&amp;". ","")</f>
        <v/>
      </c>
      <c r="BJ9" s="36" t="str">
        <f>IF(AW9&lt;&gt;"","Slope in degrees: "&amp;AW9&amp;". ","")</f>
        <v/>
      </c>
      <c r="BK9" s="36" t="str">
        <f>IF(AX9&lt;&gt;"","Slope aspect: "&amp;AX9&amp;". ","")</f>
        <v/>
      </c>
      <c r="BL9" s="36" t="str">
        <f>IF(AY9&lt;&gt;"","Soil description: "&amp;AY9&amp;". ","")</f>
        <v/>
      </c>
      <c r="BM9" s="36" t="str">
        <f>IF(BA9&lt;&gt;"","Terrain: "&amp;BA9&amp;". ","")</f>
        <v/>
      </c>
      <c r="BN9" s="36" t="str">
        <f t="shared" si="0"/>
        <v/>
      </c>
      <c r="BO9" t="str">
        <f t="shared" si="1"/>
        <v/>
      </c>
      <c r="BP9" t="str">
        <f>IF(BD9&lt;&gt;"","Permit: "&amp;BD9,"")</f>
        <v/>
      </c>
      <c r="BQ9" s="41" t="str">
        <f>IF(AA9="Abundant","Estimated frequency within viewshed: Abundant (&gt;500).",IF(AA9="Common","Estimated frequency within viewshed: Common (101-500).",IF(AA9="Frequent","Estimated frequency within viewshed: Frequent (11-100).",IF(AA9="Occasional","Estimated frequency within viewshed: Occasional (6-10).",IF(AA9="Rare","Estimated frequency within viewshed: Rare (1-5).","")))))</f>
        <v/>
      </c>
      <c r="BR9" s="41" t="str">
        <f>IF(B9&lt;&gt;"",B9&amp;". ","")</f>
        <v/>
      </c>
      <c r="BS9" s="41" t="str">
        <f>IF(M9="Same individual","Tissue sample collected.",IF(M9="Same population","Tissue sample collected from another individual in the same population.",""))</f>
        <v/>
      </c>
      <c r="BT9" s="41" t="str">
        <f>IF(R9&lt;&gt;"","Seed sample collected from "&amp;R9&amp;" plants within the same population.","")</f>
        <v/>
      </c>
      <c r="BU9" s="41" t="str">
        <f>IF(AB9&lt;&gt;"",AB9&amp;". ","")</f>
        <v/>
      </c>
      <c r="BV9" s="41" t="str">
        <f>IF(AE9&lt;&gt;"","Landowner: "&amp;AE9&amp;".","")</f>
        <v/>
      </c>
      <c r="BW9" s="41" t="str">
        <f>IF(AF9&lt;&gt;"","Element Occurrence ID: "&amp;AF9&amp;".","")</f>
        <v/>
      </c>
      <c r="BX9" s="41" t="str">
        <f t="shared" si="2"/>
        <v/>
      </c>
      <c r="BY9" t="str">
        <f t="shared" si="3"/>
        <v/>
      </c>
      <c r="BZ9" s="41" t="str">
        <f t="shared" si="4"/>
        <v/>
      </c>
      <c r="CA9" t="str">
        <f t="shared" si="5"/>
        <v/>
      </c>
      <c r="CB9" s="41" t="str">
        <f>IF(AU9&lt;&gt;"","Area immediately surrounding specimen: "&amp;AU9&amp;".","")</f>
        <v/>
      </c>
      <c r="CC9" s="41" t="str">
        <f>IF(T9&lt;&gt;"","Habit: "&amp;T9&amp;".","")</f>
        <v/>
      </c>
      <c r="CD9" s="41" t="str">
        <f>IF(U9&lt;&gt;"","Life history habit: "&amp;U9&amp;".","")</f>
        <v/>
      </c>
      <c r="CE9" s="41" t="str">
        <f>IF(V9&lt;&gt;"","Graminoid habit: "&amp;V9&amp;".","")</f>
        <v/>
      </c>
      <c r="CF9" s="41" t="str">
        <f>IF(W9&lt;&gt;"","Flower color: "&amp;W9&amp;".","")</f>
        <v/>
      </c>
      <c r="CG9" s="41" t="str">
        <f>IF(X9&lt;&gt;"","Height in centimeters: "&amp;X9&amp;".","")</f>
        <v/>
      </c>
      <c r="CH9" s="41" t="str">
        <f>IF(Y9&lt;&gt;"",Y9&amp;".","")</f>
        <v/>
      </c>
      <c r="CI9" s="41" t="str">
        <f t="shared" si="6"/>
        <v/>
      </c>
      <c r="CJ9" t="str">
        <f t="shared" si="7"/>
        <v/>
      </c>
      <c r="CK9" s="41" t="str">
        <f>IF(T9&lt;&gt;"","''habit'':"&amp;"''"&amp;T9&amp;"'',","")</f>
        <v/>
      </c>
      <c r="CL9" s="41" t="str">
        <f>IF(U9&lt;&gt;"","''life cycle habit'':"&amp;"''"&amp;U9&amp;"'',","")</f>
        <v/>
      </c>
      <c r="CM9" s="41" t="str">
        <f>IF(V9&lt;&gt;"","''graminoidHabit'':"&amp;"''"&amp;V9&amp;"'',","")</f>
        <v/>
      </c>
      <c r="CN9" s="41" t="str">
        <f>IF(W9&lt;&gt;"","''flower color'':"&amp;"''"&amp;W9&amp;"'',","")</f>
        <v/>
      </c>
      <c r="CO9" s="41" t="str">
        <f>IF(X9&lt;&gt;"","''heightInCentimeters'':"&amp;X9&amp;",","")</f>
        <v/>
      </c>
      <c r="CP9" s="41" t="str">
        <f>IF(Y9&lt;&gt;"",Y9,"")</f>
        <v/>
      </c>
      <c r="CQ9" s="41" t="str">
        <f t="shared" si="8"/>
        <v/>
      </c>
      <c r="CR9" s="42" t="str">
        <f t="shared" si="9"/>
        <v/>
      </c>
      <c r="CS9" t="str">
        <f t="shared" si="10"/>
        <v/>
      </c>
      <c r="CT9" t="str">
        <f>IF(L9="Y","tissue","")</f>
        <v/>
      </c>
      <c r="CU9" t="str">
        <f>IF(L9="Y","in collection","")</f>
        <v/>
      </c>
      <c r="CV9" t="str">
        <f>IF(L9="Y","dessicated","")</f>
        <v/>
      </c>
    </row>
    <row r="10" spans="1:102" ht="16.5" x14ac:dyDescent="0.3">
      <c r="A10" s="7"/>
      <c r="B10" s="19"/>
      <c r="C10" s="19"/>
      <c r="D10" s="19"/>
      <c r="E10" s="19"/>
      <c r="F10" s="19"/>
      <c r="G10" s="10"/>
      <c r="H10" s="14"/>
      <c r="I10" s="19"/>
      <c r="J10" s="19"/>
      <c r="K10" s="10"/>
      <c r="L10" s="19"/>
      <c r="M10" s="19"/>
      <c r="N10" s="19"/>
      <c r="O10" s="19"/>
      <c r="P10" s="19"/>
      <c r="Q10" s="24"/>
      <c r="R10" s="14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29"/>
      <c r="AL10" s="29"/>
      <c r="AM10" s="7"/>
      <c r="AN10" s="7"/>
      <c r="AO10" s="7"/>
      <c r="AP10" s="19"/>
      <c r="AQ10" s="19"/>
      <c r="AR10" s="19"/>
      <c r="AS10" s="14"/>
      <c r="AT10" s="19"/>
      <c r="AU10" s="19"/>
      <c r="AV10" s="19"/>
      <c r="AW10" s="14"/>
      <c r="AX10" s="19"/>
      <c r="AY10" s="19"/>
      <c r="AZ10" s="19"/>
      <c r="BA10" s="19"/>
      <c r="BB10" s="19"/>
      <c r="BC10" s="19"/>
      <c r="BD10" s="19"/>
      <c r="BE10" s="19"/>
      <c r="BF10" s="14"/>
      <c r="BG10" s="35" t="str">
        <f>IF(BB10&lt;&gt;"","&lt;a href='https://www.inaturalist.org/observations/"&amp;BB10&amp;" 'target='_blank' style='color: blue'&gt;iNaturalist Record: "&amp;BB10&amp;"&lt;/a&gt; ","")</f>
        <v/>
      </c>
      <c r="BH10" s="36" t="str">
        <f>IF(AT10&lt;&gt;"",AT10&amp;". ","")</f>
        <v/>
      </c>
      <c r="BI10" s="36" t="str">
        <f>IF(AV10&lt;&gt;"","Land use/disturbance history: "&amp;AV10&amp;". ","")</f>
        <v/>
      </c>
      <c r="BJ10" s="36" t="str">
        <f>IF(AW10&lt;&gt;"","Slope in degrees: "&amp;AW10&amp;". ","")</f>
        <v/>
      </c>
      <c r="BK10" s="36" t="str">
        <f>IF(AX10&lt;&gt;"","Slope aspect: "&amp;AX10&amp;". ","")</f>
        <v/>
      </c>
      <c r="BL10" s="36" t="str">
        <f>IF(AY10&lt;&gt;"","Soil description: "&amp;AY10&amp;". ","")</f>
        <v/>
      </c>
      <c r="BM10" s="36" t="str">
        <f>IF(BA10&lt;&gt;"","Terrain: "&amp;BA10&amp;". ","")</f>
        <v/>
      </c>
      <c r="BN10" s="36" t="str">
        <f t="shared" si="0"/>
        <v/>
      </c>
      <c r="BO10" t="str">
        <f t="shared" si="1"/>
        <v/>
      </c>
      <c r="BP10" t="str">
        <f>IF(BD10&lt;&gt;"","Permit: "&amp;BD10,"")</f>
        <v/>
      </c>
      <c r="BQ10" s="41" t="str">
        <f>IF(AA10="Abundant","Estimated frequency within viewshed: Abundant (&gt;500).",IF(AA10="Common","Estimated frequency within viewshed: Common (101-500).",IF(AA10="Frequent","Estimated frequency within viewshed: Frequent (11-100).",IF(AA10="Occasional","Estimated frequency within viewshed: Occasional (6-10).",IF(AA10="Rare","Estimated frequency within viewshed: Rare (1-5).","")))))</f>
        <v/>
      </c>
      <c r="BR10" s="41" t="str">
        <f>IF(B10&lt;&gt;"",B10&amp;". ","")</f>
        <v/>
      </c>
      <c r="BS10" s="41" t="str">
        <f>IF(M10="Same individual","Tissue sample collected.",IF(M10="Same population","Tissue sample collected from another individual in the same population.",""))</f>
        <v/>
      </c>
      <c r="BT10" s="41" t="str">
        <f>IF(R10&lt;&gt;"","Seed sample collected from "&amp;R10&amp;" plants within the same population.","")</f>
        <v/>
      </c>
      <c r="BU10" s="41" t="str">
        <f>IF(AB10&lt;&gt;"",AB10&amp;". ","")</f>
        <v/>
      </c>
      <c r="BV10" s="41" t="str">
        <f>IF(AE10&lt;&gt;"","Landowner: "&amp;AE10&amp;".","")</f>
        <v/>
      </c>
      <c r="BW10" s="41" t="str">
        <f>IF(AF10&lt;&gt;"","Element Occurrence ID: "&amp;AF10&amp;".","")</f>
        <v/>
      </c>
      <c r="BX10" s="41" t="str">
        <f t="shared" si="2"/>
        <v/>
      </c>
      <c r="BY10" t="str">
        <f t="shared" si="3"/>
        <v/>
      </c>
      <c r="BZ10" s="41" t="str">
        <f t="shared" si="4"/>
        <v/>
      </c>
      <c r="CA10" t="str">
        <f t="shared" si="5"/>
        <v/>
      </c>
      <c r="CB10" s="41" t="str">
        <f>IF(AU10&lt;&gt;"","Area immediately surrounding specimen: "&amp;AU10&amp;".","")</f>
        <v/>
      </c>
      <c r="CC10" s="41" t="str">
        <f>IF(T10&lt;&gt;"","Habit: "&amp;T10&amp;".","")</f>
        <v/>
      </c>
      <c r="CD10" s="41" t="str">
        <f>IF(U10&lt;&gt;"","Life history habit: "&amp;U10&amp;".","")</f>
        <v/>
      </c>
      <c r="CE10" s="41" t="str">
        <f>IF(V10&lt;&gt;"","Graminoid habit: "&amp;V10&amp;".","")</f>
        <v/>
      </c>
      <c r="CF10" s="41" t="str">
        <f>IF(W10&lt;&gt;"","Flower color: "&amp;W10&amp;".","")</f>
        <v/>
      </c>
      <c r="CG10" s="41" t="str">
        <f>IF(X10&lt;&gt;"","Height in centimeters: "&amp;X10&amp;".","")</f>
        <v/>
      </c>
      <c r="CH10" s="41" t="str">
        <f>IF(Y10&lt;&gt;"",Y10&amp;".","")</f>
        <v/>
      </c>
      <c r="CI10" s="41" t="str">
        <f t="shared" si="6"/>
        <v/>
      </c>
      <c r="CJ10" t="str">
        <f t="shared" si="7"/>
        <v/>
      </c>
      <c r="CK10" s="41" t="str">
        <f>IF(T10&lt;&gt;"","''habit'':"&amp;"''"&amp;T10&amp;"'',","")</f>
        <v/>
      </c>
      <c r="CL10" s="41" t="str">
        <f>IF(U10&lt;&gt;"","''life cycle habit'':"&amp;"''"&amp;U10&amp;"'',","")</f>
        <v/>
      </c>
      <c r="CM10" s="41" t="str">
        <f>IF(V10&lt;&gt;"","''graminoidHabit'':"&amp;"''"&amp;V10&amp;"'',","")</f>
        <v/>
      </c>
      <c r="CN10" s="41" t="str">
        <f>IF(W10&lt;&gt;"","''flower color'':"&amp;"''"&amp;W10&amp;"'',","")</f>
        <v/>
      </c>
      <c r="CO10" s="41" t="str">
        <f>IF(X10&lt;&gt;"","''heightInCentimeters'':"&amp;X10&amp;",","")</f>
        <v/>
      </c>
      <c r="CP10" s="41" t="str">
        <f>IF(Y10&lt;&gt;"",Y10,"")</f>
        <v/>
      </c>
      <c r="CQ10" s="41" t="str">
        <f t="shared" si="8"/>
        <v/>
      </c>
      <c r="CR10" s="42" t="str">
        <f t="shared" si="9"/>
        <v/>
      </c>
      <c r="CS10" t="str">
        <f t="shared" si="10"/>
        <v/>
      </c>
      <c r="CT10" t="str">
        <f>IF(L10="Y","tissue","")</f>
        <v/>
      </c>
      <c r="CU10" t="str">
        <f>IF(L10="Y","in collection","")</f>
        <v/>
      </c>
      <c r="CV10" t="str">
        <f>IF(L10="Y","dessicated","")</f>
        <v/>
      </c>
    </row>
    <row r="11" spans="1:102" ht="16.5" x14ac:dyDescent="0.3">
      <c r="A11" s="7"/>
      <c r="B11" s="19"/>
      <c r="C11" s="19"/>
      <c r="D11" s="19"/>
      <c r="E11" s="19"/>
      <c r="F11" s="19"/>
      <c r="G11" s="10"/>
      <c r="H11" s="14"/>
      <c r="I11" s="19"/>
      <c r="J11" s="19"/>
      <c r="K11" s="10"/>
      <c r="L11" s="19"/>
      <c r="M11" s="19"/>
      <c r="N11" s="19"/>
      <c r="O11" s="19"/>
      <c r="P11" s="19"/>
      <c r="Q11" s="24"/>
      <c r="R11" s="14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29"/>
      <c r="AL11" s="29"/>
      <c r="AM11" s="7"/>
      <c r="AN11" s="7"/>
      <c r="AO11" s="7"/>
      <c r="AP11" s="19"/>
      <c r="AQ11" s="19"/>
      <c r="AR11" s="19"/>
      <c r="AS11" s="14"/>
      <c r="AT11" s="19"/>
      <c r="AU11" s="19"/>
      <c r="AV11" s="19"/>
      <c r="AW11" s="14"/>
      <c r="AX11" s="19"/>
      <c r="AY11" s="19"/>
      <c r="AZ11" s="19"/>
      <c r="BA11" s="19"/>
      <c r="BB11" s="19"/>
      <c r="BC11" s="19"/>
      <c r="BD11" s="19"/>
      <c r="BE11" s="19"/>
      <c r="BF11" s="14"/>
      <c r="BG11" s="35" t="str">
        <f>IF(BB11&lt;&gt;"","&lt;a href='https://www.inaturalist.org/observations/"&amp;BB11&amp;" 'target='_blank' style='color: blue'&gt;iNaturalist Record: "&amp;BB11&amp;"&lt;/a&gt; ","")</f>
        <v/>
      </c>
      <c r="BH11" s="36" t="str">
        <f>IF(AT11&lt;&gt;"",AT11&amp;". ","")</f>
        <v/>
      </c>
      <c r="BI11" s="36" t="str">
        <f>IF(AV11&lt;&gt;"","Land use/disturbance history: "&amp;AV11&amp;". ","")</f>
        <v/>
      </c>
      <c r="BJ11" s="36" t="str">
        <f>IF(AW11&lt;&gt;"","Slope in degrees: "&amp;AW11&amp;". ","")</f>
        <v/>
      </c>
      <c r="BK11" s="36" t="str">
        <f>IF(AX11&lt;&gt;"","Slope aspect: "&amp;AX11&amp;". ","")</f>
        <v/>
      </c>
      <c r="BL11" s="36" t="str">
        <f>IF(AY11&lt;&gt;"","Soil description: "&amp;AY11&amp;". ","")</f>
        <v/>
      </c>
      <c r="BM11" s="36" t="str">
        <f>IF(BA11&lt;&gt;"","Terrain: "&amp;BA11&amp;". ","")</f>
        <v/>
      </c>
      <c r="BN11" s="36" t="str">
        <f t="shared" si="0"/>
        <v/>
      </c>
      <c r="BO11" t="str">
        <f t="shared" si="1"/>
        <v/>
      </c>
      <c r="BP11" t="str">
        <f>IF(BD11&lt;&gt;"","Permit: "&amp;BD11,"")</f>
        <v/>
      </c>
      <c r="BQ11" s="41" t="str">
        <f>IF(AA11="Abundant","Estimated frequency within viewshed: Abundant (&gt;500).",IF(AA11="Common","Estimated frequency within viewshed: Common (101-500).",IF(AA11="Frequent","Estimated frequency within viewshed: Frequent (11-100).",IF(AA11="Occasional","Estimated frequency within viewshed: Occasional (6-10).",IF(AA11="Rare","Estimated frequency within viewshed: Rare (1-5).","")))))</f>
        <v/>
      </c>
      <c r="BR11" s="41" t="str">
        <f>IF(B11&lt;&gt;"",B11&amp;". ","")</f>
        <v/>
      </c>
      <c r="BS11" s="41" t="str">
        <f>IF(M11="Same individual","Tissue sample collected.",IF(M11="Same population","Tissue sample collected from another individual in the same population.",""))</f>
        <v/>
      </c>
      <c r="BT11" s="41" t="str">
        <f>IF(R11&lt;&gt;"","Seed sample collected from "&amp;R11&amp;" plants within the same population.","")</f>
        <v/>
      </c>
      <c r="BU11" s="41" t="str">
        <f>IF(AB11&lt;&gt;"",AB11&amp;". ","")</f>
        <v/>
      </c>
      <c r="BV11" s="41" t="str">
        <f>IF(AE11&lt;&gt;"","Landowner: "&amp;AE11&amp;".","")</f>
        <v/>
      </c>
      <c r="BW11" s="41" t="str">
        <f>IF(AF11&lt;&gt;"","Element Occurrence ID: "&amp;AF11&amp;".","")</f>
        <v/>
      </c>
      <c r="BX11" s="41" t="str">
        <f t="shared" si="2"/>
        <v/>
      </c>
      <c r="BY11" t="str">
        <f t="shared" si="3"/>
        <v/>
      </c>
      <c r="BZ11" s="41" t="str">
        <f t="shared" si="4"/>
        <v/>
      </c>
      <c r="CA11" t="str">
        <f t="shared" si="5"/>
        <v/>
      </c>
      <c r="CB11" s="41" t="str">
        <f>IF(AU11&lt;&gt;"","Area immediately surrounding specimen: "&amp;AU11&amp;".","")</f>
        <v/>
      </c>
      <c r="CC11" s="41" t="str">
        <f>IF(T11&lt;&gt;"","Habit: "&amp;T11&amp;".","")</f>
        <v/>
      </c>
      <c r="CD11" s="41" t="str">
        <f>IF(U11&lt;&gt;"","Life history habit: "&amp;U11&amp;".","")</f>
        <v/>
      </c>
      <c r="CE11" s="41" t="str">
        <f>IF(V11&lt;&gt;"","Graminoid habit: "&amp;V11&amp;".","")</f>
        <v/>
      </c>
      <c r="CF11" s="41" t="str">
        <f>IF(W11&lt;&gt;"","Flower color: "&amp;W11&amp;".","")</f>
        <v/>
      </c>
      <c r="CG11" s="41" t="str">
        <f>IF(X11&lt;&gt;"","Height in centimeters: "&amp;X11&amp;".","")</f>
        <v/>
      </c>
      <c r="CH11" s="41" t="str">
        <f>IF(Y11&lt;&gt;"",Y11&amp;".","")</f>
        <v/>
      </c>
      <c r="CI11" s="41" t="str">
        <f t="shared" si="6"/>
        <v/>
      </c>
      <c r="CJ11" t="str">
        <f t="shared" si="7"/>
        <v/>
      </c>
      <c r="CK11" s="41" t="str">
        <f>IF(T11&lt;&gt;"","''habit'':"&amp;"''"&amp;T11&amp;"'',","")</f>
        <v/>
      </c>
      <c r="CL11" s="41" t="str">
        <f>IF(U11&lt;&gt;"","''life cycle habit'':"&amp;"''"&amp;U11&amp;"'',","")</f>
        <v/>
      </c>
      <c r="CM11" s="41" t="str">
        <f>IF(V11&lt;&gt;"","''graminoidHabit'':"&amp;"''"&amp;V11&amp;"'',","")</f>
        <v/>
      </c>
      <c r="CN11" s="41" t="str">
        <f>IF(W11&lt;&gt;"","''flower color'':"&amp;"''"&amp;W11&amp;"'',","")</f>
        <v/>
      </c>
      <c r="CO11" s="41" t="str">
        <f>IF(X11&lt;&gt;"","''heightInCentimeters'':"&amp;X11&amp;",","")</f>
        <v/>
      </c>
      <c r="CP11" s="41" t="str">
        <f>IF(Y11&lt;&gt;"",Y11,"")</f>
        <v/>
      </c>
      <c r="CQ11" s="41" t="str">
        <f t="shared" si="8"/>
        <v/>
      </c>
      <c r="CR11" s="42" t="str">
        <f t="shared" si="9"/>
        <v/>
      </c>
      <c r="CS11" t="str">
        <f t="shared" si="10"/>
        <v/>
      </c>
      <c r="CT11" t="str">
        <f>IF(L11="Y","tissue","")</f>
        <v/>
      </c>
      <c r="CU11" t="str">
        <f>IF(L11="Y","in collection","")</f>
        <v/>
      </c>
      <c r="CV11" t="str">
        <f>IF(L11="Y","dessicated","")</f>
        <v/>
      </c>
    </row>
    <row r="12" spans="1:102" ht="16.5" x14ac:dyDescent="0.3">
      <c r="A12" s="7"/>
      <c r="B12" s="19"/>
      <c r="C12" s="19"/>
      <c r="D12" s="19"/>
      <c r="E12" s="19"/>
      <c r="F12" s="19"/>
      <c r="G12" s="10"/>
      <c r="H12" s="14"/>
      <c r="I12" s="19"/>
      <c r="J12" s="19"/>
      <c r="K12" s="10"/>
      <c r="L12" s="19"/>
      <c r="M12" s="19"/>
      <c r="N12" s="19"/>
      <c r="O12" s="19"/>
      <c r="P12" s="19"/>
      <c r="Q12" s="24"/>
      <c r="R12" s="14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29"/>
      <c r="AL12" s="29"/>
      <c r="AM12" s="7"/>
      <c r="AN12" s="7"/>
      <c r="AO12" s="7"/>
      <c r="AP12" s="19"/>
      <c r="AQ12" s="19"/>
      <c r="AR12" s="19"/>
      <c r="AS12" s="14"/>
      <c r="AT12" s="19"/>
      <c r="AU12" s="19"/>
      <c r="AV12" s="19"/>
      <c r="AW12" s="14"/>
      <c r="AX12" s="19"/>
      <c r="AY12" s="19"/>
      <c r="AZ12" s="19"/>
      <c r="BA12" s="19"/>
      <c r="BB12" s="19"/>
      <c r="BC12" s="19"/>
      <c r="BD12" s="19"/>
      <c r="BE12" s="19"/>
      <c r="BF12" s="14"/>
      <c r="BG12" s="35" t="str">
        <f>IF(BB12&lt;&gt;"","&lt;a href='https://www.inaturalist.org/observations/"&amp;BB12&amp;" 'target='_blank' style='color: blue'&gt;iNaturalist Record: "&amp;BB12&amp;"&lt;/a&gt; ","")</f>
        <v/>
      </c>
      <c r="BH12" s="36" t="str">
        <f>IF(AT12&lt;&gt;"",AT12&amp;". ","")</f>
        <v/>
      </c>
      <c r="BI12" s="36" t="str">
        <f>IF(AV12&lt;&gt;"","Land use/disturbance history: "&amp;AV12&amp;". ","")</f>
        <v/>
      </c>
      <c r="BJ12" s="36" t="str">
        <f>IF(AW12&lt;&gt;"","Slope in degrees: "&amp;AW12&amp;". ","")</f>
        <v/>
      </c>
      <c r="BK12" s="36" t="str">
        <f>IF(AX12&lt;&gt;"","Slope aspect: "&amp;AX12&amp;". ","")</f>
        <v/>
      </c>
      <c r="BL12" s="36" t="str">
        <f>IF(AY12&lt;&gt;"","Soil description: "&amp;AY12&amp;". ","")</f>
        <v/>
      </c>
      <c r="BM12" s="36" t="str">
        <f>IF(BA12&lt;&gt;"","Terrain: "&amp;BA12&amp;". ","")</f>
        <v/>
      </c>
      <c r="BN12" s="36" t="str">
        <f t="shared" si="0"/>
        <v/>
      </c>
      <c r="BO12" t="str">
        <f t="shared" si="1"/>
        <v/>
      </c>
      <c r="BP12" t="str">
        <f>IF(BD12&lt;&gt;"","Permit: "&amp;BD12,"")</f>
        <v/>
      </c>
      <c r="BQ12" s="41" t="str">
        <f>IF(AA12="Abundant","Estimated frequency within viewshed: Abundant (&gt;500).",IF(AA12="Common","Estimated frequency within viewshed: Common (101-500).",IF(AA12="Frequent","Estimated frequency within viewshed: Frequent (11-100).",IF(AA12="Occasional","Estimated frequency within viewshed: Occasional (6-10).",IF(AA12="Rare","Estimated frequency within viewshed: Rare (1-5).","")))))</f>
        <v/>
      </c>
      <c r="BR12" s="41" t="str">
        <f>IF(B12&lt;&gt;"",B12&amp;". ","")</f>
        <v/>
      </c>
      <c r="BS12" s="41" t="str">
        <f>IF(M12="Same individual","Tissue sample collected.",IF(M12="Same population","Tissue sample collected from another individual in the same population.",""))</f>
        <v/>
      </c>
      <c r="BT12" s="41" t="str">
        <f>IF(R12&lt;&gt;"","Seed sample collected from "&amp;R12&amp;" plants within the same population.","")</f>
        <v/>
      </c>
      <c r="BU12" s="41" t="str">
        <f>IF(AB12&lt;&gt;"",AB12&amp;". ","")</f>
        <v/>
      </c>
      <c r="BV12" s="41" t="str">
        <f>IF(AE12&lt;&gt;"","Landowner: "&amp;AE12&amp;".","")</f>
        <v/>
      </c>
      <c r="BW12" s="41" t="str">
        <f>IF(AF12&lt;&gt;"","Element Occurrence ID: "&amp;AF12&amp;".","")</f>
        <v/>
      </c>
      <c r="BX12" s="41" t="str">
        <f t="shared" si="2"/>
        <v/>
      </c>
      <c r="BY12" t="str">
        <f t="shared" si="3"/>
        <v/>
      </c>
      <c r="BZ12" s="41" t="str">
        <f t="shared" si="4"/>
        <v/>
      </c>
      <c r="CA12" t="str">
        <f t="shared" si="5"/>
        <v/>
      </c>
      <c r="CB12" s="41" t="str">
        <f>IF(AU12&lt;&gt;"","Area immediately surrounding specimen: "&amp;AU12&amp;".","")</f>
        <v/>
      </c>
      <c r="CC12" s="41" t="str">
        <f>IF(T12&lt;&gt;"","Habit: "&amp;T12&amp;".","")</f>
        <v/>
      </c>
      <c r="CD12" s="41" t="str">
        <f>IF(U12&lt;&gt;"","Life history habit: "&amp;U12&amp;".","")</f>
        <v/>
      </c>
      <c r="CE12" s="41" t="str">
        <f>IF(V12&lt;&gt;"","Graminoid habit: "&amp;V12&amp;".","")</f>
        <v/>
      </c>
      <c r="CF12" s="41" t="str">
        <f>IF(W12&lt;&gt;"","Flower color: "&amp;W12&amp;".","")</f>
        <v/>
      </c>
      <c r="CG12" s="41" t="str">
        <f>IF(X12&lt;&gt;"","Height in centimeters: "&amp;X12&amp;".","")</f>
        <v/>
      </c>
      <c r="CH12" s="41" t="str">
        <f>IF(Y12&lt;&gt;"",Y12&amp;".","")</f>
        <v/>
      </c>
      <c r="CI12" s="41" t="str">
        <f t="shared" si="6"/>
        <v/>
      </c>
      <c r="CJ12" t="str">
        <f t="shared" si="7"/>
        <v/>
      </c>
      <c r="CK12" s="41" t="str">
        <f>IF(T12&lt;&gt;"","''habit'':"&amp;"''"&amp;T12&amp;"'',","")</f>
        <v/>
      </c>
      <c r="CL12" s="41" t="str">
        <f>IF(U12&lt;&gt;"","''life cycle habit'':"&amp;"''"&amp;U12&amp;"'',","")</f>
        <v/>
      </c>
      <c r="CM12" s="41" t="str">
        <f>IF(V12&lt;&gt;"","''graminoidHabit'':"&amp;"''"&amp;V12&amp;"'',","")</f>
        <v/>
      </c>
      <c r="CN12" s="41" t="str">
        <f>IF(W12&lt;&gt;"","''flower color'':"&amp;"''"&amp;W12&amp;"'',","")</f>
        <v/>
      </c>
      <c r="CO12" s="41" t="str">
        <f>IF(X12&lt;&gt;"","''heightInCentimeters'':"&amp;X12&amp;",","")</f>
        <v/>
      </c>
      <c r="CP12" s="41" t="str">
        <f>IF(Y12&lt;&gt;"",Y12,"")</f>
        <v/>
      </c>
      <c r="CQ12" s="41" t="str">
        <f t="shared" si="8"/>
        <v/>
      </c>
      <c r="CR12" s="42" t="str">
        <f t="shared" si="9"/>
        <v/>
      </c>
      <c r="CS12" t="str">
        <f t="shared" si="10"/>
        <v/>
      </c>
      <c r="CT12" t="str">
        <f>IF(L12="Y","tissue","")</f>
        <v/>
      </c>
      <c r="CU12" t="str">
        <f>IF(L12="Y","in collection","")</f>
        <v/>
      </c>
      <c r="CV12" t="str">
        <f>IF(L12="Y","dessicated","")</f>
        <v/>
      </c>
    </row>
    <row r="13" spans="1:102" ht="16.5" x14ac:dyDescent="0.3">
      <c r="A13" s="7"/>
      <c r="B13" s="19"/>
      <c r="C13" s="19"/>
      <c r="D13" s="19"/>
      <c r="E13" s="19"/>
      <c r="F13" s="19"/>
      <c r="G13" s="10"/>
      <c r="H13" s="14"/>
      <c r="I13" s="19"/>
      <c r="J13" s="19"/>
      <c r="K13" s="10"/>
      <c r="L13" s="19"/>
      <c r="M13" s="19"/>
      <c r="N13" s="19"/>
      <c r="O13" s="19"/>
      <c r="P13" s="19"/>
      <c r="Q13" s="24"/>
      <c r="R13" s="14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29"/>
      <c r="AL13" s="29"/>
      <c r="AM13" s="7"/>
      <c r="AN13" s="7"/>
      <c r="AO13" s="7"/>
      <c r="AP13" s="19"/>
      <c r="AQ13" s="19"/>
      <c r="AR13" s="19"/>
      <c r="AS13" s="14"/>
      <c r="AT13" s="19"/>
      <c r="AU13" s="19"/>
      <c r="AV13" s="19"/>
      <c r="AW13" s="14"/>
      <c r="AX13" s="19"/>
      <c r="AY13" s="19"/>
      <c r="AZ13" s="19"/>
      <c r="BA13" s="19"/>
      <c r="BB13" s="19"/>
      <c r="BC13" s="19"/>
      <c r="BD13" s="19"/>
      <c r="BE13" s="19"/>
      <c r="BF13" s="14"/>
      <c r="BG13" s="35" t="str">
        <f>IF(BB13&lt;&gt;"","&lt;a href='https://www.inaturalist.org/observations/"&amp;BB13&amp;" 'target='_blank' style='color: blue'&gt;iNaturalist Record: "&amp;BB13&amp;"&lt;/a&gt; ","")</f>
        <v/>
      </c>
      <c r="BH13" s="36" t="str">
        <f>IF(AT13&lt;&gt;"",AT13&amp;". ","")</f>
        <v/>
      </c>
      <c r="BI13" s="36" t="str">
        <f>IF(AV13&lt;&gt;"","Land use/disturbance history: "&amp;AV13&amp;". ","")</f>
        <v/>
      </c>
      <c r="BJ13" s="36" t="str">
        <f>IF(AW13&lt;&gt;"","Slope in degrees: "&amp;AW13&amp;". ","")</f>
        <v/>
      </c>
      <c r="BK13" s="36" t="str">
        <f>IF(AX13&lt;&gt;"","Slope aspect: "&amp;AX13&amp;". ","")</f>
        <v/>
      </c>
      <c r="BL13" s="36" t="str">
        <f>IF(AY13&lt;&gt;"","Soil description: "&amp;AY13&amp;". ","")</f>
        <v/>
      </c>
      <c r="BM13" s="36" t="str">
        <f>IF(BA13&lt;&gt;"","Terrain: "&amp;BA13&amp;". ","")</f>
        <v/>
      </c>
      <c r="BN13" s="36" t="str">
        <f t="shared" si="0"/>
        <v/>
      </c>
      <c r="BO13" t="str">
        <f t="shared" si="1"/>
        <v/>
      </c>
      <c r="BP13" t="str">
        <f>IF(BD13&lt;&gt;"","Permit: "&amp;BD13,"")</f>
        <v/>
      </c>
      <c r="BQ13" s="41" t="str">
        <f>IF(AA13="Abundant","Estimated frequency within viewshed: Abundant (&gt;500).",IF(AA13="Common","Estimated frequency within viewshed: Common (101-500).",IF(AA13="Frequent","Estimated frequency within viewshed: Frequent (11-100).",IF(AA13="Occasional","Estimated frequency within viewshed: Occasional (6-10).",IF(AA13="Rare","Estimated frequency within viewshed: Rare (1-5).","")))))</f>
        <v/>
      </c>
      <c r="BR13" s="41" t="str">
        <f>IF(B13&lt;&gt;"",B13&amp;". ","")</f>
        <v/>
      </c>
      <c r="BS13" s="41" t="str">
        <f>IF(M13="Same individual","Tissue sample collected.",IF(M13="Same population","Tissue sample collected from another individual in the same population.",""))</f>
        <v/>
      </c>
      <c r="BT13" s="41" t="str">
        <f>IF(R13&lt;&gt;"","Seed sample collected from "&amp;R13&amp;" plants within the same population.","")</f>
        <v/>
      </c>
      <c r="BU13" s="41" t="str">
        <f>IF(AB13&lt;&gt;"",AB13&amp;". ","")</f>
        <v/>
      </c>
      <c r="BV13" s="41" t="str">
        <f>IF(AE13&lt;&gt;"","Landowner: "&amp;AE13&amp;".","")</f>
        <v/>
      </c>
      <c r="BW13" s="41" t="str">
        <f>IF(AF13&lt;&gt;"","Element Occurrence ID: "&amp;AF13&amp;".","")</f>
        <v/>
      </c>
      <c r="BX13" s="41" t="str">
        <f t="shared" si="2"/>
        <v/>
      </c>
      <c r="BY13" t="str">
        <f t="shared" si="3"/>
        <v/>
      </c>
      <c r="BZ13" s="41" t="str">
        <f t="shared" si="4"/>
        <v/>
      </c>
      <c r="CA13" t="str">
        <f t="shared" si="5"/>
        <v/>
      </c>
      <c r="CB13" s="41" t="str">
        <f>IF(AU13&lt;&gt;"","Area immediately surrounding specimen: "&amp;AU13&amp;".","")</f>
        <v/>
      </c>
      <c r="CC13" s="41" t="str">
        <f>IF(T13&lt;&gt;"","Habit: "&amp;T13&amp;".","")</f>
        <v/>
      </c>
      <c r="CD13" s="41" t="str">
        <f>IF(U13&lt;&gt;"","Life history habit: "&amp;U13&amp;".","")</f>
        <v/>
      </c>
      <c r="CE13" s="41" t="str">
        <f>IF(V13&lt;&gt;"","Graminoid habit: "&amp;V13&amp;".","")</f>
        <v/>
      </c>
      <c r="CF13" s="41" t="str">
        <f>IF(W13&lt;&gt;"","Flower color: "&amp;W13&amp;".","")</f>
        <v/>
      </c>
      <c r="CG13" s="41" t="str">
        <f>IF(X13&lt;&gt;"","Height in centimeters: "&amp;X13&amp;".","")</f>
        <v/>
      </c>
      <c r="CH13" s="41" t="str">
        <f>IF(Y13&lt;&gt;"",Y13&amp;".","")</f>
        <v/>
      </c>
      <c r="CI13" s="41" t="str">
        <f t="shared" si="6"/>
        <v/>
      </c>
      <c r="CJ13" t="str">
        <f t="shared" si="7"/>
        <v/>
      </c>
      <c r="CK13" s="41" t="str">
        <f>IF(T13&lt;&gt;"","''habit'':"&amp;"''"&amp;T13&amp;"'',","")</f>
        <v/>
      </c>
      <c r="CL13" s="41" t="str">
        <f>IF(U13&lt;&gt;"","''life cycle habit'':"&amp;"''"&amp;U13&amp;"'',","")</f>
        <v/>
      </c>
      <c r="CM13" s="41" t="str">
        <f>IF(V13&lt;&gt;"","''graminoidHabit'':"&amp;"''"&amp;V13&amp;"'',","")</f>
        <v/>
      </c>
      <c r="CN13" s="41" t="str">
        <f>IF(W13&lt;&gt;"","''flower color'':"&amp;"''"&amp;W13&amp;"'',","")</f>
        <v/>
      </c>
      <c r="CO13" s="41" t="str">
        <f>IF(X13&lt;&gt;"","''heightInCentimeters'':"&amp;X13&amp;",","")</f>
        <v/>
      </c>
      <c r="CP13" s="41" t="str">
        <f>IF(Y13&lt;&gt;"",Y13,"")</f>
        <v/>
      </c>
      <c r="CQ13" s="41" t="str">
        <f t="shared" si="8"/>
        <v/>
      </c>
      <c r="CR13" s="42" t="str">
        <f t="shared" si="9"/>
        <v/>
      </c>
      <c r="CS13" t="str">
        <f t="shared" si="10"/>
        <v/>
      </c>
      <c r="CT13" t="str">
        <f>IF(L13="Y","tissue","")</f>
        <v/>
      </c>
      <c r="CU13" t="str">
        <f>IF(L13="Y","in collection","")</f>
        <v/>
      </c>
      <c r="CV13" t="str">
        <f>IF(L13="Y","dessicated","")</f>
        <v/>
      </c>
    </row>
    <row r="14" spans="1:102" ht="16.5" x14ac:dyDescent="0.3">
      <c r="A14" s="7"/>
      <c r="B14" s="19"/>
      <c r="C14" s="19"/>
      <c r="D14" s="19"/>
      <c r="E14" s="19"/>
      <c r="F14" s="19"/>
      <c r="G14" s="10"/>
      <c r="H14" s="14"/>
      <c r="I14" s="19"/>
      <c r="J14" s="19"/>
      <c r="K14" s="10"/>
      <c r="L14" s="19"/>
      <c r="M14" s="19"/>
      <c r="N14" s="19"/>
      <c r="O14" s="19"/>
      <c r="P14" s="19"/>
      <c r="Q14" s="24"/>
      <c r="R14" s="14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29"/>
      <c r="AL14" s="29"/>
      <c r="AM14" s="7"/>
      <c r="AN14" s="7"/>
      <c r="AO14" s="7"/>
      <c r="AP14" s="19"/>
      <c r="AQ14" s="19"/>
      <c r="AR14" s="19"/>
      <c r="AS14" s="14"/>
      <c r="AT14" s="19"/>
      <c r="AU14" s="19"/>
      <c r="AV14" s="19"/>
      <c r="AW14" s="14"/>
      <c r="AX14" s="19"/>
      <c r="AY14" s="19"/>
      <c r="AZ14" s="19"/>
      <c r="BA14" s="19"/>
      <c r="BB14" s="19"/>
      <c r="BC14" s="19"/>
      <c r="BD14" s="19"/>
      <c r="BE14" s="19"/>
      <c r="BF14" s="14"/>
      <c r="BG14" s="35" t="str">
        <f>IF(BB14&lt;&gt;"","&lt;a href='https://www.inaturalist.org/observations/"&amp;BB14&amp;" 'target='_blank' style='color: blue'&gt;iNaturalist Record: "&amp;BB14&amp;"&lt;/a&gt; ","")</f>
        <v/>
      </c>
      <c r="BH14" s="36" t="str">
        <f>IF(AT14&lt;&gt;"",AT14&amp;". ","")</f>
        <v/>
      </c>
      <c r="BI14" s="36" t="str">
        <f>IF(AV14&lt;&gt;"","Land use/disturbance history: "&amp;AV14&amp;". ","")</f>
        <v/>
      </c>
      <c r="BJ14" s="36" t="str">
        <f>IF(AW14&lt;&gt;"","Slope in degrees: "&amp;AW14&amp;". ","")</f>
        <v/>
      </c>
      <c r="BK14" s="36" t="str">
        <f>IF(AX14&lt;&gt;"","Slope aspect: "&amp;AX14&amp;". ","")</f>
        <v/>
      </c>
      <c r="BL14" s="36" t="str">
        <f>IF(AY14&lt;&gt;"","Soil description: "&amp;AY14&amp;". ","")</f>
        <v/>
      </c>
      <c r="BM14" s="36" t="str">
        <f>IF(BA14&lt;&gt;"","Terrain: "&amp;BA14&amp;". ","")</f>
        <v/>
      </c>
      <c r="BN14" s="36" t="str">
        <f t="shared" si="0"/>
        <v/>
      </c>
      <c r="BO14" t="str">
        <f t="shared" si="1"/>
        <v/>
      </c>
      <c r="BP14" t="str">
        <f>IF(BD14&lt;&gt;"","Permit: "&amp;BD14,"")</f>
        <v/>
      </c>
      <c r="BQ14" s="41" t="str">
        <f>IF(AA14="Abundant","Estimated frequency within viewshed: Abundant (&gt;500).",IF(AA14="Common","Estimated frequency within viewshed: Common (101-500).",IF(AA14="Frequent","Estimated frequency within viewshed: Frequent (11-100).",IF(AA14="Occasional","Estimated frequency within viewshed: Occasional (6-10).",IF(AA14="Rare","Estimated frequency within viewshed: Rare (1-5).","")))))</f>
        <v/>
      </c>
      <c r="BR14" s="41" t="str">
        <f>IF(B14&lt;&gt;"",B14&amp;". ","")</f>
        <v/>
      </c>
      <c r="BS14" s="41" t="str">
        <f>IF(M14="Same individual","Tissue sample collected.",IF(M14="Same population","Tissue sample collected from another individual in the same population.",""))</f>
        <v/>
      </c>
      <c r="BT14" s="41" t="str">
        <f>IF(R14&lt;&gt;"","Seed sample collected from "&amp;R14&amp;" plants within the same population.","")</f>
        <v/>
      </c>
      <c r="BU14" s="41" t="str">
        <f>IF(AB14&lt;&gt;"",AB14&amp;". ","")</f>
        <v/>
      </c>
      <c r="BV14" s="41" t="str">
        <f>IF(AE14&lt;&gt;"","Landowner: "&amp;AE14&amp;".","")</f>
        <v/>
      </c>
      <c r="BW14" s="41" t="str">
        <f>IF(AF14&lt;&gt;"","Element Occurrence ID: "&amp;AF14&amp;".","")</f>
        <v/>
      </c>
      <c r="BX14" s="41" t="str">
        <f t="shared" si="2"/>
        <v/>
      </c>
      <c r="BY14" t="str">
        <f t="shared" si="3"/>
        <v/>
      </c>
      <c r="BZ14" s="41" t="str">
        <f t="shared" si="4"/>
        <v/>
      </c>
      <c r="CA14" t="str">
        <f t="shared" si="5"/>
        <v/>
      </c>
      <c r="CB14" s="41" t="str">
        <f>IF(AU14&lt;&gt;"","Area immediately surrounding specimen: "&amp;AU14&amp;".","")</f>
        <v/>
      </c>
      <c r="CC14" s="41" t="str">
        <f>IF(T14&lt;&gt;"","Habit: "&amp;T14&amp;".","")</f>
        <v/>
      </c>
      <c r="CD14" s="41" t="str">
        <f>IF(U14&lt;&gt;"","Life history habit: "&amp;U14&amp;".","")</f>
        <v/>
      </c>
      <c r="CE14" s="41" t="str">
        <f>IF(V14&lt;&gt;"","Graminoid habit: "&amp;V14&amp;".","")</f>
        <v/>
      </c>
      <c r="CF14" s="41" t="str">
        <f>IF(W14&lt;&gt;"","Flower color: "&amp;W14&amp;".","")</f>
        <v/>
      </c>
      <c r="CG14" s="41" t="str">
        <f>IF(X14&lt;&gt;"","Height in centimeters: "&amp;X14&amp;".","")</f>
        <v/>
      </c>
      <c r="CH14" s="41" t="str">
        <f>IF(Y14&lt;&gt;"",Y14&amp;".","")</f>
        <v/>
      </c>
      <c r="CI14" s="41" t="str">
        <f t="shared" si="6"/>
        <v/>
      </c>
      <c r="CJ14" t="str">
        <f t="shared" si="7"/>
        <v/>
      </c>
      <c r="CK14" s="41" t="str">
        <f>IF(T14&lt;&gt;"","''habit'':"&amp;"''"&amp;T14&amp;"'',","")</f>
        <v/>
      </c>
      <c r="CL14" s="41" t="str">
        <f>IF(U14&lt;&gt;"","''life cycle habit'':"&amp;"''"&amp;U14&amp;"'',","")</f>
        <v/>
      </c>
      <c r="CM14" s="41" t="str">
        <f>IF(V14&lt;&gt;"","''graminoidHabit'':"&amp;"''"&amp;V14&amp;"'',","")</f>
        <v/>
      </c>
      <c r="CN14" s="41" t="str">
        <f>IF(W14&lt;&gt;"","''flower color'':"&amp;"''"&amp;W14&amp;"'',","")</f>
        <v/>
      </c>
      <c r="CO14" s="41" t="str">
        <f>IF(X14&lt;&gt;"","''heightInCentimeters'':"&amp;X14&amp;",","")</f>
        <v/>
      </c>
      <c r="CP14" s="41" t="str">
        <f>IF(Y14&lt;&gt;"",Y14,"")</f>
        <v/>
      </c>
      <c r="CQ14" s="41" t="str">
        <f t="shared" si="8"/>
        <v/>
      </c>
      <c r="CR14" s="42" t="str">
        <f t="shared" si="9"/>
        <v/>
      </c>
      <c r="CS14" t="str">
        <f t="shared" si="10"/>
        <v/>
      </c>
      <c r="CT14" t="str">
        <f>IF(L14="Y","tissue","")</f>
        <v/>
      </c>
      <c r="CU14" t="str">
        <f>IF(L14="Y","in collection","")</f>
        <v/>
      </c>
      <c r="CV14" t="str">
        <f>IF(L14="Y","dessicated","")</f>
        <v/>
      </c>
    </row>
    <row r="15" spans="1:102" ht="16.5" x14ac:dyDescent="0.3">
      <c r="A15" s="7"/>
      <c r="B15" s="19"/>
      <c r="C15" s="19"/>
      <c r="D15" s="19"/>
      <c r="E15" s="19"/>
      <c r="F15" s="19"/>
      <c r="G15" s="10"/>
      <c r="H15" s="14"/>
      <c r="I15" s="19"/>
      <c r="J15" s="19"/>
      <c r="K15" s="10"/>
      <c r="L15" s="19"/>
      <c r="M15" s="19"/>
      <c r="N15" s="19"/>
      <c r="O15" s="19"/>
      <c r="P15" s="19"/>
      <c r="Q15" s="24"/>
      <c r="R15" s="14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29"/>
      <c r="AL15" s="29"/>
      <c r="AM15" s="7"/>
      <c r="AN15" s="7"/>
      <c r="AO15" s="7"/>
      <c r="AP15" s="19"/>
      <c r="AQ15" s="19"/>
      <c r="AR15" s="19"/>
      <c r="AS15" s="14"/>
      <c r="AT15" s="19"/>
      <c r="AU15" s="19"/>
      <c r="AV15" s="19"/>
      <c r="AW15" s="14"/>
      <c r="AX15" s="19"/>
      <c r="AY15" s="19"/>
      <c r="AZ15" s="19"/>
      <c r="BA15" s="19"/>
      <c r="BB15" s="19"/>
      <c r="BC15" s="19"/>
      <c r="BD15" s="19"/>
      <c r="BE15" s="19"/>
      <c r="BF15" s="14"/>
      <c r="BG15" s="35" t="str">
        <f>IF(BB15&lt;&gt;"","&lt;a href='https://www.inaturalist.org/observations/"&amp;BB15&amp;" 'target='_blank' style='color: blue'&gt;iNaturalist Record: "&amp;BB15&amp;"&lt;/a&gt; ","")</f>
        <v/>
      </c>
      <c r="BH15" s="36" t="str">
        <f>IF(AT15&lt;&gt;"",AT15&amp;". ","")</f>
        <v/>
      </c>
      <c r="BI15" s="36" t="str">
        <f>IF(AV15&lt;&gt;"","Land use/disturbance history: "&amp;AV15&amp;". ","")</f>
        <v/>
      </c>
      <c r="BJ15" s="36" t="str">
        <f>IF(AW15&lt;&gt;"","Slope in degrees: "&amp;AW15&amp;". ","")</f>
        <v/>
      </c>
      <c r="BK15" s="36" t="str">
        <f>IF(AX15&lt;&gt;"","Slope aspect: "&amp;AX15&amp;". ","")</f>
        <v/>
      </c>
      <c r="BL15" s="36" t="str">
        <f>IF(AY15&lt;&gt;"","Soil description: "&amp;AY15&amp;". ","")</f>
        <v/>
      </c>
      <c r="BM15" s="36" t="str">
        <f>IF(BA15&lt;&gt;"","Terrain: "&amp;BA15&amp;". ","")</f>
        <v/>
      </c>
      <c r="BN15" s="36" t="str">
        <f t="shared" si="0"/>
        <v/>
      </c>
      <c r="BO15" t="str">
        <f t="shared" si="1"/>
        <v/>
      </c>
      <c r="BP15" t="str">
        <f>IF(BD15&lt;&gt;"","Permit: "&amp;BD15,"")</f>
        <v/>
      </c>
      <c r="BQ15" s="41" t="str">
        <f>IF(AA15="Abundant","Estimated frequency within viewshed: Abundant (&gt;500).",IF(AA15="Common","Estimated frequency within viewshed: Common (101-500).",IF(AA15="Frequent","Estimated frequency within viewshed: Frequent (11-100).",IF(AA15="Occasional","Estimated frequency within viewshed: Occasional (6-10).",IF(AA15="Rare","Estimated frequency within viewshed: Rare (1-5).","")))))</f>
        <v/>
      </c>
      <c r="BR15" s="41" t="str">
        <f>IF(B15&lt;&gt;"",B15&amp;". ","")</f>
        <v/>
      </c>
      <c r="BS15" s="41" t="str">
        <f>IF(M15="Same individual","Tissue sample collected.",IF(M15="Same population","Tissue sample collected from another individual in the same population.",""))</f>
        <v/>
      </c>
      <c r="BT15" s="41" t="str">
        <f>IF(R15&lt;&gt;"","Seed sample collected from "&amp;R15&amp;" plants within the same population.","")</f>
        <v/>
      </c>
      <c r="BU15" s="41" t="str">
        <f>IF(AB15&lt;&gt;"",AB15&amp;". ","")</f>
        <v/>
      </c>
      <c r="BV15" s="41" t="str">
        <f>IF(AE15&lt;&gt;"","Landowner: "&amp;AE15&amp;".","")</f>
        <v/>
      </c>
      <c r="BW15" s="41" t="str">
        <f>IF(AF15&lt;&gt;"","Element Occurrence ID: "&amp;AF15&amp;".","")</f>
        <v/>
      </c>
      <c r="BX15" s="41" t="str">
        <f t="shared" si="2"/>
        <v/>
      </c>
      <c r="BY15" t="str">
        <f t="shared" si="3"/>
        <v/>
      </c>
      <c r="BZ15" s="41" t="str">
        <f t="shared" si="4"/>
        <v/>
      </c>
      <c r="CA15" t="str">
        <f t="shared" si="5"/>
        <v/>
      </c>
      <c r="CB15" s="41" t="str">
        <f>IF(AU15&lt;&gt;"","Area immediately surrounding specimen: "&amp;AU15&amp;".","")</f>
        <v/>
      </c>
      <c r="CC15" s="41" t="str">
        <f>IF(T15&lt;&gt;"","Habit: "&amp;T15&amp;".","")</f>
        <v/>
      </c>
      <c r="CD15" s="41" t="str">
        <f>IF(U15&lt;&gt;"","Life history habit: "&amp;U15&amp;".","")</f>
        <v/>
      </c>
      <c r="CE15" s="41" t="str">
        <f>IF(V15&lt;&gt;"","Graminoid habit: "&amp;V15&amp;".","")</f>
        <v/>
      </c>
      <c r="CF15" s="41" t="str">
        <f>IF(W15&lt;&gt;"","Flower color: "&amp;W15&amp;".","")</f>
        <v/>
      </c>
      <c r="CG15" s="41" t="str">
        <f>IF(X15&lt;&gt;"","Height in centimeters: "&amp;X15&amp;".","")</f>
        <v/>
      </c>
      <c r="CH15" s="41" t="str">
        <f>IF(Y15&lt;&gt;"",Y15&amp;".","")</f>
        <v/>
      </c>
      <c r="CI15" s="41" t="str">
        <f t="shared" si="6"/>
        <v/>
      </c>
      <c r="CJ15" t="str">
        <f t="shared" si="7"/>
        <v/>
      </c>
      <c r="CK15" s="41" t="str">
        <f>IF(T15&lt;&gt;"","''habit'':"&amp;"''"&amp;T15&amp;"'',","")</f>
        <v/>
      </c>
      <c r="CL15" s="41" t="str">
        <f>IF(U15&lt;&gt;"","''life cycle habit'':"&amp;"''"&amp;U15&amp;"'',","")</f>
        <v/>
      </c>
      <c r="CM15" s="41" t="str">
        <f>IF(V15&lt;&gt;"","''graminoidHabit'':"&amp;"''"&amp;V15&amp;"'',","")</f>
        <v/>
      </c>
      <c r="CN15" s="41" t="str">
        <f>IF(W15&lt;&gt;"","''flower color'':"&amp;"''"&amp;W15&amp;"'',","")</f>
        <v/>
      </c>
      <c r="CO15" s="41" t="str">
        <f>IF(X15&lt;&gt;"","''heightInCentimeters'':"&amp;X15&amp;",","")</f>
        <v/>
      </c>
      <c r="CP15" s="41" t="str">
        <f>IF(Y15&lt;&gt;"",Y15,"")</f>
        <v/>
      </c>
      <c r="CQ15" s="41" t="str">
        <f t="shared" si="8"/>
        <v/>
      </c>
      <c r="CR15" s="42" t="str">
        <f t="shared" si="9"/>
        <v/>
      </c>
      <c r="CS15" t="str">
        <f t="shared" si="10"/>
        <v/>
      </c>
      <c r="CT15" t="str">
        <f>IF(L15="Y","tissue","")</f>
        <v/>
      </c>
      <c r="CU15" t="str">
        <f>IF(L15="Y","in collection","")</f>
        <v/>
      </c>
      <c r="CV15" t="str">
        <f>IF(L15="Y","dessicated","")</f>
        <v/>
      </c>
    </row>
    <row r="16" spans="1:102" ht="16.5" x14ac:dyDescent="0.3">
      <c r="A16" s="7"/>
      <c r="B16" s="19"/>
      <c r="C16" s="19"/>
      <c r="D16" s="19"/>
      <c r="E16" s="19"/>
      <c r="F16" s="19"/>
      <c r="G16" s="10"/>
      <c r="H16" s="14"/>
      <c r="I16" s="19"/>
      <c r="J16" s="19"/>
      <c r="K16" s="10"/>
      <c r="L16" s="19"/>
      <c r="M16" s="19"/>
      <c r="N16" s="19"/>
      <c r="O16" s="19"/>
      <c r="P16" s="19"/>
      <c r="Q16" s="24"/>
      <c r="R16" s="14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29"/>
      <c r="AL16" s="29"/>
      <c r="AM16" s="7"/>
      <c r="AN16" s="7"/>
      <c r="AO16" s="7"/>
      <c r="AP16" s="19"/>
      <c r="AQ16" s="19"/>
      <c r="AR16" s="19"/>
      <c r="AS16" s="14"/>
      <c r="AT16" s="19"/>
      <c r="AU16" s="19"/>
      <c r="AV16" s="19"/>
      <c r="AW16" s="14"/>
      <c r="AX16" s="19"/>
      <c r="AY16" s="19"/>
      <c r="AZ16" s="19"/>
      <c r="BA16" s="19"/>
      <c r="BB16" s="19"/>
      <c r="BC16" s="19"/>
      <c r="BD16" s="19"/>
      <c r="BE16" s="19"/>
      <c r="BF16" s="14"/>
      <c r="BG16" s="35" t="str">
        <f>IF(BB16&lt;&gt;"","&lt;a href='https://www.inaturalist.org/observations/"&amp;BB16&amp;" 'target='_blank' style='color: blue'&gt;iNaturalist Record: "&amp;BB16&amp;"&lt;/a&gt; ","")</f>
        <v/>
      </c>
      <c r="BH16" s="36" t="str">
        <f>IF(AT16&lt;&gt;"",AT16&amp;". ","")</f>
        <v/>
      </c>
      <c r="BI16" s="36" t="str">
        <f>IF(AV16&lt;&gt;"","Land use/disturbance history: "&amp;AV16&amp;". ","")</f>
        <v/>
      </c>
      <c r="BJ16" s="36" t="str">
        <f>IF(AW16&lt;&gt;"","Slope in degrees: "&amp;AW16&amp;". ","")</f>
        <v/>
      </c>
      <c r="BK16" s="36" t="str">
        <f>IF(AX16&lt;&gt;"","Slope aspect: "&amp;AX16&amp;". ","")</f>
        <v/>
      </c>
      <c r="BL16" s="36" t="str">
        <f>IF(AY16&lt;&gt;"","Soil description: "&amp;AY16&amp;". ","")</f>
        <v/>
      </c>
      <c r="BM16" s="36" t="str">
        <f>IF(BA16&lt;&gt;"","Terrain: "&amp;BA16&amp;". ","")</f>
        <v/>
      </c>
      <c r="BN16" s="36" t="str">
        <f t="shared" si="0"/>
        <v/>
      </c>
      <c r="BO16" t="str">
        <f t="shared" si="1"/>
        <v/>
      </c>
      <c r="BP16" t="str">
        <f>IF(BD16&lt;&gt;"","Permit: "&amp;BD16,"")</f>
        <v/>
      </c>
      <c r="BQ16" s="41" t="str">
        <f>IF(AA16="Abundant","Estimated frequency within viewshed: Abundant (&gt;500).",IF(AA16="Common","Estimated frequency within viewshed: Common (101-500).",IF(AA16="Frequent","Estimated frequency within viewshed: Frequent (11-100).",IF(AA16="Occasional","Estimated frequency within viewshed: Occasional (6-10).",IF(AA16="Rare","Estimated frequency within viewshed: Rare (1-5).","")))))</f>
        <v/>
      </c>
      <c r="BR16" s="41" t="str">
        <f>IF(B16&lt;&gt;"",B16&amp;". ","")</f>
        <v/>
      </c>
      <c r="BS16" s="41" t="str">
        <f>IF(M16="Same individual","Tissue sample collected.",IF(M16="Same population","Tissue sample collected from another individual in the same population.",""))</f>
        <v/>
      </c>
      <c r="BT16" s="41" t="str">
        <f>IF(R16&lt;&gt;"","Seed sample collected from "&amp;R16&amp;" plants within the same population.","")</f>
        <v/>
      </c>
      <c r="BU16" s="41" t="str">
        <f>IF(AB16&lt;&gt;"",AB16&amp;". ","")</f>
        <v/>
      </c>
      <c r="BV16" s="41" t="str">
        <f>IF(AE16&lt;&gt;"","Landowner: "&amp;AE16&amp;".","")</f>
        <v/>
      </c>
      <c r="BW16" s="41" t="str">
        <f>IF(AF16&lt;&gt;"","Element Occurrence ID: "&amp;AF16&amp;".","")</f>
        <v/>
      </c>
      <c r="BX16" s="41" t="str">
        <f t="shared" si="2"/>
        <v/>
      </c>
      <c r="BY16" t="str">
        <f t="shared" si="3"/>
        <v/>
      </c>
      <c r="BZ16" s="41" t="str">
        <f t="shared" si="4"/>
        <v/>
      </c>
      <c r="CA16" t="str">
        <f t="shared" si="5"/>
        <v/>
      </c>
      <c r="CB16" s="41" t="str">
        <f>IF(AU16&lt;&gt;"","Area immediately surrounding specimen: "&amp;AU16&amp;".","")</f>
        <v/>
      </c>
      <c r="CC16" s="41" t="str">
        <f>IF(T16&lt;&gt;"","Habit: "&amp;T16&amp;".","")</f>
        <v/>
      </c>
      <c r="CD16" s="41" t="str">
        <f>IF(U16&lt;&gt;"","Life history habit: "&amp;U16&amp;".","")</f>
        <v/>
      </c>
      <c r="CE16" s="41" t="str">
        <f>IF(V16&lt;&gt;"","Graminoid habit: "&amp;V16&amp;".","")</f>
        <v/>
      </c>
      <c r="CF16" s="41" t="str">
        <f>IF(W16&lt;&gt;"","Flower color: "&amp;W16&amp;".","")</f>
        <v/>
      </c>
      <c r="CG16" s="41" t="str">
        <f>IF(X16&lt;&gt;"","Height in centimeters: "&amp;X16&amp;".","")</f>
        <v/>
      </c>
      <c r="CH16" s="41" t="str">
        <f>IF(Y16&lt;&gt;"",Y16&amp;".","")</f>
        <v/>
      </c>
      <c r="CI16" s="41" t="str">
        <f t="shared" si="6"/>
        <v/>
      </c>
      <c r="CJ16" t="str">
        <f t="shared" si="7"/>
        <v/>
      </c>
      <c r="CK16" s="41" t="str">
        <f>IF(T16&lt;&gt;"","''habit'':"&amp;"''"&amp;T16&amp;"'',","")</f>
        <v/>
      </c>
      <c r="CL16" s="41" t="str">
        <f>IF(U16&lt;&gt;"","''life cycle habit'':"&amp;"''"&amp;U16&amp;"'',","")</f>
        <v/>
      </c>
      <c r="CM16" s="41" t="str">
        <f>IF(V16&lt;&gt;"","''graminoidHabit'':"&amp;"''"&amp;V16&amp;"'',","")</f>
        <v/>
      </c>
      <c r="CN16" s="41" t="str">
        <f>IF(W16&lt;&gt;"","''flower color'':"&amp;"''"&amp;W16&amp;"'',","")</f>
        <v/>
      </c>
      <c r="CO16" s="41" t="str">
        <f>IF(X16&lt;&gt;"","''heightInCentimeters'':"&amp;X16&amp;",","")</f>
        <v/>
      </c>
      <c r="CP16" s="41" t="str">
        <f>IF(Y16&lt;&gt;"",Y16,"")</f>
        <v/>
      </c>
      <c r="CQ16" s="41" t="str">
        <f t="shared" si="8"/>
        <v/>
      </c>
      <c r="CR16" s="42" t="str">
        <f t="shared" si="9"/>
        <v/>
      </c>
      <c r="CS16" t="str">
        <f t="shared" si="10"/>
        <v/>
      </c>
      <c r="CT16" t="str">
        <f>IF(L16="Y","tissue","")</f>
        <v/>
      </c>
      <c r="CU16" t="str">
        <f>IF(L16="Y","in collection","")</f>
        <v/>
      </c>
      <c r="CV16" t="str">
        <f>IF(L16="Y","dessicated","")</f>
        <v/>
      </c>
    </row>
    <row r="17" spans="1:100" ht="16.5" x14ac:dyDescent="0.3">
      <c r="A17" s="7"/>
      <c r="B17" s="19"/>
      <c r="C17" s="19"/>
      <c r="D17" s="19"/>
      <c r="E17" s="19"/>
      <c r="F17" s="19"/>
      <c r="G17" s="10"/>
      <c r="H17" s="14"/>
      <c r="I17" s="19"/>
      <c r="J17" s="19"/>
      <c r="K17" s="10"/>
      <c r="L17" s="19"/>
      <c r="M17" s="19"/>
      <c r="N17" s="19"/>
      <c r="O17" s="19"/>
      <c r="P17" s="19"/>
      <c r="Q17" s="24"/>
      <c r="R17" s="14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29"/>
      <c r="AL17" s="29"/>
      <c r="AM17" s="7"/>
      <c r="AN17" s="7"/>
      <c r="AO17" s="7"/>
      <c r="AP17" s="19"/>
      <c r="AQ17" s="19"/>
      <c r="AR17" s="19"/>
      <c r="AS17" s="14"/>
      <c r="AT17" s="19"/>
      <c r="AU17" s="19"/>
      <c r="AV17" s="19"/>
      <c r="AW17" s="14"/>
      <c r="AX17" s="19"/>
      <c r="AY17" s="19"/>
      <c r="AZ17" s="19"/>
      <c r="BA17" s="19"/>
      <c r="BB17" s="19"/>
      <c r="BC17" s="19"/>
      <c r="BD17" s="19"/>
      <c r="BE17" s="19"/>
      <c r="BF17" s="14"/>
      <c r="BG17" s="35" t="str">
        <f>IF(BB17&lt;&gt;"","&lt;a href='https://www.inaturalist.org/observations/"&amp;BB17&amp;" 'target='_blank' style='color: blue'&gt;iNaturalist Record: "&amp;BB17&amp;"&lt;/a&gt; ","")</f>
        <v/>
      </c>
      <c r="BH17" s="36" t="str">
        <f>IF(AT17&lt;&gt;"",AT17&amp;". ","")</f>
        <v/>
      </c>
      <c r="BI17" s="36" t="str">
        <f>IF(AV17&lt;&gt;"","Land use/disturbance history: "&amp;AV17&amp;". ","")</f>
        <v/>
      </c>
      <c r="BJ17" s="36" t="str">
        <f>IF(AW17&lt;&gt;"","Slope in degrees: "&amp;AW17&amp;". ","")</f>
        <v/>
      </c>
      <c r="BK17" s="36" t="str">
        <f>IF(AX17&lt;&gt;"","Slope aspect: "&amp;AX17&amp;". ","")</f>
        <v/>
      </c>
      <c r="BL17" s="36" t="str">
        <f>IF(AY17&lt;&gt;"","Soil description: "&amp;AY17&amp;". ","")</f>
        <v/>
      </c>
      <c r="BM17" s="36" t="str">
        <f>IF(BA17&lt;&gt;"","Terrain: "&amp;BA17&amp;". ","")</f>
        <v/>
      </c>
      <c r="BN17" s="36" t="str">
        <f t="shared" si="0"/>
        <v/>
      </c>
      <c r="BO17" t="str">
        <f t="shared" si="1"/>
        <v/>
      </c>
      <c r="BP17" t="str">
        <f>IF(BD17&lt;&gt;"","Permit: "&amp;BD17,"")</f>
        <v/>
      </c>
      <c r="BQ17" s="41" t="str">
        <f>IF(AA17="Abundant","Estimated frequency within viewshed: Abundant (&gt;500).",IF(AA17="Common","Estimated frequency within viewshed: Common (101-500).",IF(AA17="Frequent","Estimated frequency within viewshed: Frequent (11-100).",IF(AA17="Occasional","Estimated frequency within viewshed: Occasional (6-10).",IF(AA17="Rare","Estimated frequency within viewshed: Rare (1-5).","")))))</f>
        <v/>
      </c>
      <c r="BR17" s="41" t="str">
        <f>IF(B17&lt;&gt;"",B17&amp;". ","")</f>
        <v/>
      </c>
      <c r="BS17" s="41" t="str">
        <f>IF(M17="Same individual","Tissue sample collected.",IF(M17="Same population","Tissue sample collected from another individual in the same population.",""))</f>
        <v/>
      </c>
      <c r="BT17" s="41" t="str">
        <f>IF(R17&lt;&gt;"","Seed sample collected from "&amp;R17&amp;" plants within the same population.","")</f>
        <v/>
      </c>
      <c r="BU17" s="41" t="str">
        <f>IF(AB17&lt;&gt;"",AB17&amp;". ","")</f>
        <v/>
      </c>
      <c r="BV17" s="41" t="str">
        <f>IF(AE17&lt;&gt;"","Landowner: "&amp;AE17&amp;".","")</f>
        <v/>
      </c>
      <c r="BW17" s="41" t="str">
        <f>IF(AF17&lt;&gt;"","Element Occurrence ID: "&amp;AF17&amp;".","")</f>
        <v/>
      </c>
      <c r="BX17" s="41" t="str">
        <f t="shared" si="2"/>
        <v/>
      </c>
      <c r="BY17" t="str">
        <f t="shared" si="3"/>
        <v/>
      </c>
      <c r="BZ17" s="41" t="str">
        <f t="shared" si="4"/>
        <v/>
      </c>
      <c r="CA17" t="str">
        <f t="shared" si="5"/>
        <v/>
      </c>
      <c r="CB17" s="41" t="str">
        <f>IF(AU17&lt;&gt;"","Area immediately surrounding specimen: "&amp;AU17&amp;".","")</f>
        <v/>
      </c>
      <c r="CC17" s="41" t="str">
        <f>IF(T17&lt;&gt;"","Habit: "&amp;T17&amp;".","")</f>
        <v/>
      </c>
      <c r="CD17" s="41" t="str">
        <f>IF(U17&lt;&gt;"","Life history habit: "&amp;U17&amp;".","")</f>
        <v/>
      </c>
      <c r="CE17" s="41" t="str">
        <f>IF(V17&lt;&gt;"","Graminoid habit: "&amp;V17&amp;".","")</f>
        <v/>
      </c>
      <c r="CF17" s="41" t="str">
        <f>IF(W17&lt;&gt;"","Flower color: "&amp;W17&amp;".","")</f>
        <v/>
      </c>
      <c r="CG17" s="41" t="str">
        <f>IF(X17&lt;&gt;"","Height in centimeters: "&amp;X17&amp;".","")</f>
        <v/>
      </c>
      <c r="CH17" s="41" t="str">
        <f>IF(Y17&lt;&gt;"",Y17&amp;".","")</f>
        <v/>
      </c>
      <c r="CI17" s="41" t="str">
        <f t="shared" si="6"/>
        <v/>
      </c>
      <c r="CJ17" t="str">
        <f t="shared" si="7"/>
        <v/>
      </c>
      <c r="CK17" s="41" t="str">
        <f>IF(T17&lt;&gt;"","''habit'':"&amp;"''"&amp;T17&amp;"'',","")</f>
        <v/>
      </c>
      <c r="CL17" s="41" t="str">
        <f>IF(U17&lt;&gt;"","''life cycle habit'':"&amp;"''"&amp;U17&amp;"'',","")</f>
        <v/>
      </c>
      <c r="CM17" s="41" t="str">
        <f>IF(V17&lt;&gt;"","''graminoidHabit'':"&amp;"''"&amp;V17&amp;"'',","")</f>
        <v/>
      </c>
      <c r="CN17" s="41" t="str">
        <f>IF(W17&lt;&gt;"","''flower color'':"&amp;"''"&amp;W17&amp;"'',","")</f>
        <v/>
      </c>
      <c r="CO17" s="41" t="str">
        <f>IF(X17&lt;&gt;"","''heightInCentimeters'':"&amp;X17&amp;",","")</f>
        <v/>
      </c>
      <c r="CP17" s="41" t="str">
        <f>IF(Y17&lt;&gt;"",Y17,"")</f>
        <v/>
      </c>
      <c r="CQ17" s="41" t="str">
        <f t="shared" si="8"/>
        <v/>
      </c>
      <c r="CR17" s="42" t="str">
        <f t="shared" si="9"/>
        <v/>
      </c>
      <c r="CS17" t="str">
        <f t="shared" si="10"/>
        <v/>
      </c>
      <c r="CT17" t="str">
        <f>IF(L17="Y","tissue","")</f>
        <v/>
      </c>
      <c r="CU17" t="str">
        <f>IF(L17="Y","in collection","")</f>
        <v/>
      </c>
      <c r="CV17" t="str">
        <f>IF(L17="Y","dessicated","")</f>
        <v/>
      </c>
    </row>
    <row r="18" spans="1:100" ht="16.5" x14ac:dyDescent="0.3">
      <c r="A18" s="7"/>
      <c r="B18" s="19"/>
      <c r="C18" s="19"/>
      <c r="D18" s="19"/>
      <c r="E18" s="19"/>
      <c r="F18" s="19"/>
      <c r="G18" s="10"/>
      <c r="H18" s="14"/>
      <c r="I18" s="19"/>
      <c r="J18" s="19"/>
      <c r="K18" s="10"/>
      <c r="L18" s="19"/>
      <c r="M18" s="19"/>
      <c r="N18" s="19"/>
      <c r="O18" s="19"/>
      <c r="P18" s="19"/>
      <c r="Q18" s="24"/>
      <c r="R18" s="14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29"/>
      <c r="AL18" s="29"/>
      <c r="AM18" s="7"/>
      <c r="AN18" s="7"/>
      <c r="AO18" s="7"/>
      <c r="AP18" s="19"/>
      <c r="AQ18" s="19"/>
      <c r="AR18" s="19"/>
      <c r="AS18" s="14"/>
      <c r="AT18" s="19"/>
      <c r="AU18" s="19"/>
      <c r="AV18" s="19"/>
      <c r="AW18" s="14"/>
      <c r="AX18" s="19"/>
      <c r="AY18" s="19"/>
      <c r="AZ18" s="19"/>
      <c r="BA18" s="19"/>
      <c r="BB18" s="19"/>
      <c r="BC18" s="19"/>
      <c r="BD18" s="19"/>
      <c r="BE18" s="19"/>
      <c r="BF18" s="14"/>
      <c r="BG18" s="35" t="str">
        <f>IF(BB18&lt;&gt;"","&lt;a href='https://www.inaturalist.org/observations/"&amp;BB18&amp;" 'target='_blank' style='color: blue'&gt;iNaturalist Record: "&amp;BB18&amp;"&lt;/a&gt; ","")</f>
        <v/>
      </c>
      <c r="BH18" s="36" t="str">
        <f>IF(AT18&lt;&gt;"",AT18&amp;". ","")</f>
        <v/>
      </c>
      <c r="BI18" s="36" t="str">
        <f>IF(AV18&lt;&gt;"","Land use/disturbance history: "&amp;AV18&amp;". ","")</f>
        <v/>
      </c>
      <c r="BJ18" s="36" t="str">
        <f>IF(AW18&lt;&gt;"","Slope in degrees: "&amp;AW18&amp;". ","")</f>
        <v/>
      </c>
      <c r="BK18" s="36" t="str">
        <f>IF(AX18&lt;&gt;"","Slope aspect: "&amp;AX18&amp;". ","")</f>
        <v/>
      </c>
      <c r="BL18" s="36" t="str">
        <f>IF(AY18&lt;&gt;"","Soil description: "&amp;AY18&amp;". ","")</f>
        <v/>
      </c>
      <c r="BM18" s="36" t="str">
        <f>IF(BA18&lt;&gt;"","Terrain: "&amp;BA18&amp;". ","")</f>
        <v/>
      </c>
      <c r="BN18" s="36" t="str">
        <f t="shared" si="0"/>
        <v/>
      </c>
      <c r="BO18" t="str">
        <f t="shared" si="1"/>
        <v/>
      </c>
      <c r="BP18" t="str">
        <f>IF(BD18&lt;&gt;"","Permit: "&amp;BD18,"")</f>
        <v/>
      </c>
      <c r="BQ18" s="41" t="str">
        <f>IF(AA18="Abundant","Estimated frequency within viewshed: Abundant (&gt;500).",IF(AA18="Common","Estimated frequency within viewshed: Common (101-500).",IF(AA18="Frequent","Estimated frequency within viewshed: Frequent (11-100).",IF(AA18="Occasional","Estimated frequency within viewshed: Occasional (6-10).",IF(AA18="Rare","Estimated frequency within viewshed: Rare (1-5).","")))))</f>
        <v/>
      </c>
      <c r="BR18" s="41" t="str">
        <f>IF(B18&lt;&gt;"",B18&amp;". ","")</f>
        <v/>
      </c>
      <c r="BS18" s="41" t="str">
        <f>IF(M18="Same individual","Tissue sample collected.",IF(M18="Same population","Tissue sample collected from another individual in the same population.",""))</f>
        <v/>
      </c>
      <c r="BT18" s="41" t="str">
        <f>IF(R18&lt;&gt;"","Seed sample collected from "&amp;R18&amp;" plants within the same population.","")</f>
        <v/>
      </c>
      <c r="BU18" s="41" t="str">
        <f>IF(AB18&lt;&gt;"",AB18&amp;". ","")</f>
        <v/>
      </c>
      <c r="BV18" s="41" t="str">
        <f>IF(AE18&lt;&gt;"","Landowner: "&amp;AE18&amp;".","")</f>
        <v/>
      </c>
      <c r="BW18" s="41" t="str">
        <f>IF(AF18&lt;&gt;"","Element Occurrence ID: "&amp;AF18&amp;".","")</f>
        <v/>
      </c>
      <c r="BX18" s="41" t="str">
        <f t="shared" si="2"/>
        <v/>
      </c>
      <c r="BY18" t="str">
        <f t="shared" si="3"/>
        <v/>
      </c>
      <c r="BZ18" s="41" t="str">
        <f t="shared" si="4"/>
        <v/>
      </c>
      <c r="CA18" t="str">
        <f t="shared" si="5"/>
        <v/>
      </c>
      <c r="CB18" s="41" t="str">
        <f>IF(AU18&lt;&gt;"","Area immediately surrounding specimen: "&amp;AU18&amp;".","")</f>
        <v/>
      </c>
      <c r="CC18" s="41" t="str">
        <f>IF(T18&lt;&gt;"","Habit: "&amp;T18&amp;".","")</f>
        <v/>
      </c>
      <c r="CD18" s="41" t="str">
        <f>IF(U18&lt;&gt;"","Life history habit: "&amp;U18&amp;".","")</f>
        <v/>
      </c>
      <c r="CE18" s="41" t="str">
        <f>IF(V18&lt;&gt;"","Graminoid habit: "&amp;V18&amp;".","")</f>
        <v/>
      </c>
      <c r="CF18" s="41" t="str">
        <f>IF(W18&lt;&gt;"","Flower color: "&amp;W18&amp;".","")</f>
        <v/>
      </c>
      <c r="CG18" s="41" t="str">
        <f>IF(X18&lt;&gt;"","Height in centimeters: "&amp;X18&amp;".","")</f>
        <v/>
      </c>
      <c r="CH18" s="41" t="str">
        <f>IF(Y18&lt;&gt;"",Y18&amp;".","")</f>
        <v/>
      </c>
      <c r="CI18" s="41" t="str">
        <f t="shared" si="6"/>
        <v/>
      </c>
      <c r="CJ18" t="str">
        <f t="shared" si="7"/>
        <v/>
      </c>
      <c r="CK18" s="41" t="str">
        <f>IF(T18&lt;&gt;"","''habit'':"&amp;"''"&amp;T18&amp;"'',","")</f>
        <v/>
      </c>
      <c r="CL18" s="41" t="str">
        <f>IF(U18&lt;&gt;"","''life cycle habit'':"&amp;"''"&amp;U18&amp;"'',","")</f>
        <v/>
      </c>
      <c r="CM18" s="41" t="str">
        <f>IF(V18&lt;&gt;"","''graminoidHabit'':"&amp;"''"&amp;V18&amp;"'',","")</f>
        <v/>
      </c>
      <c r="CN18" s="41" t="str">
        <f>IF(W18&lt;&gt;"","''flower color'':"&amp;"''"&amp;W18&amp;"'',","")</f>
        <v/>
      </c>
      <c r="CO18" s="41" t="str">
        <f>IF(X18&lt;&gt;"","''heightInCentimeters'':"&amp;X18&amp;",","")</f>
        <v/>
      </c>
      <c r="CP18" s="41" t="str">
        <f>IF(Y18&lt;&gt;"",Y18,"")</f>
        <v/>
      </c>
      <c r="CQ18" s="41" t="str">
        <f t="shared" si="8"/>
        <v/>
      </c>
      <c r="CR18" s="42" t="str">
        <f t="shared" si="9"/>
        <v/>
      </c>
      <c r="CS18" t="str">
        <f t="shared" si="10"/>
        <v/>
      </c>
      <c r="CT18" t="str">
        <f>IF(L18="Y","tissue","")</f>
        <v/>
      </c>
      <c r="CU18" t="str">
        <f>IF(L18="Y","in collection","")</f>
        <v/>
      </c>
      <c r="CV18" t="str">
        <f>IF(L18="Y","dessicated","")</f>
        <v/>
      </c>
    </row>
    <row r="19" spans="1:100" ht="16.5" x14ac:dyDescent="0.3">
      <c r="A19" s="7"/>
      <c r="B19" s="19"/>
      <c r="C19" s="19"/>
      <c r="D19" s="19"/>
      <c r="E19" s="19"/>
      <c r="F19" s="19"/>
      <c r="G19" s="10"/>
      <c r="H19" s="14"/>
      <c r="I19" s="19"/>
      <c r="J19" s="19"/>
      <c r="K19" s="10"/>
      <c r="L19" s="19"/>
      <c r="M19" s="19"/>
      <c r="N19" s="19"/>
      <c r="O19" s="19"/>
      <c r="P19" s="19"/>
      <c r="Q19" s="24"/>
      <c r="R19" s="14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29"/>
      <c r="AL19" s="29"/>
      <c r="AM19" s="7"/>
      <c r="AN19" s="7"/>
      <c r="AO19" s="7"/>
      <c r="AP19" s="19"/>
      <c r="AQ19" s="19"/>
      <c r="AR19" s="19"/>
      <c r="AS19" s="14"/>
      <c r="AT19" s="19"/>
      <c r="AU19" s="19"/>
      <c r="AV19" s="19"/>
      <c r="AW19" s="14"/>
      <c r="AX19" s="19"/>
      <c r="AY19" s="19"/>
      <c r="AZ19" s="19"/>
      <c r="BA19" s="19"/>
      <c r="BB19" s="19"/>
      <c r="BC19" s="19"/>
      <c r="BD19" s="19"/>
      <c r="BE19" s="19"/>
      <c r="BF19" s="14"/>
      <c r="BG19" s="35" t="str">
        <f>IF(BB19&lt;&gt;"","&lt;a href='https://www.inaturalist.org/observations/"&amp;BB19&amp;" 'target='_blank' style='color: blue'&gt;iNaturalist Record: "&amp;BB19&amp;"&lt;/a&gt; ","")</f>
        <v/>
      </c>
      <c r="BH19" s="36" t="str">
        <f>IF(AT19&lt;&gt;"",AT19&amp;". ","")</f>
        <v/>
      </c>
      <c r="BI19" s="36" t="str">
        <f>IF(AV19&lt;&gt;"","Land use/disturbance history: "&amp;AV19&amp;". ","")</f>
        <v/>
      </c>
      <c r="BJ19" s="36" t="str">
        <f>IF(AW19&lt;&gt;"","Slope in degrees: "&amp;AW19&amp;". ","")</f>
        <v/>
      </c>
      <c r="BK19" s="36" t="str">
        <f>IF(AX19&lt;&gt;"","Slope aspect: "&amp;AX19&amp;". ","")</f>
        <v/>
      </c>
      <c r="BL19" s="36" t="str">
        <f>IF(AY19&lt;&gt;"","Soil description: "&amp;AY19&amp;". ","")</f>
        <v/>
      </c>
      <c r="BM19" s="36" t="str">
        <f>IF(BA19&lt;&gt;"","Terrain: "&amp;BA19&amp;". ","")</f>
        <v/>
      </c>
      <c r="BN19" s="36" t="str">
        <f t="shared" si="0"/>
        <v/>
      </c>
      <c r="BO19" t="str">
        <f t="shared" si="1"/>
        <v/>
      </c>
      <c r="BP19" t="str">
        <f>IF(BD19&lt;&gt;"","Permit: "&amp;BD19,"")</f>
        <v/>
      </c>
      <c r="BQ19" s="41" t="str">
        <f>IF(AA19="Abundant","Estimated frequency within viewshed: Abundant (&gt;500).",IF(AA19="Common","Estimated frequency within viewshed: Common (101-500).",IF(AA19="Frequent","Estimated frequency within viewshed: Frequent (11-100).",IF(AA19="Occasional","Estimated frequency within viewshed: Occasional (6-10).",IF(AA19="Rare","Estimated frequency within viewshed: Rare (1-5).","")))))</f>
        <v/>
      </c>
      <c r="BR19" s="41" t="str">
        <f>IF(B19&lt;&gt;"",B19&amp;". ","")</f>
        <v/>
      </c>
      <c r="BS19" s="41" t="str">
        <f>IF(M19="Same individual","Tissue sample collected.",IF(M19="Same population","Tissue sample collected from another individual in the same population.",""))</f>
        <v/>
      </c>
      <c r="BT19" s="41" t="str">
        <f>IF(R19&lt;&gt;"","Seed sample collected from "&amp;R19&amp;" plants within the same population.","")</f>
        <v/>
      </c>
      <c r="BU19" s="41" t="str">
        <f>IF(AB19&lt;&gt;"",AB19&amp;". ","")</f>
        <v/>
      </c>
      <c r="BV19" s="41" t="str">
        <f>IF(AE19&lt;&gt;"","Landowner: "&amp;AE19&amp;".","")</f>
        <v/>
      </c>
      <c r="BW19" s="41" t="str">
        <f>IF(AF19&lt;&gt;"","Element Occurrence ID: "&amp;AF19&amp;".","")</f>
        <v/>
      </c>
      <c r="BX19" s="41" t="str">
        <f t="shared" si="2"/>
        <v/>
      </c>
      <c r="BY19" t="str">
        <f t="shared" si="3"/>
        <v/>
      </c>
      <c r="BZ19" s="41" t="str">
        <f t="shared" si="4"/>
        <v/>
      </c>
      <c r="CA19" t="str">
        <f t="shared" si="5"/>
        <v/>
      </c>
      <c r="CB19" s="41" t="str">
        <f>IF(AU19&lt;&gt;"","Area immediately surrounding specimen: "&amp;AU19&amp;".","")</f>
        <v/>
      </c>
      <c r="CC19" s="41" t="str">
        <f>IF(T19&lt;&gt;"","Habit: "&amp;T19&amp;".","")</f>
        <v/>
      </c>
      <c r="CD19" s="41" t="str">
        <f>IF(U19&lt;&gt;"","Life history habit: "&amp;U19&amp;".","")</f>
        <v/>
      </c>
      <c r="CE19" s="41" t="str">
        <f>IF(V19&lt;&gt;"","Graminoid habit: "&amp;V19&amp;".","")</f>
        <v/>
      </c>
      <c r="CF19" s="41" t="str">
        <f>IF(W19&lt;&gt;"","Flower color: "&amp;W19&amp;".","")</f>
        <v/>
      </c>
      <c r="CG19" s="41" t="str">
        <f>IF(X19&lt;&gt;"","Height in centimeters: "&amp;X19&amp;".","")</f>
        <v/>
      </c>
      <c r="CH19" s="41" t="str">
        <f>IF(Y19&lt;&gt;"",Y19&amp;".","")</f>
        <v/>
      </c>
      <c r="CI19" s="41" t="str">
        <f t="shared" si="6"/>
        <v/>
      </c>
      <c r="CJ19" t="str">
        <f t="shared" si="7"/>
        <v/>
      </c>
      <c r="CK19" s="41" t="str">
        <f>IF(T19&lt;&gt;"","''habit'':"&amp;"''"&amp;T19&amp;"'',","")</f>
        <v/>
      </c>
      <c r="CL19" s="41" t="str">
        <f>IF(U19&lt;&gt;"","''life cycle habit'':"&amp;"''"&amp;U19&amp;"'',","")</f>
        <v/>
      </c>
      <c r="CM19" s="41" t="str">
        <f>IF(V19&lt;&gt;"","''graminoidHabit'':"&amp;"''"&amp;V19&amp;"'',","")</f>
        <v/>
      </c>
      <c r="CN19" s="41" t="str">
        <f>IF(W19&lt;&gt;"","''flower color'':"&amp;"''"&amp;W19&amp;"'',","")</f>
        <v/>
      </c>
      <c r="CO19" s="41" t="str">
        <f>IF(X19&lt;&gt;"","''heightInCentimeters'':"&amp;X19&amp;",","")</f>
        <v/>
      </c>
      <c r="CP19" s="41" t="str">
        <f>IF(Y19&lt;&gt;"",Y19,"")</f>
        <v/>
      </c>
      <c r="CQ19" s="41" t="str">
        <f t="shared" si="8"/>
        <v/>
      </c>
      <c r="CR19" s="42" t="str">
        <f t="shared" si="9"/>
        <v/>
      </c>
      <c r="CS19" t="str">
        <f t="shared" si="10"/>
        <v/>
      </c>
      <c r="CT19" t="str">
        <f>IF(L19="Y","tissue","")</f>
        <v/>
      </c>
      <c r="CU19" t="str">
        <f>IF(L19="Y","in collection","")</f>
        <v/>
      </c>
      <c r="CV19" t="str">
        <f>IF(L19="Y","dessicated","")</f>
        <v/>
      </c>
    </row>
    <row r="20" spans="1:100" ht="16.5" x14ac:dyDescent="0.3">
      <c r="A20" s="7"/>
      <c r="B20" s="19"/>
      <c r="C20" s="19"/>
      <c r="D20" s="19"/>
      <c r="E20" s="19"/>
      <c r="F20" s="19"/>
      <c r="G20" s="10"/>
      <c r="H20" s="14"/>
      <c r="I20" s="19"/>
      <c r="J20" s="19"/>
      <c r="K20" s="10"/>
      <c r="L20" s="19"/>
      <c r="M20" s="19"/>
      <c r="N20" s="19"/>
      <c r="O20" s="19"/>
      <c r="P20" s="19"/>
      <c r="Q20" s="24"/>
      <c r="R20" s="14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29"/>
      <c r="AL20" s="29"/>
      <c r="AM20" s="7"/>
      <c r="AN20" s="7"/>
      <c r="AO20" s="7"/>
      <c r="AP20" s="19"/>
      <c r="AQ20" s="19"/>
      <c r="AR20" s="19"/>
      <c r="AS20" s="14"/>
      <c r="AT20" s="19"/>
      <c r="AU20" s="19"/>
      <c r="AV20" s="19"/>
      <c r="AW20" s="14"/>
      <c r="AX20" s="19"/>
      <c r="AY20" s="19"/>
      <c r="AZ20" s="19"/>
      <c r="BA20" s="19"/>
      <c r="BB20" s="19"/>
      <c r="BC20" s="19"/>
      <c r="BD20" s="19"/>
      <c r="BE20" s="19"/>
      <c r="BF20" s="14"/>
      <c r="BG20" s="35" t="str">
        <f>IF(BB20&lt;&gt;"","&lt;a href='https://www.inaturalist.org/observations/"&amp;BB20&amp;" 'target='_blank' style='color: blue'&gt;iNaturalist Record: "&amp;BB20&amp;"&lt;/a&gt; ","")</f>
        <v/>
      </c>
      <c r="BH20" s="36" t="str">
        <f>IF(AT20&lt;&gt;"",AT20&amp;". ","")</f>
        <v/>
      </c>
      <c r="BI20" s="36" t="str">
        <f>IF(AV20&lt;&gt;"","Land use/disturbance history: "&amp;AV20&amp;". ","")</f>
        <v/>
      </c>
      <c r="BJ20" s="36" t="str">
        <f>IF(AW20&lt;&gt;"","Slope in degrees: "&amp;AW20&amp;". ","")</f>
        <v/>
      </c>
      <c r="BK20" s="36" t="str">
        <f>IF(AX20&lt;&gt;"","Slope aspect: "&amp;AX20&amp;". ","")</f>
        <v/>
      </c>
      <c r="BL20" s="36" t="str">
        <f>IF(AY20&lt;&gt;"","Soil description: "&amp;AY20&amp;". ","")</f>
        <v/>
      </c>
      <c r="BM20" s="36" t="str">
        <f>IF(BA20&lt;&gt;"","Terrain: "&amp;BA20&amp;". ","")</f>
        <v/>
      </c>
      <c r="BN20" s="36" t="str">
        <f t="shared" si="0"/>
        <v/>
      </c>
      <c r="BO20" t="str">
        <f t="shared" si="1"/>
        <v/>
      </c>
      <c r="BP20" t="str">
        <f>IF(BD20&lt;&gt;"","Permit: "&amp;BD20,"")</f>
        <v/>
      </c>
      <c r="BQ20" s="41" t="str">
        <f>IF(AA20="Abundant","Estimated frequency within viewshed: Abundant (&gt;500).",IF(AA20="Common","Estimated frequency within viewshed: Common (101-500).",IF(AA20="Frequent","Estimated frequency within viewshed: Frequent (11-100).",IF(AA20="Occasional","Estimated frequency within viewshed: Occasional (6-10).",IF(AA20="Rare","Estimated frequency within viewshed: Rare (1-5).","")))))</f>
        <v/>
      </c>
      <c r="BR20" s="41" t="str">
        <f>IF(B20&lt;&gt;"",B20&amp;". ","")</f>
        <v/>
      </c>
      <c r="BS20" s="41" t="str">
        <f>IF(M20="Same individual","Tissue sample collected.",IF(M20="Same population","Tissue sample collected from another individual in the same population.",""))</f>
        <v/>
      </c>
      <c r="BT20" s="41" t="str">
        <f>IF(R20&lt;&gt;"","Seed sample collected from "&amp;R20&amp;" plants within the same population.","")</f>
        <v/>
      </c>
      <c r="BU20" s="41" t="str">
        <f>IF(AB20&lt;&gt;"",AB20&amp;". ","")</f>
        <v/>
      </c>
      <c r="BV20" s="41" t="str">
        <f>IF(AE20&lt;&gt;"","Landowner: "&amp;AE20&amp;".","")</f>
        <v/>
      </c>
      <c r="BW20" s="41" t="str">
        <f>IF(AF20&lt;&gt;"","Element Occurrence ID: "&amp;AF20&amp;".","")</f>
        <v/>
      </c>
      <c r="BX20" s="41" t="str">
        <f t="shared" si="2"/>
        <v/>
      </c>
      <c r="BY20" t="str">
        <f t="shared" si="3"/>
        <v/>
      </c>
      <c r="BZ20" s="41" t="str">
        <f t="shared" si="4"/>
        <v/>
      </c>
      <c r="CA20" t="str">
        <f t="shared" si="5"/>
        <v/>
      </c>
      <c r="CB20" s="41" t="str">
        <f>IF(AU20&lt;&gt;"","Area immediately surrounding specimen: "&amp;AU20&amp;".","")</f>
        <v/>
      </c>
      <c r="CC20" s="41" t="str">
        <f>IF(T20&lt;&gt;"","Habit: "&amp;T20&amp;".","")</f>
        <v/>
      </c>
      <c r="CD20" s="41" t="str">
        <f>IF(U20&lt;&gt;"","Life history habit: "&amp;U20&amp;".","")</f>
        <v/>
      </c>
      <c r="CE20" s="41" t="str">
        <f>IF(V20&lt;&gt;"","Graminoid habit: "&amp;V20&amp;".","")</f>
        <v/>
      </c>
      <c r="CF20" s="41" t="str">
        <f>IF(W20&lt;&gt;"","Flower color: "&amp;W20&amp;".","")</f>
        <v/>
      </c>
      <c r="CG20" s="41" t="str">
        <f>IF(X20&lt;&gt;"","Height in centimeters: "&amp;X20&amp;".","")</f>
        <v/>
      </c>
      <c r="CH20" s="41" t="str">
        <f>IF(Y20&lt;&gt;"",Y20&amp;".","")</f>
        <v/>
      </c>
      <c r="CI20" s="41" t="str">
        <f t="shared" si="6"/>
        <v/>
      </c>
      <c r="CJ20" t="str">
        <f t="shared" si="7"/>
        <v/>
      </c>
      <c r="CK20" s="41" t="str">
        <f>IF(T20&lt;&gt;"","''habit'':"&amp;"''"&amp;T20&amp;"'',","")</f>
        <v/>
      </c>
      <c r="CL20" s="41" t="str">
        <f>IF(U20&lt;&gt;"","''life cycle habit'':"&amp;"''"&amp;U20&amp;"'',","")</f>
        <v/>
      </c>
      <c r="CM20" s="41" t="str">
        <f>IF(V20&lt;&gt;"","''graminoidHabit'':"&amp;"''"&amp;V20&amp;"'',","")</f>
        <v/>
      </c>
      <c r="CN20" s="41" t="str">
        <f>IF(W20&lt;&gt;"","''flower color'':"&amp;"''"&amp;W20&amp;"'',","")</f>
        <v/>
      </c>
      <c r="CO20" s="41" t="str">
        <f>IF(X20&lt;&gt;"","''heightInCentimeters'':"&amp;X20&amp;",","")</f>
        <v/>
      </c>
      <c r="CP20" s="41" t="str">
        <f>IF(Y20&lt;&gt;"",Y20,"")</f>
        <v/>
      </c>
      <c r="CQ20" s="41" t="str">
        <f t="shared" si="8"/>
        <v/>
      </c>
      <c r="CR20" s="42" t="str">
        <f t="shared" si="9"/>
        <v/>
      </c>
      <c r="CS20" t="str">
        <f t="shared" si="10"/>
        <v/>
      </c>
      <c r="CT20" t="str">
        <f>IF(L20="Y","tissue","")</f>
        <v/>
      </c>
      <c r="CU20" t="str">
        <f>IF(L20="Y","in collection","")</f>
        <v/>
      </c>
      <c r="CV20" t="str">
        <f>IF(L20="Y","dessicated","")</f>
        <v/>
      </c>
    </row>
    <row r="21" spans="1:100" ht="16.5" x14ac:dyDescent="0.3">
      <c r="A21" s="7"/>
      <c r="B21" s="19"/>
      <c r="C21" s="19"/>
      <c r="D21" s="19"/>
      <c r="E21" s="19"/>
      <c r="F21" s="19"/>
      <c r="G21" s="10"/>
      <c r="H21" s="14"/>
      <c r="I21" s="19"/>
      <c r="J21" s="19"/>
      <c r="K21" s="10"/>
      <c r="L21" s="19"/>
      <c r="M21" s="19"/>
      <c r="N21" s="19"/>
      <c r="O21" s="19"/>
      <c r="P21" s="19"/>
      <c r="Q21" s="24"/>
      <c r="R21" s="14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29"/>
      <c r="AL21" s="29"/>
      <c r="AM21" s="7"/>
      <c r="AN21" s="7"/>
      <c r="AO21" s="7"/>
      <c r="AP21" s="19"/>
      <c r="AQ21" s="19"/>
      <c r="AR21" s="19"/>
      <c r="AS21" s="14"/>
      <c r="AT21" s="19"/>
      <c r="AU21" s="19"/>
      <c r="AV21" s="19"/>
      <c r="AW21" s="14"/>
      <c r="AX21" s="19"/>
      <c r="AY21" s="19"/>
      <c r="AZ21" s="19"/>
      <c r="BA21" s="19"/>
      <c r="BB21" s="19"/>
      <c r="BC21" s="19"/>
      <c r="BD21" s="19"/>
      <c r="BE21" s="19"/>
      <c r="BF21" s="14"/>
      <c r="BG21" s="35" t="str">
        <f>IF(BB21&lt;&gt;"","&lt;a href='https://www.inaturalist.org/observations/"&amp;BB21&amp;" 'target='_blank' style='color: blue'&gt;iNaturalist Record: "&amp;BB21&amp;"&lt;/a&gt; ","")</f>
        <v/>
      </c>
      <c r="BH21" s="36" t="str">
        <f>IF(AT21&lt;&gt;"",AT21&amp;". ","")</f>
        <v/>
      </c>
      <c r="BI21" s="36" t="str">
        <f>IF(AV21&lt;&gt;"","Land use/disturbance history: "&amp;AV21&amp;". ","")</f>
        <v/>
      </c>
      <c r="BJ21" s="36" t="str">
        <f>IF(AW21&lt;&gt;"","Slope in degrees: "&amp;AW21&amp;". ","")</f>
        <v/>
      </c>
      <c r="BK21" s="36" t="str">
        <f>IF(AX21&lt;&gt;"","Slope aspect: "&amp;AX21&amp;". ","")</f>
        <v/>
      </c>
      <c r="BL21" s="36" t="str">
        <f>IF(AY21&lt;&gt;"","Soil description: "&amp;AY21&amp;". ","")</f>
        <v/>
      </c>
      <c r="BM21" s="36" t="str">
        <f>IF(BA21&lt;&gt;"","Terrain: "&amp;BA21&amp;". ","")</f>
        <v/>
      </c>
      <c r="BN21" s="36" t="str">
        <f t="shared" si="0"/>
        <v/>
      </c>
      <c r="BO21" t="str">
        <f t="shared" si="1"/>
        <v/>
      </c>
      <c r="BP21" t="str">
        <f>IF(BD21&lt;&gt;"","Permit: "&amp;BD21,"")</f>
        <v/>
      </c>
      <c r="BQ21" s="41" t="str">
        <f>IF(AA21="Abundant","Estimated frequency within viewshed: Abundant (&gt;500).",IF(AA21="Common","Estimated frequency within viewshed: Common (101-500).",IF(AA21="Frequent","Estimated frequency within viewshed: Frequent (11-100).",IF(AA21="Occasional","Estimated frequency within viewshed: Occasional (6-10).",IF(AA21="Rare","Estimated frequency within viewshed: Rare (1-5).","")))))</f>
        <v/>
      </c>
      <c r="BR21" s="41" t="str">
        <f>IF(B21&lt;&gt;"",B21&amp;". ","")</f>
        <v/>
      </c>
      <c r="BS21" s="41" t="str">
        <f>IF(M21="Same individual","Tissue sample collected.",IF(M21="Same population","Tissue sample collected from another individual in the same population.",""))</f>
        <v/>
      </c>
      <c r="BT21" s="41" t="str">
        <f>IF(R21&lt;&gt;"","Seed sample collected from "&amp;R21&amp;" plants within the same population.","")</f>
        <v/>
      </c>
      <c r="BU21" s="41" t="str">
        <f>IF(AB21&lt;&gt;"",AB21&amp;". ","")</f>
        <v/>
      </c>
      <c r="BV21" s="41" t="str">
        <f>IF(AE21&lt;&gt;"","Landowner: "&amp;AE21&amp;".","")</f>
        <v/>
      </c>
      <c r="BW21" s="41" t="str">
        <f>IF(AF21&lt;&gt;"","Element Occurrence ID: "&amp;AF21&amp;".","")</f>
        <v/>
      </c>
      <c r="BX21" s="41" t="str">
        <f t="shared" si="2"/>
        <v/>
      </c>
      <c r="BY21" t="str">
        <f t="shared" si="3"/>
        <v/>
      </c>
      <c r="BZ21" s="41" t="str">
        <f t="shared" si="4"/>
        <v/>
      </c>
      <c r="CA21" t="str">
        <f t="shared" si="5"/>
        <v/>
      </c>
      <c r="CB21" s="41" t="str">
        <f>IF(AU21&lt;&gt;"","Area immediately surrounding specimen: "&amp;AU21&amp;".","")</f>
        <v/>
      </c>
      <c r="CC21" s="41" t="str">
        <f>IF(T21&lt;&gt;"","Habit: "&amp;T21&amp;".","")</f>
        <v/>
      </c>
      <c r="CD21" s="41" t="str">
        <f>IF(U21&lt;&gt;"","Life history habit: "&amp;U21&amp;".","")</f>
        <v/>
      </c>
      <c r="CE21" s="41" t="str">
        <f>IF(V21&lt;&gt;"","Graminoid habit: "&amp;V21&amp;".","")</f>
        <v/>
      </c>
      <c r="CF21" s="41" t="str">
        <f>IF(W21&lt;&gt;"","Flower color: "&amp;W21&amp;".","")</f>
        <v/>
      </c>
      <c r="CG21" s="41" t="str">
        <f>IF(X21&lt;&gt;"","Height in centimeters: "&amp;X21&amp;".","")</f>
        <v/>
      </c>
      <c r="CH21" s="41" t="str">
        <f>IF(Y21&lt;&gt;"",Y21&amp;".","")</f>
        <v/>
      </c>
      <c r="CI21" s="41" t="str">
        <f t="shared" si="6"/>
        <v/>
      </c>
      <c r="CJ21" t="str">
        <f t="shared" si="7"/>
        <v/>
      </c>
      <c r="CK21" s="41" t="str">
        <f>IF(T21&lt;&gt;"","''habit'':"&amp;"''"&amp;T21&amp;"'',","")</f>
        <v/>
      </c>
      <c r="CL21" s="41" t="str">
        <f>IF(U21&lt;&gt;"","''life cycle habit'':"&amp;"''"&amp;U21&amp;"'',","")</f>
        <v/>
      </c>
      <c r="CM21" s="41" t="str">
        <f>IF(V21&lt;&gt;"","''graminoidHabit'':"&amp;"''"&amp;V21&amp;"'',","")</f>
        <v/>
      </c>
      <c r="CN21" s="41" t="str">
        <f>IF(W21&lt;&gt;"","''flower color'':"&amp;"''"&amp;W21&amp;"'',","")</f>
        <v/>
      </c>
      <c r="CO21" s="41" t="str">
        <f>IF(X21&lt;&gt;"","''heightInCentimeters'':"&amp;X21&amp;",","")</f>
        <v/>
      </c>
      <c r="CP21" s="41" t="str">
        <f>IF(Y21&lt;&gt;"",Y21,"")</f>
        <v/>
      </c>
      <c r="CQ21" s="41" t="str">
        <f t="shared" si="8"/>
        <v/>
      </c>
      <c r="CR21" s="42" t="str">
        <f t="shared" si="9"/>
        <v/>
      </c>
      <c r="CS21" t="str">
        <f t="shared" si="10"/>
        <v/>
      </c>
      <c r="CT21" t="str">
        <f>IF(L21="Y","tissue","")</f>
        <v/>
      </c>
      <c r="CU21" t="str">
        <f>IF(L21="Y","in collection","")</f>
        <v/>
      </c>
      <c r="CV21" t="str">
        <f>IF(L21="Y","dessicated","")</f>
        <v/>
      </c>
    </row>
    <row r="22" spans="1:100" ht="16.5" x14ac:dyDescent="0.3">
      <c r="A22" s="7"/>
      <c r="B22" s="19"/>
      <c r="C22" s="19"/>
      <c r="D22" s="19"/>
      <c r="E22" s="19"/>
      <c r="F22" s="19"/>
      <c r="G22" s="10"/>
      <c r="H22" s="14"/>
      <c r="I22" s="19"/>
      <c r="J22" s="19"/>
      <c r="K22" s="10"/>
      <c r="L22" s="19"/>
      <c r="M22" s="19"/>
      <c r="N22" s="19"/>
      <c r="O22" s="19"/>
      <c r="P22" s="19"/>
      <c r="Q22" s="24"/>
      <c r="R22" s="14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29"/>
      <c r="AL22" s="29"/>
      <c r="AM22" s="7"/>
      <c r="AN22" s="7"/>
      <c r="AO22" s="7"/>
      <c r="AP22" s="19"/>
      <c r="AQ22" s="19"/>
      <c r="AR22" s="19"/>
      <c r="AS22" s="14"/>
      <c r="AT22" s="19"/>
      <c r="AU22" s="19"/>
      <c r="AV22" s="19"/>
      <c r="AW22" s="14"/>
      <c r="AX22" s="19"/>
      <c r="AY22" s="19"/>
      <c r="AZ22" s="19"/>
      <c r="BA22" s="19"/>
      <c r="BB22" s="19"/>
      <c r="BC22" s="19"/>
      <c r="BD22" s="19"/>
      <c r="BE22" s="19"/>
      <c r="BF22" s="14"/>
      <c r="BG22" s="35" t="str">
        <f>IF(BB22&lt;&gt;"","&lt;a href='https://www.inaturalist.org/observations/"&amp;BB22&amp;" 'target='_blank' style='color: blue'&gt;iNaturalist Record: "&amp;BB22&amp;"&lt;/a&gt; ","")</f>
        <v/>
      </c>
      <c r="BH22" s="36" t="str">
        <f>IF(AT22&lt;&gt;"",AT22&amp;". ","")</f>
        <v/>
      </c>
      <c r="BI22" s="36" t="str">
        <f>IF(AV22&lt;&gt;"","Land use/disturbance history: "&amp;AV22&amp;". ","")</f>
        <v/>
      </c>
      <c r="BJ22" s="36" t="str">
        <f>IF(AW22&lt;&gt;"","Slope in degrees: "&amp;AW22&amp;". ","")</f>
        <v/>
      </c>
      <c r="BK22" s="36" t="str">
        <f>IF(AX22&lt;&gt;"","Slope aspect: "&amp;AX22&amp;". ","")</f>
        <v/>
      </c>
      <c r="BL22" s="36" t="str">
        <f>IF(AY22&lt;&gt;"","Soil description: "&amp;AY22&amp;". ","")</f>
        <v/>
      </c>
      <c r="BM22" s="36" t="str">
        <f>IF(BA22&lt;&gt;"","Terrain: "&amp;BA22&amp;". ","")</f>
        <v/>
      </c>
      <c r="BN22" s="36" t="str">
        <f t="shared" si="0"/>
        <v/>
      </c>
      <c r="BO22" t="str">
        <f t="shared" si="1"/>
        <v/>
      </c>
      <c r="BP22" t="str">
        <f>IF(BD22&lt;&gt;"","Permit: "&amp;BD22,"")</f>
        <v/>
      </c>
      <c r="BQ22" s="41" t="str">
        <f>IF(AA22="Abundant","Estimated frequency within viewshed: Abundant (&gt;500).",IF(AA22="Common","Estimated frequency within viewshed: Common (101-500).",IF(AA22="Frequent","Estimated frequency within viewshed: Frequent (11-100).",IF(AA22="Occasional","Estimated frequency within viewshed: Occasional (6-10).",IF(AA22="Rare","Estimated frequency within viewshed: Rare (1-5).","")))))</f>
        <v/>
      </c>
      <c r="BR22" s="41" t="str">
        <f>IF(B22&lt;&gt;"",B22&amp;". ","")</f>
        <v/>
      </c>
      <c r="BS22" s="41" t="str">
        <f>IF(M22="Same individual","Tissue sample collected.",IF(M22="Same population","Tissue sample collected from another individual in the same population.",""))</f>
        <v/>
      </c>
      <c r="BT22" s="41" t="str">
        <f>IF(R22&lt;&gt;"","Seed sample collected from "&amp;R22&amp;" plants within the same population.","")</f>
        <v/>
      </c>
      <c r="BU22" s="41" t="str">
        <f>IF(AB22&lt;&gt;"",AB22&amp;". ","")</f>
        <v/>
      </c>
      <c r="BV22" s="41" t="str">
        <f>IF(AE22&lt;&gt;"","Landowner: "&amp;AE22&amp;".","")</f>
        <v/>
      </c>
      <c r="BW22" s="41" t="str">
        <f>IF(AF22&lt;&gt;"","Element Occurrence ID: "&amp;AF22&amp;".","")</f>
        <v/>
      </c>
      <c r="BX22" s="41" t="str">
        <f t="shared" si="2"/>
        <v/>
      </c>
      <c r="BY22" t="str">
        <f t="shared" si="3"/>
        <v/>
      </c>
      <c r="BZ22" s="41" t="str">
        <f t="shared" si="4"/>
        <v/>
      </c>
      <c r="CA22" t="str">
        <f t="shared" si="5"/>
        <v/>
      </c>
      <c r="CB22" s="41" t="str">
        <f>IF(AU22&lt;&gt;"","Area immediately surrounding specimen: "&amp;AU22&amp;".","")</f>
        <v/>
      </c>
      <c r="CC22" s="41" t="str">
        <f>IF(T22&lt;&gt;"","Habit: "&amp;T22&amp;".","")</f>
        <v/>
      </c>
      <c r="CD22" s="41" t="str">
        <f>IF(U22&lt;&gt;"","Life history habit: "&amp;U22&amp;".","")</f>
        <v/>
      </c>
      <c r="CE22" s="41" t="str">
        <f>IF(V22&lt;&gt;"","Graminoid habit: "&amp;V22&amp;".","")</f>
        <v/>
      </c>
      <c r="CF22" s="41" t="str">
        <f>IF(W22&lt;&gt;"","Flower color: "&amp;W22&amp;".","")</f>
        <v/>
      </c>
      <c r="CG22" s="41" t="str">
        <f>IF(X22&lt;&gt;"","Height in centimeters: "&amp;X22&amp;".","")</f>
        <v/>
      </c>
      <c r="CH22" s="41" t="str">
        <f>IF(Y22&lt;&gt;"",Y22&amp;".","")</f>
        <v/>
      </c>
      <c r="CI22" s="41" t="str">
        <f t="shared" si="6"/>
        <v/>
      </c>
      <c r="CJ22" t="str">
        <f t="shared" si="7"/>
        <v/>
      </c>
      <c r="CK22" s="41" t="str">
        <f>IF(T22&lt;&gt;"","''habit'':"&amp;"''"&amp;T22&amp;"'',","")</f>
        <v/>
      </c>
      <c r="CL22" s="41" t="str">
        <f>IF(U22&lt;&gt;"","''life cycle habit'':"&amp;"''"&amp;U22&amp;"'',","")</f>
        <v/>
      </c>
      <c r="CM22" s="41" t="str">
        <f>IF(V22&lt;&gt;"","''graminoidHabit'':"&amp;"''"&amp;V22&amp;"'',","")</f>
        <v/>
      </c>
      <c r="CN22" s="41" t="str">
        <f>IF(W22&lt;&gt;"","''flower color'':"&amp;"''"&amp;W22&amp;"'',","")</f>
        <v/>
      </c>
      <c r="CO22" s="41" t="str">
        <f>IF(X22&lt;&gt;"","''heightInCentimeters'':"&amp;X22&amp;",","")</f>
        <v/>
      </c>
      <c r="CP22" s="41" t="str">
        <f>IF(Y22&lt;&gt;"",Y22,"")</f>
        <v/>
      </c>
      <c r="CQ22" s="41" t="str">
        <f t="shared" si="8"/>
        <v/>
      </c>
      <c r="CR22" s="42" t="str">
        <f t="shared" si="9"/>
        <v/>
      </c>
      <c r="CS22" t="str">
        <f t="shared" si="10"/>
        <v/>
      </c>
      <c r="CT22" t="str">
        <f>IF(L22="Y","tissue","")</f>
        <v/>
      </c>
      <c r="CU22" t="str">
        <f>IF(L22="Y","in collection","")</f>
        <v/>
      </c>
      <c r="CV22" t="str">
        <f>IF(L22="Y","dessicated","")</f>
        <v/>
      </c>
    </row>
    <row r="23" spans="1:100" ht="16.5" x14ac:dyDescent="0.3">
      <c r="A23" s="7"/>
      <c r="B23" s="19"/>
      <c r="C23" s="19"/>
      <c r="D23" s="19"/>
      <c r="E23" s="19"/>
      <c r="F23" s="19"/>
      <c r="G23" s="10"/>
      <c r="H23" s="14"/>
      <c r="I23" s="19"/>
      <c r="J23" s="19"/>
      <c r="K23" s="10"/>
      <c r="L23" s="19"/>
      <c r="M23" s="19"/>
      <c r="N23" s="19"/>
      <c r="O23" s="19"/>
      <c r="P23" s="19"/>
      <c r="Q23" s="24"/>
      <c r="R23" s="14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29"/>
      <c r="AL23" s="29"/>
      <c r="AM23" s="7"/>
      <c r="AN23" s="7"/>
      <c r="AO23" s="7"/>
      <c r="AP23" s="19"/>
      <c r="AQ23" s="19"/>
      <c r="AR23" s="19"/>
      <c r="AS23" s="14"/>
      <c r="AT23" s="19"/>
      <c r="AU23" s="19"/>
      <c r="AV23" s="19"/>
      <c r="AW23" s="14"/>
      <c r="AX23" s="19"/>
      <c r="AY23" s="19"/>
      <c r="AZ23" s="19"/>
      <c r="BA23" s="19"/>
      <c r="BB23" s="19"/>
      <c r="BC23" s="19"/>
      <c r="BD23" s="19"/>
      <c r="BE23" s="19"/>
      <c r="BF23" s="14"/>
      <c r="BG23" s="35" t="str">
        <f>IF(BB23&lt;&gt;"","&lt;a href='https://www.inaturalist.org/observations/"&amp;BB23&amp;" 'target='_blank' style='color: blue'&gt;iNaturalist Record: "&amp;BB23&amp;"&lt;/a&gt; ","")</f>
        <v/>
      </c>
      <c r="BH23" s="36" t="str">
        <f>IF(AT23&lt;&gt;"",AT23&amp;". ","")</f>
        <v/>
      </c>
      <c r="BI23" s="36" t="str">
        <f>IF(AV23&lt;&gt;"","Land use/disturbance history: "&amp;AV23&amp;". ","")</f>
        <v/>
      </c>
      <c r="BJ23" s="36" t="str">
        <f>IF(AW23&lt;&gt;"","Slope in degrees: "&amp;AW23&amp;". ","")</f>
        <v/>
      </c>
      <c r="BK23" s="36" t="str">
        <f>IF(AX23&lt;&gt;"","Slope aspect: "&amp;AX23&amp;". ","")</f>
        <v/>
      </c>
      <c r="BL23" s="36" t="str">
        <f>IF(AY23&lt;&gt;"","Soil description: "&amp;AY23&amp;". ","")</f>
        <v/>
      </c>
      <c r="BM23" s="36" t="str">
        <f>IF(BA23&lt;&gt;"","Terrain: "&amp;BA23&amp;". ","")</f>
        <v/>
      </c>
      <c r="BN23" s="36" t="str">
        <f t="shared" si="0"/>
        <v/>
      </c>
      <c r="BO23" t="str">
        <f t="shared" si="1"/>
        <v/>
      </c>
      <c r="BP23" t="str">
        <f>IF(BD23&lt;&gt;"","Permit: "&amp;BD23,"")</f>
        <v/>
      </c>
      <c r="BQ23" s="41" t="str">
        <f>IF(AA23="Abundant","Estimated frequency within viewshed: Abundant (&gt;500).",IF(AA23="Common","Estimated frequency within viewshed: Common (101-500).",IF(AA23="Frequent","Estimated frequency within viewshed: Frequent (11-100).",IF(AA23="Occasional","Estimated frequency within viewshed: Occasional (6-10).",IF(AA23="Rare","Estimated frequency within viewshed: Rare (1-5).","")))))</f>
        <v/>
      </c>
      <c r="BR23" s="41" t="str">
        <f>IF(B23&lt;&gt;"",B23&amp;". ","")</f>
        <v/>
      </c>
      <c r="BS23" s="41" t="str">
        <f>IF(M23="Same individual","Tissue sample collected.",IF(M23="Same population","Tissue sample collected from another individual in the same population.",""))</f>
        <v/>
      </c>
      <c r="BT23" s="41" t="str">
        <f>IF(R23&lt;&gt;"","Seed sample collected from "&amp;R23&amp;" plants within the same population.","")</f>
        <v/>
      </c>
      <c r="BU23" s="41" t="str">
        <f>IF(AB23&lt;&gt;"",AB23&amp;". ","")</f>
        <v/>
      </c>
      <c r="BV23" s="41" t="str">
        <f>IF(AE23&lt;&gt;"","Landowner: "&amp;AE23&amp;".","")</f>
        <v/>
      </c>
      <c r="BW23" s="41" t="str">
        <f>IF(AF23&lt;&gt;"","Element Occurrence ID: "&amp;AF23&amp;".","")</f>
        <v/>
      </c>
      <c r="BX23" s="41" t="str">
        <f t="shared" si="2"/>
        <v/>
      </c>
      <c r="BY23" t="str">
        <f t="shared" si="3"/>
        <v/>
      </c>
      <c r="BZ23" s="41" t="str">
        <f t="shared" si="4"/>
        <v/>
      </c>
      <c r="CA23" t="str">
        <f t="shared" si="5"/>
        <v/>
      </c>
      <c r="CB23" s="41" t="str">
        <f>IF(AU23&lt;&gt;"","Area immediately surrounding specimen: "&amp;AU23&amp;".","")</f>
        <v/>
      </c>
      <c r="CC23" s="41" t="str">
        <f>IF(T23&lt;&gt;"","Habit: "&amp;T23&amp;".","")</f>
        <v/>
      </c>
      <c r="CD23" s="41" t="str">
        <f>IF(U23&lt;&gt;"","Life history habit: "&amp;U23&amp;".","")</f>
        <v/>
      </c>
      <c r="CE23" s="41" t="str">
        <f>IF(V23&lt;&gt;"","Graminoid habit: "&amp;V23&amp;".","")</f>
        <v/>
      </c>
      <c r="CF23" s="41" t="str">
        <f>IF(W23&lt;&gt;"","Flower color: "&amp;W23&amp;".","")</f>
        <v/>
      </c>
      <c r="CG23" s="41" t="str">
        <f>IF(X23&lt;&gt;"","Height in centimeters: "&amp;X23&amp;".","")</f>
        <v/>
      </c>
      <c r="CH23" s="41" t="str">
        <f>IF(Y23&lt;&gt;"",Y23&amp;".","")</f>
        <v/>
      </c>
      <c r="CI23" s="41" t="str">
        <f t="shared" si="6"/>
        <v/>
      </c>
      <c r="CJ23" t="str">
        <f t="shared" si="7"/>
        <v/>
      </c>
      <c r="CK23" s="41" t="str">
        <f>IF(T23&lt;&gt;"","''habit'':"&amp;"''"&amp;T23&amp;"'',","")</f>
        <v/>
      </c>
      <c r="CL23" s="41" t="str">
        <f>IF(U23&lt;&gt;"","''life cycle habit'':"&amp;"''"&amp;U23&amp;"'',","")</f>
        <v/>
      </c>
      <c r="CM23" s="41" t="str">
        <f>IF(V23&lt;&gt;"","''graminoidHabit'':"&amp;"''"&amp;V23&amp;"'',","")</f>
        <v/>
      </c>
      <c r="CN23" s="41" t="str">
        <f>IF(W23&lt;&gt;"","''flower color'':"&amp;"''"&amp;W23&amp;"'',","")</f>
        <v/>
      </c>
      <c r="CO23" s="41" t="str">
        <f>IF(X23&lt;&gt;"","''heightInCentimeters'':"&amp;X23&amp;",","")</f>
        <v/>
      </c>
      <c r="CP23" s="41" t="str">
        <f>IF(Y23&lt;&gt;"",Y23,"")</f>
        <v/>
      </c>
      <c r="CQ23" s="41" t="str">
        <f t="shared" si="8"/>
        <v/>
      </c>
      <c r="CR23" s="42" t="str">
        <f t="shared" si="9"/>
        <v/>
      </c>
      <c r="CS23" t="str">
        <f t="shared" si="10"/>
        <v/>
      </c>
      <c r="CT23" t="str">
        <f>IF(L23="Y","tissue","")</f>
        <v/>
      </c>
      <c r="CU23" t="str">
        <f>IF(L23="Y","in collection","")</f>
        <v/>
      </c>
      <c r="CV23" t="str">
        <f>IF(L23="Y","dessicated","")</f>
        <v/>
      </c>
    </row>
    <row r="24" spans="1:100" ht="16.5" x14ac:dyDescent="0.3">
      <c r="A24" s="7"/>
      <c r="B24" s="19"/>
      <c r="C24" s="19"/>
      <c r="D24" s="19"/>
      <c r="E24" s="19"/>
      <c r="F24" s="19"/>
      <c r="G24" s="10"/>
      <c r="H24" s="14"/>
      <c r="I24" s="19"/>
      <c r="J24" s="19"/>
      <c r="K24" s="10"/>
      <c r="L24" s="19"/>
      <c r="M24" s="19"/>
      <c r="N24" s="19"/>
      <c r="O24" s="19"/>
      <c r="P24" s="19"/>
      <c r="Q24" s="24"/>
      <c r="R24" s="14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29"/>
      <c r="AL24" s="29"/>
      <c r="AM24" s="7"/>
      <c r="AN24" s="7"/>
      <c r="AO24" s="7"/>
      <c r="AP24" s="19"/>
      <c r="AQ24" s="19"/>
      <c r="AR24" s="19"/>
      <c r="AS24" s="14"/>
      <c r="AT24" s="19"/>
      <c r="AU24" s="19"/>
      <c r="AV24" s="19"/>
      <c r="AW24" s="14"/>
      <c r="AX24" s="19"/>
      <c r="AY24" s="19"/>
      <c r="AZ24" s="19"/>
      <c r="BA24" s="19"/>
      <c r="BB24" s="19"/>
      <c r="BC24" s="19"/>
      <c r="BD24" s="19"/>
      <c r="BE24" s="19"/>
      <c r="BF24" s="14"/>
      <c r="BG24" s="35" t="str">
        <f>IF(BB24&lt;&gt;"","&lt;a href='https://www.inaturalist.org/observations/"&amp;BB24&amp;" 'target='_blank' style='color: blue'&gt;iNaturalist Record: "&amp;BB24&amp;"&lt;/a&gt; ","")</f>
        <v/>
      </c>
      <c r="BH24" s="36" t="str">
        <f>IF(AT24&lt;&gt;"",AT24&amp;". ","")</f>
        <v/>
      </c>
      <c r="BI24" s="36" t="str">
        <f>IF(AV24&lt;&gt;"","Land use/disturbance history: "&amp;AV24&amp;". ","")</f>
        <v/>
      </c>
      <c r="BJ24" s="36" t="str">
        <f>IF(AW24&lt;&gt;"","Slope in degrees: "&amp;AW24&amp;". ","")</f>
        <v/>
      </c>
      <c r="BK24" s="36" t="str">
        <f>IF(AX24&lt;&gt;"","Slope aspect: "&amp;AX24&amp;". ","")</f>
        <v/>
      </c>
      <c r="BL24" s="36" t="str">
        <f>IF(AY24&lt;&gt;"","Soil description: "&amp;AY24&amp;". ","")</f>
        <v/>
      </c>
      <c r="BM24" s="36" t="str">
        <f>IF(BA24&lt;&gt;"","Terrain: "&amp;BA24&amp;". ","")</f>
        <v/>
      </c>
      <c r="BN24" s="36" t="str">
        <f t="shared" si="0"/>
        <v/>
      </c>
      <c r="BO24" t="str">
        <f t="shared" si="1"/>
        <v/>
      </c>
      <c r="BP24" t="str">
        <f>IF(BD24&lt;&gt;"","Permit: "&amp;BD24,"")</f>
        <v/>
      </c>
      <c r="BQ24" s="41" t="str">
        <f>IF(AA24="Abundant","Estimated frequency within viewshed: Abundant (&gt;500).",IF(AA24="Common","Estimated frequency within viewshed: Common (101-500).",IF(AA24="Frequent","Estimated frequency within viewshed: Frequent (11-100).",IF(AA24="Occasional","Estimated frequency within viewshed: Occasional (6-10).",IF(AA24="Rare","Estimated frequency within viewshed: Rare (1-5).","")))))</f>
        <v/>
      </c>
      <c r="BR24" s="41" t="str">
        <f>IF(B24&lt;&gt;"",B24&amp;". ","")</f>
        <v/>
      </c>
      <c r="BS24" s="41" t="str">
        <f>IF(M24="Same individual","Tissue sample collected.",IF(M24="Same population","Tissue sample collected from another individual in the same population.",""))</f>
        <v/>
      </c>
      <c r="BT24" s="41" t="str">
        <f>IF(R24&lt;&gt;"","Seed sample collected from "&amp;R24&amp;" plants within the same population.","")</f>
        <v/>
      </c>
      <c r="BU24" s="41" t="str">
        <f>IF(AB24&lt;&gt;"",AB24&amp;". ","")</f>
        <v/>
      </c>
      <c r="BV24" s="41" t="str">
        <f>IF(AE24&lt;&gt;"","Landowner: "&amp;AE24&amp;".","")</f>
        <v/>
      </c>
      <c r="BW24" s="41" t="str">
        <f>IF(AF24&lt;&gt;"","Element Occurrence ID: "&amp;AF24&amp;".","")</f>
        <v/>
      </c>
      <c r="BX24" s="41" t="str">
        <f t="shared" si="2"/>
        <v/>
      </c>
      <c r="BY24" t="str">
        <f t="shared" si="3"/>
        <v/>
      </c>
      <c r="BZ24" s="41" t="str">
        <f t="shared" si="4"/>
        <v/>
      </c>
      <c r="CA24" t="str">
        <f t="shared" si="5"/>
        <v/>
      </c>
      <c r="CB24" s="41" t="str">
        <f>IF(AU24&lt;&gt;"","Area immediately surrounding specimen: "&amp;AU24&amp;".","")</f>
        <v/>
      </c>
      <c r="CC24" s="41" t="str">
        <f>IF(T24&lt;&gt;"","Habit: "&amp;T24&amp;".","")</f>
        <v/>
      </c>
      <c r="CD24" s="41" t="str">
        <f>IF(U24&lt;&gt;"","Life history habit: "&amp;U24&amp;".","")</f>
        <v/>
      </c>
      <c r="CE24" s="41" t="str">
        <f>IF(V24&lt;&gt;"","Graminoid habit: "&amp;V24&amp;".","")</f>
        <v/>
      </c>
      <c r="CF24" s="41" t="str">
        <f>IF(W24&lt;&gt;"","Flower color: "&amp;W24&amp;".","")</f>
        <v/>
      </c>
      <c r="CG24" s="41" t="str">
        <f>IF(X24&lt;&gt;"","Height in centimeters: "&amp;X24&amp;".","")</f>
        <v/>
      </c>
      <c r="CH24" s="41" t="str">
        <f>IF(Y24&lt;&gt;"",Y24&amp;".","")</f>
        <v/>
      </c>
      <c r="CI24" s="41" t="str">
        <f t="shared" si="6"/>
        <v/>
      </c>
      <c r="CJ24" t="str">
        <f t="shared" si="7"/>
        <v/>
      </c>
      <c r="CK24" s="41" t="str">
        <f>IF(T24&lt;&gt;"","''habit'':"&amp;"''"&amp;T24&amp;"'',","")</f>
        <v/>
      </c>
      <c r="CL24" s="41" t="str">
        <f>IF(U24&lt;&gt;"","''life cycle habit'':"&amp;"''"&amp;U24&amp;"'',","")</f>
        <v/>
      </c>
      <c r="CM24" s="41" t="str">
        <f>IF(V24&lt;&gt;"","''graminoidHabit'':"&amp;"''"&amp;V24&amp;"'',","")</f>
        <v/>
      </c>
      <c r="CN24" s="41" t="str">
        <f>IF(W24&lt;&gt;"","''flower color'':"&amp;"''"&amp;W24&amp;"'',","")</f>
        <v/>
      </c>
      <c r="CO24" s="41" t="str">
        <f>IF(X24&lt;&gt;"","''heightInCentimeters'':"&amp;X24&amp;",","")</f>
        <v/>
      </c>
      <c r="CP24" s="41" t="str">
        <f>IF(Y24&lt;&gt;"",Y24,"")</f>
        <v/>
      </c>
      <c r="CQ24" s="41" t="str">
        <f t="shared" si="8"/>
        <v/>
      </c>
      <c r="CR24" s="42" t="str">
        <f t="shared" si="9"/>
        <v/>
      </c>
      <c r="CS24" t="str">
        <f t="shared" si="10"/>
        <v/>
      </c>
      <c r="CT24" t="str">
        <f>IF(L24="Y","tissue","")</f>
        <v/>
      </c>
      <c r="CU24" t="str">
        <f>IF(L24="Y","in collection","")</f>
        <v/>
      </c>
      <c r="CV24" t="str">
        <f>IF(L24="Y","dessicated","")</f>
        <v/>
      </c>
    </row>
    <row r="25" spans="1:100" ht="16.5" x14ac:dyDescent="0.3">
      <c r="A25" s="7"/>
      <c r="B25" s="19"/>
      <c r="C25" s="19"/>
      <c r="D25" s="19"/>
      <c r="E25" s="19"/>
      <c r="F25" s="19"/>
      <c r="G25" s="10"/>
      <c r="H25" s="14"/>
      <c r="I25" s="19"/>
      <c r="J25" s="19"/>
      <c r="K25" s="10"/>
      <c r="L25" s="19"/>
      <c r="M25" s="19"/>
      <c r="N25" s="19"/>
      <c r="O25" s="19"/>
      <c r="P25" s="19"/>
      <c r="Q25" s="24"/>
      <c r="R25" s="14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29"/>
      <c r="AL25" s="29"/>
      <c r="AM25" s="7"/>
      <c r="AN25" s="7"/>
      <c r="AO25" s="7"/>
      <c r="AP25" s="19"/>
      <c r="AQ25" s="19"/>
      <c r="AR25" s="19"/>
      <c r="AS25" s="14"/>
      <c r="AT25" s="19"/>
      <c r="AU25" s="19"/>
      <c r="AV25" s="19"/>
      <c r="AW25" s="14"/>
      <c r="AX25" s="19"/>
      <c r="AY25" s="19"/>
      <c r="AZ25" s="19"/>
      <c r="BA25" s="19"/>
      <c r="BB25" s="19"/>
      <c r="BC25" s="19"/>
      <c r="BD25" s="19"/>
      <c r="BE25" s="19"/>
      <c r="BF25" s="14"/>
      <c r="BG25" s="35" t="str">
        <f>IF(BB25&lt;&gt;"","&lt;a href='https://www.inaturalist.org/observations/"&amp;BB25&amp;" 'target='_blank' style='color: blue'&gt;iNaturalist Record: "&amp;BB25&amp;"&lt;/a&gt; ","")</f>
        <v/>
      </c>
      <c r="BH25" s="36" t="str">
        <f>IF(AT25&lt;&gt;"",AT25&amp;". ","")</f>
        <v/>
      </c>
      <c r="BI25" s="36" t="str">
        <f>IF(AV25&lt;&gt;"","Land use/disturbance history: "&amp;AV25&amp;". ","")</f>
        <v/>
      </c>
      <c r="BJ25" s="36" t="str">
        <f>IF(AW25&lt;&gt;"","Slope in degrees: "&amp;AW25&amp;". ","")</f>
        <v/>
      </c>
      <c r="BK25" s="36" t="str">
        <f>IF(AX25&lt;&gt;"","Slope aspect: "&amp;AX25&amp;". ","")</f>
        <v/>
      </c>
      <c r="BL25" s="36" t="str">
        <f>IF(AY25&lt;&gt;"","Soil description: "&amp;AY25&amp;". ","")</f>
        <v/>
      </c>
      <c r="BM25" s="36" t="str">
        <f>IF(BA25&lt;&gt;"","Terrain: "&amp;BA25&amp;". ","")</f>
        <v/>
      </c>
      <c r="BN25" s="36" t="str">
        <f t="shared" si="0"/>
        <v/>
      </c>
      <c r="BO25" t="str">
        <f t="shared" si="1"/>
        <v/>
      </c>
      <c r="BP25" t="str">
        <f>IF(BD25&lt;&gt;"","Permit: "&amp;BD25,"")</f>
        <v/>
      </c>
      <c r="BQ25" s="41" t="str">
        <f>IF(AA25="Abundant","Estimated frequency within viewshed: Abundant (&gt;500).",IF(AA25="Common","Estimated frequency within viewshed: Common (101-500).",IF(AA25="Frequent","Estimated frequency within viewshed: Frequent (11-100).",IF(AA25="Occasional","Estimated frequency within viewshed: Occasional (6-10).",IF(AA25="Rare","Estimated frequency within viewshed: Rare (1-5).","")))))</f>
        <v/>
      </c>
      <c r="BR25" s="41" t="str">
        <f>IF(B25&lt;&gt;"",B25&amp;". ","")</f>
        <v/>
      </c>
      <c r="BS25" s="41" t="str">
        <f>IF(M25="Same individual","Tissue sample collected.",IF(M25="Same population","Tissue sample collected from another individual in the same population.",""))</f>
        <v/>
      </c>
      <c r="BT25" s="41" t="str">
        <f>IF(R25&lt;&gt;"","Seed sample collected from "&amp;R25&amp;" plants within the same population.","")</f>
        <v/>
      </c>
      <c r="BU25" s="41" t="str">
        <f>IF(AB25&lt;&gt;"",AB25&amp;". ","")</f>
        <v/>
      </c>
      <c r="BV25" s="41" t="str">
        <f>IF(AE25&lt;&gt;"","Landowner: "&amp;AE25&amp;".","")</f>
        <v/>
      </c>
      <c r="BW25" s="41" t="str">
        <f>IF(AF25&lt;&gt;"","Element Occurrence ID: "&amp;AF25&amp;".","")</f>
        <v/>
      </c>
      <c r="BX25" s="41" t="str">
        <f t="shared" si="2"/>
        <v/>
      </c>
      <c r="BY25" t="str">
        <f t="shared" si="3"/>
        <v/>
      </c>
      <c r="BZ25" s="41" t="str">
        <f t="shared" si="4"/>
        <v/>
      </c>
      <c r="CA25" t="str">
        <f t="shared" si="5"/>
        <v/>
      </c>
      <c r="CB25" s="41" t="str">
        <f>IF(AU25&lt;&gt;"","Area immediately surrounding specimen: "&amp;AU25&amp;".","")</f>
        <v/>
      </c>
      <c r="CC25" s="41" t="str">
        <f>IF(T25&lt;&gt;"","Habit: "&amp;T25&amp;".","")</f>
        <v/>
      </c>
      <c r="CD25" s="41" t="str">
        <f>IF(U25&lt;&gt;"","Life history habit: "&amp;U25&amp;".","")</f>
        <v/>
      </c>
      <c r="CE25" s="41" t="str">
        <f>IF(V25&lt;&gt;"","Graminoid habit: "&amp;V25&amp;".","")</f>
        <v/>
      </c>
      <c r="CF25" s="41" t="str">
        <f>IF(W25&lt;&gt;"","Flower color: "&amp;W25&amp;".","")</f>
        <v/>
      </c>
      <c r="CG25" s="41" t="str">
        <f>IF(X25&lt;&gt;"","Height in centimeters: "&amp;X25&amp;".","")</f>
        <v/>
      </c>
      <c r="CH25" s="41" t="str">
        <f>IF(Y25&lt;&gt;"",Y25&amp;".","")</f>
        <v/>
      </c>
      <c r="CI25" s="41" t="str">
        <f t="shared" si="6"/>
        <v/>
      </c>
      <c r="CJ25" t="str">
        <f t="shared" si="7"/>
        <v/>
      </c>
      <c r="CK25" s="41" t="str">
        <f>IF(T25&lt;&gt;"","''habit'':"&amp;"''"&amp;T25&amp;"'',","")</f>
        <v/>
      </c>
      <c r="CL25" s="41" t="str">
        <f>IF(U25&lt;&gt;"","''life cycle habit'':"&amp;"''"&amp;U25&amp;"'',","")</f>
        <v/>
      </c>
      <c r="CM25" s="41" t="str">
        <f>IF(V25&lt;&gt;"","''graminoidHabit'':"&amp;"''"&amp;V25&amp;"'',","")</f>
        <v/>
      </c>
      <c r="CN25" s="41" t="str">
        <f>IF(W25&lt;&gt;"","''flower color'':"&amp;"''"&amp;W25&amp;"'',","")</f>
        <v/>
      </c>
      <c r="CO25" s="41" t="str">
        <f>IF(X25&lt;&gt;"","''heightInCentimeters'':"&amp;X25&amp;",","")</f>
        <v/>
      </c>
      <c r="CP25" s="41" t="str">
        <f>IF(Y25&lt;&gt;"",Y25,"")</f>
        <v/>
      </c>
      <c r="CQ25" s="41" t="str">
        <f t="shared" si="8"/>
        <v/>
      </c>
      <c r="CR25" s="42" t="str">
        <f t="shared" si="9"/>
        <v/>
      </c>
      <c r="CS25" t="str">
        <f t="shared" si="10"/>
        <v/>
      </c>
      <c r="CT25" t="str">
        <f>IF(L25="Y","tissue","")</f>
        <v/>
      </c>
      <c r="CU25" t="str">
        <f>IF(L25="Y","in collection","")</f>
        <v/>
      </c>
      <c r="CV25" t="str">
        <f>IF(L25="Y","dessicated","")</f>
        <v/>
      </c>
    </row>
    <row r="26" spans="1:100" ht="16.5" x14ac:dyDescent="0.3">
      <c r="A26" s="7"/>
      <c r="B26" s="19"/>
      <c r="C26" s="19"/>
      <c r="D26" s="19"/>
      <c r="E26" s="19"/>
      <c r="F26" s="19"/>
      <c r="G26" s="10"/>
      <c r="H26" s="14"/>
      <c r="I26" s="19"/>
      <c r="J26" s="19"/>
      <c r="K26" s="10"/>
      <c r="L26" s="19"/>
      <c r="M26" s="19"/>
      <c r="N26" s="19"/>
      <c r="O26" s="19"/>
      <c r="P26" s="19"/>
      <c r="Q26" s="24"/>
      <c r="R26" s="14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29"/>
      <c r="AL26" s="29"/>
      <c r="AM26" s="7"/>
      <c r="AN26" s="7"/>
      <c r="AO26" s="7"/>
      <c r="AP26" s="19"/>
      <c r="AQ26" s="19"/>
      <c r="AR26" s="19"/>
      <c r="AS26" s="14"/>
      <c r="AT26" s="19"/>
      <c r="AU26" s="19"/>
      <c r="AV26" s="19"/>
      <c r="AW26" s="14"/>
      <c r="AX26" s="19"/>
      <c r="AY26" s="19"/>
      <c r="AZ26" s="19"/>
      <c r="BA26" s="19"/>
      <c r="BB26" s="19"/>
      <c r="BC26" s="19"/>
      <c r="BD26" s="19"/>
      <c r="BE26" s="19"/>
      <c r="BF26" s="14"/>
      <c r="BG26" s="35" t="str">
        <f>IF(BB26&lt;&gt;"","&lt;a href='https://www.inaturalist.org/observations/"&amp;BB26&amp;" 'target='_blank' style='color: blue'&gt;iNaturalist Record: "&amp;BB26&amp;"&lt;/a&gt; ","")</f>
        <v/>
      </c>
      <c r="BH26" s="36" t="str">
        <f>IF(AT26&lt;&gt;"",AT26&amp;". ","")</f>
        <v/>
      </c>
      <c r="BI26" s="36" t="str">
        <f>IF(AV26&lt;&gt;"","Land use/disturbance history: "&amp;AV26&amp;". ","")</f>
        <v/>
      </c>
      <c r="BJ26" s="36" t="str">
        <f>IF(AW26&lt;&gt;"","Slope in degrees: "&amp;AW26&amp;". ","")</f>
        <v/>
      </c>
      <c r="BK26" s="36" t="str">
        <f>IF(AX26&lt;&gt;"","Slope aspect: "&amp;AX26&amp;". ","")</f>
        <v/>
      </c>
      <c r="BL26" s="36" t="str">
        <f>IF(AY26&lt;&gt;"","Soil description: "&amp;AY26&amp;". ","")</f>
        <v/>
      </c>
      <c r="BM26" s="36" t="str">
        <f>IF(BA26&lt;&gt;"","Terrain: "&amp;BA26&amp;". ","")</f>
        <v/>
      </c>
      <c r="BN26" s="36" t="str">
        <f t="shared" si="0"/>
        <v/>
      </c>
      <c r="BO26" t="str">
        <f t="shared" si="1"/>
        <v/>
      </c>
      <c r="BP26" t="str">
        <f>IF(BD26&lt;&gt;"","Permit: "&amp;BD26,"")</f>
        <v/>
      </c>
      <c r="BQ26" s="41" t="str">
        <f>IF(AA26="Abundant","Estimated frequency within viewshed: Abundant (&gt;500).",IF(AA26="Common","Estimated frequency within viewshed: Common (101-500).",IF(AA26="Frequent","Estimated frequency within viewshed: Frequent (11-100).",IF(AA26="Occasional","Estimated frequency within viewshed: Occasional (6-10).",IF(AA26="Rare","Estimated frequency within viewshed: Rare (1-5).","")))))</f>
        <v/>
      </c>
      <c r="BR26" s="41" t="str">
        <f>IF(B26&lt;&gt;"",B26&amp;". ","")</f>
        <v/>
      </c>
      <c r="BS26" s="41" t="str">
        <f>IF(M26="Same individual","Tissue sample collected.",IF(M26="Same population","Tissue sample collected from another individual in the same population.",""))</f>
        <v/>
      </c>
      <c r="BT26" s="41" t="str">
        <f>IF(R26&lt;&gt;"","Seed sample collected from "&amp;R26&amp;" plants within the same population.","")</f>
        <v/>
      </c>
      <c r="BU26" s="41" t="str">
        <f>IF(AB26&lt;&gt;"",AB26&amp;". ","")</f>
        <v/>
      </c>
      <c r="BV26" s="41" t="str">
        <f>IF(AE26&lt;&gt;"","Landowner: "&amp;AE26&amp;".","")</f>
        <v/>
      </c>
      <c r="BW26" s="41" t="str">
        <f>IF(AF26&lt;&gt;"","Element Occurrence ID: "&amp;AF26&amp;".","")</f>
        <v/>
      </c>
      <c r="BX26" s="41" t="str">
        <f t="shared" si="2"/>
        <v/>
      </c>
      <c r="BY26" t="str">
        <f t="shared" si="3"/>
        <v/>
      </c>
      <c r="BZ26" s="41" t="str">
        <f t="shared" si="4"/>
        <v/>
      </c>
      <c r="CA26" t="str">
        <f t="shared" si="5"/>
        <v/>
      </c>
      <c r="CB26" s="41" t="str">
        <f>IF(AU26&lt;&gt;"","Area immediately surrounding specimen: "&amp;AU26&amp;".","")</f>
        <v/>
      </c>
      <c r="CC26" s="41" t="str">
        <f>IF(T26&lt;&gt;"","Habit: "&amp;T26&amp;".","")</f>
        <v/>
      </c>
      <c r="CD26" s="41" t="str">
        <f>IF(U26&lt;&gt;"","Life history habit: "&amp;U26&amp;".","")</f>
        <v/>
      </c>
      <c r="CE26" s="41" t="str">
        <f>IF(V26&lt;&gt;"","Graminoid habit: "&amp;V26&amp;".","")</f>
        <v/>
      </c>
      <c r="CF26" s="41" t="str">
        <f>IF(W26&lt;&gt;"","Flower color: "&amp;W26&amp;".","")</f>
        <v/>
      </c>
      <c r="CG26" s="41" t="str">
        <f>IF(X26&lt;&gt;"","Height in centimeters: "&amp;X26&amp;".","")</f>
        <v/>
      </c>
      <c r="CH26" s="41" t="str">
        <f>IF(Y26&lt;&gt;"",Y26&amp;".","")</f>
        <v/>
      </c>
      <c r="CI26" s="41" t="str">
        <f t="shared" si="6"/>
        <v/>
      </c>
      <c r="CJ26" t="str">
        <f t="shared" si="7"/>
        <v/>
      </c>
      <c r="CK26" s="41" t="str">
        <f>IF(T26&lt;&gt;"","''habit'':"&amp;"''"&amp;T26&amp;"'',","")</f>
        <v/>
      </c>
      <c r="CL26" s="41" t="str">
        <f>IF(U26&lt;&gt;"","''life cycle habit'':"&amp;"''"&amp;U26&amp;"'',","")</f>
        <v/>
      </c>
      <c r="CM26" s="41" t="str">
        <f>IF(V26&lt;&gt;"","''graminoidHabit'':"&amp;"''"&amp;V26&amp;"'',","")</f>
        <v/>
      </c>
      <c r="CN26" s="41" t="str">
        <f>IF(W26&lt;&gt;"","''flower color'':"&amp;"''"&amp;W26&amp;"'',","")</f>
        <v/>
      </c>
      <c r="CO26" s="41" t="str">
        <f>IF(X26&lt;&gt;"","''heightInCentimeters'':"&amp;X26&amp;",","")</f>
        <v/>
      </c>
      <c r="CP26" s="41" t="str">
        <f>IF(Y26&lt;&gt;"",Y26,"")</f>
        <v/>
      </c>
      <c r="CQ26" s="41" t="str">
        <f t="shared" si="8"/>
        <v/>
      </c>
      <c r="CR26" s="42" t="str">
        <f t="shared" si="9"/>
        <v/>
      </c>
      <c r="CS26" t="str">
        <f t="shared" si="10"/>
        <v/>
      </c>
      <c r="CT26" t="str">
        <f>IF(L26="Y","tissue","")</f>
        <v/>
      </c>
      <c r="CU26" t="str">
        <f>IF(L26="Y","in collection","")</f>
        <v/>
      </c>
      <c r="CV26" t="str">
        <f>IF(L26="Y","dessicated","")</f>
        <v/>
      </c>
    </row>
    <row r="27" spans="1:100" ht="16.5" x14ac:dyDescent="0.3">
      <c r="A27" s="7"/>
      <c r="B27" s="19"/>
      <c r="C27" s="19"/>
      <c r="D27" s="19"/>
      <c r="E27" s="19"/>
      <c r="F27" s="19"/>
      <c r="G27" s="10"/>
      <c r="H27" s="14"/>
      <c r="I27" s="19"/>
      <c r="J27" s="19"/>
      <c r="K27" s="10"/>
      <c r="L27" s="19"/>
      <c r="M27" s="19"/>
      <c r="N27" s="19"/>
      <c r="O27" s="19"/>
      <c r="P27" s="19"/>
      <c r="Q27" s="24"/>
      <c r="R27" s="14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29"/>
      <c r="AL27" s="29"/>
      <c r="AM27" s="7"/>
      <c r="AN27" s="7"/>
      <c r="AO27" s="7"/>
      <c r="AP27" s="19"/>
      <c r="AQ27" s="19"/>
      <c r="AR27" s="19"/>
      <c r="AS27" s="14"/>
      <c r="AT27" s="19"/>
      <c r="AU27" s="19"/>
      <c r="AV27" s="19"/>
      <c r="AW27" s="14"/>
      <c r="AX27" s="19"/>
      <c r="AY27" s="19"/>
      <c r="AZ27" s="19"/>
      <c r="BA27" s="19"/>
      <c r="BB27" s="19"/>
      <c r="BC27" s="19"/>
      <c r="BD27" s="19"/>
      <c r="BE27" s="19"/>
      <c r="BF27" s="14"/>
      <c r="BG27" s="35" t="str">
        <f>IF(BB27&lt;&gt;"","&lt;a href='https://www.inaturalist.org/observations/"&amp;BB27&amp;" 'target='_blank' style='color: blue'&gt;iNaturalist Record: "&amp;BB27&amp;"&lt;/a&gt; ","")</f>
        <v/>
      </c>
      <c r="BH27" s="36" t="str">
        <f>IF(AT27&lt;&gt;"",AT27&amp;". ","")</f>
        <v/>
      </c>
      <c r="BI27" s="36" t="str">
        <f>IF(AV27&lt;&gt;"","Land use/disturbance history: "&amp;AV27&amp;". ","")</f>
        <v/>
      </c>
      <c r="BJ27" s="36" t="str">
        <f>IF(AW27&lt;&gt;"","Slope in degrees: "&amp;AW27&amp;". ","")</f>
        <v/>
      </c>
      <c r="BK27" s="36" t="str">
        <f>IF(AX27&lt;&gt;"","Slope aspect: "&amp;AX27&amp;". ","")</f>
        <v/>
      </c>
      <c r="BL27" s="36" t="str">
        <f>IF(AY27&lt;&gt;"","Soil description: "&amp;AY27&amp;". ","")</f>
        <v/>
      </c>
      <c r="BM27" s="36" t="str">
        <f>IF(BA27&lt;&gt;"","Terrain: "&amp;BA27&amp;". ","")</f>
        <v/>
      </c>
      <c r="BN27" s="36" t="str">
        <f t="shared" si="0"/>
        <v/>
      </c>
      <c r="BO27" t="str">
        <f t="shared" si="1"/>
        <v/>
      </c>
      <c r="BP27" t="str">
        <f>IF(BD27&lt;&gt;"","Permit: "&amp;BD27,"")</f>
        <v/>
      </c>
      <c r="BQ27" s="41" t="str">
        <f>IF(AA27="Abundant","Estimated frequency within viewshed: Abundant (&gt;500).",IF(AA27="Common","Estimated frequency within viewshed: Common (101-500).",IF(AA27="Frequent","Estimated frequency within viewshed: Frequent (11-100).",IF(AA27="Occasional","Estimated frequency within viewshed: Occasional (6-10).",IF(AA27="Rare","Estimated frequency within viewshed: Rare (1-5).","")))))</f>
        <v/>
      </c>
      <c r="BR27" s="41" t="str">
        <f>IF(B27&lt;&gt;"",B27&amp;". ","")</f>
        <v/>
      </c>
      <c r="BS27" s="41" t="str">
        <f>IF(M27="Same individual","Tissue sample collected.",IF(M27="Same population","Tissue sample collected from another individual in the same population.",""))</f>
        <v/>
      </c>
      <c r="BT27" s="41" t="str">
        <f>IF(R27&lt;&gt;"","Seed sample collected from "&amp;R27&amp;" plants within the same population.","")</f>
        <v/>
      </c>
      <c r="BU27" s="41" t="str">
        <f>IF(AB27&lt;&gt;"",AB27&amp;". ","")</f>
        <v/>
      </c>
      <c r="BV27" s="41" t="str">
        <f>IF(AE27&lt;&gt;"","Landowner: "&amp;AE27&amp;".","")</f>
        <v/>
      </c>
      <c r="BW27" s="41" t="str">
        <f>IF(AF27&lt;&gt;"","Element Occurrence ID: "&amp;AF27&amp;".","")</f>
        <v/>
      </c>
      <c r="BX27" s="41" t="str">
        <f t="shared" si="2"/>
        <v/>
      </c>
      <c r="BY27" t="str">
        <f t="shared" si="3"/>
        <v/>
      </c>
      <c r="BZ27" s="41" t="str">
        <f t="shared" si="4"/>
        <v/>
      </c>
      <c r="CA27" t="str">
        <f t="shared" si="5"/>
        <v/>
      </c>
      <c r="CB27" s="41" t="str">
        <f>IF(AU27&lt;&gt;"","Area immediately surrounding specimen: "&amp;AU27&amp;".","")</f>
        <v/>
      </c>
      <c r="CC27" s="41" t="str">
        <f>IF(T27&lt;&gt;"","Habit: "&amp;T27&amp;".","")</f>
        <v/>
      </c>
      <c r="CD27" s="41" t="str">
        <f>IF(U27&lt;&gt;"","Life history habit: "&amp;U27&amp;".","")</f>
        <v/>
      </c>
      <c r="CE27" s="41" t="str">
        <f>IF(V27&lt;&gt;"","Graminoid habit: "&amp;V27&amp;".","")</f>
        <v/>
      </c>
      <c r="CF27" s="41" t="str">
        <f>IF(W27&lt;&gt;"","Flower color: "&amp;W27&amp;".","")</f>
        <v/>
      </c>
      <c r="CG27" s="41" t="str">
        <f>IF(X27&lt;&gt;"","Height in centimeters: "&amp;X27&amp;".","")</f>
        <v/>
      </c>
      <c r="CH27" s="41" t="str">
        <f>IF(Y27&lt;&gt;"",Y27&amp;".","")</f>
        <v/>
      </c>
      <c r="CI27" s="41" t="str">
        <f t="shared" si="6"/>
        <v/>
      </c>
      <c r="CJ27" t="str">
        <f t="shared" si="7"/>
        <v/>
      </c>
      <c r="CK27" s="41" t="str">
        <f>IF(T27&lt;&gt;"","''habit'':"&amp;"''"&amp;T27&amp;"'',","")</f>
        <v/>
      </c>
      <c r="CL27" s="41" t="str">
        <f>IF(U27&lt;&gt;"","''life cycle habit'':"&amp;"''"&amp;U27&amp;"'',","")</f>
        <v/>
      </c>
      <c r="CM27" s="41" t="str">
        <f>IF(V27&lt;&gt;"","''graminoidHabit'':"&amp;"''"&amp;V27&amp;"'',","")</f>
        <v/>
      </c>
      <c r="CN27" s="41" t="str">
        <f>IF(W27&lt;&gt;"","''flower color'':"&amp;"''"&amp;W27&amp;"'',","")</f>
        <v/>
      </c>
      <c r="CO27" s="41" t="str">
        <f>IF(X27&lt;&gt;"","''heightInCentimeters'':"&amp;X27&amp;",","")</f>
        <v/>
      </c>
      <c r="CP27" s="41" t="str">
        <f>IF(Y27&lt;&gt;"",Y27,"")</f>
        <v/>
      </c>
      <c r="CQ27" s="41" t="str">
        <f t="shared" si="8"/>
        <v/>
      </c>
      <c r="CR27" s="42" t="str">
        <f t="shared" si="9"/>
        <v/>
      </c>
      <c r="CS27" t="str">
        <f t="shared" si="10"/>
        <v/>
      </c>
      <c r="CT27" t="str">
        <f>IF(L27="Y","tissue","")</f>
        <v/>
      </c>
      <c r="CU27" t="str">
        <f>IF(L27="Y","in collection","")</f>
        <v/>
      </c>
      <c r="CV27" t="str">
        <f>IF(L27="Y","dessicated","")</f>
        <v/>
      </c>
    </row>
    <row r="28" spans="1:100" ht="16.5" x14ac:dyDescent="0.3">
      <c r="A28" s="7"/>
      <c r="B28" s="19"/>
      <c r="C28" s="19"/>
      <c r="D28" s="19"/>
      <c r="E28" s="19"/>
      <c r="F28" s="19"/>
      <c r="G28" s="10"/>
      <c r="H28" s="14"/>
      <c r="I28" s="19"/>
      <c r="J28" s="19"/>
      <c r="K28" s="10"/>
      <c r="L28" s="19"/>
      <c r="M28" s="19"/>
      <c r="N28" s="19"/>
      <c r="O28" s="19"/>
      <c r="P28" s="19"/>
      <c r="Q28" s="24"/>
      <c r="R28" s="14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29"/>
      <c r="AL28" s="29"/>
      <c r="AM28" s="7"/>
      <c r="AN28" s="7"/>
      <c r="AO28" s="7"/>
      <c r="AP28" s="19"/>
      <c r="AQ28" s="19"/>
      <c r="AR28" s="19"/>
      <c r="AS28" s="14"/>
      <c r="AT28" s="19"/>
      <c r="AU28" s="19"/>
      <c r="AV28" s="19"/>
      <c r="AW28" s="14"/>
      <c r="AX28" s="19"/>
      <c r="AY28" s="19"/>
      <c r="AZ28" s="19"/>
      <c r="BA28" s="19"/>
      <c r="BB28" s="19"/>
      <c r="BC28" s="19"/>
      <c r="BD28" s="19"/>
      <c r="BE28" s="19"/>
      <c r="BF28" s="14"/>
      <c r="BG28" s="35" t="str">
        <f>IF(BB28&lt;&gt;"","&lt;a href='https://www.inaturalist.org/observations/"&amp;BB28&amp;" 'target='_blank' style='color: blue'&gt;iNaturalist Record: "&amp;BB28&amp;"&lt;/a&gt; ","")</f>
        <v/>
      </c>
      <c r="BH28" s="36" t="str">
        <f>IF(AT28&lt;&gt;"",AT28&amp;". ","")</f>
        <v/>
      </c>
      <c r="BI28" s="36" t="str">
        <f>IF(AV28&lt;&gt;"","Land use/disturbance history: "&amp;AV28&amp;". ","")</f>
        <v/>
      </c>
      <c r="BJ28" s="36" t="str">
        <f>IF(AW28&lt;&gt;"","Slope in degrees: "&amp;AW28&amp;". ","")</f>
        <v/>
      </c>
      <c r="BK28" s="36" t="str">
        <f>IF(AX28&lt;&gt;"","Slope aspect: "&amp;AX28&amp;". ","")</f>
        <v/>
      </c>
      <c r="BL28" s="36" t="str">
        <f>IF(AY28&lt;&gt;"","Soil description: "&amp;AY28&amp;". ","")</f>
        <v/>
      </c>
      <c r="BM28" s="36" t="str">
        <f>IF(BA28&lt;&gt;"","Terrain: "&amp;BA28&amp;". ","")</f>
        <v/>
      </c>
      <c r="BN28" s="36" t="str">
        <f t="shared" si="0"/>
        <v/>
      </c>
      <c r="BO28" t="str">
        <f t="shared" si="1"/>
        <v/>
      </c>
      <c r="BP28" t="str">
        <f>IF(BD28&lt;&gt;"","Permit: "&amp;BD28,"")</f>
        <v/>
      </c>
      <c r="BQ28" s="41" t="str">
        <f>IF(AA28="Abundant","Estimated frequency within viewshed: Abundant (&gt;500).",IF(AA28="Common","Estimated frequency within viewshed: Common (101-500).",IF(AA28="Frequent","Estimated frequency within viewshed: Frequent (11-100).",IF(AA28="Occasional","Estimated frequency within viewshed: Occasional (6-10).",IF(AA28="Rare","Estimated frequency within viewshed: Rare (1-5).","")))))</f>
        <v/>
      </c>
      <c r="BR28" s="41" t="str">
        <f>IF(B28&lt;&gt;"",B28&amp;". ","")</f>
        <v/>
      </c>
      <c r="BS28" s="41" t="str">
        <f>IF(M28="Same individual","Tissue sample collected.",IF(M28="Same population","Tissue sample collected from another individual in the same population.",""))</f>
        <v/>
      </c>
      <c r="BT28" s="41" t="str">
        <f>IF(R28&lt;&gt;"","Seed sample collected from "&amp;R28&amp;" plants within the same population.","")</f>
        <v/>
      </c>
      <c r="BU28" s="41" t="str">
        <f>IF(AB28&lt;&gt;"",AB28&amp;". ","")</f>
        <v/>
      </c>
      <c r="BV28" s="41" t="str">
        <f>IF(AE28&lt;&gt;"","Landowner: "&amp;AE28&amp;".","")</f>
        <v/>
      </c>
      <c r="BW28" s="41" t="str">
        <f>IF(AF28&lt;&gt;"","Element Occurrence ID: "&amp;AF28&amp;".","")</f>
        <v/>
      </c>
      <c r="BX28" s="41" t="str">
        <f t="shared" si="2"/>
        <v/>
      </c>
      <c r="BY28" t="str">
        <f t="shared" si="3"/>
        <v/>
      </c>
      <c r="BZ28" s="41" t="str">
        <f t="shared" si="4"/>
        <v/>
      </c>
      <c r="CA28" t="str">
        <f t="shared" si="5"/>
        <v/>
      </c>
      <c r="CB28" s="41" t="str">
        <f>IF(AU28&lt;&gt;"","Area immediately surrounding specimen: "&amp;AU28&amp;".","")</f>
        <v/>
      </c>
      <c r="CC28" s="41" t="str">
        <f>IF(T28&lt;&gt;"","Habit: "&amp;T28&amp;".","")</f>
        <v/>
      </c>
      <c r="CD28" s="41" t="str">
        <f>IF(U28&lt;&gt;"","Life history habit: "&amp;U28&amp;".","")</f>
        <v/>
      </c>
      <c r="CE28" s="41" t="str">
        <f>IF(V28&lt;&gt;"","Graminoid habit: "&amp;V28&amp;".","")</f>
        <v/>
      </c>
      <c r="CF28" s="41" t="str">
        <f>IF(W28&lt;&gt;"","Flower color: "&amp;W28&amp;".","")</f>
        <v/>
      </c>
      <c r="CG28" s="41" t="str">
        <f>IF(X28&lt;&gt;"","Height in centimeters: "&amp;X28&amp;".","")</f>
        <v/>
      </c>
      <c r="CH28" s="41" t="str">
        <f>IF(Y28&lt;&gt;"",Y28&amp;".","")</f>
        <v/>
      </c>
      <c r="CI28" s="41" t="str">
        <f t="shared" si="6"/>
        <v/>
      </c>
      <c r="CJ28" t="str">
        <f t="shared" si="7"/>
        <v/>
      </c>
      <c r="CK28" s="41" t="str">
        <f>IF(T28&lt;&gt;"","''habit'':"&amp;"''"&amp;T28&amp;"'',","")</f>
        <v/>
      </c>
      <c r="CL28" s="41" t="str">
        <f>IF(U28&lt;&gt;"","''life cycle habit'':"&amp;"''"&amp;U28&amp;"'',","")</f>
        <v/>
      </c>
      <c r="CM28" s="41" t="str">
        <f>IF(V28&lt;&gt;"","''graminoidHabit'':"&amp;"''"&amp;V28&amp;"'',","")</f>
        <v/>
      </c>
      <c r="CN28" s="41" t="str">
        <f>IF(W28&lt;&gt;"","''flower color'':"&amp;"''"&amp;W28&amp;"'',","")</f>
        <v/>
      </c>
      <c r="CO28" s="41" t="str">
        <f>IF(X28&lt;&gt;"","''heightInCentimeters'':"&amp;X28&amp;",","")</f>
        <v/>
      </c>
      <c r="CP28" s="41" t="str">
        <f>IF(Y28&lt;&gt;"",Y28,"")</f>
        <v/>
      </c>
      <c r="CQ28" s="41" t="str">
        <f t="shared" si="8"/>
        <v/>
      </c>
      <c r="CR28" s="42" t="str">
        <f t="shared" si="9"/>
        <v/>
      </c>
      <c r="CS28" t="str">
        <f t="shared" si="10"/>
        <v/>
      </c>
      <c r="CT28" t="str">
        <f>IF(L28="Y","tissue","")</f>
        <v/>
      </c>
      <c r="CU28" t="str">
        <f>IF(L28="Y","in collection","")</f>
        <v/>
      </c>
      <c r="CV28" t="str">
        <f>IF(L28="Y","dessicated","")</f>
        <v/>
      </c>
    </row>
    <row r="29" spans="1:100" ht="16.5" x14ac:dyDescent="0.3">
      <c r="A29" s="7"/>
      <c r="B29" s="19"/>
      <c r="C29" s="19"/>
      <c r="D29" s="19"/>
      <c r="E29" s="19"/>
      <c r="F29" s="19"/>
      <c r="G29" s="10"/>
      <c r="H29" s="14"/>
      <c r="I29" s="19"/>
      <c r="J29" s="19"/>
      <c r="K29" s="10"/>
      <c r="L29" s="19"/>
      <c r="M29" s="19"/>
      <c r="N29" s="19"/>
      <c r="O29" s="19"/>
      <c r="P29" s="19"/>
      <c r="Q29" s="24"/>
      <c r="R29" s="14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29"/>
      <c r="AL29" s="29"/>
      <c r="AM29" s="7"/>
      <c r="AN29" s="7"/>
      <c r="AO29" s="7"/>
      <c r="AP29" s="19"/>
      <c r="AQ29" s="19"/>
      <c r="AR29" s="19"/>
      <c r="AS29" s="14"/>
      <c r="AT29" s="19"/>
      <c r="AU29" s="19"/>
      <c r="AV29" s="19"/>
      <c r="AW29" s="14"/>
      <c r="AX29" s="19"/>
      <c r="AY29" s="19"/>
      <c r="AZ29" s="19"/>
      <c r="BA29" s="19"/>
      <c r="BB29" s="19"/>
      <c r="BC29" s="19"/>
      <c r="BD29" s="19"/>
      <c r="BE29" s="19"/>
      <c r="BF29" s="14"/>
      <c r="BG29" s="35" t="str">
        <f>IF(BB29&lt;&gt;"","&lt;a href='https://www.inaturalist.org/observations/"&amp;BB29&amp;" 'target='_blank' style='color: blue'&gt;iNaturalist Record: "&amp;BB29&amp;"&lt;/a&gt; ","")</f>
        <v/>
      </c>
      <c r="BH29" s="36" t="str">
        <f>IF(AT29&lt;&gt;"",AT29&amp;". ","")</f>
        <v/>
      </c>
      <c r="BI29" s="36" t="str">
        <f>IF(AV29&lt;&gt;"","Land use/disturbance history: "&amp;AV29&amp;". ","")</f>
        <v/>
      </c>
      <c r="BJ29" s="36" t="str">
        <f>IF(AW29&lt;&gt;"","Slope in degrees: "&amp;AW29&amp;". ","")</f>
        <v/>
      </c>
      <c r="BK29" s="36" t="str">
        <f>IF(AX29&lt;&gt;"","Slope aspect: "&amp;AX29&amp;". ","")</f>
        <v/>
      </c>
      <c r="BL29" s="36" t="str">
        <f>IF(AY29&lt;&gt;"","Soil description: "&amp;AY29&amp;". ","")</f>
        <v/>
      </c>
      <c r="BM29" s="36" t="str">
        <f>IF(BA29&lt;&gt;"","Terrain: "&amp;BA29&amp;". ","")</f>
        <v/>
      </c>
      <c r="BN29" s="36" t="str">
        <f t="shared" si="0"/>
        <v/>
      </c>
      <c r="BO29" t="str">
        <f t="shared" si="1"/>
        <v/>
      </c>
      <c r="BP29" t="str">
        <f>IF(BD29&lt;&gt;"","Permit: "&amp;BD29,"")</f>
        <v/>
      </c>
      <c r="BQ29" s="41" t="str">
        <f>IF(AA29="Abundant","Estimated frequency within viewshed: Abundant (&gt;500).",IF(AA29="Common","Estimated frequency within viewshed: Common (101-500).",IF(AA29="Frequent","Estimated frequency within viewshed: Frequent (11-100).",IF(AA29="Occasional","Estimated frequency within viewshed: Occasional (6-10).",IF(AA29="Rare","Estimated frequency within viewshed: Rare (1-5).","")))))</f>
        <v/>
      </c>
      <c r="BR29" s="41" t="str">
        <f>IF(B29&lt;&gt;"",B29&amp;". ","")</f>
        <v/>
      </c>
      <c r="BS29" s="41" t="str">
        <f>IF(M29="Same individual","Tissue sample collected.",IF(M29="Same population","Tissue sample collected from another individual in the same population.",""))</f>
        <v/>
      </c>
      <c r="BT29" s="41" t="str">
        <f>IF(R29&lt;&gt;"","Seed sample collected from "&amp;R29&amp;" plants within the same population.","")</f>
        <v/>
      </c>
      <c r="BU29" s="41" t="str">
        <f>IF(AB29&lt;&gt;"",AB29&amp;". ","")</f>
        <v/>
      </c>
      <c r="BV29" s="41" t="str">
        <f>IF(AE29&lt;&gt;"","Landowner: "&amp;AE29&amp;".","")</f>
        <v/>
      </c>
      <c r="BW29" s="41" t="str">
        <f>IF(AF29&lt;&gt;"","Element Occurrence ID: "&amp;AF29&amp;".","")</f>
        <v/>
      </c>
      <c r="BX29" s="41" t="str">
        <f t="shared" si="2"/>
        <v/>
      </c>
      <c r="BY29" t="str">
        <f t="shared" si="3"/>
        <v/>
      </c>
      <c r="BZ29" s="41" t="str">
        <f t="shared" si="4"/>
        <v/>
      </c>
      <c r="CA29" t="str">
        <f t="shared" si="5"/>
        <v/>
      </c>
      <c r="CB29" s="41" t="str">
        <f>IF(AU29&lt;&gt;"","Area immediately surrounding specimen: "&amp;AU29&amp;".","")</f>
        <v/>
      </c>
      <c r="CC29" s="41" t="str">
        <f>IF(T29&lt;&gt;"","Habit: "&amp;T29&amp;".","")</f>
        <v/>
      </c>
      <c r="CD29" s="41" t="str">
        <f>IF(U29&lt;&gt;"","Life history habit: "&amp;U29&amp;".","")</f>
        <v/>
      </c>
      <c r="CE29" s="41" t="str">
        <f>IF(V29&lt;&gt;"","Graminoid habit: "&amp;V29&amp;".","")</f>
        <v/>
      </c>
      <c r="CF29" s="41" t="str">
        <f>IF(W29&lt;&gt;"","Flower color: "&amp;W29&amp;".","")</f>
        <v/>
      </c>
      <c r="CG29" s="41" t="str">
        <f>IF(X29&lt;&gt;"","Height in centimeters: "&amp;X29&amp;".","")</f>
        <v/>
      </c>
      <c r="CH29" s="41" t="str">
        <f>IF(Y29&lt;&gt;"",Y29&amp;".","")</f>
        <v/>
      </c>
      <c r="CI29" s="41" t="str">
        <f t="shared" si="6"/>
        <v/>
      </c>
      <c r="CJ29" t="str">
        <f t="shared" si="7"/>
        <v/>
      </c>
      <c r="CK29" s="41" t="str">
        <f>IF(T29&lt;&gt;"","''habit'':"&amp;"''"&amp;T29&amp;"'',","")</f>
        <v/>
      </c>
      <c r="CL29" s="41" t="str">
        <f>IF(U29&lt;&gt;"","''life cycle habit'':"&amp;"''"&amp;U29&amp;"'',","")</f>
        <v/>
      </c>
      <c r="CM29" s="41" t="str">
        <f>IF(V29&lt;&gt;"","''graminoidHabit'':"&amp;"''"&amp;V29&amp;"'',","")</f>
        <v/>
      </c>
      <c r="CN29" s="41" t="str">
        <f>IF(W29&lt;&gt;"","''flower color'':"&amp;"''"&amp;W29&amp;"'',","")</f>
        <v/>
      </c>
      <c r="CO29" s="41" t="str">
        <f>IF(X29&lt;&gt;"","''heightInCentimeters'':"&amp;X29&amp;",","")</f>
        <v/>
      </c>
      <c r="CP29" s="41" t="str">
        <f>IF(Y29&lt;&gt;"",Y29,"")</f>
        <v/>
      </c>
      <c r="CQ29" s="41" t="str">
        <f t="shared" si="8"/>
        <v/>
      </c>
      <c r="CR29" s="42" t="str">
        <f t="shared" si="9"/>
        <v/>
      </c>
      <c r="CS29" t="str">
        <f t="shared" si="10"/>
        <v/>
      </c>
      <c r="CT29" t="str">
        <f>IF(L29="Y","tissue","")</f>
        <v/>
      </c>
      <c r="CU29" t="str">
        <f>IF(L29="Y","in collection","")</f>
        <v/>
      </c>
      <c r="CV29" t="str">
        <f>IF(L29="Y","dessicated","")</f>
        <v/>
      </c>
    </row>
    <row r="30" spans="1:100" ht="16.5" x14ac:dyDescent="0.3">
      <c r="A30" s="7"/>
      <c r="B30" s="19"/>
      <c r="C30" s="19"/>
      <c r="D30" s="19"/>
      <c r="E30" s="19"/>
      <c r="F30" s="19"/>
      <c r="G30" s="10"/>
      <c r="H30" s="14"/>
      <c r="I30" s="19"/>
      <c r="J30" s="19"/>
      <c r="K30" s="10"/>
      <c r="L30" s="19"/>
      <c r="M30" s="19"/>
      <c r="N30" s="19"/>
      <c r="O30" s="19"/>
      <c r="P30" s="19"/>
      <c r="Q30" s="24"/>
      <c r="R30" s="14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29"/>
      <c r="AL30" s="29"/>
      <c r="AM30" s="7"/>
      <c r="AN30" s="7"/>
      <c r="AO30" s="7"/>
      <c r="AP30" s="19"/>
      <c r="AQ30" s="19"/>
      <c r="AR30" s="19"/>
      <c r="AS30" s="14"/>
      <c r="AT30" s="19"/>
      <c r="AU30" s="19"/>
      <c r="AV30" s="19"/>
      <c r="AW30" s="14"/>
      <c r="AX30" s="19"/>
      <c r="AY30" s="19"/>
      <c r="AZ30" s="19"/>
      <c r="BA30" s="19"/>
      <c r="BB30" s="19"/>
      <c r="BC30" s="19"/>
      <c r="BD30" s="19"/>
      <c r="BE30" s="19"/>
      <c r="BF30" s="14"/>
      <c r="BG30" s="35" t="str">
        <f>IF(BB30&lt;&gt;"","&lt;a href='https://www.inaturalist.org/observations/"&amp;BB30&amp;" 'target='_blank' style='color: blue'&gt;iNaturalist Record: "&amp;BB30&amp;"&lt;/a&gt; ","")</f>
        <v/>
      </c>
      <c r="BH30" s="36" t="str">
        <f>IF(AT30&lt;&gt;"",AT30&amp;". ","")</f>
        <v/>
      </c>
      <c r="BI30" s="36" t="str">
        <f>IF(AV30&lt;&gt;"","Land use/disturbance history: "&amp;AV30&amp;". ","")</f>
        <v/>
      </c>
      <c r="BJ30" s="36" t="str">
        <f>IF(AW30&lt;&gt;"","Slope in degrees: "&amp;AW30&amp;". ","")</f>
        <v/>
      </c>
      <c r="BK30" s="36" t="str">
        <f>IF(AX30&lt;&gt;"","Slope aspect: "&amp;AX30&amp;". ","")</f>
        <v/>
      </c>
      <c r="BL30" s="36" t="str">
        <f>IF(AY30&lt;&gt;"","Soil description: "&amp;AY30&amp;". ","")</f>
        <v/>
      </c>
      <c r="BM30" s="36" t="str">
        <f>IF(BA30&lt;&gt;"","Terrain: "&amp;BA30&amp;". ","")</f>
        <v/>
      </c>
      <c r="BN30" s="36" t="str">
        <f t="shared" si="0"/>
        <v/>
      </c>
      <c r="BO30" t="str">
        <f t="shared" si="1"/>
        <v/>
      </c>
      <c r="BP30" t="str">
        <f>IF(BD30&lt;&gt;"","Permit: "&amp;BD30,"")</f>
        <v/>
      </c>
      <c r="BQ30" s="41" t="str">
        <f>IF(AA30="Abundant","Estimated frequency within viewshed: Abundant (&gt;500).",IF(AA30="Common","Estimated frequency within viewshed: Common (101-500).",IF(AA30="Frequent","Estimated frequency within viewshed: Frequent (11-100).",IF(AA30="Occasional","Estimated frequency within viewshed: Occasional (6-10).",IF(AA30="Rare","Estimated frequency within viewshed: Rare (1-5).","")))))</f>
        <v/>
      </c>
      <c r="BR30" s="41" t="str">
        <f>IF(B30&lt;&gt;"",B30&amp;". ","")</f>
        <v/>
      </c>
      <c r="BS30" s="41" t="str">
        <f>IF(M30="Same individual","Tissue sample collected.",IF(M30="Same population","Tissue sample collected from another individual in the same population.",""))</f>
        <v/>
      </c>
      <c r="BT30" s="41" t="str">
        <f>IF(R30&lt;&gt;"","Seed sample collected from "&amp;R30&amp;" plants within the same population.","")</f>
        <v/>
      </c>
      <c r="BU30" s="41" t="str">
        <f>IF(AB30&lt;&gt;"",AB30&amp;". ","")</f>
        <v/>
      </c>
      <c r="BV30" s="41" t="str">
        <f>IF(AE30&lt;&gt;"","Landowner: "&amp;AE30&amp;".","")</f>
        <v/>
      </c>
      <c r="BW30" s="41" t="str">
        <f>IF(AF30&lt;&gt;"","Element Occurrence ID: "&amp;AF30&amp;".","")</f>
        <v/>
      </c>
      <c r="BX30" s="41" t="str">
        <f t="shared" si="2"/>
        <v/>
      </c>
      <c r="BY30" t="str">
        <f t="shared" si="3"/>
        <v/>
      </c>
      <c r="BZ30" s="41" t="str">
        <f t="shared" si="4"/>
        <v/>
      </c>
      <c r="CA30" t="str">
        <f t="shared" si="5"/>
        <v/>
      </c>
      <c r="CB30" s="41" t="str">
        <f>IF(AU30&lt;&gt;"","Area immediately surrounding specimen: "&amp;AU30&amp;".","")</f>
        <v/>
      </c>
      <c r="CC30" s="41" t="str">
        <f>IF(T30&lt;&gt;"","Habit: "&amp;T30&amp;".","")</f>
        <v/>
      </c>
      <c r="CD30" s="41" t="str">
        <f>IF(U30&lt;&gt;"","Life history habit: "&amp;U30&amp;".","")</f>
        <v/>
      </c>
      <c r="CE30" s="41" t="str">
        <f>IF(V30&lt;&gt;"","Graminoid habit: "&amp;V30&amp;".","")</f>
        <v/>
      </c>
      <c r="CF30" s="41" t="str">
        <f>IF(W30&lt;&gt;"","Flower color: "&amp;W30&amp;".","")</f>
        <v/>
      </c>
      <c r="CG30" s="41" t="str">
        <f>IF(X30&lt;&gt;"","Height in centimeters: "&amp;X30&amp;".","")</f>
        <v/>
      </c>
      <c r="CH30" s="41" t="str">
        <f>IF(Y30&lt;&gt;"",Y30&amp;".","")</f>
        <v/>
      </c>
      <c r="CI30" s="41" t="str">
        <f t="shared" si="6"/>
        <v/>
      </c>
      <c r="CJ30" t="str">
        <f t="shared" si="7"/>
        <v/>
      </c>
      <c r="CK30" s="41" t="str">
        <f>IF(T30&lt;&gt;"","''habit'':"&amp;"''"&amp;T30&amp;"'',","")</f>
        <v/>
      </c>
      <c r="CL30" s="41" t="str">
        <f>IF(U30&lt;&gt;"","''life cycle habit'':"&amp;"''"&amp;U30&amp;"'',","")</f>
        <v/>
      </c>
      <c r="CM30" s="41" t="str">
        <f>IF(V30&lt;&gt;"","''graminoidHabit'':"&amp;"''"&amp;V30&amp;"'',","")</f>
        <v/>
      </c>
      <c r="CN30" s="41" t="str">
        <f>IF(W30&lt;&gt;"","''flower color'':"&amp;"''"&amp;W30&amp;"'',","")</f>
        <v/>
      </c>
      <c r="CO30" s="41" t="str">
        <f>IF(X30&lt;&gt;"","''heightInCentimeters'':"&amp;X30&amp;",","")</f>
        <v/>
      </c>
      <c r="CP30" s="41" t="str">
        <f>IF(Y30&lt;&gt;"",Y30,"")</f>
        <v/>
      </c>
      <c r="CQ30" s="41" t="str">
        <f t="shared" si="8"/>
        <v/>
      </c>
      <c r="CR30" s="42" t="str">
        <f t="shared" si="9"/>
        <v/>
      </c>
      <c r="CS30" t="str">
        <f t="shared" si="10"/>
        <v/>
      </c>
      <c r="CT30" t="str">
        <f>IF(L30="Y","tissue","")</f>
        <v/>
      </c>
      <c r="CU30" t="str">
        <f>IF(L30="Y","in collection","")</f>
        <v/>
      </c>
      <c r="CV30" t="str">
        <f>IF(L30="Y","dessicated","")</f>
        <v/>
      </c>
    </row>
    <row r="31" spans="1:100" ht="16.5" x14ac:dyDescent="0.3">
      <c r="A31" s="7"/>
      <c r="B31" s="19"/>
      <c r="C31" s="19"/>
      <c r="D31" s="19"/>
      <c r="E31" s="19"/>
      <c r="F31" s="19"/>
      <c r="G31" s="10"/>
      <c r="H31" s="14"/>
      <c r="I31" s="19"/>
      <c r="J31" s="19"/>
      <c r="K31" s="10"/>
      <c r="L31" s="19"/>
      <c r="M31" s="19"/>
      <c r="N31" s="19"/>
      <c r="O31" s="19"/>
      <c r="P31" s="19"/>
      <c r="Q31" s="24"/>
      <c r="R31" s="14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29"/>
      <c r="AL31" s="29"/>
      <c r="AM31" s="7"/>
      <c r="AN31" s="7"/>
      <c r="AO31" s="7"/>
      <c r="AP31" s="19"/>
      <c r="AQ31" s="19"/>
      <c r="AR31" s="19"/>
      <c r="AS31" s="14"/>
      <c r="AT31" s="19"/>
      <c r="AU31" s="19"/>
      <c r="AV31" s="19"/>
      <c r="AW31" s="14"/>
      <c r="AX31" s="19"/>
      <c r="AY31" s="19"/>
      <c r="AZ31" s="19"/>
      <c r="BA31" s="19"/>
      <c r="BB31" s="19"/>
      <c r="BC31" s="19"/>
      <c r="BD31" s="19"/>
      <c r="BE31" s="19"/>
      <c r="BF31" s="14"/>
      <c r="BG31" s="35" t="str">
        <f>IF(BB31&lt;&gt;"","&lt;a href='https://www.inaturalist.org/observations/"&amp;BB31&amp;" 'target='_blank' style='color: blue'&gt;iNaturalist Record: "&amp;BB31&amp;"&lt;/a&gt; ","")</f>
        <v/>
      </c>
      <c r="BH31" s="36" t="str">
        <f>IF(AT31&lt;&gt;"",AT31&amp;". ","")</f>
        <v/>
      </c>
      <c r="BI31" s="36" t="str">
        <f>IF(AV31&lt;&gt;"","Land use/disturbance history: "&amp;AV31&amp;". ","")</f>
        <v/>
      </c>
      <c r="BJ31" s="36" t="str">
        <f>IF(AW31&lt;&gt;"","Slope in degrees: "&amp;AW31&amp;". ","")</f>
        <v/>
      </c>
      <c r="BK31" s="36" t="str">
        <f>IF(AX31&lt;&gt;"","Slope aspect: "&amp;AX31&amp;". ","")</f>
        <v/>
      </c>
      <c r="BL31" s="36" t="str">
        <f>IF(AY31&lt;&gt;"","Soil description: "&amp;AY31&amp;". ","")</f>
        <v/>
      </c>
      <c r="BM31" s="36" t="str">
        <f>IF(BA31&lt;&gt;"","Terrain: "&amp;BA31&amp;". ","")</f>
        <v/>
      </c>
      <c r="BN31" s="36" t="str">
        <f t="shared" si="0"/>
        <v/>
      </c>
      <c r="BO31" t="str">
        <f t="shared" si="1"/>
        <v/>
      </c>
      <c r="BP31" t="str">
        <f>IF(BD31&lt;&gt;"","Permit: "&amp;BD31,"")</f>
        <v/>
      </c>
      <c r="BQ31" s="41" t="str">
        <f>IF(AA31="Abundant","Estimated frequency within viewshed: Abundant (&gt;500).",IF(AA31="Common","Estimated frequency within viewshed: Common (101-500).",IF(AA31="Frequent","Estimated frequency within viewshed: Frequent (11-100).",IF(AA31="Occasional","Estimated frequency within viewshed: Occasional (6-10).",IF(AA31="Rare","Estimated frequency within viewshed: Rare (1-5).","")))))</f>
        <v/>
      </c>
      <c r="BR31" s="41" t="str">
        <f>IF(B31&lt;&gt;"",B31&amp;". ","")</f>
        <v/>
      </c>
      <c r="BS31" s="41" t="str">
        <f>IF(M31="Same individual","Tissue sample collected.",IF(M31="Same population","Tissue sample collected from another individual in the same population.",""))</f>
        <v/>
      </c>
      <c r="BT31" s="41" t="str">
        <f>IF(R31&lt;&gt;"","Seed sample collected from "&amp;R31&amp;" plants within the same population.","")</f>
        <v/>
      </c>
      <c r="BU31" s="41" t="str">
        <f>IF(AB31&lt;&gt;"",AB31&amp;". ","")</f>
        <v/>
      </c>
      <c r="BV31" s="41" t="str">
        <f>IF(AE31&lt;&gt;"","Landowner: "&amp;AE31&amp;".","")</f>
        <v/>
      </c>
      <c r="BW31" s="41" t="str">
        <f>IF(AF31&lt;&gt;"","Element Occurrence ID: "&amp;AF31&amp;".","")</f>
        <v/>
      </c>
      <c r="BX31" s="41" t="str">
        <f t="shared" si="2"/>
        <v/>
      </c>
      <c r="BY31" t="str">
        <f t="shared" si="3"/>
        <v/>
      </c>
      <c r="BZ31" s="41" t="str">
        <f t="shared" si="4"/>
        <v/>
      </c>
      <c r="CA31" t="str">
        <f t="shared" si="5"/>
        <v/>
      </c>
      <c r="CB31" s="41" t="str">
        <f>IF(AU31&lt;&gt;"","Area immediately surrounding specimen: "&amp;AU31&amp;".","")</f>
        <v/>
      </c>
      <c r="CC31" s="41" t="str">
        <f>IF(T31&lt;&gt;"","Habit: "&amp;T31&amp;".","")</f>
        <v/>
      </c>
      <c r="CD31" s="41" t="str">
        <f>IF(U31&lt;&gt;"","Life history habit: "&amp;U31&amp;".","")</f>
        <v/>
      </c>
      <c r="CE31" s="41" t="str">
        <f>IF(V31&lt;&gt;"","Graminoid habit: "&amp;V31&amp;".","")</f>
        <v/>
      </c>
      <c r="CF31" s="41" t="str">
        <f>IF(W31&lt;&gt;"","Flower color: "&amp;W31&amp;".","")</f>
        <v/>
      </c>
      <c r="CG31" s="41" t="str">
        <f>IF(X31&lt;&gt;"","Height in centimeters: "&amp;X31&amp;".","")</f>
        <v/>
      </c>
      <c r="CH31" s="41" t="str">
        <f>IF(Y31&lt;&gt;"",Y31&amp;".","")</f>
        <v/>
      </c>
      <c r="CI31" s="41" t="str">
        <f t="shared" si="6"/>
        <v/>
      </c>
      <c r="CJ31" t="str">
        <f t="shared" si="7"/>
        <v/>
      </c>
      <c r="CK31" s="41" t="str">
        <f>IF(T31&lt;&gt;"","''habit'':"&amp;"''"&amp;T31&amp;"'',","")</f>
        <v/>
      </c>
      <c r="CL31" s="41" t="str">
        <f>IF(U31&lt;&gt;"","''life cycle habit'':"&amp;"''"&amp;U31&amp;"'',","")</f>
        <v/>
      </c>
      <c r="CM31" s="41" t="str">
        <f>IF(V31&lt;&gt;"","''graminoidHabit'':"&amp;"''"&amp;V31&amp;"'',","")</f>
        <v/>
      </c>
      <c r="CN31" s="41" t="str">
        <f>IF(W31&lt;&gt;"","''flower color'':"&amp;"''"&amp;W31&amp;"'',","")</f>
        <v/>
      </c>
      <c r="CO31" s="41" t="str">
        <f>IF(X31&lt;&gt;"","''heightInCentimeters'':"&amp;X31&amp;",","")</f>
        <v/>
      </c>
      <c r="CP31" s="41" t="str">
        <f>IF(Y31&lt;&gt;"",Y31,"")</f>
        <v/>
      </c>
      <c r="CQ31" s="41" t="str">
        <f t="shared" si="8"/>
        <v/>
      </c>
      <c r="CR31" s="42" t="str">
        <f t="shared" si="9"/>
        <v/>
      </c>
      <c r="CS31" t="str">
        <f t="shared" si="10"/>
        <v/>
      </c>
      <c r="CT31" t="str">
        <f>IF(L31="Y","tissue","")</f>
        <v/>
      </c>
      <c r="CU31" t="str">
        <f>IF(L31="Y","in collection","")</f>
        <v/>
      </c>
      <c r="CV31" t="str">
        <f>IF(L31="Y","dessicated","")</f>
        <v/>
      </c>
    </row>
    <row r="32" spans="1:100" ht="16.5" x14ac:dyDescent="0.3">
      <c r="A32" s="7"/>
      <c r="B32" s="19"/>
      <c r="C32" s="19"/>
      <c r="D32" s="19"/>
      <c r="E32" s="19"/>
      <c r="F32" s="19"/>
      <c r="G32" s="10"/>
      <c r="H32" s="14"/>
      <c r="I32" s="19"/>
      <c r="J32" s="19"/>
      <c r="K32" s="10"/>
      <c r="L32" s="19"/>
      <c r="M32" s="19"/>
      <c r="N32" s="19"/>
      <c r="O32" s="19"/>
      <c r="P32" s="19"/>
      <c r="Q32" s="24"/>
      <c r="R32" s="14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29"/>
      <c r="AL32" s="29"/>
      <c r="AM32" s="7"/>
      <c r="AN32" s="7"/>
      <c r="AO32" s="7"/>
      <c r="AP32" s="19"/>
      <c r="AQ32" s="19"/>
      <c r="AR32" s="19"/>
      <c r="AS32" s="14"/>
      <c r="AT32" s="19"/>
      <c r="AU32" s="19"/>
      <c r="AV32" s="19"/>
      <c r="AW32" s="14"/>
      <c r="AX32" s="19"/>
      <c r="AY32" s="19"/>
      <c r="AZ32" s="19"/>
      <c r="BA32" s="19"/>
      <c r="BB32" s="19"/>
      <c r="BC32" s="19"/>
      <c r="BD32" s="19"/>
      <c r="BE32" s="19"/>
      <c r="BF32" s="14"/>
      <c r="BG32" s="35" t="str">
        <f>IF(BB32&lt;&gt;"","&lt;a href='https://www.inaturalist.org/observations/"&amp;BB32&amp;" 'target='_blank' style='color: blue'&gt;iNaturalist Record: "&amp;BB32&amp;"&lt;/a&gt; ","")</f>
        <v/>
      </c>
      <c r="BH32" s="36" t="str">
        <f>IF(AT32&lt;&gt;"",AT32&amp;". ","")</f>
        <v/>
      </c>
      <c r="BI32" s="36" t="str">
        <f>IF(AV32&lt;&gt;"","Land use/disturbance history: "&amp;AV32&amp;". ","")</f>
        <v/>
      </c>
      <c r="BJ32" s="36" t="str">
        <f>IF(AW32&lt;&gt;"","Slope in degrees: "&amp;AW32&amp;". ","")</f>
        <v/>
      </c>
      <c r="BK32" s="36" t="str">
        <f>IF(AX32&lt;&gt;"","Slope aspect: "&amp;AX32&amp;". ","")</f>
        <v/>
      </c>
      <c r="BL32" s="36" t="str">
        <f>IF(AY32&lt;&gt;"","Soil description: "&amp;AY32&amp;". ","")</f>
        <v/>
      </c>
      <c r="BM32" s="36" t="str">
        <f>IF(BA32&lt;&gt;"","Terrain: "&amp;BA32&amp;". ","")</f>
        <v/>
      </c>
      <c r="BN32" s="36" t="str">
        <f t="shared" si="0"/>
        <v/>
      </c>
      <c r="BO32" t="str">
        <f t="shared" si="1"/>
        <v/>
      </c>
      <c r="BP32" t="str">
        <f>IF(BD32&lt;&gt;"","Permit: "&amp;BD32,"")</f>
        <v/>
      </c>
      <c r="BQ32" s="41" t="str">
        <f>IF(AA32="Abundant","Estimated frequency within viewshed: Abundant (&gt;500).",IF(AA32="Common","Estimated frequency within viewshed: Common (101-500).",IF(AA32="Frequent","Estimated frequency within viewshed: Frequent (11-100).",IF(AA32="Occasional","Estimated frequency within viewshed: Occasional (6-10).",IF(AA32="Rare","Estimated frequency within viewshed: Rare (1-5).","")))))</f>
        <v/>
      </c>
      <c r="BR32" s="41" t="str">
        <f>IF(B32&lt;&gt;"",B32&amp;". ","")</f>
        <v/>
      </c>
      <c r="BS32" s="41" t="str">
        <f>IF(M32="Same individual","Tissue sample collected.",IF(M32="Same population","Tissue sample collected from another individual in the same population.",""))</f>
        <v/>
      </c>
      <c r="BT32" s="41" t="str">
        <f>IF(R32&lt;&gt;"","Seed sample collected from "&amp;R32&amp;" plants within the same population.","")</f>
        <v/>
      </c>
      <c r="BU32" s="41" t="str">
        <f>IF(AB32&lt;&gt;"",AB32&amp;". ","")</f>
        <v/>
      </c>
      <c r="BV32" s="41" t="str">
        <f>IF(AE32&lt;&gt;"","Landowner: "&amp;AE32&amp;".","")</f>
        <v/>
      </c>
      <c r="BW32" s="41" t="str">
        <f>IF(AF32&lt;&gt;"","Element Occurrence ID: "&amp;AF32&amp;".","")</f>
        <v/>
      </c>
      <c r="BX32" s="41" t="str">
        <f t="shared" si="2"/>
        <v/>
      </c>
      <c r="BY32" t="str">
        <f t="shared" si="3"/>
        <v/>
      </c>
      <c r="BZ32" s="41" t="str">
        <f t="shared" si="4"/>
        <v/>
      </c>
      <c r="CA32" t="str">
        <f t="shared" si="5"/>
        <v/>
      </c>
      <c r="CB32" s="41" t="str">
        <f>IF(AU32&lt;&gt;"","Area immediately surrounding specimen: "&amp;AU32&amp;".","")</f>
        <v/>
      </c>
      <c r="CC32" s="41" t="str">
        <f>IF(T32&lt;&gt;"","Habit: "&amp;T32&amp;".","")</f>
        <v/>
      </c>
      <c r="CD32" s="41" t="str">
        <f>IF(U32&lt;&gt;"","Life history habit: "&amp;U32&amp;".","")</f>
        <v/>
      </c>
      <c r="CE32" s="41" t="str">
        <f>IF(V32&lt;&gt;"","Graminoid habit: "&amp;V32&amp;".","")</f>
        <v/>
      </c>
      <c r="CF32" s="41" t="str">
        <f>IF(W32&lt;&gt;"","Flower color: "&amp;W32&amp;".","")</f>
        <v/>
      </c>
      <c r="CG32" s="41" t="str">
        <f>IF(X32&lt;&gt;"","Height in centimeters: "&amp;X32&amp;".","")</f>
        <v/>
      </c>
      <c r="CH32" s="41" t="str">
        <f>IF(Y32&lt;&gt;"",Y32&amp;".","")</f>
        <v/>
      </c>
      <c r="CI32" s="41" t="str">
        <f t="shared" si="6"/>
        <v/>
      </c>
      <c r="CJ32" t="str">
        <f t="shared" si="7"/>
        <v/>
      </c>
      <c r="CK32" s="41" t="str">
        <f>IF(T32&lt;&gt;"","''habit'':"&amp;"''"&amp;T32&amp;"'',","")</f>
        <v/>
      </c>
      <c r="CL32" s="41" t="str">
        <f>IF(U32&lt;&gt;"","''life cycle habit'':"&amp;"''"&amp;U32&amp;"'',","")</f>
        <v/>
      </c>
      <c r="CM32" s="41" t="str">
        <f>IF(V32&lt;&gt;"","''graminoidHabit'':"&amp;"''"&amp;V32&amp;"'',","")</f>
        <v/>
      </c>
      <c r="CN32" s="41" t="str">
        <f>IF(W32&lt;&gt;"","''flower color'':"&amp;"''"&amp;W32&amp;"'',","")</f>
        <v/>
      </c>
      <c r="CO32" s="41" t="str">
        <f>IF(X32&lt;&gt;"","''heightInCentimeters'':"&amp;X32&amp;",","")</f>
        <v/>
      </c>
      <c r="CP32" s="41" t="str">
        <f>IF(Y32&lt;&gt;"",Y32,"")</f>
        <v/>
      </c>
      <c r="CQ32" s="41" t="str">
        <f t="shared" si="8"/>
        <v/>
      </c>
      <c r="CR32" s="42" t="str">
        <f t="shared" si="9"/>
        <v/>
      </c>
      <c r="CS32" t="str">
        <f t="shared" si="10"/>
        <v/>
      </c>
      <c r="CT32" t="str">
        <f>IF(L32="Y","tissue","")</f>
        <v/>
      </c>
      <c r="CU32" t="str">
        <f>IF(L32="Y","in collection","")</f>
        <v/>
      </c>
      <c r="CV32" t="str">
        <f>IF(L32="Y","dessicated","")</f>
        <v/>
      </c>
    </row>
    <row r="33" spans="1:100" ht="16.5" x14ac:dyDescent="0.3">
      <c r="A33" s="7"/>
      <c r="B33" s="19"/>
      <c r="C33" s="19"/>
      <c r="D33" s="19"/>
      <c r="E33" s="19"/>
      <c r="F33" s="19"/>
      <c r="G33" s="10"/>
      <c r="H33" s="14"/>
      <c r="I33" s="19"/>
      <c r="J33" s="19"/>
      <c r="K33" s="10"/>
      <c r="L33" s="19"/>
      <c r="M33" s="19"/>
      <c r="N33" s="19"/>
      <c r="O33" s="19"/>
      <c r="P33" s="19"/>
      <c r="Q33" s="24"/>
      <c r="R33" s="14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29"/>
      <c r="AL33" s="29"/>
      <c r="AM33" s="7"/>
      <c r="AN33" s="7"/>
      <c r="AO33" s="7"/>
      <c r="AP33" s="19"/>
      <c r="AQ33" s="19"/>
      <c r="AR33" s="19"/>
      <c r="AS33" s="14"/>
      <c r="AT33" s="19"/>
      <c r="AU33" s="19"/>
      <c r="AV33" s="19"/>
      <c r="AW33" s="14"/>
      <c r="AX33" s="19"/>
      <c r="AY33" s="19"/>
      <c r="AZ33" s="19"/>
      <c r="BA33" s="19"/>
      <c r="BB33" s="19"/>
      <c r="BC33" s="19"/>
      <c r="BD33" s="19"/>
      <c r="BE33" s="19"/>
      <c r="BF33" s="14"/>
      <c r="BG33" s="35" t="str">
        <f>IF(BB33&lt;&gt;"","&lt;a href='https://www.inaturalist.org/observations/"&amp;BB33&amp;" 'target='_blank' style='color: blue'&gt;iNaturalist Record: "&amp;BB33&amp;"&lt;/a&gt; ","")</f>
        <v/>
      </c>
      <c r="BH33" s="36" t="str">
        <f>IF(AT33&lt;&gt;"",AT33&amp;". ","")</f>
        <v/>
      </c>
      <c r="BI33" s="36" t="str">
        <f>IF(AV33&lt;&gt;"","Land use/disturbance history: "&amp;AV33&amp;". ","")</f>
        <v/>
      </c>
      <c r="BJ33" s="36" t="str">
        <f>IF(AW33&lt;&gt;"","Slope in degrees: "&amp;AW33&amp;". ","")</f>
        <v/>
      </c>
      <c r="BK33" s="36" t="str">
        <f>IF(AX33&lt;&gt;"","Slope aspect: "&amp;AX33&amp;". ","")</f>
        <v/>
      </c>
      <c r="BL33" s="36" t="str">
        <f>IF(AY33&lt;&gt;"","Soil description: "&amp;AY33&amp;". ","")</f>
        <v/>
      </c>
      <c r="BM33" s="36" t="str">
        <f>IF(BA33&lt;&gt;"","Terrain: "&amp;BA33&amp;". ","")</f>
        <v/>
      </c>
      <c r="BN33" s="36" t="str">
        <f t="shared" si="0"/>
        <v/>
      </c>
      <c r="BO33" t="str">
        <f t="shared" si="1"/>
        <v/>
      </c>
      <c r="BP33" t="str">
        <f>IF(BD33&lt;&gt;"","Permit: "&amp;BD33,"")</f>
        <v/>
      </c>
      <c r="BQ33" s="41" t="str">
        <f>IF(AA33="Abundant","Estimated frequency within viewshed: Abundant (&gt;500).",IF(AA33="Common","Estimated frequency within viewshed: Common (101-500).",IF(AA33="Frequent","Estimated frequency within viewshed: Frequent (11-100).",IF(AA33="Occasional","Estimated frequency within viewshed: Occasional (6-10).",IF(AA33="Rare","Estimated frequency within viewshed: Rare (1-5).","")))))</f>
        <v/>
      </c>
      <c r="BR33" s="41" t="str">
        <f>IF(B33&lt;&gt;"",B33&amp;". ","")</f>
        <v/>
      </c>
      <c r="BS33" s="41" t="str">
        <f>IF(M33="Same individual","Tissue sample collected.",IF(M33="Same population","Tissue sample collected from another individual in the same population.",""))</f>
        <v/>
      </c>
      <c r="BT33" s="41" t="str">
        <f>IF(R33&lt;&gt;"","Seed sample collected from "&amp;R33&amp;" plants within the same population.","")</f>
        <v/>
      </c>
      <c r="BU33" s="41" t="str">
        <f>IF(AB33&lt;&gt;"",AB33&amp;". ","")</f>
        <v/>
      </c>
      <c r="BV33" s="41" t="str">
        <f>IF(AE33&lt;&gt;"","Landowner: "&amp;AE33&amp;".","")</f>
        <v/>
      </c>
      <c r="BW33" s="41" t="str">
        <f>IF(AF33&lt;&gt;"","Element Occurrence ID: "&amp;AF33&amp;".","")</f>
        <v/>
      </c>
      <c r="BX33" s="41" t="str">
        <f t="shared" si="2"/>
        <v/>
      </c>
      <c r="BY33" t="str">
        <f t="shared" si="3"/>
        <v/>
      </c>
      <c r="BZ33" s="41" t="str">
        <f t="shared" si="4"/>
        <v/>
      </c>
      <c r="CA33" t="str">
        <f t="shared" si="5"/>
        <v/>
      </c>
      <c r="CB33" s="41" t="str">
        <f>IF(AU33&lt;&gt;"","Area immediately surrounding specimen: "&amp;AU33&amp;".","")</f>
        <v/>
      </c>
      <c r="CC33" s="41" t="str">
        <f>IF(T33&lt;&gt;"","Habit: "&amp;T33&amp;".","")</f>
        <v/>
      </c>
      <c r="CD33" s="41" t="str">
        <f>IF(U33&lt;&gt;"","Life history habit: "&amp;U33&amp;".","")</f>
        <v/>
      </c>
      <c r="CE33" s="41" t="str">
        <f>IF(V33&lt;&gt;"","Graminoid habit: "&amp;V33&amp;".","")</f>
        <v/>
      </c>
      <c r="CF33" s="41" t="str">
        <f>IF(W33&lt;&gt;"","Flower color: "&amp;W33&amp;".","")</f>
        <v/>
      </c>
      <c r="CG33" s="41" t="str">
        <f>IF(X33&lt;&gt;"","Height in centimeters: "&amp;X33&amp;".","")</f>
        <v/>
      </c>
      <c r="CH33" s="41" t="str">
        <f>IF(Y33&lt;&gt;"",Y33&amp;".","")</f>
        <v/>
      </c>
      <c r="CI33" s="41" t="str">
        <f t="shared" si="6"/>
        <v/>
      </c>
      <c r="CJ33" t="str">
        <f t="shared" si="7"/>
        <v/>
      </c>
      <c r="CK33" s="41" t="str">
        <f>IF(T33&lt;&gt;"","''habit'':"&amp;"''"&amp;T33&amp;"'',","")</f>
        <v/>
      </c>
      <c r="CL33" s="41" t="str">
        <f>IF(U33&lt;&gt;"","''life cycle habit'':"&amp;"''"&amp;U33&amp;"'',","")</f>
        <v/>
      </c>
      <c r="CM33" s="41" t="str">
        <f>IF(V33&lt;&gt;"","''graminoidHabit'':"&amp;"''"&amp;V33&amp;"'',","")</f>
        <v/>
      </c>
      <c r="CN33" s="41" t="str">
        <f>IF(W33&lt;&gt;"","''flower color'':"&amp;"''"&amp;W33&amp;"'',","")</f>
        <v/>
      </c>
      <c r="CO33" s="41" t="str">
        <f>IF(X33&lt;&gt;"","''heightInCentimeters'':"&amp;X33&amp;",","")</f>
        <v/>
      </c>
      <c r="CP33" s="41" t="str">
        <f>IF(Y33&lt;&gt;"",Y33,"")</f>
        <v/>
      </c>
      <c r="CQ33" s="41" t="str">
        <f t="shared" si="8"/>
        <v/>
      </c>
      <c r="CR33" s="42" t="str">
        <f t="shared" si="9"/>
        <v/>
      </c>
      <c r="CS33" t="str">
        <f t="shared" si="10"/>
        <v/>
      </c>
      <c r="CT33" t="str">
        <f>IF(L33="Y","tissue","")</f>
        <v/>
      </c>
      <c r="CU33" t="str">
        <f>IF(L33="Y","in collection","")</f>
        <v/>
      </c>
      <c r="CV33" t="str">
        <f>IF(L33="Y","dessicated","")</f>
        <v/>
      </c>
    </row>
    <row r="34" spans="1:100" ht="16.5" x14ac:dyDescent="0.3">
      <c r="A34" s="7"/>
      <c r="B34" s="19"/>
      <c r="C34" s="19"/>
      <c r="D34" s="19"/>
      <c r="E34" s="19"/>
      <c r="F34" s="19"/>
      <c r="G34" s="10"/>
      <c r="H34" s="14"/>
      <c r="I34" s="19"/>
      <c r="J34" s="19"/>
      <c r="K34" s="10"/>
      <c r="L34" s="19"/>
      <c r="M34" s="19"/>
      <c r="N34" s="19"/>
      <c r="O34" s="19"/>
      <c r="P34" s="19"/>
      <c r="Q34" s="24"/>
      <c r="R34" s="14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29"/>
      <c r="AL34" s="29"/>
      <c r="AM34" s="7"/>
      <c r="AN34" s="7"/>
      <c r="AO34" s="7"/>
      <c r="AP34" s="19"/>
      <c r="AQ34" s="19"/>
      <c r="AR34" s="19"/>
      <c r="AS34" s="14"/>
      <c r="AT34" s="19"/>
      <c r="AU34" s="19"/>
      <c r="AV34" s="19"/>
      <c r="AW34" s="14"/>
      <c r="AX34" s="19"/>
      <c r="AY34" s="19"/>
      <c r="AZ34" s="19"/>
      <c r="BA34" s="19"/>
      <c r="BB34" s="19"/>
      <c r="BC34" s="19"/>
      <c r="BD34" s="19"/>
      <c r="BE34" s="19"/>
      <c r="BF34" s="14"/>
      <c r="BG34" s="35" t="str">
        <f>IF(BB34&lt;&gt;"","&lt;a href='https://www.inaturalist.org/observations/"&amp;BB34&amp;" 'target='_blank' style='color: blue'&gt;iNaturalist Record: "&amp;BB34&amp;"&lt;/a&gt; ","")</f>
        <v/>
      </c>
      <c r="BH34" s="36" t="str">
        <f>IF(AT34&lt;&gt;"",AT34&amp;". ","")</f>
        <v/>
      </c>
      <c r="BI34" s="36" t="str">
        <f>IF(AV34&lt;&gt;"","Land use/disturbance history: "&amp;AV34&amp;". ","")</f>
        <v/>
      </c>
      <c r="BJ34" s="36" t="str">
        <f>IF(AW34&lt;&gt;"","Slope in degrees: "&amp;AW34&amp;". ","")</f>
        <v/>
      </c>
      <c r="BK34" s="36" t="str">
        <f>IF(AX34&lt;&gt;"","Slope aspect: "&amp;AX34&amp;". ","")</f>
        <v/>
      </c>
      <c r="BL34" s="36" t="str">
        <f>IF(AY34&lt;&gt;"","Soil description: "&amp;AY34&amp;". ","")</f>
        <v/>
      </c>
      <c r="BM34" s="36" t="str">
        <f>IF(BA34&lt;&gt;"","Terrain: "&amp;BA34&amp;". ","")</f>
        <v/>
      </c>
      <c r="BN34" s="36" t="str">
        <f t="shared" si="0"/>
        <v/>
      </c>
      <c r="BO34" t="str">
        <f t="shared" si="1"/>
        <v/>
      </c>
      <c r="BP34" t="str">
        <f>IF(BD34&lt;&gt;"","Permit: "&amp;BD34,"")</f>
        <v/>
      </c>
      <c r="BQ34" s="41" t="str">
        <f>IF(AA34="Abundant","Estimated frequency within viewshed: Abundant (&gt;500).",IF(AA34="Common","Estimated frequency within viewshed: Common (101-500).",IF(AA34="Frequent","Estimated frequency within viewshed: Frequent (11-100).",IF(AA34="Occasional","Estimated frequency within viewshed: Occasional (6-10).",IF(AA34="Rare","Estimated frequency within viewshed: Rare (1-5).","")))))</f>
        <v/>
      </c>
      <c r="BR34" s="41" t="str">
        <f>IF(B34&lt;&gt;"",B34&amp;". ","")</f>
        <v/>
      </c>
      <c r="BS34" s="41" t="str">
        <f>IF(M34="Same individual","Tissue sample collected.",IF(M34="Same population","Tissue sample collected from another individual in the same population.",""))</f>
        <v/>
      </c>
      <c r="BT34" s="41" t="str">
        <f>IF(R34&lt;&gt;"","Seed sample collected from "&amp;R34&amp;" plants within the same population.","")</f>
        <v/>
      </c>
      <c r="BU34" s="41" t="str">
        <f>IF(AB34&lt;&gt;"",AB34&amp;". ","")</f>
        <v/>
      </c>
      <c r="BV34" s="41" t="str">
        <f>IF(AE34&lt;&gt;"","Landowner: "&amp;AE34&amp;".","")</f>
        <v/>
      </c>
      <c r="BW34" s="41" t="str">
        <f>IF(AF34&lt;&gt;"","Element Occurrence ID: "&amp;AF34&amp;".","")</f>
        <v/>
      </c>
      <c r="BX34" s="41" t="str">
        <f t="shared" si="2"/>
        <v/>
      </c>
      <c r="BY34" t="str">
        <f t="shared" si="3"/>
        <v/>
      </c>
      <c r="BZ34" s="41" t="str">
        <f t="shared" si="4"/>
        <v/>
      </c>
      <c r="CA34" t="str">
        <f t="shared" si="5"/>
        <v/>
      </c>
      <c r="CB34" s="41" t="str">
        <f>IF(AU34&lt;&gt;"","Area immediately surrounding specimen: "&amp;AU34&amp;".","")</f>
        <v/>
      </c>
      <c r="CC34" s="41" t="str">
        <f>IF(T34&lt;&gt;"","Habit: "&amp;T34&amp;".","")</f>
        <v/>
      </c>
      <c r="CD34" s="41" t="str">
        <f>IF(U34&lt;&gt;"","Life history habit: "&amp;U34&amp;".","")</f>
        <v/>
      </c>
      <c r="CE34" s="41" t="str">
        <f>IF(V34&lt;&gt;"","Graminoid habit: "&amp;V34&amp;".","")</f>
        <v/>
      </c>
      <c r="CF34" s="41" t="str">
        <f>IF(W34&lt;&gt;"","Flower color: "&amp;W34&amp;".","")</f>
        <v/>
      </c>
      <c r="CG34" s="41" t="str">
        <f>IF(X34&lt;&gt;"","Height in centimeters: "&amp;X34&amp;".","")</f>
        <v/>
      </c>
      <c r="CH34" s="41" t="str">
        <f>IF(Y34&lt;&gt;"",Y34&amp;".","")</f>
        <v/>
      </c>
      <c r="CI34" s="41" t="str">
        <f t="shared" si="6"/>
        <v/>
      </c>
      <c r="CJ34" t="str">
        <f t="shared" si="7"/>
        <v/>
      </c>
      <c r="CK34" s="41" t="str">
        <f>IF(T34&lt;&gt;"","''habit'':"&amp;"''"&amp;T34&amp;"'',","")</f>
        <v/>
      </c>
      <c r="CL34" s="41" t="str">
        <f>IF(U34&lt;&gt;"","''life cycle habit'':"&amp;"''"&amp;U34&amp;"'',","")</f>
        <v/>
      </c>
      <c r="CM34" s="41" t="str">
        <f>IF(V34&lt;&gt;"","''graminoidHabit'':"&amp;"''"&amp;V34&amp;"'',","")</f>
        <v/>
      </c>
      <c r="CN34" s="41" t="str">
        <f>IF(W34&lt;&gt;"","''flower color'':"&amp;"''"&amp;W34&amp;"'',","")</f>
        <v/>
      </c>
      <c r="CO34" s="41" t="str">
        <f>IF(X34&lt;&gt;"","''heightInCentimeters'':"&amp;X34&amp;",","")</f>
        <v/>
      </c>
      <c r="CP34" s="41" t="str">
        <f>IF(Y34&lt;&gt;"",Y34,"")</f>
        <v/>
      </c>
      <c r="CQ34" s="41" t="str">
        <f t="shared" si="8"/>
        <v/>
      </c>
      <c r="CR34" s="42" t="str">
        <f t="shared" si="9"/>
        <v/>
      </c>
      <c r="CS34" t="str">
        <f t="shared" si="10"/>
        <v/>
      </c>
      <c r="CT34" t="str">
        <f>IF(L34="Y","tissue","")</f>
        <v/>
      </c>
      <c r="CU34" t="str">
        <f>IF(L34="Y","in collection","")</f>
        <v/>
      </c>
      <c r="CV34" t="str">
        <f>IF(L34="Y","dessicated","")</f>
        <v/>
      </c>
    </row>
    <row r="35" spans="1:100" ht="16.5" x14ac:dyDescent="0.3">
      <c r="A35" s="7"/>
      <c r="B35" s="19"/>
      <c r="C35" s="19"/>
      <c r="D35" s="19"/>
      <c r="E35" s="19"/>
      <c r="F35" s="19"/>
      <c r="G35" s="10"/>
      <c r="H35" s="14"/>
      <c r="I35" s="19"/>
      <c r="J35" s="19"/>
      <c r="K35" s="10"/>
      <c r="L35" s="19"/>
      <c r="M35" s="19"/>
      <c r="N35" s="19"/>
      <c r="O35" s="19"/>
      <c r="P35" s="19"/>
      <c r="Q35" s="24"/>
      <c r="R35" s="14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29"/>
      <c r="AL35" s="29"/>
      <c r="AM35" s="7"/>
      <c r="AN35" s="7"/>
      <c r="AO35" s="7"/>
      <c r="AP35" s="19"/>
      <c r="AQ35" s="19"/>
      <c r="AR35" s="19"/>
      <c r="AS35" s="14"/>
      <c r="AT35" s="19"/>
      <c r="AU35" s="19"/>
      <c r="AV35" s="19"/>
      <c r="AW35" s="14"/>
      <c r="AX35" s="19"/>
      <c r="AY35" s="19"/>
      <c r="AZ35" s="19"/>
      <c r="BA35" s="19"/>
      <c r="BB35" s="19"/>
      <c r="BC35" s="19"/>
      <c r="BD35" s="19"/>
      <c r="BE35" s="19"/>
      <c r="BF35" s="14"/>
      <c r="BG35" s="35" t="str">
        <f>IF(BB35&lt;&gt;"","&lt;a href='https://www.inaturalist.org/observations/"&amp;BB35&amp;" 'target='_blank' style='color: blue'&gt;iNaturalist Record: "&amp;BB35&amp;"&lt;/a&gt; ","")</f>
        <v/>
      </c>
      <c r="BH35" s="36" t="str">
        <f>IF(AT35&lt;&gt;"",AT35&amp;". ","")</f>
        <v/>
      </c>
      <c r="BI35" s="36" t="str">
        <f>IF(AV35&lt;&gt;"","Land use/disturbance history: "&amp;AV35&amp;". ","")</f>
        <v/>
      </c>
      <c r="BJ35" s="36" t="str">
        <f>IF(AW35&lt;&gt;"","Slope in degrees: "&amp;AW35&amp;". ","")</f>
        <v/>
      </c>
      <c r="BK35" s="36" t="str">
        <f>IF(AX35&lt;&gt;"","Slope aspect: "&amp;AX35&amp;". ","")</f>
        <v/>
      </c>
      <c r="BL35" s="36" t="str">
        <f>IF(AY35&lt;&gt;"","Soil description: "&amp;AY35&amp;". ","")</f>
        <v/>
      </c>
      <c r="BM35" s="36" t="str">
        <f>IF(BA35&lt;&gt;"","Terrain: "&amp;BA35&amp;". ","")</f>
        <v/>
      </c>
      <c r="BN35" s="36" t="str">
        <f t="shared" si="0"/>
        <v/>
      </c>
      <c r="BO35" t="str">
        <f t="shared" si="1"/>
        <v/>
      </c>
      <c r="BP35" t="str">
        <f>IF(BD35&lt;&gt;"","Permit: "&amp;BD35,"")</f>
        <v/>
      </c>
      <c r="BQ35" s="41" t="str">
        <f>IF(AA35="Abundant","Estimated frequency within viewshed: Abundant (&gt;500).",IF(AA35="Common","Estimated frequency within viewshed: Common (101-500).",IF(AA35="Frequent","Estimated frequency within viewshed: Frequent (11-100).",IF(AA35="Occasional","Estimated frequency within viewshed: Occasional (6-10).",IF(AA35="Rare","Estimated frequency within viewshed: Rare (1-5).","")))))</f>
        <v/>
      </c>
      <c r="BR35" s="41" t="str">
        <f>IF(B35&lt;&gt;"",B35&amp;". ","")</f>
        <v/>
      </c>
      <c r="BS35" s="41" t="str">
        <f>IF(M35="Same individual","Tissue sample collected.",IF(M35="Same population","Tissue sample collected from another individual in the same population.",""))</f>
        <v/>
      </c>
      <c r="BT35" s="41" t="str">
        <f>IF(R35&lt;&gt;"","Seed sample collected from "&amp;R35&amp;" plants within the same population.","")</f>
        <v/>
      </c>
      <c r="BU35" s="41" t="str">
        <f>IF(AB35&lt;&gt;"",AB35&amp;". ","")</f>
        <v/>
      </c>
      <c r="BV35" s="41" t="str">
        <f>IF(AE35&lt;&gt;"","Landowner: "&amp;AE35&amp;".","")</f>
        <v/>
      </c>
      <c r="BW35" s="41" t="str">
        <f>IF(AF35&lt;&gt;"","Element Occurrence ID: "&amp;AF35&amp;".","")</f>
        <v/>
      </c>
      <c r="BX35" s="41" t="str">
        <f t="shared" si="2"/>
        <v/>
      </c>
      <c r="BY35" t="str">
        <f t="shared" si="3"/>
        <v/>
      </c>
      <c r="BZ35" s="41" t="str">
        <f t="shared" si="4"/>
        <v/>
      </c>
      <c r="CA35" t="str">
        <f t="shared" si="5"/>
        <v/>
      </c>
      <c r="CB35" s="41" t="str">
        <f>IF(AU35&lt;&gt;"","Area immediately surrounding specimen: "&amp;AU35&amp;".","")</f>
        <v/>
      </c>
      <c r="CC35" s="41" t="str">
        <f>IF(T35&lt;&gt;"","Habit: "&amp;T35&amp;".","")</f>
        <v/>
      </c>
      <c r="CD35" s="41" t="str">
        <f>IF(U35&lt;&gt;"","Life history habit: "&amp;U35&amp;".","")</f>
        <v/>
      </c>
      <c r="CE35" s="41" t="str">
        <f>IF(V35&lt;&gt;"","Graminoid habit: "&amp;V35&amp;".","")</f>
        <v/>
      </c>
      <c r="CF35" s="41" t="str">
        <f>IF(W35&lt;&gt;"","Flower color: "&amp;W35&amp;".","")</f>
        <v/>
      </c>
      <c r="CG35" s="41" t="str">
        <f>IF(X35&lt;&gt;"","Height in centimeters: "&amp;X35&amp;".","")</f>
        <v/>
      </c>
      <c r="CH35" s="41" t="str">
        <f>IF(Y35&lt;&gt;"",Y35&amp;".","")</f>
        <v/>
      </c>
      <c r="CI35" s="41" t="str">
        <f t="shared" si="6"/>
        <v/>
      </c>
      <c r="CJ35" t="str">
        <f t="shared" si="7"/>
        <v/>
      </c>
      <c r="CK35" s="41" t="str">
        <f>IF(T35&lt;&gt;"","''habit'':"&amp;"''"&amp;T35&amp;"'',","")</f>
        <v/>
      </c>
      <c r="CL35" s="41" t="str">
        <f>IF(U35&lt;&gt;"","''life cycle habit'':"&amp;"''"&amp;U35&amp;"'',","")</f>
        <v/>
      </c>
      <c r="CM35" s="41" t="str">
        <f>IF(V35&lt;&gt;"","''graminoidHabit'':"&amp;"''"&amp;V35&amp;"'',","")</f>
        <v/>
      </c>
      <c r="CN35" s="41" t="str">
        <f>IF(W35&lt;&gt;"","''flower color'':"&amp;"''"&amp;W35&amp;"'',","")</f>
        <v/>
      </c>
      <c r="CO35" s="41" t="str">
        <f>IF(X35&lt;&gt;"","''heightInCentimeters'':"&amp;X35&amp;",","")</f>
        <v/>
      </c>
      <c r="CP35" s="41" t="str">
        <f>IF(Y35&lt;&gt;"",Y35,"")</f>
        <v/>
      </c>
      <c r="CQ35" s="41" t="str">
        <f t="shared" si="8"/>
        <v/>
      </c>
      <c r="CR35" s="42" t="str">
        <f t="shared" si="9"/>
        <v/>
      </c>
      <c r="CS35" t="str">
        <f t="shared" si="10"/>
        <v/>
      </c>
      <c r="CT35" t="str">
        <f>IF(L35="Y","tissue","")</f>
        <v/>
      </c>
      <c r="CU35" t="str">
        <f>IF(L35="Y","in collection","")</f>
        <v/>
      </c>
      <c r="CV35" t="str">
        <f>IF(L35="Y","dessicated","")</f>
        <v/>
      </c>
    </row>
    <row r="36" spans="1:100" ht="16.5" x14ac:dyDescent="0.3">
      <c r="A36" s="7"/>
      <c r="B36" s="19"/>
      <c r="C36" s="19"/>
      <c r="D36" s="19"/>
      <c r="E36" s="19"/>
      <c r="F36" s="19"/>
      <c r="G36" s="10"/>
      <c r="H36" s="14"/>
      <c r="I36" s="19"/>
      <c r="J36" s="19"/>
      <c r="K36" s="10"/>
      <c r="L36" s="19"/>
      <c r="M36" s="19"/>
      <c r="N36" s="19"/>
      <c r="O36" s="19"/>
      <c r="P36" s="19"/>
      <c r="Q36" s="24"/>
      <c r="R36" s="14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29"/>
      <c r="AL36" s="29"/>
      <c r="AM36" s="7"/>
      <c r="AN36" s="7"/>
      <c r="AO36" s="7"/>
      <c r="AP36" s="19"/>
      <c r="AQ36" s="19"/>
      <c r="AR36" s="19"/>
      <c r="AS36" s="14"/>
      <c r="AT36" s="19"/>
      <c r="AU36" s="19"/>
      <c r="AV36" s="19"/>
      <c r="AW36" s="14"/>
      <c r="AX36" s="19"/>
      <c r="AY36" s="19"/>
      <c r="AZ36" s="19"/>
      <c r="BA36" s="19"/>
      <c r="BB36" s="19"/>
      <c r="BC36" s="19"/>
      <c r="BD36" s="19"/>
      <c r="BE36" s="19"/>
      <c r="BF36" s="14"/>
      <c r="BG36" s="35" t="str">
        <f>IF(BB36&lt;&gt;"","&lt;a href='https://www.inaturalist.org/observations/"&amp;BB36&amp;" 'target='_blank' style='color: blue'&gt;iNaturalist Record: "&amp;BB36&amp;"&lt;/a&gt; ","")</f>
        <v/>
      </c>
      <c r="BH36" s="36" t="str">
        <f>IF(AT36&lt;&gt;"",AT36&amp;". ","")</f>
        <v/>
      </c>
      <c r="BI36" s="36" t="str">
        <f>IF(AV36&lt;&gt;"","Land use/disturbance history: "&amp;AV36&amp;". ","")</f>
        <v/>
      </c>
      <c r="BJ36" s="36" t="str">
        <f>IF(AW36&lt;&gt;"","Slope in degrees: "&amp;AW36&amp;". ","")</f>
        <v/>
      </c>
      <c r="BK36" s="36" t="str">
        <f>IF(AX36&lt;&gt;"","Slope aspect: "&amp;AX36&amp;". ","")</f>
        <v/>
      </c>
      <c r="BL36" s="36" t="str">
        <f>IF(AY36&lt;&gt;"","Soil description: "&amp;AY36&amp;". ","")</f>
        <v/>
      </c>
      <c r="BM36" s="36" t="str">
        <f>IF(BA36&lt;&gt;"","Terrain: "&amp;BA36&amp;". ","")</f>
        <v/>
      </c>
      <c r="BN36" s="36" t="str">
        <f t="shared" si="0"/>
        <v/>
      </c>
      <c r="BO36" t="str">
        <f t="shared" si="1"/>
        <v/>
      </c>
      <c r="BP36" t="str">
        <f>IF(BD36&lt;&gt;"","Permit: "&amp;BD36,"")</f>
        <v/>
      </c>
      <c r="BQ36" s="41" t="str">
        <f>IF(AA36="Abundant","Estimated frequency within viewshed: Abundant (&gt;500).",IF(AA36="Common","Estimated frequency within viewshed: Common (101-500).",IF(AA36="Frequent","Estimated frequency within viewshed: Frequent (11-100).",IF(AA36="Occasional","Estimated frequency within viewshed: Occasional (6-10).",IF(AA36="Rare","Estimated frequency within viewshed: Rare (1-5).","")))))</f>
        <v/>
      </c>
      <c r="BR36" s="41" t="str">
        <f>IF(B36&lt;&gt;"",B36&amp;". ","")</f>
        <v/>
      </c>
      <c r="BS36" s="41" t="str">
        <f>IF(M36="Same individual","Tissue sample collected.",IF(M36="Same population","Tissue sample collected from another individual in the same population.",""))</f>
        <v/>
      </c>
      <c r="BT36" s="41" t="str">
        <f>IF(R36&lt;&gt;"","Seed sample collected from "&amp;R36&amp;" plants within the same population.","")</f>
        <v/>
      </c>
      <c r="BU36" s="41" t="str">
        <f>IF(AB36&lt;&gt;"",AB36&amp;". ","")</f>
        <v/>
      </c>
      <c r="BV36" s="41" t="str">
        <f>IF(AE36&lt;&gt;"","Landowner: "&amp;AE36&amp;".","")</f>
        <v/>
      </c>
      <c r="BW36" s="41" t="str">
        <f>IF(AF36&lt;&gt;"","Element Occurrence ID: "&amp;AF36&amp;".","")</f>
        <v/>
      </c>
      <c r="BX36" s="41" t="str">
        <f t="shared" si="2"/>
        <v/>
      </c>
      <c r="BY36" t="str">
        <f t="shared" si="3"/>
        <v/>
      </c>
      <c r="BZ36" s="41" t="str">
        <f t="shared" si="4"/>
        <v/>
      </c>
      <c r="CA36" t="str">
        <f t="shared" si="5"/>
        <v/>
      </c>
      <c r="CB36" s="41" t="str">
        <f>IF(AU36&lt;&gt;"","Area immediately surrounding specimen: "&amp;AU36&amp;".","")</f>
        <v/>
      </c>
      <c r="CC36" s="41" t="str">
        <f>IF(T36&lt;&gt;"","Habit: "&amp;T36&amp;".","")</f>
        <v/>
      </c>
      <c r="CD36" s="41" t="str">
        <f>IF(U36&lt;&gt;"","Life history habit: "&amp;U36&amp;".","")</f>
        <v/>
      </c>
      <c r="CE36" s="41" t="str">
        <f>IF(V36&lt;&gt;"","Graminoid habit: "&amp;V36&amp;".","")</f>
        <v/>
      </c>
      <c r="CF36" s="41" t="str">
        <f>IF(W36&lt;&gt;"","Flower color: "&amp;W36&amp;".","")</f>
        <v/>
      </c>
      <c r="CG36" s="41" t="str">
        <f>IF(X36&lt;&gt;"","Height in centimeters: "&amp;X36&amp;".","")</f>
        <v/>
      </c>
      <c r="CH36" s="41" t="str">
        <f>IF(Y36&lt;&gt;"",Y36&amp;".","")</f>
        <v/>
      </c>
      <c r="CI36" s="41" t="str">
        <f t="shared" si="6"/>
        <v/>
      </c>
      <c r="CJ36" t="str">
        <f t="shared" si="7"/>
        <v/>
      </c>
      <c r="CK36" s="41" t="str">
        <f>IF(T36&lt;&gt;"","''habit'':"&amp;"''"&amp;T36&amp;"'',","")</f>
        <v/>
      </c>
      <c r="CL36" s="41" t="str">
        <f>IF(U36&lt;&gt;"","''life cycle habit'':"&amp;"''"&amp;U36&amp;"'',","")</f>
        <v/>
      </c>
      <c r="CM36" s="41" t="str">
        <f>IF(V36&lt;&gt;"","''graminoidHabit'':"&amp;"''"&amp;V36&amp;"'',","")</f>
        <v/>
      </c>
      <c r="CN36" s="41" t="str">
        <f>IF(W36&lt;&gt;"","''flower color'':"&amp;"''"&amp;W36&amp;"'',","")</f>
        <v/>
      </c>
      <c r="CO36" s="41" t="str">
        <f>IF(X36&lt;&gt;"","''heightInCentimeters'':"&amp;X36&amp;",","")</f>
        <v/>
      </c>
      <c r="CP36" s="41" t="str">
        <f>IF(Y36&lt;&gt;"",Y36,"")</f>
        <v/>
      </c>
      <c r="CQ36" s="41" t="str">
        <f t="shared" si="8"/>
        <v/>
      </c>
      <c r="CR36" s="42" t="str">
        <f t="shared" si="9"/>
        <v/>
      </c>
      <c r="CS36" t="str">
        <f t="shared" si="10"/>
        <v/>
      </c>
      <c r="CT36" t="str">
        <f>IF(L36="Y","tissue","")</f>
        <v/>
      </c>
      <c r="CU36" t="str">
        <f>IF(L36="Y","in collection","")</f>
        <v/>
      </c>
      <c r="CV36" t="str">
        <f>IF(L36="Y","dessicated","")</f>
        <v/>
      </c>
    </row>
    <row r="37" spans="1:100" ht="16.5" x14ac:dyDescent="0.3">
      <c r="A37" s="7"/>
      <c r="B37" s="19"/>
      <c r="C37" s="19"/>
      <c r="D37" s="19"/>
      <c r="E37" s="19"/>
      <c r="F37" s="19"/>
      <c r="G37" s="10"/>
      <c r="H37" s="14"/>
      <c r="I37" s="19"/>
      <c r="J37" s="19"/>
      <c r="K37" s="10"/>
      <c r="L37" s="19"/>
      <c r="M37" s="19"/>
      <c r="N37" s="19"/>
      <c r="O37" s="19"/>
      <c r="P37" s="19"/>
      <c r="Q37" s="24"/>
      <c r="R37" s="14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29"/>
      <c r="AL37" s="29"/>
      <c r="AM37" s="7"/>
      <c r="AN37" s="7"/>
      <c r="AO37" s="7"/>
      <c r="AP37" s="19"/>
      <c r="AQ37" s="19"/>
      <c r="AR37" s="19"/>
      <c r="AS37" s="14"/>
      <c r="AT37" s="19"/>
      <c r="AU37" s="19"/>
      <c r="AV37" s="19"/>
      <c r="AW37" s="14"/>
      <c r="AX37" s="19"/>
      <c r="AY37" s="19"/>
      <c r="AZ37" s="19"/>
      <c r="BA37" s="19"/>
      <c r="BB37" s="19"/>
      <c r="BC37" s="19"/>
      <c r="BD37" s="19"/>
      <c r="BE37" s="19"/>
      <c r="BF37" s="14"/>
      <c r="BG37" s="35" t="str">
        <f>IF(BB37&lt;&gt;"","&lt;a href='https://www.inaturalist.org/observations/"&amp;BB37&amp;" 'target='_blank' style='color: blue'&gt;iNaturalist Record: "&amp;BB37&amp;"&lt;/a&gt; ","")</f>
        <v/>
      </c>
      <c r="BH37" s="36" t="str">
        <f>IF(AT37&lt;&gt;"",AT37&amp;". ","")</f>
        <v/>
      </c>
      <c r="BI37" s="36" t="str">
        <f>IF(AV37&lt;&gt;"","Land use/disturbance history: "&amp;AV37&amp;". ","")</f>
        <v/>
      </c>
      <c r="BJ37" s="36" t="str">
        <f>IF(AW37&lt;&gt;"","Slope in degrees: "&amp;AW37&amp;". ","")</f>
        <v/>
      </c>
      <c r="BK37" s="36" t="str">
        <f>IF(AX37&lt;&gt;"","Slope aspect: "&amp;AX37&amp;". ","")</f>
        <v/>
      </c>
      <c r="BL37" s="36" t="str">
        <f>IF(AY37&lt;&gt;"","Soil description: "&amp;AY37&amp;". ","")</f>
        <v/>
      </c>
      <c r="BM37" s="36" t="str">
        <f>IF(BA37&lt;&gt;"","Terrain: "&amp;BA37&amp;". ","")</f>
        <v/>
      </c>
      <c r="BN37" s="36" t="str">
        <f t="shared" si="0"/>
        <v/>
      </c>
      <c r="BO37" t="str">
        <f t="shared" si="1"/>
        <v/>
      </c>
      <c r="BP37" t="str">
        <f>IF(BD37&lt;&gt;"","Permit: "&amp;BD37,"")</f>
        <v/>
      </c>
      <c r="BQ37" s="41" t="str">
        <f>IF(AA37="Abundant","Estimated frequency within viewshed: Abundant (&gt;500).",IF(AA37="Common","Estimated frequency within viewshed: Common (101-500).",IF(AA37="Frequent","Estimated frequency within viewshed: Frequent (11-100).",IF(AA37="Occasional","Estimated frequency within viewshed: Occasional (6-10).",IF(AA37="Rare","Estimated frequency within viewshed: Rare (1-5).","")))))</f>
        <v/>
      </c>
      <c r="BR37" s="41" t="str">
        <f>IF(B37&lt;&gt;"",B37&amp;". ","")</f>
        <v/>
      </c>
      <c r="BS37" s="41" t="str">
        <f>IF(M37="Same individual","Tissue sample collected.",IF(M37="Same population","Tissue sample collected from another individual in the same population.",""))</f>
        <v/>
      </c>
      <c r="BT37" s="41" t="str">
        <f>IF(R37&lt;&gt;"","Seed sample collected from "&amp;R37&amp;" plants within the same population.","")</f>
        <v/>
      </c>
      <c r="BU37" s="41" t="str">
        <f>IF(AB37&lt;&gt;"",AB37&amp;". ","")</f>
        <v/>
      </c>
      <c r="BV37" s="41" t="str">
        <f>IF(AE37&lt;&gt;"","Landowner: "&amp;AE37&amp;".","")</f>
        <v/>
      </c>
      <c r="BW37" s="41" t="str">
        <f>IF(AF37&lt;&gt;"","Element Occurrence ID: "&amp;AF37&amp;".","")</f>
        <v/>
      </c>
      <c r="BX37" s="41" t="str">
        <f t="shared" si="2"/>
        <v/>
      </c>
      <c r="BY37" t="str">
        <f t="shared" si="3"/>
        <v/>
      </c>
      <c r="BZ37" s="41" t="str">
        <f t="shared" si="4"/>
        <v/>
      </c>
      <c r="CA37" t="str">
        <f t="shared" si="5"/>
        <v/>
      </c>
      <c r="CB37" s="41" t="str">
        <f>IF(AU37&lt;&gt;"","Area immediately surrounding specimen: "&amp;AU37&amp;".","")</f>
        <v/>
      </c>
      <c r="CC37" s="41" t="str">
        <f>IF(T37&lt;&gt;"","Habit: "&amp;T37&amp;".","")</f>
        <v/>
      </c>
      <c r="CD37" s="41" t="str">
        <f>IF(U37&lt;&gt;"","Life history habit: "&amp;U37&amp;".","")</f>
        <v/>
      </c>
      <c r="CE37" s="41" t="str">
        <f>IF(V37&lt;&gt;"","Graminoid habit: "&amp;V37&amp;".","")</f>
        <v/>
      </c>
      <c r="CF37" s="41" t="str">
        <f>IF(W37&lt;&gt;"","Flower color: "&amp;W37&amp;".","")</f>
        <v/>
      </c>
      <c r="CG37" s="41" t="str">
        <f>IF(X37&lt;&gt;"","Height in centimeters: "&amp;X37&amp;".","")</f>
        <v/>
      </c>
      <c r="CH37" s="41" t="str">
        <f>IF(Y37&lt;&gt;"",Y37&amp;".","")</f>
        <v/>
      </c>
      <c r="CI37" s="41" t="str">
        <f t="shared" si="6"/>
        <v/>
      </c>
      <c r="CJ37" t="str">
        <f t="shared" si="7"/>
        <v/>
      </c>
      <c r="CK37" s="41" t="str">
        <f>IF(T37&lt;&gt;"","''habit'':"&amp;"''"&amp;T37&amp;"'',","")</f>
        <v/>
      </c>
      <c r="CL37" s="41" t="str">
        <f>IF(U37&lt;&gt;"","''life cycle habit'':"&amp;"''"&amp;U37&amp;"'',","")</f>
        <v/>
      </c>
      <c r="CM37" s="41" t="str">
        <f>IF(V37&lt;&gt;"","''graminoidHabit'':"&amp;"''"&amp;V37&amp;"'',","")</f>
        <v/>
      </c>
      <c r="CN37" s="41" t="str">
        <f>IF(W37&lt;&gt;"","''flower color'':"&amp;"''"&amp;W37&amp;"'',","")</f>
        <v/>
      </c>
      <c r="CO37" s="41" t="str">
        <f>IF(X37&lt;&gt;"","''heightInCentimeters'':"&amp;X37&amp;",","")</f>
        <v/>
      </c>
      <c r="CP37" s="41" t="str">
        <f>IF(Y37&lt;&gt;"",Y37,"")</f>
        <v/>
      </c>
      <c r="CQ37" s="41" t="str">
        <f t="shared" si="8"/>
        <v/>
      </c>
      <c r="CR37" s="42" t="str">
        <f t="shared" si="9"/>
        <v/>
      </c>
      <c r="CS37" t="str">
        <f t="shared" si="10"/>
        <v/>
      </c>
      <c r="CT37" t="str">
        <f>IF(L37="Y","tissue","")</f>
        <v/>
      </c>
      <c r="CU37" t="str">
        <f>IF(L37="Y","in collection","")</f>
        <v/>
      </c>
      <c r="CV37" t="str">
        <f>IF(L37="Y","dessicated","")</f>
        <v/>
      </c>
    </row>
    <row r="38" spans="1:100" ht="16.5" x14ac:dyDescent="0.3">
      <c r="A38" s="7"/>
      <c r="B38" s="19"/>
      <c r="C38" s="19"/>
      <c r="D38" s="19"/>
      <c r="E38" s="19"/>
      <c r="F38" s="19"/>
      <c r="G38" s="10"/>
      <c r="H38" s="14"/>
      <c r="I38" s="19"/>
      <c r="J38" s="19"/>
      <c r="K38" s="10"/>
      <c r="L38" s="19"/>
      <c r="M38" s="19"/>
      <c r="N38" s="19"/>
      <c r="O38" s="19"/>
      <c r="P38" s="19"/>
      <c r="Q38" s="24"/>
      <c r="R38" s="14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29"/>
      <c r="AL38" s="29"/>
      <c r="AM38" s="7"/>
      <c r="AN38" s="7"/>
      <c r="AO38" s="7"/>
      <c r="AP38" s="19"/>
      <c r="AQ38" s="19"/>
      <c r="AR38" s="19"/>
      <c r="AS38" s="14"/>
      <c r="AT38" s="19"/>
      <c r="AU38" s="19"/>
      <c r="AV38" s="19"/>
      <c r="AW38" s="14"/>
      <c r="AX38" s="19"/>
      <c r="AY38" s="19"/>
      <c r="AZ38" s="19"/>
      <c r="BA38" s="19"/>
      <c r="BB38" s="19"/>
      <c r="BC38" s="19"/>
      <c r="BD38" s="19"/>
      <c r="BE38" s="19"/>
      <c r="BF38" s="14"/>
      <c r="BG38" s="35" t="str">
        <f>IF(BB38&lt;&gt;"","&lt;a href='https://www.inaturalist.org/observations/"&amp;BB38&amp;" 'target='_blank' style='color: blue'&gt;iNaturalist Record: "&amp;BB38&amp;"&lt;/a&gt; ","")</f>
        <v/>
      </c>
      <c r="BH38" s="36" t="str">
        <f>IF(AT38&lt;&gt;"",AT38&amp;". ","")</f>
        <v/>
      </c>
      <c r="BI38" s="36" t="str">
        <f>IF(AV38&lt;&gt;"","Land use/disturbance history: "&amp;AV38&amp;". ","")</f>
        <v/>
      </c>
      <c r="BJ38" s="36" t="str">
        <f>IF(AW38&lt;&gt;"","Slope in degrees: "&amp;AW38&amp;". ","")</f>
        <v/>
      </c>
      <c r="BK38" s="36" t="str">
        <f>IF(AX38&lt;&gt;"","Slope aspect: "&amp;AX38&amp;". ","")</f>
        <v/>
      </c>
      <c r="BL38" s="36" t="str">
        <f>IF(AY38&lt;&gt;"","Soil description: "&amp;AY38&amp;". ","")</f>
        <v/>
      </c>
      <c r="BM38" s="36" t="str">
        <f>IF(BA38&lt;&gt;"","Terrain: "&amp;BA38&amp;". ","")</f>
        <v/>
      </c>
      <c r="BN38" s="36" t="str">
        <f t="shared" si="0"/>
        <v/>
      </c>
      <c r="BO38" t="str">
        <f t="shared" si="1"/>
        <v/>
      </c>
      <c r="BP38" t="str">
        <f>IF(BD38&lt;&gt;"","Permit: "&amp;BD38,"")</f>
        <v/>
      </c>
      <c r="BQ38" s="41" t="str">
        <f>IF(AA38="Abundant","Estimated frequency within viewshed: Abundant (&gt;500).",IF(AA38="Common","Estimated frequency within viewshed: Common (101-500).",IF(AA38="Frequent","Estimated frequency within viewshed: Frequent (11-100).",IF(AA38="Occasional","Estimated frequency within viewshed: Occasional (6-10).",IF(AA38="Rare","Estimated frequency within viewshed: Rare (1-5).","")))))</f>
        <v/>
      </c>
      <c r="BR38" s="41" t="str">
        <f>IF(B38&lt;&gt;"",B38&amp;". ","")</f>
        <v/>
      </c>
      <c r="BS38" s="41" t="str">
        <f>IF(M38="Same individual","Tissue sample collected.",IF(M38="Same population","Tissue sample collected from another individual in the same population.",""))</f>
        <v/>
      </c>
      <c r="BT38" s="41" t="str">
        <f>IF(R38&lt;&gt;"","Seed sample collected from "&amp;R38&amp;" plants within the same population.","")</f>
        <v/>
      </c>
      <c r="BU38" s="41" t="str">
        <f>IF(AB38&lt;&gt;"",AB38&amp;". ","")</f>
        <v/>
      </c>
      <c r="BV38" s="41" t="str">
        <f>IF(AE38&lt;&gt;"","Landowner: "&amp;AE38&amp;".","")</f>
        <v/>
      </c>
      <c r="BW38" s="41" t="str">
        <f>IF(AF38&lt;&gt;"","Element Occurrence ID: "&amp;AF38&amp;".","")</f>
        <v/>
      </c>
      <c r="BX38" s="41" t="str">
        <f t="shared" si="2"/>
        <v/>
      </c>
      <c r="BY38" t="str">
        <f t="shared" si="3"/>
        <v/>
      </c>
      <c r="BZ38" s="41" t="str">
        <f t="shared" si="4"/>
        <v/>
      </c>
      <c r="CA38" t="str">
        <f t="shared" si="5"/>
        <v/>
      </c>
      <c r="CB38" s="41" t="str">
        <f>IF(AU38&lt;&gt;"","Area immediately surrounding specimen: "&amp;AU38&amp;".","")</f>
        <v/>
      </c>
      <c r="CC38" s="41" t="str">
        <f>IF(T38&lt;&gt;"","Habit: "&amp;T38&amp;".","")</f>
        <v/>
      </c>
      <c r="CD38" s="41" t="str">
        <f>IF(U38&lt;&gt;"","Life history habit: "&amp;U38&amp;".","")</f>
        <v/>
      </c>
      <c r="CE38" s="41" t="str">
        <f>IF(V38&lt;&gt;"","Graminoid habit: "&amp;V38&amp;".","")</f>
        <v/>
      </c>
      <c r="CF38" s="41" t="str">
        <f>IF(W38&lt;&gt;"","Flower color: "&amp;W38&amp;".","")</f>
        <v/>
      </c>
      <c r="CG38" s="41" t="str">
        <f>IF(X38&lt;&gt;"","Height in centimeters: "&amp;X38&amp;".","")</f>
        <v/>
      </c>
      <c r="CH38" s="41" t="str">
        <f>IF(Y38&lt;&gt;"",Y38&amp;".","")</f>
        <v/>
      </c>
      <c r="CI38" s="41" t="str">
        <f t="shared" si="6"/>
        <v/>
      </c>
      <c r="CJ38" t="str">
        <f t="shared" si="7"/>
        <v/>
      </c>
      <c r="CK38" s="41" t="str">
        <f>IF(T38&lt;&gt;"","''habit'':"&amp;"''"&amp;T38&amp;"'',","")</f>
        <v/>
      </c>
      <c r="CL38" s="41" t="str">
        <f>IF(U38&lt;&gt;"","''life cycle habit'':"&amp;"''"&amp;U38&amp;"'',","")</f>
        <v/>
      </c>
      <c r="CM38" s="41" t="str">
        <f>IF(V38&lt;&gt;"","''graminoidHabit'':"&amp;"''"&amp;V38&amp;"'',","")</f>
        <v/>
      </c>
      <c r="CN38" s="41" t="str">
        <f>IF(W38&lt;&gt;"","''flower color'':"&amp;"''"&amp;W38&amp;"'',","")</f>
        <v/>
      </c>
      <c r="CO38" s="41" t="str">
        <f>IF(X38&lt;&gt;"","''heightInCentimeters'':"&amp;X38&amp;",","")</f>
        <v/>
      </c>
      <c r="CP38" s="41" t="str">
        <f>IF(Y38&lt;&gt;"",Y38,"")</f>
        <v/>
      </c>
      <c r="CQ38" s="41" t="str">
        <f t="shared" si="8"/>
        <v/>
      </c>
      <c r="CR38" s="42" t="str">
        <f t="shared" si="9"/>
        <v/>
      </c>
      <c r="CS38" t="str">
        <f t="shared" si="10"/>
        <v/>
      </c>
      <c r="CT38" t="str">
        <f>IF(L38="Y","tissue","")</f>
        <v/>
      </c>
      <c r="CU38" t="str">
        <f>IF(L38="Y","in collection","")</f>
        <v/>
      </c>
      <c r="CV38" t="str">
        <f>IF(L38="Y","dessicated","")</f>
        <v/>
      </c>
    </row>
    <row r="39" spans="1:100" ht="16.5" x14ac:dyDescent="0.3">
      <c r="A39" s="7"/>
      <c r="B39" s="19"/>
      <c r="C39" s="19"/>
      <c r="D39" s="19"/>
      <c r="E39" s="19"/>
      <c r="F39" s="19"/>
      <c r="G39" s="10"/>
      <c r="H39" s="14"/>
      <c r="I39" s="19"/>
      <c r="J39" s="19"/>
      <c r="K39" s="10"/>
      <c r="L39" s="19"/>
      <c r="M39" s="19"/>
      <c r="N39" s="19"/>
      <c r="O39" s="19"/>
      <c r="P39" s="19"/>
      <c r="Q39" s="24"/>
      <c r="R39" s="14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29"/>
      <c r="AL39" s="29"/>
      <c r="AM39" s="7"/>
      <c r="AN39" s="7"/>
      <c r="AO39" s="7"/>
      <c r="AP39" s="19"/>
      <c r="AQ39" s="19"/>
      <c r="AR39" s="19"/>
      <c r="AS39" s="14"/>
      <c r="AT39" s="19"/>
      <c r="AU39" s="19"/>
      <c r="AV39" s="19"/>
      <c r="AW39" s="14"/>
      <c r="AX39" s="19"/>
      <c r="AY39" s="19"/>
      <c r="AZ39" s="19"/>
      <c r="BA39" s="19"/>
      <c r="BB39" s="19"/>
      <c r="BC39" s="19"/>
      <c r="BD39" s="19"/>
      <c r="BE39" s="19"/>
      <c r="BF39" s="14"/>
      <c r="BG39" s="35" t="str">
        <f>IF(BB39&lt;&gt;"","&lt;a href='https://www.inaturalist.org/observations/"&amp;BB39&amp;" 'target='_blank' style='color: blue'&gt;iNaturalist Record: "&amp;BB39&amp;"&lt;/a&gt; ","")</f>
        <v/>
      </c>
      <c r="BH39" s="36" t="str">
        <f>IF(AT39&lt;&gt;"",AT39&amp;". ","")</f>
        <v/>
      </c>
      <c r="BI39" s="36" t="str">
        <f>IF(AV39&lt;&gt;"","Land use/disturbance history: "&amp;AV39&amp;". ","")</f>
        <v/>
      </c>
      <c r="BJ39" s="36" t="str">
        <f>IF(AW39&lt;&gt;"","Slope in degrees: "&amp;AW39&amp;". ","")</f>
        <v/>
      </c>
      <c r="BK39" s="36" t="str">
        <f>IF(AX39&lt;&gt;"","Slope aspect: "&amp;AX39&amp;". ","")</f>
        <v/>
      </c>
      <c r="BL39" s="36" t="str">
        <f>IF(AY39&lt;&gt;"","Soil description: "&amp;AY39&amp;". ","")</f>
        <v/>
      </c>
      <c r="BM39" s="36" t="str">
        <f>IF(BA39&lt;&gt;"","Terrain: "&amp;BA39&amp;". ","")</f>
        <v/>
      </c>
      <c r="BN39" s="36" t="str">
        <f t="shared" si="0"/>
        <v/>
      </c>
      <c r="BO39" t="str">
        <f t="shared" si="1"/>
        <v/>
      </c>
      <c r="BP39" t="str">
        <f>IF(BD39&lt;&gt;"","Permit: "&amp;BD39,"")</f>
        <v/>
      </c>
      <c r="BQ39" s="41" t="str">
        <f>IF(AA39="Abundant","Estimated frequency within viewshed: Abundant (&gt;500).",IF(AA39="Common","Estimated frequency within viewshed: Common (101-500).",IF(AA39="Frequent","Estimated frequency within viewshed: Frequent (11-100).",IF(AA39="Occasional","Estimated frequency within viewshed: Occasional (6-10).",IF(AA39="Rare","Estimated frequency within viewshed: Rare (1-5).","")))))</f>
        <v/>
      </c>
      <c r="BR39" s="41" t="str">
        <f>IF(B39&lt;&gt;"",B39&amp;". ","")</f>
        <v/>
      </c>
      <c r="BS39" s="41" t="str">
        <f>IF(M39="Same individual","Tissue sample collected.",IF(M39="Same population","Tissue sample collected from another individual in the same population.",""))</f>
        <v/>
      </c>
      <c r="BT39" s="41" t="str">
        <f>IF(R39&lt;&gt;"","Seed sample collected from "&amp;R39&amp;" plants within the same population.","")</f>
        <v/>
      </c>
      <c r="BU39" s="41" t="str">
        <f>IF(AB39&lt;&gt;"",AB39&amp;". ","")</f>
        <v/>
      </c>
      <c r="BV39" s="41" t="str">
        <f>IF(AE39&lt;&gt;"","Landowner: "&amp;AE39&amp;".","")</f>
        <v/>
      </c>
      <c r="BW39" s="41" t="str">
        <f>IF(AF39&lt;&gt;"","Element Occurrence ID: "&amp;AF39&amp;".","")</f>
        <v/>
      </c>
      <c r="BX39" s="41" t="str">
        <f t="shared" si="2"/>
        <v/>
      </c>
      <c r="BY39" t="str">
        <f t="shared" si="3"/>
        <v/>
      </c>
      <c r="BZ39" s="41" t="str">
        <f t="shared" si="4"/>
        <v/>
      </c>
      <c r="CA39" t="str">
        <f t="shared" si="5"/>
        <v/>
      </c>
      <c r="CB39" s="41" t="str">
        <f>IF(AU39&lt;&gt;"","Area immediately surrounding specimen: "&amp;AU39&amp;".","")</f>
        <v/>
      </c>
      <c r="CC39" s="41" t="str">
        <f>IF(T39&lt;&gt;"","Habit: "&amp;T39&amp;".","")</f>
        <v/>
      </c>
      <c r="CD39" s="41" t="str">
        <f>IF(U39&lt;&gt;"","Life history habit: "&amp;U39&amp;".","")</f>
        <v/>
      </c>
      <c r="CE39" s="41" t="str">
        <f>IF(V39&lt;&gt;"","Graminoid habit: "&amp;V39&amp;".","")</f>
        <v/>
      </c>
      <c r="CF39" s="41" t="str">
        <f>IF(W39&lt;&gt;"","Flower color: "&amp;W39&amp;".","")</f>
        <v/>
      </c>
      <c r="CG39" s="41" t="str">
        <f>IF(X39&lt;&gt;"","Height in centimeters: "&amp;X39&amp;".","")</f>
        <v/>
      </c>
      <c r="CH39" s="41" t="str">
        <f>IF(Y39&lt;&gt;"",Y39&amp;".","")</f>
        <v/>
      </c>
      <c r="CI39" s="41" t="str">
        <f t="shared" si="6"/>
        <v/>
      </c>
      <c r="CJ39" t="str">
        <f t="shared" si="7"/>
        <v/>
      </c>
      <c r="CK39" s="41" t="str">
        <f>IF(T39&lt;&gt;"","''habit'':"&amp;"''"&amp;T39&amp;"'',","")</f>
        <v/>
      </c>
      <c r="CL39" s="41" t="str">
        <f>IF(U39&lt;&gt;"","''life cycle habit'':"&amp;"''"&amp;U39&amp;"'',","")</f>
        <v/>
      </c>
      <c r="CM39" s="41" t="str">
        <f>IF(V39&lt;&gt;"","''graminoidHabit'':"&amp;"''"&amp;V39&amp;"'',","")</f>
        <v/>
      </c>
      <c r="CN39" s="41" t="str">
        <f>IF(W39&lt;&gt;"","''flower color'':"&amp;"''"&amp;W39&amp;"'',","")</f>
        <v/>
      </c>
      <c r="CO39" s="41" t="str">
        <f>IF(X39&lt;&gt;"","''heightInCentimeters'':"&amp;X39&amp;",","")</f>
        <v/>
      </c>
      <c r="CP39" s="41" t="str">
        <f>IF(Y39&lt;&gt;"",Y39,"")</f>
        <v/>
      </c>
      <c r="CQ39" s="41" t="str">
        <f t="shared" si="8"/>
        <v/>
      </c>
      <c r="CR39" s="42" t="str">
        <f t="shared" si="9"/>
        <v/>
      </c>
      <c r="CS39" t="str">
        <f t="shared" si="10"/>
        <v/>
      </c>
      <c r="CT39" t="str">
        <f>IF(L39="Y","tissue","")</f>
        <v/>
      </c>
      <c r="CU39" t="str">
        <f>IF(L39="Y","in collection","")</f>
        <v/>
      </c>
      <c r="CV39" t="str">
        <f>IF(L39="Y","dessicated","")</f>
        <v/>
      </c>
    </row>
    <row r="40" spans="1:100" ht="16.5" x14ac:dyDescent="0.3">
      <c r="A40" s="7"/>
      <c r="B40" s="19"/>
      <c r="C40" s="19"/>
      <c r="D40" s="19"/>
      <c r="E40" s="19"/>
      <c r="F40" s="19"/>
      <c r="G40" s="10"/>
      <c r="H40" s="14"/>
      <c r="I40" s="19"/>
      <c r="J40" s="19"/>
      <c r="K40" s="10"/>
      <c r="L40" s="19"/>
      <c r="M40" s="19"/>
      <c r="N40" s="19"/>
      <c r="O40" s="19"/>
      <c r="P40" s="19"/>
      <c r="Q40" s="24"/>
      <c r="R40" s="14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29"/>
      <c r="AL40" s="29"/>
      <c r="AM40" s="7"/>
      <c r="AN40" s="7"/>
      <c r="AO40" s="7"/>
      <c r="AP40" s="19"/>
      <c r="AQ40" s="19"/>
      <c r="AR40" s="19"/>
      <c r="AS40" s="14"/>
      <c r="AT40" s="19"/>
      <c r="AU40" s="19"/>
      <c r="AV40" s="19"/>
      <c r="AW40" s="14"/>
      <c r="AX40" s="19"/>
      <c r="AY40" s="19"/>
      <c r="AZ40" s="19"/>
      <c r="BA40" s="19"/>
      <c r="BB40" s="19"/>
      <c r="BC40" s="19"/>
      <c r="BD40" s="19"/>
      <c r="BE40" s="19"/>
      <c r="BF40" s="14"/>
      <c r="BG40" s="35" t="str">
        <f>IF(BB40&lt;&gt;"","&lt;a href='https://www.inaturalist.org/observations/"&amp;BB40&amp;" 'target='_blank' style='color: blue'&gt;iNaturalist Record: "&amp;BB40&amp;"&lt;/a&gt; ","")</f>
        <v/>
      </c>
      <c r="BH40" s="36" t="str">
        <f>IF(AT40&lt;&gt;"",AT40&amp;". ","")</f>
        <v/>
      </c>
      <c r="BI40" s="36" t="str">
        <f>IF(AV40&lt;&gt;"","Land use/disturbance history: "&amp;AV40&amp;". ","")</f>
        <v/>
      </c>
      <c r="BJ40" s="36" t="str">
        <f>IF(AW40&lt;&gt;"","Slope in degrees: "&amp;AW40&amp;". ","")</f>
        <v/>
      </c>
      <c r="BK40" s="36" t="str">
        <f>IF(AX40&lt;&gt;"","Slope aspect: "&amp;AX40&amp;". ","")</f>
        <v/>
      </c>
      <c r="BL40" s="36" t="str">
        <f>IF(AY40&lt;&gt;"","Soil description: "&amp;AY40&amp;". ","")</f>
        <v/>
      </c>
      <c r="BM40" s="36" t="str">
        <f>IF(BA40&lt;&gt;"","Terrain: "&amp;BA40&amp;". ","")</f>
        <v/>
      </c>
      <c r="BN40" s="36" t="str">
        <f t="shared" si="0"/>
        <v/>
      </c>
      <c r="BO40" t="str">
        <f t="shared" si="1"/>
        <v/>
      </c>
      <c r="BP40" t="str">
        <f>IF(BD40&lt;&gt;"","Permit: "&amp;BD40,"")</f>
        <v/>
      </c>
      <c r="BQ40" s="41" t="str">
        <f>IF(AA40="Abundant","Estimated frequency within viewshed: Abundant (&gt;500).",IF(AA40="Common","Estimated frequency within viewshed: Common (101-500).",IF(AA40="Frequent","Estimated frequency within viewshed: Frequent (11-100).",IF(AA40="Occasional","Estimated frequency within viewshed: Occasional (6-10).",IF(AA40="Rare","Estimated frequency within viewshed: Rare (1-5).","")))))</f>
        <v/>
      </c>
      <c r="BR40" s="41" t="str">
        <f>IF(B40&lt;&gt;"",B40&amp;". ","")</f>
        <v/>
      </c>
      <c r="BS40" s="41" t="str">
        <f>IF(M40="Same individual","Tissue sample collected.",IF(M40="Same population","Tissue sample collected from another individual in the same population.",""))</f>
        <v/>
      </c>
      <c r="BT40" s="41" t="str">
        <f>IF(R40&lt;&gt;"","Seed sample collected from "&amp;R40&amp;" plants within the same population.","")</f>
        <v/>
      </c>
      <c r="BU40" s="41" t="str">
        <f>IF(AB40&lt;&gt;"",AB40&amp;". ","")</f>
        <v/>
      </c>
      <c r="BV40" s="41" t="str">
        <f>IF(AE40&lt;&gt;"","Landowner: "&amp;AE40&amp;".","")</f>
        <v/>
      </c>
      <c r="BW40" s="41" t="str">
        <f>IF(AF40&lt;&gt;"","Element Occurrence ID: "&amp;AF40&amp;".","")</f>
        <v/>
      </c>
      <c r="BX40" s="41" t="str">
        <f t="shared" si="2"/>
        <v/>
      </c>
      <c r="BY40" t="str">
        <f t="shared" si="3"/>
        <v/>
      </c>
      <c r="BZ40" s="41" t="str">
        <f t="shared" si="4"/>
        <v/>
      </c>
      <c r="CA40" t="str">
        <f t="shared" si="5"/>
        <v/>
      </c>
      <c r="CB40" s="41" t="str">
        <f>IF(AU40&lt;&gt;"","Area immediately surrounding specimen: "&amp;AU40&amp;".","")</f>
        <v/>
      </c>
      <c r="CC40" s="41" t="str">
        <f>IF(T40&lt;&gt;"","Habit: "&amp;T40&amp;".","")</f>
        <v/>
      </c>
      <c r="CD40" s="41" t="str">
        <f>IF(U40&lt;&gt;"","Life history habit: "&amp;U40&amp;".","")</f>
        <v/>
      </c>
      <c r="CE40" s="41" t="str">
        <f>IF(V40&lt;&gt;"","Graminoid habit: "&amp;V40&amp;".","")</f>
        <v/>
      </c>
      <c r="CF40" s="41" t="str">
        <f>IF(W40&lt;&gt;"","Flower color: "&amp;W40&amp;".","")</f>
        <v/>
      </c>
      <c r="CG40" s="41" t="str">
        <f>IF(X40&lt;&gt;"","Height in centimeters: "&amp;X40&amp;".","")</f>
        <v/>
      </c>
      <c r="CH40" s="41" t="str">
        <f>IF(Y40&lt;&gt;"",Y40&amp;".","")</f>
        <v/>
      </c>
      <c r="CI40" s="41" t="str">
        <f t="shared" si="6"/>
        <v/>
      </c>
      <c r="CJ40" t="str">
        <f t="shared" si="7"/>
        <v/>
      </c>
      <c r="CK40" s="41" t="str">
        <f>IF(T40&lt;&gt;"","''habit'':"&amp;"''"&amp;T40&amp;"'',","")</f>
        <v/>
      </c>
      <c r="CL40" s="41" t="str">
        <f>IF(U40&lt;&gt;"","''life cycle habit'':"&amp;"''"&amp;U40&amp;"'',","")</f>
        <v/>
      </c>
      <c r="CM40" s="41" t="str">
        <f>IF(V40&lt;&gt;"","''graminoidHabit'':"&amp;"''"&amp;V40&amp;"'',","")</f>
        <v/>
      </c>
      <c r="CN40" s="41" t="str">
        <f>IF(W40&lt;&gt;"","''flower color'':"&amp;"''"&amp;W40&amp;"'',","")</f>
        <v/>
      </c>
      <c r="CO40" s="41" t="str">
        <f>IF(X40&lt;&gt;"","''heightInCentimeters'':"&amp;X40&amp;",","")</f>
        <v/>
      </c>
      <c r="CP40" s="41" t="str">
        <f>IF(Y40&lt;&gt;"",Y40,"")</f>
        <v/>
      </c>
      <c r="CQ40" s="41" t="str">
        <f t="shared" si="8"/>
        <v/>
      </c>
      <c r="CR40" s="42" t="str">
        <f t="shared" si="9"/>
        <v/>
      </c>
      <c r="CS40" t="str">
        <f t="shared" si="10"/>
        <v/>
      </c>
      <c r="CT40" t="str">
        <f>IF(L40="Y","tissue","")</f>
        <v/>
      </c>
      <c r="CU40" t="str">
        <f>IF(L40="Y","in collection","")</f>
        <v/>
      </c>
      <c r="CV40" t="str">
        <f>IF(L40="Y","dessicated","")</f>
        <v/>
      </c>
    </row>
    <row r="41" spans="1:100" ht="16.5" x14ac:dyDescent="0.3">
      <c r="A41" s="7"/>
      <c r="B41" s="19"/>
      <c r="C41" s="19"/>
      <c r="D41" s="19"/>
      <c r="E41" s="19"/>
      <c r="F41" s="19"/>
      <c r="G41" s="10"/>
      <c r="H41" s="14"/>
      <c r="I41" s="19"/>
      <c r="J41" s="19"/>
      <c r="K41" s="10"/>
      <c r="L41" s="19"/>
      <c r="M41" s="19"/>
      <c r="N41" s="19"/>
      <c r="O41" s="19"/>
      <c r="P41" s="19"/>
      <c r="Q41" s="24"/>
      <c r="R41" s="14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29"/>
      <c r="AL41" s="29"/>
      <c r="AM41" s="7"/>
      <c r="AN41" s="7"/>
      <c r="AO41" s="7"/>
      <c r="AP41" s="19"/>
      <c r="AQ41" s="19"/>
      <c r="AR41" s="19"/>
      <c r="AS41" s="14"/>
      <c r="AT41" s="19"/>
      <c r="AU41" s="19"/>
      <c r="AV41" s="19"/>
      <c r="AW41" s="14"/>
      <c r="AX41" s="19"/>
      <c r="AY41" s="19"/>
      <c r="AZ41" s="19"/>
      <c r="BA41" s="19"/>
      <c r="BB41" s="19"/>
      <c r="BC41" s="19"/>
      <c r="BD41" s="19"/>
      <c r="BE41" s="19"/>
      <c r="BF41" s="14"/>
      <c r="BG41" s="35" t="str">
        <f>IF(BB41&lt;&gt;"","&lt;a href='https://www.inaturalist.org/observations/"&amp;BB41&amp;" 'target='_blank' style='color: blue'&gt;iNaturalist Record: "&amp;BB41&amp;"&lt;/a&gt; ","")</f>
        <v/>
      </c>
      <c r="BH41" s="36" t="str">
        <f>IF(AT41&lt;&gt;"",AT41&amp;". ","")</f>
        <v/>
      </c>
      <c r="BI41" s="36" t="str">
        <f>IF(AV41&lt;&gt;"","Land use/disturbance history: "&amp;AV41&amp;". ","")</f>
        <v/>
      </c>
      <c r="BJ41" s="36" t="str">
        <f>IF(AW41&lt;&gt;"","Slope in degrees: "&amp;AW41&amp;". ","")</f>
        <v/>
      </c>
      <c r="BK41" s="36" t="str">
        <f>IF(AX41&lt;&gt;"","Slope aspect: "&amp;AX41&amp;". ","")</f>
        <v/>
      </c>
      <c r="BL41" s="36" t="str">
        <f>IF(AY41&lt;&gt;"","Soil description: "&amp;AY41&amp;". ","")</f>
        <v/>
      </c>
      <c r="BM41" s="36" t="str">
        <f>IF(BA41&lt;&gt;"","Terrain: "&amp;BA41&amp;". ","")</f>
        <v/>
      </c>
      <c r="BN41" s="36" t="str">
        <f t="shared" si="0"/>
        <v/>
      </c>
      <c r="BO41" t="str">
        <f t="shared" si="1"/>
        <v/>
      </c>
      <c r="BP41" t="str">
        <f>IF(BD41&lt;&gt;"","Permit: "&amp;BD41,"")</f>
        <v/>
      </c>
      <c r="BQ41" s="41" t="str">
        <f>IF(AA41="Abundant","Estimated frequency within viewshed: Abundant (&gt;500).",IF(AA41="Common","Estimated frequency within viewshed: Common (101-500).",IF(AA41="Frequent","Estimated frequency within viewshed: Frequent (11-100).",IF(AA41="Occasional","Estimated frequency within viewshed: Occasional (6-10).",IF(AA41="Rare","Estimated frequency within viewshed: Rare (1-5).","")))))</f>
        <v/>
      </c>
      <c r="BR41" s="41" t="str">
        <f>IF(B41&lt;&gt;"",B41&amp;". ","")</f>
        <v/>
      </c>
      <c r="BS41" s="41" t="str">
        <f>IF(M41="Same individual","Tissue sample collected.",IF(M41="Same population","Tissue sample collected from another individual in the same population.",""))</f>
        <v/>
      </c>
      <c r="BT41" s="41" t="str">
        <f>IF(R41&lt;&gt;"","Seed sample collected from "&amp;R41&amp;" plants within the same population.","")</f>
        <v/>
      </c>
      <c r="BU41" s="41" t="str">
        <f>IF(AB41&lt;&gt;"",AB41&amp;". ","")</f>
        <v/>
      </c>
      <c r="BV41" s="41" t="str">
        <f>IF(AE41&lt;&gt;"","Landowner: "&amp;AE41&amp;".","")</f>
        <v/>
      </c>
      <c r="BW41" s="41" t="str">
        <f>IF(AF41&lt;&gt;"","Element Occurrence ID: "&amp;AF41&amp;".","")</f>
        <v/>
      </c>
      <c r="BX41" s="41" t="str">
        <f t="shared" si="2"/>
        <v/>
      </c>
      <c r="BY41" t="str">
        <f t="shared" si="3"/>
        <v/>
      </c>
      <c r="BZ41" s="41" t="str">
        <f t="shared" si="4"/>
        <v/>
      </c>
      <c r="CA41" t="str">
        <f t="shared" si="5"/>
        <v/>
      </c>
      <c r="CB41" s="41" t="str">
        <f>IF(AU41&lt;&gt;"","Area immediately surrounding specimen: "&amp;AU41&amp;".","")</f>
        <v/>
      </c>
      <c r="CC41" s="41" t="str">
        <f>IF(T41&lt;&gt;"","Habit: "&amp;T41&amp;".","")</f>
        <v/>
      </c>
      <c r="CD41" s="41" t="str">
        <f>IF(U41&lt;&gt;"","Life history habit: "&amp;U41&amp;".","")</f>
        <v/>
      </c>
      <c r="CE41" s="41" t="str">
        <f>IF(V41&lt;&gt;"","Graminoid habit: "&amp;V41&amp;".","")</f>
        <v/>
      </c>
      <c r="CF41" s="41" t="str">
        <f>IF(W41&lt;&gt;"","Flower color: "&amp;W41&amp;".","")</f>
        <v/>
      </c>
      <c r="CG41" s="41" t="str">
        <f>IF(X41&lt;&gt;"","Height in centimeters: "&amp;X41&amp;".","")</f>
        <v/>
      </c>
      <c r="CH41" s="41" t="str">
        <f>IF(Y41&lt;&gt;"",Y41&amp;".","")</f>
        <v/>
      </c>
      <c r="CI41" s="41" t="str">
        <f t="shared" si="6"/>
        <v/>
      </c>
      <c r="CJ41" t="str">
        <f t="shared" si="7"/>
        <v/>
      </c>
      <c r="CK41" s="41" t="str">
        <f>IF(T41&lt;&gt;"","''habit'':"&amp;"''"&amp;T41&amp;"'',","")</f>
        <v/>
      </c>
      <c r="CL41" s="41" t="str">
        <f>IF(U41&lt;&gt;"","''life cycle habit'':"&amp;"''"&amp;U41&amp;"'',","")</f>
        <v/>
      </c>
      <c r="CM41" s="41" t="str">
        <f>IF(V41&lt;&gt;"","''graminoidHabit'':"&amp;"''"&amp;V41&amp;"'',","")</f>
        <v/>
      </c>
      <c r="CN41" s="41" t="str">
        <f>IF(W41&lt;&gt;"","''flower color'':"&amp;"''"&amp;W41&amp;"'',","")</f>
        <v/>
      </c>
      <c r="CO41" s="41" t="str">
        <f>IF(X41&lt;&gt;"","''heightInCentimeters'':"&amp;X41&amp;",","")</f>
        <v/>
      </c>
      <c r="CP41" s="41" t="str">
        <f>IF(Y41&lt;&gt;"",Y41,"")</f>
        <v/>
      </c>
      <c r="CQ41" s="41" t="str">
        <f t="shared" si="8"/>
        <v/>
      </c>
      <c r="CR41" s="42" t="str">
        <f t="shared" si="9"/>
        <v/>
      </c>
      <c r="CS41" t="str">
        <f t="shared" si="10"/>
        <v/>
      </c>
      <c r="CT41" t="str">
        <f>IF(L41="Y","tissue","")</f>
        <v/>
      </c>
      <c r="CU41" t="str">
        <f>IF(L41="Y","in collection","")</f>
        <v/>
      </c>
      <c r="CV41" t="str">
        <f>IF(L41="Y","dessicated","")</f>
        <v/>
      </c>
    </row>
    <row r="42" spans="1:100" ht="16.5" x14ac:dyDescent="0.3">
      <c r="A42" s="7"/>
      <c r="B42" s="19"/>
      <c r="C42" s="19"/>
      <c r="D42" s="19"/>
      <c r="E42" s="19"/>
      <c r="F42" s="19"/>
      <c r="G42" s="10"/>
      <c r="H42" s="14"/>
      <c r="I42" s="19"/>
      <c r="J42" s="19"/>
      <c r="K42" s="10"/>
      <c r="L42" s="19"/>
      <c r="M42" s="19"/>
      <c r="N42" s="19"/>
      <c r="O42" s="19"/>
      <c r="P42" s="19"/>
      <c r="Q42" s="24"/>
      <c r="R42" s="14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29"/>
      <c r="AL42" s="29"/>
      <c r="AM42" s="7"/>
      <c r="AN42" s="7"/>
      <c r="AO42" s="7"/>
      <c r="AP42" s="19"/>
      <c r="AQ42" s="19"/>
      <c r="AR42" s="19"/>
      <c r="AS42" s="14"/>
      <c r="AT42" s="19"/>
      <c r="AU42" s="19"/>
      <c r="AV42" s="19"/>
      <c r="AW42" s="14"/>
      <c r="AX42" s="19"/>
      <c r="AY42" s="19"/>
      <c r="AZ42" s="19"/>
      <c r="BA42" s="19"/>
      <c r="BB42" s="19"/>
      <c r="BC42" s="19"/>
      <c r="BD42" s="19"/>
      <c r="BE42" s="19"/>
      <c r="BF42" s="14"/>
      <c r="BG42" s="35" t="str">
        <f>IF(BB42&lt;&gt;"","&lt;a href='https://www.inaturalist.org/observations/"&amp;BB42&amp;" 'target='_blank' style='color: blue'&gt;iNaturalist Record: "&amp;BB42&amp;"&lt;/a&gt; ","")</f>
        <v/>
      </c>
      <c r="BH42" s="36" t="str">
        <f>IF(AT42&lt;&gt;"",AT42&amp;". ","")</f>
        <v/>
      </c>
      <c r="BI42" s="36" t="str">
        <f>IF(AV42&lt;&gt;"","Land use/disturbance history: "&amp;AV42&amp;". ","")</f>
        <v/>
      </c>
      <c r="BJ42" s="36" t="str">
        <f>IF(AW42&lt;&gt;"","Slope in degrees: "&amp;AW42&amp;". ","")</f>
        <v/>
      </c>
      <c r="BK42" s="36" t="str">
        <f>IF(AX42&lt;&gt;"","Slope aspect: "&amp;AX42&amp;". ","")</f>
        <v/>
      </c>
      <c r="BL42" s="36" t="str">
        <f>IF(AY42&lt;&gt;"","Soil description: "&amp;AY42&amp;". ","")</f>
        <v/>
      </c>
      <c r="BM42" s="36" t="str">
        <f>IF(BA42&lt;&gt;"","Terrain: "&amp;BA42&amp;". ","")</f>
        <v/>
      </c>
      <c r="BN42" s="36" t="str">
        <f t="shared" si="0"/>
        <v/>
      </c>
      <c r="BO42" t="str">
        <f t="shared" si="1"/>
        <v/>
      </c>
      <c r="BP42" t="str">
        <f>IF(BD42&lt;&gt;"","Permit: "&amp;BD42,"")</f>
        <v/>
      </c>
      <c r="BQ42" s="41" t="str">
        <f>IF(AA42="Abundant","Estimated frequency within viewshed: Abundant (&gt;500).",IF(AA42="Common","Estimated frequency within viewshed: Common (101-500).",IF(AA42="Frequent","Estimated frequency within viewshed: Frequent (11-100).",IF(AA42="Occasional","Estimated frequency within viewshed: Occasional (6-10).",IF(AA42="Rare","Estimated frequency within viewshed: Rare (1-5).","")))))</f>
        <v/>
      </c>
      <c r="BR42" s="41" t="str">
        <f>IF(B42&lt;&gt;"",B42&amp;". ","")</f>
        <v/>
      </c>
      <c r="BS42" s="41" t="str">
        <f>IF(M42="Same individual","Tissue sample collected.",IF(M42="Same population","Tissue sample collected from another individual in the same population.",""))</f>
        <v/>
      </c>
      <c r="BT42" s="41" t="str">
        <f>IF(R42&lt;&gt;"","Seed sample collected from "&amp;R42&amp;" plants within the same population.","")</f>
        <v/>
      </c>
      <c r="BU42" s="41" t="str">
        <f>IF(AB42&lt;&gt;"",AB42&amp;". ","")</f>
        <v/>
      </c>
      <c r="BV42" s="41" t="str">
        <f>IF(AE42&lt;&gt;"","Landowner: "&amp;AE42&amp;".","")</f>
        <v/>
      </c>
      <c r="BW42" s="41" t="str">
        <f>IF(AF42&lt;&gt;"","Element Occurrence ID: "&amp;AF42&amp;".","")</f>
        <v/>
      </c>
      <c r="BX42" s="41" t="str">
        <f t="shared" si="2"/>
        <v/>
      </c>
      <c r="BY42" t="str">
        <f t="shared" si="3"/>
        <v/>
      </c>
      <c r="BZ42" s="41" t="str">
        <f t="shared" si="4"/>
        <v/>
      </c>
      <c r="CA42" t="str">
        <f t="shared" si="5"/>
        <v/>
      </c>
      <c r="CB42" s="41" t="str">
        <f>IF(AU42&lt;&gt;"","Area immediately surrounding specimen: "&amp;AU42&amp;".","")</f>
        <v/>
      </c>
      <c r="CC42" s="41" t="str">
        <f>IF(T42&lt;&gt;"","Habit: "&amp;T42&amp;".","")</f>
        <v/>
      </c>
      <c r="CD42" s="41" t="str">
        <f>IF(U42&lt;&gt;"","Life history habit: "&amp;U42&amp;".","")</f>
        <v/>
      </c>
      <c r="CE42" s="41" t="str">
        <f>IF(V42&lt;&gt;"","Graminoid habit: "&amp;V42&amp;".","")</f>
        <v/>
      </c>
      <c r="CF42" s="41" t="str">
        <f>IF(W42&lt;&gt;"","Flower color: "&amp;W42&amp;".","")</f>
        <v/>
      </c>
      <c r="CG42" s="41" t="str">
        <f>IF(X42&lt;&gt;"","Height in centimeters: "&amp;X42&amp;".","")</f>
        <v/>
      </c>
      <c r="CH42" s="41" t="str">
        <f>IF(Y42&lt;&gt;"",Y42&amp;".","")</f>
        <v/>
      </c>
      <c r="CI42" s="41" t="str">
        <f t="shared" si="6"/>
        <v/>
      </c>
      <c r="CJ42" t="str">
        <f t="shared" si="7"/>
        <v/>
      </c>
      <c r="CK42" s="41" t="str">
        <f>IF(T42&lt;&gt;"","''habit'':"&amp;"''"&amp;T42&amp;"'',","")</f>
        <v/>
      </c>
      <c r="CL42" s="41" t="str">
        <f>IF(U42&lt;&gt;"","''life cycle habit'':"&amp;"''"&amp;U42&amp;"'',","")</f>
        <v/>
      </c>
      <c r="CM42" s="41" t="str">
        <f>IF(V42&lt;&gt;"","''graminoidHabit'':"&amp;"''"&amp;V42&amp;"'',","")</f>
        <v/>
      </c>
      <c r="CN42" s="41" t="str">
        <f>IF(W42&lt;&gt;"","''flower color'':"&amp;"''"&amp;W42&amp;"'',","")</f>
        <v/>
      </c>
      <c r="CO42" s="41" t="str">
        <f>IF(X42&lt;&gt;"","''heightInCentimeters'':"&amp;X42&amp;",","")</f>
        <v/>
      </c>
      <c r="CP42" s="41" t="str">
        <f>IF(Y42&lt;&gt;"",Y42,"")</f>
        <v/>
      </c>
      <c r="CQ42" s="41" t="str">
        <f t="shared" si="8"/>
        <v/>
      </c>
      <c r="CR42" s="42" t="str">
        <f t="shared" si="9"/>
        <v/>
      </c>
      <c r="CS42" t="str">
        <f t="shared" si="10"/>
        <v/>
      </c>
      <c r="CT42" t="str">
        <f>IF(L42="Y","tissue","")</f>
        <v/>
      </c>
      <c r="CU42" t="str">
        <f>IF(L42="Y","in collection","")</f>
        <v/>
      </c>
      <c r="CV42" t="str">
        <f>IF(L42="Y","dessicated","")</f>
        <v/>
      </c>
    </row>
    <row r="43" spans="1:100" ht="16.5" x14ac:dyDescent="0.3">
      <c r="A43" s="7"/>
      <c r="B43" s="19"/>
      <c r="C43" s="19"/>
      <c r="D43" s="19"/>
      <c r="E43" s="19"/>
      <c r="F43" s="19"/>
      <c r="G43" s="10"/>
      <c r="H43" s="14"/>
      <c r="I43" s="19"/>
      <c r="J43" s="19"/>
      <c r="K43" s="10"/>
      <c r="L43" s="19"/>
      <c r="M43" s="19"/>
      <c r="N43" s="19"/>
      <c r="O43" s="19"/>
      <c r="P43" s="19"/>
      <c r="Q43" s="24"/>
      <c r="R43" s="14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29"/>
      <c r="AL43" s="29"/>
      <c r="AM43" s="7"/>
      <c r="AN43" s="7"/>
      <c r="AO43" s="7"/>
      <c r="AP43" s="19"/>
      <c r="AQ43" s="19"/>
      <c r="AR43" s="19"/>
      <c r="AS43" s="14"/>
      <c r="AT43" s="19"/>
      <c r="AU43" s="19"/>
      <c r="AV43" s="19"/>
      <c r="AW43" s="14"/>
      <c r="AX43" s="19"/>
      <c r="AY43" s="19"/>
      <c r="AZ43" s="19"/>
      <c r="BA43" s="19"/>
      <c r="BB43" s="19"/>
      <c r="BC43" s="19"/>
      <c r="BD43" s="19"/>
      <c r="BE43" s="19"/>
      <c r="BF43" s="14"/>
      <c r="BG43" s="35" t="str">
        <f>IF(BB43&lt;&gt;"","&lt;a href='https://www.inaturalist.org/observations/"&amp;BB43&amp;" 'target='_blank' style='color: blue'&gt;iNaturalist Record: "&amp;BB43&amp;"&lt;/a&gt; ","")</f>
        <v/>
      </c>
      <c r="BH43" s="36" t="str">
        <f>IF(AT43&lt;&gt;"",AT43&amp;". ","")</f>
        <v/>
      </c>
      <c r="BI43" s="36" t="str">
        <f>IF(AV43&lt;&gt;"","Land use/disturbance history: "&amp;AV43&amp;". ","")</f>
        <v/>
      </c>
      <c r="BJ43" s="36" t="str">
        <f>IF(AW43&lt;&gt;"","Slope in degrees: "&amp;AW43&amp;". ","")</f>
        <v/>
      </c>
      <c r="BK43" s="36" t="str">
        <f>IF(AX43&lt;&gt;"","Slope aspect: "&amp;AX43&amp;". ","")</f>
        <v/>
      </c>
      <c r="BL43" s="36" t="str">
        <f>IF(AY43&lt;&gt;"","Soil description: "&amp;AY43&amp;". ","")</f>
        <v/>
      </c>
      <c r="BM43" s="36" t="str">
        <f>IF(BA43&lt;&gt;"","Terrain: "&amp;BA43&amp;". ","")</f>
        <v/>
      </c>
      <c r="BN43" s="36" t="str">
        <f t="shared" si="0"/>
        <v/>
      </c>
      <c r="BO43" t="str">
        <f t="shared" si="1"/>
        <v/>
      </c>
      <c r="BP43" t="str">
        <f>IF(BD43&lt;&gt;"","Permit: "&amp;BD43,"")</f>
        <v/>
      </c>
      <c r="BQ43" s="41" t="str">
        <f>IF(AA43="Abundant","Estimated frequency within viewshed: Abundant (&gt;500).",IF(AA43="Common","Estimated frequency within viewshed: Common (101-500).",IF(AA43="Frequent","Estimated frequency within viewshed: Frequent (11-100).",IF(AA43="Occasional","Estimated frequency within viewshed: Occasional (6-10).",IF(AA43="Rare","Estimated frequency within viewshed: Rare (1-5).","")))))</f>
        <v/>
      </c>
      <c r="BR43" s="41" t="str">
        <f>IF(B43&lt;&gt;"",B43&amp;". ","")</f>
        <v/>
      </c>
      <c r="BS43" s="41" t="str">
        <f>IF(M43="Same individual","Tissue sample collected.",IF(M43="Same population","Tissue sample collected from another individual in the same population.",""))</f>
        <v/>
      </c>
      <c r="BT43" s="41" t="str">
        <f>IF(R43&lt;&gt;"","Seed sample collected from "&amp;R43&amp;" plants within the same population.","")</f>
        <v/>
      </c>
      <c r="BU43" s="41" t="str">
        <f>IF(AB43&lt;&gt;"",AB43&amp;". ","")</f>
        <v/>
      </c>
      <c r="BV43" s="41" t="str">
        <f>IF(AE43&lt;&gt;"","Landowner: "&amp;AE43&amp;".","")</f>
        <v/>
      </c>
      <c r="BW43" s="41" t="str">
        <f>IF(AF43&lt;&gt;"","Element Occurrence ID: "&amp;AF43&amp;".","")</f>
        <v/>
      </c>
      <c r="BX43" s="41" t="str">
        <f t="shared" si="2"/>
        <v/>
      </c>
      <c r="BY43" t="str">
        <f t="shared" si="3"/>
        <v/>
      </c>
      <c r="BZ43" s="41" t="str">
        <f t="shared" si="4"/>
        <v/>
      </c>
      <c r="CA43" t="str">
        <f t="shared" si="5"/>
        <v/>
      </c>
      <c r="CB43" s="41" t="str">
        <f>IF(AU43&lt;&gt;"","Area immediately surrounding specimen: "&amp;AU43&amp;".","")</f>
        <v/>
      </c>
      <c r="CC43" s="41" t="str">
        <f>IF(T43&lt;&gt;"","Habit: "&amp;T43&amp;".","")</f>
        <v/>
      </c>
      <c r="CD43" s="41" t="str">
        <f>IF(U43&lt;&gt;"","Life history habit: "&amp;U43&amp;".","")</f>
        <v/>
      </c>
      <c r="CE43" s="41" t="str">
        <f>IF(V43&lt;&gt;"","Graminoid habit: "&amp;V43&amp;".","")</f>
        <v/>
      </c>
      <c r="CF43" s="41" t="str">
        <f>IF(W43&lt;&gt;"","Flower color: "&amp;W43&amp;".","")</f>
        <v/>
      </c>
      <c r="CG43" s="41" t="str">
        <f>IF(X43&lt;&gt;"","Height in centimeters: "&amp;X43&amp;".","")</f>
        <v/>
      </c>
      <c r="CH43" s="41" t="str">
        <f>IF(Y43&lt;&gt;"",Y43&amp;".","")</f>
        <v/>
      </c>
      <c r="CI43" s="41" t="str">
        <f t="shared" si="6"/>
        <v/>
      </c>
      <c r="CJ43" t="str">
        <f t="shared" si="7"/>
        <v/>
      </c>
      <c r="CK43" s="41" t="str">
        <f>IF(T43&lt;&gt;"","''habit'':"&amp;"''"&amp;T43&amp;"'',","")</f>
        <v/>
      </c>
      <c r="CL43" s="41" t="str">
        <f>IF(U43&lt;&gt;"","''life cycle habit'':"&amp;"''"&amp;U43&amp;"'',","")</f>
        <v/>
      </c>
      <c r="CM43" s="41" t="str">
        <f>IF(V43&lt;&gt;"","''graminoidHabit'':"&amp;"''"&amp;V43&amp;"'',","")</f>
        <v/>
      </c>
      <c r="CN43" s="41" t="str">
        <f>IF(W43&lt;&gt;"","''flower color'':"&amp;"''"&amp;W43&amp;"'',","")</f>
        <v/>
      </c>
      <c r="CO43" s="41" t="str">
        <f>IF(X43&lt;&gt;"","''heightInCentimeters'':"&amp;X43&amp;",","")</f>
        <v/>
      </c>
      <c r="CP43" s="41" t="str">
        <f>IF(Y43&lt;&gt;"",Y43,"")</f>
        <v/>
      </c>
      <c r="CQ43" s="41" t="str">
        <f t="shared" si="8"/>
        <v/>
      </c>
      <c r="CR43" s="42" t="str">
        <f t="shared" si="9"/>
        <v/>
      </c>
      <c r="CS43" t="str">
        <f t="shared" si="10"/>
        <v/>
      </c>
      <c r="CT43" t="str">
        <f>IF(L43="Y","tissue","")</f>
        <v/>
      </c>
      <c r="CU43" t="str">
        <f>IF(L43="Y","in collection","")</f>
        <v/>
      </c>
      <c r="CV43" t="str">
        <f>IF(L43="Y","dessicated","")</f>
        <v/>
      </c>
    </row>
    <row r="44" spans="1:100" ht="16.5" x14ac:dyDescent="0.3">
      <c r="A44" s="7"/>
      <c r="B44" s="19"/>
      <c r="C44" s="19"/>
      <c r="D44" s="19"/>
      <c r="E44" s="19"/>
      <c r="F44" s="19"/>
      <c r="G44" s="10"/>
      <c r="H44" s="14"/>
      <c r="I44" s="19"/>
      <c r="J44" s="19"/>
      <c r="K44" s="10"/>
      <c r="L44" s="19"/>
      <c r="M44" s="19"/>
      <c r="N44" s="19"/>
      <c r="O44" s="19"/>
      <c r="P44" s="19"/>
      <c r="Q44" s="24"/>
      <c r="R44" s="14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29"/>
      <c r="AL44" s="29"/>
      <c r="AM44" s="7"/>
      <c r="AN44" s="7"/>
      <c r="AO44" s="7"/>
      <c r="AP44" s="19"/>
      <c r="AQ44" s="19"/>
      <c r="AR44" s="19"/>
      <c r="AS44" s="14"/>
      <c r="AT44" s="19"/>
      <c r="AU44" s="19"/>
      <c r="AV44" s="19"/>
      <c r="AW44" s="14"/>
      <c r="AX44" s="19"/>
      <c r="AY44" s="19"/>
      <c r="AZ44" s="19"/>
      <c r="BA44" s="19"/>
      <c r="BB44" s="19"/>
      <c r="BC44" s="19"/>
      <c r="BD44" s="19"/>
      <c r="BE44" s="19"/>
      <c r="BF44" s="14"/>
      <c r="BG44" s="35" t="str">
        <f>IF(BB44&lt;&gt;"","&lt;a href='https://www.inaturalist.org/observations/"&amp;BB44&amp;" 'target='_blank' style='color: blue'&gt;iNaturalist Record: "&amp;BB44&amp;"&lt;/a&gt; ","")</f>
        <v/>
      </c>
      <c r="BH44" s="36" t="str">
        <f>IF(AT44&lt;&gt;"",AT44&amp;". ","")</f>
        <v/>
      </c>
      <c r="BI44" s="36" t="str">
        <f>IF(AV44&lt;&gt;"","Land use/disturbance history: "&amp;AV44&amp;". ","")</f>
        <v/>
      </c>
      <c r="BJ44" s="36" t="str">
        <f>IF(AW44&lt;&gt;"","Slope in degrees: "&amp;AW44&amp;". ","")</f>
        <v/>
      </c>
      <c r="BK44" s="36" t="str">
        <f>IF(AX44&lt;&gt;"","Slope aspect: "&amp;AX44&amp;". ","")</f>
        <v/>
      </c>
      <c r="BL44" s="36" t="str">
        <f>IF(AY44&lt;&gt;"","Soil description: "&amp;AY44&amp;". ","")</f>
        <v/>
      </c>
      <c r="BM44" s="36" t="str">
        <f>IF(BA44&lt;&gt;"","Terrain: "&amp;BA44&amp;". ","")</f>
        <v/>
      </c>
      <c r="BN44" s="36" t="str">
        <f t="shared" si="0"/>
        <v/>
      </c>
      <c r="BO44" t="str">
        <f t="shared" si="1"/>
        <v/>
      </c>
      <c r="BP44" t="str">
        <f>IF(BD44&lt;&gt;"","Permit: "&amp;BD44,"")</f>
        <v/>
      </c>
      <c r="BQ44" s="41" t="str">
        <f>IF(AA44="Abundant","Estimated frequency within viewshed: Abundant (&gt;500).",IF(AA44="Common","Estimated frequency within viewshed: Common (101-500).",IF(AA44="Frequent","Estimated frequency within viewshed: Frequent (11-100).",IF(AA44="Occasional","Estimated frequency within viewshed: Occasional (6-10).",IF(AA44="Rare","Estimated frequency within viewshed: Rare (1-5).","")))))</f>
        <v/>
      </c>
      <c r="BR44" s="41" t="str">
        <f>IF(B44&lt;&gt;"",B44&amp;". ","")</f>
        <v/>
      </c>
      <c r="BS44" s="41" t="str">
        <f>IF(M44="Same individual","Tissue sample collected.",IF(M44="Same population","Tissue sample collected from another individual in the same population.",""))</f>
        <v/>
      </c>
      <c r="BT44" s="41" t="str">
        <f>IF(R44&lt;&gt;"","Seed sample collected from "&amp;R44&amp;" plants within the same population.","")</f>
        <v/>
      </c>
      <c r="BU44" s="41" t="str">
        <f>IF(AB44&lt;&gt;"",AB44&amp;". ","")</f>
        <v/>
      </c>
      <c r="BV44" s="41" t="str">
        <f>IF(AE44&lt;&gt;"","Landowner: "&amp;AE44&amp;".","")</f>
        <v/>
      </c>
      <c r="BW44" s="41" t="str">
        <f>IF(AF44&lt;&gt;"","Element Occurrence ID: "&amp;AF44&amp;".","")</f>
        <v/>
      </c>
      <c r="BX44" s="41" t="str">
        <f t="shared" si="2"/>
        <v/>
      </c>
      <c r="BY44" t="str">
        <f t="shared" si="3"/>
        <v/>
      </c>
      <c r="BZ44" s="41" t="str">
        <f t="shared" si="4"/>
        <v/>
      </c>
      <c r="CA44" t="str">
        <f t="shared" si="5"/>
        <v/>
      </c>
      <c r="CB44" s="41" t="str">
        <f>IF(AU44&lt;&gt;"","Area immediately surrounding specimen: "&amp;AU44&amp;".","")</f>
        <v/>
      </c>
      <c r="CC44" s="41" t="str">
        <f>IF(T44&lt;&gt;"","Habit: "&amp;T44&amp;".","")</f>
        <v/>
      </c>
      <c r="CD44" s="41" t="str">
        <f>IF(U44&lt;&gt;"","Life history habit: "&amp;U44&amp;".","")</f>
        <v/>
      </c>
      <c r="CE44" s="41" t="str">
        <f>IF(V44&lt;&gt;"","Graminoid habit: "&amp;V44&amp;".","")</f>
        <v/>
      </c>
      <c r="CF44" s="41" t="str">
        <f>IF(W44&lt;&gt;"","Flower color: "&amp;W44&amp;".","")</f>
        <v/>
      </c>
      <c r="CG44" s="41" t="str">
        <f>IF(X44&lt;&gt;"","Height in centimeters: "&amp;X44&amp;".","")</f>
        <v/>
      </c>
      <c r="CH44" s="41" t="str">
        <f>IF(Y44&lt;&gt;"",Y44&amp;".","")</f>
        <v/>
      </c>
      <c r="CI44" s="41" t="str">
        <f t="shared" si="6"/>
        <v/>
      </c>
      <c r="CJ44" t="str">
        <f t="shared" si="7"/>
        <v/>
      </c>
      <c r="CK44" s="41" t="str">
        <f>IF(T44&lt;&gt;"","''habit'':"&amp;"''"&amp;T44&amp;"'',","")</f>
        <v/>
      </c>
      <c r="CL44" s="41" t="str">
        <f>IF(U44&lt;&gt;"","''life cycle habit'':"&amp;"''"&amp;U44&amp;"'',","")</f>
        <v/>
      </c>
      <c r="CM44" s="41" t="str">
        <f>IF(V44&lt;&gt;"","''graminoidHabit'':"&amp;"''"&amp;V44&amp;"'',","")</f>
        <v/>
      </c>
      <c r="CN44" s="41" t="str">
        <f>IF(W44&lt;&gt;"","''flower color'':"&amp;"''"&amp;W44&amp;"'',","")</f>
        <v/>
      </c>
      <c r="CO44" s="41" t="str">
        <f>IF(X44&lt;&gt;"","''heightInCentimeters'':"&amp;X44&amp;",","")</f>
        <v/>
      </c>
      <c r="CP44" s="41" t="str">
        <f>IF(Y44&lt;&gt;"",Y44,"")</f>
        <v/>
      </c>
      <c r="CQ44" s="41" t="str">
        <f t="shared" si="8"/>
        <v/>
      </c>
      <c r="CR44" s="42" t="str">
        <f t="shared" si="9"/>
        <v/>
      </c>
      <c r="CS44" t="str">
        <f t="shared" si="10"/>
        <v/>
      </c>
      <c r="CT44" t="str">
        <f>IF(L44="Y","tissue","")</f>
        <v/>
      </c>
      <c r="CU44" t="str">
        <f>IF(L44="Y","in collection","")</f>
        <v/>
      </c>
      <c r="CV44" t="str">
        <f>IF(L44="Y","dessicated","")</f>
        <v/>
      </c>
    </row>
    <row r="45" spans="1:100" ht="16.5" x14ac:dyDescent="0.3">
      <c r="A45" s="7"/>
      <c r="B45" s="19"/>
      <c r="C45" s="19"/>
      <c r="D45" s="19"/>
      <c r="E45" s="19"/>
      <c r="F45" s="19"/>
      <c r="G45" s="10"/>
      <c r="H45" s="14"/>
      <c r="I45" s="19"/>
      <c r="J45" s="19"/>
      <c r="K45" s="10"/>
      <c r="L45" s="19"/>
      <c r="M45" s="19"/>
      <c r="N45" s="19"/>
      <c r="O45" s="19"/>
      <c r="P45" s="19"/>
      <c r="Q45" s="24"/>
      <c r="R45" s="14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29"/>
      <c r="AL45" s="29"/>
      <c r="AM45" s="7"/>
      <c r="AN45" s="7"/>
      <c r="AO45" s="7"/>
      <c r="AP45" s="19"/>
      <c r="AQ45" s="19"/>
      <c r="AR45" s="19"/>
      <c r="AS45" s="14"/>
      <c r="AT45" s="19"/>
      <c r="AU45" s="19"/>
      <c r="AV45" s="19"/>
      <c r="AW45" s="14"/>
      <c r="AX45" s="19"/>
      <c r="AY45" s="19"/>
      <c r="AZ45" s="19"/>
      <c r="BA45" s="19"/>
      <c r="BB45" s="19"/>
      <c r="BC45" s="19"/>
      <c r="BD45" s="19"/>
      <c r="BE45" s="19"/>
      <c r="BF45" s="14"/>
      <c r="BG45" s="35" t="str">
        <f>IF(BB45&lt;&gt;"","&lt;a href='https://www.inaturalist.org/observations/"&amp;BB45&amp;" 'target='_blank' style='color: blue'&gt;iNaturalist Record: "&amp;BB45&amp;"&lt;/a&gt; ","")</f>
        <v/>
      </c>
      <c r="BH45" s="36" t="str">
        <f>IF(AT45&lt;&gt;"",AT45&amp;". ","")</f>
        <v/>
      </c>
      <c r="BI45" s="36" t="str">
        <f>IF(AV45&lt;&gt;"","Land use/disturbance history: "&amp;AV45&amp;". ","")</f>
        <v/>
      </c>
      <c r="BJ45" s="36" t="str">
        <f>IF(AW45&lt;&gt;"","Slope in degrees: "&amp;AW45&amp;". ","")</f>
        <v/>
      </c>
      <c r="BK45" s="36" t="str">
        <f>IF(AX45&lt;&gt;"","Slope aspect: "&amp;AX45&amp;". ","")</f>
        <v/>
      </c>
      <c r="BL45" s="36" t="str">
        <f>IF(AY45&lt;&gt;"","Soil description: "&amp;AY45&amp;". ","")</f>
        <v/>
      </c>
      <c r="BM45" s="36" t="str">
        <f>IF(BA45&lt;&gt;"","Terrain: "&amp;BA45&amp;". ","")</f>
        <v/>
      </c>
      <c r="BN45" s="36" t="str">
        <f t="shared" si="0"/>
        <v/>
      </c>
      <c r="BO45" t="str">
        <f t="shared" si="1"/>
        <v/>
      </c>
      <c r="BP45" t="str">
        <f>IF(BD45&lt;&gt;"","Permit: "&amp;BD45,"")</f>
        <v/>
      </c>
      <c r="BQ45" s="41" t="str">
        <f>IF(AA45="Abundant","Estimated frequency within viewshed: Abundant (&gt;500).",IF(AA45="Common","Estimated frequency within viewshed: Common (101-500).",IF(AA45="Frequent","Estimated frequency within viewshed: Frequent (11-100).",IF(AA45="Occasional","Estimated frequency within viewshed: Occasional (6-10).",IF(AA45="Rare","Estimated frequency within viewshed: Rare (1-5).","")))))</f>
        <v/>
      </c>
      <c r="BR45" s="41" t="str">
        <f>IF(B45&lt;&gt;"",B45&amp;". ","")</f>
        <v/>
      </c>
      <c r="BS45" s="41" t="str">
        <f>IF(M45="Same individual","Tissue sample collected.",IF(M45="Same population","Tissue sample collected from another individual in the same population.",""))</f>
        <v/>
      </c>
      <c r="BT45" s="41" t="str">
        <f>IF(R45&lt;&gt;"","Seed sample collected from "&amp;R45&amp;" plants within the same population.","")</f>
        <v/>
      </c>
      <c r="BU45" s="41" t="str">
        <f>IF(AB45&lt;&gt;"",AB45&amp;". ","")</f>
        <v/>
      </c>
      <c r="BV45" s="41" t="str">
        <f>IF(AE45&lt;&gt;"","Landowner: "&amp;AE45&amp;".","")</f>
        <v/>
      </c>
      <c r="BW45" s="41" t="str">
        <f>IF(AF45&lt;&gt;"","Element Occurrence ID: "&amp;AF45&amp;".","")</f>
        <v/>
      </c>
      <c r="BX45" s="41" t="str">
        <f t="shared" si="2"/>
        <v/>
      </c>
      <c r="BY45" t="str">
        <f t="shared" si="3"/>
        <v/>
      </c>
      <c r="BZ45" s="41" t="str">
        <f t="shared" si="4"/>
        <v/>
      </c>
      <c r="CA45" t="str">
        <f t="shared" si="5"/>
        <v/>
      </c>
      <c r="CB45" s="41" t="str">
        <f>IF(AU45&lt;&gt;"","Area immediately surrounding specimen: "&amp;AU45&amp;".","")</f>
        <v/>
      </c>
      <c r="CC45" s="41" t="str">
        <f>IF(T45&lt;&gt;"","Habit: "&amp;T45&amp;".","")</f>
        <v/>
      </c>
      <c r="CD45" s="41" t="str">
        <f>IF(U45&lt;&gt;"","Life history habit: "&amp;U45&amp;".","")</f>
        <v/>
      </c>
      <c r="CE45" s="41" t="str">
        <f>IF(V45&lt;&gt;"","Graminoid habit: "&amp;V45&amp;".","")</f>
        <v/>
      </c>
      <c r="CF45" s="41" t="str">
        <f>IF(W45&lt;&gt;"","Flower color: "&amp;W45&amp;".","")</f>
        <v/>
      </c>
      <c r="CG45" s="41" t="str">
        <f>IF(X45&lt;&gt;"","Height in centimeters: "&amp;X45&amp;".","")</f>
        <v/>
      </c>
      <c r="CH45" s="41" t="str">
        <f>IF(Y45&lt;&gt;"",Y45&amp;".","")</f>
        <v/>
      </c>
      <c r="CI45" s="41" t="str">
        <f t="shared" si="6"/>
        <v/>
      </c>
      <c r="CJ45" t="str">
        <f t="shared" si="7"/>
        <v/>
      </c>
      <c r="CK45" s="41" t="str">
        <f>IF(T45&lt;&gt;"","''habit'':"&amp;"''"&amp;T45&amp;"'',","")</f>
        <v/>
      </c>
      <c r="CL45" s="41" t="str">
        <f>IF(U45&lt;&gt;"","''life cycle habit'':"&amp;"''"&amp;U45&amp;"'',","")</f>
        <v/>
      </c>
      <c r="CM45" s="41" t="str">
        <f>IF(V45&lt;&gt;"","''graminoidHabit'':"&amp;"''"&amp;V45&amp;"'',","")</f>
        <v/>
      </c>
      <c r="CN45" s="41" t="str">
        <f>IF(W45&lt;&gt;"","''flower color'':"&amp;"''"&amp;W45&amp;"'',","")</f>
        <v/>
      </c>
      <c r="CO45" s="41" t="str">
        <f>IF(X45&lt;&gt;"","''heightInCentimeters'':"&amp;X45&amp;",","")</f>
        <v/>
      </c>
      <c r="CP45" s="41" t="str">
        <f>IF(Y45&lt;&gt;"",Y45,"")</f>
        <v/>
      </c>
      <c r="CQ45" s="41" t="str">
        <f t="shared" si="8"/>
        <v/>
      </c>
      <c r="CR45" s="42" t="str">
        <f t="shared" si="9"/>
        <v/>
      </c>
      <c r="CS45" t="str">
        <f t="shared" si="10"/>
        <v/>
      </c>
      <c r="CT45" t="str">
        <f>IF(L45="Y","tissue","")</f>
        <v/>
      </c>
      <c r="CU45" t="str">
        <f>IF(L45="Y","in collection","")</f>
        <v/>
      </c>
      <c r="CV45" t="str">
        <f>IF(L45="Y","dessicated","")</f>
        <v/>
      </c>
    </row>
    <row r="46" spans="1:100" ht="16.5" x14ac:dyDescent="0.3">
      <c r="A46" s="7"/>
      <c r="B46" s="19"/>
      <c r="C46" s="19"/>
      <c r="D46" s="19"/>
      <c r="E46" s="19"/>
      <c r="F46" s="19"/>
      <c r="G46" s="10"/>
      <c r="H46" s="14"/>
      <c r="I46" s="19"/>
      <c r="J46" s="19"/>
      <c r="K46" s="10"/>
      <c r="L46" s="19"/>
      <c r="M46" s="19"/>
      <c r="N46" s="19"/>
      <c r="O46" s="19"/>
      <c r="P46" s="19"/>
      <c r="Q46" s="24"/>
      <c r="R46" s="14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29"/>
      <c r="AL46" s="29"/>
      <c r="AM46" s="7"/>
      <c r="AN46" s="7"/>
      <c r="AO46" s="7"/>
      <c r="AP46" s="19"/>
      <c r="AQ46" s="19"/>
      <c r="AR46" s="19"/>
      <c r="AS46" s="14"/>
      <c r="AT46" s="19"/>
      <c r="AU46" s="19"/>
      <c r="AV46" s="19"/>
      <c r="AW46" s="14"/>
      <c r="AX46" s="19"/>
      <c r="AY46" s="19"/>
      <c r="AZ46" s="19"/>
      <c r="BA46" s="19"/>
      <c r="BB46" s="19"/>
      <c r="BC46" s="19"/>
      <c r="BD46" s="19"/>
      <c r="BE46" s="19"/>
      <c r="BF46" s="14"/>
      <c r="BG46" s="35" t="str">
        <f>IF(BB46&lt;&gt;"","&lt;a href='https://www.inaturalist.org/observations/"&amp;BB46&amp;" 'target='_blank' style='color: blue'&gt;iNaturalist Record: "&amp;BB46&amp;"&lt;/a&gt; ","")</f>
        <v/>
      </c>
      <c r="BH46" s="36" t="str">
        <f>IF(AT46&lt;&gt;"",AT46&amp;". ","")</f>
        <v/>
      </c>
      <c r="BI46" s="36" t="str">
        <f>IF(AV46&lt;&gt;"","Land use/disturbance history: "&amp;AV46&amp;". ","")</f>
        <v/>
      </c>
      <c r="BJ46" s="36" t="str">
        <f>IF(AW46&lt;&gt;"","Slope in degrees: "&amp;AW46&amp;". ","")</f>
        <v/>
      </c>
      <c r="BK46" s="36" t="str">
        <f>IF(AX46&lt;&gt;"","Slope aspect: "&amp;AX46&amp;". ","")</f>
        <v/>
      </c>
      <c r="BL46" s="36" t="str">
        <f>IF(AY46&lt;&gt;"","Soil description: "&amp;AY46&amp;". ","")</f>
        <v/>
      </c>
      <c r="BM46" s="36" t="str">
        <f>IF(BA46&lt;&gt;"","Terrain: "&amp;BA46&amp;". ","")</f>
        <v/>
      </c>
      <c r="BN46" s="36" t="str">
        <f t="shared" si="0"/>
        <v/>
      </c>
      <c r="BO46" t="str">
        <f t="shared" si="1"/>
        <v/>
      </c>
      <c r="BP46" t="str">
        <f>IF(BD46&lt;&gt;"","Permit: "&amp;BD46,"")</f>
        <v/>
      </c>
      <c r="BQ46" s="41" t="str">
        <f>IF(AA46="Abundant","Estimated frequency within viewshed: Abundant (&gt;500).",IF(AA46="Common","Estimated frequency within viewshed: Common (101-500).",IF(AA46="Frequent","Estimated frequency within viewshed: Frequent (11-100).",IF(AA46="Occasional","Estimated frequency within viewshed: Occasional (6-10).",IF(AA46="Rare","Estimated frequency within viewshed: Rare (1-5).","")))))</f>
        <v/>
      </c>
      <c r="BR46" s="41" t="str">
        <f>IF(B46&lt;&gt;"",B46&amp;". ","")</f>
        <v/>
      </c>
      <c r="BS46" s="41" t="str">
        <f>IF(M46="Same individual","Tissue sample collected.",IF(M46="Same population","Tissue sample collected from another individual in the same population.",""))</f>
        <v/>
      </c>
      <c r="BT46" s="41" t="str">
        <f>IF(R46&lt;&gt;"","Seed sample collected from "&amp;R46&amp;" plants within the same population.","")</f>
        <v/>
      </c>
      <c r="BU46" s="41" t="str">
        <f>IF(AB46&lt;&gt;"",AB46&amp;". ","")</f>
        <v/>
      </c>
      <c r="BV46" s="41" t="str">
        <f>IF(AE46&lt;&gt;"","Landowner: "&amp;AE46&amp;".","")</f>
        <v/>
      </c>
      <c r="BW46" s="41" t="str">
        <f>IF(AF46&lt;&gt;"","Element Occurrence ID: "&amp;AF46&amp;".","")</f>
        <v/>
      </c>
      <c r="BX46" s="41" t="str">
        <f t="shared" si="2"/>
        <v/>
      </c>
      <c r="BY46" t="str">
        <f t="shared" si="3"/>
        <v/>
      </c>
      <c r="BZ46" s="41" t="str">
        <f t="shared" si="4"/>
        <v/>
      </c>
      <c r="CA46" t="str">
        <f t="shared" si="5"/>
        <v/>
      </c>
      <c r="CB46" s="41" t="str">
        <f>IF(AU46&lt;&gt;"","Area immediately surrounding specimen: "&amp;AU46&amp;".","")</f>
        <v/>
      </c>
      <c r="CC46" s="41" t="str">
        <f>IF(T46&lt;&gt;"","Habit: "&amp;T46&amp;".","")</f>
        <v/>
      </c>
      <c r="CD46" s="41" t="str">
        <f>IF(U46&lt;&gt;"","Life history habit: "&amp;U46&amp;".","")</f>
        <v/>
      </c>
      <c r="CE46" s="41" t="str">
        <f>IF(V46&lt;&gt;"","Graminoid habit: "&amp;V46&amp;".","")</f>
        <v/>
      </c>
      <c r="CF46" s="41" t="str">
        <f>IF(W46&lt;&gt;"","Flower color: "&amp;W46&amp;".","")</f>
        <v/>
      </c>
      <c r="CG46" s="41" t="str">
        <f>IF(X46&lt;&gt;"","Height in centimeters: "&amp;X46&amp;".","")</f>
        <v/>
      </c>
      <c r="CH46" s="41" t="str">
        <f>IF(Y46&lt;&gt;"",Y46&amp;".","")</f>
        <v/>
      </c>
      <c r="CI46" s="41" t="str">
        <f t="shared" si="6"/>
        <v/>
      </c>
      <c r="CJ46" t="str">
        <f t="shared" si="7"/>
        <v/>
      </c>
      <c r="CK46" s="41" t="str">
        <f>IF(T46&lt;&gt;"","''habit'':"&amp;"''"&amp;T46&amp;"'',","")</f>
        <v/>
      </c>
      <c r="CL46" s="41" t="str">
        <f>IF(U46&lt;&gt;"","''life cycle habit'':"&amp;"''"&amp;U46&amp;"'',","")</f>
        <v/>
      </c>
      <c r="CM46" s="41" t="str">
        <f>IF(V46&lt;&gt;"","''graminoidHabit'':"&amp;"''"&amp;V46&amp;"'',","")</f>
        <v/>
      </c>
      <c r="CN46" s="41" t="str">
        <f>IF(W46&lt;&gt;"","''flower color'':"&amp;"''"&amp;W46&amp;"'',","")</f>
        <v/>
      </c>
      <c r="CO46" s="41" t="str">
        <f>IF(X46&lt;&gt;"","''heightInCentimeters'':"&amp;X46&amp;",","")</f>
        <v/>
      </c>
      <c r="CP46" s="41" t="str">
        <f>IF(Y46&lt;&gt;"",Y46,"")</f>
        <v/>
      </c>
      <c r="CQ46" s="41" t="str">
        <f t="shared" si="8"/>
        <v/>
      </c>
      <c r="CR46" s="42" t="str">
        <f t="shared" si="9"/>
        <v/>
      </c>
      <c r="CS46" t="str">
        <f t="shared" si="10"/>
        <v/>
      </c>
      <c r="CT46" t="str">
        <f>IF(L46="Y","tissue","")</f>
        <v/>
      </c>
      <c r="CU46" t="str">
        <f>IF(L46="Y","in collection","")</f>
        <v/>
      </c>
      <c r="CV46" t="str">
        <f>IF(L46="Y","dessicated","")</f>
        <v/>
      </c>
    </row>
    <row r="47" spans="1:100" ht="16.5" x14ac:dyDescent="0.3">
      <c r="A47" s="7"/>
      <c r="B47" s="19"/>
      <c r="C47" s="19"/>
      <c r="D47" s="19"/>
      <c r="E47" s="19"/>
      <c r="F47" s="19"/>
      <c r="G47" s="10"/>
      <c r="H47" s="14"/>
      <c r="I47" s="19"/>
      <c r="J47" s="19"/>
      <c r="K47" s="10"/>
      <c r="L47" s="19"/>
      <c r="M47" s="19"/>
      <c r="N47" s="19"/>
      <c r="O47" s="19"/>
      <c r="P47" s="19"/>
      <c r="Q47" s="24"/>
      <c r="R47" s="14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29"/>
      <c r="AL47" s="29"/>
      <c r="AM47" s="7"/>
      <c r="AN47" s="7"/>
      <c r="AO47" s="7"/>
      <c r="AP47" s="19"/>
      <c r="AQ47" s="19"/>
      <c r="AR47" s="19"/>
      <c r="AS47" s="14"/>
      <c r="AT47" s="19"/>
      <c r="AU47" s="19"/>
      <c r="AV47" s="19"/>
      <c r="AW47" s="14"/>
      <c r="AX47" s="19"/>
      <c r="AY47" s="19"/>
      <c r="AZ47" s="19"/>
      <c r="BA47" s="19"/>
      <c r="BB47" s="19"/>
      <c r="BC47" s="19"/>
      <c r="BD47" s="19"/>
      <c r="BE47" s="19"/>
      <c r="BF47" s="14"/>
      <c r="BG47" s="35" t="str">
        <f>IF(BB47&lt;&gt;"","&lt;a href='https://www.inaturalist.org/observations/"&amp;BB47&amp;" 'target='_blank' style='color: blue'&gt;iNaturalist Record: "&amp;BB47&amp;"&lt;/a&gt; ","")</f>
        <v/>
      </c>
      <c r="BH47" s="36" t="str">
        <f>IF(AT47&lt;&gt;"",AT47&amp;". ","")</f>
        <v/>
      </c>
      <c r="BI47" s="36" t="str">
        <f>IF(AV47&lt;&gt;"","Land use/disturbance history: "&amp;AV47&amp;". ","")</f>
        <v/>
      </c>
      <c r="BJ47" s="36" t="str">
        <f>IF(AW47&lt;&gt;"","Slope in degrees: "&amp;AW47&amp;". ","")</f>
        <v/>
      </c>
      <c r="BK47" s="36" t="str">
        <f>IF(AX47&lt;&gt;"","Slope aspect: "&amp;AX47&amp;". ","")</f>
        <v/>
      </c>
      <c r="BL47" s="36" t="str">
        <f>IF(AY47&lt;&gt;"","Soil description: "&amp;AY47&amp;". ","")</f>
        <v/>
      </c>
      <c r="BM47" s="36" t="str">
        <f>IF(BA47&lt;&gt;"","Terrain: "&amp;BA47&amp;". ","")</f>
        <v/>
      </c>
      <c r="BN47" s="36" t="str">
        <f t="shared" si="0"/>
        <v/>
      </c>
      <c r="BO47" t="str">
        <f t="shared" si="1"/>
        <v/>
      </c>
      <c r="BP47" t="str">
        <f>IF(BD47&lt;&gt;"","Permit: "&amp;BD47,"")</f>
        <v/>
      </c>
      <c r="BQ47" s="41" t="str">
        <f>IF(AA47="Abundant","Estimated frequency within viewshed: Abundant (&gt;500).",IF(AA47="Common","Estimated frequency within viewshed: Common (101-500).",IF(AA47="Frequent","Estimated frequency within viewshed: Frequent (11-100).",IF(AA47="Occasional","Estimated frequency within viewshed: Occasional (6-10).",IF(AA47="Rare","Estimated frequency within viewshed: Rare (1-5).","")))))</f>
        <v/>
      </c>
      <c r="BR47" s="41" t="str">
        <f>IF(B47&lt;&gt;"",B47&amp;". ","")</f>
        <v/>
      </c>
      <c r="BS47" s="41" t="str">
        <f>IF(M47="Same individual","Tissue sample collected.",IF(M47="Same population","Tissue sample collected from another individual in the same population.",""))</f>
        <v/>
      </c>
      <c r="BT47" s="41" t="str">
        <f>IF(R47&lt;&gt;"","Seed sample collected from "&amp;R47&amp;" plants within the same population.","")</f>
        <v/>
      </c>
      <c r="BU47" s="41" t="str">
        <f>IF(AB47&lt;&gt;"",AB47&amp;". ","")</f>
        <v/>
      </c>
      <c r="BV47" s="41" t="str">
        <f>IF(AE47&lt;&gt;"","Landowner: "&amp;AE47&amp;".","")</f>
        <v/>
      </c>
      <c r="BW47" s="41" t="str">
        <f>IF(AF47&lt;&gt;"","Element Occurrence ID: "&amp;AF47&amp;".","")</f>
        <v/>
      </c>
      <c r="BX47" s="41" t="str">
        <f t="shared" si="2"/>
        <v/>
      </c>
      <c r="BY47" t="str">
        <f t="shared" si="3"/>
        <v/>
      </c>
      <c r="BZ47" s="41" t="str">
        <f t="shared" si="4"/>
        <v/>
      </c>
      <c r="CA47" t="str">
        <f t="shared" si="5"/>
        <v/>
      </c>
      <c r="CB47" s="41" t="str">
        <f>IF(AU47&lt;&gt;"","Area immediately surrounding specimen: "&amp;AU47&amp;".","")</f>
        <v/>
      </c>
      <c r="CC47" s="41" t="str">
        <f>IF(T47&lt;&gt;"","Habit: "&amp;T47&amp;".","")</f>
        <v/>
      </c>
      <c r="CD47" s="41" t="str">
        <f>IF(U47&lt;&gt;"","Life history habit: "&amp;U47&amp;".","")</f>
        <v/>
      </c>
      <c r="CE47" s="41" t="str">
        <f>IF(V47&lt;&gt;"","Graminoid habit: "&amp;V47&amp;".","")</f>
        <v/>
      </c>
      <c r="CF47" s="41" t="str">
        <f>IF(W47&lt;&gt;"","Flower color: "&amp;W47&amp;".","")</f>
        <v/>
      </c>
      <c r="CG47" s="41" t="str">
        <f>IF(X47&lt;&gt;"","Height in centimeters: "&amp;X47&amp;".","")</f>
        <v/>
      </c>
      <c r="CH47" s="41" t="str">
        <f>IF(Y47&lt;&gt;"",Y47&amp;".","")</f>
        <v/>
      </c>
      <c r="CI47" s="41" t="str">
        <f t="shared" si="6"/>
        <v/>
      </c>
      <c r="CJ47" t="str">
        <f t="shared" si="7"/>
        <v/>
      </c>
      <c r="CK47" s="41" t="str">
        <f>IF(T47&lt;&gt;"","''habit'':"&amp;"''"&amp;T47&amp;"'',","")</f>
        <v/>
      </c>
      <c r="CL47" s="41" t="str">
        <f>IF(U47&lt;&gt;"","''life cycle habit'':"&amp;"''"&amp;U47&amp;"'',","")</f>
        <v/>
      </c>
      <c r="CM47" s="41" t="str">
        <f>IF(V47&lt;&gt;"","''graminoidHabit'':"&amp;"''"&amp;V47&amp;"'',","")</f>
        <v/>
      </c>
      <c r="CN47" s="41" t="str">
        <f>IF(W47&lt;&gt;"","''flower color'':"&amp;"''"&amp;W47&amp;"'',","")</f>
        <v/>
      </c>
      <c r="CO47" s="41" t="str">
        <f>IF(X47&lt;&gt;"","''heightInCentimeters'':"&amp;X47&amp;",","")</f>
        <v/>
      </c>
      <c r="CP47" s="41" t="str">
        <f>IF(Y47&lt;&gt;"",Y47,"")</f>
        <v/>
      </c>
      <c r="CQ47" s="41" t="str">
        <f t="shared" si="8"/>
        <v/>
      </c>
      <c r="CR47" s="42" t="str">
        <f t="shared" si="9"/>
        <v/>
      </c>
      <c r="CS47" t="str">
        <f t="shared" si="10"/>
        <v/>
      </c>
      <c r="CT47" t="str">
        <f>IF(L47="Y","tissue","")</f>
        <v/>
      </c>
      <c r="CU47" t="str">
        <f>IF(L47="Y","in collection","")</f>
        <v/>
      </c>
      <c r="CV47" t="str">
        <f>IF(L47="Y","dessicated","")</f>
        <v/>
      </c>
    </row>
    <row r="48" spans="1:100" ht="16.5" x14ac:dyDescent="0.3">
      <c r="A48" s="7"/>
      <c r="B48" s="19"/>
      <c r="C48" s="19"/>
      <c r="D48" s="19"/>
      <c r="E48" s="19"/>
      <c r="F48" s="19"/>
      <c r="G48" s="10"/>
      <c r="H48" s="14"/>
      <c r="I48" s="19"/>
      <c r="J48" s="19"/>
      <c r="K48" s="10"/>
      <c r="L48" s="19"/>
      <c r="M48" s="19"/>
      <c r="N48" s="19"/>
      <c r="O48" s="19"/>
      <c r="P48" s="19"/>
      <c r="Q48" s="24"/>
      <c r="R48" s="14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29"/>
      <c r="AL48" s="29"/>
      <c r="AM48" s="7"/>
      <c r="AN48" s="7"/>
      <c r="AO48" s="7"/>
      <c r="AP48" s="19"/>
      <c r="AQ48" s="19"/>
      <c r="AR48" s="19"/>
      <c r="AS48" s="14"/>
      <c r="AT48" s="19"/>
      <c r="AU48" s="19"/>
      <c r="AV48" s="19"/>
      <c r="AW48" s="14"/>
      <c r="AX48" s="19"/>
      <c r="AY48" s="19"/>
      <c r="AZ48" s="19"/>
      <c r="BA48" s="19"/>
      <c r="BB48" s="19"/>
      <c r="BC48" s="19"/>
      <c r="BD48" s="19"/>
      <c r="BE48" s="19"/>
      <c r="BF48" s="14"/>
      <c r="BG48" s="35" t="str">
        <f>IF(BB48&lt;&gt;"","&lt;a href='https://www.inaturalist.org/observations/"&amp;BB48&amp;" 'target='_blank' style='color: blue'&gt;iNaturalist Record: "&amp;BB48&amp;"&lt;/a&gt; ","")</f>
        <v/>
      </c>
      <c r="BH48" s="36" t="str">
        <f>IF(AT48&lt;&gt;"",AT48&amp;". ","")</f>
        <v/>
      </c>
      <c r="BI48" s="36" t="str">
        <f>IF(AV48&lt;&gt;"","Land use/disturbance history: "&amp;AV48&amp;". ","")</f>
        <v/>
      </c>
      <c r="BJ48" s="36" t="str">
        <f>IF(AW48&lt;&gt;"","Slope in degrees: "&amp;AW48&amp;". ","")</f>
        <v/>
      </c>
      <c r="BK48" s="36" t="str">
        <f>IF(AX48&lt;&gt;"","Slope aspect: "&amp;AX48&amp;". ","")</f>
        <v/>
      </c>
      <c r="BL48" s="36" t="str">
        <f>IF(AY48&lt;&gt;"","Soil description: "&amp;AY48&amp;". ","")</f>
        <v/>
      </c>
      <c r="BM48" s="36" t="str">
        <f>IF(BA48&lt;&gt;"","Terrain: "&amp;BA48&amp;". ","")</f>
        <v/>
      </c>
      <c r="BN48" s="36" t="str">
        <f t="shared" si="0"/>
        <v/>
      </c>
      <c r="BO48" t="str">
        <f t="shared" si="1"/>
        <v/>
      </c>
      <c r="BP48" t="str">
        <f>IF(BD48&lt;&gt;"","Permit: "&amp;BD48,"")</f>
        <v/>
      </c>
      <c r="BQ48" s="41" t="str">
        <f>IF(AA48="Abundant","Estimated frequency within viewshed: Abundant (&gt;500).",IF(AA48="Common","Estimated frequency within viewshed: Common (101-500).",IF(AA48="Frequent","Estimated frequency within viewshed: Frequent (11-100).",IF(AA48="Occasional","Estimated frequency within viewshed: Occasional (6-10).",IF(AA48="Rare","Estimated frequency within viewshed: Rare (1-5).","")))))</f>
        <v/>
      </c>
      <c r="BR48" s="41" t="str">
        <f>IF(B48&lt;&gt;"",B48&amp;". ","")</f>
        <v/>
      </c>
      <c r="BS48" s="41" t="str">
        <f>IF(M48="Same individual","Tissue sample collected.",IF(M48="Same population","Tissue sample collected from another individual in the same population.",""))</f>
        <v/>
      </c>
      <c r="BT48" s="41" t="str">
        <f>IF(R48&lt;&gt;"","Seed sample collected from "&amp;R48&amp;" plants within the same population.","")</f>
        <v/>
      </c>
      <c r="BU48" s="41" t="str">
        <f>IF(AB48&lt;&gt;"",AB48&amp;". ","")</f>
        <v/>
      </c>
      <c r="BV48" s="41" t="str">
        <f>IF(AE48&lt;&gt;"","Landowner: "&amp;AE48&amp;".","")</f>
        <v/>
      </c>
      <c r="BW48" s="41" t="str">
        <f>IF(AF48&lt;&gt;"","Element Occurrence ID: "&amp;AF48&amp;".","")</f>
        <v/>
      </c>
      <c r="BX48" s="41" t="str">
        <f t="shared" si="2"/>
        <v/>
      </c>
      <c r="BY48" t="str">
        <f t="shared" si="3"/>
        <v/>
      </c>
      <c r="BZ48" s="41" t="str">
        <f t="shared" si="4"/>
        <v/>
      </c>
      <c r="CA48" t="str">
        <f t="shared" si="5"/>
        <v/>
      </c>
      <c r="CB48" s="41" t="str">
        <f>IF(AU48&lt;&gt;"","Area immediately surrounding specimen: "&amp;AU48&amp;".","")</f>
        <v/>
      </c>
      <c r="CC48" s="41" t="str">
        <f>IF(T48&lt;&gt;"","Habit: "&amp;T48&amp;".","")</f>
        <v/>
      </c>
      <c r="CD48" s="41" t="str">
        <f>IF(U48&lt;&gt;"","Life history habit: "&amp;U48&amp;".","")</f>
        <v/>
      </c>
      <c r="CE48" s="41" t="str">
        <f>IF(V48&lt;&gt;"","Graminoid habit: "&amp;V48&amp;".","")</f>
        <v/>
      </c>
      <c r="CF48" s="41" t="str">
        <f>IF(W48&lt;&gt;"","Flower color: "&amp;W48&amp;".","")</f>
        <v/>
      </c>
      <c r="CG48" s="41" t="str">
        <f>IF(X48&lt;&gt;"","Height in centimeters: "&amp;X48&amp;".","")</f>
        <v/>
      </c>
      <c r="CH48" s="41" t="str">
        <f>IF(Y48&lt;&gt;"",Y48&amp;".","")</f>
        <v/>
      </c>
      <c r="CI48" s="41" t="str">
        <f t="shared" si="6"/>
        <v/>
      </c>
      <c r="CJ48" t="str">
        <f t="shared" si="7"/>
        <v/>
      </c>
      <c r="CK48" s="41" t="str">
        <f>IF(T48&lt;&gt;"","''habit'':"&amp;"''"&amp;T48&amp;"'',","")</f>
        <v/>
      </c>
      <c r="CL48" s="41" t="str">
        <f>IF(U48&lt;&gt;"","''life cycle habit'':"&amp;"''"&amp;U48&amp;"'',","")</f>
        <v/>
      </c>
      <c r="CM48" s="41" t="str">
        <f>IF(V48&lt;&gt;"","''graminoidHabit'':"&amp;"''"&amp;V48&amp;"'',","")</f>
        <v/>
      </c>
      <c r="CN48" s="41" t="str">
        <f>IF(W48&lt;&gt;"","''flower color'':"&amp;"''"&amp;W48&amp;"'',","")</f>
        <v/>
      </c>
      <c r="CO48" s="41" t="str">
        <f>IF(X48&lt;&gt;"","''heightInCentimeters'':"&amp;X48&amp;",","")</f>
        <v/>
      </c>
      <c r="CP48" s="41" t="str">
        <f>IF(Y48&lt;&gt;"",Y48,"")</f>
        <v/>
      </c>
      <c r="CQ48" s="41" t="str">
        <f t="shared" si="8"/>
        <v/>
      </c>
      <c r="CR48" s="42" t="str">
        <f t="shared" si="9"/>
        <v/>
      </c>
      <c r="CS48" t="str">
        <f t="shared" si="10"/>
        <v/>
      </c>
      <c r="CT48" t="str">
        <f>IF(L48="Y","tissue","")</f>
        <v/>
      </c>
      <c r="CU48" t="str">
        <f>IF(L48="Y","in collection","")</f>
        <v/>
      </c>
      <c r="CV48" t="str">
        <f>IF(L48="Y","dessicated","")</f>
        <v/>
      </c>
    </row>
    <row r="49" spans="1:100" ht="16.5" x14ac:dyDescent="0.3">
      <c r="A49" s="7"/>
      <c r="B49" s="19"/>
      <c r="C49" s="19"/>
      <c r="D49" s="19"/>
      <c r="E49" s="19"/>
      <c r="F49" s="19"/>
      <c r="G49" s="10"/>
      <c r="H49" s="14"/>
      <c r="I49" s="19"/>
      <c r="J49" s="19"/>
      <c r="K49" s="10"/>
      <c r="L49" s="19"/>
      <c r="M49" s="19"/>
      <c r="N49" s="19"/>
      <c r="O49" s="19"/>
      <c r="P49" s="19"/>
      <c r="Q49" s="24"/>
      <c r="R49" s="14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29"/>
      <c r="AL49" s="29"/>
      <c r="AM49" s="7"/>
      <c r="AN49" s="7"/>
      <c r="AO49" s="7"/>
      <c r="AP49" s="19"/>
      <c r="AQ49" s="19"/>
      <c r="AR49" s="19"/>
      <c r="AS49" s="14"/>
      <c r="AT49" s="19"/>
      <c r="AU49" s="19"/>
      <c r="AV49" s="19"/>
      <c r="AW49" s="14"/>
      <c r="AX49" s="19"/>
      <c r="AY49" s="19"/>
      <c r="AZ49" s="19"/>
      <c r="BA49" s="19"/>
      <c r="BB49" s="19"/>
      <c r="BC49" s="19"/>
      <c r="BD49" s="19"/>
      <c r="BE49" s="19"/>
      <c r="BF49" s="14"/>
      <c r="BG49" s="35" t="str">
        <f>IF(BB49&lt;&gt;"","&lt;a href='https://www.inaturalist.org/observations/"&amp;BB49&amp;" 'target='_blank' style='color: blue'&gt;iNaturalist Record: "&amp;BB49&amp;"&lt;/a&gt; ","")</f>
        <v/>
      </c>
      <c r="BH49" s="36" t="str">
        <f>IF(AT49&lt;&gt;"",AT49&amp;". ","")</f>
        <v/>
      </c>
      <c r="BI49" s="36" t="str">
        <f>IF(AV49&lt;&gt;"","Land use/disturbance history: "&amp;AV49&amp;". ","")</f>
        <v/>
      </c>
      <c r="BJ49" s="36" t="str">
        <f>IF(AW49&lt;&gt;"","Slope in degrees: "&amp;AW49&amp;". ","")</f>
        <v/>
      </c>
      <c r="BK49" s="36" t="str">
        <f>IF(AX49&lt;&gt;"","Slope aspect: "&amp;AX49&amp;". ","")</f>
        <v/>
      </c>
      <c r="BL49" s="36" t="str">
        <f>IF(AY49&lt;&gt;"","Soil description: "&amp;AY49&amp;". ","")</f>
        <v/>
      </c>
      <c r="BM49" s="36" t="str">
        <f>IF(BA49&lt;&gt;"","Terrain: "&amp;BA49&amp;". ","")</f>
        <v/>
      </c>
      <c r="BN49" s="36" t="str">
        <f t="shared" si="0"/>
        <v/>
      </c>
      <c r="BO49" t="str">
        <f t="shared" si="1"/>
        <v/>
      </c>
      <c r="BP49" t="str">
        <f>IF(BD49&lt;&gt;"","Permit: "&amp;BD49,"")</f>
        <v/>
      </c>
      <c r="BQ49" s="41" t="str">
        <f>IF(AA49="Abundant","Estimated frequency within viewshed: Abundant (&gt;500).",IF(AA49="Common","Estimated frequency within viewshed: Common (101-500).",IF(AA49="Frequent","Estimated frequency within viewshed: Frequent (11-100).",IF(AA49="Occasional","Estimated frequency within viewshed: Occasional (6-10).",IF(AA49="Rare","Estimated frequency within viewshed: Rare (1-5).","")))))</f>
        <v/>
      </c>
      <c r="BR49" s="41" t="str">
        <f>IF(B49&lt;&gt;"",B49&amp;". ","")</f>
        <v/>
      </c>
      <c r="BS49" s="41" t="str">
        <f>IF(M49="Same individual","Tissue sample collected.",IF(M49="Same population","Tissue sample collected from another individual in the same population.",""))</f>
        <v/>
      </c>
      <c r="BT49" s="41" t="str">
        <f>IF(R49&lt;&gt;"","Seed sample collected from "&amp;R49&amp;" plants within the same population.","")</f>
        <v/>
      </c>
      <c r="BU49" s="41" t="str">
        <f>IF(AB49&lt;&gt;"",AB49&amp;". ","")</f>
        <v/>
      </c>
      <c r="BV49" s="41" t="str">
        <f>IF(AE49&lt;&gt;"","Landowner: "&amp;AE49&amp;".","")</f>
        <v/>
      </c>
      <c r="BW49" s="41" t="str">
        <f>IF(AF49&lt;&gt;"","Element Occurrence ID: "&amp;AF49&amp;".","")</f>
        <v/>
      </c>
      <c r="BX49" s="41" t="str">
        <f t="shared" si="2"/>
        <v/>
      </c>
      <c r="BY49" t="str">
        <f t="shared" si="3"/>
        <v/>
      </c>
      <c r="BZ49" s="41" t="str">
        <f t="shared" si="4"/>
        <v/>
      </c>
      <c r="CA49" t="str">
        <f t="shared" si="5"/>
        <v/>
      </c>
      <c r="CB49" s="41" t="str">
        <f>IF(AU49&lt;&gt;"","Area immediately surrounding specimen: "&amp;AU49&amp;".","")</f>
        <v/>
      </c>
      <c r="CC49" s="41" t="str">
        <f>IF(T49&lt;&gt;"","Habit: "&amp;T49&amp;".","")</f>
        <v/>
      </c>
      <c r="CD49" s="41" t="str">
        <f>IF(U49&lt;&gt;"","Life history habit: "&amp;U49&amp;".","")</f>
        <v/>
      </c>
      <c r="CE49" s="41" t="str">
        <f>IF(V49&lt;&gt;"","Graminoid habit: "&amp;V49&amp;".","")</f>
        <v/>
      </c>
      <c r="CF49" s="41" t="str">
        <f>IF(W49&lt;&gt;"","Flower color: "&amp;W49&amp;".","")</f>
        <v/>
      </c>
      <c r="CG49" s="41" t="str">
        <f>IF(X49&lt;&gt;"","Height in centimeters: "&amp;X49&amp;".","")</f>
        <v/>
      </c>
      <c r="CH49" s="41" t="str">
        <f>IF(Y49&lt;&gt;"",Y49&amp;".","")</f>
        <v/>
      </c>
      <c r="CI49" s="41" t="str">
        <f t="shared" si="6"/>
        <v/>
      </c>
      <c r="CJ49" t="str">
        <f t="shared" si="7"/>
        <v/>
      </c>
      <c r="CK49" s="41" t="str">
        <f>IF(T49&lt;&gt;"","''habit'':"&amp;"''"&amp;T49&amp;"'',","")</f>
        <v/>
      </c>
      <c r="CL49" s="41" t="str">
        <f>IF(U49&lt;&gt;"","''life cycle habit'':"&amp;"''"&amp;U49&amp;"'',","")</f>
        <v/>
      </c>
      <c r="CM49" s="41" t="str">
        <f>IF(V49&lt;&gt;"","''graminoidHabit'':"&amp;"''"&amp;V49&amp;"'',","")</f>
        <v/>
      </c>
      <c r="CN49" s="41" t="str">
        <f>IF(W49&lt;&gt;"","''flower color'':"&amp;"''"&amp;W49&amp;"'',","")</f>
        <v/>
      </c>
      <c r="CO49" s="41" t="str">
        <f>IF(X49&lt;&gt;"","''heightInCentimeters'':"&amp;X49&amp;",","")</f>
        <v/>
      </c>
      <c r="CP49" s="41" t="str">
        <f>IF(Y49&lt;&gt;"",Y49,"")</f>
        <v/>
      </c>
      <c r="CQ49" s="41" t="str">
        <f t="shared" si="8"/>
        <v/>
      </c>
      <c r="CR49" s="42" t="str">
        <f t="shared" si="9"/>
        <v/>
      </c>
      <c r="CS49" t="str">
        <f t="shared" si="10"/>
        <v/>
      </c>
      <c r="CT49" t="str">
        <f>IF(L49="Y","tissue","")</f>
        <v/>
      </c>
      <c r="CU49" t="str">
        <f>IF(L49="Y","in collection","")</f>
        <v/>
      </c>
      <c r="CV49" t="str">
        <f>IF(L49="Y","dessicated","")</f>
        <v/>
      </c>
    </row>
    <row r="50" spans="1:100" ht="16.5" x14ac:dyDescent="0.3">
      <c r="A50" s="7"/>
      <c r="B50" s="19"/>
      <c r="C50" s="19"/>
      <c r="D50" s="19"/>
      <c r="E50" s="19"/>
      <c r="F50" s="19"/>
      <c r="G50" s="10"/>
      <c r="H50" s="14"/>
      <c r="I50" s="19"/>
      <c r="J50" s="19"/>
      <c r="K50" s="10"/>
      <c r="L50" s="19"/>
      <c r="M50" s="19"/>
      <c r="N50" s="19"/>
      <c r="O50" s="19"/>
      <c r="P50" s="19"/>
      <c r="Q50" s="24"/>
      <c r="R50" s="14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29"/>
      <c r="AL50" s="29"/>
      <c r="AM50" s="7"/>
      <c r="AN50" s="7"/>
      <c r="AO50" s="7"/>
      <c r="AP50" s="19"/>
      <c r="AQ50" s="19"/>
      <c r="AR50" s="19"/>
      <c r="AS50" s="14"/>
      <c r="AT50" s="19"/>
      <c r="AU50" s="19"/>
      <c r="AV50" s="19"/>
      <c r="AW50" s="14"/>
      <c r="AX50" s="19"/>
      <c r="AY50" s="19"/>
      <c r="AZ50" s="19"/>
      <c r="BA50" s="19"/>
      <c r="BB50" s="19"/>
      <c r="BC50" s="19"/>
      <c r="BD50" s="19"/>
      <c r="BE50" s="19"/>
      <c r="BF50" s="14"/>
      <c r="BG50" s="35" t="str">
        <f>IF(BB50&lt;&gt;"","&lt;a href='https://www.inaturalist.org/observations/"&amp;BB50&amp;" 'target='_blank' style='color: blue'&gt;iNaturalist Record: "&amp;BB50&amp;"&lt;/a&gt; ","")</f>
        <v/>
      </c>
      <c r="BH50" s="36" t="str">
        <f>IF(AT50&lt;&gt;"",AT50&amp;". ","")</f>
        <v/>
      </c>
      <c r="BI50" s="36" t="str">
        <f>IF(AV50&lt;&gt;"","Land use/disturbance history: "&amp;AV50&amp;". ","")</f>
        <v/>
      </c>
      <c r="BJ50" s="36" t="str">
        <f>IF(AW50&lt;&gt;"","Slope in degrees: "&amp;AW50&amp;". ","")</f>
        <v/>
      </c>
      <c r="BK50" s="36" t="str">
        <f>IF(AX50&lt;&gt;"","Slope aspect: "&amp;AX50&amp;". ","")</f>
        <v/>
      </c>
      <c r="BL50" s="36" t="str">
        <f>IF(AY50&lt;&gt;"","Soil description: "&amp;AY50&amp;". ","")</f>
        <v/>
      </c>
      <c r="BM50" s="36" t="str">
        <f>IF(BA50&lt;&gt;"","Terrain: "&amp;BA50&amp;". ","")</f>
        <v/>
      </c>
      <c r="BN50" s="36" t="str">
        <f t="shared" si="0"/>
        <v/>
      </c>
      <c r="BO50" t="str">
        <f t="shared" si="1"/>
        <v/>
      </c>
      <c r="BP50" t="str">
        <f>IF(BD50&lt;&gt;"","Permit: "&amp;BD50,"")</f>
        <v/>
      </c>
      <c r="BQ50" s="41" t="str">
        <f>IF(AA50="Abundant","Estimated frequency within viewshed: Abundant (&gt;500).",IF(AA50="Common","Estimated frequency within viewshed: Common (101-500).",IF(AA50="Frequent","Estimated frequency within viewshed: Frequent (11-100).",IF(AA50="Occasional","Estimated frequency within viewshed: Occasional (6-10).",IF(AA50="Rare","Estimated frequency within viewshed: Rare (1-5).","")))))</f>
        <v/>
      </c>
      <c r="BR50" s="41" t="str">
        <f>IF(B50&lt;&gt;"",B50&amp;". ","")</f>
        <v/>
      </c>
      <c r="BS50" s="41" t="str">
        <f>IF(M50="Same individual","Tissue sample collected.",IF(M50="Same population","Tissue sample collected from another individual in the same population.",""))</f>
        <v/>
      </c>
      <c r="BT50" s="41" t="str">
        <f>IF(R50&lt;&gt;"","Seed sample collected from "&amp;R50&amp;" plants within the same population.","")</f>
        <v/>
      </c>
      <c r="BU50" s="41" t="str">
        <f>IF(AB50&lt;&gt;"",AB50&amp;". ","")</f>
        <v/>
      </c>
      <c r="BV50" s="41" t="str">
        <f>IF(AE50&lt;&gt;"","Landowner: "&amp;AE50&amp;".","")</f>
        <v/>
      </c>
      <c r="BW50" s="41" t="str">
        <f>IF(AF50&lt;&gt;"","Element Occurrence ID: "&amp;AF50&amp;".","")</f>
        <v/>
      </c>
      <c r="BX50" s="41" t="str">
        <f t="shared" si="2"/>
        <v/>
      </c>
      <c r="BY50" t="str">
        <f t="shared" si="3"/>
        <v/>
      </c>
      <c r="BZ50" s="41" t="str">
        <f t="shared" si="4"/>
        <v/>
      </c>
      <c r="CA50" t="str">
        <f t="shared" si="5"/>
        <v/>
      </c>
      <c r="CB50" s="41" t="str">
        <f>IF(AU50&lt;&gt;"","Area immediately surrounding specimen: "&amp;AU50&amp;".","")</f>
        <v/>
      </c>
      <c r="CC50" s="41" t="str">
        <f>IF(T50&lt;&gt;"","Habit: "&amp;T50&amp;".","")</f>
        <v/>
      </c>
      <c r="CD50" s="41" t="str">
        <f>IF(U50&lt;&gt;"","Life history habit: "&amp;U50&amp;".","")</f>
        <v/>
      </c>
      <c r="CE50" s="41" t="str">
        <f>IF(V50&lt;&gt;"","Graminoid habit: "&amp;V50&amp;".","")</f>
        <v/>
      </c>
      <c r="CF50" s="41" t="str">
        <f>IF(W50&lt;&gt;"","Flower color: "&amp;W50&amp;".","")</f>
        <v/>
      </c>
      <c r="CG50" s="41" t="str">
        <f>IF(X50&lt;&gt;"","Height in centimeters: "&amp;X50&amp;".","")</f>
        <v/>
      </c>
      <c r="CH50" s="41" t="str">
        <f>IF(Y50&lt;&gt;"",Y50&amp;".","")</f>
        <v/>
      </c>
      <c r="CI50" s="41" t="str">
        <f t="shared" si="6"/>
        <v/>
      </c>
      <c r="CJ50" t="str">
        <f t="shared" si="7"/>
        <v/>
      </c>
      <c r="CK50" s="41" t="str">
        <f>IF(T50&lt;&gt;"","''habit'':"&amp;"''"&amp;T50&amp;"'',","")</f>
        <v/>
      </c>
      <c r="CL50" s="41" t="str">
        <f>IF(U50&lt;&gt;"","''life cycle habit'':"&amp;"''"&amp;U50&amp;"'',","")</f>
        <v/>
      </c>
      <c r="CM50" s="41" t="str">
        <f>IF(V50&lt;&gt;"","''graminoidHabit'':"&amp;"''"&amp;V50&amp;"'',","")</f>
        <v/>
      </c>
      <c r="CN50" s="41" t="str">
        <f>IF(W50&lt;&gt;"","''flower color'':"&amp;"''"&amp;W50&amp;"'',","")</f>
        <v/>
      </c>
      <c r="CO50" s="41" t="str">
        <f>IF(X50&lt;&gt;"","''heightInCentimeters'':"&amp;X50&amp;",","")</f>
        <v/>
      </c>
      <c r="CP50" s="41" t="str">
        <f>IF(Y50&lt;&gt;"",Y50,"")</f>
        <v/>
      </c>
      <c r="CQ50" s="41" t="str">
        <f t="shared" si="8"/>
        <v/>
      </c>
      <c r="CR50" s="42" t="str">
        <f t="shared" si="9"/>
        <v/>
      </c>
      <c r="CS50" t="str">
        <f t="shared" si="10"/>
        <v/>
      </c>
      <c r="CT50" t="str">
        <f>IF(L50="Y","tissue","")</f>
        <v/>
      </c>
      <c r="CU50" t="str">
        <f>IF(L50="Y","in collection","")</f>
        <v/>
      </c>
      <c r="CV50" t="str">
        <f>IF(L50="Y","dessicated","")</f>
        <v/>
      </c>
    </row>
    <row r="51" spans="1:100" ht="16.5" x14ac:dyDescent="0.3">
      <c r="A51" s="7"/>
      <c r="B51" s="19"/>
      <c r="C51" s="19"/>
      <c r="D51" s="19"/>
      <c r="E51" s="19"/>
      <c r="F51" s="19"/>
      <c r="G51" s="10"/>
      <c r="H51" s="14"/>
      <c r="I51" s="19"/>
      <c r="J51" s="19"/>
      <c r="K51" s="10"/>
      <c r="L51" s="19"/>
      <c r="M51" s="19"/>
      <c r="N51" s="19"/>
      <c r="O51" s="19"/>
      <c r="P51" s="19"/>
      <c r="Q51" s="24"/>
      <c r="R51" s="14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29"/>
      <c r="AL51" s="29"/>
      <c r="AM51" s="7"/>
      <c r="AN51" s="7"/>
      <c r="AO51" s="7"/>
      <c r="AP51" s="19"/>
      <c r="AQ51" s="19"/>
      <c r="AR51" s="19"/>
      <c r="AS51" s="14"/>
      <c r="AT51" s="19"/>
      <c r="AU51" s="19"/>
      <c r="AV51" s="19"/>
      <c r="AW51" s="14"/>
      <c r="AX51" s="19"/>
      <c r="AY51" s="19"/>
      <c r="AZ51" s="19"/>
      <c r="BA51" s="19"/>
      <c r="BB51" s="19"/>
      <c r="BC51" s="19"/>
      <c r="BD51" s="19"/>
      <c r="BE51" s="19"/>
      <c r="BF51" s="14"/>
      <c r="BG51" s="35" t="str">
        <f>IF(BB51&lt;&gt;"","&lt;a href='https://www.inaturalist.org/observations/"&amp;BB51&amp;" 'target='_blank' style='color: blue'&gt;iNaturalist Record: "&amp;BB51&amp;"&lt;/a&gt; ","")</f>
        <v/>
      </c>
      <c r="BH51" s="36" t="str">
        <f>IF(AT51&lt;&gt;"",AT51&amp;". ","")</f>
        <v/>
      </c>
      <c r="BI51" s="36" t="str">
        <f>IF(AV51&lt;&gt;"","Land use/disturbance history: "&amp;AV51&amp;". ","")</f>
        <v/>
      </c>
      <c r="BJ51" s="36" t="str">
        <f>IF(AW51&lt;&gt;"","Slope in degrees: "&amp;AW51&amp;". ","")</f>
        <v/>
      </c>
      <c r="BK51" s="36" t="str">
        <f>IF(AX51&lt;&gt;"","Slope aspect: "&amp;AX51&amp;". ","")</f>
        <v/>
      </c>
      <c r="BL51" s="36" t="str">
        <f>IF(AY51&lt;&gt;"","Soil description: "&amp;AY51&amp;". ","")</f>
        <v/>
      </c>
      <c r="BM51" s="36" t="str">
        <f>IF(BA51&lt;&gt;"","Terrain: "&amp;BA51&amp;". ","")</f>
        <v/>
      </c>
      <c r="BN51" s="36" t="str">
        <f t="shared" si="0"/>
        <v/>
      </c>
      <c r="BO51" t="str">
        <f t="shared" si="1"/>
        <v/>
      </c>
      <c r="BP51" t="str">
        <f>IF(BD51&lt;&gt;"","Permit: "&amp;BD51,"")</f>
        <v/>
      </c>
      <c r="BQ51" s="41" t="str">
        <f>IF(AA51="Abundant","Estimated frequency within viewshed: Abundant (&gt;500).",IF(AA51="Common","Estimated frequency within viewshed: Common (101-500).",IF(AA51="Frequent","Estimated frequency within viewshed: Frequent (11-100).",IF(AA51="Occasional","Estimated frequency within viewshed: Occasional (6-10).",IF(AA51="Rare","Estimated frequency within viewshed: Rare (1-5).","")))))</f>
        <v/>
      </c>
      <c r="BR51" s="41" t="str">
        <f>IF(B51&lt;&gt;"",B51&amp;". ","")</f>
        <v/>
      </c>
      <c r="BS51" s="41" t="str">
        <f>IF(M51="Same individual","Tissue sample collected.",IF(M51="Same population","Tissue sample collected from another individual in the same population.",""))</f>
        <v/>
      </c>
      <c r="BT51" s="41" t="str">
        <f>IF(R51&lt;&gt;"","Seed sample collected from "&amp;R51&amp;" plants within the same population.","")</f>
        <v/>
      </c>
      <c r="BU51" s="41" t="str">
        <f>IF(AB51&lt;&gt;"",AB51&amp;". ","")</f>
        <v/>
      </c>
      <c r="BV51" s="41" t="str">
        <f>IF(AE51&lt;&gt;"","Landowner: "&amp;AE51&amp;".","")</f>
        <v/>
      </c>
      <c r="BW51" s="41" t="str">
        <f>IF(AF51&lt;&gt;"","Element Occurrence ID: "&amp;AF51&amp;".","")</f>
        <v/>
      </c>
      <c r="BX51" s="41" t="str">
        <f t="shared" si="2"/>
        <v/>
      </c>
      <c r="BY51" t="str">
        <f t="shared" si="3"/>
        <v/>
      </c>
      <c r="BZ51" s="41" t="str">
        <f t="shared" si="4"/>
        <v/>
      </c>
      <c r="CA51" t="str">
        <f t="shared" si="5"/>
        <v/>
      </c>
      <c r="CB51" s="41" t="str">
        <f>IF(AU51&lt;&gt;"","Area immediately surrounding specimen: "&amp;AU51&amp;".","")</f>
        <v/>
      </c>
      <c r="CC51" s="41" t="str">
        <f>IF(T51&lt;&gt;"","Habit: "&amp;T51&amp;".","")</f>
        <v/>
      </c>
      <c r="CD51" s="41" t="str">
        <f>IF(U51&lt;&gt;"","Life history habit: "&amp;U51&amp;".","")</f>
        <v/>
      </c>
      <c r="CE51" s="41" t="str">
        <f>IF(V51&lt;&gt;"","Graminoid habit: "&amp;V51&amp;".","")</f>
        <v/>
      </c>
      <c r="CF51" s="41" t="str">
        <f>IF(W51&lt;&gt;"","Flower color: "&amp;W51&amp;".","")</f>
        <v/>
      </c>
      <c r="CG51" s="41" t="str">
        <f>IF(X51&lt;&gt;"","Height in centimeters: "&amp;X51&amp;".","")</f>
        <v/>
      </c>
      <c r="CH51" s="41" t="str">
        <f>IF(Y51&lt;&gt;"",Y51&amp;".","")</f>
        <v/>
      </c>
      <c r="CI51" s="41" t="str">
        <f t="shared" si="6"/>
        <v/>
      </c>
      <c r="CJ51" t="str">
        <f t="shared" si="7"/>
        <v/>
      </c>
      <c r="CK51" s="41" t="str">
        <f>IF(T51&lt;&gt;"","''habit'':"&amp;"''"&amp;T51&amp;"'',","")</f>
        <v/>
      </c>
      <c r="CL51" s="41" t="str">
        <f>IF(U51&lt;&gt;"","''life cycle habit'':"&amp;"''"&amp;U51&amp;"'',","")</f>
        <v/>
      </c>
      <c r="CM51" s="41" t="str">
        <f>IF(V51&lt;&gt;"","''graminoidHabit'':"&amp;"''"&amp;V51&amp;"'',","")</f>
        <v/>
      </c>
      <c r="CN51" s="41" t="str">
        <f>IF(W51&lt;&gt;"","''flower color'':"&amp;"''"&amp;W51&amp;"'',","")</f>
        <v/>
      </c>
      <c r="CO51" s="41" t="str">
        <f>IF(X51&lt;&gt;"","''heightInCentimeters'':"&amp;X51&amp;",","")</f>
        <v/>
      </c>
      <c r="CP51" s="41" t="str">
        <f>IF(Y51&lt;&gt;"",Y51,"")</f>
        <v/>
      </c>
      <c r="CQ51" s="41" t="str">
        <f t="shared" si="8"/>
        <v/>
      </c>
      <c r="CR51" s="42" t="str">
        <f t="shared" si="9"/>
        <v/>
      </c>
      <c r="CS51" t="str">
        <f t="shared" si="10"/>
        <v/>
      </c>
      <c r="CT51" t="str">
        <f>IF(L51="Y","tissue","")</f>
        <v/>
      </c>
      <c r="CU51" t="str">
        <f>IF(L51="Y","in collection","")</f>
        <v/>
      </c>
      <c r="CV51" t="str">
        <f>IF(L51="Y","dessicated","")</f>
        <v/>
      </c>
    </row>
    <row r="52" spans="1:100" ht="16.5" x14ac:dyDescent="0.3">
      <c r="A52" s="7"/>
      <c r="B52" s="19"/>
      <c r="C52" s="19"/>
      <c r="D52" s="19"/>
      <c r="E52" s="19"/>
      <c r="F52" s="19"/>
      <c r="G52" s="10"/>
      <c r="H52" s="14"/>
      <c r="I52" s="19"/>
      <c r="J52" s="19"/>
      <c r="K52" s="10"/>
      <c r="L52" s="19"/>
      <c r="M52" s="19"/>
      <c r="N52" s="19"/>
      <c r="O52" s="19"/>
      <c r="P52" s="19"/>
      <c r="Q52" s="24"/>
      <c r="R52" s="14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29"/>
      <c r="AL52" s="29"/>
      <c r="AM52" s="7"/>
      <c r="AN52" s="7"/>
      <c r="AO52" s="7"/>
      <c r="AP52" s="19"/>
      <c r="AQ52" s="19"/>
      <c r="AR52" s="19"/>
      <c r="AS52" s="14"/>
      <c r="AT52" s="19"/>
      <c r="AU52" s="19"/>
      <c r="AV52" s="19"/>
      <c r="AW52" s="14"/>
      <c r="AX52" s="19"/>
      <c r="AY52" s="19"/>
      <c r="AZ52" s="19"/>
      <c r="BA52" s="19"/>
      <c r="BB52" s="19"/>
      <c r="BC52" s="19"/>
      <c r="BD52" s="19"/>
      <c r="BE52" s="19"/>
      <c r="BF52" s="14"/>
      <c r="BG52" s="35" t="str">
        <f>IF(BB52&lt;&gt;"","&lt;a href='https://www.inaturalist.org/observations/"&amp;BB52&amp;" 'target='_blank' style='color: blue'&gt;iNaturalist Record: "&amp;BB52&amp;"&lt;/a&gt; ","")</f>
        <v/>
      </c>
      <c r="BH52" s="36" t="str">
        <f>IF(AT52&lt;&gt;"",AT52&amp;". ","")</f>
        <v/>
      </c>
      <c r="BI52" s="36" t="str">
        <f>IF(AV52&lt;&gt;"","Land use/disturbance history: "&amp;AV52&amp;". ","")</f>
        <v/>
      </c>
      <c r="BJ52" s="36" t="str">
        <f>IF(AW52&lt;&gt;"","Slope in degrees: "&amp;AW52&amp;". ","")</f>
        <v/>
      </c>
      <c r="BK52" s="36" t="str">
        <f>IF(AX52&lt;&gt;"","Slope aspect: "&amp;AX52&amp;". ","")</f>
        <v/>
      </c>
      <c r="BL52" s="36" t="str">
        <f>IF(AY52&lt;&gt;"","Soil description: "&amp;AY52&amp;". ","")</f>
        <v/>
      </c>
      <c r="BM52" s="36" t="str">
        <f>IF(BA52&lt;&gt;"","Terrain: "&amp;BA52&amp;". ","")</f>
        <v/>
      </c>
      <c r="BN52" s="36" t="str">
        <f t="shared" si="0"/>
        <v/>
      </c>
      <c r="BO52" t="str">
        <f t="shared" si="1"/>
        <v/>
      </c>
      <c r="BP52" t="str">
        <f>IF(BD52&lt;&gt;"","Permit: "&amp;BD52,"")</f>
        <v/>
      </c>
      <c r="BQ52" s="41" t="str">
        <f>IF(AA52="Abundant","Estimated frequency within viewshed: Abundant (&gt;500).",IF(AA52="Common","Estimated frequency within viewshed: Common (101-500).",IF(AA52="Frequent","Estimated frequency within viewshed: Frequent (11-100).",IF(AA52="Occasional","Estimated frequency within viewshed: Occasional (6-10).",IF(AA52="Rare","Estimated frequency within viewshed: Rare (1-5).","")))))</f>
        <v/>
      </c>
      <c r="BR52" s="41" t="str">
        <f>IF(B52&lt;&gt;"",B52&amp;". ","")</f>
        <v/>
      </c>
      <c r="BS52" s="41" t="str">
        <f>IF(M52="Same individual","Tissue sample collected.",IF(M52="Same population","Tissue sample collected from another individual in the same population.",""))</f>
        <v/>
      </c>
      <c r="BT52" s="41" t="str">
        <f>IF(R52&lt;&gt;"","Seed sample collected from "&amp;R52&amp;" plants within the same population.","")</f>
        <v/>
      </c>
      <c r="BU52" s="41" t="str">
        <f>IF(AB52&lt;&gt;"",AB52&amp;". ","")</f>
        <v/>
      </c>
      <c r="BV52" s="41" t="str">
        <f>IF(AE52&lt;&gt;"","Landowner: "&amp;AE52&amp;".","")</f>
        <v/>
      </c>
      <c r="BW52" s="41" t="str">
        <f>IF(AF52&lt;&gt;"","Element Occurrence ID: "&amp;AF52&amp;".","")</f>
        <v/>
      </c>
      <c r="BX52" s="41" t="str">
        <f t="shared" si="2"/>
        <v/>
      </c>
      <c r="BY52" t="str">
        <f t="shared" si="3"/>
        <v/>
      </c>
      <c r="BZ52" s="41" t="str">
        <f t="shared" si="4"/>
        <v/>
      </c>
      <c r="CA52" t="str">
        <f t="shared" si="5"/>
        <v/>
      </c>
      <c r="CB52" s="41" t="str">
        <f>IF(AU52&lt;&gt;"","Area immediately surrounding specimen: "&amp;AU52&amp;".","")</f>
        <v/>
      </c>
      <c r="CC52" s="41" t="str">
        <f>IF(T52&lt;&gt;"","Habit: "&amp;T52&amp;".","")</f>
        <v/>
      </c>
      <c r="CD52" s="41" t="str">
        <f>IF(U52&lt;&gt;"","Life history habit: "&amp;U52&amp;".","")</f>
        <v/>
      </c>
      <c r="CE52" s="41" t="str">
        <f>IF(V52&lt;&gt;"","Graminoid habit: "&amp;V52&amp;".","")</f>
        <v/>
      </c>
      <c r="CF52" s="41" t="str">
        <f>IF(W52&lt;&gt;"","Flower color: "&amp;W52&amp;".","")</f>
        <v/>
      </c>
      <c r="CG52" s="41" t="str">
        <f>IF(X52&lt;&gt;"","Height in centimeters: "&amp;X52&amp;".","")</f>
        <v/>
      </c>
      <c r="CH52" s="41" t="str">
        <f>IF(Y52&lt;&gt;"",Y52&amp;".","")</f>
        <v/>
      </c>
      <c r="CI52" s="41" t="str">
        <f t="shared" si="6"/>
        <v/>
      </c>
      <c r="CJ52" t="str">
        <f t="shared" si="7"/>
        <v/>
      </c>
      <c r="CK52" s="41" t="str">
        <f>IF(T52&lt;&gt;"","''habit'':"&amp;"''"&amp;T52&amp;"'',","")</f>
        <v/>
      </c>
      <c r="CL52" s="41" t="str">
        <f>IF(U52&lt;&gt;"","''life cycle habit'':"&amp;"''"&amp;U52&amp;"'',","")</f>
        <v/>
      </c>
      <c r="CM52" s="41" t="str">
        <f>IF(V52&lt;&gt;"","''graminoidHabit'':"&amp;"''"&amp;V52&amp;"'',","")</f>
        <v/>
      </c>
      <c r="CN52" s="41" t="str">
        <f>IF(W52&lt;&gt;"","''flower color'':"&amp;"''"&amp;W52&amp;"'',","")</f>
        <v/>
      </c>
      <c r="CO52" s="41" t="str">
        <f>IF(X52&lt;&gt;"","''heightInCentimeters'':"&amp;X52&amp;",","")</f>
        <v/>
      </c>
      <c r="CP52" s="41" t="str">
        <f>IF(Y52&lt;&gt;"",Y52,"")</f>
        <v/>
      </c>
      <c r="CQ52" s="41" t="str">
        <f t="shared" si="8"/>
        <v/>
      </c>
      <c r="CR52" s="42" t="str">
        <f t="shared" si="9"/>
        <v/>
      </c>
      <c r="CS52" t="str">
        <f t="shared" si="10"/>
        <v/>
      </c>
      <c r="CT52" t="str">
        <f>IF(L52="Y","tissue","")</f>
        <v/>
      </c>
      <c r="CU52" t="str">
        <f>IF(L52="Y","in collection","")</f>
        <v/>
      </c>
      <c r="CV52" t="str">
        <f>IF(L52="Y","dessicated","")</f>
        <v/>
      </c>
    </row>
    <row r="53" spans="1:100" ht="16.5" x14ac:dyDescent="0.3">
      <c r="A53" s="7"/>
      <c r="B53" s="19"/>
      <c r="C53" s="19"/>
      <c r="D53" s="19"/>
      <c r="E53" s="19"/>
      <c r="F53" s="19"/>
      <c r="G53" s="10"/>
      <c r="H53" s="14"/>
      <c r="I53" s="19"/>
      <c r="J53" s="19"/>
      <c r="K53" s="10"/>
      <c r="L53" s="19"/>
      <c r="M53" s="19"/>
      <c r="N53" s="19"/>
      <c r="O53" s="19"/>
      <c r="P53" s="19"/>
      <c r="Q53" s="24"/>
      <c r="R53" s="14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29"/>
      <c r="AL53" s="29"/>
      <c r="AM53" s="7"/>
      <c r="AN53" s="7"/>
      <c r="AO53" s="7"/>
      <c r="AP53" s="19"/>
      <c r="AQ53" s="19"/>
      <c r="AR53" s="19"/>
      <c r="AS53" s="14"/>
      <c r="AT53" s="19"/>
      <c r="AU53" s="19"/>
      <c r="AV53" s="19"/>
      <c r="AW53" s="14"/>
      <c r="AX53" s="19"/>
      <c r="AY53" s="19"/>
      <c r="AZ53" s="19"/>
      <c r="BA53" s="19"/>
      <c r="BB53" s="19"/>
      <c r="BC53" s="19"/>
      <c r="BD53" s="19"/>
      <c r="BE53" s="19"/>
      <c r="BF53" s="14"/>
      <c r="BG53" s="35" t="str">
        <f>IF(BB53&lt;&gt;"","&lt;a href='https://www.inaturalist.org/observations/"&amp;BB53&amp;" 'target='_blank' style='color: blue'&gt;iNaturalist Record: "&amp;BB53&amp;"&lt;/a&gt; ","")</f>
        <v/>
      </c>
      <c r="BH53" s="36" t="str">
        <f>IF(AT53&lt;&gt;"",AT53&amp;". ","")</f>
        <v/>
      </c>
      <c r="BI53" s="36" t="str">
        <f>IF(AV53&lt;&gt;"","Land use/disturbance history: "&amp;AV53&amp;". ","")</f>
        <v/>
      </c>
      <c r="BJ53" s="36" t="str">
        <f>IF(AW53&lt;&gt;"","Slope in degrees: "&amp;AW53&amp;". ","")</f>
        <v/>
      </c>
      <c r="BK53" s="36" t="str">
        <f>IF(AX53&lt;&gt;"","Slope aspect: "&amp;AX53&amp;". ","")</f>
        <v/>
      </c>
      <c r="BL53" s="36" t="str">
        <f>IF(AY53&lt;&gt;"","Soil description: "&amp;AY53&amp;". ","")</f>
        <v/>
      </c>
      <c r="BM53" s="36" t="str">
        <f>IF(BA53&lt;&gt;"","Terrain: "&amp;BA53&amp;". ","")</f>
        <v/>
      </c>
      <c r="BN53" s="36" t="str">
        <f t="shared" si="0"/>
        <v/>
      </c>
      <c r="BO53" t="str">
        <f t="shared" si="1"/>
        <v/>
      </c>
      <c r="BP53" t="str">
        <f>IF(BD53&lt;&gt;"","Permit: "&amp;BD53,"")</f>
        <v/>
      </c>
      <c r="BQ53" s="41" t="str">
        <f>IF(AA53="Abundant","Estimated frequency within viewshed: Abundant (&gt;500).",IF(AA53="Common","Estimated frequency within viewshed: Common (101-500).",IF(AA53="Frequent","Estimated frequency within viewshed: Frequent (11-100).",IF(AA53="Occasional","Estimated frequency within viewshed: Occasional (6-10).",IF(AA53="Rare","Estimated frequency within viewshed: Rare (1-5).","")))))</f>
        <v/>
      </c>
      <c r="BR53" s="41" t="str">
        <f>IF(B53&lt;&gt;"",B53&amp;". ","")</f>
        <v/>
      </c>
      <c r="BS53" s="41" t="str">
        <f>IF(M53="Same individual","Tissue sample collected.",IF(M53="Same population","Tissue sample collected from another individual in the same population.",""))</f>
        <v/>
      </c>
      <c r="BT53" s="41" t="str">
        <f>IF(R53&lt;&gt;"","Seed sample collected from "&amp;R53&amp;" plants within the same population.","")</f>
        <v/>
      </c>
      <c r="BU53" s="41" t="str">
        <f>IF(AB53&lt;&gt;"",AB53&amp;". ","")</f>
        <v/>
      </c>
      <c r="BV53" s="41" t="str">
        <f>IF(AE53&lt;&gt;"","Landowner: "&amp;AE53&amp;".","")</f>
        <v/>
      </c>
      <c r="BW53" s="41" t="str">
        <f>IF(AF53&lt;&gt;"","Element Occurrence ID: "&amp;AF53&amp;".","")</f>
        <v/>
      </c>
      <c r="BX53" s="41" t="str">
        <f t="shared" si="2"/>
        <v/>
      </c>
      <c r="BY53" t="str">
        <f t="shared" si="3"/>
        <v/>
      </c>
      <c r="BZ53" s="41" t="str">
        <f t="shared" si="4"/>
        <v/>
      </c>
      <c r="CA53" t="str">
        <f t="shared" si="5"/>
        <v/>
      </c>
      <c r="CB53" s="41" t="str">
        <f>IF(AU53&lt;&gt;"","Area immediately surrounding specimen: "&amp;AU53&amp;".","")</f>
        <v/>
      </c>
      <c r="CC53" s="41" t="str">
        <f>IF(T53&lt;&gt;"","Habit: "&amp;T53&amp;".","")</f>
        <v/>
      </c>
      <c r="CD53" s="41" t="str">
        <f>IF(U53&lt;&gt;"","Life history habit: "&amp;U53&amp;".","")</f>
        <v/>
      </c>
      <c r="CE53" s="41" t="str">
        <f>IF(V53&lt;&gt;"","Graminoid habit: "&amp;V53&amp;".","")</f>
        <v/>
      </c>
      <c r="CF53" s="41" t="str">
        <f>IF(W53&lt;&gt;"","Flower color: "&amp;W53&amp;".","")</f>
        <v/>
      </c>
      <c r="CG53" s="41" t="str">
        <f>IF(X53&lt;&gt;"","Height in centimeters: "&amp;X53&amp;".","")</f>
        <v/>
      </c>
      <c r="CH53" s="41" t="str">
        <f>IF(Y53&lt;&gt;"",Y53&amp;".","")</f>
        <v/>
      </c>
      <c r="CI53" s="41" t="str">
        <f t="shared" si="6"/>
        <v/>
      </c>
      <c r="CJ53" t="str">
        <f t="shared" si="7"/>
        <v/>
      </c>
      <c r="CK53" s="41" t="str">
        <f>IF(T53&lt;&gt;"","''habit'':"&amp;"''"&amp;T53&amp;"'',","")</f>
        <v/>
      </c>
      <c r="CL53" s="41" t="str">
        <f>IF(U53&lt;&gt;"","''life cycle habit'':"&amp;"''"&amp;U53&amp;"'',","")</f>
        <v/>
      </c>
      <c r="CM53" s="41" t="str">
        <f>IF(V53&lt;&gt;"","''graminoidHabit'':"&amp;"''"&amp;V53&amp;"'',","")</f>
        <v/>
      </c>
      <c r="CN53" s="41" t="str">
        <f>IF(W53&lt;&gt;"","''flower color'':"&amp;"''"&amp;W53&amp;"'',","")</f>
        <v/>
      </c>
      <c r="CO53" s="41" t="str">
        <f>IF(X53&lt;&gt;"","''heightInCentimeters'':"&amp;X53&amp;",","")</f>
        <v/>
      </c>
      <c r="CP53" s="41" t="str">
        <f>IF(Y53&lt;&gt;"",Y53,"")</f>
        <v/>
      </c>
      <c r="CQ53" s="41" t="str">
        <f t="shared" si="8"/>
        <v/>
      </c>
      <c r="CR53" s="42" t="str">
        <f t="shared" si="9"/>
        <v/>
      </c>
      <c r="CS53" t="str">
        <f t="shared" si="10"/>
        <v/>
      </c>
      <c r="CT53" t="str">
        <f>IF(L53="Y","tissue","")</f>
        <v/>
      </c>
      <c r="CU53" t="str">
        <f>IF(L53="Y","in collection","")</f>
        <v/>
      </c>
      <c r="CV53" t="str">
        <f>IF(L53="Y","dessicated","")</f>
        <v/>
      </c>
    </row>
    <row r="54" spans="1:100" ht="16.5" x14ac:dyDescent="0.3">
      <c r="A54" s="7"/>
      <c r="B54" s="19"/>
      <c r="C54" s="19"/>
      <c r="D54" s="19"/>
      <c r="E54" s="19"/>
      <c r="F54" s="19"/>
      <c r="G54" s="10"/>
      <c r="H54" s="14"/>
      <c r="I54" s="19"/>
      <c r="J54" s="19"/>
      <c r="K54" s="10"/>
      <c r="L54" s="19"/>
      <c r="M54" s="19"/>
      <c r="N54" s="19"/>
      <c r="O54" s="19"/>
      <c r="P54" s="19"/>
      <c r="Q54" s="24"/>
      <c r="R54" s="14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29"/>
      <c r="AL54" s="29"/>
      <c r="AM54" s="7"/>
      <c r="AN54" s="7"/>
      <c r="AO54" s="7"/>
      <c r="AP54" s="19"/>
      <c r="AQ54" s="19"/>
      <c r="AR54" s="19"/>
      <c r="AS54" s="14"/>
      <c r="AT54" s="19"/>
      <c r="AU54" s="19"/>
      <c r="AV54" s="19"/>
      <c r="AW54" s="14"/>
      <c r="AX54" s="19"/>
      <c r="AY54" s="19"/>
      <c r="AZ54" s="19"/>
      <c r="BA54" s="19"/>
      <c r="BB54" s="19"/>
      <c r="BC54" s="19"/>
      <c r="BD54" s="19"/>
      <c r="BE54" s="19"/>
      <c r="BF54" s="14"/>
      <c r="BG54" s="35" t="str">
        <f>IF(BB54&lt;&gt;"","&lt;a href='https://www.inaturalist.org/observations/"&amp;BB54&amp;" 'target='_blank' style='color: blue'&gt;iNaturalist Record: "&amp;BB54&amp;"&lt;/a&gt; ","")</f>
        <v/>
      </c>
      <c r="BH54" s="36" t="str">
        <f>IF(AT54&lt;&gt;"",AT54&amp;". ","")</f>
        <v/>
      </c>
      <c r="BI54" s="36" t="str">
        <f>IF(AV54&lt;&gt;"","Land use/disturbance history: "&amp;AV54&amp;". ","")</f>
        <v/>
      </c>
      <c r="BJ54" s="36" t="str">
        <f>IF(AW54&lt;&gt;"","Slope in degrees: "&amp;AW54&amp;". ","")</f>
        <v/>
      </c>
      <c r="BK54" s="36" t="str">
        <f>IF(AX54&lt;&gt;"","Slope aspect: "&amp;AX54&amp;". ","")</f>
        <v/>
      </c>
      <c r="BL54" s="36" t="str">
        <f>IF(AY54&lt;&gt;"","Soil description: "&amp;AY54&amp;". ","")</f>
        <v/>
      </c>
      <c r="BM54" s="36" t="str">
        <f>IF(BA54&lt;&gt;"","Terrain: "&amp;BA54&amp;". ","")</f>
        <v/>
      </c>
      <c r="BN54" s="36" t="str">
        <f t="shared" si="0"/>
        <v/>
      </c>
      <c r="BO54" t="str">
        <f t="shared" si="1"/>
        <v/>
      </c>
      <c r="BP54" t="str">
        <f>IF(BD54&lt;&gt;"","Permit: "&amp;BD54,"")</f>
        <v/>
      </c>
      <c r="BQ54" s="41" t="str">
        <f>IF(AA54="Abundant","Estimated frequency within viewshed: Abundant (&gt;500).",IF(AA54="Common","Estimated frequency within viewshed: Common (101-500).",IF(AA54="Frequent","Estimated frequency within viewshed: Frequent (11-100).",IF(AA54="Occasional","Estimated frequency within viewshed: Occasional (6-10).",IF(AA54="Rare","Estimated frequency within viewshed: Rare (1-5).","")))))</f>
        <v/>
      </c>
      <c r="BR54" s="41" t="str">
        <f>IF(B54&lt;&gt;"",B54&amp;". ","")</f>
        <v/>
      </c>
      <c r="BS54" s="41" t="str">
        <f>IF(M54="Same individual","Tissue sample collected.",IF(M54="Same population","Tissue sample collected from another individual in the same population.",""))</f>
        <v/>
      </c>
      <c r="BT54" s="41" t="str">
        <f>IF(R54&lt;&gt;"","Seed sample collected from "&amp;R54&amp;" plants within the same population.","")</f>
        <v/>
      </c>
      <c r="BU54" s="41" t="str">
        <f>IF(AB54&lt;&gt;"",AB54&amp;". ","")</f>
        <v/>
      </c>
      <c r="BV54" s="41" t="str">
        <f>IF(AE54&lt;&gt;"","Landowner: "&amp;AE54&amp;".","")</f>
        <v/>
      </c>
      <c r="BW54" s="41" t="str">
        <f>IF(AF54&lt;&gt;"","Element Occurrence ID: "&amp;AF54&amp;".","")</f>
        <v/>
      </c>
      <c r="BX54" s="41" t="str">
        <f t="shared" si="2"/>
        <v/>
      </c>
      <c r="BY54" t="str">
        <f t="shared" si="3"/>
        <v/>
      </c>
      <c r="BZ54" s="41" t="str">
        <f t="shared" si="4"/>
        <v/>
      </c>
      <c r="CA54" t="str">
        <f t="shared" si="5"/>
        <v/>
      </c>
      <c r="CB54" s="41" t="str">
        <f>IF(AU54&lt;&gt;"","Area immediately surrounding specimen: "&amp;AU54&amp;".","")</f>
        <v/>
      </c>
      <c r="CC54" s="41" t="str">
        <f>IF(T54&lt;&gt;"","Habit: "&amp;T54&amp;".","")</f>
        <v/>
      </c>
      <c r="CD54" s="41" t="str">
        <f>IF(U54&lt;&gt;"","Life history habit: "&amp;U54&amp;".","")</f>
        <v/>
      </c>
      <c r="CE54" s="41" t="str">
        <f>IF(V54&lt;&gt;"","Graminoid habit: "&amp;V54&amp;".","")</f>
        <v/>
      </c>
      <c r="CF54" s="41" t="str">
        <f>IF(W54&lt;&gt;"","Flower color: "&amp;W54&amp;".","")</f>
        <v/>
      </c>
      <c r="CG54" s="41" t="str">
        <f>IF(X54&lt;&gt;"","Height in centimeters: "&amp;X54&amp;".","")</f>
        <v/>
      </c>
      <c r="CH54" s="41" t="str">
        <f>IF(Y54&lt;&gt;"",Y54&amp;".","")</f>
        <v/>
      </c>
      <c r="CI54" s="41" t="str">
        <f t="shared" si="6"/>
        <v/>
      </c>
      <c r="CJ54" t="str">
        <f t="shared" si="7"/>
        <v/>
      </c>
      <c r="CK54" s="41" t="str">
        <f>IF(T54&lt;&gt;"","''habit'':"&amp;"''"&amp;T54&amp;"'',","")</f>
        <v/>
      </c>
      <c r="CL54" s="41" t="str">
        <f>IF(U54&lt;&gt;"","''life cycle habit'':"&amp;"''"&amp;U54&amp;"'',","")</f>
        <v/>
      </c>
      <c r="CM54" s="41" t="str">
        <f>IF(V54&lt;&gt;"","''graminoidHabit'':"&amp;"''"&amp;V54&amp;"'',","")</f>
        <v/>
      </c>
      <c r="CN54" s="41" t="str">
        <f>IF(W54&lt;&gt;"","''flower color'':"&amp;"''"&amp;W54&amp;"'',","")</f>
        <v/>
      </c>
      <c r="CO54" s="41" t="str">
        <f>IF(X54&lt;&gt;"","''heightInCentimeters'':"&amp;X54&amp;",","")</f>
        <v/>
      </c>
      <c r="CP54" s="41" t="str">
        <f>IF(Y54&lt;&gt;"",Y54,"")</f>
        <v/>
      </c>
      <c r="CQ54" s="41" t="str">
        <f t="shared" si="8"/>
        <v/>
      </c>
      <c r="CR54" s="42" t="str">
        <f t="shared" si="9"/>
        <v/>
      </c>
      <c r="CS54" t="str">
        <f t="shared" si="10"/>
        <v/>
      </c>
      <c r="CT54" t="str">
        <f>IF(L54="Y","tissue","")</f>
        <v/>
      </c>
      <c r="CU54" t="str">
        <f>IF(L54="Y","in collection","")</f>
        <v/>
      </c>
      <c r="CV54" t="str">
        <f>IF(L54="Y","dessicated","")</f>
        <v/>
      </c>
    </row>
    <row r="55" spans="1:100" ht="16.5" x14ac:dyDescent="0.3">
      <c r="A55" s="7"/>
      <c r="B55" s="19"/>
      <c r="C55" s="19"/>
      <c r="D55" s="19"/>
      <c r="E55" s="19"/>
      <c r="F55" s="19"/>
      <c r="G55" s="10"/>
      <c r="H55" s="14"/>
      <c r="I55" s="19"/>
      <c r="J55" s="19"/>
      <c r="K55" s="10"/>
      <c r="L55" s="19"/>
      <c r="M55" s="19"/>
      <c r="N55" s="19"/>
      <c r="O55" s="19"/>
      <c r="P55" s="19"/>
      <c r="Q55" s="24"/>
      <c r="R55" s="14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29"/>
      <c r="AL55" s="29"/>
      <c r="AM55" s="7"/>
      <c r="AN55" s="7"/>
      <c r="AO55" s="7"/>
      <c r="AP55" s="19"/>
      <c r="AQ55" s="19"/>
      <c r="AR55" s="19"/>
      <c r="AS55" s="14"/>
      <c r="AT55" s="19"/>
      <c r="AU55" s="19"/>
      <c r="AV55" s="19"/>
      <c r="AW55" s="14"/>
      <c r="AX55" s="19"/>
      <c r="AY55" s="19"/>
      <c r="AZ55" s="19"/>
      <c r="BA55" s="19"/>
      <c r="BB55" s="19"/>
      <c r="BC55" s="19"/>
      <c r="BD55" s="19"/>
      <c r="BE55" s="19"/>
      <c r="BF55" s="14"/>
      <c r="BG55" s="35" t="str">
        <f>IF(BB55&lt;&gt;"","&lt;a href='https://www.inaturalist.org/observations/"&amp;BB55&amp;" 'target='_blank' style='color: blue'&gt;iNaturalist Record: "&amp;BB55&amp;"&lt;/a&gt; ","")</f>
        <v/>
      </c>
      <c r="BH55" s="36" t="str">
        <f>IF(AT55&lt;&gt;"",AT55&amp;". ","")</f>
        <v/>
      </c>
      <c r="BI55" s="36" t="str">
        <f>IF(AV55&lt;&gt;"","Land use/disturbance history: "&amp;AV55&amp;". ","")</f>
        <v/>
      </c>
      <c r="BJ55" s="36" t="str">
        <f>IF(AW55&lt;&gt;"","Slope in degrees: "&amp;AW55&amp;". ","")</f>
        <v/>
      </c>
      <c r="BK55" s="36" t="str">
        <f>IF(AX55&lt;&gt;"","Slope aspect: "&amp;AX55&amp;". ","")</f>
        <v/>
      </c>
      <c r="BL55" s="36" t="str">
        <f>IF(AY55&lt;&gt;"","Soil description: "&amp;AY55&amp;". ","")</f>
        <v/>
      </c>
      <c r="BM55" s="36" t="str">
        <f>IF(BA55&lt;&gt;"","Terrain: "&amp;BA55&amp;". ","")</f>
        <v/>
      </c>
      <c r="BN55" s="36" t="str">
        <f t="shared" si="0"/>
        <v/>
      </c>
      <c r="BO55" t="str">
        <f t="shared" si="1"/>
        <v/>
      </c>
      <c r="BP55" t="str">
        <f>IF(BD55&lt;&gt;"","Permit: "&amp;BD55,"")</f>
        <v/>
      </c>
      <c r="BQ55" s="41" t="str">
        <f>IF(AA55="Abundant","Estimated frequency within viewshed: Abundant (&gt;500).",IF(AA55="Common","Estimated frequency within viewshed: Common (101-500).",IF(AA55="Frequent","Estimated frequency within viewshed: Frequent (11-100).",IF(AA55="Occasional","Estimated frequency within viewshed: Occasional (6-10).",IF(AA55="Rare","Estimated frequency within viewshed: Rare (1-5).","")))))</f>
        <v/>
      </c>
      <c r="BR55" s="41" t="str">
        <f>IF(B55&lt;&gt;"",B55&amp;". ","")</f>
        <v/>
      </c>
      <c r="BS55" s="41" t="str">
        <f>IF(M55="Same individual","Tissue sample collected.",IF(M55="Same population","Tissue sample collected from another individual in the same population.",""))</f>
        <v/>
      </c>
      <c r="BT55" s="41" t="str">
        <f>IF(R55&lt;&gt;"","Seed sample collected from "&amp;R55&amp;" plants within the same population.","")</f>
        <v/>
      </c>
      <c r="BU55" s="41" t="str">
        <f>IF(AB55&lt;&gt;"",AB55&amp;". ","")</f>
        <v/>
      </c>
      <c r="BV55" s="41" t="str">
        <f>IF(AE55&lt;&gt;"","Landowner: "&amp;AE55&amp;".","")</f>
        <v/>
      </c>
      <c r="BW55" s="41" t="str">
        <f>IF(AF55&lt;&gt;"","Element Occurrence ID: "&amp;AF55&amp;".","")</f>
        <v/>
      </c>
      <c r="BX55" s="41" t="str">
        <f t="shared" si="2"/>
        <v/>
      </c>
      <c r="BY55" t="str">
        <f t="shared" si="3"/>
        <v/>
      </c>
      <c r="BZ55" s="41" t="str">
        <f t="shared" si="4"/>
        <v/>
      </c>
      <c r="CA55" t="str">
        <f t="shared" si="5"/>
        <v/>
      </c>
      <c r="CB55" s="41" t="str">
        <f>IF(AU55&lt;&gt;"","Area immediately surrounding specimen: "&amp;AU55&amp;".","")</f>
        <v/>
      </c>
      <c r="CC55" s="41" t="str">
        <f>IF(T55&lt;&gt;"","Habit: "&amp;T55&amp;".","")</f>
        <v/>
      </c>
      <c r="CD55" s="41" t="str">
        <f>IF(U55&lt;&gt;"","Life history habit: "&amp;U55&amp;".","")</f>
        <v/>
      </c>
      <c r="CE55" s="41" t="str">
        <f>IF(V55&lt;&gt;"","Graminoid habit: "&amp;V55&amp;".","")</f>
        <v/>
      </c>
      <c r="CF55" s="41" t="str">
        <f>IF(W55&lt;&gt;"","Flower color: "&amp;W55&amp;".","")</f>
        <v/>
      </c>
      <c r="CG55" s="41" t="str">
        <f>IF(X55&lt;&gt;"","Height in centimeters: "&amp;X55&amp;".","")</f>
        <v/>
      </c>
      <c r="CH55" s="41" t="str">
        <f>IF(Y55&lt;&gt;"",Y55&amp;".","")</f>
        <v/>
      </c>
      <c r="CI55" s="41" t="str">
        <f t="shared" si="6"/>
        <v/>
      </c>
      <c r="CJ55" t="str">
        <f t="shared" si="7"/>
        <v/>
      </c>
      <c r="CK55" s="41" t="str">
        <f>IF(T55&lt;&gt;"","''habit'':"&amp;"''"&amp;T55&amp;"'',","")</f>
        <v/>
      </c>
      <c r="CL55" s="41" t="str">
        <f>IF(U55&lt;&gt;"","''life cycle habit'':"&amp;"''"&amp;U55&amp;"'',","")</f>
        <v/>
      </c>
      <c r="CM55" s="41" t="str">
        <f>IF(V55&lt;&gt;"","''graminoidHabit'':"&amp;"''"&amp;V55&amp;"'',","")</f>
        <v/>
      </c>
      <c r="CN55" s="41" t="str">
        <f>IF(W55&lt;&gt;"","''flower color'':"&amp;"''"&amp;W55&amp;"'',","")</f>
        <v/>
      </c>
      <c r="CO55" s="41" t="str">
        <f>IF(X55&lt;&gt;"","''heightInCentimeters'':"&amp;X55&amp;",","")</f>
        <v/>
      </c>
      <c r="CP55" s="41" t="str">
        <f>IF(Y55&lt;&gt;"",Y55,"")</f>
        <v/>
      </c>
      <c r="CQ55" s="41" t="str">
        <f t="shared" si="8"/>
        <v/>
      </c>
      <c r="CR55" s="42" t="str">
        <f t="shared" si="9"/>
        <v/>
      </c>
      <c r="CS55" t="str">
        <f t="shared" si="10"/>
        <v/>
      </c>
      <c r="CT55" t="str">
        <f>IF(L55="Y","tissue","")</f>
        <v/>
      </c>
      <c r="CU55" t="str">
        <f>IF(L55="Y","in collection","")</f>
        <v/>
      </c>
      <c r="CV55" t="str">
        <f>IF(L55="Y","dessicated","")</f>
        <v/>
      </c>
    </row>
    <row r="56" spans="1:100" ht="16.5" x14ac:dyDescent="0.3">
      <c r="A56" s="7"/>
      <c r="B56" s="19"/>
      <c r="C56" s="19"/>
      <c r="D56" s="19"/>
      <c r="E56" s="19"/>
      <c r="F56" s="19"/>
      <c r="G56" s="10"/>
      <c r="H56" s="14"/>
      <c r="I56" s="19"/>
      <c r="J56" s="19"/>
      <c r="K56" s="10"/>
      <c r="L56" s="19"/>
      <c r="M56" s="19"/>
      <c r="N56" s="19"/>
      <c r="O56" s="19"/>
      <c r="P56" s="19"/>
      <c r="Q56" s="24"/>
      <c r="R56" s="14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29"/>
      <c r="AL56" s="29"/>
      <c r="AM56" s="7"/>
      <c r="AN56" s="7"/>
      <c r="AO56" s="7"/>
      <c r="AP56" s="19"/>
      <c r="AQ56" s="19"/>
      <c r="AR56" s="19"/>
      <c r="AS56" s="14"/>
      <c r="AT56" s="19"/>
      <c r="AU56" s="19"/>
      <c r="AV56" s="19"/>
      <c r="AW56" s="14"/>
      <c r="AX56" s="19"/>
      <c r="AY56" s="19"/>
      <c r="AZ56" s="19"/>
      <c r="BA56" s="19"/>
      <c r="BB56" s="19"/>
      <c r="BC56" s="19"/>
      <c r="BD56" s="19"/>
      <c r="BE56" s="19"/>
      <c r="BF56" s="14"/>
      <c r="BG56" s="35" t="str">
        <f>IF(BB56&lt;&gt;"","&lt;a href='https://www.inaturalist.org/observations/"&amp;BB56&amp;" 'target='_blank' style='color: blue'&gt;iNaturalist Record: "&amp;BB56&amp;"&lt;/a&gt; ","")</f>
        <v/>
      </c>
      <c r="BH56" s="36" t="str">
        <f>IF(AT56&lt;&gt;"",AT56&amp;". ","")</f>
        <v/>
      </c>
      <c r="BI56" s="36" t="str">
        <f>IF(AV56&lt;&gt;"","Land use/disturbance history: "&amp;AV56&amp;". ","")</f>
        <v/>
      </c>
      <c r="BJ56" s="36" t="str">
        <f>IF(AW56&lt;&gt;"","Slope in degrees: "&amp;AW56&amp;". ","")</f>
        <v/>
      </c>
      <c r="BK56" s="36" t="str">
        <f>IF(AX56&lt;&gt;"","Slope aspect: "&amp;AX56&amp;". ","")</f>
        <v/>
      </c>
      <c r="BL56" s="36" t="str">
        <f>IF(AY56&lt;&gt;"","Soil description: "&amp;AY56&amp;". ","")</f>
        <v/>
      </c>
      <c r="BM56" s="36" t="str">
        <f>IF(BA56&lt;&gt;"","Terrain: "&amp;BA56&amp;". ","")</f>
        <v/>
      </c>
      <c r="BN56" s="36" t="str">
        <f t="shared" si="0"/>
        <v/>
      </c>
      <c r="BO56" t="str">
        <f t="shared" si="1"/>
        <v/>
      </c>
      <c r="BP56" t="str">
        <f>IF(BD56&lt;&gt;"","Permit: "&amp;BD56,"")</f>
        <v/>
      </c>
      <c r="BQ56" s="41" t="str">
        <f>IF(AA56="Abundant","Estimated frequency within viewshed: Abundant (&gt;500).",IF(AA56="Common","Estimated frequency within viewshed: Common (101-500).",IF(AA56="Frequent","Estimated frequency within viewshed: Frequent (11-100).",IF(AA56="Occasional","Estimated frequency within viewshed: Occasional (6-10).",IF(AA56="Rare","Estimated frequency within viewshed: Rare (1-5).","")))))</f>
        <v/>
      </c>
      <c r="BR56" s="41" t="str">
        <f>IF(B56&lt;&gt;"",B56&amp;". ","")</f>
        <v/>
      </c>
      <c r="BS56" s="41" t="str">
        <f>IF(M56="Same individual","Tissue sample collected.",IF(M56="Same population","Tissue sample collected from another individual in the same population.",""))</f>
        <v/>
      </c>
      <c r="BT56" s="41" t="str">
        <f>IF(R56&lt;&gt;"","Seed sample collected from "&amp;R56&amp;" plants within the same population.","")</f>
        <v/>
      </c>
      <c r="BU56" s="41" t="str">
        <f>IF(AB56&lt;&gt;"",AB56&amp;". ","")</f>
        <v/>
      </c>
      <c r="BV56" s="41" t="str">
        <f>IF(AE56&lt;&gt;"","Landowner: "&amp;AE56&amp;".","")</f>
        <v/>
      </c>
      <c r="BW56" s="41" t="str">
        <f>IF(AF56&lt;&gt;"","Element Occurrence ID: "&amp;AF56&amp;".","")</f>
        <v/>
      </c>
      <c r="BX56" s="41" t="str">
        <f t="shared" si="2"/>
        <v/>
      </c>
      <c r="BY56" t="str">
        <f t="shared" si="3"/>
        <v/>
      </c>
      <c r="BZ56" s="41" t="str">
        <f t="shared" si="4"/>
        <v/>
      </c>
      <c r="CA56" t="str">
        <f t="shared" si="5"/>
        <v/>
      </c>
      <c r="CB56" s="41" t="str">
        <f>IF(AU56&lt;&gt;"","Area immediately surrounding specimen: "&amp;AU56&amp;".","")</f>
        <v/>
      </c>
      <c r="CC56" s="41" t="str">
        <f>IF(T56&lt;&gt;"","Habit: "&amp;T56&amp;".","")</f>
        <v/>
      </c>
      <c r="CD56" s="41" t="str">
        <f>IF(U56&lt;&gt;"","Life history habit: "&amp;U56&amp;".","")</f>
        <v/>
      </c>
      <c r="CE56" s="41" t="str">
        <f>IF(V56&lt;&gt;"","Graminoid habit: "&amp;V56&amp;".","")</f>
        <v/>
      </c>
      <c r="CF56" s="41" t="str">
        <f>IF(W56&lt;&gt;"","Flower color: "&amp;W56&amp;".","")</f>
        <v/>
      </c>
      <c r="CG56" s="41" t="str">
        <f>IF(X56&lt;&gt;"","Height in centimeters: "&amp;X56&amp;".","")</f>
        <v/>
      </c>
      <c r="CH56" s="41" t="str">
        <f>IF(Y56&lt;&gt;"",Y56&amp;".","")</f>
        <v/>
      </c>
      <c r="CI56" s="41" t="str">
        <f t="shared" si="6"/>
        <v/>
      </c>
      <c r="CJ56" t="str">
        <f t="shared" si="7"/>
        <v/>
      </c>
      <c r="CK56" s="41" t="str">
        <f>IF(T56&lt;&gt;"","''habit'':"&amp;"''"&amp;T56&amp;"'',","")</f>
        <v/>
      </c>
      <c r="CL56" s="41" t="str">
        <f>IF(U56&lt;&gt;"","''life cycle habit'':"&amp;"''"&amp;U56&amp;"'',","")</f>
        <v/>
      </c>
      <c r="CM56" s="41" t="str">
        <f>IF(V56&lt;&gt;"","''graminoidHabit'':"&amp;"''"&amp;V56&amp;"'',","")</f>
        <v/>
      </c>
      <c r="CN56" s="41" t="str">
        <f>IF(W56&lt;&gt;"","''flower color'':"&amp;"''"&amp;W56&amp;"'',","")</f>
        <v/>
      </c>
      <c r="CO56" s="41" t="str">
        <f>IF(X56&lt;&gt;"","''heightInCentimeters'':"&amp;X56&amp;",","")</f>
        <v/>
      </c>
      <c r="CP56" s="41" t="str">
        <f>IF(Y56&lt;&gt;"",Y56,"")</f>
        <v/>
      </c>
      <c r="CQ56" s="41" t="str">
        <f t="shared" si="8"/>
        <v/>
      </c>
      <c r="CR56" s="42" t="str">
        <f t="shared" si="9"/>
        <v/>
      </c>
      <c r="CS56" t="str">
        <f t="shared" si="10"/>
        <v/>
      </c>
      <c r="CT56" t="str">
        <f>IF(L56="Y","tissue","")</f>
        <v/>
      </c>
      <c r="CU56" t="str">
        <f>IF(L56="Y","in collection","")</f>
        <v/>
      </c>
      <c r="CV56" t="str">
        <f>IF(L56="Y","dessicated","")</f>
        <v/>
      </c>
    </row>
    <row r="57" spans="1:100" ht="16.5" x14ac:dyDescent="0.3">
      <c r="A57" s="7"/>
      <c r="B57" s="19"/>
      <c r="C57" s="19"/>
      <c r="D57" s="19"/>
      <c r="E57" s="19"/>
      <c r="F57" s="19"/>
      <c r="G57" s="10"/>
      <c r="H57" s="14"/>
      <c r="I57" s="19"/>
      <c r="J57" s="19"/>
      <c r="K57" s="10"/>
      <c r="L57" s="19"/>
      <c r="M57" s="19"/>
      <c r="N57" s="19"/>
      <c r="O57" s="19"/>
      <c r="P57" s="19"/>
      <c r="Q57" s="24"/>
      <c r="R57" s="14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29"/>
      <c r="AL57" s="29"/>
      <c r="AM57" s="7"/>
      <c r="AN57" s="7"/>
      <c r="AO57" s="7"/>
      <c r="AP57" s="19"/>
      <c r="AQ57" s="19"/>
      <c r="AR57" s="19"/>
      <c r="AS57" s="14"/>
      <c r="AT57" s="19"/>
      <c r="AU57" s="19"/>
      <c r="AV57" s="19"/>
      <c r="AW57" s="14"/>
      <c r="AX57" s="19"/>
      <c r="AY57" s="19"/>
      <c r="AZ57" s="19"/>
      <c r="BA57" s="19"/>
      <c r="BB57" s="19"/>
      <c r="BC57" s="19"/>
      <c r="BD57" s="19"/>
      <c r="BE57" s="19"/>
      <c r="BF57" s="14"/>
      <c r="BG57" s="35" t="str">
        <f>IF(BB57&lt;&gt;"","&lt;a href='https://www.inaturalist.org/observations/"&amp;BB57&amp;" 'target='_blank' style='color: blue'&gt;iNaturalist Record: "&amp;BB57&amp;"&lt;/a&gt; ","")</f>
        <v/>
      </c>
      <c r="BH57" s="36" t="str">
        <f>IF(AT57&lt;&gt;"",AT57&amp;". ","")</f>
        <v/>
      </c>
      <c r="BI57" s="36" t="str">
        <f>IF(AV57&lt;&gt;"","Land use/disturbance history: "&amp;AV57&amp;". ","")</f>
        <v/>
      </c>
      <c r="BJ57" s="36" t="str">
        <f>IF(AW57&lt;&gt;"","Slope in degrees: "&amp;AW57&amp;". ","")</f>
        <v/>
      </c>
      <c r="BK57" s="36" t="str">
        <f>IF(AX57&lt;&gt;"","Slope aspect: "&amp;AX57&amp;". ","")</f>
        <v/>
      </c>
      <c r="BL57" s="36" t="str">
        <f>IF(AY57&lt;&gt;"","Soil description: "&amp;AY57&amp;". ","")</f>
        <v/>
      </c>
      <c r="BM57" s="36" t="str">
        <f>IF(BA57&lt;&gt;"","Terrain: "&amp;BA57&amp;". ","")</f>
        <v/>
      </c>
      <c r="BN57" s="36" t="str">
        <f t="shared" si="0"/>
        <v/>
      </c>
      <c r="BO57" t="str">
        <f t="shared" si="1"/>
        <v/>
      </c>
      <c r="BP57" t="str">
        <f>IF(BD57&lt;&gt;"","Permit: "&amp;BD57,"")</f>
        <v/>
      </c>
      <c r="BQ57" s="41" t="str">
        <f>IF(AA57="Abundant","Estimated frequency within viewshed: Abundant (&gt;500).",IF(AA57="Common","Estimated frequency within viewshed: Common (101-500).",IF(AA57="Frequent","Estimated frequency within viewshed: Frequent (11-100).",IF(AA57="Occasional","Estimated frequency within viewshed: Occasional (6-10).",IF(AA57="Rare","Estimated frequency within viewshed: Rare (1-5).","")))))</f>
        <v/>
      </c>
      <c r="BR57" s="41" t="str">
        <f>IF(B57&lt;&gt;"",B57&amp;". ","")</f>
        <v/>
      </c>
      <c r="BS57" s="41" t="str">
        <f>IF(M57="Same individual","Tissue sample collected.",IF(M57="Same population","Tissue sample collected from another individual in the same population.",""))</f>
        <v/>
      </c>
      <c r="BT57" s="41" t="str">
        <f>IF(R57&lt;&gt;"","Seed sample collected from "&amp;R57&amp;" plants within the same population.","")</f>
        <v/>
      </c>
      <c r="BU57" s="41" t="str">
        <f>IF(AB57&lt;&gt;"",AB57&amp;". ","")</f>
        <v/>
      </c>
      <c r="BV57" s="41" t="str">
        <f>IF(AE57&lt;&gt;"","Landowner: "&amp;AE57&amp;".","")</f>
        <v/>
      </c>
      <c r="BW57" s="41" t="str">
        <f>IF(AF57&lt;&gt;"","Element Occurrence ID: "&amp;AF57&amp;".","")</f>
        <v/>
      </c>
      <c r="BX57" s="41" t="str">
        <f t="shared" si="2"/>
        <v/>
      </c>
      <c r="BY57" t="str">
        <f t="shared" si="3"/>
        <v/>
      </c>
      <c r="BZ57" s="41" t="str">
        <f t="shared" si="4"/>
        <v/>
      </c>
      <c r="CA57" t="str">
        <f t="shared" si="5"/>
        <v/>
      </c>
      <c r="CB57" s="41" t="str">
        <f>IF(AU57&lt;&gt;"","Area immediately surrounding specimen: "&amp;AU57&amp;".","")</f>
        <v/>
      </c>
      <c r="CC57" s="41" t="str">
        <f>IF(T57&lt;&gt;"","Habit: "&amp;T57&amp;".","")</f>
        <v/>
      </c>
      <c r="CD57" s="41" t="str">
        <f>IF(U57&lt;&gt;"","Life history habit: "&amp;U57&amp;".","")</f>
        <v/>
      </c>
      <c r="CE57" s="41" t="str">
        <f>IF(V57&lt;&gt;"","Graminoid habit: "&amp;V57&amp;".","")</f>
        <v/>
      </c>
      <c r="CF57" s="41" t="str">
        <f>IF(W57&lt;&gt;"","Flower color: "&amp;W57&amp;".","")</f>
        <v/>
      </c>
      <c r="CG57" s="41" t="str">
        <f>IF(X57&lt;&gt;"","Height in centimeters: "&amp;X57&amp;".","")</f>
        <v/>
      </c>
      <c r="CH57" s="41" t="str">
        <f>IF(Y57&lt;&gt;"",Y57&amp;".","")</f>
        <v/>
      </c>
      <c r="CI57" s="41" t="str">
        <f t="shared" si="6"/>
        <v/>
      </c>
      <c r="CJ57" t="str">
        <f t="shared" si="7"/>
        <v/>
      </c>
      <c r="CK57" s="41" t="str">
        <f>IF(T57&lt;&gt;"","''habit'':"&amp;"''"&amp;T57&amp;"'',","")</f>
        <v/>
      </c>
      <c r="CL57" s="41" t="str">
        <f>IF(U57&lt;&gt;"","''life cycle habit'':"&amp;"''"&amp;U57&amp;"'',","")</f>
        <v/>
      </c>
      <c r="CM57" s="41" t="str">
        <f>IF(V57&lt;&gt;"","''graminoidHabit'':"&amp;"''"&amp;V57&amp;"'',","")</f>
        <v/>
      </c>
      <c r="CN57" s="41" t="str">
        <f>IF(W57&lt;&gt;"","''flower color'':"&amp;"''"&amp;W57&amp;"'',","")</f>
        <v/>
      </c>
      <c r="CO57" s="41" t="str">
        <f>IF(X57&lt;&gt;"","''heightInCentimeters'':"&amp;X57&amp;",","")</f>
        <v/>
      </c>
      <c r="CP57" s="41" t="str">
        <f>IF(Y57&lt;&gt;"",Y57,"")</f>
        <v/>
      </c>
      <c r="CQ57" s="41" t="str">
        <f t="shared" si="8"/>
        <v/>
      </c>
      <c r="CR57" s="42" t="str">
        <f t="shared" si="9"/>
        <v/>
      </c>
      <c r="CS57" t="str">
        <f t="shared" si="10"/>
        <v/>
      </c>
      <c r="CT57" t="str">
        <f>IF(L57="Y","tissue","")</f>
        <v/>
      </c>
      <c r="CU57" t="str">
        <f>IF(L57="Y","in collection","")</f>
        <v/>
      </c>
      <c r="CV57" t="str">
        <f>IF(L57="Y","dessicated","")</f>
        <v/>
      </c>
    </row>
    <row r="58" spans="1:100" ht="16.5" x14ac:dyDescent="0.3">
      <c r="A58" s="7"/>
      <c r="B58" s="19"/>
      <c r="C58" s="19"/>
      <c r="D58" s="19"/>
      <c r="E58" s="19"/>
      <c r="F58" s="19"/>
      <c r="G58" s="10"/>
      <c r="H58" s="14"/>
      <c r="I58" s="19"/>
      <c r="J58" s="19"/>
      <c r="K58" s="10"/>
      <c r="L58" s="19"/>
      <c r="M58" s="19"/>
      <c r="N58" s="19"/>
      <c r="O58" s="19"/>
      <c r="P58" s="19"/>
      <c r="Q58" s="24"/>
      <c r="R58" s="14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29"/>
      <c r="AL58" s="29"/>
      <c r="AM58" s="7"/>
      <c r="AN58" s="7"/>
      <c r="AO58" s="7"/>
      <c r="AP58" s="19"/>
      <c r="AQ58" s="19"/>
      <c r="AR58" s="19"/>
      <c r="AS58" s="14"/>
      <c r="AT58" s="19"/>
      <c r="AU58" s="19"/>
      <c r="AV58" s="19"/>
      <c r="AW58" s="14"/>
      <c r="AX58" s="19"/>
      <c r="AY58" s="19"/>
      <c r="AZ58" s="19"/>
      <c r="BA58" s="19"/>
      <c r="BB58" s="19"/>
      <c r="BC58" s="19"/>
      <c r="BD58" s="19"/>
      <c r="BE58" s="19"/>
      <c r="BF58" s="14"/>
      <c r="BG58" s="35" t="str">
        <f>IF(BB58&lt;&gt;"","&lt;a href='https://www.inaturalist.org/observations/"&amp;BB58&amp;" 'target='_blank' style='color: blue'&gt;iNaturalist Record: "&amp;BB58&amp;"&lt;/a&gt; ","")</f>
        <v/>
      </c>
      <c r="BH58" s="36" t="str">
        <f>IF(AT58&lt;&gt;"",AT58&amp;". ","")</f>
        <v/>
      </c>
      <c r="BI58" s="36" t="str">
        <f>IF(AV58&lt;&gt;"","Land use/disturbance history: "&amp;AV58&amp;". ","")</f>
        <v/>
      </c>
      <c r="BJ58" s="36" t="str">
        <f>IF(AW58&lt;&gt;"","Slope in degrees: "&amp;AW58&amp;". ","")</f>
        <v/>
      </c>
      <c r="BK58" s="36" t="str">
        <f>IF(AX58&lt;&gt;"","Slope aspect: "&amp;AX58&amp;". ","")</f>
        <v/>
      </c>
      <c r="BL58" s="36" t="str">
        <f>IF(AY58&lt;&gt;"","Soil description: "&amp;AY58&amp;". ","")</f>
        <v/>
      </c>
      <c r="BM58" s="36" t="str">
        <f>IF(BA58&lt;&gt;"","Terrain: "&amp;BA58&amp;". ","")</f>
        <v/>
      </c>
      <c r="BN58" s="36" t="str">
        <f t="shared" si="0"/>
        <v/>
      </c>
      <c r="BO58" t="str">
        <f t="shared" si="1"/>
        <v/>
      </c>
      <c r="BP58" t="str">
        <f>IF(BD58&lt;&gt;"","Permit: "&amp;BD58,"")</f>
        <v/>
      </c>
      <c r="BQ58" s="41" t="str">
        <f>IF(AA58="Abundant","Estimated frequency within viewshed: Abundant (&gt;500).",IF(AA58="Common","Estimated frequency within viewshed: Common (101-500).",IF(AA58="Frequent","Estimated frequency within viewshed: Frequent (11-100).",IF(AA58="Occasional","Estimated frequency within viewshed: Occasional (6-10).",IF(AA58="Rare","Estimated frequency within viewshed: Rare (1-5).","")))))</f>
        <v/>
      </c>
      <c r="BR58" s="41" t="str">
        <f>IF(B58&lt;&gt;"",B58&amp;". ","")</f>
        <v/>
      </c>
      <c r="BS58" s="41" t="str">
        <f>IF(M58="Same individual","Tissue sample collected.",IF(M58="Same population","Tissue sample collected from another individual in the same population.",""))</f>
        <v/>
      </c>
      <c r="BT58" s="41" t="str">
        <f>IF(R58&lt;&gt;"","Seed sample collected from "&amp;R58&amp;" plants within the same population.","")</f>
        <v/>
      </c>
      <c r="BU58" s="41" t="str">
        <f>IF(AB58&lt;&gt;"",AB58&amp;". ","")</f>
        <v/>
      </c>
      <c r="BV58" s="41" t="str">
        <f>IF(AE58&lt;&gt;"","Landowner: "&amp;AE58&amp;".","")</f>
        <v/>
      </c>
      <c r="BW58" s="41" t="str">
        <f>IF(AF58&lt;&gt;"","Element Occurrence ID: "&amp;AF58&amp;".","")</f>
        <v/>
      </c>
      <c r="BX58" s="41" t="str">
        <f t="shared" si="2"/>
        <v/>
      </c>
      <c r="BY58" t="str">
        <f t="shared" si="3"/>
        <v/>
      </c>
      <c r="BZ58" s="41" t="str">
        <f t="shared" si="4"/>
        <v/>
      </c>
      <c r="CA58" t="str">
        <f t="shared" si="5"/>
        <v/>
      </c>
      <c r="CB58" s="41" t="str">
        <f>IF(AU58&lt;&gt;"","Area immediately surrounding specimen: "&amp;AU58&amp;".","")</f>
        <v/>
      </c>
      <c r="CC58" s="41" t="str">
        <f>IF(T58&lt;&gt;"","Habit: "&amp;T58&amp;".","")</f>
        <v/>
      </c>
      <c r="CD58" s="41" t="str">
        <f>IF(U58&lt;&gt;"","Life history habit: "&amp;U58&amp;".","")</f>
        <v/>
      </c>
      <c r="CE58" s="41" t="str">
        <f>IF(V58&lt;&gt;"","Graminoid habit: "&amp;V58&amp;".","")</f>
        <v/>
      </c>
      <c r="CF58" s="41" t="str">
        <f>IF(W58&lt;&gt;"","Flower color: "&amp;W58&amp;".","")</f>
        <v/>
      </c>
      <c r="CG58" s="41" t="str">
        <f>IF(X58&lt;&gt;"","Height in centimeters: "&amp;X58&amp;".","")</f>
        <v/>
      </c>
      <c r="CH58" s="41" t="str">
        <f>IF(Y58&lt;&gt;"",Y58&amp;".","")</f>
        <v/>
      </c>
      <c r="CI58" s="41" t="str">
        <f t="shared" si="6"/>
        <v/>
      </c>
      <c r="CJ58" t="str">
        <f t="shared" si="7"/>
        <v/>
      </c>
      <c r="CK58" s="41" t="str">
        <f>IF(T58&lt;&gt;"","''habit'':"&amp;"''"&amp;T58&amp;"'',","")</f>
        <v/>
      </c>
      <c r="CL58" s="41" t="str">
        <f>IF(U58&lt;&gt;"","''life cycle habit'':"&amp;"''"&amp;U58&amp;"'',","")</f>
        <v/>
      </c>
      <c r="CM58" s="41" t="str">
        <f>IF(V58&lt;&gt;"","''graminoidHabit'':"&amp;"''"&amp;V58&amp;"'',","")</f>
        <v/>
      </c>
      <c r="CN58" s="41" t="str">
        <f>IF(W58&lt;&gt;"","''flower color'':"&amp;"''"&amp;W58&amp;"'',","")</f>
        <v/>
      </c>
      <c r="CO58" s="41" t="str">
        <f>IF(X58&lt;&gt;"","''heightInCentimeters'':"&amp;X58&amp;",","")</f>
        <v/>
      </c>
      <c r="CP58" s="41" t="str">
        <f>IF(Y58&lt;&gt;"",Y58,"")</f>
        <v/>
      </c>
      <c r="CQ58" s="41" t="str">
        <f t="shared" si="8"/>
        <v/>
      </c>
      <c r="CR58" s="42" t="str">
        <f t="shared" si="9"/>
        <v/>
      </c>
      <c r="CS58" t="str">
        <f t="shared" si="10"/>
        <v/>
      </c>
      <c r="CT58" t="str">
        <f>IF(L58="Y","tissue","")</f>
        <v/>
      </c>
      <c r="CU58" t="str">
        <f>IF(L58="Y","in collection","")</f>
        <v/>
      </c>
      <c r="CV58" t="str">
        <f>IF(L58="Y","dessicated","")</f>
        <v/>
      </c>
    </row>
    <row r="59" spans="1:100" ht="16.5" x14ac:dyDescent="0.3">
      <c r="A59" s="7"/>
      <c r="B59" s="19"/>
      <c r="C59" s="19"/>
      <c r="D59" s="19"/>
      <c r="E59" s="19"/>
      <c r="F59" s="19"/>
      <c r="G59" s="10"/>
      <c r="H59" s="14"/>
      <c r="I59" s="19"/>
      <c r="J59" s="19"/>
      <c r="K59" s="10"/>
      <c r="L59" s="19"/>
      <c r="M59" s="19"/>
      <c r="N59" s="19"/>
      <c r="O59" s="19"/>
      <c r="P59" s="19"/>
      <c r="Q59" s="24"/>
      <c r="R59" s="14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29"/>
      <c r="AL59" s="29"/>
      <c r="AM59" s="7"/>
      <c r="AN59" s="7"/>
      <c r="AO59" s="7"/>
      <c r="AP59" s="19"/>
      <c r="AQ59" s="19"/>
      <c r="AR59" s="19"/>
      <c r="AS59" s="14"/>
      <c r="AT59" s="19"/>
      <c r="AU59" s="19"/>
      <c r="AV59" s="19"/>
      <c r="AW59" s="14"/>
      <c r="AX59" s="19"/>
      <c r="AY59" s="19"/>
      <c r="AZ59" s="19"/>
      <c r="BA59" s="19"/>
      <c r="BB59" s="19"/>
      <c r="BC59" s="19"/>
      <c r="BD59" s="19"/>
      <c r="BE59" s="19"/>
      <c r="BF59" s="14"/>
      <c r="BG59" s="35" t="str">
        <f>IF(BB59&lt;&gt;"","&lt;a href='https://www.inaturalist.org/observations/"&amp;BB59&amp;" 'target='_blank' style='color: blue'&gt;iNaturalist Record: "&amp;BB59&amp;"&lt;/a&gt; ","")</f>
        <v/>
      </c>
      <c r="BH59" s="36" t="str">
        <f>IF(AT59&lt;&gt;"",AT59&amp;". ","")</f>
        <v/>
      </c>
      <c r="BI59" s="36" t="str">
        <f>IF(AV59&lt;&gt;"","Land use/disturbance history: "&amp;AV59&amp;". ","")</f>
        <v/>
      </c>
      <c r="BJ59" s="36" t="str">
        <f>IF(AW59&lt;&gt;"","Slope in degrees: "&amp;AW59&amp;". ","")</f>
        <v/>
      </c>
      <c r="BK59" s="36" t="str">
        <f>IF(AX59&lt;&gt;"","Slope aspect: "&amp;AX59&amp;". ","")</f>
        <v/>
      </c>
      <c r="BL59" s="36" t="str">
        <f>IF(AY59&lt;&gt;"","Soil description: "&amp;AY59&amp;". ","")</f>
        <v/>
      </c>
      <c r="BM59" s="36" t="str">
        <f>IF(BA59&lt;&gt;"","Terrain: "&amp;BA59&amp;". ","")</f>
        <v/>
      </c>
      <c r="BN59" s="36" t="str">
        <f t="shared" si="0"/>
        <v/>
      </c>
      <c r="BO59" t="str">
        <f t="shared" si="1"/>
        <v/>
      </c>
      <c r="BP59" t="str">
        <f>IF(BD59&lt;&gt;"","Permit: "&amp;BD59,"")</f>
        <v/>
      </c>
      <c r="BQ59" s="41" t="str">
        <f>IF(AA59="Abundant","Estimated frequency within viewshed: Abundant (&gt;500).",IF(AA59="Common","Estimated frequency within viewshed: Common (101-500).",IF(AA59="Frequent","Estimated frequency within viewshed: Frequent (11-100).",IF(AA59="Occasional","Estimated frequency within viewshed: Occasional (6-10).",IF(AA59="Rare","Estimated frequency within viewshed: Rare (1-5).","")))))</f>
        <v/>
      </c>
      <c r="BR59" s="41" t="str">
        <f>IF(B59&lt;&gt;"",B59&amp;". ","")</f>
        <v/>
      </c>
      <c r="BS59" s="41" t="str">
        <f>IF(M59="Same individual","Tissue sample collected.",IF(M59="Same population","Tissue sample collected from another individual in the same population.",""))</f>
        <v/>
      </c>
      <c r="BT59" s="41" t="str">
        <f>IF(R59&lt;&gt;"","Seed sample collected from "&amp;R59&amp;" plants within the same population.","")</f>
        <v/>
      </c>
      <c r="BU59" s="41" t="str">
        <f>IF(AB59&lt;&gt;"",AB59&amp;". ","")</f>
        <v/>
      </c>
      <c r="BV59" s="41" t="str">
        <f>IF(AE59&lt;&gt;"","Landowner: "&amp;AE59&amp;".","")</f>
        <v/>
      </c>
      <c r="BW59" s="41" t="str">
        <f>IF(AF59&lt;&gt;"","Element Occurrence ID: "&amp;AF59&amp;".","")</f>
        <v/>
      </c>
      <c r="BX59" s="41" t="str">
        <f t="shared" si="2"/>
        <v/>
      </c>
      <c r="BY59" t="str">
        <f t="shared" si="3"/>
        <v/>
      </c>
      <c r="BZ59" s="41" t="str">
        <f t="shared" si="4"/>
        <v/>
      </c>
      <c r="CA59" t="str">
        <f t="shared" si="5"/>
        <v/>
      </c>
      <c r="CB59" s="41" t="str">
        <f>IF(AU59&lt;&gt;"","Area immediately surrounding specimen: "&amp;AU59&amp;".","")</f>
        <v/>
      </c>
      <c r="CC59" s="41" t="str">
        <f>IF(T59&lt;&gt;"","Habit: "&amp;T59&amp;".","")</f>
        <v/>
      </c>
      <c r="CD59" s="41" t="str">
        <f>IF(U59&lt;&gt;"","Life history habit: "&amp;U59&amp;".","")</f>
        <v/>
      </c>
      <c r="CE59" s="41" t="str">
        <f>IF(V59&lt;&gt;"","Graminoid habit: "&amp;V59&amp;".","")</f>
        <v/>
      </c>
      <c r="CF59" s="41" t="str">
        <f>IF(W59&lt;&gt;"","Flower color: "&amp;W59&amp;".","")</f>
        <v/>
      </c>
      <c r="CG59" s="41" t="str">
        <f>IF(X59&lt;&gt;"","Height in centimeters: "&amp;X59&amp;".","")</f>
        <v/>
      </c>
      <c r="CH59" s="41" t="str">
        <f>IF(Y59&lt;&gt;"",Y59&amp;".","")</f>
        <v/>
      </c>
      <c r="CI59" s="41" t="str">
        <f t="shared" si="6"/>
        <v/>
      </c>
      <c r="CJ59" t="str">
        <f t="shared" si="7"/>
        <v/>
      </c>
      <c r="CK59" s="41" t="str">
        <f>IF(T59&lt;&gt;"","''habit'':"&amp;"''"&amp;T59&amp;"'',","")</f>
        <v/>
      </c>
      <c r="CL59" s="41" t="str">
        <f>IF(U59&lt;&gt;"","''life cycle habit'':"&amp;"''"&amp;U59&amp;"'',","")</f>
        <v/>
      </c>
      <c r="CM59" s="41" t="str">
        <f>IF(V59&lt;&gt;"","''graminoidHabit'':"&amp;"''"&amp;V59&amp;"'',","")</f>
        <v/>
      </c>
      <c r="CN59" s="41" t="str">
        <f>IF(W59&lt;&gt;"","''flower color'':"&amp;"''"&amp;W59&amp;"'',","")</f>
        <v/>
      </c>
      <c r="CO59" s="41" t="str">
        <f>IF(X59&lt;&gt;"","''heightInCentimeters'':"&amp;X59&amp;",","")</f>
        <v/>
      </c>
      <c r="CP59" s="41" t="str">
        <f>IF(Y59&lt;&gt;"",Y59,"")</f>
        <v/>
      </c>
      <c r="CQ59" s="41" t="str">
        <f t="shared" si="8"/>
        <v/>
      </c>
      <c r="CR59" s="42" t="str">
        <f t="shared" si="9"/>
        <v/>
      </c>
      <c r="CS59" t="str">
        <f t="shared" si="10"/>
        <v/>
      </c>
      <c r="CT59" t="str">
        <f>IF(L59="Y","tissue","")</f>
        <v/>
      </c>
      <c r="CU59" t="str">
        <f>IF(L59="Y","in collection","")</f>
        <v/>
      </c>
      <c r="CV59" t="str">
        <f>IF(L59="Y","dessicated","")</f>
        <v/>
      </c>
    </row>
    <row r="60" spans="1:100" ht="16.5" x14ac:dyDescent="0.3">
      <c r="A60" s="7"/>
      <c r="B60" s="19"/>
      <c r="C60" s="19"/>
      <c r="D60" s="19"/>
      <c r="E60" s="19"/>
      <c r="F60" s="19"/>
      <c r="G60" s="10"/>
      <c r="H60" s="14"/>
      <c r="I60" s="19"/>
      <c r="J60" s="19"/>
      <c r="K60" s="10"/>
      <c r="L60" s="19"/>
      <c r="M60" s="19"/>
      <c r="N60" s="19"/>
      <c r="O60" s="19"/>
      <c r="P60" s="19"/>
      <c r="Q60" s="24"/>
      <c r="R60" s="14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29"/>
      <c r="AL60" s="29"/>
      <c r="AM60" s="7"/>
      <c r="AN60" s="7"/>
      <c r="AO60" s="7"/>
      <c r="AP60" s="19"/>
      <c r="AQ60" s="19"/>
      <c r="AR60" s="19"/>
      <c r="AS60" s="14"/>
      <c r="AT60" s="19"/>
      <c r="AU60" s="19"/>
      <c r="AV60" s="19"/>
      <c r="AW60" s="14"/>
      <c r="AX60" s="19"/>
      <c r="AY60" s="19"/>
      <c r="AZ60" s="19"/>
      <c r="BA60" s="19"/>
      <c r="BB60" s="19"/>
      <c r="BC60" s="19"/>
      <c r="BD60" s="19"/>
      <c r="BE60" s="19"/>
      <c r="BF60" s="14"/>
      <c r="BG60" s="35" t="str">
        <f>IF(BB60&lt;&gt;"","&lt;a href='https://www.inaturalist.org/observations/"&amp;BB60&amp;" 'target='_blank' style='color: blue'&gt;iNaturalist Record: "&amp;BB60&amp;"&lt;/a&gt; ","")</f>
        <v/>
      </c>
      <c r="BH60" s="36" t="str">
        <f>IF(AT60&lt;&gt;"",AT60&amp;". ","")</f>
        <v/>
      </c>
      <c r="BI60" s="36" t="str">
        <f>IF(AV60&lt;&gt;"","Land use/disturbance history: "&amp;AV60&amp;". ","")</f>
        <v/>
      </c>
      <c r="BJ60" s="36" t="str">
        <f>IF(AW60&lt;&gt;"","Slope in degrees: "&amp;AW60&amp;". ","")</f>
        <v/>
      </c>
      <c r="BK60" s="36" t="str">
        <f>IF(AX60&lt;&gt;"","Slope aspect: "&amp;AX60&amp;". ","")</f>
        <v/>
      </c>
      <c r="BL60" s="36" t="str">
        <f>IF(AY60&lt;&gt;"","Soil description: "&amp;AY60&amp;". ","")</f>
        <v/>
      </c>
      <c r="BM60" s="36" t="str">
        <f>IF(BA60&lt;&gt;"","Terrain: "&amp;BA60&amp;". ","")</f>
        <v/>
      </c>
      <c r="BN60" s="36" t="str">
        <f t="shared" si="0"/>
        <v/>
      </c>
      <c r="BO60" t="str">
        <f t="shared" si="1"/>
        <v/>
      </c>
      <c r="BP60" t="str">
        <f>IF(BD60&lt;&gt;"","Permit: "&amp;BD60,"")</f>
        <v/>
      </c>
      <c r="BQ60" s="41" t="str">
        <f>IF(AA60="Abundant","Estimated frequency within viewshed: Abundant (&gt;500).",IF(AA60="Common","Estimated frequency within viewshed: Common (101-500).",IF(AA60="Frequent","Estimated frequency within viewshed: Frequent (11-100).",IF(AA60="Occasional","Estimated frequency within viewshed: Occasional (6-10).",IF(AA60="Rare","Estimated frequency within viewshed: Rare (1-5).","")))))</f>
        <v/>
      </c>
      <c r="BR60" s="41" t="str">
        <f>IF(B60&lt;&gt;"",B60&amp;". ","")</f>
        <v/>
      </c>
      <c r="BS60" s="41" t="str">
        <f>IF(M60="Same individual","Tissue sample collected.",IF(M60="Same population","Tissue sample collected from another individual in the same population.",""))</f>
        <v/>
      </c>
      <c r="BT60" s="41" t="str">
        <f>IF(R60&lt;&gt;"","Seed sample collected from "&amp;R60&amp;" plants within the same population.","")</f>
        <v/>
      </c>
      <c r="BU60" s="41" t="str">
        <f>IF(AB60&lt;&gt;"",AB60&amp;". ","")</f>
        <v/>
      </c>
      <c r="BV60" s="41" t="str">
        <f>IF(AE60&lt;&gt;"","Landowner: "&amp;AE60&amp;".","")</f>
        <v/>
      </c>
      <c r="BW60" s="41" t="str">
        <f>IF(AF60&lt;&gt;"","Element Occurrence ID: "&amp;AF60&amp;".","")</f>
        <v/>
      </c>
      <c r="BX60" s="41" t="str">
        <f t="shared" si="2"/>
        <v/>
      </c>
      <c r="BY60" t="str">
        <f t="shared" si="3"/>
        <v/>
      </c>
      <c r="BZ60" s="41" t="str">
        <f t="shared" si="4"/>
        <v/>
      </c>
      <c r="CA60" t="str">
        <f t="shared" si="5"/>
        <v/>
      </c>
      <c r="CB60" s="41" t="str">
        <f>IF(AU60&lt;&gt;"","Area immediately surrounding specimen: "&amp;AU60&amp;".","")</f>
        <v/>
      </c>
      <c r="CC60" s="41" t="str">
        <f>IF(T60&lt;&gt;"","Habit: "&amp;T60&amp;".","")</f>
        <v/>
      </c>
      <c r="CD60" s="41" t="str">
        <f>IF(U60&lt;&gt;"","Life history habit: "&amp;U60&amp;".","")</f>
        <v/>
      </c>
      <c r="CE60" s="41" t="str">
        <f>IF(V60&lt;&gt;"","Graminoid habit: "&amp;V60&amp;".","")</f>
        <v/>
      </c>
      <c r="CF60" s="41" t="str">
        <f>IF(W60&lt;&gt;"","Flower color: "&amp;W60&amp;".","")</f>
        <v/>
      </c>
      <c r="CG60" s="41" t="str">
        <f>IF(X60&lt;&gt;"","Height in centimeters: "&amp;X60&amp;".","")</f>
        <v/>
      </c>
      <c r="CH60" s="41" t="str">
        <f>IF(Y60&lt;&gt;"",Y60&amp;".","")</f>
        <v/>
      </c>
      <c r="CI60" s="41" t="str">
        <f t="shared" si="6"/>
        <v/>
      </c>
      <c r="CJ60" t="str">
        <f t="shared" si="7"/>
        <v/>
      </c>
      <c r="CK60" s="41" t="str">
        <f>IF(T60&lt;&gt;"","''habit'':"&amp;"''"&amp;T60&amp;"'',","")</f>
        <v/>
      </c>
      <c r="CL60" s="41" t="str">
        <f>IF(U60&lt;&gt;"","''life cycle habit'':"&amp;"''"&amp;U60&amp;"'',","")</f>
        <v/>
      </c>
      <c r="CM60" s="41" t="str">
        <f>IF(V60&lt;&gt;"","''graminoidHabit'':"&amp;"''"&amp;V60&amp;"'',","")</f>
        <v/>
      </c>
      <c r="CN60" s="41" t="str">
        <f>IF(W60&lt;&gt;"","''flower color'':"&amp;"''"&amp;W60&amp;"'',","")</f>
        <v/>
      </c>
      <c r="CO60" s="41" t="str">
        <f>IF(X60&lt;&gt;"","''heightInCentimeters'':"&amp;X60&amp;",","")</f>
        <v/>
      </c>
      <c r="CP60" s="41" t="str">
        <f>IF(Y60&lt;&gt;"",Y60,"")</f>
        <v/>
      </c>
      <c r="CQ60" s="41" t="str">
        <f t="shared" si="8"/>
        <v/>
      </c>
      <c r="CR60" s="42" t="str">
        <f t="shared" si="9"/>
        <v/>
      </c>
      <c r="CS60" t="str">
        <f t="shared" si="10"/>
        <v/>
      </c>
      <c r="CT60" t="str">
        <f>IF(L60="Y","tissue","")</f>
        <v/>
      </c>
      <c r="CU60" t="str">
        <f>IF(L60="Y","in collection","")</f>
        <v/>
      </c>
      <c r="CV60" t="str">
        <f>IF(L60="Y","dessicated","")</f>
        <v/>
      </c>
    </row>
    <row r="61" spans="1:100" ht="16.5" x14ac:dyDescent="0.3">
      <c r="A61" s="7"/>
      <c r="B61" s="19"/>
      <c r="C61" s="19"/>
      <c r="D61" s="19"/>
      <c r="E61" s="19"/>
      <c r="F61" s="19"/>
      <c r="G61" s="10"/>
      <c r="H61" s="14"/>
      <c r="I61" s="19"/>
      <c r="J61" s="19"/>
      <c r="K61" s="10"/>
      <c r="L61" s="19"/>
      <c r="M61" s="19"/>
      <c r="N61" s="19"/>
      <c r="O61" s="19"/>
      <c r="P61" s="19"/>
      <c r="Q61" s="24"/>
      <c r="R61" s="14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29"/>
      <c r="AL61" s="29"/>
      <c r="AM61" s="7"/>
      <c r="AN61" s="7"/>
      <c r="AO61" s="7"/>
      <c r="AP61" s="19"/>
      <c r="AQ61" s="19"/>
      <c r="AR61" s="19"/>
      <c r="AS61" s="14"/>
      <c r="AT61" s="19"/>
      <c r="AU61" s="19"/>
      <c r="AV61" s="19"/>
      <c r="AW61" s="14"/>
      <c r="AX61" s="19"/>
      <c r="AY61" s="19"/>
      <c r="AZ61" s="19"/>
      <c r="BA61" s="19"/>
      <c r="BB61" s="19"/>
      <c r="BC61" s="19"/>
      <c r="BD61" s="19"/>
      <c r="BE61" s="19"/>
      <c r="BF61" s="14"/>
      <c r="BG61" s="35" t="str">
        <f>IF(BB61&lt;&gt;"","&lt;a href='https://www.inaturalist.org/observations/"&amp;BB61&amp;" 'target='_blank' style='color: blue'&gt;iNaturalist Record: "&amp;BB61&amp;"&lt;/a&gt; ","")</f>
        <v/>
      </c>
      <c r="BH61" s="36" t="str">
        <f>IF(AT61&lt;&gt;"",AT61&amp;". ","")</f>
        <v/>
      </c>
      <c r="BI61" s="36" t="str">
        <f>IF(AV61&lt;&gt;"","Land use/disturbance history: "&amp;AV61&amp;". ","")</f>
        <v/>
      </c>
      <c r="BJ61" s="36" t="str">
        <f>IF(AW61&lt;&gt;"","Slope in degrees: "&amp;AW61&amp;". ","")</f>
        <v/>
      </c>
      <c r="BK61" s="36" t="str">
        <f>IF(AX61&lt;&gt;"","Slope aspect: "&amp;AX61&amp;". ","")</f>
        <v/>
      </c>
      <c r="BL61" s="36" t="str">
        <f>IF(AY61&lt;&gt;"","Soil description: "&amp;AY61&amp;". ","")</f>
        <v/>
      </c>
      <c r="BM61" s="36" t="str">
        <f>IF(BA61&lt;&gt;"","Terrain: "&amp;BA61&amp;". ","")</f>
        <v/>
      </c>
      <c r="BN61" s="36" t="str">
        <f t="shared" si="0"/>
        <v/>
      </c>
      <c r="BO61" t="str">
        <f t="shared" si="1"/>
        <v/>
      </c>
      <c r="BP61" t="str">
        <f>IF(BD61&lt;&gt;"","Permit: "&amp;BD61,"")</f>
        <v/>
      </c>
      <c r="BQ61" s="41" t="str">
        <f>IF(AA61="Abundant","Estimated frequency within viewshed: Abundant (&gt;500).",IF(AA61="Common","Estimated frequency within viewshed: Common (101-500).",IF(AA61="Frequent","Estimated frequency within viewshed: Frequent (11-100).",IF(AA61="Occasional","Estimated frequency within viewshed: Occasional (6-10).",IF(AA61="Rare","Estimated frequency within viewshed: Rare (1-5).","")))))</f>
        <v/>
      </c>
      <c r="BR61" s="41" t="str">
        <f>IF(B61&lt;&gt;"",B61&amp;". ","")</f>
        <v/>
      </c>
      <c r="BS61" s="41" t="str">
        <f>IF(M61="Same individual","Tissue sample collected.",IF(M61="Same population","Tissue sample collected from another individual in the same population.",""))</f>
        <v/>
      </c>
      <c r="BT61" s="41" t="str">
        <f>IF(R61&lt;&gt;"","Seed sample collected from "&amp;R61&amp;" plants within the same population.","")</f>
        <v/>
      </c>
      <c r="BU61" s="41" t="str">
        <f>IF(AB61&lt;&gt;"",AB61&amp;". ","")</f>
        <v/>
      </c>
      <c r="BV61" s="41" t="str">
        <f>IF(AE61&lt;&gt;"","Landowner: "&amp;AE61&amp;".","")</f>
        <v/>
      </c>
      <c r="BW61" s="41" t="str">
        <f>IF(AF61&lt;&gt;"","Element Occurrence ID: "&amp;AF61&amp;".","")</f>
        <v/>
      </c>
      <c r="BX61" s="41" t="str">
        <f t="shared" si="2"/>
        <v/>
      </c>
      <c r="BY61" t="str">
        <f t="shared" si="3"/>
        <v/>
      </c>
      <c r="BZ61" s="41" t="str">
        <f t="shared" si="4"/>
        <v/>
      </c>
      <c r="CA61" t="str">
        <f t="shared" si="5"/>
        <v/>
      </c>
      <c r="CB61" s="41" t="str">
        <f>IF(AU61&lt;&gt;"","Area immediately surrounding specimen: "&amp;AU61&amp;".","")</f>
        <v/>
      </c>
      <c r="CC61" s="41" t="str">
        <f>IF(T61&lt;&gt;"","Habit: "&amp;T61&amp;".","")</f>
        <v/>
      </c>
      <c r="CD61" s="41" t="str">
        <f>IF(U61&lt;&gt;"","Life history habit: "&amp;U61&amp;".","")</f>
        <v/>
      </c>
      <c r="CE61" s="41" t="str">
        <f>IF(V61&lt;&gt;"","Graminoid habit: "&amp;V61&amp;".","")</f>
        <v/>
      </c>
      <c r="CF61" s="41" t="str">
        <f>IF(W61&lt;&gt;"","Flower color: "&amp;W61&amp;".","")</f>
        <v/>
      </c>
      <c r="CG61" s="41" t="str">
        <f>IF(X61&lt;&gt;"","Height in centimeters: "&amp;X61&amp;".","")</f>
        <v/>
      </c>
      <c r="CH61" s="41" t="str">
        <f>IF(Y61&lt;&gt;"",Y61&amp;".","")</f>
        <v/>
      </c>
      <c r="CI61" s="41" t="str">
        <f t="shared" si="6"/>
        <v/>
      </c>
      <c r="CJ61" t="str">
        <f t="shared" si="7"/>
        <v/>
      </c>
      <c r="CK61" s="41" t="str">
        <f>IF(T61&lt;&gt;"","''habit'':"&amp;"''"&amp;T61&amp;"'',","")</f>
        <v/>
      </c>
      <c r="CL61" s="41" t="str">
        <f>IF(U61&lt;&gt;"","''life cycle habit'':"&amp;"''"&amp;U61&amp;"'',","")</f>
        <v/>
      </c>
      <c r="CM61" s="41" t="str">
        <f>IF(V61&lt;&gt;"","''graminoidHabit'':"&amp;"''"&amp;V61&amp;"'',","")</f>
        <v/>
      </c>
      <c r="CN61" s="41" t="str">
        <f>IF(W61&lt;&gt;"","''flower color'':"&amp;"''"&amp;W61&amp;"'',","")</f>
        <v/>
      </c>
      <c r="CO61" s="41" t="str">
        <f>IF(X61&lt;&gt;"","''heightInCentimeters'':"&amp;X61&amp;",","")</f>
        <v/>
      </c>
      <c r="CP61" s="41" t="str">
        <f>IF(Y61&lt;&gt;"",Y61,"")</f>
        <v/>
      </c>
      <c r="CQ61" s="41" t="str">
        <f t="shared" si="8"/>
        <v/>
      </c>
      <c r="CR61" s="42" t="str">
        <f t="shared" si="9"/>
        <v/>
      </c>
      <c r="CS61" t="str">
        <f t="shared" si="10"/>
        <v/>
      </c>
      <c r="CT61" t="str">
        <f>IF(L61="Y","tissue","")</f>
        <v/>
      </c>
      <c r="CU61" t="str">
        <f>IF(L61="Y","in collection","")</f>
        <v/>
      </c>
      <c r="CV61" t="str">
        <f>IF(L61="Y","dessicated","")</f>
        <v/>
      </c>
    </row>
    <row r="62" spans="1:100" ht="16.5" x14ac:dyDescent="0.3">
      <c r="A62" s="7"/>
      <c r="B62" s="19"/>
      <c r="C62" s="19"/>
      <c r="D62" s="19"/>
      <c r="E62" s="19"/>
      <c r="F62" s="19"/>
      <c r="G62" s="10"/>
      <c r="H62" s="14"/>
      <c r="I62" s="19"/>
      <c r="J62" s="19"/>
      <c r="K62" s="10"/>
      <c r="L62" s="19"/>
      <c r="M62" s="19"/>
      <c r="N62" s="19"/>
      <c r="O62" s="19"/>
      <c r="P62" s="19"/>
      <c r="Q62" s="24"/>
      <c r="R62" s="14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29"/>
      <c r="AL62" s="29"/>
      <c r="AM62" s="7"/>
      <c r="AN62" s="7"/>
      <c r="AO62" s="7"/>
      <c r="AP62" s="19"/>
      <c r="AQ62" s="19"/>
      <c r="AR62" s="19"/>
      <c r="AS62" s="14"/>
      <c r="AT62" s="19"/>
      <c r="AU62" s="19"/>
      <c r="AV62" s="19"/>
      <c r="AW62" s="14"/>
      <c r="AX62" s="19"/>
      <c r="AY62" s="19"/>
      <c r="AZ62" s="19"/>
      <c r="BA62" s="19"/>
      <c r="BB62" s="19"/>
      <c r="BC62" s="19"/>
      <c r="BD62" s="19"/>
      <c r="BE62" s="19"/>
      <c r="BF62" s="14"/>
      <c r="BG62" s="35" t="str">
        <f>IF(BB62&lt;&gt;"","&lt;a href='https://www.inaturalist.org/observations/"&amp;BB62&amp;" 'target='_blank' style='color: blue'&gt;iNaturalist Record: "&amp;BB62&amp;"&lt;/a&gt; ","")</f>
        <v/>
      </c>
      <c r="BH62" s="36" t="str">
        <f>IF(AT62&lt;&gt;"",AT62&amp;". ","")</f>
        <v/>
      </c>
      <c r="BI62" s="36" t="str">
        <f>IF(AV62&lt;&gt;"","Land use/disturbance history: "&amp;AV62&amp;". ","")</f>
        <v/>
      </c>
      <c r="BJ62" s="36" t="str">
        <f>IF(AW62&lt;&gt;"","Slope in degrees: "&amp;AW62&amp;". ","")</f>
        <v/>
      </c>
      <c r="BK62" s="36" t="str">
        <f>IF(AX62&lt;&gt;"","Slope aspect: "&amp;AX62&amp;". ","")</f>
        <v/>
      </c>
      <c r="BL62" s="36" t="str">
        <f>IF(AY62&lt;&gt;"","Soil description: "&amp;AY62&amp;". ","")</f>
        <v/>
      </c>
      <c r="BM62" s="36" t="str">
        <f>IF(BA62&lt;&gt;"","Terrain: "&amp;BA62&amp;". ","")</f>
        <v/>
      </c>
      <c r="BN62" s="36" t="str">
        <f t="shared" si="0"/>
        <v/>
      </c>
      <c r="BO62" t="str">
        <f t="shared" si="1"/>
        <v/>
      </c>
      <c r="BP62" t="str">
        <f>IF(BD62&lt;&gt;"","Permit: "&amp;BD62,"")</f>
        <v/>
      </c>
      <c r="BQ62" s="41" t="str">
        <f>IF(AA62="Abundant","Estimated frequency within viewshed: Abundant (&gt;500).",IF(AA62="Common","Estimated frequency within viewshed: Common (101-500).",IF(AA62="Frequent","Estimated frequency within viewshed: Frequent (11-100).",IF(AA62="Occasional","Estimated frequency within viewshed: Occasional (6-10).",IF(AA62="Rare","Estimated frequency within viewshed: Rare (1-5).","")))))</f>
        <v/>
      </c>
      <c r="BR62" s="41" t="str">
        <f>IF(B62&lt;&gt;"",B62&amp;". ","")</f>
        <v/>
      </c>
      <c r="BS62" s="41" t="str">
        <f>IF(M62="Same individual","Tissue sample collected.",IF(M62="Same population","Tissue sample collected from another individual in the same population.",""))</f>
        <v/>
      </c>
      <c r="BT62" s="41" t="str">
        <f>IF(R62&lt;&gt;"","Seed sample collected from "&amp;R62&amp;" plants within the same population.","")</f>
        <v/>
      </c>
      <c r="BU62" s="41" t="str">
        <f>IF(AB62&lt;&gt;"",AB62&amp;". ","")</f>
        <v/>
      </c>
      <c r="BV62" s="41" t="str">
        <f>IF(AE62&lt;&gt;"","Landowner: "&amp;AE62&amp;".","")</f>
        <v/>
      </c>
      <c r="BW62" s="41" t="str">
        <f>IF(AF62&lt;&gt;"","Element Occurrence ID: "&amp;AF62&amp;".","")</f>
        <v/>
      </c>
      <c r="BX62" s="41" t="str">
        <f t="shared" si="2"/>
        <v/>
      </c>
      <c r="BY62" t="str">
        <f t="shared" si="3"/>
        <v/>
      </c>
      <c r="BZ62" s="41" t="str">
        <f t="shared" si="4"/>
        <v/>
      </c>
      <c r="CA62" t="str">
        <f t="shared" si="5"/>
        <v/>
      </c>
      <c r="CB62" s="41" t="str">
        <f>IF(AU62&lt;&gt;"","Area immediately surrounding specimen: "&amp;AU62&amp;".","")</f>
        <v/>
      </c>
      <c r="CC62" s="41" t="str">
        <f>IF(T62&lt;&gt;"","Habit: "&amp;T62&amp;".","")</f>
        <v/>
      </c>
      <c r="CD62" s="41" t="str">
        <f>IF(U62&lt;&gt;"","Life history habit: "&amp;U62&amp;".","")</f>
        <v/>
      </c>
      <c r="CE62" s="41" t="str">
        <f>IF(V62&lt;&gt;"","Graminoid habit: "&amp;V62&amp;".","")</f>
        <v/>
      </c>
      <c r="CF62" s="41" t="str">
        <f>IF(W62&lt;&gt;"","Flower color: "&amp;W62&amp;".","")</f>
        <v/>
      </c>
      <c r="CG62" s="41" t="str">
        <f>IF(X62&lt;&gt;"","Height in centimeters: "&amp;X62&amp;".","")</f>
        <v/>
      </c>
      <c r="CH62" s="41" t="str">
        <f>IF(Y62&lt;&gt;"",Y62&amp;".","")</f>
        <v/>
      </c>
      <c r="CI62" s="41" t="str">
        <f t="shared" si="6"/>
        <v/>
      </c>
      <c r="CJ62" t="str">
        <f t="shared" si="7"/>
        <v/>
      </c>
      <c r="CK62" s="41" t="str">
        <f>IF(T62&lt;&gt;"","''habit'':"&amp;"''"&amp;T62&amp;"'',","")</f>
        <v/>
      </c>
      <c r="CL62" s="41" t="str">
        <f>IF(U62&lt;&gt;"","''life cycle habit'':"&amp;"''"&amp;U62&amp;"'',","")</f>
        <v/>
      </c>
      <c r="CM62" s="41" t="str">
        <f>IF(V62&lt;&gt;"","''graminoidHabit'':"&amp;"''"&amp;V62&amp;"'',","")</f>
        <v/>
      </c>
      <c r="CN62" s="41" t="str">
        <f>IF(W62&lt;&gt;"","''flower color'':"&amp;"''"&amp;W62&amp;"'',","")</f>
        <v/>
      </c>
      <c r="CO62" s="41" t="str">
        <f>IF(X62&lt;&gt;"","''heightInCentimeters'':"&amp;X62&amp;",","")</f>
        <v/>
      </c>
      <c r="CP62" s="41" t="str">
        <f>IF(Y62&lt;&gt;"",Y62,"")</f>
        <v/>
      </c>
      <c r="CQ62" s="41" t="str">
        <f t="shared" si="8"/>
        <v/>
      </c>
      <c r="CR62" s="42" t="str">
        <f t="shared" si="9"/>
        <v/>
      </c>
      <c r="CS62" t="str">
        <f t="shared" si="10"/>
        <v/>
      </c>
      <c r="CT62" t="str">
        <f>IF(L62="Y","tissue","")</f>
        <v/>
      </c>
      <c r="CU62" t="str">
        <f>IF(L62="Y","in collection","")</f>
        <v/>
      </c>
      <c r="CV62" t="str">
        <f>IF(L62="Y","dessicated","")</f>
        <v/>
      </c>
    </row>
    <row r="63" spans="1:100" ht="16.5" x14ac:dyDescent="0.3">
      <c r="A63" s="7"/>
      <c r="B63" s="19"/>
      <c r="C63" s="19"/>
      <c r="D63" s="19"/>
      <c r="E63" s="19"/>
      <c r="F63" s="19"/>
      <c r="G63" s="10"/>
      <c r="H63" s="14"/>
      <c r="I63" s="19"/>
      <c r="J63" s="19"/>
      <c r="K63" s="10"/>
      <c r="L63" s="19"/>
      <c r="M63" s="19"/>
      <c r="N63" s="19"/>
      <c r="O63" s="19"/>
      <c r="P63" s="19"/>
      <c r="Q63" s="24"/>
      <c r="R63" s="14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29"/>
      <c r="AL63" s="29"/>
      <c r="AM63" s="7"/>
      <c r="AN63" s="7"/>
      <c r="AO63" s="7"/>
      <c r="AP63" s="19"/>
      <c r="AQ63" s="19"/>
      <c r="AR63" s="19"/>
      <c r="AS63" s="14"/>
      <c r="AT63" s="19"/>
      <c r="AU63" s="19"/>
      <c r="AV63" s="19"/>
      <c r="AW63" s="14"/>
      <c r="AX63" s="19"/>
      <c r="AY63" s="19"/>
      <c r="AZ63" s="19"/>
      <c r="BA63" s="19"/>
      <c r="BB63" s="19"/>
      <c r="BC63" s="19"/>
      <c r="BD63" s="19"/>
      <c r="BE63" s="19"/>
      <c r="BF63" s="14"/>
      <c r="BG63" s="35" t="str">
        <f>IF(BB63&lt;&gt;"","&lt;a href='https://www.inaturalist.org/observations/"&amp;BB63&amp;" 'target='_blank' style='color: blue'&gt;iNaturalist Record: "&amp;BB63&amp;"&lt;/a&gt; ","")</f>
        <v/>
      </c>
      <c r="BH63" s="36" t="str">
        <f>IF(AT63&lt;&gt;"",AT63&amp;". ","")</f>
        <v/>
      </c>
      <c r="BI63" s="36" t="str">
        <f>IF(AV63&lt;&gt;"","Land use/disturbance history: "&amp;AV63&amp;". ","")</f>
        <v/>
      </c>
      <c r="BJ63" s="36" t="str">
        <f>IF(AW63&lt;&gt;"","Slope in degrees: "&amp;AW63&amp;". ","")</f>
        <v/>
      </c>
      <c r="BK63" s="36" t="str">
        <f>IF(AX63&lt;&gt;"","Slope aspect: "&amp;AX63&amp;". ","")</f>
        <v/>
      </c>
      <c r="BL63" s="36" t="str">
        <f>IF(AY63&lt;&gt;"","Soil description: "&amp;AY63&amp;". ","")</f>
        <v/>
      </c>
      <c r="BM63" s="36" t="str">
        <f>IF(BA63&lt;&gt;"","Terrain: "&amp;BA63&amp;". ","")</f>
        <v/>
      </c>
      <c r="BN63" s="36" t="str">
        <f t="shared" si="0"/>
        <v/>
      </c>
      <c r="BO63" t="str">
        <f t="shared" si="1"/>
        <v/>
      </c>
      <c r="BP63" t="str">
        <f>IF(BD63&lt;&gt;"","Permit: "&amp;BD63,"")</f>
        <v/>
      </c>
      <c r="BQ63" s="41" t="str">
        <f>IF(AA63="Abundant","Estimated frequency within viewshed: Abundant (&gt;500).",IF(AA63="Common","Estimated frequency within viewshed: Common (101-500).",IF(AA63="Frequent","Estimated frequency within viewshed: Frequent (11-100).",IF(AA63="Occasional","Estimated frequency within viewshed: Occasional (6-10).",IF(AA63="Rare","Estimated frequency within viewshed: Rare (1-5).","")))))</f>
        <v/>
      </c>
      <c r="BR63" s="41" t="str">
        <f>IF(B63&lt;&gt;"",B63&amp;". ","")</f>
        <v/>
      </c>
      <c r="BS63" s="41" t="str">
        <f>IF(M63="Same individual","Tissue sample collected.",IF(M63="Same population","Tissue sample collected from another individual in the same population.",""))</f>
        <v/>
      </c>
      <c r="BT63" s="41" t="str">
        <f>IF(R63&lt;&gt;"","Seed sample collected from "&amp;R63&amp;" plants within the same population.","")</f>
        <v/>
      </c>
      <c r="BU63" s="41" t="str">
        <f>IF(AB63&lt;&gt;"",AB63&amp;". ","")</f>
        <v/>
      </c>
      <c r="BV63" s="41" t="str">
        <f>IF(AE63&lt;&gt;"","Landowner: "&amp;AE63&amp;".","")</f>
        <v/>
      </c>
      <c r="BW63" s="41" t="str">
        <f>IF(AF63&lt;&gt;"","Element Occurrence ID: "&amp;AF63&amp;".","")</f>
        <v/>
      </c>
      <c r="BX63" s="41" t="str">
        <f t="shared" si="2"/>
        <v/>
      </c>
      <c r="BY63" t="str">
        <f t="shared" si="3"/>
        <v/>
      </c>
      <c r="BZ63" s="41" t="str">
        <f t="shared" si="4"/>
        <v/>
      </c>
      <c r="CA63" t="str">
        <f t="shared" si="5"/>
        <v/>
      </c>
      <c r="CB63" s="41" t="str">
        <f>IF(AU63&lt;&gt;"","Area immediately surrounding specimen: "&amp;AU63&amp;".","")</f>
        <v/>
      </c>
      <c r="CC63" s="41" t="str">
        <f>IF(T63&lt;&gt;"","Habit: "&amp;T63&amp;".","")</f>
        <v/>
      </c>
      <c r="CD63" s="41" t="str">
        <f>IF(U63&lt;&gt;"","Life history habit: "&amp;U63&amp;".","")</f>
        <v/>
      </c>
      <c r="CE63" s="41" t="str">
        <f>IF(V63&lt;&gt;"","Graminoid habit: "&amp;V63&amp;".","")</f>
        <v/>
      </c>
      <c r="CF63" s="41" t="str">
        <f>IF(W63&lt;&gt;"","Flower color: "&amp;W63&amp;".","")</f>
        <v/>
      </c>
      <c r="CG63" s="41" t="str">
        <f>IF(X63&lt;&gt;"","Height in centimeters: "&amp;X63&amp;".","")</f>
        <v/>
      </c>
      <c r="CH63" s="41" t="str">
        <f>IF(Y63&lt;&gt;"",Y63&amp;".","")</f>
        <v/>
      </c>
      <c r="CI63" s="41" t="str">
        <f t="shared" si="6"/>
        <v/>
      </c>
      <c r="CJ63" t="str">
        <f t="shared" si="7"/>
        <v/>
      </c>
      <c r="CK63" s="41" t="str">
        <f>IF(T63&lt;&gt;"","''habit'':"&amp;"''"&amp;T63&amp;"'',","")</f>
        <v/>
      </c>
      <c r="CL63" s="41" t="str">
        <f>IF(U63&lt;&gt;"","''life cycle habit'':"&amp;"''"&amp;U63&amp;"'',","")</f>
        <v/>
      </c>
      <c r="CM63" s="41" t="str">
        <f>IF(V63&lt;&gt;"","''graminoidHabit'':"&amp;"''"&amp;V63&amp;"'',","")</f>
        <v/>
      </c>
      <c r="CN63" s="41" t="str">
        <f>IF(W63&lt;&gt;"","''flower color'':"&amp;"''"&amp;W63&amp;"'',","")</f>
        <v/>
      </c>
      <c r="CO63" s="41" t="str">
        <f>IF(X63&lt;&gt;"","''heightInCentimeters'':"&amp;X63&amp;",","")</f>
        <v/>
      </c>
      <c r="CP63" s="41" t="str">
        <f>IF(Y63&lt;&gt;"",Y63,"")</f>
        <v/>
      </c>
      <c r="CQ63" s="41" t="str">
        <f t="shared" si="8"/>
        <v/>
      </c>
      <c r="CR63" s="42" t="str">
        <f t="shared" si="9"/>
        <v/>
      </c>
      <c r="CS63" t="str">
        <f t="shared" si="10"/>
        <v/>
      </c>
      <c r="CT63" t="str">
        <f>IF(L63="Y","tissue","")</f>
        <v/>
      </c>
      <c r="CU63" t="str">
        <f>IF(L63="Y","in collection","")</f>
        <v/>
      </c>
      <c r="CV63" t="str">
        <f>IF(L63="Y","dessicated","")</f>
        <v/>
      </c>
    </row>
    <row r="64" spans="1:100" ht="16.5" x14ac:dyDescent="0.3">
      <c r="A64" s="7"/>
      <c r="B64" s="19"/>
      <c r="C64" s="19"/>
      <c r="D64" s="19"/>
      <c r="E64" s="19"/>
      <c r="F64" s="19"/>
      <c r="G64" s="10"/>
      <c r="H64" s="14"/>
      <c r="I64" s="19"/>
      <c r="J64" s="19"/>
      <c r="K64" s="10"/>
      <c r="L64" s="19"/>
      <c r="M64" s="19"/>
      <c r="N64" s="19"/>
      <c r="O64" s="19"/>
      <c r="P64" s="19"/>
      <c r="Q64" s="24"/>
      <c r="R64" s="14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29"/>
      <c r="AL64" s="29"/>
      <c r="AM64" s="7"/>
      <c r="AN64" s="7"/>
      <c r="AO64" s="7"/>
      <c r="AP64" s="19"/>
      <c r="AQ64" s="19"/>
      <c r="AR64" s="19"/>
      <c r="AS64" s="14"/>
      <c r="AT64" s="19"/>
      <c r="AU64" s="19"/>
      <c r="AV64" s="19"/>
      <c r="AW64" s="14"/>
      <c r="AX64" s="19"/>
      <c r="AY64" s="19"/>
      <c r="AZ64" s="19"/>
      <c r="BA64" s="19"/>
      <c r="BB64" s="19"/>
      <c r="BC64" s="19"/>
      <c r="BD64" s="19"/>
      <c r="BE64" s="19"/>
      <c r="BF64" s="14"/>
      <c r="BG64" s="35" t="str">
        <f>IF(BB64&lt;&gt;"","&lt;a href='https://www.inaturalist.org/observations/"&amp;BB64&amp;" 'target='_blank' style='color: blue'&gt;iNaturalist Record: "&amp;BB64&amp;"&lt;/a&gt; ","")</f>
        <v/>
      </c>
      <c r="BH64" s="36" t="str">
        <f>IF(AT64&lt;&gt;"",AT64&amp;". ","")</f>
        <v/>
      </c>
      <c r="BI64" s="36" t="str">
        <f>IF(AV64&lt;&gt;"","Land use/disturbance history: "&amp;AV64&amp;". ","")</f>
        <v/>
      </c>
      <c r="BJ64" s="36" t="str">
        <f>IF(AW64&lt;&gt;"","Slope in degrees: "&amp;AW64&amp;". ","")</f>
        <v/>
      </c>
      <c r="BK64" s="36" t="str">
        <f>IF(AX64&lt;&gt;"","Slope aspect: "&amp;AX64&amp;". ","")</f>
        <v/>
      </c>
      <c r="BL64" s="36" t="str">
        <f>IF(AY64&lt;&gt;"","Soil description: "&amp;AY64&amp;". ","")</f>
        <v/>
      </c>
      <c r="BM64" s="36" t="str">
        <f>IF(BA64&lt;&gt;"","Terrain: "&amp;BA64&amp;". ","")</f>
        <v/>
      </c>
      <c r="BN64" s="36" t="str">
        <f t="shared" si="0"/>
        <v/>
      </c>
      <c r="BO64" t="str">
        <f t="shared" si="1"/>
        <v/>
      </c>
      <c r="BP64" t="str">
        <f>IF(BD64&lt;&gt;"","Permit: "&amp;BD64,"")</f>
        <v/>
      </c>
      <c r="BQ64" s="41" t="str">
        <f>IF(AA64="Abundant","Estimated frequency within viewshed: Abundant (&gt;500).",IF(AA64="Common","Estimated frequency within viewshed: Common (101-500).",IF(AA64="Frequent","Estimated frequency within viewshed: Frequent (11-100).",IF(AA64="Occasional","Estimated frequency within viewshed: Occasional (6-10).",IF(AA64="Rare","Estimated frequency within viewshed: Rare (1-5).","")))))</f>
        <v/>
      </c>
      <c r="BR64" s="41" t="str">
        <f>IF(B64&lt;&gt;"",B64&amp;". ","")</f>
        <v/>
      </c>
      <c r="BS64" s="41" t="str">
        <f>IF(M64="Same individual","Tissue sample collected.",IF(M64="Same population","Tissue sample collected from another individual in the same population.",""))</f>
        <v/>
      </c>
      <c r="BT64" s="41" t="str">
        <f>IF(R64&lt;&gt;"","Seed sample collected from "&amp;R64&amp;" plants within the same population.","")</f>
        <v/>
      </c>
      <c r="BU64" s="41" t="str">
        <f>IF(AB64&lt;&gt;"",AB64&amp;". ","")</f>
        <v/>
      </c>
      <c r="BV64" s="41" t="str">
        <f>IF(AE64&lt;&gt;"","Landowner: "&amp;AE64&amp;".","")</f>
        <v/>
      </c>
      <c r="BW64" s="41" t="str">
        <f>IF(AF64&lt;&gt;"","Element Occurrence ID: "&amp;AF64&amp;".","")</f>
        <v/>
      </c>
      <c r="BX64" s="41" t="str">
        <f t="shared" si="2"/>
        <v/>
      </c>
      <c r="BY64" t="str">
        <f t="shared" si="3"/>
        <v/>
      </c>
      <c r="BZ64" s="41" t="str">
        <f t="shared" si="4"/>
        <v/>
      </c>
      <c r="CA64" t="str">
        <f t="shared" si="5"/>
        <v/>
      </c>
      <c r="CB64" s="41" t="str">
        <f>IF(AU64&lt;&gt;"","Area immediately surrounding specimen: "&amp;AU64&amp;".","")</f>
        <v/>
      </c>
      <c r="CC64" s="41" t="str">
        <f>IF(T64&lt;&gt;"","Habit: "&amp;T64&amp;".","")</f>
        <v/>
      </c>
      <c r="CD64" s="41" t="str">
        <f>IF(U64&lt;&gt;"","Life history habit: "&amp;U64&amp;".","")</f>
        <v/>
      </c>
      <c r="CE64" s="41" t="str">
        <f>IF(V64&lt;&gt;"","Graminoid habit: "&amp;V64&amp;".","")</f>
        <v/>
      </c>
      <c r="CF64" s="41" t="str">
        <f>IF(W64&lt;&gt;"","Flower color: "&amp;W64&amp;".","")</f>
        <v/>
      </c>
      <c r="CG64" s="41" t="str">
        <f>IF(X64&lt;&gt;"","Height in centimeters: "&amp;X64&amp;".","")</f>
        <v/>
      </c>
      <c r="CH64" s="41" t="str">
        <f>IF(Y64&lt;&gt;"",Y64&amp;".","")</f>
        <v/>
      </c>
      <c r="CI64" s="41" t="str">
        <f t="shared" si="6"/>
        <v/>
      </c>
      <c r="CJ64" t="str">
        <f t="shared" si="7"/>
        <v/>
      </c>
      <c r="CK64" s="41" t="str">
        <f>IF(T64&lt;&gt;"","''habit'':"&amp;"''"&amp;T64&amp;"'',","")</f>
        <v/>
      </c>
      <c r="CL64" s="41" t="str">
        <f>IF(U64&lt;&gt;"","''life cycle habit'':"&amp;"''"&amp;U64&amp;"'',","")</f>
        <v/>
      </c>
      <c r="CM64" s="41" t="str">
        <f>IF(V64&lt;&gt;"","''graminoidHabit'':"&amp;"''"&amp;V64&amp;"'',","")</f>
        <v/>
      </c>
      <c r="CN64" s="41" t="str">
        <f>IF(W64&lt;&gt;"","''flower color'':"&amp;"''"&amp;W64&amp;"'',","")</f>
        <v/>
      </c>
      <c r="CO64" s="41" t="str">
        <f>IF(X64&lt;&gt;"","''heightInCentimeters'':"&amp;X64&amp;",","")</f>
        <v/>
      </c>
      <c r="CP64" s="41" t="str">
        <f>IF(Y64&lt;&gt;"",Y64,"")</f>
        <v/>
      </c>
      <c r="CQ64" s="41" t="str">
        <f t="shared" si="8"/>
        <v/>
      </c>
      <c r="CR64" s="42" t="str">
        <f t="shared" si="9"/>
        <v/>
      </c>
      <c r="CS64" t="str">
        <f t="shared" si="10"/>
        <v/>
      </c>
      <c r="CT64" t="str">
        <f>IF(L64="Y","tissue","")</f>
        <v/>
      </c>
      <c r="CU64" t="str">
        <f>IF(L64="Y","in collection","")</f>
        <v/>
      </c>
      <c r="CV64" t="str">
        <f>IF(L64="Y","dessicated","")</f>
        <v/>
      </c>
    </row>
    <row r="65" spans="1:100" ht="16.5" x14ac:dyDescent="0.3">
      <c r="A65" s="7"/>
      <c r="B65" s="19"/>
      <c r="C65" s="19"/>
      <c r="D65" s="19"/>
      <c r="E65" s="19"/>
      <c r="F65" s="19"/>
      <c r="G65" s="10"/>
      <c r="H65" s="14"/>
      <c r="I65" s="19"/>
      <c r="J65" s="19"/>
      <c r="K65" s="10"/>
      <c r="L65" s="19"/>
      <c r="M65" s="19"/>
      <c r="N65" s="19"/>
      <c r="O65" s="19"/>
      <c r="P65" s="19"/>
      <c r="Q65" s="24"/>
      <c r="R65" s="14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29"/>
      <c r="AL65" s="29"/>
      <c r="AM65" s="7"/>
      <c r="AN65" s="7"/>
      <c r="AO65" s="7"/>
      <c r="AP65" s="19"/>
      <c r="AQ65" s="19"/>
      <c r="AR65" s="19"/>
      <c r="AS65" s="14"/>
      <c r="AT65" s="19"/>
      <c r="AU65" s="19"/>
      <c r="AV65" s="19"/>
      <c r="AW65" s="14"/>
      <c r="AX65" s="19"/>
      <c r="AY65" s="19"/>
      <c r="AZ65" s="19"/>
      <c r="BA65" s="19"/>
      <c r="BB65" s="19"/>
      <c r="BC65" s="19"/>
      <c r="BD65" s="19"/>
      <c r="BE65" s="19"/>
      <c r="BF65" s="14"/>
      <c r="BG65" s="35" t="str">
        <f>IF(BB65&lt;&gt;"","&lt;a href='https://www.inaturalist.org/observations/"&amp;BB65&amp;" 'target='_blank' style='color: blue'&gt;iNaturalist Record: "&amp;BB65&amp;"&lt;/a&gt; ","")</f>
        <v/>
      </c>
      <c r="BH65" s="36" t="str">
        <f>IF(AT65&lt;&gt;"",AT65&amp;". ","")</f>
        <v/>
      </c>
      <c r="BI65" s="36" t="str">
        <f>IF(AV65&lt;&gt;"","Land use/disturbance history: "&amp;AV65&amp;". ","")</f>
        <v/>
      </c>
      <c r="BJ65" s="36" t="str">
        <f>IF(AW65&lt;&gt;"","Slope in degrees: "&amp;AW65&amp;". ","")</f>
        <v/>
      </c>
      <c r="BK65" s="36" t="str">
        <f>IF(AX65&lt;&gt;"","Slope aspect: "&amp;AX65&amp;". ","")</f>
        <v/>
      </c>
      <c r="BL65" s="36" t="str">
        <f>IF(AY65&lt;&gt;"","Soil description: "&amp;AY65&amp;". ","")</f>
        <v/>
      </c>
      <c r="BM65" s="36" t="str">
        <f>IF(BA65&lt;&gt;"","Terrain: "&amp;BA65&amp;". ","")</f>
        <v/>
      </c>
      <c r="BN65" s="36" t="str">
        <f t="shared" si="0"/>
        <v/>
      </c>
      <c r="BO65" t="str">
        <f t="shared" si="1"/>
        <v/>
      </c>
      <c r="BP65" t="str">
        <f>IF(BD65&lt;&gt;"","Permit: "&amp;BD65,"")</f>
        <v/>
      </c>
      <c r="BQ65" s="41" t="str">
        <f>IF(AA65="Abundant","Estimated frequency within viewshed: Abundant (&gt;500).",IF(AA65="Common","Estimated frequency within viewshed: Common (101-500).",IF(AA65="Frequent","Estimated frequency within viewshed: Frequent (11-100).",IF(AA65="Occasional","Estimated frequency within viewshed: Occasional (6-10).",IF(AA65="Rare","Estimated frequency within viewshed: Rare (1-5).","")))))</f>
        <v/>
      </c>
      <c r="BR65" s="41" t="str">
        <f>IF(B65&lt;&gt;"",B65&amp;". ","")</f>
        <v/>
      </c>
      <c r="BS65" s="41" t="str">
        <f>IF(M65="Same individual","Tissue sample collected.",IF(M65="Same population","Tissue sample collected from another individual in the same population.",""))</f>
        <v/>
      </c>
      <c r="BT65" s="41" t="str">
        <f>IF(R65&lt;&gt;"","Seed sample collected from "&amp;R65&amp;" plants within the same population.","")</f>
        <v/>
      </c>
      <c r="BU65" s="41" t="str">
        <f>IF(AB65&lt;&gt;"",AB65&amp;". ","")</f>
        <v/>
      </c>
      <c r="BV65" s="41" t="str">
        <f>IF(AE65&lt;&gt;"","Landowner: "&amp;AE65&amp;".","")</f>
        <v/>
      </c>
      <c r="BW65" s="41" t="str">
        <f>IF(AF65&lt;&gt;"","Element Occurrence ID: "&amp;AF65&amp;".","")</f>
        <v/>
      </c>
      <c r="BX65" s="41" t="str">
        <f t="shared" si="2"/>
        <v/>
      </c>
      <c r="BY65" t="str">
        <f t="shared" si="3"/>
        <v/>
      </c>
      <c r="BZ65" s="41" t="str">
        <f t="shared" si="4"/>
        <v/>
      </c>
      <c r="CA65" t="str">
        <f t="shared" si="5"/>
        <v/>
      </c>
      <c r="CB65" s="41" t="str">
        <f>IF(AU65&lt;&gt;"","Area immediately surrounding specimen: "&amp;AU65&amp;".","")</f>
        <v/>
      </c>
      <c r="CC65" s="41" t="str">
        <f>IF(T65&lt;&gt;"","Habit: "&amp;T65&amp;".","")</f>
        <v/>
      </c>
      <c r="CD65" s="41" t="str">
        <f>IF(U65&lt;&gt;"","Life history habit: "&amp;U65&amp;".","")</f>
        <v/>
      </c>
      <c r="CE65" s="41" t="str">
        <f>IF(V65&lt;&gt;"","Graminoid habit: "&amp;V65&amp;".","")</f>
        <v/>
      </c>
      <c r="CF65" s="41" t="str">
        <f>IF(W65&lt;&gt;"","Flower color: "&amp;W65&amp;".","")</f>
        <v/>
      </c>
      <c r="CG65" s="41" t="str">
        <f>IF(X65&lt;&gt;"","Height in centimeters: "&amp;X65&amp;".","")</f>
        <v/>
      </c>
      <c r="CH65" s="41" t="str">
        <f>IF(Y65&lt;&gt;"",Y65&amp;".","")</f>
        <v/>
      </c>
      <c r="CI65" s="41" t="str">
        <f t="shared" si="6"/>
        <v/>
      </c>
      <c r="CJ65" t="str">
        <f t="shared" si="7"/>
        <v/>
      </c>
      <c r="CK65" s="41" t="str">
        <f>IF(T65&lt;&gt;"","''habit'':"&amp;"''"&amp;T65&amp;"'',","")</f>
        <v/>
      </c>
      <c r="CL65" s="41" t="str">
        <f>IF(U65&lt;&gt;"","''life cycle habit'':"&amp;"''"&amp;U65&amp;"'',","")</f>
        <v/>
      </c>
      <c r="CM65" s="41" t="str">
        <f>IF(V65&lt;&gt;"","''graminoidHabit'':"&amp;"''"&amp;V65&amp;"'',","")</f>
        <v/>
      </c>
      <c r="CN65" s="41" t="str">
        <f>IF(W65&lt;&gt;"","''flower color'':"&amp;"''"&amp;W65&amp;"'',","")</f>
        <v/>
      </c>
      <c r="CO65" s="41" t="str">
        <f>IF(X65&lt;&gt;"","''heightInCentimeters'':"&amp;X65&amp;",","")</f>
        <v/>
      </c>
      <c r="CP65" s="41" t="str">
        <f>IF(Y65&lt;&gt;"",Y65,"")</f>
        <v/>
      </c>
      <c r="CQ65" s="41" t="str">
        <f t="shared" si="8"/>
        <v/>
      </c>
      <c r="CR65" s="42" t="str">
        <f t="shared" si="9"/>
        <v/>
      </c>
      <c r="CS65" t="str">
        <f t="shared" si="10"/>
        <v/>
      </c>
      <c r="CT65" t="str">
        <f>IF(L65="Y","tissue","")</f>
        <v/>
      </c>
      <c r="CU65" t="str">
        <f>IF(L65="Y","in collection","")</f>
        <v/>
      </c>
      <c r="CV65" t="str">
        <f>IF(L65="Y","dessicated","")</f>
        <v/>
      </c>
    </row>
    <row r="66" spans="1:100" ht="16.5" x14ac:dyDescent="0.3">
      <c r="A66" s="7"/>
      <c r="B66" s="19"/>
      <c r="C66" s="19"/>
      <c r="D66" s="19"/>
      <c r="E66" s="19"/>
      <c r="F66" s="19"/>
      <c r="G66" s="10"/>
      <c r="H66" s="14"/>
      <c r="I66" s="19"/>
      <c r="J66" s="19"/>
      <c r="K66" s="10"/>
      <c r="L66" s="19"/>
      <c r="M66" s="19"/>
      <c r="N66" s="19"/>
      <c r="O66" s="19"/>
      <c r="P66" s="19"/>
      <c r="Q66" s="24"/>
      <c r="R66" s="14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29"/>
      <c r="AL66" s="29"/>
      <c r="AM66" s="7"/>
      <c r="AN66" s="7"/>
      <c r="AO66" s="7"/>
      <c r="AP66" s="19"/>
      <c r="AQ66" s="19"/>
      <c r="AR66" s="19"/>
      <c r="AS66" s="14"/>
      <c r="AT66" s="19"/>
      <c r="AU66" s="19"/>
      <c r="AV66" s="19"/>
      <c r="AW66" s="14"/>
      <c r="AX66" s="19"/>
      <c r="AY66" s="19"/>
      <c r="AZ66" s="19"/>
      <c r="BA66" s="19"/>
      <c r="BB66" s="19"/>
      <c r="BC66" s="19"/>
      <c r="BD66" s="19"/>
      <c r="BE66" s="19"/>
      <c r="BF66" s="14"/>
      <c r="BG66" s="35" t="str">
        <f>IF(BB66&lt;&gt;"","&lt;a href='https://www.inaturalist.org/observations/"&amp;BB66&amp;" 'target='_blank' style='color: blue'&gt;iNaturalist Record: "&amp;BB66&amp;"&lt;/a&gt; ","")</f>
        <v/>
      </c>
      <c r="BH66" s="36" t="str">
        <f>IF(AT66&lt;&gt;"",AT66&amp;". ","")</f>
        <v/>
      </c>
      <c r="BI66" s="36" t="str">
        <f>IF(AV66&lt;&gt;"","Land use/disturbance history: "&amp;AV66&amp;". ","")</f>
        <v/>
      </c>
      <c r="BJ66" s="36" t="str">
        <f>IF(AW66&lt;&gt;"","Slope in degrees: "&amp;AW66&amp;". ","")</f>
        <v/>
      </c>
      <c r="BK66" s="36" t="str">
        <f>IF(AX66&lt;&gt;"","Slope aspect: "&amp;AX66&amp;". ","")</f>
        <v/>
      </c>
      <c r="BL66" s="36" t="str">
        <f>IF(AY66&lt;&gt;"","Soil description: "&amp;AY66&amp;". ","")</f>
        <v/>
      </c>
      <c r="BM66" s="36" t="str">
        <f>IF(BA66&lt;&gt;"","Terrain: "&amp;BA66&amp;". ","")</f>
        <v/>
      </c>
      <c r="BN66" s="36" t="str">
        <f t="shared" si="0"/>
        <v/>
      </c>
      <c r="BO66" t="str">
        <f t="shared" si="1"/>
        <v/>
      </c>
      <c r="BP66" t="str">
        <f>IF(BD66&lt;&gt;"","Permit: "&amp;BD66,"")</f>
        <v/>
      </c>
      <c r="BQ66" s="41" t="str">
        <f>IF(AA66="Abundant","Estimated frequency within viewshed: Abundant (&gt;500).",IF(AA66="Common","Estimated frequency within viewshed: Common (101-500).",IF(AA66="Frequent","Estimated frequency within viewshed: Frequent (11-100).",IF(AA66="Occasional","Estimated frequency within viewshed: Occasional (6-10).",IF(AA66="Rare","Estimated frequency within viewshed: Rare (1-5).","")))))</f>
        <v/>
      </c>
      <c r="BR66" s="41" t="str">
        <f>IF(B66&lt;&gt;"",B66&amp;". ","")</f>
        <v/>
      </c>
      <c r="BS66" s="41" t="str">
        <f>IF(M66="Same individual","Tissue sample collected.",IF(M66="Same population","Tissue sample collected from another individual in the same population.",""))</f>
        <v/>
      </c>
      <c r="BT66" s="41" t="str">
        <f>IF(R66&lt;&gt;"","Seed sample collected from "&amp;R66&amp;" plants within the same population.","")</f>
        <v/>
      </c>
      <c r="BU66" s="41" t="str">
        <f>IF(AB66&lt;&gt;"",AB66&amp;". ","")</f>
        <v/>
      </c>
      <c r="BV66" s="41" t="str">
        <f>IF(AE66&lt;&gt;"","Landowner: "&amp;AE66&amp;".","")</f>
        <v/>
      </c>
      <c r="BW66" s="41" t="str">
        <f>IF(AF66&lt;&gt;"","Element Occurrence ID: "&amp;AF66&amp;".","")</f>
        <v/>
      </c>
      <c r="BX66" s="41" t="str">
        <f t="shared" si="2"/>
        <v/>
      </c>
      <c r="BY66" t="str">
        <f t="shared" si="3"/>
        <v/>
      </c>
      <c r="BZ66" s="41" t="str">
        <f t="shared" si="4"/>
        <v/>
      </c>
      <c r="CA66" t="str">
        <f t="shared" si="5"/>
        <v/>
      </c>
      <c r="CB66" s="41" t="str">
        <f>IF(AU66&lt;&gt;"","Area immediately surrounding specimen: "&amp;AU66&amp;".","")</f>
        <v/>
      </c>
      <c r="CC66" s="41" t="str">
        <f>IF(T66&lt;&gt;"","Habit: "&amp;T66&amp;".","")</f>
        <v/>
      </c>
      <c r="CD66" s="41" t="str">
        <f>IF(U66&lt;&gt;"","Life history habit: "&amp;U66&amp;".","")</f>
        <v/>
      </c>
      <c r="CE66" s="41" t="str">
        <f>IF(V66&lt;&gt;"","Graminoid habit: "&amp;V66&amp;".","")</f>
        <v/>
      </c>
      <c r="CF66" s="41" t="str">
        <f>IF(W66&lt;&gt;"","Flower color: "&amp;W66&amp;".","")</f>
        <v/>
      </c>
      <c r="CG66" s="41" t="str">
        <f>IF(X66&lt;&gt;"","Height in centimeters: "&amp;X66&amp;".","")</f>
        <v/>
      </c>
      <c r="CH66" s="41" t="str">
        <f>IF(Y66&lt;&gt;"",Y66&amp;".","")</f>
        <v/>
      </c>
      <c r="CI66" s="41" t="str">
        <f t="shared" si="6"/>
        <v/>
      </c>
      <c r="CJ66" t="str">
        <f t="shared" si="7"/>
        <v/>
      </c>
      <c r="CK66" s="41" t="str">
        <f>IF(T66&lt;&gt;"","''habit'':"&amp;"''"&amp;T66&amp;"'',","")</f>
        <v/>
      </c>
      <c r="CL66" s="41" t="str">
        <f>IF(U66&lt;&gt;"","''life cycle habit'':"&amp;"''"&amp;U66&amp;"'',","")</f>
        <v/>
      </c>
      <c r="CM66" s="41" t="str">
        <f>IF(V66&lt;&gt;"","''graminoidHabit'':"&amp;"''"&amp;V66&amp;"'',","")</f>
        <v/>
      </c>
      <c r="CN66" s="41" t="str">
        <f>IF(W66&lt;&gt;"","''flower color'':"&amp;"''"&amp;W66&amp;"'',","")</f>
        <v/>
      </c>
      <c r="CO66" s="41" t="str">
        <f>IF(X66&lt;&gt;"","''heightInCentimeters'':"&amp;X66&amp;",","")</f>
        <v/>
      </c>
      <c r="CP66" s="41" t="str">
        <f>IF(Y66&lt;&gt;"",Y66,"")</f>
        <v/>
      </c>
      <c r="CQ66" s="41" t="str">
        <f t="shared" si="8"/>
        <v/>
      </c>
      <c r="CR66" s="42" t="str">
        <f t="shared" si="9"/>
        <v/>
      </c>
      <c r="CS66" t="str">
        <f t="shared" si="10"/>
        <v/>
      </c>
      <c r="CT66" t="str">
        <f>IF(L66="Y","tissue","")</f>
        <v/>
      </c>
      <c r="CU66" t="str">
        <f>IF(L66="Y","in collection","")</f>
        <v/>
      </c>
      <c r="CV66" t="str">
        <f>IF(L66="Y","dessicated","")</f>
        <v/>
      </c>
    </row>
    <row r="67" spans="1:100" ht="16.5" x14ac:dyDescent="0.3">
      <c r="A67" s="7"/>
      <c r="B67" s="19"/>
      <c r="C67" s="19"/>
      <c r="D67" s="19"/>
      <c r="E67" s="19"/>
      <c r="F67" s="19"/>
      <c r="G67" s="10"/>
      <c r="H67" s="14"/>
      <c r="I67" s="19"/>
      <c r="J67" s="19"/>
      <c r="K67" s="10"/>
      <c r="L67" s="19"/>
      <c r="M67" s="19"/>
      <c r="N67" s="19"/>
      <c r="O67" s="19"/>
      <c r="P67" s="19"/>
      <c r="Q67" s="24"/>
      <c r="R67" s="14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29"/>
      <c r="AL67" s="29"/>
      <c r="AM67" s="7"/>
      <c r="AN67" s="7"/>
      <c r="AO67" s="7"/>
      <c r="AP67" s="19"/>
      <c r="AQ67" s="19"/>
      <c r="AR67" s="19"/>
      <c r="AS67" s="14"/>
      <c r="AT67" s="19"/>
      <c r="AU67" s="19"/>
      <c r="AV67" s="19"/>
      <c r="AW67" s="14"/>
      <c r="AX67" s="19"/>
      <c r="AY67" s="19"/>
      <c r="AZ67" s="19"/>
      <c r="BA67" s="19"/>
      <c r="BB67" s="19"/>
      <c r="BC67" s="19"/>
      <c r="BD67" s="19"/>
      <c r="BE67" s="19"/>
      <c r="BF67" s="14"/>
      <c r="BG67" s="35" t="str">
        <f>IF(BB67&lt;&gt;"","&lt;a href='https://www.inaturalist.org/observations/"&amp;BB67&amp;" 'target='_blank' style='color: blue'&gt;iNaturalist Record: "&amp;BB67&amp;"&lt;/a&gt; ","")</f>
        <v/>
      </c>
      <c r="BH67" s="36" t="str">
        <f>IF(AT67&lt;&gt;"",AT67&amp;". ","")</f>
        <v/>
      </c>
      <c r="BI67" s="36" t="str">
        <f>IF(AV67&lt;&gt;"","Land use/disturbance history: "&amp;AV67&amp;". ","")</f>
        <v/>
      </c>
      <c r="BJ67" s="36" t="str">
        <f>IF(AW67&lt;&gt;"","Slope in degrees: "&amp;AW67&amp;". ","")</f>
        <v/>
      </c>
      <c r="BK67" s="36" t="str">
        <f>IF(AX67&lt;&gt;"","Slope aspect: "&amp;AX67&amp;". ","")</f>
        <v/>
      </c>
      <c r="BL67" s="36" t="str">
        <f>IF(AY67&lt;&gt;"","Soil description: "&amp;AY67&amp;". ","")</f>
        <v/>
      </c>
      <c r="BM67" s="36" t="str">
        <f>IF(BA67&lt;&gt;"","Terrain: "&amp;BA67&amp;". ","")</f>
        <v/>
      </c>
      <c r="BN67" s="36" t="str">
        <f t="shared" si="0"/>
        <v/>
      </c>
      <c r="BO67" t="str">
        <f t="shared" si="1"/>
        <v/>
      </c>
      <c r="BP67" t="str">
        <f>IF(BD67&lt;&gt;"","Permit: "&amp;BD67,"")</f>
        <v/>
      </c>
      <c r="BQ67" s="41" t="str">
        <f>IF(AA67="Abundant","Estimated frequency within viewshed: Abundant (&gt;500).",IF(AA67="Common","Estimated frequency within viewshed: Common (101-500).",IF(AA67="Frequent","Estimated frequency within viewshed: Frequent (11-100).",IF(AA67="Occasional","Estimated frequency within viewshed: Occasional (6-10).",IF(AA67="Rare","Estimated frequency within viewshed: Rare (1-5).","")))))</f>
        <v/>
      </c>
      <c r="BR67" s="41" t="str">
        <f>IF(B67&lt;&gt;"",B67&amp;". ","")</f>
        <v/>
      </c>
      <c r="BS67" s="41" t="str">
        <f>IF(M67="Same individual","Tissue sample collected.",IF(M67="Same population","Tissue sample collected from another individual in the same population.",""))</f>
        <v/>
      </c>
      <c r="BT67" s="41" t="str">
        <f>IF(R67&lt;&gt;"","Seed sample collected from "&amp;R67&amp;" plants within the same population.","")</f>
        <v/>
      </c>
      <c r="BU67" s="41" t="str">
        <f>IF(AB67&lt;&gt;"",AB67&amp;". ","")</f>
        <v/>
      </c>
      <c r="BV67" s="41" t="str">
        <f>IF(AE67&lt;&gt;"","Landowner: "&amp;AE67&amp;".","")</f>
        <v/>
      </c>
      <c r="BW67" s="41" t="str">
        <f>IF(AF67&lt;&gt;"","Element Occurrence ID: "&amp;AF67&amp;".","")</f>
        <v/>
      </c>
      <c r="BX67" s="41" t="str">
        <f t="shared" si="2"/>
        <v/>
      </c>
      <c r="BY67" t="str">
        <f t="shared" si="3"/>
        <v/>
      </c>
      <c r="BZ67" s="41" t="str">
        <f t="shared" si="4"/>
        <v/>
      </c>
      <c r="CA67" t="str">
        <f t="shared" si="5"/>
        <v/>
      </c>
      <c r="CB67" s="41" t="str">
        <f>IF(AU67&lt;&gt;"","Area immediately surrounding specimen: "&amp;AU67&amp;".","")</f>
        <v/>
      </c>
      <c r="CC67" s="41" t="str">
        <f>IF(T67&lt;&gt;"","Habit: "&amp;T67&amp;".","")</f>
        <v/>
      </c>
      <c r="CD67" s="41" t="str">
        <f>IF(U67&lt;&gt;"","Life history habit: "&amp;U67&amp;".","")</f>
        <v/>
      </c>
      <c r="CE67" s="41" t="str">
        <f>IF(V67&lt;&gt;"","Graminoid habit: "&amp;V67&amp;".","")</f>
        <v/>
      </c>
      <c r="CF67" s="41" t="str">
        <f>IF(W67&lt;&gt;"","Flower color: "&amp;W67&amp;".","")</f>
        <v/>
      </c>
      <c r="CG67" s="41" t="str">
        <f>IF(X67&lt;&gt;"","Height in centimeters: "&amp;X67&amp;".","")</f>
        <v/>
      </c>
      <c r="CH67" s="41" t="str">
        <f>IF(Y67&lt;&gt;"",Y67&amp;".","")</f>
        <v/>
      </c>
      <c r="CI67" s="41" t="str">
        <f t="shared" si="6"/>
        <v/>
      </c>
      <c r="CJ67" t="str">
        <f t="shared" si="7"/>
        <v/>
      </c>
      <c r="CK67" s="41" t="str">
        <f>IF(T67&lt;&gt;"","''habit'':"&amp;"''"&amp;T67&amp;"'',","")</f>
        <v/>
      </c>
      <c r="CL67" s="41" t="str">
        <f>IF(U67&lt;&gt;"","''life cycle habit'':"&amp;"''"&amp;U67&amp;"'',","")</f>
        <v/>
      </c>
      <c r="CM67" s="41" t="str">
        <f>IF(V67&lt;&gt;"","''graminoidHabit'':"&amp;"''"&amp;V67&amp;"'',","")</f>
        <v/>
      </c>
      <c r="CN67" s="41" t="str">
        <f>IF(W67&lt;&gt;"","''flower color'':"&amp;"''"&amp;W67&amp;"'',","")</f>
        <v/>
      </c>
      <c r="CO67" s="41" t="str">
        <f>IF(X67&lt;&gt;"","''heightInCentimeters'':"&amp;X67&amp;",","")</f>
        <v/>
      </c>
      <c r="CP67" s="41" t="str">
        <f>IF(Y67&lt;&gt;"",Y67,"")</f>
        <v/>
      </c>
      <c r="CQ67" s="41" t="str">
        <f t="shared" si="8"/>
        <v/>
      </c>
      <c r="CR67" s="42" t="str">
        <f t="shared" si="9"/>
        <v/>
      </c>
      <c r="CS67" t="str">
        <f t="shared" si="10"/>
        <v/>
      </c>
      <c r="CT67" t="str">
        <f>IF(L67="Y","tissue","")</f>
        <v/>
      </c>
      <c r="CU67" t="str">
        <f>IF(L67="Y","in collection","")</f>
        <v/>
      </c>
      <c r="CV67" t="str">
        <f>IF(L67="Y","dessicated","")</f>
        <v/>
      </c>
    </row>
    <row r="68" spans="1:100" ht="16.5" x14ac:dyDescent="0.3">
      <c r="A68" s="7"/>
      <c r="B68" s="19"/>
      <c r="C68" s="19"/>
      <c r="D68" s="19"/>
      <c r="E68" s="19"/>
      <c r="F68" s="19"/>
      <c r="G68" s="10"/>
      <c r="H68" s="14"/>
      <c r="I68" s="19"/>
      <c r="J68" s="19"/>
      <c r="K68" s="10"/>
      <c r="L68" s="19"/>
      <c r="M68" s="19"/>
      <c r="N68" s="19"/>
      <c r="O68" s="19"/>
      <c r="P68" s="19"/>
      <c r="Q68" s="24"/>
      <c r="R68" s="14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29"/>
      <c r="AL68" s="29"/>
      <c r="AM68" s="7"/>
      <c r="AN68" s="7"/>
      <c r="AO68" s="7"/>
      <c r="AP68" s="19"/>
      <c r="AQ68" s="19"/>
      <c r="AR68" s="19"/>
      <c r="AS68" s="14"/>
      <c r="AT68" s="19"/>
      <c r="AU68" s="19"/>
      <c r="AV68" s="19"/>
      <c r="AW68" s="14"/>
      <c r="AX68" s="19"/>
      <c r="AY68" s="19"/>
      <c r="AZ68" s="19"/>
      <c r="BA68" s="19"/>
      <c r="BB68" s="19"/>
      <c r="BC68" s="19"/>
      <c r="BD68" s="19"/>
      <c r="BE68" s="19"/>
      <c r="BF68" s="14"/>
      <c r="BG68" s="35" t="str">
        <f>IF(BB68&lt;&gt;"","&lt;a href='https://www.inaturalist.org/observations/"&amp;BB68&amp;" 'target='_blank' style='color: blue'&gt;iNaturalist Record: "&amp;BB68&amp;"&lt;/a&gt; ","")</f>
        <v/>
      </c>
      <c r="BH68" s="36" t="str">
        <f>IF(AT68&lt;&gt;"",AT68&amp;". ","")</f>
        <v/>
      </c>
      <c r="BI68" s="36" t="str">
        <f>IF(AV68&lt;&gt;"","Land use/disturbance history: "&amp;AV68&amp;". ","")</f>
        <v/>
      </c>
      <c r="BJ68" s="36" t="str">
        <f>IF(AW68&lt;&gt;"","Slope in degrees: "&amp;AW68&amp;". ","")</f>
        <v/>
      </c>
      <c r="BK68" s="36" t="str">
        <f>IF(AX68&lt;&gt;"","Slope aspect: "&amp;AX68&amp;". ","")</f>
        <v/>
      </c>
      <c r="BL68" s="36" t="str">
        <f>IF(AY68&lt;&gt;"","Soil description: "&amp;AY68&amp;". ","")</f>
        <v/>
      </c>
      <c r="BM68" s="36" t="str">
        <f>IF(BA68&lt;&gt;"","Terrain: "&amp;BA68&amp;". ","")</f>
        <v/>
      </c>
      <c r="BN68" s="36" t="str">
        <f t="shared" ref="BN68:BN131" si="11">TRIM(BH68&amp;BI68&amp;BJ68&amp;BK68&amp;BL68&amp;BM68&amp;CB68)</f>
        <v/>
      </c>
      <c r="BO68" t="str">
        <f t="shared" ref="BO68:BO131" si="12">SUBSTITUTE(BN68,"..",".")</f>
        <v/>
      </c>
      <c r="BP68" t="str">
        <f>IF(BD68&lt;&gt;"","Permit: "&amp;BD68,"")</f>
        <v/>
      </c>
      <c r="BQ68" s="41" t="str">
        <f>IF(AA68="Abundant","Estimated frequency within viewshed: Abundant (&gt;500).",IF(AA68="Common","Estimated frequency within viewshed: Common (101-500).",IF(AA68="Frequent","Estimated frequency within viewshed: Frequent (11-100).",IF(AA68="Occasional","Estimated frequency within viewshed: Occasional (6-10).",IF(AA68="Rare","Estimated frequency within viewshed: Rare (1-5).","")))))</f>
        <v/>
      </c>
      <c r="BR68" s="41" t="str">
        <f>IF(B68&lt;&gt;"",B68&amp;". ","")</f>
        <v/>
      </c>
      <c r="BS68" s="41" t="str">
        <f>IF(M68="Same individual","Tissue sample collected.",IF(M68="Same population","Tissue sample collected from another individual in the same population.",""))</f>
        <v/>
      </c>
      <c r="BT68" s="41" t="str">
        <f>IF(R68&lt;&gt;"","Seed sample collected from "&amp;R68&amp;" plants within the same population.","")</f>
        <v/>
      </c>
      <c r="BU68" s="41" t="str">
        <f>IF(AB68&lt;&gt;"",AB68&amp;". ","")</f>
        <v/>
      </c>
      <c r="BV68" s="41" t="str">
        <f>IF(AE68&lt;&gt;"","Landowner: "&amp;AE68&amp;".","")</f>
        <v/>
      </c>
      <c r="BW68" s="41" t="str">
        <f>IF(AF68&lt;&gt;"","Element Occurrence ID: "&amp;AF68&amp;".","")</f>
        <v/>
      </c>
      <c r="BX68" s="41" t="str">
        <f t="shared" ref="BX68:BX131" si="13">TRIM(BV68&amp;" "&amp;BW68)</f>
        <v/>
      </c>
      <c r="BY68" t="str">
        <f t="shared" ref="BY68:BY131" si="14">SUBSTITUTE(BX68,"..",".")</f>
        <v/>
      </c>
      <c r="BZ68" s="41" t="str">
        <f t="shared" ref="BZ68:BZ131" si="15">TRIM(BR68&amp;BQ68&amp;BS68&amp;BT68&amp;BU68&amp;BG68)</f>
        <v/>
      </c>
      <c r="CA68" t="str">
        <f t="shared" ref="CA68:CA131" si="16">SUBSTITUTE(BZ68,"..",".")</f>
        <v/>
      </c>
      <c r="CB68" s="41" t="str">
        <f>IF(AU68&lt;&gt;"","Area immediately surrounding specimen: "&amp;AU68&amp;".","")</f>
        <v/>
      </c>
      <c r="CC68" s="41" t="str">
        <f>IF(T68&lt;&gt;"","Habit: "&amp;T68&amp;".","")</f>
        <v/>
      </c>
      <c r="CD68" s="41" t="str">
        <f>IF(U68&lt;&gt;"","Life history habit: "&amp;U68&amp;".","")</f>
        <v/>
      </c>
      <c r="CE68" s="41" t="str">
        <f>IF(V68&lt;&gt;"","Graminoid habit: "&amp;V68&amp;".","")</f>
        <v/>
      </c>
      <c r="CF68" s="41" t="str">
        <f>IF(W68&lt;&gt;"","Flower color: "&amp;W68&amp;".","")</f>
        <v/>
      </c>
      <c r="CG68" s="41" t="str">
        <f>IF(X68&lt;&gt;"","Height in centimeters: "&amp;X68&amp;".","")</f>
        <v/>
      </c>
      <c r="CH68" s="41" t="str">
        <f>IF(Y68&lt;&gt;"",Y68&amp;".","")</f>
        <v/>
      </c>
      <c r="CI68" s="41" t="str">
        <f t="shared" ref="CI68:CI131" si="17">TRIM(CC68&amp;" "&amp;CD68&amp;" "&amp;CE68&amp;" "&amp;CF68&amp;" "&amp;CG68&amp;" "&amp;CH68)</f>
        <v/>
      </c>
      <c r="CJ68" t="str">
        <f t="shared" ref="CJ68:CJ131" si="18">SUBSTITUTE(CI68,"..",".")</f>
        <v/>
      </c>
      <c r="CK68" s="41" t="str">
        <f>IF(T68&lt;&gt;"","''habit'':"&amp;"''"&amp;T68&amp;"'',","")</f>
        <v/>
      </c>
      <c r="CL68" s="41" t="str">
        <f>IF(U68&lt;&gt;"","''life cycle habit'':"&amp;"''"&amp;U68&amp;"'',","")</f>
        <v/>
      </c>
      <c r="CM68" s="41" t="str">
        <f>IF(V68&lt;&gt;"","''graminoidHabit'':"&amp;"''"&amp;V68&amp;"'',","")</f>
        <v/>
      </c>
      <c r="CN68" s="41" t="str">
        <f>IF(W68&lt;&gt;"","''flower color'':"&amp;"''"&amp;W68&amp;"'',","")</f>
        <v/>
      </c>
      <c r="CO68" s="41" t="str">
        <f>IF(X68&lt;&gt;"","''heightInCentimeters'':"&amp;X68&amp;",","")</f>
        <v/>
      </c>
      <c r="CP68" s="41" t="str">
        <f>IF(Y68&lt;&gt;"",Y68,"")</f>
        <v/>
      </c>
      <c r="CQ68" s="41" t="str">
        <f t="shared" ref="CQ68:CQ131" si="19">TRIM(CK68&amp;CL68&amp;CM68&amp;CN68&amp;CO68&amp;CP68)</f>
        <v/>
      </c>
      <c r="CR68" s="42" t="str">
        <f t="shared" ref="CR68:CR131" si="20">IF(AND(LEFT(CQ68)=",",RIGHT(CQ68)=","),MID(CQ68,2,LEN(CQ68)-2),IF(LEFT(CQ68)=",",MID(CQ68,2,LEN(CQ68)),IF(RIGHT(CQ68)=",",LEFT(CQ68,LEN(CQ68)-1),CQ68)))</f>
        <v/>
      </c>
      <c r="CS68" t="str">
        <f t="shared" ref="CS68:CS131" si="21">IF(CR68&lt;&gt;"","{"&amp;CR68&amp;"}","")</f>
        <v/>
      </c>
      <c r="CT68" t="str">
        <f>IF(L68="Y","tissue","")</f>
        <v/>
      </c>
      <c r="CU68" t="str">
        <f>IF(L68="Y","in collection","")</f>
        <v/>
      </c>
      <c r="CV68" t="str">
        <f>IF(L68="Y","dessicated","")</f>
        <v/>
      </c>
    </row>
    <row r="69" spans="1:100" ht="16.5" x14ac:dyDescent="0.3">
      <c r="A69" s="7"/>
      <c r="B69" s="19"/>
      <c r="C69" s="19"/>
      <c r="D69" s="19"/>
      <c r="E69" s="19"/>
      <c r="F69" s="19"/>
      <c r="G69" s="10"/>
      <c r="H69" s="14"/>
      <c r="I69" s="19"/>
      <c r="J69" s="19"/>
      <c r="K69" s="10"/>
      <c r="L69" s="19"/>
      <c r="M69" s="19"/>
      <c r="N69" s="19"/>
      <c r="O69" s="19"/>
      <c r="P69" s="19"/>
      <c r="Q69" s="24"/>
      <c r="R69" s="14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29"/>
      <c r="AL69" s="29"/>
      <c r="AM69" s="7"/>
      <c r="AN69" s="7"/>
      <c r="AO69" s="7"/>
      <c r="AP69" s="19"/>
      <c r="AQ69" s="19"/>
      <c r="AR69" s="19"/>
      <c r="AS69" s="14"/>
      <c r="AT69" s="19"/>
      <c r="AU69" s="19"/>
      <c r="AV69" s="19"/>
      <c r="AW69" s="14"/>
      <c r="AX69" s="19"/>
      <c r="AY69" s="19"/>
      <c r="AZ69" s="19"/>
      <c r="BA69" s="19"/>
      <c r="BB69" s="19"/>
      <c r="BC69" s="19"/>
      <c r="BD69" s="19"/>
      <c r="BE69" s="19"/>
      <c r="BF69" s="14"/>
      <c r="BG69" s="35" t="str">
        <f>IF(BB69&lt;&gt;"","&lt;a href='https://www.inaturalist.org/observations/"&amp;BB69&amp;" 'target='_blank' style='color: blue'&gt;iNaturalist Record: "&amp;BB69&amp;"&lt;/a&gt; ","")</f>
        <v/>
      </c>
      <c r="BH69" s="36" t="str">
        <f>IF(AT69&lt;&gt;"",AT69&amp;". ","")</f>
        <v/>
      </c>
      <c r="BI69" s="36" t="str">
        <f>IF(AV69&lt;&gt;"","Land use/disturbance history: "&amp;AV69&amp;". ","")</f>
        <v/>
      </c>
      <c r="BJ69" s="36" t="str">
        <f>IF(AW69&lt;&gt;"","Slope in degrees: "&amp;AW69&amp;". ","")</f>
        <v/>
      </c>
      <c r="BK69" s="36" t="str">
        <f>IF(AX69&lt;&gt;"","Slope aspect: "&amp;AX69&amp;". ","")</f>
        <v/>
      </c>
      <c r="BL69" s="36" t="str">
        <f>IF(AY69&lt;&gt;"","Soil description: "&amp;AY69&amp;". ","")</f>
        <v/>
      </c>
      <c r="BM69" s="36" t="str">
        <f>IF(BA69&lt;&gt;"","Terrain: "&amp;BA69&amp;". ","")</f>
        <v/>
      </c>
      <c r="BN69" s="36" t="str">
        <f t="shared" si="11"/>
        <v/>
      </c>
      <c r="BO69" t="str">
        <f t="shared" si="12"/>
        <v/>
      </c>
      <c r="BP69" t="str">
        <f>IF(BD69&lt;&gt;"","Permit: "&amp;BD69,"")</f>
        <v/>
      </c>
      <c r="BQ69" s="41" t="str">
        <f>IF(AA69="Abundant","Estimated frequency within viewshed: Abundant (&gt;500).",IF(AA69="Common","Estimated frequency within viewshed: Common (101-500).",IF(AA69="Frequent","Estimated frequency within viewshed: Frequent (11-100).",IF(AA69="Occasional","Estimated frequency within viewshed: Occasional (6-10).",IF(AA69="Rare","Estimated frequency within viewshed: Rare (1-5).","")))))</f>
        <v/>
      </c>
      <c r="BR69" s="41" t="str">
        <f>IF(B69&lt;&gt;"",B69&amp;". ","")</f>
        <v/>
      </c>
      <c r="BS69" s="41" t="str">
        <f>IF(M69="Same individual","Tissue sample collected.",IF(M69="Same population","Tissue sample collected from another individual in the same population.",""))</f>
        <v/>
      </c>
      <c r="BT69" s="41" t="str">
        <f>IF(R69&lt;&gt;"","Seed sample collected from "&amp;R69&amp;" plants within the same population.","")</f>
        <v/>
      </c>
      <c r="BU69" s="41" t="str">
        <f>IF(AB69&lt;&gt;"",AB69&amp;". ","")</f>
        <v/>
      </c>
      <c r="BV69" s="41" t="str">
        <f>IF(AE69&lt;&gt;"","Landowner: "&amp;AE69&amp;".","")</f>
        <v/>
      </c>
      <c r="BW69" s="41" t="str">
        <f>IF(AF69&lt;&gt;"","Element Occurrence ID: "&amp;AF69&amp;".","")</f>
        <v/>
      </c>
      <c r="BX69" s="41" t="str">
        <f t="shared" si="13"/>
        <v/>
      </c>
      <c r="BY69" t="str">
        <f t="shared" si="14"/>
        <v/>
      </c>
      <c r="BZ69" s="41" t="str">
        <f t="shared" si="15"/>
        <v/>
      </c>
      <c r="CA69" t="str">
        <f t="shared" si="16"/>
        <v/>
      </c>
      <c r="CB69" s="41" t="str">
        <f>IF(AU69&lt;&gt;"","Area immediately surrounding specimen: "&amp;AU69&amp;".","")</f>
        <v/>
      </c>
      <c r="CC69" s="41" t="str">
        <f>IF(T69&lt;&gt;"","Habit: "&amp;T69&amp;".","")</f>
        <v/>
      </c>
      <c r="CD69" s="41" t="str">
        <f>IF(U69&lt;&gt;"","Life history habit: "&amp;U69&amp;".","")</f>
        <v/>
      </c>
      <c r="CE69" s="41" t="str">
        <f>IF(V69&lt;&gt;"","Graminoid habit: "&amp;V69&amp;".","")</f>
        <v/>
      </c>
      <c r="CF69" s="41" t="str">
        <f>IF(W69&lt;&gt;"","Flower color: "&amp;W69&amp;".","")</f>
        <v/>
      </c>
      <c r="CG69" s="41" t="str">
        <f>IF(X69&lt;&gt;"","Height in centimeters: "&amp;X69&amp;".","")</f>
        <v/>
      </c>
      <c r="CH69" s="41" t="str">
        <f>IF(Y69&lt;&gt;"",Y69&amp;".","")</f>
        <v/>
      </c>
      <c r="CI69" s="41" t="str">
        <f t="shared" si="17"/>
        <v/>
      </c>
      <c r="CJ69" t="str">
        <f t="shared" si="18"/>
        <v/>
      </c>
      <c r="CK69" s="41" t="str">
        <f>IF(T69&lt;&gt;"","''habit'':"&amp;"''"&amp;T69&amp;"'',","")</f>
        <v/>
      </c>
      <c r="CL69" s="41" t="str">
        <f>IF(U69&lt;&gt;"","''life cycle habit'':"&amp;"''"&amp;U69&amp;"'',","")</f>
        <v/>
      </c>
      <c r="CM69" s="41" t="str">
        <f>IF(V69&lt;&gt;"","''graminoidHabit'':"&amp;"''"&amp;V69&amp;"'',","")</f>
        <v/>
      </c>
      <c r="CN69" s="41" t="str">
        <f>IF(W69&lt;&gt;"","''flower color'':"&amp;"''"&amp;W69&amp;"'',","")</f>
        <v/>
      </c>
      <c r="CO69" s="41" t="str">
        <f>IF(X69&lt;&gt;"","''heightInCentimeters'':"&amp;X69&amp;",","")</f>
        <v/>
      </c>
      <c r="CP69" s="41" t="str">
        <f>IF(Y69&lt;&gt;"",Y69,"")</f>
        <v/>
      </c>
      <c r="CQ69" s="41" t="str">
        <f t="shared" si="19"/>
        <v/>
      </c>
      <c r="CR69" s="42" t="str">
        <f t="shared" si="20"/>
        <v/>
      </c>
      <c r="CS69" t="str">
        <f t="shared" si="21"/>
        <v/>
      </c>
      <c r="CT69" t="str">
        <f>IF(L69="Y","tissue","")</f>
        <v/>
      </c>
      <c r="CU69" t="str">
        <f>IF(L69="Y","in collection","")</f>
        <v/>
      </c>
      <c r="CV69" t="str">
        <f>IF(L69="Y","dessicated","")</f>
        <v/>
      </c>
    </row>
    <row r="70" spans="1:100" ht="16.5" x14ac:dyDescent="0.3">
      <c r="A70" s="7"/>
      <c r="B70" s="19"/>
      <c r="C70" s="19"/>
      <c r="D70" s="19"/>
      <c r="E70" s="19"/>
      <c r="F70" s="19"/>
      <c r="G70" s="10"/>
      <c r="H70" s="14"/>
      <c r="I70" s="19"/>
      <c r="J70" s="19"/>
      <c r="K70" s="10"/>
      <c r="L70" s="19"/>
      <c r="M70" s="19"/>
      <c r="N70" s="19"/>
      <c r="O70" s="19"/>
      <c r="P70" s="19"/>
      <c r="Q70" s="24"/>
      <c r="R70" s="14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29"/>
      <c r="AL70" s="29"/>
      <c r="AM70" s="7"/>
      <c r="AN70" s="7"/>
      <c r="AO70" s="7"/>
      <c r="AP70" s="19"/>
      <c r="AQ70" s="19"/>
      <c r="AR70" s="19"/>
      <c r="AS70" s="14"/>
      <c r="AT70" s="19"/>
      <c r="AU70" s="19"/>
      <c r="AV70" s="19"/>
      <c r="AW70" s="14"/>
      <c r="AX70" s="19"/>
      <c r="AY70" s="19"/>
      <c r="AZ70" s="19"/>
      <c r="BA70" s="19"/>
      <c r="BB70" s="19"/>
      <c r="BC70" s="19"/>
      <c r="BD70" s="19"/>
      <c r="BE70" s="19"/>
      <c r="BF70" s="14"/>
      <c r="BG70" s="35" t="str">
        <f>IF(BB70&lt;&gt;"","&lt;a href='https://www.inaturalist.org/observations/"&amp;BB70&amp;" 'target='_blank' style='color: blue'&gt;iNaturalist Record: "&amp;BB70&amp;"&lt;/a&gt; ","")</f>
        <v/>
      </c>
      <c r="BH70" s="36" t="str">
        <f>IF(AT70&lt;&gt;"",AT70&amp;". ","")</f>
        <v/>
      </c>
      <c r="BI70" s="36" t="str">
        <f>IF(AV70&lt;&gt;"","Land use/disturbance history: "&amp;AV70&amp;". ","")</f>
        <v/>
      </c>
      <c r="BJ70" s="36" t="str">
        <f>IF(AW70&lt;&gt;"","Slope in degrees: "&amp;AW70&amp;". ","")</f>
        <v/>
      </c>
      <c r="BK70" s="36" t="str">
        <f>IF(AX70&lt;&gt;"","Slope aspect: "&amp;AX70&amp;". ","")</f>
        <v/>
      </c>
      <c r="BL70" s="36" t="str">
        <f>IF(AY70&lt;&gt;"","Soil description: "&amp;AY70&amp;". ","")</f>
        <v/>
      </c>
      <c r="BM70" s="36" t="str">
        <f>IF(BA70&lt;&gt;"","Terrain: "&amp;BA70&amp;". ","")</f>
        <v/>
      </c>
      <c r="BN70" s="36" t="str">
        <f t="shared" si="11"/>
        <v/>
      </c>
      <c r="BO70" t="str">
        <f t="shared" si="12"/>
        <v/>
      </c>
      <c r="BP70" t="str">
        <f>IF(BD70&lt;&gt;"","Permit: "&amp;BD70,"")</f>
        <v/>
      </c>
      <c r="BQ70" s="41" t="str">
        <f>IF(AA70="Abundant","Estimated frequency within viewshed: Abundant (&gt;500).",IF(AA70="Common","Estimated frequency within viewshed: Common (101-500).",IF(AA70="Frequent","Estimated frequency within viewshed: Frequent (11-100).",IF(AA70="Occasional","Estimated frequency within viewshed: Occasional (6-10).",IF(AA70="Rare","Estimated frequency within viewshed: Rare (1-5).","")))))</f>
        <v/>
      </c>
      <c r="BR70" s="41" t="str">
        <f>IF(B70&lt;&gt;"",B70&amp;". ","")</f>
        <v/>
      </c>
      <c r="BS70" s="41" t="str">
        <f>IF(M70="Same individual","Tissue sample collected.",IF(M70="Same population","Tissue sample collected from another individual in the same population.",""))</f>
        <v/>
      </c>
      <c r="BT70" s="41" t="str">
        <f>IF(R70&lt;&gt;"","Seed sample collected from "&amp;R70&amp;" plants within the same population.","")</f>
        <v/>
      </c>
      <c r="BU70" s="41" t="str">
        <f>IF(AB70&lt;&gt;"",AB70&amp;". ","")</f>
        <v/>
      </c>
      <c r="BV70" s="41" t="str">
        <f>IF(AE70&lt;&gt;"","Landowner: "&amp;AE70&amp;".","")</f>
        <v/>
      </c>
      <c r="BW70" s="41" t="str">
        <f>IF(AF70&lt;&gt;"","Element Occurrence ID: "&amp;AF70&amp;".","")</f>
        <v/>
      </c>
      <c r="BX70" s="41" t="str">
        <f t="shared" si="13"/>
        <v/>
      </c>
      <c r="BY70" t="str">
        <f t="shared" si="14"/>
        <v/>
      </c>
      <c r="BZ70" s="41" t="str">
        <f t="shared" si="15"/>
        <v/>
      </c>
      <c r="CA70" t="str">
        <f t="shared" si="16"/>
        <v/>
      </c>
      <c r="CB70" s="41" t="str">
        <f>IF(AU70&lt;&gt;"","Area immediately surrounding specimen: "&amp;AU70&amp;".","")</f>
        <v/>
      </c>
      <c r="CC70" s="41" t="str">
        <f>IF(T70&lt;&gt;"","Habit: "&amp;T70&amp;".","")</f>
        <v/>
      </c>
      <c r="CD70" s="41" t="str">
        <f>IF(U70&lt;&gt;"","Life history habit: "&amp;U70&amp;".","")</f>
        <v/>
      </c>
      <c r="CE70" s="41" t="str">
        <f>IF(V70&lt;&gt;"","Graminoid habit: "&amp;V70&amp;".","")</f>
        <v/>
      </c>
      <c r="CF70" s="41" t="str">
        <f>IF(W70&lt;&gt;"","Flower color: "&amp;W70&amp;".","")</f>
        <v/>
      </c>
      <c r="CG70" s="41" t="str">
        <f>IF(X70&lt;&gt;"","Height in centimeters: "&amp;X70&amp;".","")</f>
        <v/>
      </c>
      <c r="CH70" s="41" t="str">
        <f>IF(Y70&lt;&gt;"",Y70&amp;".","")</f>
        <v/>
      </c>
      <c r="CI70" s="41" t="str">
        <f t="shared" si="17"/>
        <v/>
      </c>
      <c r="CJ70" t="str">
        <f t="shared" si="18"/>
        <v/>
      </c>
      <c r="CK70" s="41" t="str">
        <f>IF(T70&lt;&gt;"","''habit'':"&amp;"''"&amp;T70&amp;"'',","")</f>
        <v/>
      </c>
      <c r="CL70" s="41" t="str">
        <f>IF(U70&lt;&gt;"","''life cycle habit'':"&amp;"''"&amp;U70&amp;"'',","")</f>
        <v/>
      </c>
      <c r="CM70" s="41" t="str">
        <f>IF(V70&lt;&gt;"","''graminoidHabit'':"&amp;"''"&amp;V70&amp;"'',","")</f>
        <v/>
      </c>
      <c r="CN70" s="41" t="str">
        <f>IF(W70&lt;&gt;"","''flower color'':"&amp;"''"&amp;W70&amp;"'',","")</f>
        <v/>
      </c>
      <c r="CO70" s="41" t="str">
        <f>IF(X70&lt;&gt;"","''heightInCentimeters'':"&amp;X70&amp;",","")</f>
        <v/>
      </c>
      <c r="CP70" s="41" t="str">
        <f>IF(Y70&lt;&gt;"",Y70,"")</f>
        <v/>
      </c>
      <c r="CQ70" s="41" t="str">
        <f t="shared" si="19"/>
        <v/>
      </c>
      <c r="CR70" s="42" t="str">
        <f t="shared" si="20"/>
        <v/>
      </c>
      <c r="CS70" t="str">
        <f t="shared" si="21"/>
        <v/>
      </c>
      <c r="CT70" t="str">
        <f>IF(L70="Y","tissue","")</f>
        <v/>
      </c>
      <c r="CU70" t="str">
        <f>IF(L70="Y","in collection","")</f>
        <v/>
      </c>
      <c r="CV70" t="str">
        <f>IF(L70="Y","dessicated","")</f>
        <v/>
      </c>
    </row>
    <row r="71" spans="1:100" ht="16.5" x14ac:dyDescent="0.3">
      <c r="A71" s="7"/>
      <c r="B71" s="19"/>
      <c r="C71" s="19"/>
      <c r="D71" s="19"/>
      <c r="E71" s="19"/>
      <c r="F71" s="19"/>
      <c r="G71" s="10"/>
      <c r="H71" s="14"/>
      <c r="I71" s="19"/>
      <c r="J71" s="19"/>
      <c r="K71" s="10"/>
      <c r="L71" s="19"/>
      <c r="M71" s="19"/>
      <c r="N71" s="19"/>
      <c r="O71" s="19"/>
      <c r="P71" s="19"/>
      <c r="Q71" s="24"/>
      <c r="R71" s="14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29"/>
      <c r="AL71" s="29"/>
      <c r="AM71" s="7"/>
      <c r="AN71" s="7"/>
      <c r="AO71" s="7"/>
      <c r="AP71" s="19"/>
      <c r="AQ71" s="19"/>
      <c r="AR71" s="19"/>
      <c r="AS71" s="14"/>
      <c r="AT71" s="19"/>
      <c r="AU71" s="19"/>
      <c r="AV71" s="19"/>
      <c r="AW71" s="14"/>
      <c r="AX71" s="19"/>
      <c r="AY71" s="19"/>
      <c r="AZ71" s="19"/>
      <c r="BA71" s="19"/>
      <c r="BB71" s="19"/>
      <c r="BC71" s="19"/>
      <c r="BD71" s="19"/>
      <c r="BE71" s="19"/>
      <c r="BF71" s="14"/>
      <c r="BG71" s="35" t="str">
        <f>IF(BB71&lt;&gt;"","&lt;a href='https://www.inaturalist.org/observations/"&amp;BB71&amp;" 'target='_blank' style='color: blue'&gt;iNaturalist Record: "&amp;BB71&amp;"&lt;/a&gt; ","")</f>
        <v/>
      </c>
      <c r="BH71" s="36" t="str">
        <f>IF(AT71&lt;&gt;"",AT71&amp;". ","")</f>
        <v/>
      </c>
      <c r="BI71" s="36" t="str">
        <f>IF(AV71&lt;&gt;"","Land use/disturbance history: "&amp;AV71&amp;". ","")</f>
        <v/>
      </c>
      <c r="BJ71" s="36" t="str">
        <f>IF(AW71&lt;&gt;"","Slope in degrees: "&amp;AW71&amp;". ","")</f>
        <v/>
      </c>
      <c r="BK71" s="36" t="str">
        <f>IF(AX71&lt;&gt;"","Slope aspect: "&amp;AX71&amp;". ","")</f>
        <v/>
      </c>
      <c r="BL71" s="36" t="str">
        <f>IF(AY71&lt;&gt;"","Soil description: "&amp;AY71&amp;". ","")</f>
        <v/>
      </c>
      <c r="BM71" s="36" t="str">
        <f>IF(BA71&lt;&gt;"","Terrain: "&amp;BA71&amp;". ","")</f>
        <v/>
      </c>
      <c r="BN71" s="36" t="str">
        <f t="shared" si="11"/>
        <v/>
      </c>
      <c r="BO71" t="str">
        <f t="shared" si="12"/>
        <v/>
      </c>
      <c r="BP71" t="str">
        <f>IF(BD71&lt;&gt;"","Permit: "&amp;BD71,"")</f>
        <v/>
      </c>
      <c r="BQ71" s="41" t="str">
        <f>IF(AA71="Abundant","Estimated frequency within viewshed: Abundant (&gt;500).",IF(AA71="Common","Estimated frequency within viewshed: Common (101-500).",IF(AA71="Frequent","Estimated frequency within viewshed: Frequent (11-100).",IF(AA71="Occasional","Estimated frequency within viewshed: Occasional (6-10).",IF(AA71="Rare","Estimated frequency within viewshed: Rare (1-5).","")))))</f>
        <v/>
      </c>
      <c r="BR71" s="41" t="str">
        <f>IF(B71&lt;&gt;"",B71&amp;". ","")</f>
        <v/>
      </c>
      <c r="BS71" s="41" t="str">
        <f>IF(M71="Same individual","Tissue sample collected.",IF(M71="Same population","Tissue sample collected from another individual in the same population.",""))</f>
        <v/>
      </c>
      <c r="BT71" s="41" t="str">
        <f>IF(R71&lt;&gt;"","Seed sample collected from "&amp;R71&amp;" plants within the same population.","")</f>
        <v/>
      </c>
      <c r="BU71" s="41" t="str">
        <f>IF(AB71&lt;&gt;"",AB71&amp;". ","")</f>
        <v/>
      </c>
      <c r="BV71" s="41" t="str">
        <f>IF(AE71&lt;&gt;"","Landowner: "&amp;AE71&amp;".","")</f>
        <v/>
      </c>
      <c r="BW71" s="41" t="str">
        <f>IF(AF71&lt;&gt;"","Element Occurrence ID: "&amp;AF71&amp;".","")</f>
        <v/>
      </c>
      <c r="BX71" s="41" t="str">
        <f t="shared" si="13"/>
        <v/>
      </c>
      <c r="BY71" t="str">
        <f t="shared" si="14"/>
        <v/>
      </c>
      <c r="BZ71" s="41" t="str">
        <f t="shared" si="15"/>
        <v/>
      </c>
      <c r="CA71" t="str">
        <f t="shared" si="16"/>
        <v/>
      </c>
      <c r="CB71" s="41" t="str">
        <f>IF(AU71&lt;&gt;"","Area immediately surrounding specimen: "&amp;AU71&amp;".","")</f>
        <v/>
      </c>
      <c r="CC71" s="41" t="str">
        <f>IF(T71&lt;&gt;"","Habit: "&amp;T71&amp;".","")</f>
        <v/>
      </c>
      <c r="CD71" s="41" t="str">
        <f>IF(U71&lt;&gt;"","Life history habit: "&amp;U71&amp;".","")</f>
        <v/>
      </c>
      <c r="CE71" s="41" t="str">
        <f>IF(V71&lt;&gt;"","Graminoid habit: "&amp;V71&amp;".","")</f>
        <v/>
      </c>
      <c r="CF71" s="41" t="str">
        <f>IF(W71&lt;&gt;"","Flower color: "&amp;W71&amp;".","")</f>
        <v/>
      </c>
      <c r="CG71" s="41" t="str">
        <f>IF(X71&lt;&gt;"","Height in centimeters: "&amp;X71&amp;".","")</f>
        <v/>
      </c>
      <c r="CH71" s="41" t="str">
        <f>IF(Y71&lt;&gt;"",Y71&amp;".","")</f>
        <v/>
      </c>
      <c r="CI71" s="41" t="str">
        <f t="shared" si="17"/>
        <v/>
      </c>
      <c r="CJ71" t="str">
        <f t="shared" si="18"/>
        <v/>
      </c>
      <c r="CK71" s="41" t="str">
        <f>IF(T71&lt;&gt;"","''habit'':"&amp;"''"&amp;T71&amp;"'',","")</f>
        <v/>
      </c>
      <c r="CL71" s="41" t="str">
        <f>IF(U71&lt;&gt;"","''life cycle habit'':"&amp;"''"&amp;U71&amp;"'',","")</f>
        <v/>
      </c>
      <c r="CM71" s="41" t="str">
        <f>IF(V71&lt;&gt;"","''graminoidHabit'':"&amp;"''"&amp;V71&amp;"'',","")</f>
        <v/>
      </c>
      <c r="CN71" s="41" t="str">
        <f>IF(W71&lt;&gt;"","''flower color'':"&amp;"''"&amp;W71&amp;"'',","")</f>
        <v/>
      </c>
      <c r="CO71" s="41" t="str">
        <f>IF(X71&lt;&gt;"","''heightInCentimeters'':"&amp;X71&amp;",","")</f>
        <v/>
      </c>
      <c r="CP71" s="41" t="str">
        <f>IF(Y71&lt;&gt;"",Y71,"")</f>
        <v/>
      </c>
      <c r="CQ71" s="41" t="str">
        <f t="shared" si="19"/>
        <v/>
      </c>
      <c r="CR71" s="42" t="str">
        <f t="shared" si="20"/>
        <v/>
      </c>
      <c r="CS71" t="str">
        <f t="shared" si="21"/>
        <v/>
      </c>
      <c r="CT71" t="str">
        <f>IF(L71="Y","tissue","")</f>
        <v/>
      </c>
      <c r="CU71" t="str">
        <f>IF(L71="Y","in collection","")</f>
        <v/>
      </c>
      <c r="CV71" t="str">
        <f>IF(L71="Y","dessicated","")</f>
        <v/>
      </c>
    </row>
    <row r="72" spans="1:100" ht="16.5" x14ac:dyDescent="0.3">
      <c r="A72" s="7"/>
      <c r="B72" s="19"/>
      <c r="C72" s="19"/>
      <c r="D72" s="19"/>
      <c r="E72" s="19"/>
      <c r="F72" s="19"/>
      <c r="G72" s="10"/>
      <c r="H72" s="14"/>
      <c r="I72" s="19"/>
      <c r="J72" s="19"/>
      <c r="K72" s="10"/>
      <c r="L72" s="19"/>
      <c r="M72" s="19"/>
      <c r="N72" s="19"/>
      <c r="O72" s="19"/>
      <c r="P72" s="19"/>
      <c r="Q72" s="24"/>
      <c r="R72" s="14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29"/>
      <c r="AL72" s="29"/>
      <c r="AM72" s="7"/>
      <c r="AN72" s="7"/>
      <c r="AO72" s="7"/>
      <c r="AP72" s="19"/>
      <c r="AQ72" s="19"/>
      <c r="AR72" s="19"/>
      <c r="AS72" s="14"/>
      <c r="AT72" s="19"/>
      <c r="AU72" s="19"/>
      <c r="AV72" s="19"/>
      <c r="AW72" s="14"/>
      <c r="AX72" s="19"/>
      <c r="AY72" s="19"/>
      <c r="AZ72" s="19"/>
      <c r="BA72" s="19"/>
      <c r="BB72" s="19"/>
      <c r="BC72" s="19"/>
      <c r="BD72" s="19"/>
      <c r="BE72" s="19"/>
      <c r="BF72" s="14"/>
      <c r="BG72" s="35" t="str">
        <f>IF(BB72&lt;&gt;"","&lt;a href='https://www.inaturalist.org/observations/"&amp;BB72&amp;" 'target='_blank' style='color: blue'&gt;iNaturalist Record: "&amp;BB72&amp;"&lt;/a&gt; ","")</f>
        <v/>
      </c>
      <c r="BH72" s="36" t="str">
        <f>IF(AT72&lt;&gt;"",AT72&amp;". ","")</f>
        <v/>
      </c>
      <c r="BI72" s="36" t="str">
        <f>IF(AV72&lt;&gt;"","Land use/disturbance history: "&amp;AV72&amp;". ","")</f>
        <v/>
      </c>
      <c r="BJ72" s="36" t="str">
        <f>IF(AW72&lt;&gt;"","Slope in degrees: "&amp;AW72&amp;". ","")</f>
        <v/>
      </c>
      <c r="BK72" s="36" t="str">
        <f>IF(AX72&lt;&gt;"","Slope aspect: "&amp;AX72&amp;". ","")</f>
        <v/>
      </c>
      <c r="BL72" s="36" t="str">
        <f>IF(AY72&lt;&gt;"","Soil description: "&amp;AY72&amp;". ","")</f>
        <v/>
      </c>
      <c r="BM72" s="36" t="str">
        <f>IF(BA72&lt;&gt;"","Terrain: "&amp;BA72&amp;". ","")</f>
        <v/>
      </c>
      <c r="BN72" s="36" t="str">
        <f t="shared" si="11"/>
        <v/>
      </c>
      <c r="BO72" t="str">
        <f t="shared" si="12"/>
        <v/>
      </c>
      <c r="BP72" t="str">
        <f>IF(BD72&lt;&gt;"","Permit: "&amp;BD72,"")</f>
        <v/>
      </c>
      <c r="BQ72" s="41" t="str">
        <f>IF(AA72="Abundant","Estimated frequency within viewshed: Abundant (&gt;500).",IF(AA72="Common","Estimated frequency within viewshed: Common (101-500).",IF(AA72="Frequent","Estimated frequency within viewshed: Frequent (11-100).",IF(AA72="Occasional","Estimated frequency within viewshed: Occasional (6-10).",IF(AA72="Rare","Estimated frequency within viewshed: Rare (1-5).","")))))</f>
        <v/>
      </c>
      <c r="BR72" s="41" t="str">
        <f>IF(B72&lt;&gt;"",B72&amp;". ","")</f>
        <v/>
      </c>
      <c r="BS72" s="41" t="str">
        <f>IF(M72="Same individual","Tissue sample collected.",IF(M72="Same population","Tissue sample collected from another individual in the same population.",""))</f>
        <v/>
      </c>
      <c r="BT72" s="41" t="str">
        <f>IF(R72&lt;&gt;"","Seed sample collected from "&amp;R72&amp;" plants within the same population.","")</f>
        <v/>
      </c>
      <c r="BU72" s="41" t="str">
        <f>IF(AB72&lt;&gt;"",AB72&amp;". ","")</f>
        <v/>
      </c>
      <c r="BV72" s="41" t="str">
        <f>IF(AE72&lt;&gt;"","Landowner: "&amp;AE72&amp;".","")</f>
        <v/>
      </c>
      <c r="BW72" s="41" t="str">
        <f>IF(AF72&lt;&gt;"","Element Occurrence ID: "&amp;AF72&amp;".","")</f>
        <v/>
      </c>
      <c r="BX72" s="41" t="str">
        <f t="shared" si="13"/>
        <v/>
      </c>
      <c r="BY72" t="str">
        <f t="shared" si="14"/>
        <v/>
      </c>
      <c r="BZ72" s="41" t="str">
        <f t="shared" si="15"/>
        <v/>
      </c>
      <c r="CA72" t="str">
        <f t="shared" si="16"/>
        <v/>
      </c>
      <c r="CB72" s="41" t="str">
        <f>IF(AU72&lt;&gt;"","Area immediately surrounding specimen: "&amp;AU72&amp;".","")</f>
        <v/>
      </c>
      <c r="CC72" s="41" t="str">
        <f>IF(T72&lt;&gt;"","Habit: "&amp;T72&amp;".","")</f>
        <v/>
      </c>
      <c r="CD72" s="41" t="str">
        <f>IF(U72&lt;&gt;"","Life history habit: "&amp;U72&amp;".","")</f>
        <v/>
      </c>
      <c r="CE72" s="41" t="str">
        <f>IF(V72&lt;&gt;"","Graminoid habit: "&amp;V72&amp;".","")</f>
        <v/>
      </c>
      <c r="CF72" s="41" t="str">
        <f>IF(W72&lt;&gt;"","Flower color: "&amp;W72&amp;".","")</f>
        <v/>
      </c>
      <c r="CG72" s="41" t="str">
        <f>IF(X72&lt;&gt;"","Height in centimeters: "&amp;X72&amp;".","")</f>
        <v/>
      </c>
      <c r="CH72" s="41" t="str">
        <f>IF(Y72&lt;&gt;"",Y72&amp;".","")</f>
        <v/>
      </c>
      <c r="CI72" s="41" t="str">
        <f t="shared" si="17"/>
        <v/>
      </c>
      <c r="CJ72" t="str">
        <f t="shared" si="18"/>
        <v/>
      </c>
      <c r="CK72" s="41" t="str">
        <f>IF(T72&lt;&gt;"","''habit'':"&amp;"''"&amp;T72&amp;"'',","")</f>
        <v/>
      </c>
      <c r="CL72" s="41" t="str">
        <f>IF(U72&lt;&gt;"","''life cycle habit'':"&amp;"''"&amp;U72&amp;"'',","")</f>
        <v/>
      </c>
      <c r="CM72" s="41" t="str">
        <f>IF(V72&lt;&gt;"","''graminoidHabit'':"&amp;"''"&amp;V72&amp;"'',","")</f>
        <v/>
      </c>
      <c r="CN72" s="41" t="str">
        <f>IF(W72&lt;&gt;"","''flower color'':"&amp;"''"&amp;W72&amp;"'',","")</f>
        <v/>
      </c>
      <c r="CO72" s="41" t="str">
        <f>IF(X72&lt;&gt;"","''heightInCentimeters'':"&amp;X72&amp;",","")</f>
        <v/>
      </c>
      <c r="CP72" s="41" t="str">
        <f>IF(Y72&lt;&gt;"",Y72,"")</f>
        <v/>
      </c>
      <c r="CQ72" s="41" t="str">
        <f t="shared" si="19"/>
        <v/>
      </c>
      <c r="CR72" s="42" t="str">
        <f t="shared" si="20"/>
        <v/>
      </c>
      <c r="CS72" t="str">
        <f t="shared" si="21"/>
        <v/>
      </c>
      <c r="CT72" t="str">
        <f>IF(L72="Y","tissue","")</f>
        <v/>
      </c>
      <c r="CU72" t="str">
        <f>IF(L72="Y","in collection","")</f>
        <v/>
      </c>
      <c r="CV72" t="str">
        <f>IF(L72="Y","dessicated","")</f>
        <v/>
      </c>
    </row>
    <row r="73" spans="1:100" ht="16.5" x14ac:dyDescent="0.3">
      <c r="A73" s="7"/>
      <c r="B73" s="19"/>
      <c r="C73" s="19"/>
      <c r="D73" s="19"/>
      <c r="E73" s="19"/>
      <c r="F73" s="19"/>
      <c r="G73" s="10"/>
      <c r="H73" s="14"/>
      <c r="I73" s="19"/>
      <c r="J73" s="19"/>
      <c r="K73" s="10"/>
      <c r="L73" s="19"/>
      <c r="M73" s="19"/>
      <c r="N73" s="19"/>
      <c r="O73" s="19"/>
      <c r="P73" s="19"/>
      <c r="Q73" s="24"/>
      <c r="R73" s="14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29"/>
      <c r="AL73" s="29"/>
      <c r="AM73" s="7"/>
      <c r="AN73" s="7"/>
      <c r="AO73" s="7"/>
      <c r="AP73" s="19"/>
      <c r="AQ73" s="19"/>
      <c r="AR73" s="19"/>
      <c r="AS73" s="14"/>
      <c r="AT73" s="19"/>
      <c r="AU73" s="19"/>
      <c r="AV73" s="19"/>
      <c r="AW73" s="14"/>
      <c r="AX73" s="19"/>
      <c r="AY73" s="19"/>
      <c r="AZ73" s="19"/>
      <c r="BA73" s="19"/>
      <c r="BB73" s="19"/>
      <c r="BC73" s="19"/>
      <c r="BD73" s="19"/>
      <c r="BE73" s="19"/>
      <c r="BF73" s="14"/>
      <c r="BG73" s="35" t="str">
        <f>IF(BB73&lt;&gt;"","&lt;a href='https://www.inaturalist.org/observations/"&amp;BB73&amp;" 'target='_blank' style='color: blue'&gt;iNaturalist Record: "&amp;BB73&amp;"&lt;/a&gt; ","")</f>
        <v/>
      </c>
      <c r="BH73" s="36" t="str">
        <f>IF(AT73&lt;&gt;"",AT73&amp;". ","")</f>
        <v/>
      </c>
      <c r="BI73" s="36" t="str">
        <f>IF(AV73&lt;&gt;"","Land use/disturbance history: "&amp;AV73&amp;". ","")</f>
        <v/>
      </c>
      <c r="BJ73" s="36" t="str">
        <f>IF(AW73&lt;&gt;"","Slope in degrees: "&amp;AW73&amp;". ","")</f>
        <v/>
      </c>
      <c r="BK73" s="36" t="str">
        <f>IF(AX73&lt;&gt;"","Slope aspect: "&amp;AX73&amp;". ","")</f>
        <v/>
      </c>
      <c r="BL73" s="36" t="str">
        <f>IF(AY73&lt;&gt;"","Soil description: "&amp;AY73&amp;". ","")</f>
        <v/>
      </c>
      <c r="BM73" s="36" t="str">
        <f>IF(BA73&lt;&gt;"","Terrain: "&amp;BA73&amp;". ","")</f>
        <v/>
      </c>
      <c r="BN73" s="36" t="str">
        <f t="shared" si="11"/>
        <v/>
      </c>
      <c r="BO73" t="str">
        <f t="shared" si="12"/>
        <v/>
      </c>
      <c r="BP73" t="str">
        <f>IF(BD73&lt;&gt;"","Permit: "&amp;BD73,"")</f>
        <v/>
      </c>
      <c r="BQ73" s="41" t="str">
        <f>IF(AA73="Abundant","Estimated frequency within viewshed: Abundant (&gt;500).",IF(AA73="Common","Estimated frequency within viewshed: Common (101-500).",IF(AA73="Frequent","Estimated frequency within viewshed: Frequent (11-100).",IF(AA73="Occasional","Estimated frequency within viewshed: Occasional (6-10).",IF(AA73="Rare","Estimated frequency within viewshed: Rare (1-5).","")))))</f>
        <v/>
      </c>
      <c r="BR73" s="41" t="str">
        <f>IF(B73&lt;&gt;"",B73&amp;". ","")</f>
        <v/>
      </c>
      <c r="BS73" s="41" t="str">
        <f>IF(M73="Same individual","Tissue sample collected.",IF(M73="Same population","Tissue sample collected from another individual in the same population.",""))</f>
        <v/>
      </c>
      <c r="BT73" s="41" t="str">
        <f>IF(R73&lt;&gt;"","Seed sample collected from "&amp;R73&amp;" plants within the same population.","")</f>
        <v/>
      </c>
      <c r="BU73" s="41" t="str">
        <f>IF(AB73&lt;&gt;"",AB73&amp;". ","")</f>
        <v/>
      </c>
      <c r="BV73" s="41" t="str">
        <f>IF(AE73&lt;&gt;"","Landowner: "&amp;AE73&amp;".","")</f>
        <v/>
      </c>
      <c r="BW73" s="41" t="str">
        <f>IF(AF73&lt;&gt;"","Element Occurrence ID: "&amp;AF73&amp;".","")</f>
        <v/>
      </c>
      <c r="BX73" s="41" t="str">
        <f t="shared" si="13"/>
        <v/>
      </c>
      <c r="BY73" t="str">
        <f t="shared" si="14"/>
        <v/>
      </c>
      <c r="BZ73" s="41" t="str">
        <f t="shared" si="15"/>
        <v/>
      </c>
      <c r="CA73" t="str">
        <f t="shared" si="16"/>
        <v/>
      </c>
      <c r="CB73" s="41" t="str">
        <f>IF(AU73&lt;&gt;"","Area immediately surrounding specimen: "&amp;AU73&amp;".","")</f>
        <v/>
      </c>
      <c r="CC73" s="41" t="str">
        <f>IF(T73&lt;&gt;"","Habit: "&amp;T73&amp;".","")</f>
        <v/>
      </c>
      <c r="CD73" s="41" t="str">
        <f>IF(U73&lt;&gt;"","Life history habit: "&amp;U73&amp;".","")</f>
        <v/>
      </c>
      <c r="CE73" s="41" t="str">
        <f>IF(V73&lt;&gt;"","Graminoid habit: "&amp;V73&amp;".","")</f>
        <v/>
      </c>
      <c r="CF73" s="41" t="str">
        <f>IF(W73&lt;&gt;"","Flower color: "&amp;W73&amp;".","")</f>
        <v/>
      </c>
      <c r="CG73" s="41" t="str">
        <f>IF(X73&lt;&gt;"","Height in centimeters: "&amp;X73&amp;".","")</f>
        <v/>
      </c>
      <c r="CH73" s="41" t="str">
        <f>IF(Y73&lt;&gt;"",Y73&amp;".","")</f>
        <v/>
      </c>
      <c r="CI73" s="41" t="str">
        <f t="shared" si="17"/>
        <v/>
      </c>
      <c r="CJ73" t="str">
        <f t="shared" si="18"/>
        <v/>
      </c>
      <c r="CK73" s="41" t="str">
        <f>IF(T73&lt;&gt;"","''habit'':"&amp;"''"&amp;T73&amp;"'',","")</f>
        <v/>
      </c>
      <c r="CL73" s="41" t="str">
        <f>IF(U73&lt;&gt;"","''life cycle habit'':"&amp;"''"&amp;U73&amp;"'',","")</f>
        <v/>
      </c>
      <c r="CM73" s="41" t="str">
        <f>IF(V73&lt;&gt;"","''graminoidHabit'':"&amp;"''"&amp;V73&amp;"'',","")</f>
        <v/>
      </c>
      <c r="CN73" s="41" t="str">
        <f>IF(W73&lt;&gt;"","''flower color'':"&amp;"''"&amp;W73&amp;"'',","")</f>
        <v/>
      </c>
      <c r="CO73" s="41" t="str">
        <f>IF(X73&lt;&gt;"","''heightInCentimeters'':"&amp;X73&amp;",","")</f>
        <v/>
      </c>
      <c r="CP73" s="41" t="str">
        <f>IF(Y73&lt;&gt;"",Y73,"")</f>
        <v/>
      </c>
      <c r="CQ73" s="41" t="str">
        <f t="shared" si="19"/>
        <v/>
      </c>
      <c r="CR73" s="42" t="str">
        <f t="shared" si="20"/>
        <v/>
      </c>
      <c r="CS73" t="str">
        <f t="shared" si="21"/>
        <v/>
      </c>
      <c r="CT73" t="str">
        <f>IF(L73="Y","tissue","")</f>
        <v/>
      </c>
      <c r="CU73" t="str">
        <f>IF(L73="Y","in collection","")</f>
        <v/>
      </c>
      <c r="CV73" t="str">
        <f>IF(L73="Y","dessicated","")</f>
        <v/>
      </c>
    </row>
    <row r="74" spans="1:100" ht="16.5" x14ac:dyDescent="0.3">
      <c r="A74" s="7"/>
      <c r="B74" s="19"/>
      <c r="C74" s="19"/>
      <c r="D74" s="19"/>
      <c r="E74" s="19"/>
      <c r="F74" s="19"/>
      <c r="G74" s="10"/>
      <c r="H74" s="14"/>
      <c r="I74" s="19"/>
      <c r="J74" s="19"/>
      <c r="K74" s="10"/>
      <c r="L74" s="19"/>
      <c r="M74" s="19"/>
      <c r="N74" s="19"/>
      <c r="O74" s="19"/>
      <c r="P74" s="19"/>
      <c r="Q74" s="24"/>
      <c r="R74" s="14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29"/>
      <c r="AL74" s="29"/>
      <c r="AM74" s="7"/>
      <c r="AN74" s="7"/>
      <c r="AO74" s="7"/>
      <c r="AP74" s="19"/>
      <c r="AQ74" s="19"/>
      <c r="AR74" s="19"/>
      <c r="AS74" s="14"/>
      <c r="AT74" s="19"/>
      <c r="AU74" s="19"/>
      <c r="AV74" s="19"/>
      <c r="AW74" s="14"/>
      <c r="AX74" s="19"/>
      <c r="AY74" s="19"/>
      <c r="AZ74" s="19"/>
      <c r="BA74" s="19"/>
      <c r="BB74" s="19"/>
      <c r="BC74" s="19"/>
      <c r="BD74" s="19"/>
      <c r="BE74" s="19"/>
      <c r="BF74" s="14"/>
      <c r="BG74" s="35" t="str">
        <f>IF(BB74&lt;&gt;"","&lt;a href='https://www.inaturalist.org/observations/"&amp;BB74&amp;" 'target='_blank' style='color: blue'&gt;iNaturalist Record: "&amp;BB74&amp;"&lt;/a&gt; ","")</f>
        <v/>
      </c>
      <c r="BH74" s="36" t="str">
        <f>IF(AT74&lt;&gt;"",AT74&amp;". ","")</f>
        <v/>
      </c>
      <c r="BI74" s="36" t="str">
        <f>IF(AV74&lt;&gt;"","Land use/disturbance history: "&amp;AV74&amp;". ","")</f>
        <v/>
      </c>
      <c r="BJ74" s="36" t="str">
        <f>IF(AW74&lt;&gt;"","Slope in degrees: "&amp;AW74&amp;". ","")</f>
        <v/>
      </c>
      <c r="BK74" s="36" t="str">
        <f>IF(AX74&lt;&gt;"","Slope aspect: "&amp;AX74&amp;". ","")</f>
        <v/>
      </c>
      <c r="BL74" s="36" t="str">
        <f>IF(AY74&lt;&gt;"","Soil description: "&amp;AY74&amp;". ","")</f>
        <v/>
      </c>
      <c r="BM74" s="36" t="str">
        <f>IF(BA74&lt;&gt;"","Terrain: "&amp;BA74&amp;". ","")</f>
        <v/>
      </c>
      <c r="BN74" s="36" t="str">
        <f t="shared" si="11"/>
        <v/>
      </c>
      <c r="BO74" t="str">
        <f t="shared" si="12"/>
        <v/>
      </c>
      <c r="BP74" t="str">
        <f>IF(BD74&lt;&gt;"","Permit: "&amp;BD74,"")</f>
        <v/>
      </c>
      <c r="BQ74" s="41" t="str">
        <f>IF(AA74="Abundant","Estimated frequency within viewshed: Abundant (&gt;500).",IF(AA74="Common","Estimated frequency within viewshed: Common (101-500).",IF(AA74="Frequent","Estimated frequency within viewshed: Frequent (11-100).",IF(AA74="Occasional","Estimated frequency within viewshed: Occasional (6-10).",IF(AA74="Rare","Estimated frequency within viewshed: Rare (1-5).","")))))</f>
        <v/>
      </c>
      <c r="BR74" s="41" t="str">
        <f>IF(B74&lt;&gt;"",B74&amp;". ","")</f>
        <v/>
      </c>
      <c r="BS74" s="41" t="str">
        <f>IF(M74="Same individual","Tissue sample collected.",IF(M74="Same population","Tissue sample collected from another individual in the same population.",""))</f>
        <v/>
      </c>
      <c r="BT74" s="41" t="str">
        <f>IF(R74&lt;&gt;"","Seed sample collected from "&amp;R74&amp;" plants within the same population.","")</f>
        <v/>
      </c>
      <c r="BU74" s="41" t="str">
        <f>IF(AB74&lt;&gt;"",AB74&amp;". ","")</f>
        <v/>
      </c>
      <c r="BV74" s="41" t="str">
        <f>IF(AE74&lt;&gt;"","Landowner: "&amp;AE74&amp;".","")</f>
        <v/>
      </c>
      <c r="BW74" s="41" t="str">
        <f>IF(AF74&lt;&gt;"","Element Occurrence ID: "&amp;AF74&amp;".","")</f>
        <v/>
      </c>
      <c r="BX74" s="41" t="str">
        <f t="shared" si="13"/>
        <v/>
      </c>
      <c r="BY74" t="str">
        <f t="shared" si="14"/>
        <v/>
      </c>
      <c r="BZ74" s="41" t="str">
        <f t="shared" si="15"/>
        <v/>
      </c>
      <c r="CA74" t="str">
        <f t="shared" si="16"/>
        <v/>
      </c>
      <c r="CB74" s="41" t="str">
        <f>IF(AU74&lt;&gt;"","Area immediately surrounding specimen: "&amp;AU74&amp;".","")</f>
        <v/>
      </c>
      <c r="CC74" s="41" t="str">
        <f>IF(T74&lt;&gt;"","Habit: "&amp;T74&amp;".","")</f>
        <v/>
      </c>
      <c r="CD74" s="41" t="str">
        <f>IF(U74&lt;&gt;"","Life history habit: "&amp;U74&amp;".","")</f>
        <v/>
      </c>
      <c r="CE74" s="41" t="str">
        <f>IF(V74&lt;&gt;"","Graminoid habit: "&amp;V74&amp;".","")</f>
        <v/>
      </c>
      <c r="CF74" s="41" t="str">
        <f>IF(W74&lt;&gt;"","Flower color: "&amp;W74&amp;".","")</f>
        <v/>
      </c>
      <c r="CG74" s="41" t="str">
        <f>IF(X74&lt;&gt;"","Height in centimeters: "&amp;X74&amp;".","")</f>
        <v/>
      </c>
      <c r="CH74" s="41" t="str">
        <f>IF(Y74&lt;&gt;"",Y74&amp;".","")</f>
        <v/>
      </c>
      <c r="CI74" s="41" t="str">
        <f t="shared" si="17"/>
        <v/>
      </c>
      <c r="CJ74" t="str">
        <f t="shared" si="18"/>
        <v/>
      </c>
      <c r="CK74" s="41" t="str">
        <f>IF(T74&lt;&gt;"","''habit'':"&amp;"''"&amp;T74&amp;"'',","")</f>
        <v/>
      </c>
      <c r="CL74" s="41" t="str">
        <f>IF(U74&lt;&gt;"","''life cycle habit'':"&amp;"''"&amp;U74&amp;"'',","")</f>
        <v/>
      </c>
      <c r="CM74" s="41" t="str">
        <f>IF(V74&lt;&gt;"","''graminoidHabit'':"&amp;"''"&amp;V74&amp;"'',","")</f>
        <v/>
      </c>
      <c r="CN74" s="41" t="str">
        <f>IF(W74&lt;&gt;"","''flower color'':"&amp;"''"&amp;W74&amp;"'',","")</f>
        <v/>
      </c>
      <c r="CO74" s="41" t="str">
        <f>IF(X74&lt;&gt;"","''heightInCentimeters'':"&amp;X74&amp;",","")</f>
        <v/>
      </c>
      <c r="CP74" s="41" t="str">
        <f>IF(Y74&lt;&gt;"",Y74,"")</f>
        <v/>
      </c>
      <c r="CQ74" s="41" t="str">
        <f t="shared" si="19"/>
        <v/>
      </c>
      <c r="CR74" s="42" t="str">
        <f t="shared" si="20"/>
        <v/>
      </c>
      <c r="CS74" t="str">
        <f t="shared" si="21"/>
        <v/>
      </c>
      <c r="CT74" t="str">
        <f>IF(L74="Y","tissue","")</f>
        <v/>
      </c>
      <c r="CU74" t="str">
        <f>IF(L74="Y","in collection","")</f>
        <v/>
      </c>
      <c r="CV74" t="str">
        <f>IF(L74="Y","dessicated","")</f>
        <v/>
      </c>
    </row>
    <row r="75" spans="1:100" ht="16.5" x14ac:dyDescent="0.3">
      <c r="A75" s="7"/>
      <c r="B75" s="19"/>
      <c r="C75" s="19"/>
      <c r="D75" s="19"/>
      <c r="E75" s="19"/>
      <c r="F75" s="19"/>
      <c r="G75" s="10"/>
      <c r="H75" s="14"/>
      <c r="I75" s="19"/>
      <c r="J75" s="19"/>
      <c r="K75" s="10"/>
      <c r="L75" s="19"/>
      <c r="M75" s="19"/>
      <c r="N75" s="19"/>
      <c r="O75" s="19"/>
      <c r="P75" s="19"/>
      <c r="Q75" s="24"/>
      <c r="R75" s="14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29"/>
      <c r="AL75" s="29"/>
      <c r="AM75" s="7"/>
      <c r="AN75" s="7"/>
      <c r="AO75" s="7"/>
      <c r="AP75" s="19"/>
      <c r="AQ75" s="19"/>
      <c r="AR75" s="19"/>
      <c r="AS75" s="14"/>
      <c r="AT75" s="19"/>
      <c r="AU75" s="19"/>
      <c r="AV75" s="19"/>
      <c r="AW75" s="14"/>
      <c r="AX75" s="19"/>
      <c r="AY75" s="19"/>
      <c r="AZ75" s="19"/>
      <c r="BA75" s="19"/>
      <c r="BB75" s="19"/>
      <c r="BC75" s="19"/>
      <c r="BD75" s="19"/>
      <c r="BE75" s="19"/>
      <c r="BF75" s="14"/>
      <c r="BG75" s="35" t="str">
        <f>IF(BB75&lt;&gt;"","&lt;a href='https://www.inaturalist.org/observations/"&amp;BB75&amp;" 'target='_blank' style='color: blue'&gt;iNaturalist Record: "&amp;BB75&amp;"&lt;/a&gt; ","")</f>
        <v/>
      </c>
      <c r="BH75" s="36" t="str">
        <f>IF(AT75&lt;&gt;"",AT75&amp;". ","")</f>
        <v/>
      </c>
      <c r="BI75" s="36" t="str">
        <f>IF(AV75&lt;&gt;"","Land use/disturbance history: "&amp;AV75&amp;". ","")</f>
        <v/>
      </c>
      <c r="BJ75" s="36" t="str">
        <f>IF(AW75&lt;&gt;"","Slope in degrees: "&amp;AW75&amp;". ","")</f>
        <v/>
      </c>
      <c r="BK75" s="36" t="str">
        <f>IF(AX75&lt;&gt;"","Slope aspect: "&amp;AX75&amp;". ","")</f>
        <v/>
      </c>
      <c r="BL75" s="36" t="str">
        <f>IF(AY75&lt;&gt;"","Soil description: "&amp;AY75&amp;". ","")</f>
        <v/>
      </c>
      <c r="BM75" s="36" t="str">
        <f>IF(BA75&lt;&gt;"","Terrain: "&amp;BA75&amp;". ","")</f>
        <v/>
      </c>
      <c r="BN75" s="36" t="str">
        <f t="shared" si="11"/>
        <v/>
      </c>
      <c r="BO75" t="str">
        <f t="shared" si="12"/>
        <v/>
      </c>
      <c r="BP75" t="str">
        <f>IF(BD75&lt;&gt;"","Permit: "&amp;BD75,"")</f>
        <v/>
      </c>
      <c r="BQ75" s="41" t="str">
        <f>IF(AA75="Abundant","Estimated frequency within viewshed: Abundant (&gt;500).",IF(AA75="Common","Estimated frequency within viewshed: Common (101-500).",IF(AA75="Frequent","Estimated frequency within viewshed: Frequent (11-100).",IF(AA75="Occasional","Estimated frequency within viewshed: Occasional (6-10).",IF(AA75="Rare","Estimated frequency within viewshed: Rare (1-5).","")))))</f>
        <v/>
      </c>
      <c r="BR75" s="41" t="str">
        <f>IF(B75&lt;&gt;"",B75&amp;". ","")</f>
        <v/>
      </c>
      <c r="BS75" s="41" t="str">
        <f>IF(M75="Same individual","Tissue sample collected.",IF(M75="Same population","Tissue sample collected from another individual in the same population.",""))</f>
        <v/>
      </c>
      <c r="BT75" s="41" t="str">
        <f>IF(R75&lt;&gt;"","Seed sample collected from "&amp;R75&amp;" plants within the same population.","")</f>
        <v/>
      </c>
      <c r="BU75" s="41" t="str">
        <f>IF(AB75&lt;&gt;"",AB75&amp;". ","")</f>
        <v/>
      </c>
      <c r="BV75" s="41" t="str">
        <f>IF(AE75&lt;&gt;"","Landowner: "&amp;AE75&amp;".","")</f>
        <v/>
      </c>
      <c r="BW75" s="41" t="str">
        <f>IF(AF75&lt;&gt;"","Element Occurrence ID: "&amp;AF75&amp;".","")</f>
        <v/>
      </c>
      <c r="BX75" s="41" t="str">
        <f t="shared" si="13"/>
        <v/>
      </c>
      <c r="BY75" t="str">
        <f t="shared" si="14"/>
        <v/>
      </c>
      <c r="BZ75" s="41" t="str">
        <f t="shared" si="15"/>
        <v/>
      </c>
      <c r="CA75" t="str">
        <f t="shared" si="16"/>
        <v/>
      </c>
      <c r="CB75" s="41" t="str">
        <f>IF(AU75&lt;&gt;"","Area immediately surrounding specimen: "&amp;AU75&amp;".","")</f>
        <v/>
      </c>
      <c r="CC75" s="41" t="str">
        <f>IF(T75&lt;&gt;"","Habit: "&amp;T75&amp;".","")</f>
        <v/>
      </c>
      <c r="CD75" s="41" t="str">
        <f>IF(U75&lt;&gt;"","Life history habit: "&amp;U75&amp;".","")</f>
        <v/>
      </c>
      <c r="CE75" s="41" t="str">
        <f>IF(V75&lt;&gt;"","Graminoid habit: "&amp;V75&amp;".","")</f>
        <v/>
      </c>
      <c r="CF75" s="41" t="str">
        <f>IF(W75&lt;&gt;"","Flower color: "&amp;W75&amp;".","")</f>
        <v/>
      </c>
      <c r="CG75" s="41" t="str">
        <f>IF(X75&lt;&gt;"","Height in centimeters: "&amp;X75&amp;".","")</f>
        <v/>
      </c>
      <c r="CH75" s="41" t="str">
        <f>IF(Y75&lt;&gt;"",Y75&amp;".","")</f>
        <v/>
      </c>
      <c r="CI75" s="41" t="str">
        <f t="shared" si="17"/>
        <v/>
      </c>
      <c r="CJ75" t="str">
        <f t="shared" si="18"/>
        <v/>
      </c>
      <c r="CK75" s="41" t="str">
        <f>IF(T75&lt;&gt;"","''habit'':"&amp;"''"&amp;T75&amp;"'',","")</f>
        <v/>
      </c>
      <c r="CL75" s="41" t="str">
        <f>IF(U75&lt;&gt;"","''life cycle habit'':"&amp;"''"&amp;U75&amp;"'',","")</f>
        <v/>
      </c>
      <c r="CM75" s="41" t="str">
        <f>IF(V75&lt;&gt;"","''graminoidHabit'':"&amp;"''"&amp;V75&amp;"'',","")</f>
        <v/>
      </c>
      <c r="CN75" s="41" t="str">
        <f>IF(W75&lt;&gt;"","''flower color'':"&amp;"''"&amp;W75&amp;"'',","")</f>
        <v/>
      </c>
      <c r="CO75" s="41" t="str">
        <f>IF(X75&lt;&gt;"","''heightInCentimeters'':"&amp;X75&amp;",","")</f>
        <v/>
      </c>
      <c r="CP75" s="41" t="str">
        <f>IF(Y75&lt;&gt;"",Y75,"")</f>
        <v/>
      </c>
      <c r="CQ75" s="41" t="str">
        <f t="shared" si="19"/>
        <v/>
      </c>
      <c r="CR75" s="42" t="str">
        <f t="shared" si="20"/>
        <v/>
      </c>
      <c r="CS75" t="str">
        <f t="shared" si="21"/>
        <v/>
      </c>
      <c r="CT75" t="str">
        <f>IF(L75="Y","tissue","")</f>
        <v/>
      </c>
      <c r="CU75" t="str">
        <f>IF(L75="Y","in collection","")</f>
        <v/>
      </c>
      <c r="CV75" t="str">
        <f>IF(L75="Y","dessicated","")</f>
        <v/>
      </c>
    </row>
    <row r="76" spans="1:100" ht="16.5" x14ac:dyDescent="0.3">
      <c r="A76" s="7"/>
      <c r="B76" s="19"/>
      <c r="C76" s="19"/>
      <c r="D76" s="19"/>
      <c r="E76" s="19"/>
      <c r="F76" s="19"/>
      <c r="G76" s="10"/>
      <c r="H76" s="14"/>
      <c r="I76" s="19"/>
      <c r="J76" s="19"/>
      <c r="K76" s="10"/>
      <c r="L76" s="19"/>
      <c r="M76" s="19"/>
      <c r="N76" s="19"/>
      <c r="O76" s="19"/>
      <c r="P76" s="19"/>
      <c r="Q76" s="24"/>
      <c r="R76" s="14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29"/>
      <c r="AL76" s="29"/>
      <c r="AM76" s="7"/>
      <c r="AN76" s="7"/>
      <c r="AO76" s="7"/>
      <c r="AP76" s="19"/>
      <c r="AQ76" s="19"/>
      <c r="AR76" s="19"/>
      <c r="AS76" s="14"/>
      <c r="AT76" s="19"/>
      <c r="AU76" s="19"/>
      <c r="AV76" s="19"/>
      <c r="AW76" s="14"/>
      <c r="AX76" s="19"/>
      <c r="AY76" s="19"/>
      <c r="AZ76" s="19"/>
      <c r="BA76" s="19"/>
      <c r="BB76" s="19"/>
      <c r="BC76" s="19"/>
      <c r="BD76" s="19"/>
      <c r="BE76" s="19"/>
      <c r="BF76" s="14"/>
      <c r="BG76" s="35" t="str">
        <f>IF(BB76&lt;&gt;"","&lt;a href='https://www.inaturalist.org/observations/"&amp;BB76&amp;" 'target='_blank' style='color: blue'&gt;iNaturalist Record: "&amp;BB76&amp;"&lt;/a&gt; ","")</f>
        <v/>
      </c>
      <c r="BH76" s="36" t="str">
        <f>IF(AT76&lt;&gt;"",AT76&amp;". ","")</f>
        <v/>
      </c>
      <c r="BI76" s="36" t="str">
        <f>IF(AV76&lt;&gt;"","Land use/disturbance history: "&amp;AV76&amp;". ","")</f>
        <v/>
      </c>
      <c r="BJ76" s="36" t="str">
        <f>IF(AW76&lt;&gt;"","Slope in degrees: "&amp;AW76&amp;". ","")</f>
        <v/>
      </c>
      <c r="BK76" s="36" t="str">
        <f>IF(AX76&lt;&gt;"","Slope aspect: "&amp;AX76&amp;". ","")</f>
        <v/>
      </c>
      <c r="BL76" s="36" t="str">
        <f>IF(AY76&lt;&gt;"","Soil description: "&amp;AY76&amp;". ","")</f>
        <v/>
      </c>
      <c r="BM76" s="36" t="str">
        <f>IF(BA76&lt;&gt;"","Terrain: "&amp;BA76&amp;". ","")</f>
        <v/>
      </c>
      <c r="BN76" s="36" t="str">
        <f t="shared" si="11"/>
        <v/>
      </c>
      <c r="BO76" t="str">
        <f t="shared" si="12"/>
        <v/>
      </c>
      <c r="BP76" t="str">
        <f>IF(BD76&lt;&gt;"","Permit: "&amp;BD76,"")</f>
        <v/>
      </c>
      <c r="BQ76" s="41" t="str">
        <f>IF(AA76="Abundant","Estimated frequency within viewshed: Abundant (&gt;500).",IF(AA76="Common","Estimated frequency within viewshed: Common (101-500).",IF(AA76="Frequent","Estimated frequency within viewshed: Frequent (11-100).",IF(AA76="Occasional","Estimated frequency within viewshed: Occasional (6-10).",IF(AA76="Rare","Estimated frequency within viewshed: Rare (1-5).","")))))</f>
        <v/>
      </c>
      <c r="BR76" s="41" t="str">
        <f>IF(B76&lt;&gt;"",B76&amp;". ","")</f>
        <v/>
      </c>
      <c r="BS76" s="41" t="str">
        <f>IF(M76="Same individual","Tissue sample collected.",IF(M76="Same population","Tissue sample collected from another individual in the same population.",""))</f>
        <v/>
      </c>
      <c r="BT76" s="41" t="str">
        <f>IF(R76&lt;&gt;"","Seed sample collected from "&amp;R76&amp;" plants within the same population.","")</f>
        <v/>
      </c>
      <c r="BU76" s="41" t="str">
        <f>IF(AB76&lt;&gt;"",AB76&amp;". ","")</f>
        <v/>
      </c>
      <c r="BV76" s="41" t="str">
        <f>IF(AE76&lt;&gt;"","Landowner: "&amp;AE76&amp;".","")</f>
        <v/>
      </c>
      <c r="BW76" s="41" t="str">
        <f>IF(AF76&lt;&gt;"","Element Occurrence ID: "&amp;AF76&amp;".","")</f>
        <v/>
      </c>
      <c r="BX76" s="41" t="str">
        <f t="shared" si="13"/>
        <v/>
      </c>
      <c r="BY76" t="str">
        <f t="shared" si="14"/>
        <v/>
      </c>
      <c r="BZ76" s="41" t="str">
        <f t="shared" si="15"/>
        <v/>
      </c>
      <c r="CA76" t="str">
        <f t="shared" si="16"/>
        <v/>
      </c>
      <c r="CB76" s="41" t="str">
        <f>IF(AU76&lt;&gt;"","Area immediately surrounding specimen: "&amp;AU76&amp;".","")</f>
        <v/>
      </c>
      <c r="CC76" s="41" t="str">
        <f>IF(T76&lt;&gt;"","Habit: "&amp;T76&amp;".","")</f>
        <v/>
      </c>
      <c r="CD76" s="41" t="str">
        <f>IF(U76&lt;&gt;"","Life history habit: "&amp;U76&amp;".","")</f>
        <v/>
      </c>
      <c r="CE76" s="41" t="str">
        <f>IF(V76&lt;&gt;"","Graminoid habit: "&amp;V76&amp;".","")</f>
        <v/>
      </c>
      <c r="CF76" s="41" t="str">
        <f>IF(W76&lt;&gt;"","Flower color: "&amp;W76&amp;".","")</f>
        <v/>
      </c>
      <c r="CG76" s="41" t="str">
        <f>IF(X76&lt;&gt;"","Height in centimeters: "&amp;X76&amp;".","")</f>
        <v/>
      </c>
      <c r="CH76" s="41" t="str">
        <f>IF(Y76&lt;&gt;"",Y76&amp;".","")</f>
        <v/>
      </c>
      <c r="CI76" s="41" t="str">
        <f t="shared" si="17"/>
        <v/>
      </c>
      <c r="CJ76" t="str">
        <f t="shared" si="18"/>
        <v/>
      </c>
      <c r="CK76" s="41" t="str">
        <f>IF(T76&lt;&gt;"","''habit'':"&amp;"''"&amp;T76&amp;"'',","")</f>
        <v/>
      </c>
      <c r="CL76" s="41" t="str">
        <f>IF(U76&lt;&gt;"","''life cycle habit'':"&amp;"''"&amp;U76&amp;"'',","")</f>
        <v/>
      </c>
      <c r="CM76" s="41" t="str">
        <f>IF(V76&lt;&gt;"","''graminoidHabit'':"&amp;"''"&amp;V76&amp;"'',","")</f>
        <v/>
      </c>
      <c r="CN76" s="41" t="str">
        <f>IF(W76&lt;&gt;"","''flower color'':"&amp;"''"&amp;W76&amp;"'',","")</f>
        <v/>
      </c>
      <c r="CO76" s="41" t="str">
        <f>IF(X76&lt;&gt;"","''heightInCentimeters'':"&amp;X76&amp;",","")</f>
        <v/>
      </c>
      <c r="CP76" s="41" t="str">
        <f>IF(Y76&lt;&gt;"",Y76,"")</f>
        <v/>
      </c>
      <c r="CQ76" s="41" t="str">
        <f t="shared" si="19"/>
        <v/>
      </c>
      <c r="CR76" s="42" t="str">
        <f t="shared" si="20"/>
        <v/>
      </c>
      <c r="CS76" t="str">
        <f t="shared" si="21"/>
        <v/>
      </c>
      <c r="CT76" t="str">
        <f>IF(L76="Y","tissue","")</f>
        <v/>
      </c>
      <c r="CU76" t="str">
        <f>IF(L76="Y","in collection","")</f>
        <v/>
      </c>
      <c r="CV76" t="str">
        <f>IF(L76="Y","dessicated","")</f>
        <v/>
      </c>
    </row>
    <row r="77" spans="1:100" ht="16.5" x14ac:dyDescent="0.3">
      <c r="A77" s="7"/>
      <c r="B77" s="19"/>
      <c r="C77" s="19"/>
      <c r="D77" s="19"/>
      <c r="E77" s="19"/>
      <c r="F77" s="19"/>
      <c r="G77" s="10"/>
      <c r="H77" s="14"/>
      <c r="I77" s="19"/>
      <c r="J77" s="19"/>
      <c r="K77" s="10"/>
      <c r="L77" s="19"/>
      <c r="M77" s="19"/>
      <c r="N77" s="19"/>
      <c r="O77" s="19"/>
      <c r="P77" s="19"/>
      <c r="Q77" s="24"/>
      <c r="R77" s="14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29"/>
      <c r="AL77" s="29"/>
      <c r="AM77" s="7"/>
      <c r="AN77" s="7"/>
      <c r="AO77" s="7"/>
      <c r="AP77" s="19"/>
      <c r="AQ77" s="19"/>
      <c r="AR77" s="19"/>
      <c r="AS77" s="14"/>
      <c r="AT77" s="19"/>
      <c r="AU77" s="19"/>
      <c r="AV77" s="19"/>
      <c r="AW77" s="14"/>
      <c r="AX77" s="19"/>
      <c r="AY77" s="19"/>
      <c r="AZ77" s="19"/>
      <c r="BA77" s="19"/>
      <c r="BB77" s="19"/>
      <c r="BC77" s="19"/>
      <c r="BD77" s="19"/>
      <c r="BE77" s="19"/>
      <c r="BF77" s="14"/>
      <c r="BG77" s="35" t="str">
        <f>IF(BB77&lt;&gt;"","&lt;a href='https://www.inaturalist.org/observations/"&amp;BB77&amp;" 'target='_blank' style='color: blue'&gt;iNaturalist Record: "&amp;BB77&amp;"&lt;/a&gt; ","")</f>
        <v/>
      </c>
      <c r="BH77" s="36" t="str">
        <f>IF(AT77&lt;&gt;"",AT77&amp;". ","")</f>
        <v/>
      </c>
      <c r="BI77" s="36" t="str">
        <f>IF(AV77&lt;&gt;"","Land use/disturbance history: "&amp;AV77&amp;". ","")</f>
        <v/>
      </c>
      <c r="BJ77" s="36" t="str">
        <f>IF(AW77&lt;&gt;"","Slope in degrees: "&amp;AW77&amp;". ","")</f>
        <v/>
      </c>
      <c r="BK77" s="36" t="str">
        <f>IF(AX77&lt;&gt;"","Slope aspect: "&amp;AX77&amp;". ","")</f>
        <v/>
      </c>
      <c r="BL77" s="36" t="str">
        <f>IF(AY77&lt;&gt;"","Soil description: "&amp;AY77&amp;". ","")</f>
        <v/>
      </c>
      <c r="BM77" s="36" t="str">
        <f>IF(BA77&lt;&gt;"","Terrain: "&amp;BA77&amp;". ","")</f>
        <v/>
      </c>
      <c r="BN77" s="36" t="str">
        <f t="shared" si="11"/>
        <v/>
      </c>
      <c r="BO77" t="str">
        <f t="shared" si="12"/>
        <v/>
      </c>
      <c r="BP77" t="str">
        <f>IF(BD77&lt;&gt;"","Permit: "&amp;BD77,"")</f>
        <v/>
      </c>
      <c r="BQ77" s="41" t="str">
        <f>IF(AA77="Abundant","Estimated frequency within viewshed: Abundant (&gt;500).",IF(AA77="Common","Estimated frequency within viewshed: Common (101-500).",IF(AA77="Frequent","Estimated frequency within viewshed: Frequent (11-100).",IF(AA77="Occasional","Estimated frequency within viewshed: Occasional (6-10).",IF(AA77="Rare","Estimated frequency within viewshed: Rare (1-5).","")))))</f>
        <v/>
      </c>
      <c r="BR77" s="41" t="str">
        <f>IF(B77&lt;&gt;"",B77&amp;". ","")</f>
        <v/>
      </c>
      <c r="BS77" s="41" t="str">
        <f>IF(M77="Same individual","Tissue sample collected.",IF(M77="Same population","Tissue sample collected from another individual in the same population.",""))</f>
        <v/>
      </c>
      <c r="BT77" s="41" t="str">
        <f>IF(R77&lt;&gt;"","Seed sample collected from "&amp;R77&amp;" plants within the same population.","")</f>
        <v/>
      </c>
      <c r="BU77" s="41" t="str">
        <f>IF(AB77&lt;&gt;"",AB77&amp;". ","")</f>
        <v/>
      </c>
      <c r="BV77" s="41" t="str">
        <f>IF(AE77&lt;&gt;"","Landowner: "&amp;AE77&amp;".","")</f>
        <v/>
      </c>
      <c r="BW77" s="41" t="str">
        <f>IF(AF77&lt;&gt;"","Element Occurrence ID: "&amp;AF77&amp;".","")</f>
        <v/>
      </c>
      <c r="BX77" s="41" t="str">
        <f t="shared" si="13"/>
        <v/>
      </c>
      <c r="BY77" t="str">
        <f t="shared" si="14"/>
        <v/>
      </c>
      <c r="BZ77" s="41" t="str">
        <f t="shared" si="15"/>
        <v/>
      </c>
      <c r="CA77" t="str">
        <f t="shared" si="16"/>
        <v/>
      </c>
      <c r="CB77" s="41" t="str">
        <f>IF(AU77&lt;&gt;"","Area immediately surrounding specimen: "&amp;AU77&amp;".","")</f>
        <v/>
      </c>
      <c r="CC77" s="41" t="str">
        <f>IF(T77&lt;&gt;"","Habit: "&amp;T77&amp;".","")</f>
        <v/>
      </c>
      <c r="CD77" s="41" t="str">
        <f>IF(U77&lt;&gt;"","Life history habit: "&amp;U77&amp;".","")</f>
        <v/>
      </c>
      <c r="CE77" s="41" t="str">
        <f>IF(V77&lt;&gt;"","Graminoid habit: "&amp;V77&amp;".","")</f>
        <v/>
      </c>
      <c r="CF77" s="41" t="str">
        <f>IF(W77&lt;&gt;"","Flower color: "&amp;W77&amp;".","")</f>
        <v/>
      </c>
      <c r="CG77" s="41" t="str">
        <f>IF(X77&lt;&gt;"","Height in centimeters: "&amp;X77&amp;".","")</f>
        <v/>
      </c>
      <c r="CH77" s="41" t="str">
        <f>IF(Y77&lt;&gt;"",Y77&amp;".","")</f>
        <v/>
      </c>
      <c r="CI77" s="41" t="str">
        <f t="shared" si="17"/>
        <v/>
      </c>
      <c r="CJ77" t="str">
        <f t="shared" si="18"/>
        <v/>
      </c>
      <c r="CK77" s="41" t="str">
        <f>IF(T77&lt;&gt;"","''habit'':"&amp;"''"&amp;T77&amp;"'',","")</f>
        <v/>
      </c>
      <c r="CL77" s="41" t="str">
        <f>IF(U77&lt;&gt;"","''life cycle habit'':"&amp;"''"&amp;U77&amp;"'',","")</f>
        <v/>
      </c>
      <c r="CM77" s="41" t="str">
        <f>IF(V77&lt;&gt;"","''graminoidHabit'':"&amp;"''"&amp;V77&amp;"'',","")</f>
        <v/>
      </c>
      <c r="CN77" s="41" t="str">
        <f>IF(W77&lt;&gt;"","''flower color'':"&amp;"''"&amp;W77&amp;"'',","")</f>
        <v/>
      </c>
      <c r="CO77" s="41" t="str">
        <f>IF(X77&lt;&gt;"","''heightInCentimeters'':"&amp;X77&amp;",","")</f>
        <v/>
      </c>
      <c r="CP77" s="41" t="str">
        <f>IF(Y77&lt;&gt;"",Y77,"")</f>
        <v/>
      </c>
      <c r="CQ77" s="41" t="str">
        <f t="shared" si="19"/>
        <v/>
      </c>
      <c r="CR77" s="42" t="str">
        <f t="shared" si="20"/>
        <v/>
      </c>
      <c r="CS77" t="str">
        <f t="shared" si="21"/>
        <v/>
      </c>
      <c r="CT77" t="str">
        <f>IF(L77="Y","tissue","")</f>
        <v/>
      </c>
      <c r="CU77" t="str">
        <f>IF(L77="Y","in collection","")</f>
        <v/>
      </c>
      <c r="CV77" t="str">
        <f>IF(L77="Y","dessicated","")</f>
        <v/>
      </c>
    </row>
    <row r="78" spans="1:100" ht="16.5" x14ac:dyDescent="0.3">
      <c r="A78" s="7"/>
      <c r="B78" s="19"/>
      <c r="C78" s="19"/>
      <c r="D78" s="19"/>
      <c r="E78" s="19"/>
      <c r="F78" s="19"/>
      <c r="G78" s="10"/>
      <c r="H78" s="14"/>
      <c r="I78" s="19"/>
      <c r="J78" s="19"/>
      <c r="K78" s="10"/>
      <c r="L78" s="19"/>
      <c r="M78" s="19"/>
      <c r="N78" s="19"/>
      <c r="O78" s="19"/>
      <c r="P78" s="19"/>
      <c r="Q78" s="24"/>
      <c r="R78" s="14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29"/>
      <c r="AL78" s="29"/>
      <c r="AM78" s="7"/>
      <c r="AN78" s="7"/>
      <c r="AO78" s="7"/>
      <c r="AP78" s="19"/>
      <c r="AQ78" s="19"/>
      <c r="AR78" s="19"/>
      <c r="AS78" s="14"/>
      <c r="AT78" s="19"/>
      <c r="AU78" s="19"/>
      <c r="AV78" s="19"/>
      <c r="AW78" s="14"/>
      <c r="AX78" s="19"/>
      <c r="AY78" s="19"/>
      <c r="AZ78" s="19"/>
      <c r="BA78" s="19"/>
      <c r="BB78" s="19"/>
      <c r="BC78" s="19"/>
      <c r="BD78" s="19"/>
      <c r="BE78" s="19"/>
      <c r="BF78" s="14"/>
      <c r="BG78" s="35" t="str">
        <f>IF(BB78&lt;&gt;"","&lt;a href='https://www.inaturalist.org/observations/"&amp;BB78&amp;" 'target='_blank' style='color: blue'&gt;iNaturalist Record: "&amp;BB78&amp;"&lt;/a&gt; ","")</f>
        <v/>
      </c>
      <c r="BH78" s="36" t="str">
        <f>IF(AT78&lt;&gt;"",AT78&amp;". ","")</f>
        <v/>
      </c>
      <c r="BI78" s="36" t="str">
        <f>IF(AV78&lt;&gt;"","Land use/disturbance history: "&amp;AV78&amp;". ","")</f>
        <v/>
      </c>
      <c r="BJ78" s="36" t="str">
        <f>IF(AW78&lt;&gt;"","Slope in degrees: "&amp;AW78&amp;". ","")</f>
        <v/>
      </c>
      <c r="BK78" s="36" t="str">
        <f>IF(AX78&lt;&gt;"","Slope aspect: "&amp;AX78&amp;". ","")</f>
        <v/>
      </c>
      <c r="BL78" s="36" t="str">
        <f>IF(AY78&lt;&gt;"","Soil description: "&amp;AY78&amp;". ","")</f>
        <v/>
      </c>
      <c r="BM78" s="36" t="str">
        <f>IF(BA78&lt;&gt;"","Terrain: "&amp;BA78&amp;". ","")</f>
        <v/>
      </c>
      <c r="BN78" s="36" t="str">
        <f t="shared" si="11"/>
        <v/>
      </c>
      <c r="BO78" t="str">
        <f t="shared" si="12"/>
        <v/>
      </c>
      <c r="BP78" t="str">
        <f>IF(BD78&lt;&gt;"","Permit: "&amp;BD78,"")</f>
        <v/>
      </c>
      <c r="BQ78" s="41" t="str">
        <f>IF(AA78="Abundant","Estimated frequency within viewshed: Abundant (&gt;500).",IF(AA78="Common","Estimated frequency within viewshed: Common (101-500).",IF(AA78="Frequent","Estimated frequency within viewshed: Frequent (11-100).",IF(AA78="Occasional","Estimated frequency within viewshed: Occasional (6-10).",IF(AA78="Rare","Estimated frequency within viewshed: Rare (1-5).","")))))</f>
        <v/>
      </c>
      <c r="BR78" s="41" t="str">
        <f>IF(B78&lt;&gt;"",B78&amp;". ","")</f>
        <v/>
      </c>
      <c r="BS78" s="41" t="str">
        <f>IF(M78="Same individual","Tissue sample collected.",IF(M78="Same population","Tissue sample collected from another individual in the same population.",""))</f>
        <v/>
      </c>
      <c r="BT78" s="41" t="str">
        <f>IF(R78&lt;&gt;"","Seed sample collected from "&amp;R78&amp;" plants within the same population.","")</f>
        <v/>
      </c>
      <c r="BU78" s="41" t="str">
        <f>IF(AB78&lt;&gt;"",AB78&amp;". ","")</f>
        <v/>
      </c>
      <c r="BV78" s="41" t="str">
        <f>IF(AE78&lt;&gt;"","Landowner: "&amp;AE78&amp;".","")</f>
        <v/>
      </c>
      <c r="BW78" s="41" t="str">
        <f>IF(AF78&lt;&gt;"","Element Occurrence ID: "&amp;AF78&amp;".","")</f>
        <v/>
      </c>
      <c r="BX78" s="41" t="str">
        <f t="shared" si="13"/>
        <v/>
      </c>
      <c r="BY78" t="str">
        <f t="shared" si="14"/>
        <v/>
      </c>
      <c r="BZ78" s="41" t="str">
        <f t="shared" si="15"/>
        <v/>
      </c>
      <c r="CA78" t="str">
        <f t="shared" si="16"/>
        <v/>
      </c>
      <c r="CB78" s="41" t="str">
        <f>IF(AU78&lt;&gt;"","Area immediately surrounding specimen: "&amp;AU78&amp;".","")</f>
        <v/>
      </c>
      <c r="CC78" s="41" t="str">
        <f>IF(T78&lt;&gt;"","Habit: "&amp;T78&amp;".","")</f>
        <v/>
      </c>
      <c r="CD78" s="41" t="str">
        <f>IF(U78&lt;&gt;"","Life history habit: "&amp;U78&amp;".","")</f>
        <v/>
      </c>
      <c r="CE78" s="41" t="str">
        <f>IF(V78&lt;&gt;"","Graminoid habit: "&amp;V78&amp;".","")</f>
        <v/>
      </c>
      <c r="CF78" s="41" t="str">
        <f>IF(W78&lt;&gt;"","Flower color: "&amp;W78&amp;".","")</f>
        <v/>
      </c>
      <c r="CG78" s="41" t="str">
        <f>IF(X78&lt;&gt;"","Height in centimeters: "&amp;X78&amp;".","")</f>
        <v/>
      </c>
      <c r="CH78" s="41" t="str">
        <f>IF(Y78&lt;&gt;"",Y78&amp;".","")</f>
        <v/>
      </c>
      <c r="CI78" s="41" t="str">
        <f t="shared" si="17"/>
        <v/>
      </c>
      <c r="CJ78" t="str">
        <f t="shared" si="18"/>
        <v/>
      </c>
      <c r="CK78" s="41" t="str">
        <f>IF(T78&lt;&gt;"","''habit'':"&amp;"''"&amp;T78&amp;"'',","")</f>
        <v/>
      </c>
      <c r="CL78" s="41" t="str">
        <f>IF(U78&lt;&gt;"","''life cycle habit'':"&amp;"''"&amp;U78&amp;"'',","")</f>
        <v/>
      </c>
      <c r="CM78" s="41" t="str">
        <f>IF(V78&lt;&gt;"","''graminoidHabit'':"&amp;"''"&amp;V78&amp;"'',","")</f>
        <v/>
      </c>
      <c r="CN78" s="41" t="str">
        <f>IF(W78&lt;&gt;"","''flower color'':"&amp;"''"&amp;W78&amp;"'',","")</f>
        <v/>
      </c>
      <c r="CO78" s="41" t="str">
        <f>IF(X78&lt;&gt;"","''heightInCentimeters'':"&amp;X78&amp;",","")</f>
        <v/>
      </c>
      <c r="CP78" s="41" t="str">
        <f>IF(Y78&lt;&gt;"",Y78,"")</f>
        <v/>
      </c>
      <c r="CQ78" s="41" t="str">
        <f t="shared" si="19"/>
        <v/>
      </c>
      <c r="CR78" s="42" t="str">
        <f t="shared" si="20"/>
        <v/>
      </c>
      <c r="CS78" t="str">
        <f t="shared" si="21"/>
        <v/>
      </c>
      <c r="CT78" t="str">
        <f>IF(L78="Y","tissue","")</f>
        <v/>
      </c>
      <c r="CU78" t="str">
        <f>IF(L78="Y","in collection","")</f>
        <v/>
      </c>
      <c r="CV78" t="str">
        <f>IF(L78="Y","dessicated","")</f>
        <v/>
      </c>
    </row>
    <row r="79" spans="1:100" ht="16.5" x14ac:dyDescent="0.3">
      <c r="A79" s="7"/>
      <c r="B79" s="19"/>
      <c r="C79" s="19"/>
      <c r="D79" s="19"/>
      <c r="E79" s="19"/>
      <c r="F79" s="19"/>
      <c r="G79" s="10"/>
      <c r="H79" s="14"/>
      <c r="I79" s="19"/>
      <c r="J79" s="19"/>
      <c r="K79" s="10"/>
      <c r="L79" s="19"/>
      <c r="M79" s="19"/>
      <c r="N79" s="19"/>
      <c r="O79" s="19"/>
      <c r="P79" s="19"/>
      <c r="Q79" s="24"/>
      <c r="R79" s="14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29"/>
      <c r="AL79" s="29"/>
      <c r="AM79" s="7"/>
      <c r="AN79" s="7"/>
      <c r="AO79" s="7"/>
      <c r="AP79" s="19"/>
      <c r="AQ79" s="19"/>
      <c r="AR79" s="19"/>
      <c r="AS79" s="14"/>
      <c r="AT79" s="19"/>
      <c r="AU79" s="19"/>
      <c r="AV79" s="19"/>
      <c r="AW79" s="14"/>
      <c r="AX79" s="19"/>
      <c r="AY79" s="19"/>
      <c r="AZ79" s="19"/>
      <c r="BA79" s="19"/>
      <c r="BB79" s="19"/>
      <c r="BC79" s="19"/>
      <c r="BD79" s="19"/>
      <c r="BE79" s="19"/>
      <c r="BF79" s="14"/>
      <c r="BG79" s="35" t="str">
        <f>IF(BB79&lt;&gt;"","&lt;a href='https://www.inaturalist.org/observations/"&amp;BB79&amp;" 'target='_blank' style='color: blue'&gt;iNaturalist Record: "&amp;BB79&amp;"&lt;/a&gt; ","")</f>
        <v/>
      </c>
      <c r="BH79" s="36" t="str">
        <f>IF(AT79&lt;&gt;"",AT79&amp;". ","")</f>
        <v/>
      </c>
      <c r="BI79" s="36" t="str">
        <f>IF(AV79&lt;&gt;"","Land use/disturbance history: "&amp;AV79&amp;". ","")</f>
        <v/>
      </c>
      <c r="BJ79" s="36" t="str">
        <f>IF(AW79&lt;&gt;"","Slope in degrees: "&amp;AW79&amp;". ","")</f>
        <v/>
      </c>
      <c r="BK79" s="36" t="str">
        <f>IF(AX79&lt;&gt;"","Slope aspect: "&amp;AX79&amp;". ","")</f>
        <v/>
      </c>
      <c r="BL79" s="36" t="str">
        <f>IF(AY79&lt;&gt;"","Soil description: "&amp;AY79&amp;". ","")</f>
        <v/>
      </c>
      <c r="BM79" s="36" t="str">
        <f>IF(BA79&lt;&gt;"","Terrain: "&amp;BA79&amp;". ","")</f>
        <v/>
      </c>
      <c r="BN79" s="36" t="str">
        <f t="shared" si="11"/>
        <v/>
      </c>
      <c r="BO79" t="str">
        <f t="shared" si="12"/>
        <v/>
      </c>
      <c r="BP79" t="str">
        <f>IF(BD79&lt;&gt;"","Permit: "&amp;BD79,"")</f>
        <v/>
      </c>
      <c r="BQ79" s="41" t="str">
        <f>IF(AA79="Abundant","Estimated frequency within viewshed: Abundant (&gt;500).",IF(AA79="Common","Estimated frequency within viewshed: Common (101-500).",IF(AA79="Frequent","Estimated frequency within viewshed: Frequent (11-100).",IF(AA79="Occasional","Estimated frequency within viewshed: Occasional (6-10).",IF(AA79="Rare","Estimated frequency within viewshed: Rare (1-5).","")))))</f>
        <v/>
      </c>
      <c r="BR79" s="41" t="str">
        <f>IF(B79&lt;&gt;"",B79&amp;". ","")</f>
        <v/>
      </c>
      <c r="BS79" s="41" t="str">
        <f>IF(M79="Same individual","Tissue sample collected.",IF(M79="Same population","Tissue sample collected from another individual in the same population.",""))</f>
        <v/>
      </c>
      <c r="BT79" s="41" t="str">
        <f>IF(R79&lt;&gt;"","Seed sample collected from "&amp;R79&amp;" plants within the same population.","")</f>
        <v/>
      </c>
      <c r="BU79" s="41" t="str">
        <f>IF(AB79&lt;&gt;"",AB79&amp;". ","")</f>
        <v/>
      </c>
      <c r="BV79" s="41" t="str">
        <f>IF(AE79&lt;&gt;"","Landowner: "&amp;AE79&amp;".","")</f>
        <v/>
      </c>
      <c r="BW79" s="41" t="str">
        <f>IF(AF79&lt;&gt;"","Element Occurrence ID: "&amp;AF79&amp;".","")</f>
        <v/>
      </c>
      <c r="BX79" s="41" t="str">
        <f t="shared" si="13"/>
        <v/>
      </c>
      <c r="BY79" t="str">
        <f t="shared" si="14"/>
        <v/>
      </c>
      <c r="BZ79" s="41" t="str">
        <f t="shared" si="15"/>
        <v/>
      </c>
      <c r="CA79" t="str">
        <f t="shared" si="16"/>
        <v/>
      </c>
      <c r="CB79" s="41" t="str">
        <f>IF(AU79&lt;&gt;"","Area immediately surrounding specimen: "&amp;AU79&amp;".","")</f>
        <v/>
      </c>
      <c r="CC79" s="41" t="str">
        <f>IF(T79&lt;&gt;"","Habit: "&amp;T79&amp;".","")</f>
        <v/>
      </c>
      <c r="CD79" s="41" t="str">
        <f>IF(U79&lt;&gt;"","Life history habit: "&amp;U79&amp;".","")</f>
        <v/>
      </c>
      <c r="CE79" s="41" t="str">
        <f>IF(V79&lt;&gt;"","Graminoid habit: "&amp;V79&amp;".","")</f>
        <v/>
      </c>
      <c r="CF79" s="41" t="str">
        <f>IF(W79&lt;&gt;"","Flower color: "&amp;W79&amp;".","")</f>
        <v/>
      </c>
      <c r="CG79" s="41" t="str">
        <f>IF(X79&lt;&gt;"","Height in centimeters: "&amp;X79&amp;".","")</f>
        <v/>
      </c>
      <c r="CH79" s="41" t="str">
        <f>IF(Y79&lt;&gt;"",Y79&amp;".","")</f>
        <v/>
      </c>
      <c r="CI79" s="41" t="str">
        <f t="shared" si="17"/>
        <v/>
      </c>
      <c r="CJ79" t="str">
        <f t="shared" si="18"/>
        <v/>
      </c>
      <c r="CK79" s="41" t="str">
        <f>IF(T79&lt;&gt;"","''habit'':"&amp;"''"&amp;T79&amp;"'',","")</f>
        <v/>
      </c>
      <c r="CL79" s="41" t="str">
        <f>IF(U79&lt;&gt;"","''life cycle habit'':"&amp;"''"&amp;U79&amp;"'',","")</f>
        <v/>
      </c>
      <c r="CM79" s="41" t="str">
        <f>IF(V79&lt;&gt;"","''graminoidHabit'':"&amp;"''"&amp;V79&amp;"'',","")</f>
        <v/>
      </c>
      <c r="CN79" s="41" t="str">
        <f>IF(W79&lt;&gt;"","''flower color'':"&amp;"''"&amp;W79&amp;"'',","")</f>
        <v/>
      </c>
      <c r="CO79" s="41" t="str">
        <f>IF(X79&lt;&gt;"","''heightInCentimeters'':"&amp;X79&amp;",","")</f>
        <v/>
      </c>
      <c r="CP79" s="41" t="str">
        <f>IF(Y79&lt;&gt;"",Y79,"")</f>
        <v/>
      </c>
      <c r="CQ79" s="41" t="str">
        <f t="shared" si="19"/>
        <v/>
      </c>
      <c r="CR79" s="42" t="str">
        <f t="shared" si="20"/>
        <v/>
      </c>
      <c r="CS79" t="str">
        <f t="shared" si="21"/>
        <v/>
      </c>
      <c r="CT79" t="str">
        <f>IF(L79="Y","tissue","")</f>
        <v/>
      </c>
      <c r="CU79" t="str">
        <f>IF(L79="Y","in collection","")</f>
        <v/>
      </c>
      <c r="CV79" t="str">
        <f>IF(L79="Y","dessicated","")</f>
        <v/>
      </c>
    </row>
    <row r="80" spans="1:100" ht="16.5" x14ac:dyDescent="0.3">
      <c r="A80" s="7"/>
      <c r="B80" s="19"/>
      <c r="C80" s="19"/>
      <c r="D80" s="19"/>
      <c r="E80" s="19"/>
      <c r="F80" s="19"/>
      <c r="G80" s="10"/>
      <c r="H80" s="14"/>
      <c r="I80" s="19"/>
      <c r="J80" s="19"/>
      <c r="K80" s="10"/>
      <c r="L80" s="19"/>
      <c r="M80" s="19"/>
      <c r="N80" s="19"/>
      <c r="O80" s="19"/>
      <c r="P80" s="19"/>
      <c r="Q80" s="24"/>
      <c r="R80" s="14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29"/>
      <c r="AL80" s="29"/>
      <c r="AM80" s="7"/>
      <c r="AN80" s="7"/>
      <c r="AO80" s="7"/>
      <c r="AP80" s="19"/>
      <c r="AQ80" s="19"/>
      <c r="AR80" s="19"/>
      <c r="AS80" s="14"/>
      <c r="AT80" s="19"/>
      <c r="AU80" s="19"/>
      <c r="AV80" s="19"/>
      <c r="AW80" s="14"/>
      <c r="AX80" s="19"/>
      <c r="AY80" s="19"/>
      <c r="AZ80" s="19"/>
      <c r="BA80" s="19"/>
      <c r="BB80" s="19"/>
      <c r="BC80" s="19"/>
      <c r="BD80" s="19"/>
      <c r="BE80" s="19"/>
      <c r="BF80" s="14"/>
      <c r="BG80" s="35" t="str">
        <f>IF(BB80&lt;&gt;"","&lt;a href='https://www.inaturalist.org/observations/"&amp;BB80&amp;" 'target='_blank' style='color: blue'&gt;iNaturalist Record: "&amp;BB80&amp;"&lt;/a&gt; ","")</f>
        <v/>
      </c>
      <c r="BH80" s="36" t="str">
        <f>IF(AT80&lt;&gt;"",AT80&amp;". ","")</f>
        <v/>
      </c>
      <c r="BI80" s="36" t="str">
        <f>IF(AV80&lt;&gt;"","Land use/disturbance history: "&amp;AV80&amp;". ","")</f>
        <v/>
      </c>
      <c r="BJ80" s="36" t="str">
        <f>IF(AW80&lt;&gt;"","Slope in degrees: "&amp;AW80&amp;". ","")</f>
        <v/>
      </c>
      <c r="BK80" s="36" t="str">
        <f>IF(AX80&lt;&gt;"","Slope aspect: "&amp;AX80&amp;". ","")</f>
        <v/>
      </c>
      <c r="BL80" s="36" t="str">
        <f>IF(AY80&lt;&gt;"","Soil description: "&amp;AY80&amp;". ","")</f>
        <v/>
      </c>
      <c r="BM80" s="36" t="str">
        <f>IF(BA80&lt;&gt;"","Terrain: "&amp;BA80&amp;". ","")</f>
        <v/>
      </c>
      <c r="BN80" s="36" t="str">
        <f t="shared" si="11"/>
        <v/>
      </c>
      <c r="BO80" t="str">
        <f t="shared" si="12"/>
        <v/>
      </c>
      <c r="BP80" t="str">
        <f>IF(BD80&lt;&gt;"","Permit: "&amp;BD80,"")</f>
        <v/>
      </c>
      <c r="BQ80" s="41" t="str">
        <f>IF(AA80="Abundant","Estimated frequency within viewshed: Abundant (&gt;500).",IF(AA80="Common","Estimated frequency within viewshed: Common (101-500).",IF(AA80="Frequent","Estimated frequency within viewshed: Frequent (11-100).",IF(AA80="Occasional","Estimated frequency within viewshed: Occasional (6-10).",IF(AA80="Rare","Estimated frequency within viewshed: Rare (1-5).","")))))</f>
        <v/>
      </c>
      <c r="BR80" s="41" t="str">
        <f>IF(B80&lt;&gt;"",B80&amp;". ","")</f>
        <v/>
      </c>
      <c r="BS80" s="41" t="str">
        <f>IF(M80="Same individual","Tissue sample collected.",IF(M80="Same population","Tissue sample collected from another individual in the same population.",""))</f>
        <v/>
      </c>
      <c r="BT80" s="41" t="str">
        <f>IF(R80&lt;&gt;"","Seed sample collected from "&amp;R80&amp;" plants within the same population.","")</f>
        <v/>
      </c>
      <c r="BU80" s="41" t="str">
        <f>IF(AB80&lt;&gt;"",AB80&amp;". ","")</f>
        <v/>
      </c>
      <c r="BV80" s="41" t="str">
        <f>IF(AE80&lt;&gt;"","Landowner: "&amp;AE80&amp;".","")</f>
        <v/>
      </c>
      <c r="BW80" s="41" t="str">
        <f>IF(AF80&lt;&gt;"","Element Occurrence ID: "&amp;AF80&amp;".","")</f>
        <v/>
      </c>
      <c r="BX80" s="41" t="str">
        <f t="shared" si="13"/>
        <v/>
      </c>
      <c r="BY80" t="str">
        <f t="shared" si="14"/>
        <v/>
      </c>
      <c r="BZ80" s="41" t="str">
        <f t="shared" si="15"/>
        <v/>
      </c>
      <c r="CA80" t="str">
        <f t="shared" si="16"/>
        <v/>
      </c>
      <c r="CB80" s="41" t="str">
        <f>IF(AU80&lt;&gt;"","Area immediately surrounding specimen: "&amp;AU80&amp;".","")</f>
        <v/>
      </c>
      <c r="CC80" s="41" t="str">
        <f>IF(T80&lt;&gt;"","Habit: "&amp;T80&amp;".","")</f>
        <v/>
      </c>
      <c r="CD80" s="41" t="str">
        <f>IF(U80&lt;&gt;"","Life history habit: "&amp;U80&amp;".","")</f>
        <v/>
      </c>
      <c r="CE80" s="41" t="str">
        <f>IF(V80&lt;&gt;"","Graminoid habit: "&amp;V80&amp;".","")</f>
        <v/>
      </c>
      <c r="CF80" s="41" t="str">
        <f>IF(W80&lt;&gt;"","Flower color: "&amp;W80&amp;".","")</f>
        <v/>
      </c>
      <c r="CG80" s="41" t="str">
        <f>IF(X80&lt;&gt;"","Height in centimeters: "&amp;X80&amp;".","")</f>
        <v/>
      </c>
      <c r="CH80" s="41" t="str">
        <f>IF(Y80&lt;&gt;"",Y80&amp;".","")</f>
        <v/>
      </c>
      <c r="CI80" s="41" t="str">
        <f t="shared" si="17"/>
        <v/>
      </c>
      <c r="CJ80" t="str">
        <f t="shared" si="18"/>
        <v/>
      </c>
      <c r="CK80" s="41" t="str">
        <f>IF(T80&lt;&gt;"","''habit'':"&amp;"''"&amp;T80&amp;"'',","")</f>
        <v/>
      </c>
      <c r="CL80" s="41" t="str">
        <f>IF(U80&lt;&gt;"","''life cycle habit'':"&amp;"''"&amp;U80&amp;"'',","")</f>
        <v/>
      </c>
      <c r="CM80" s="41" t="str">
        <f>IF(V80&lt;&gt;"","''graminoidHabit'':"&amp;"''"&amp;V80&amp;"'',","")</f>
        <v/>
      </c>
      <c r="CN80" s="41" t="str">
        <f>IF(W80&lt;&gt;"","''flower color'':"&amp;"''"&amp;W80&amp;"'',","")</f>
        <v/>
      </c>
      <c r="CO80" s="41" t="str">
        <f>IF(X80&lt;&gt;"","''heightInCentimeters'':"&amp;X80&amp;",","")</f>
        <v/>
      </c>
      <c r="CP80" s="41" t="str">
        <f>IF(Y80&lt;&gt;"",Y80,"")</f>
        <v/>
      </c>
      <c r="CQ80" s="41" t="str">
        <f t="shared" si="19"/>
        <v/>
      </c>
      <c r="CR80" s="42" t="str">
        <f t="shared" si="20"/>
        <v/>
      </c>
      <c r="CS80" t="str">
        <f t="shared" si="21"/>
        <v/>
      </c>
      <c r="CT80" t="str">
        <f>IF(L80="Y","tissue","")</f>
        <v/>
      </c>
      <c r="CU80" t="str">
        <f>IF(L80="Y","in collection","")</f>
        <v/>
      </c>
      <c r="CV80" t="str">
        <f>IF(L80="Y","dessicated","")</f>
        <v/>
      </c>
    </row>
    <row r="81" spans="1:100" ht="16.5" x14ac:dyDescent="0.3">
      <c r="A81" s="7"/>
      <c r="B81" s="19"/>
      <c r="C81" s="19"/>
      <c r="D81" s="19"/>
      <c r="E81" s="19"/>
      <c r="F81" s="19"/>
      <c r="G81" s="10"/>
      <c r="H81" s="14"/>
      <c r="I81" s="19"/>
      <c r="J81" s="19"/>
      <c r="K81" s="10"/>
      <c r="L81" s="19"/>
      <c r="M81" s="19"/>
      <c r="N81" s="19"/>
      <c r="O81" s="19"/>
      <c r="P81" s="19"/>
      <c r="Q81" s="24"/>
      <c r="R81" s="14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29"/>
      <c r="AL81" s="29"/>
      <c r="AM81" s="7"/>
      <c r="AN81" s="7"/>
      <c r="AO81" s="7"/>
      <c r="AP81" s="19"/>
      <c r="AQ81" s="19"/>
      <c r="AR81" s="19"/>
      <c r="AS81" s="14"/>
      <c r="AT81" s="19"/>
      <c r="AU81" s="19"/>
      <c r="AV81" s="19"/>
      <c r="AW81" s="14"/>
      <c r="AX81" s="19"/>
      <c r="AY81" s="19"/>
      <c r="AZ81" s="19"/>
      <c r="BA81" s="19"/>
      <c r="BB81" s="19"/>
      <c r="BC81" s="19"/>
      <c r="BD81" s="19"/>
      <c r="BE81" s="19"/>
      <c r="BF81" s="14"/>
      <c r="BG81" s="35" t="str">
        <f>IF(BB81&lt;&gt;"","&lt;a href='https://www.inaturalist.org/observations/"&amp;BB81&amp;" 'target='_blank' style='color: blue'&gt;iNaturalist Record: "&amp;BB81&amp;"&lt;/a&gt; ","")</f>
        <v/>
      </c>
      <c r="BH81" s="36" t="str">
        <f>IF(AT81&lt;&gt;"",AT81&amp;". ","")</f>
        <v/>
      </c>
      <c r="BI81" s="36" t="str">
        <f>IF(AV81&lt;&gt;"","Land use/disturbance history: "&amp;AV81&amp;". ","")</f>
        <v/>
      </c>
      <c r="BJ81" s="36" t="str">
        <f>IF(AW81&lt;&gt;"","Slope in degrees: "&amp;AW81&amp;". ","")</f>
        <v/>
      </c>
      <c r="BK81" s="36" t="str">
        <f>IF(AX81&lt;&gt;"","Slope aspect: "&amp;AX81&amp;". ","")</f>
        <v/>
      </c>
      <c r="BL81" s="36" t="str">
        <f>IF(AY81&lt;&gt;"","Soil description: "&amp;AY81&amp;". ","")</f>
        <v/>
      </c>
      <c r="BM81" s="36" t="str">
        <f>IF(BA81&lt;&gt;"","Terrain: "&amp;BA81&amp;". ","")</f>
        <v/>
      </c>
      <c r="BN81" s="36" t="str">
        <f t="shared" si="11"/>
        <v/>
      </c>
      <c r="BO81" t="str">
        <f t="shared" si="12"/>
        <v/>
      </c>
      <c r="BP81" t="str">
        <f>IF(BD81&lt;&gt;"","Permit: "&amp;BD81,"")</f>
        <v/>
      </c>
      <c r="BQ81" s="41" t="str">
        <f>IF(AA81="Abundant","Estimated frequency within viewshed: Abundant (&gt;500).",IF(AA81="Common","Estimated frequency within viewshed: Common (101-500).",IF(AA81="Frequent","Estimated frequency within viewshed: Frequent (11-100).",IF(AA81="Occasional","Estimated frequency within viewshed: Occasional (6-10).",IF(AA81="Rare","Estimated frequency within viewshed: Rare (1-5).","")))))</f>
        <v/>
      </c>
      <c r="BR81" s="41" t="str">
        <f>IF(B81&lt;&gt;"",B81&amp;". ","")</f>
        <v/>
      </c>
      <c r="BS81" s="41" t="str">
        <f>IF(M81="Same individual","Tissue sample collected.",IF(M81="Same population","Tissue sample collected from another individual in the same population.",""))</f>
        <v/>
      </c>
      <c r="BT81" s="41" t="str">
        <f>IF(R81&lt;&gt;"","Seed sample collected from "&amp;R81&amp;" plants within the same population.","")</f>
        <v/>
      </c>
      <c r="BU81" s="41" t="str">
        <f>IF(AB81&lt;&gt;"",AB81&amp;". ","")</f>
        <v/>
      </c>
      <c r="BV81" s="41" t="str">
        <f>IF(AE81&lt;&gt;"","Landowner: "&amp;AE81&amp;".","")</f>
        <v/>
      </c>
      <c r="BW81" s="41" t="str">
        <f>IF(AF81&lt;&gt;"","Element Occurrence ID: "&amp;AF81&amp;".","")</f>
        <v/>
      </c>
      <c r="BX81" s="41" t="str">
        <f t="shared" si="13"/>
        <v/>
      </c>
      <c r="BY81" t="str">
        <f t="shared" si="14"/>
        <v/>
      </c>
      <c r="BZ81" s="41" t="str">
        <f t="shared" si="15"/>
        <v/>
      </c>
      <c r="CA81" t="str">
        <f t="shared" si="16"/>
        <v/>
      </c>
      <c r="CB81" s="41" t="str">
        <f>IF(AU81&lt;&gt;"","Area immediately surrounding specimen: "&amp;AU81&amp;".","")</f>
        <v/>
      </c>
      <c r="CC81" s="41" t="str">
        <f>IF(T81&lt;&gt;"","Habit: "&amp;T81&amp;".","")</f>
        <v/>
      </c>
      <c r="CD81" s="41" t="str">
        <f>IF(U81&lt;&gt;"","Life history habit: "&amp;U81&amp;".","")</f>
        <v/>
      </c>
      <c r="CE81" s="41" t="str">
        <f>IF(V81&lt;&gt;"","Graminoid habit: "&amp;V81&amp;".","")</f>
        <v/>
      </c>
      <c r="CF81" s="41" t="str">
        <f>IF(W81&lt;&gt;"","Flower color: "&amp;W81&amp;".","")</f>
        <v/>
      </c>
      <c r="CG81" s="41" t="str">
        <f>IF(X81&lt;&gt;"","Height in centimeters: "&amp;X81&amp;".","")</f>
        <v/>
      </c>
      <c r="CH81" s="41" t="str">
        <f>IF(Y81&lt;&gt;"",Y81&amp;".","")</f>
        <v/>
      </c>
      <c r="CI81" s="41" t="str">
        <f t="shared" si="17"/>
        <v/>
      </c>
      <c r="CJ81" t="str">
        <f t="shared" si="18"/>
        <v/>
      </c>
      <c r="CK81" s="41" t="str">
        <f>IF(T81&lt;&gt;"","''habit'':"&amp;"''"&amp;T81&amp;"'',","")</f>
        <v/>
      </c>
      <c r="CL81" s="41" t="str">
        <f>IF(U81&lt;&gt;"","''life cycle habit'':"&amp;"''"&amp;U81&amp;"'',","")</f>
        <v/>
      </c>
      <c r="CM81" s="41" t="str">
        <f>IF(V81&lt;&gt;"","''graminoidHabit'':"&amp;"''"&amp;V81&amp;"'',","")</f>
        <v/>
      </c>
      <c r="CN81" s="41" t="str">
        <f>IF(W81&lt;&gt;"","''flower color'':"&amp;"''"&amp;W81&amp;"'',","")</f>
        <v/>
      </c>
      <c r="CO81" s="41" t="str">
        <f>IF(X81&lt;&gt;"","''heightInCentimeters'':"&amp;X81&amp;",","")</f>
        <v/>
      </c>
      <c r="CP81" s="41" t="str">
        <f>IF(Y81&lt;&gt;"",Y81,"")</f>
        <v/>
      </c>
      <c r="CQ81" s="41" t="str">
        <f t="shared" si="19"/>
        <v/>
      </c>
      <c r="CR81" s="42" t="str">
        <f t="shared" si="20"/>
        <v/>
      </c>
      <c r="CS81" t="str">
        <f t="shared" si="21"/>
        <v/>
      </c>
      <c r="CT81" t="str">
        <f>IF(L81="Y","tissue","")</f>
        <v/>
      </c>
      <c r="CU81" t="str">
        <f>IF(L81="Y","in collection","")</f>
        <v/>
      </c>
      <c r="CV81" t="str">
        <f>IF(L81="Y","dessicated","")</f>
        <v/>
      </c>
    </row>
    <row r="82" spans="1:100" ht="16.5" x14ac:dyDescent="0.3">
      <c r="A82" s="7"/>
      <c r="B82" s="19"/>
      <c r="C82" s="19"/>
      <c r="D82" s="19"/>
      <c r="E82" s="19"/>
      <c r="F82" s="19"/>
      <c r="G82" s="10"/>
      <c r="H82" s="14"/>
      <c r="I82" s="19"/>
      <c r="J82" s="19"/>
      <c r="K82" s="10"/>
      <c r="L82" s="19"/>
      <c r="M82" s="19"/>
      <c r="N82" s="19"/>
      <c r="O82" s="19"/>
      <c r="P82" s="19"/>
      <c r="Q82" s="24"/>
      <c r="R82" s="14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29"/>
      <c r="AL82" s="29"/>
      <c r="AM82" s="7"/>
      <c r="AN82" s="7"/>
      <c r="AO82" s="7"/>
      <c r="AP82" s="19"/>
      <c r="AQ82" s="19"/>
      <c r="AR82" s="19"/>
      <c r="AS82" s="14"/>
      <c r="AT82" s="19"/>
      <c r="AU82" s="19"/>
      <c r="AV82" s="19"/>
      <c r="AW82" s="14"/>
      <c r="AX82" s="19"/>
      <c r="AY82" s="19"/>
      <c r="AZ82" s="19"/>
      <c r="BA82" s="19"/>
      <c r="BB82" s="19"/>
      <c r="BC82" s="19"/>
      <c r="BD82" s="19"/>
      <c r="BE82" s="19"/>
      <c r="BF82" s="14"/>
      <c r="BG82" s="35" t="str">
        <f>IF(BB82&lt;&gt;"","&lt;a href='https://www.inaturalist.org/observations/"&amp;BB82&amp;" 'target='_blank' style='color: blue'&gt;iNaturalist Record: "&amp;BB82&amp;"&lt;/a&gt; ","")</f>
        <v/>
      </c>
      <c r="BH82" s="36" t="str">
        <f>IF(AT82&lt;&gt;"",AT82&amp;". ","")</f>
        <v/>
      </c>
      <c r="BI82" s="36" t="str">
        <f>IF(AV82&lt;&gt;"","Land use/disturbance history: "&amp;AV82&amp;". ","")</f>
        <v/>
      </c>
      <c r="BJ82" s="36" t="str">
        <f>IF(AW82&lt;&gt;"","Slope in degrees: "&amp;AW82&amp;". ","")</f>
        <v/>
      </c>
      <c r="BK82" s="36" t="str">
        <f>IF(AX82&lt;&gt;"","Slope aspect: "&amp;AX82&amp;". ","")</f>
        <v/>
      </c>
      <c r="BL82" s="36" t="str">
        <f>IF(AY82&lt;&gt;"","Soil description: "&amp;AY82&amp;". ","")</f>
        <v/>
      </c>
      <c r="BM82" s="36" t="str">
        <f>IF(BA82&lt;&gt;"","Terrain: "&amp;BA82&amp;". ","")</f>
        <v/>
      </c>
      <c r="BN82" s="36" t="str">
        <f t="shared" si="11"/>
        <v/>
      </c>
      <c r="BO82" t="str">
        <f t="shared" si="12"/>
        <v/>
      </c>
      <c r="BP82" t="str">
        <f>IF(BD82&lt;&gt;"","Permit: "&amp;BD82,"")</f>
        <v/>
      </c>
      <c r="BQ82" s="41" t="str">
        <f>IF(AA82="Abundant","Estimated frequency within viewshed: Abundant (&gt;500).",IF(AA82="Common","Estimated frequency within viewshed: Common (101-500).",IF(AA82="Frequent","Estimated frequency within viewshed: Frequent (11-100).",IF(AA82="Occasional","Estimated frequency within viewshed: Occasional (6-10).",IF(AA82="Rare","Estimated frequency within viewshed: Rare (1-5).","")))))</f>
        <v/>
      </c>
      <c r="BR82" s="41" t="str">
        <f>IF(B82&lt;&gt;"",B82&amp;". ","")</f>
        <v/>
      </c>
      <c r="BS82" s="41" t="str">
        <f>IF(M82="Same individual","Tissue sample collected.",IF(M82="Same population","Tissue sample collected from another individual in the same population.",""))</f>
        <v/>
      </c>
      <c r="BT82" s="41" t="str">
        <f>IF(R82&lt;&gt;"","Seed sample collected from "&amp;R82&amp;" plants within the same population.","")</f>
        <v/>
      </c>
      <c r="BU82" s="41" t="str">
        <f>IF(AB82&lt;&gt;"",AB82&amp;". ","")</f>
        <v/>
      </c>
      <c r="BV82" s="41" t="str">
        <f>IF(AE82&lt;&gt;"","Landowner: "&amp;AE82&amp;".","")</f>
        <v/>
      </c>
      <c r="BW82" s="41" t="str">
        <f>IF(AF82&lt;&gt;"","Element Occurrence ID: "&amp;AF82&amp;".","")</f>
        <v/>
      </c>
      <c r="BX82" s="41" t="str">
        <f t="shared" si="13"/>
        <v/>
      </c>
      <c r="BY82" t="str">
        <f t="shared" si="14"/>
        <v/>
      </c>
      <c r="BZ82" s="41" t="str">
        <f t="shared" si="15"/>
        <v/>
      </c>
      <c r="CA82" t="str">
        <f t="shared" si="16"/>
        <v/>
      </c>
      <c r="CB82" s="41" t="str">
        <f>IF(AU82&lt;&gt;"","Area immediately surrounding specimen: "&amp;AU82&amp;".","")</f>
        <v/>
      </c>
      <c r="CC82" s="41" t="str">
        <f>IF(T82&lt;&gt;"","Habit: "&amp;T82&amp;".","")</f>
        <v/>
      </c>
      <c r="CD82" s="41" t="str">
        <f>IF(U82&lt;&gt;"","Life history habit: "&amp;U82&amp;".","")</f>
        <v/>
      </c>
      <c r="CE82" s="41" t="str">
        <f>IF(V82&lt;&gt;"","Graminoid habit: "&amp;V82&amp;".","")</f>
        <v/>
      </c>
      <c r="CF82" s="41" t="str">
        <f>IF(W82&lt;&gt;"","Flower color: "&amp;W82&amp;".","")</f>
        <v/>
      </c>
      <c r="CG82" s="41" t="str">
        <f>IF(X82&lt;&gt;"","Height in centimeters: "&amp;X82&amp;".","")</f>
        <v/>
      </c>
      <c r="CH82" s="41" t="str">
        <f>IF(Y82&lt;&gt;"",Y82&amp;".","")</f>
        <v/>
      </c>
      <c r="CI82" s="41" t="str">
        <f t="shared" si="17"/>
        <v/>
      </c>
      <c r="CJ82" t="str">
        <f t="shared" si="18"/>
        <v/>
      </c>
      <c r="CK82" s="41" t="str">
        <f>IF(T82&lt;&gt;"","''habit'':"&amp;"''"&amp;T82&amp;"'',","")</f>
        <v/>
      </c>
      <c r="CL82" s="41" t="str">
        <f>IF(U82&lt;&gt;"","''life cycle habit'':"&amp;"''"&amp;U82&amp;"'',","")</f>
        <v/>
      </c>
      <c r="CM82" s="41" t="str">
        <f>IF(V82&lt;&gt;"","''graminoidHabit'':"&amp;"''"&amp;V82&amp;"'',","")</f>
        <v/>
      </c>
      <c r="CN82" s="41" t="str">
        <f>IF(W82&lt;&gt;"","''flower color'':"&amp;"''"&amp;W82&amp;"'',","")</f>
        <v/>
      </c>
      <c r="CO82" s="41" t="str">
        <f>IF(X82&lt;&gt;"","''heightInCentimeters'':"&amp;X82&amp;",","")</f>
        <v/>
      </c>
      <c r="CP82" s="41" t="str">
        <f>IF(Y82&lt;&gt;"",Y82,"")</f>
        <v/>
      </c>
      <c r="CQ82" s="41" t="str">
        <f t="shared" si="19"/>
        <v/>
      </c>
      <c r="CR82" s="42" t="str">
        <f t="shared" si="20"/>
        <v/>
      </c>
      <c r="CS82" t="str">
        <f t="shared" si="21"/>
        <v/>
      </c>
      <c r="CT82" t="str">
        <f>IF(L82="Y","tissue","")</f>
        <v/>
      </c>
      <c r="CU82" t="str">
        <f>IF(L82="Y","in collection","")</f>
        <v/>
      </c>
      <c r="CV82" t="str">
        <f>IF(L82="Y","dessicated","")</f>
        <v/>
      </c>
    </row>
    <row r="83" spans="1:100" ht="16.5" x14ac:dyDescent="0.3">
      <c r="A83" s="7"/>
      <c r="B83" s="19"/>
      <c r="C83" s="19"/>
      <c r="D83" s="19"/>
      <c r="E83" s="19"/>
      <c r="F83" s="19"/>
      <c r="G83" s="10"/>
      <c r="H83" s="14"/>
      <c r="I83" s="19"/>
      <c r="J83" s="19"/>
      <c r="K83" s="10"/>
      <c r="L83" s="19"/>
      <c r="M83" s="19"/>
      <c r="N83" s="19"/>
      <c r="O83" s="19"/>
      <c r="P83" s="19"/>
      <c r="Q83" s="24"/>
      <c r="R83" s="14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29"/>
      <c r="AL83" s="29"/>
      <c r="AM83" s="7"/>
      <c r="AN83" s="7"/>
      <c r="AO83" s="7"/>
      <c r="AP83" s="19"/>
      <c r="AQ83" s="19"/>
      <c r="AR83" s="19"/>
      <c r="AS83" s="14"/>
      <c r="AT83" s="19"/>
      <c r="AU83" s="19"/>
      <c r="AV83" s="19"/>
      <c r="AW83" s="14"/>
      <c r="AX83" s="19"/>
      <c r="AY83" s="19"/>
      <c r="AZ83" s="19"/>
      <c r="BA83" s="19"/>
      <c r="BB83" s="19"/>
      <c r="BC83" s="19"/>
      <c r="BD83" s="19"/>
      <c r="BE83" s="19"/>
      <c r="BF83" s="14"/>
      <c r="BG83" s="35" t="str">
        <f>IF(BB83&lt;&gt;"","&lt;a href='https://www.inaturalist.org/observations/"&amp;BB83&amp;" 'target='_blank' style='color: blue'&gt;iNaturalist Record: "&amp;BB83&amp;"&lt;/a&gt; ","")</f>
        <v/>
      </c>
      <c r="BH83" s="36" t="str">
        <f>IF(AT83&lt;&gt;"",AT83&amp;". ","")</f>
        <v/>
      </c>
      <c r="BI83" s="36" t="str">
        <f>IF(AV83&lt;&gt;"","Land use/disturbance history: "&amp;AV83&amp;". ","")</f>
        <v/>
      </c>
      <c r="BJ83" s="36" t="str">
        <f>IF(AW83&lt;&gt;"","Slope in degrees: "&amp;AW83&amp;". ","")</f>
        <v/>
      </c>
      <c r="BK83" s="36" t="str">
        <f>IF(AX83&lt;&gt;"","Slope aspect: "&amp;AX83&amp;". ","")</f>
        <v/>
      </c>
      <c r="BL83" s="36" t="str">
        <f>IF(AY83&lt;&gt;"","Soil description: "&amp;AY83&amp;". ","")</f>
        <v/>
      </c>
      <c r="BM83" s="36" t="str">
        <f>IF(BA83&lt;&gt;"","Terrain: "&amp;BA83&amp;". ","")</f>
        <v/>
      </c>
      <c r="BN83" s="36" t="str">
        <f t="shared" si="11"/>
        <v/>
      </c>
      <c r="BO83" t="str">
        <f t="shared" si="12"/>
        <v/>
      </c>
      <c r="BP83" t="str">
        <f>IF(BD83&lt;&gt;"","Permit: "&amp;BD83,"")</f>
        <v/>
      </c>
      <c r="BQ83" s="41" t="str">
        <f>IF(AA83="Abundant","Estimated frequency within viewshed: Abundant (&gt;500).",IF(AA83="Common","Estimated frequency within viewshed: Common (101-500).",IF(AA83="Frequent","Estimated frequency within viewshed: Frequent (11-100).",IF(AA83="Occasional","Estimated frequency within viewshed: Occasional (6-10).",IF(AA83="Rare","Estimated frequency within viewshed: Rare (1-5).","")))))</f>
        <v/>
      </c>
      <c r="BR83" s="41" t="str">
        <f>IF(B83&lt;&gt;"",B83&amp;". ","")</f>
        <v/>
      </c>
      <c r="BS83" s="41" t="str">
        <f>IF(M83="Same individual","Tissue sample collected.",IF(M83="Same population","Tissue sample collected from another individual in the same population.",""))</f>
        <v/>
      </c>
      <c r="BT83" s="41" t="str">
        <f>IF(R83&lt;&gt;"","Seed sample collected from "&amp;R83&amp;" plants within the same population.","")</f>
        <v/>
      </c>
      <c r="BU83" s="41" t="str">
        <f>IF(AB83&lt;&gt;"",AB83&amp;". ","")</f>
        <v/>
      </c>
      <c r="BV83" s="41" t="str">
        <f>IF(AE83&lt;&gt;"","Landowner: "&amp;AE83&amp;".","")</f>
        <v/>
      </c>
      <c r="BW83" s="41" t="str">
        <f>IF(AF83&lt;&gt;"","Element Occurrence ID: "&amp;AF83&amp;".","")</f>
        <v/>
      </c>
      <c r="BX83" s="41" t="str">
        <f t="shared" si="13"/>
        <v/>
      </c>
      <c r="BY83" t="str">
        <f t="shared" si="14"/>
        <v/>
      </c>
      <c r="BZ83" s="41" t="str">
        <f t="shared" si="15"/>
        <v/>
      </c>
      <c r="CA83" t="str">
        <f t="shared" si="16"/>
        <v/>
      </c>
      <c r="CB83" s="41" t="str">
        <f>IF(AU83&lt;&gt;"","Area immediately surrounding specimen: "&amp;AU83&amp;".","")</f>
        <v/>
      </c>
      <c r="CC83" s="41" t="str">
        <f>IF(T83&lt;&gt;"","Habit: "&amp;T83&amp;".","")</f>
        <v/>
      </c>
      <c r="CD83" s="41" t="str">
        <f>IF(U83&lt;&gt;"","Life history habit: "&amp;U83&amp;".","")</f>
        <v/>
      </c>
      <c r="CE83" s="41" t="str">
        <f>IF(V83&lt;&gt;"","Graminoid habit: "&amp;V83&amp;".","")</f>
        <v/>
      </c>
      <c r="CF83" s="41" t="str">
        <f>IF(W83&lt;&gt;"","Flower color: "&amp;W83&amp;".","")</f>
        <v/>
      </c>
      <c r="CG83" s="41" t="str">
        <f>IF(X83&lt;&gt;"","Height in centimeters: "&amp;X83&amp;".","")</f>
        <v/>
      </c>
      <c r="CH83" s="41" t="str">
        <f>IF(Y83&lt;&gt;"",Y83&amp;".","")</f>
        <v/>
      </c>
      <c r="CI83" s="41" t="str">
        <f t="shared" si="17"/>
        <v/>
      </c>
      <c r="CJ83" t="str">
        <f t="shared" si="18"/>
        <v/>
      </c>
      <c r="CK83" s="41" t="str">
        <f>IF(T83&lt;&gt;"","''habit'':"&amp;"''"&amp;T83&amp;"'',","")</f>
        <v/>
      </c>
      <c r="CL83" s="41" t="str">
        <f>IF(U83&lt;&gt;"","''life cycle habit'':"&amp;"''"&amp;U83&amp;"'',","")</f>
        <v/>
      </c>
      <c r="CM83" s="41" t="str">
        <f>IF(V83&lt;&gt;"","''graminoidHabit'':"&amp;"''"&amp;V83&amp;"'',","")</f>
        <v/>
      </c>
      <c r="CN83" s="41" t="str">
        <f>IF(W83&lt;&gt;"","''flower color'':"&amp;"''"&amp;W83&amp;"'',","")</f>
        <v/>
      </c>
      <c r="CO83" s="41" t="str">
        <f>IF(X83&lt;&gt;"","''heightInCentimeters'':"&amp;X83&amp;",","")</f>
        <v/>
      </c>
      <c r="CP83" s="41" t="str">
        <f>IF(Y83&lt;&gt;"",Y83,"")</f>
        <v/>
      </c>
      <c r="CQ83" s="41" t="str">
        <f t="shared" si="19"/>
        <v/>
      </c>
      <c r="CR83" s="42" t="str">
        <f t="shared" si="20"/>
        <v/>
      </c>
      <c r="CS83" t="str">
        <f t="shared" si="21"/>
        <v/>
      </c>
      <c r="CT83" t="str">
        <f>IF(L83="Y","tissue","")</f>
        <v/>
      </c>
      <c r="CU83" t="str">
        <f>IF(L83="Y","in collection","")</f>
        <v/>
      </c>
      <c r="CV83" t="str">
        <f>IF(L83="Y","dessicated","")</f>
        <v/>
      </c>
    </row>
    <row r="84" spans="1:100" ht="16.5" x14ac:dyDescent="0.3">
      <c r="A84" s="7"/>
      <c r="B84" s="19"/>
      <c r="C84" s="19"/>
      <c r="D84" s="19"/>
      <c r="E84" s="19"/>
      <c r="F84" s="19"/>
      <c r="G84" s="10"/>
      <c r="H84" s="14"/>
      <c r="I84" s="19"/>
      <c r="J84" s="19"/>
      <c r="K84" s="10"/>
      <c r="L84" s="19"/>
      <c r="M84" s="19"/>
      <c r="N84" s="19"/>
      <c r="O84" s="19"/>
      <c r="P84" s="19"/>
      <c r="Q84" s="24"/>
      <c r="R84" s="14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29"/>
      <c r="AL84" s="29"/>
      <c r="AM84" s="7"/>
      <c r="AN84" s="7"/>
      <c r="AO84" s="7"/>
      <c r="AP84" s="19"/>
      <c r="AQ84" s="19"/>
      <c r="AR84" s="19"/>
      <c r="AS84" s="14"/>
      <c r="AT84" s="19"/>
      <c r="AU84" s="19"/>
      <c r="AV84" s="19"/>
      <c r="AW84" s="14"/>
      <c r="AX84" s="19"/>
      <c r="AY84" s="19"/>
      <c r="AZ84" s="19"/>
      <c r="BA84" s="19"/>
      <c r="BB84" s="19"/>
      <c r="BC84" s="19"/>
      <c r="BD84" s="19"/>
      <c r="BE84" s="19"/>
      <c r="BF84" s="14"/>
      <c r="BG84" s="35" t="str">
        <f>IF(BB84&lt;&gt;"","&lt;a href='https://www.inaturalist.org/observations/"&amp;BB84&amp;" 'target='_blank' style='color: blue'&gt;iNaturalist Record: "&amp;BB84&amp;"&lt;/a&gt; ","")</f>
        <v/>
      </c>
      <c r="BH84" s="36" t="str">
        <f>IF(AT84&lt;&gt;"",AT84&amp;". ","")</f>
        <v/>
      </c>
      <c r="BI84" s="36" t="str">
        <f>IF(AV84&lt;&gt;"","Land use/disturbance history: "&amp;AV84&amp;". ","")</f>
        <v/>
      </c>
      <c r="BJ84" s="36" t="str">
        <f>IF(AW84&lt;&gt;"","Slope in degrees: "&amp;AW84&amp;". ","")</f>
        <v/>
      </c>
      <c r="BK84" s="36" t="str">
        <f>IF(AX84&lt;&gt;"","Slope aspect: "&amp;AX84&amp;". ","")</f>
        <v/>
      </c>
      <c r="BL84" s="36" t="str">
        <f>IF(AY84&lt;&gt;"","Soil description: "&amp;AY84&amp;". ","")</f>
        <v/>
      </c>
      <c r="BM84" s="36" t="str">
        <f>IF(BA84&lt;&gt;"","Terrain: "&amp;BA84&amp;". ","")</f>
        <v/>
      </c>
      <c r="BN84" s="36" t="str">
        <f t="shared" si="11"/>
        <v/>
      </c>
      <c r="BO84" t="str">
        <f t="shared" si="12"/>
        <v/>
      </c>
      <c r="BP84" t="str">
        <f>IF(BD84&lt;&gt;"","Permit: "&amp;BD84,"")</f>
        <v/>
      </c>
      <c r="BQ84" s="41" t="str">
        <f>IF(AA84="Abundant","Estimated frequency within viewshed: Abundant (&gt;500).",IF(AA84="Common","Estimated frequency within viewshed: Common (101-500).",IF(AA84="Frequent","Estimated frequency within viewshed: Frequent (11-100).",IF(AA84="Occasional","Estimated frequency within viewshed: Occasional (6-10).",IF(AA84="Rare","Estimated frequency within viewshed: Rare (1-5).","")))))</f>
        <v/>
      </c>
      <c r="BR84" s="41" t="str">
        <f>IF(B84&lt;&gt;"",B84&amp;". ","")</f>
        <v/>
      </c>
      <c r="BS84" s="41" t="str">
        <f>IF(M84="Same individual","Tissue sample collected.",IF(M84="Same population","Tissue sample collected from another individual in the same population.",""))</f>
        <v/>
      </c>
      <c r="BT84" s="41" t="str">
        <f>IF(R84&lt;&gt;"","Seed sample collected from "&amp;R84&amp;" plants within the same population.","")</f>
        <v/>
      </c>
      <c r="BU84" s="41" t="str">
        <f>IF(AB84&lt;&gt;"",AB84&amp;". ","")</f>
        <v/>
      </c>
      <c r="BV84" s="41" t="str">
        <f>IF(AE84&lt;&gt;"","Landowner: "&amp;AE84&amp;".","")</f>
        <v/>
      </c>
      <c r="BW84" s="41" t="str">
        <f>IF(AF84&lt;&gt;"","Element Occurrence ID: "&amp;AF84&amp;".","")</f>
        <v/>
      </c>
      <c r="BX84" s="41" t="str">
        <f t="shared" si="13"/>
        <v/>
      </c>
      <c r="BY84" t="str">
        <f t="shared" si="14"/>
        <v/>
      </c>
      <c r="BZ84" s="41" t="str">
        <f t="shared" si="15"/>
        <v/>
      </c>
      <c r="CA84" t="str">
        <f t="shared" si="16"/>
        <v/>
      </c>
      <c r="CB84" s="41" t="str">
        <f>IF(AU84&lt;&gt;"","Area immediately surrounding specimen: "&amp;AU84&amp;".","")</f>
        <v/>
      </c>
      <c r="CC84" s="41" t="str">
        <f>IF(T84&lt;&gt;"","Habit: "&amp;T84&amp;".","")</f>
        <v/>
      </c>
      <c r="CD84" s="41" t="str">
        <f>IF(U84&lt;&gt;"","Life history habit: "&amp;U84&amp;".","")</f>
        <v/>
      </c>
      <c r="CE84" s="41" t="str">
        <f>IF(V84&lt;&gt;"","Graminoid habit: "&amp;V84&amp;".","")</f>
        <v/>
      </c>
      <c r="CF84" s="41" t="str">
        <f>IF(W84&lt;&gt;"","Flower color: "&amp;W84&amp;".","")</f>
        <v/>
      </c>
      <c r="CG84" s="41" t="str">
        <f>IF(X84&lt;&gt;"","Height in centimeters: "&amp;X84&amp;".","")</f>
        <v/>
      </c>
      <c r="CH84" s="41" t="str">
        <f>IF(Y84&lt;&gt;"",Y84&amp;".","")</f>
        <v/>
      </c>
      <c r="CI84" s="41" t="str">
        <f t="shared" si="17"/>
        <v/>
      </c>
      <c r="CJ84" t="str">
        <f t="shared" si="18"/>
        <v/>
      </c>
      <c r="CK84" s="41" t="str">
        <f>IF(T84&lt;&gt;"","''habit'':"&amp;"''"&amp;T84&amp;"'',","")</f>
        <v/>
      </c>
      <c r="CL84" s="41" t="str">
        <f>IF(U84&lt;&gt;"","''life cycle habit'':"&amp;"''"&amp;U84&amp;"'',","")</f>
        <v/>
      </c>
      <c r="CM84" s="41" t="str">
        <f>IF(V84&lt;&gt;"","''graminoidHabit'':"&amp;"''"&amp;V84&amp;"'',","")</f>
        <v/>
      </c>
      <c r="CN84" s="41" t="str">
        <f>IF(W84&lt;&gt;"","''flower color'':"&amp;"''"&amp;W84&amp;"'',","")</f>
        <v/>
      </c>
      <c r="CO84" s="41" t="str">
        <f>IF(X84&lt;&gt;"","''heightInCentimeters'':"&amp;X84&amp;",","")</f>
        <v/>
      </c>
      <c r="CP84" s="41" t="str">
        <f>IF(Y84&lt;&gt;"",Y84,"")</f>
        <v/>
      </c>
      <c r="CQ84" s="41" t="str">
        <f t="shared" si="19"/>
        <v/>
      </c>
      <c r="CR84" s="42" t="str">
        <f t="shared" si="20"/>
        <v/>
      </c>
      <c r="CS84" t="str">
        <f t="shared" si="21"/>
        <v/>
      </c>
      <c r="CT84" t="str">
        <f>IF(L84="Y","tissue","")</f>
        <v/>
      </c>
      <c r="CU84" t="str">
        <f>IF(L84="Y","in collection","")</f>
        <v/>
      </c>
      <c r="CV84" t="str">
        <f>IF(L84="Y","dessicated","")</f>
        <v/>
      </c>
    </row>
    <row r="85" spans="1:100" ht="16.5" x14ac:dyDescent="0.3">
      <c r="A85" s="7"/>
      <c r="B85" s="19"/>
      <c r="C85" s="19"/>
      <c r="D85" s="19"/>
      <c r="E85" s="19"/>
      <c r="F85" s="19"/>
      <c r="G85" s="10"/>
      <c r="H85" s="14"/>
      <c r="I85" s="19"/>
      <c r="J85" s="19"/>
      <c r="K85" s="10"/>
      <c r="L85" s="19"/>
      <c r="M85" s="19"/>
      <c r="N85" s="19"/>
      <c r="O85" s="19"/>
      <c r="P85" s="19"/>
      <c r="Q85" s="24"/>
      <c r="R85" s="14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29"/>
      <c r="AL85" s="29"/>
      <c r="AM85" s="7"/>
      <c r="AN85" s="7"/>
      <c r="AO85" s="7"/>
      <c r="AP85" s="19"/>
      <c r="AQ85" s="19"/>
      <c r="AR85" s="19"/>
      <c r="AS85" s="14"/>
      <c r="AT85" s="19"/>
      <c r="AU85" s="19"/>
      <c r="AV85" s="19"/>
      <c r="AW85" s="14"/>
      <c r="AX85" s="19"/>
      <c r="AY85" s="19"/>
      <c r="AZ85" s="19"/>
      <c r="BA85" s="19"/>
      <c r="BB85" s="19"/>
      <c r="BC85" s="19"/>
      <c r="BD85" s="19"/>
      <c r="BE85" s="19"/>
      <c r="BF85" s="14"/>
      <c r="BG85" s="35" t="str">
        <f>IF(BB85&lt;&gt;"","&lt;a href='https://www.inaturalist.org/observations/"&amp;BB85&amp;" 'target='_blank' style='color: blue'&gt;iNaturalist Record: "&amp;BB85&amp;"&lt;/a&gt; ","")</f>
        <v/>
      </c>
      <c r="BH85" s="36" t="str">
        <f>IF(AT85&lt;&gt;"",AT85&amp;". ","")</f>
        <v/>
      </c>
      <c r="BI85" s="36" t="str">
        <f>IF(AV85&lt;&gt;"","Land use/disturbance history: "&amp;AV85&amp;". ","")</f>
        <v/>
      </c>
      <c r="BJ85" s="36" t="str">
        <f>IF(AW85&lt;&gt;"","Slope in degrees: "&amp;AW85&amp;". ","")</f>
        <v/>
      </c>
      <c r="BK85" s="36" t="str">
        <f>IF(AX85&lt;&gt;"","Slope aspect: "&amp;AX85&amp;". ","")</f>
        <v/>
      </c>
      <c r="BL85" s="36" t="str">
        <f>IF(AY85&lt;&gt;"","Soil description: "&amp;AY85&amp;". ","")</f>
        <v/>
      </c>
      <c r="BM85" s="36" t="str">
        <f>IF(BA85&lt;&gt;"","Terrain: "&amp;BA85&amp;". ","")</f>
        <v/>
      </c>
      <c r="BN85" s="36" t="str">
        <f t="shared" si="11"/>
        <v/>
      </c>
      <c r="BO85" t="str">
        <f t="shared" si="12"/>
        <v/>
      </c>
      <c r="BP85" t="str">
        <f>IF(BD85&lt;&gt;"","Permit: "&amp;BD85,"")</f>
        <v/>
      </c>
      <c r="BQ85" s="41" t="str">
        <f>IF(AA85="Abundant","Estimated frequency within viewshed: Abundant (&gt;500).",IF(AA85="Common","Estimated frequency within viewshed: Common (101-500).",IF(AA85="Frequent","Estimated frequency within viewshed: Frequent (11-100).",IF(AA85="Occasional","Estimated frequency within viewshed: Occasional (6-10).",IF(AA85="Rare","Estimated frequency within viewshed: Rare (1-5).","")))))</f>
        <v/>
      </c>
      <c r="BR85" s="41" t="str">
        <f>IF(B85&lt;&gt;"",B85&amp;". ","")</f>
        <v/>
      </c>
      <c r="BS85" s="41" t="str">
        <f>IF(M85="Same individual","Tissue sample collected.",IF(M85="Same population","Tissue sample collected from another individual in the same population.",""))</f>
        <v/>
      </c>
      <c r="BT85" s="41" t="str">
        <f>IF(R85&lt;&gt;"","Seed sample collected from "&amp;R85&amp;" plants within the same population.","")</f>
        <v/>
      </c>
      <c r="BU85" s="41" t="str">
        <f>IF(AB85&lt;&gt;"",AB85&amp;". ","")</f>
        <v/>
      </c>
      <c r="BV85" s="41" t="str">
        <f>IF(AE85&lt;&gt;"","Landowner: "&amp;AE85&amp;".","")</f>
        <v/>
      </c>
      <c r="BW85" s="41" t="str">
        <f>IF(AF85&lt;&gt;"","Element Occurrence ID: "&amp;AF85&amp;".","")</f>
        <v/>
      </c>
      <c r="BX85" s="41" t="str">
        <f t="shared" si="13"/>
        <v/>
      </c>
      <c r="BY85" t="str">
        <f t="shared" si="14"/>
        <v/>
      </c>
      <c r="BZ85" s="41" t="str">
        <f t="shared" si="15"/>
        <v/>
      </c>
      <c r="CA85" t="str">
        <f t="shared" si="16"/>
        <v/>
      </c>
      <c r="CB85" s="41" t="str">
        <f>IF(AU85&lt;&gt;"","Area immediately surrounding specimen: "&amp;AU85&amp;".","")</f>
        <v/>
      </c>
      <c r="CC85" s="41" t="str">
        <f>IF(T85&lt;&gt;"","Habit: "&amp;T85&amp;".","")</f>
        <v/>
      </c>
      <c r="CD85" s="41" t="str">
        <f>IF(U85&lt;&gt;"","Life history habit: "&amp;U85&amp;".","")</f>
        <v/>
      </c>
      <c r="CE85" s="41" t="str">
        <f>IF(V85&lt;&gt;"","Graminoid habit: "&amp;V85&amp;".","")</f>
        <v/>
      </c>
      <c r="CF85" s="41" t="str">
        <f>IF(W85&lt;&gt;"","Flower color: "&amp;W85&amp;".","")</f>
        <v/>
      </c>
      <c r="CG85" s="41" t="str">
        <f>IF(X85&lt;&gt;"","Height in centimeters: "&amp;X85&amp;".","")</f>
        <v/>
      </c>
      <c r="CH85" s="41" t="str">
        <f>IF(Y85&lt;&gt;"",Y85&amp;".","")</f>
        <v/>
      </c>
      <c r="CI85" s="41" t="str">
        <f t="shared" si="17"/>
        <v/>
      </c>
      <c r="CJ85" t="str">
        <f t="shared" si="18"/>
        <v/>
      </c>
      <c r="CK85" s="41" t="str">
        <f>IF(T85&lt;&gt;"","''habit'':"&amp;"''"&amp;T85&amp;"'',","")</f>
        <v/>
      </c>
      <c r="CL85" s="41" t="str">
        <f>IF(U85&lt;&gt;"","''life cycle habit'':"&amp;"''"&amp;U85&amp;"'',","")</f>
        <v/>
      </c>
      <c r="CM85" s="41" t="str">
        <f>IF(V85&lt;&gt;"","''graminoidHabit'':"&amp;"''"&amp;V85&amp;"'',","")</f>
        <v/>
      </c>
      <c r="CN85" s="41" t="str">
        <f>IF(W85&lt;&gt;"","''flower color'':"&amp;"''"&amp;W85&amp;"'',","")</f>
        <v/>
      </c>
      <c r="CO85" s="41" t="str">
        <f>IF(X85&lt;&gt;"","''heightInCentimeters'':"&amp;X85&amp;",","")</f>
        <v/>
      </c>
      <c r="CP85" s="41" t="str">
        <f>IF(Y85&lt;&gt;"",Y85,"")</f>
        <v/>
      </c>
      <c r="CQ85" s="41" t="str">
        <f t="shared" si="19"/>
        <v/>
      </c>
      <c r="CR85" s="42" t="str">
        <f t="shared" si="20"/>
        <v/>
      </c>
      <c r="CS85" t="str">
        <f t="shared" si="21"/>
        <v/>
      </c>
      <c r="CT85" t="str">
        <f>IF(L85="Y","tissue","")</f>
        <v/>
      </c>
      <c r="CU85" t="str">
        <f>IF(L85="Y","in collection","")</f>
        <v/>
      </c>
      <c r="CV85" t="str">
        <f>IF(L85="Y","dessicated","")</f>
        <v/>
      </c>
    </row>
    <row r="86" spans="1:100" ht="16.5" x14ac:dyDescent="0.3">
      <c r="A86" s="7"/>
      <c r="B86" s="19"/>
      <c r="C86" s="19"/>
      <c r="D86" s="19"/>
      <c r="E86" s="19"/>
      <c r="F86" s="19"/>
      <c r="G86" s="10"/>
      <c r="H86" s="14"/>
      <c r="I86" s="19"/>
      <c r="J86" s="19"/>
      <c r="K86" s="10"/>
      <c r="L86" s="19"/>
      <c r="M86" s="19"/>
      <c r="N86" s="19"/>
      <c r="O86" s="19"/>
      <c r="P86" s="19"/>
      <c r="Q86" s="24"/>
      <c r="R86" s="14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29"/>
      <c r="AL86" s="29"/>
      <c r="AM86" s="7"/>
      <c r="AN86" s="7"/>
      <c r="AO86" s="7"/>
      <c r="AP86" s="19"/>
      <c r="AQ86" s="19"/>
      <c r="AR86" s="19"/>
      <c r="AS86" s="14"/>
      <c r="AT86" s="19"/>
      <c r="AU86" s="19"/>
      <c r="AV86" s="19"/>
      <c r="AW86" s="14"/>
      <c r="AX86" s="19"/>
      <c r="AY86" s="19"/>
      <c r="AZ86" s="19"/>
      <c r="BA86" s="19"/>
      <c r="BB86" s="19"/>
      <c r="BC86" s="19"/>
      <c r="BD86" s="19"/>
      <c r="BE86" s="19"/>
      <c r="BF86" s="14"/>
      <c r="BG86" s="35" t="str">
        <f>IF(BB86&lt;&gt;"","&lt;a href='https://www.inaturalist.org/observations/"&amp;BB86&amp;" 'target='_blank' style='color: blue'&gt;iNaturalist Record: "&amp;BB86&amp;"&lt;/a&gt; ","")</f>
        <v/>
      </c>
      <c r="BH86" s="36" t="str">
        <f>IF(AT86&lt;&gt;"",AT86&amp;". ","")</f>
        <v/>
      </c>
      <c r="BI86" s="36" t="str">
        <f>IF(AV86&lt;&gt;"","Land use/disturbance history: "&amp;AV86&amp;". ","")</f>
        <v/>
      </c>
      <c r="BJ86" s="36" t="str">
        <f>IF(AW86&lt;&gt;"","Slope in degrees: "&amp;AW86&amp;". ","")</f>
        <v/>
      </c>
      <c r="BK86" s="36" t="str">
        <f>IF(AX86&lt;&gt;"","Slope aspect: "&amp;AX86&amp;". ","")</f>
        <v/>
      </c>
      <c r="BL86" s="36" t="str">
        <f>IF(AY86&lt;&gt;"","Soil description: "&amp;AY86&amp;". ","")</f>
        <v/>
      </c>
      <c r="BM86" s="36" t="str">
        <f>IF(BA86&lt;&gt;"","Terrain: "&amp;BA86&amp;". ","")</f>
        <v/>
      </c>
      <c r="BN86" s="36" t="str">
        <f t="shared" si="11"/>
        <v/>
      </c>
      <c r="BO86" t="str">
        <f t="shared" si="12"/>
        <v/>
      </c>
      <c r="BP86" t="str">
        <f>IF(BD86&lt;&gt;"","Permit: "&amp;BD86,"")</f>
        <v/>
      </c>
      <c r="BQ86" s="41" t="str">
        <f>IF(AA86="Abundant","Estimated frequency within viewshed: Abundant (&gt;500).",IF(AA86="Common","Estimated frequency within viewshed: Common (101-500).",IF(AA86="Frequent","Estimated frequency within viewshed: Frequent (11-100).",IF(AA86="Occasional","Estimated frequency within viewshed: Occasional (6-10).",IF(AA86="Rare","Estimated frequency within viewshed: Rare (1-5).","")))))</f>
        <v/>
      </c>
      <c r="BR86" s="41" t="str">
        <f>IF(B86&lt;&gt;"",B86&amp;". ","")</f>
        <v/>
      </c>
      <c r="BS86" s="41" t="str">
        <f>IF(M86="Same individual","Tissue sample collected.",IF(M86="Same population","Tissue sample collected from another individual in the same population.",""))</f>
        <v/>
      </c>
      <c r="BT86" s="41" t="str">
        <f>IF(R86&lt;&gt;"","Seed sample collected from "&amp;R86&amp;" plants within the same population.","")</f>
        <v/>
      </c>
      <c r="BU86" s="41" t="str">
        <f>IF(AB86&lt;&gt;"",AB86&amp;". ","")</f>
        <v/>
      </c>
      <c r="BV86" s="41" t="str">
        <f>IF(AE86&lt;&gt;"","Landowner: "&amp;AE86&amp;".","")</f>
        <v/>
      </c>
      <c r="BW86" s="41" t="str">
        <f>IF(AF86&lt;&gt;"","Element Occurrence ID: "&amp;AF86&amp;".","")</f>
        <v/>
      </c>
      <c r="BX86" s="41" t="str">
        <f t="shared" si="13"/>
        <v/>
      </c>
      <c r="BY86" t="str">
        <f t="shared" si="14"/>
        <v/>
      </c>
      <c r="BZ86" s="41" t="str">
        <f t="shared" si="15"/>
        <v/>
      </c>
      <c r="CA86" t="str">
        <f t="shared" si="16"/>
        <v/>
      </c>
      <c r="CB86" s="41" t="str">
        <f>IF(AU86&lt;&gt;"","Area immediately surrounding specimen: "&amp;AU86&amp;".","")</f>
        <v/>
      </c>
      <c r="CC86" s="41" t="str">
        <f>IF(T86&lt;&gt;"","Habit: "&amp;T86&amp;".","")</f>
        <v/>
      </c>
      <c r="CD86" s="41" t="str">
        <f>IF(U86&lt;&gt;"","Life history habit: "&amp;U86&amp;".","")</f>
        <v/>
      </c>
      <c r="CE86" s="41" t="str">
        <f>IF(V86&lt;&gt;"","Graminoid habit: "&amp;V86&amp;".","")</f>
        <v/>
      </c>
      <c r="CF86" s="41" t="str">
        <f>IF(W86&lt;&gt;"","Flower color: "&amp;W86&amp;".","")</f>
        <v/>
      </c>
      <c r="CG86" s="41" t="str">
        <f>IF(X86&lt;&gt;"","Height in centimeters: "&amp;X86&amp;".","")</f>
        <v/>
      </c>
      <c r="CH86" s="41" t="str">
        <f>IF(Y86&lt;&gt;"",Y86&amp;".","")</f>
        <v/>
      </c>
      <c r="CI86" s="41" t="str">
        <f t="shared" si="17"/>
        <v/>
      </c>
      <c r="CJ86" t="str">
        <f t="shared" si="18"/>
        <v/>
      </c>
      <c r="CK86" s="41" t="str">
        <f>IF(T86&lt;&gt;"","''habit'':"&amp;"''"&amp;T86&amp;"'',","")</f>
        <v/>
      </c>
      <c r="CL86" s="41" t="str">
        <f>IF(U86&lt;&gt;"","''life cycle habit'':"&amp;"''"&amp;U86&amp;"'',","")</f>
        <v/>
      </c>
      <c r="CM86" s="41" t="str">
        <f>IF(V86&lt;&gt;"","''graminoidHabit'':"&amp;"''"&amp;V86&amp;"'',","")</f>
        <v/>
      </c>
      <c r="CN86" s="41" t="str">
        <f>IF(W86&lt;&gt;"","''flower color'':"&amp;"''"&amp;W86&amp;"'',","")</f>
        <v/>
      </c>
      <c r="CO86" s="41" t="str">
        <f>IF(X86&lt;&gt;"","''heightInCentimeters'':"&amp;X86&amp;",","")</f>
        <v/>
      </c>
      <c r="CP86" s="41" t="str">
        <f>IF(Y86&lt;&gt;"",Y86,"")</f>
        <v/>
      </c>
      <c r="CQ86" s="41" t="str">
        <f t="shared" si="19"/>
        <v/>
      </c>
      <c r="CR86" s="42" t="str">
        <f t="shared" si="20"/>
        <v/>
      </c>
      <c r="CS86" t="str">
        <f t="shared" si="21"/>
        <v/>
      </c>
      <c r="CT86" t="str">
        <f>IF(L86="Y","tissue","")</f>
        <v/>
      </c>
      <c r="CU86" t="str">
        <f>IF(L86="Y","in collection","")</f>
        <v/>
      </c>
      <c r="CV86" t="str">
        <f>IF(L86="Y","dessicated","")</f>
        <v/>
      </c>
    </row>
    <row r="87" spans="1:100" ht="16.5" x14ac:dyDescent="0.3">
      <c r="A87" s="7"/>
      <c r="B87" s="19"/>
      <c r="C87" s="19"/>
      <c r="D87" s="19"/>
      <c r="E87" s="19"/>
      <c r="F87" s="19"/>
      <c r="G87" s="10"/>
      <c r="H87" s="14"/>
      <c r="I87" s="19"/>
      <c r="J87" s="19"/>
      <c r="K87" s="10"/>
      <c r="L87" s="19"/>
      <c r="M87" s="19"/>
      <c r="N87" s="19"/>
      <c r="O87" s="19"/>
      <c r="P87" s="19"/>
      <c r="Q87" s="24"/>
      <c r="R87" s="14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29"/>
      <c r="AL87" s="29"/>
      <c r="AM87" s="7"/>
      <c r="AN87" s="7"/>
      <c r="AO87" s="7"/>
      <c r="AP87" s="19"/>
      <c r="AQ87" s="19"/>
      <c r="AR87" s="19"/>
      <c r="AS87" s="14"/>
      <c r="AT87" s="19"/>
      <c r="AU87" s="19"/>
      <c r="AV87" s="19"/>
      <c r="AW87" s="14"/>
      <c r="AX87" s="19"/>
      <c r="AY87" s="19"/>
      <c r="AZ87" s="19"/>
      <c r="BA87" s="19"/>
      <c r="BB87" s="19"/>
      <c r="BC87" s="19"/>
      <c r="BD87" s="19"/>
      <c r="BE87" s="19"/>
      <c r="BF87" s="14"/>
      <c r="BG87" s="35" t="str">
        <f>IF(BB87&lt;&gt;"","&lt;a href='https://www.inaturalist.org/observations/"&amp;BB87&amp;" 'target='_blank' style='color: blue'&gt;iNaturalist Record: "&amp;BB87&amp;"&lt;/a&gt; ","")</f>
        <v/>
      </c>
      <c r="BH87" s="36" t="str">
        <f>IF(AT87&lt;&gt;"",AT87&amp;". ","")</f>
        <v/>
      </c>
      <c r="BI87" s="36" t="str">
        <f>IF(AV87&lt;&gt;"","Land use/disturbance history: "&amp;AV87&amp;". ","")</f>
        <v/>
      </c>
      <c r="BJ87" s="36" t="str">
        <f>IF(AW87&lt;&gt;"","Slope in degrees: "&amp;AW87&amp;". ","")</f>
        <v/>
      </c>
      <c r="BK87" s="36" t="str">
        <f>IF(AX87&lt;&gt;"","Slope aspect: "&amp;AX87&amp;". ","")</f>
        <v/>
      </c>
      <c r="BL87" s="36" t="str">
        <f>IF(AY87&lt;&gt;"","Soil description: "&amp;AY87&amp;". ","")</f>
        <v/>
      </c>
      <c r="BM87" s="36" t="str">
        <f>IF(BA87&lt;&gt;"","Terrain: "&amp;BA87&amp;". ","")</f>
        <v/>
      </c>
      <c r="BN87" s="36" t="str">
        <f t="shared" si="11"/>
        <v/>
      </c>
      <c r="BO87" t="str">
        <f t="shared" si="12"/>
        <v/>
      </c>
      <c r="BP87" t="str">
        <f>IF(BD87&lt;&gt;"","Permit: "&amp;BD87,"")</f>
        <v/>
      </c>
      <c r="BQ87" s="41" t="str">
        <f>IF(AA87="Abundant","Estimated frequency within viewshed: Abundant (&gt;500).",IF(AA87="Common","Estimated frequency within viewshed: Common (101-500).",IF(AA87="Frequent","Estimated frequency within viewshed: Frequent (11-100).",IF(AA87="Occasional","Estimated frequency within viewshed: Occasional (6-10).",IF(AA87="Rare","Estimated frequency within viewshed: Rare (1-5).","")))))</f>
        <v/>
      </c>
      <c r="BR87" s="41" t="str">
        <f>IF(B87&lt;&gt;"",B87&amp;". ","")</f>
        <v/>
      </c>
      <c r="BS87" s="41" t="str">
        <f>IF(M87="Same individual","Tissue sample collected.",IF(M87="Same population","Tissue sample collected from another individual in the same population.",""))</f>
        <v/>
      </c>
      <c r="BT87" s="41" t="str">
        <f>IF(R87&lt;&gt;"","Seed sample collected from "&amp;R87&amp;" plants within the same population.","")</f>
        <v/>
      </c>
      <c r="BU87" s="41" t="str">
        <f>IF(AB87&lt;&gt;"",AB87&amp;". ","")</f>
        <v/>
      </c>
      <c r="BV87" s="41" t="str">
        <f>IF(AE87&lt;&gt;"","Landowner: "&amp;AE87&amp;".","")</f>
        <v/>
      </c>
      <c r="BW87" s="41" t="str">
        <f>IF(AF87&lt;&gt;"","Element Occurrence ID: "&amp;AF87&amp;".","")</f>
        <v/>
      </c>
      <c r="BX87" s="41" t="str">
        <f t="shared" si="13"/>
        <v/>
      </c>
      <c r="BY87" t="str">
        <f t="shared" si="14"/>
        <v/>
      </c>
      <c r="BZ87" s="41" t="str">
        <f t="shared" si="15"/>
        <v/>
      </c>
      <c r="CA87" t="str">
        <f t="shared" si="16"/>
        <v/>
      </c>
      <c r="CB87" s="41" t="str">
        <f>IF(AU87&lt;&gt;"","Area immediately surrounding specimen: "&amp;AU87&amp;".","")</f>
        <v/>
      </c>
      <c r="CC87" s="41" t="str">
        <f>IF(T87&lt;&gt;"","Habit: "&amp;T87&amp;".","")</f>
        <v/>
      </c>
      <c r="CD87" s="41" t="str">
        <f>IF(U87&lt;&gt;"","Life history habit: "&amp;U87&amp;".","")</f>
        <v/>
      </c>
      <c r="CE87" s="41" t="str">
        <f>IF(V87&lt;&gt;"","Graminoid habit: "&amp;V87&amp;".","")</f>
        <v/>
      </c>
      <c r="CF87" s="41" t="str">
        <f>IF(W87&lt;&gt;"","Flower color: "&amp;W87&amp;".","")</f>
        <v/>
      </c>
      <c r="CG87" s="41" t="str">
        <f>IF(X87&lt;&gt;"","Height in centimeters: "&amp;X87&amp;".","")</f>
        <v/>
      </c>
      <c r="CH87" s="41" t="str">
        <f>IF(Y87&lt;&gt;"",Y87&amp;".","")</f>
        <v/>
      </c>
      <c r="CI87" s="41" t="str">
        <f t="shared" si="17"/>
        <v/>
      </c>
      <c r="CJ87" t="str">
        <f t="shared" si="18"/>
        <v/>
      </c>
      <c r="CK87" s="41" t="str">
        <f>IF(T87&lt;&gt;"","''habit'':"&amp;"''"&amp;T87&amp;"'',","")</f>
        <v/>
      </c>
      <c r="CL87" s="41" t="str">
        <f>IF(U87&lt;&gt;"","''life cycle habit'':"&amp;"''"&amp;U87&amp;"'',","")</f>
        <v/>
      </c>
      <c r="CM87" s="41" t="str">
        <f>IF(V87&lt;&gt;"","''graminoidHabit'':"&amp;"''"&amp;V87&amp;"'',","")</f>
        <v/>
      </c>
      <c r="CN87" s="41" t="str">
        <f>IF(W87&lt;&gt;"","''flower color'':"&amp;"''"&amp;W87&amp;"'',","")</f>
        <v/>
      </c>
      <c r="CO87" s="41" t="str">
        <f>IF(X87&lt;&gt;"","''heightInCentimeters'':"&amp;X87&amp;",","")</f>
        <v/>
      </c>
      <c r="CP87" s="41" t="str">
        <f>IF(Y87&lt;&gt;"",Y87,"")</f>
        <v/>
      </c>
      <c r="CQ87" s="41" t="str">
        <f t="shared" si="19"/>
        <v/>
      </c>
      <c r="CR87" s="42" t="str">
        <f t="shared" si="20"/>
        <v/>
      </c>
      <c r="CS87" t="str">
        <f t="shared" si="21"/>
        <v/>
      </c>
      <c r="CT87" t="str">
        <f>IF(L87="Y","tissue","")</f>
        <v/>
      </c>
      <c r="CU87" t="str">
        <f>IF(L87="Y","in collection","")</f>
        <v/>
      </c>
      <c r="CV87" t="str">
        <f>IF(L87="Y","dessicated","")</f>
        <v/>
      </c>
    </row>
    <row r="88" spans="1:100" ht="16.5" x14ac:dyDescent="0.3">
      <c r="A88" s="7"/>
      <c r="B88" s="19"/>
      <c r="C88" s="19"/>
      <c r="D88" s="19"/>
      <c r="E88" s="19"/>
      <c r="F88" s="19"/>
      <c r="G88" s="10"/>
      <c r="H88" s="14"/>
      <c r="I88" s="19"/>
      <c r="J88" s="19"/>
      <c r="K88" s="10"/>
      <c r="L88" s="19"/>
      <c r="M88" s="19"/>
      <c r="N88" s="19"/>
      <c r="O88" s="19"/>
      <c r="P88" s="19"/>
      <c r="Q88" s="24"/>
      <c r="R88" s="14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29"/>
      <c r="AL88" s="29"/>
      <c r="AM88" s="7"/>
      <c r="AN88" s="7"/>
      <c r="AO88" s="7"/>
      <c r="AP88" s="19"/>
      <c r="AQ88" s="19"/>
      <c r="AR88" s="19"/>
      <c r="AS88" s="14"/>
      <c r="AT88" s="19"/>
      <c r="AU88" s="19"/>
      <c r="AV88" s="19"/>
      <c r="AW88" s="14"/>
      <c r="AX88" s="19"/>
      <c r="AY88" s="19"/>
      <c r="AZ88" s="19"/>
      <c r="BA88" s="19"/>
      <c r="BB88" s="19"/>
      <c r="BC88" s="19"/>
      <c r="BD88" s="19"/>
      <c r="BE88" s="19"/>
      <c r="BF88" s="14"/>
      <c r="BG88" s="35" t="str">
        <f>IF(BB88&lt;&gt;"","&lt;a href='https://www.inaturalist.org/observations/"&amp;BB88&amp;" 'target='_blank' style='color: blue'&gt;iNaturalist Record: "&amp;BB88&amp;"&lt;/a&gt; ","")</f>
        <v/>
      </c>
      <c r="BH88" s="36" t="str">
        <f>IF(AT88&lt;&gt;"",AT88&amp;". ","")</f>
        <v/>
      </c>
      <c r="BI88" s="36" t="str">
        <f>IF(AV88&lt;&gt;"","Land use/disturbance history: "&amp;AV88&amp;". ","")</f>
        <v/>
      </c>
      <c r="BJ88" s="36" t="str">
        <f>IF(AW88&lt;&gt;"","Slope in degrees: "&amp;AW88&amp;". ","")</f>
        <v/>
      </c>
      <c r="BK88" s="36" t="str">
        <f>IF(AX88&lt;&gt;"","Slope aspect: "&amp;AX88&amp;". ","")</f>
        <v/>
      </c>
      <c r="BL88" s="36" t="str">
        <f>IF(AY88&lt;&gt;"","Soil description: "&amp;AY88&amp;". ","")</f>
        <v/>
      </c>
      <c r="BM88" s="36" t="str">
        <f>IF(BA88&lt;&gt;"","Terrain: "&amp;BA88&amp;". ","")</f>
        <v/>
      </c>
      <c r="BN88" s="36" t="str">
        <f t="shared" si="11"/>
        <v/>
      </c>
      <c r="BO88" t="str">
        <f t="shared" si="12"/>
        <v/>
      </c>
      <c r="BP88" t="str">
        <f>IF(BD88&lt;&gt;"","Permit: "&amp;BD88,"")</f>
        <v/>
      </c>
      <c r="BQ88" s="41" t="str">
        <f>IF(AA88="Abundant","Estimated frequency within viewshed: Abundant (&gt;500).",IF(AA88="Common","Estimated frequency within viewshed: Common (101-500).",IF(AA88="Frequent","Estimated frequency within viewshed: Frequent (11-100).",IF(AA88="Occasional","Estimated frequency within viewshed: Occasional (6-10).",IF(AA88="Rare","Estimated frequency within viewshed: Rare (1-5).","")))))</f>
        <v/>
      </c>
      <c r="BR88" s="41" t="str">
        <f>IF(B88&lt;&gt;"",B88&amp;". ","")</f>
        <v/>
      </c>
      <c r="BS88" s="41" t="str">
        <f>IF(M88="Same individual","Tissue sample collected.",IF(M88="Same population","Tissue sample collected from another individual in the same population.",""))</f>
        <v/>
      </c>
      <c r="BT88" s="41" t="str">
        <f>IF(R88&lt;&gt;"","Seed sample collected from "&amp;R88&amp;" plants within the same population.","")</f>
        <v/>
      </c>
      <c r="BU88" s="41" t="str">
        <f>IF(AB88&lt;&gt;"",AB88&amp;". ","")</f>
        <v/>
      </c>
      <c r="BV88" s="41" t="str">
        <f>IF(AE88&lt;&gt;"","Landowner: "&amp;AE88&amp;".","")</f>
        <v/>
      </c>
      <c r="BW88" s="41" t="str">
        <f>IF(AF88&lt;&gt;"","Element Occurrence ID: "&amp;AF88&amp;".","")</f>
        <v/>
      </c>
      <c r="BX88" s="41" t="str">
        <f t="shared" si="13"/>
        <v/>
      </c>
      <c r="BY88" t="str">
        <f t="shared" si="14"/>
        <v/>
      </c>
      <c r="BZ88" s="41" t="str">
        <f t="shared" si="15"/>
        <v/>
      </c>
      <c r="CA88" t="str">
        <f t="shared" si="16"/>
        <v/>
      </c>
      <c r="CB88" s="41" t="str">
        <f>IF(AU88&lt;&gt;"","Area immediately surrounding specimen: "&amp;AU88&amp;".","")</f>
        <v/>
      </c>
      <c r="CC88" s="41" t="str">
        <f>IF(T88&lt;&gt;"","Habit: "&amp;T88&amp;".","")</f>
        <v/>
      </c>
      <c r="CD88" s="41" t="str">
        <f>IF(U88&lt;&gt;"","Life history habit: "&amp;U88&amp;".","")</f>
        <v/>
      </c>
      <c r="CE88" s="41" t="str">
        <f>IF(V88&lt;&gt;"","Graminoid habit: "&amp;V88&amp;".","")</f>
        <v/>
      </c>
      <c r="CF88" s="41" t="str">
        <f>IF(W88&lt;&gt;"","Flower color: "&amp;W88&amp;".","")</f>
        <v/>
      </c>
      <c r="CG88" s="41" t="str">
        <f>IF(X88&lt;&gt;"","Height in centimeters: "&amp;X88&amp;".","")</f>
        <v/>
      </c>
      <c r="CH88" s="41" t="str">
        <f>IF(Y88&lt;&gt;"",Y88&amp;".","")</f>
        <v/>
      </c>
      <c r="CI88" s="41" t="str">
        <f t="shared" si="17"/>
        <v/>
      </c>
      <c r="CJ88" t="str">
        <f t="shared" si="18"/>
        <v/>
      </c>
      <c r="CK88" s="41" t="str">
        <f>IF(T88&lt;&gt;"","''habit'':"&amp;"''"&amp;T88&amp;"'',","")</f>
        <v/>
      </c>
      <c r="CL88" s="41" t="str">
        <f>IF(U88&lt;&gt;"","''life cycle habit'':"&amp;"''"&amp;U88&amp;"'',","")</f>
        <v/>
      </c>
      <c r="CM88" s="41" t="str">
        <f>IF(V88&lt;&gt;"","''graminoidHabit'':"&amp;"''"&amp;V88&amp;"'',","")</f>
        <v/>
      </c>
      <c r="CN88" s="41" t="str">
        <f>IF(W88&lt;&gt;"","''flower color'':"&amp;"''"&amp;W88&amp;"'',","")</f>
        <v/>
      </c>
      <c r="CO88" s="41" t="str">
        <f>IF(X88&lt;&gt;"","''heightInCentimeters'':"&amp;X88&amp;",","")</f>
        <v/>
      </c>
      <c r="CP88" s="41" t="str">
        <f>IF(Y88&lt;&gt;"",Y88,"")</f>
        <v/>
      </c>
      <c r="CQ88" s="41" t="str">
        <f t="shared" si="19"/>
        <v/>
      </c>
      <c r="CR88" s="42" t="str">
        <f t="shared" si="20"/>
        <v/>
      </c>
      <c r="CS88" t="str">
        <f t="shared" si="21"/>
        <v/>
      </c>
      <c r="CT88" t="str">
        <f>IF(L88="Y","tissue","")</f>
        <v/>
      </c>
      <c r="CU88" t="str">
        <f>IF(L88="Y","in collection","")</f>
        <v/>
      </c>
      <c r="CV88" t="str">
        <f>IF(L88="Y","dessicated","")</f>
        <v/>
      </c>
    </row>
    <row r="89" spans="1:100" ht="16.5" x14ac:dyDescent="0.3">
      <c r="A89" s="7"/>
      <c r="B89" s="19"/>
      <c r="C89" s="19"/>
      <c r="D89" s="19"/>
      <c r="E89" s="19"/>
      <c r="F89" s="19"/>
      <c r="G89" s="10"/>
      <c r="H89" s="14"/>
      <c r="I89" s="19"/>
      <c r="J89" s="19"/>
      <c r="K89" s="10"/>
      <c r="L89" s="19"/>
      <c r="M89" s="19"/>
      <c r="N89" s="19"/>
      <c r="O89" s="19"/>
      <c r="P89" s="19"/>
      <c r="Q89" s="24"/>
      <c r="R89" s="14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29"/>
      <c r="AL89" s="29"/>
      <c r="AM89" s="7"/>
      <c r="AN89" s="7"/>
      <c r="AO89" s="7"/>
      <c r="AP89" s="19"/>
      <c r="AQ89" s="19"/>
      <c r="AR89" s="19"/>
      <c r="AS89" s="14"/>
      <c r="AT89" s="19"/>
      <c r="AU89" s="19"/>
      <c r="AV89" s="19"/>
      <c r="AW89" s="14"/>
      <c r="AX89" s="19"/>
      <c r="AY89" s="19"/>
      <c r="AZ89" s="19"/>
      <c r="BA89" s="19"/>
      <c r="BB89" s="19"/>
      <c r="BC89" s="19"/>
      <c r="BD89" s="19"/>
      <c r="BE89" s="19"/>
      <c r="BF89" s="14"/>
      <c r="BG89" s="35" t="str">
        <f>IF(BB89&lt;&gt;"","&lt;a href='https://www.inaturalist.org/observations/"&amp;BB89&amp;" 'target='_blank' style='color: blue'&gt;iNaturalist Record: "&amp;BB89&amp;"&lt;/a&gt; ","")</f>
        <v/>
      </c>
      <c r="BH89" s="36" t="str">
        <f>IF(AT89&lt;&gt;"",AT89&amp;". ","")</f>
        <v/>
      </c>
      <c r="BI89" s="36" t="str">
        <f>IF(AV89&lt;&gt;"","Land use/disturbance history: "&amp;AV89&amp;". ","")</f>
        <v/>
      </c>
      <c r="BJ89" s="36" t="str">
        <f>IF(AW89&lt;&gt;"","Slope in degrees: "&amp;AW89&amp;". ","")</f>
        <v/>
      </c>
      <c r="BK89" s="36" t="str">
        <f>IF(AX89&lt;&gt;"","Slope aspect: "&amp;AX89&amp;". ","")</f>
        <v/>
      </c>
      <c r="BL89" s="36" t="str">
        <f>IF(AY89&lt;&gt;"","Soil description: "&amp;AY89&amp;". ","")</f>
        <v/>
      </c>
      <c r="BM89" s="36" t="str">
        <f>IF(BA89&lt;&gt;"","Terrain: "&amp;BA89&amp;". ","")</f>
        <v/>
      </c>
      <c r="BN89" s="36" t="str">
        <f t="shared" si="11"/>
        <v/>
      </c>
      <c r="BO89" t="str">
        <f t="shared" si="12"/>
        <v/>
      </c>
      <c r="BP89" t="str">
        <f>IF(BD89&lt;&gt;"","Permit: "&amp;BD89,"")</f>
        <v/>
      </c>
      <c r="BQ89" s="41" t="str">
        <f>IF(AA89="Abundant","Estimated frequency within viewshed: Abundant (&gt;500).",IF(AA89="Common","Estimated frequency within viewshed: Common (101-500).",IF(AA89="Frequent","Estimated frequency within viewshed: Frequent (11-100).",IF(AA89="Occasional","Estimated frequency within viewshed: Occasional (6-10).",IF(AA89="Rare","Estimated frequency within viewshed: Rare (1-5).","")))))</f>
        <v/>
      </c>
      <c r="BR89" s="41" t="str">
        <f>IF(B89&lt;&gt;"",B89&amp;". ","")</f>
        <v/>
      </c>
      <c r="BS89" s="41" t="str">
        <f>IF(M89="Same individual","Tissue sample collected.",IF(M89="Same population","Tissue sample collected from another individual in the same population.",""))</f>
        <v/>
      </c>
      <c r="BT89" s="41" t="str">
        <f>IF(R89&lt;&gt;"","Seed sample collected from "&amp;R89&amp;" plants within the same population.","")</f>
        <v/>
      </c>
      <c r="BU89" s="41" t="str">
        <f>IF(AB89&lt;&gt;"",AB89&amp;". ","")</f>
        <v/>
      </c>
      <c r="BV89" s="41" t="str">
        <f>IF(AE89&lt;&gt;"","Landowner: "&amp;AE89&amp;".","")</f>
        <v/>
      </c>
      <c r="BW89" s="41" t="str">
        <f>IF(AF89&lt;&gt;"","Element Occurrence ID: "&amp;AF89&amp;".","")</f>
        <v/>
      </c>
      <c r="BX89" s="41" t="str">
        <f t="shared" si="13"/>
        <v/>
      </c>
      <c r="BY89" t="str">
        <f t="shared" si="14"/>
        <v/>
      </c>
      <c r="BZ89" s="41" t="str">
        <f t="shared" si="15"/>
        <v/>
      </c>
      <c r="CA89" t="str">
        <f t="shared" si="16"/>
        <v/>
      </c>
      <c r="CB89" s="41" t="str">
        <f>IF(AU89&lt;&gt;"","Area immediately surrounding specimen: "&amp;AU89&amp;".","")</f>
        <v/>
      </c>
      <c r="CC89" s="41" t="str">
        <f>IF(T89&lt;&gt;"","Habit: "&amp;T89&amp;".","")</f>
        <v/>
      </c>
      <c r="CD89" s="41" t="str">
        <f>IF(U89&lt;&gt;"","Life history habit: "&amp;U89&amp;".","")</f>
        <v/>
      </c>
      <c r="CE89" s="41" t="str">
        <f>IF(V89&lt;&gt;"","Graminoid habit: "&amp;V89&amp;".","")</f>
        <v/>
      </c>
      <c r="CF89" s="41" t="str">
        <f>IF(W89&lt;&gt;"","Flower color: "&amp;W89&amp;".","")</f>
        <v/>
      </c>
      <c r="CG89" s="41" t="str">
        <f>IF(X89&lt;&gt;"","Height in centimeters: "&amp;X89&amp;".","")</f>
        <v/>
      </c>
      <c r="CH89" s="41" t="str">
        <f>IF(Y89&lt;&gt;"",Y89&amp;".","")</f>
        <v/>
      </c>
      <c r="CI89" s="41" t="str">
        <f t="shared" si="17"/>
        <v/>
      </c>
      <c r="CJ89" t="str">
        <f t="shared" si="18"/>
        <v/>
      </c>
      <c r="CK89" s="41" t="str">
        <f>IF(T89&lt;&gt;"","''habit'':"&amp;"''"&amp;T89&amp;"'',","")</f>
        <v/>
      </c>
      <c r="CL89" s="41" t="str">
        <f>IF(U89&lt;&gt;"","''life cycle habit'':"&amp;"''"&amp;U89&amp;"'',","")</f>
        <v/>
      </c>
      <c r="CM89" s="41" t="str">
        <f>IF(V89&lt;&gt;"","''graminoidHabit'':"&amp;"''"&amp;V89&amp;"'',","")</f>
        <v/>
      </c>
      <c r="CN89" s="41" t="str">
        <f>IF(W89&lt;&gt;"","''flower color'':"&amp;"''"&amp;W89&amp;"'',","")</f>
        <v/>
      </c>
      <c r="CO89" s="41" t="str">
        <f>IF(X89&lt;&gt;"","''heightInCentimeters'':"&amp;X89&amp;",","")</f>
        <v/>
      </c>
      <c r="CP89" s="41" t="str">
        <f>IF(Y89&lt;&gt;"",Y89,"")</f>
        <v/>
      </c>
      <c r="CQ89" s="41" t="str">
        <f t="shared" si="19"/>
        <v/>
      </c>
      <c r="CR89" s="42" t="str">
        <f t="shared" si="20"/>
        <v/>
      </c>
      <c r="CS89" t="str">
        <f t="shared" si="21"/>
        <v/>
      </c>
      <c r="CT89" t="str">
        <f>IF(L89="Y","tissue","")</f>
        <v/>
      </c>
      <c r="CU89" t="str">
        <f>IF(L89="Y","in collection","")</f>
        <v/>
      </c>
      <c r="CV89" t="str">
        <f>IF(L89="Y","dessicated","")</f>
        <v/>
      </c>
    </row>
    <row r="90" spans="1:100" ht="16.5" x14ac:dyDescent="0.3">
      <c r="A90" s="7"/>
      <c r="B90" s="19"/>
      <c r="C90" s="19"/>
      <c r="D90" s="19"/>
      <c r="E90" s="19"/>
      <c r="F90" s="19"/>
      <c r="G90" s="10"/>
      <c r="H90" s="14"/>
      <c r="I90" s="19"/>
      <c r="J90" s="19"/>
      <c r="K90" s="10"/>
      <c r="L90" s="19"/>
      <c r="M90" s="19"/>
      <c r="N90" s="19"/>
      <c r="O90" s="19"/>
      <c r="P90" s="19"/>
      <c r="Q90" s="24"/>
      <c r="R90" s="14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29"/>
      <c r="AL90" s="29"/>
      <c r="AM90" s="7"/>
      <c r="AN90" s="7"/>
      <c r="AO90" s="7"/>
      <c r="AP90" s="19"/>
      <c r="AQ90" s="19"/>
      <c r="AR90" s="19"/>
      <c r="AS90" s="14"/>
      <c r="AT90" s="19"/>
      <c r="AU90" s="19"/>
      <c r="AV90" s="19"/>
      <c r="AW90" s="14"/>
      <c r="AX90" s="19"/>
      <c r="AY90" s="19"/>
      <c r="AZ90" s="19"/>
      <c r="BA90" s="19"/>
      <c r="BB90" s="19"/>
      <c r="BC90" s="19"/>
      <c r="BD90" s="19"/>
      <c r="BE90" s="19"/>
      <c r="BF90" s="14"/>
      <c r="BG90" s="35" t="str">
        <f>IF(BB90&lt;&gt;"","&lt;a href='https://www.inaturalist.org/observations/"&amp;BB90&amp;" 'target='_blank' style='color: blue'&gt;iNaturalist Record: "&amp;BB90&amp;"&lt;/a&gt; ","")</f>
        <v/>
      </c>
      <c r="BH90" s="36" t="str">
        <f>IF(AT90&lt;&gt;"",AT90&amp;". ","")</f>
        <v/>
      </c>
      <c r="BI90" s="36" t="str">
        <f>IF(AV90&lt;&gt;"","Land use/disturbance history: "&amp;AV90&amp;". ","")</f>
        <v/>
      </c>
      <c r="BJ90" s="36" t="str">
        <f>IF(AW90&lt;&gt;"","Slope in degrees: "&amp;AW90&amp;". ","")</f>
        <v/>
      </c>
      <c r="BK90" s="36" t="str">
        <f>IF(AX90&lt;&gt;"","Slope aspect: "&amp;AX90&amp;". ","")</f>
        <v/>
      </c>
      <c r="BL90" s="36" t="str">
        <f>IF(AY90&lt;&gt;"","Soil description: "&amp;AY90&amp;". ","")</f>
        <v/>
      </c>
      <c r="BM90" s="36" t="str">
        <f>IF(BA90&lt;&gt;"","Terrain: "&amp;BA90&amp;". ","")</f>
        <v/>
      </c>
      <c r="BN90" s="36" t="str">
        <f t="shared" si="11"/>
        <v/>
      </c>
      <c r="BO90" t="str">
        <f t="shared" si="12"/>
        <v/>
      </c>
      <c r="BP90" t="str">
        <f>IF(BD90&lt;&gt;"","Permit: "&amp;BD90,"")</f>
        <v/>
      </c>
      <c r="BQ90" s="41" t="str">
        <f>IF(AA90="Abundant","Estimated frequency within viewshed: Abundant (&gt;500).",IF(AA90="Common","Estimated frequency within viewshed: Common (101-500).",IF(AA90="Frequent","Estimated frequency within viewshed: Frequent (11-100).",IF(AA90="Occasional","Estimated frequency within viewshed: Occasional (6-10).",IF(AA90="Rare","Estimated frequency within viewshed: Rare (1-5).","")))))</f>
        <v/>
      </c>
      <c r="BR90" s="41" t="str">
        <f>IF(B90&lt;&gt;"",B90&amp;". ","")</f>
        <v/>
      </c>
      <c r="BS90" s="41" t="str">
        <f>IF(M90="Same individual","Tissue sample collected.",IF(M90="Same population","Tissue sample collected from another individual in the same population.",""))</f>
        <v/>
      </c>
      <c r="BT90" s="41" t="str">
        <f>IF(R90&lt;&gt;"","Seed sample collected from "&amp;R90&amp;" plants within the same population.","")</f>
        <v/>
      </c>
      <c r="BU90" s="41" t="str">
        <f>IF(AB90&lt;&gt;"",AB90&amp;". ","")</f>
        <v/>
      </c>
      <c r="BV90" s="41" t="str">
        <f>IF(AE90&lt;&gt;"","Landowner: "&amp;AE90&amp;".","")</f>
        <v/>
      </c>
      <c r="BW90" s="41" t="str">
        <f>IF(AF90&lt;&gt;"","Element Occurrence ID: "&amp;AF90&amp;".","")</f>
        <v/>
      </c>
      <c r="BX90" s="41" t="str">
        <f t="shared" si="13"/>
        <v/>
      </c>
      <c r="BY90" t="str">
        <f t="shared" si="14"/>
        <v/>
      </c>
      <c r="BZ90" s="41" t="str">
        <f t="shared" si="15"/>
        <v/>
      </c>
      <c r="CA90" t="str">
        <f t="shared" si="16"/>
        <v/>
      </c>
      <c r="CB90" s="41" t="str">
        <f>IF(AU90&lt;&gt;"","Area immediately surrounding specimen: "&amp;AU90&amp;".","")</f>
        <v/>
      </c>
      <c r="CC90" s="41" t="str">
        <f>IF(T90&lt;&gt;"","Habit: "&amp;T90&amp;".","")</f>
        <v/>
      </c>
      <c r="CD90" s="41" t="str">
        <f>IF(U90&lt;&gt;"","Life history habit: "&amp;U90&amp;".","")</f>
        <v/>
      </c>
      <c r="CE90" s="41" t="str">
        <f>IF(V90&lt;&gt;"","Graminoid habit: "&amp;V90&amp;".","")</f>
        <v/>
      </c>
      <c r="CF90" s="41" t="str">
        <f>IF(W90&lt;&gt;"","Flower color: "&amp;W90&amp;".","")</f>
        <v/>
      </c>
      <c r="CG90" s="41" t="str">
        <f>IF(X90&lt;&gt;"","Height in centimeters: "&amp;X90&amp;".","")</f>
        <v/>
      </c>
      <c r="CH90" s="41" t="str">
        <f>IF(Y90&lt;&gt;"",Y90&amp;".","")</f>
        <v/>
      </c>
      <c r="CI90" s="41" t="str">
        <f t="shared" si="17"/>
        <v/>
      </c>
      <c r="CJ90" t="str">
        <f t="shared" si="18"/>
        <v/>
      </c>
      <c r="CK90" s="41" t="str">
        <f>IF(T90&lt;&gt;"","''habit'':"&amp;"''"&amp;T90&amp;"'',","")</f>
        <v/>
      </c>
      <c r="CL90" s="41" t="str">
        <f>IF(U90&lt;&gt;"","''life cycle habit'':"&amp;"''"&amp;U90&amp;"'',","")</f>
        <v/>
      </c>
      <c r="CM90" s="41" t="str">
        <f>IF(V90&lt;&gt;"","''graminoidHabit'':"&amp;"''"&amp;V90&amp;"'',","")</f>
        <v/>
      </c>
      <c r="CN90" s="41" t="str">
        <f>IF(W90&lt;&gt;"","''flower color'':"&amp;"''"&amp;W90&amp;"'',","")</f>
        <v/>
      </c>
      <c r="CO90" s="41" t="str">
        <f>IF(X90&lt;&gt;"","''heightInCentimeters'':"&amp;X90&amp;",","")</f>
        <v/>
      </c>
      <c r="CP90" s="41" t="str">
        <f>IF(Y90&lt;&gt;"",Y90,"")</f>
        <v/>
      </c>
      <c r="CQ90" s="41" t="str">
        <f t="shared" si="19"/>
        <v/>
      </c>
      <c r="CR90" s="42" t="str">
        <f t="shared" si="20"/>
        <v/>
      </c>
      <c r="CS90" t="str">
        <f t="shared" si="21"/>
        <v/>
      </c>
      <c r="CT90" t="str">
        <f>IF(L90="Y","tissue","")</f>
        <v/>
      </c>
      <c r="CU90" t="str">
        <f>IF(L90="Y","in collection","")</f>
        <v/>
      </c>
      <c r="CV90" t="str">
        <f>IF(L90="Y","dessicated","")</f>
        <v/>
      </c>
    </row>
    <row r="91" spans="1:100" ht="16.5" x14ac:dyDescent="0.3">
      <c r="A91" s="7"/>
      <c r="B91" s="19"/>
      <c r="C91" s="19"/>
      <c r="D91" s="19"/>
      <c r="E91" s="19"/>
      <c r="F91" s="19"/>
      <c r="G91" s="10"/>
      <c r="H91" s="14"/>
      <c r="I91" s="19"/>
      <c r="J91" s="19"/>
      <c r="K91" s="10"/>
      <c r="L91" s="19"/>
      <c r="M91" s="19"/>
      <c r="N91" s="19"/>
      <c r="O91" s="19"/>
      <c r="P91" s="19"/>
      <c r="Q91" s="24"/>
      <c r="R91" s="14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29"/>
      <c r="AL91" s="29"/>
      <c r="AM91" s="7"/>
      <c r="AN91" s="7"/>
      <c r="AO91" s="7"/>
      <c r="AP91" s="19"/>
      <c r="AQ91" s="19"/>
      <c r="AR91" s="19"/>
      <c r="AS91" s="14"/>
      <c r="AT91" s="19"/>
      <c r="AU91" s="19"/>
      <c r="AV91" s="19"/>
      <c r="AW91" s="14"/>
      <c r="AX91" s="19"/>
      <c r="AY91" s="19"/>
      <c r="AZ91" s="19"/>
      <c r="BA91" s="19"/>
      <c r="BB91" s="19"/>
      <c r="BC91" s="19"/>
      <c r="BD91" s="19"/>
      <c r="BE91" s="19"/>
      <c r="BF91" s="14"/>
      <c r="BG91" s="35" t="str">
        <f>IF(BB91&lt;&gt;"","&lt;a href='https://www.inaturalist.org/observations/"&amp;BB91&amp;" 'target='_blank' style='color: blue'&gt;iNaturalist Record: "&amp;BB91&amp;"&lt;/a&gt; ","")</f>
        <v/>
      </c>
      <c r="BH91" s="36" t="str">
        <f>IF(AT91&lt;&gt;"",AT91&amp;". ","")</f>
        <v/>
      </c>
      <c r="BI91" s="36" t="str">
        <f>IF(AV91&lt;&gt;"","Land use/disturbance history: "&amp;AV91&amp;". ","")</f>
        <v/>
      </c>
      <c r="BJ91" s="36" t="str">
        <f>IF(AW91&lt;&gt;"","Slope in degrees: "&amp;AW91&amp;". ","")</f>
        <v/>
      </c>
      <c r="BK91" s="36" t="str">
        <f>IF(AX91&lt;&gt;"","Slope aspect: "&amp;AX91&amp;". ","")</f>
        <v/>
      </c>
      <c r="BL91" s="36" t="str">
        <f>IF(AY91&lt;&gt;"","Soil description: "&amp;AY91&amp;". ","")</f>
        <v/>
      </c>
      <c r="BM91" s="36" t="str">
        <f>IF(BA91&lt;&gt;"","Terrain: "&amp;BA91&amp;". ","")</f>
        <v/>
      </c>
      <c r="BN91" s="36" t="str">
        <f t="shared" si="11"/>
        <v/>
      </c>
      <c r="BO91" t="str">
        <f t="shared" si="12"/>
        <v/>
      </c>
      <c r="BP91" t="str">
        <f>IF(BD91&lt;&gt;"","Permit: "&amp;BD91,"")</f>
        <v/>
      </c>
      <c r="BQ91" s="41" t="str">
        <f>IF(AA91="Abundant","Estimated frequency within viewshed: Abundant (&gt;500).",IF(AA91="Common","Estimated frequency within viewshed: Common (101-500).",IF(AA91="Frequent","Estimated frequency within viewshed: Frequent (11-100).",IF(AA91="Occasional","Estimated frequency within viewshed: Occasional (6-10).",IF(AA91="Rare","Estimated frequency within viewshed: Rare (1-5).","")))))</f>
        <v/>
      </c>
      <c r="BR91" s="41" t="str">
        <f>IF(B91&lt;&gt;"",B91&amp;". ","")</f>
        <v/>
      </c>
      <c r="BS91" s="41" t="str">
        <f>IF(M91="Same individual","Tissue sample collected.",IF(M91="Same population","Tissue sample collected from another individual in the same population.",""))</f>
        <v/>
      </c>
      <c r="BT91" s="41" t="str">
        <f>IF(R91&lt;&gt;"","Seed sample collected from "&amp;R91&amp;" plants within the same population.","")</f>
        <v/>
      </c>
      <c r="BU91" s="41" t="str">
        <f>IF(AB91&lt;&gt;"",AB91&amp;". ","")</f>
        <v/>
      </c>
      <c r="BV91" s="41" t="str">
        <f>IF(AE91&lt;&gt;"","Landowner: "&amp;AE91&amp;".","")</f>
        <v/>
      </c>
      <c r="BW91" s="41" t="str">
        <f>IF(AF91&lt;&gt;"","Element Occurrence ID: "&amp;AF91&amp;".","")</f>
        <v/>
      </c>
      <c r="BX91" s="41" t="str">
        <f t="shared" si="13"/>
        <v/>
      </c>
      <c r="BY91" t="str">
        <f t="shared" si="14"/>
        <v/>
      </c>
      <c r="BZ91" s="41" t="str">
        <f t="shared" si="15"/>
        <v/>
      </c>
      <c r="CA91" t="str">
        <f t="shared" si="16"/>
        <v/>
      </c>
      <c r="CB91" s="41" t="str">
        <f>IF(AU91&lt;&gt;"","Area immediately surrounding specimen: "&amp;AU91&amp;".","")</f>
        <v/>
      </c>
      <c r="CC91" s="41" t="str">
        <f>IF(T91&lt;&gt;"","Habit: "&amp;T91&amp;".","")</f>
        <v/>
      </c>
      <c r="CD91" s="41" t="str">
        <f>IF(U91&lt;&gt;"","Life history habit: "&amp;U91&amp;".","")</f>
        <v/>
      </c>
      <c r="CE91" s="41" t="str">
        <f>IF(V91&lt;&gt;"","Graminoid habit: "&amp;V91&amp;".","")</f>
        <v/>
      </c>
      <c r="CF91" s="41" t="str">
        <f>IF(W91&lt;&gt;"","Flower color: "&amp;W91&amp;".","")</f>
        <v/>
      </c>
      <c r="CG91" s="41" t="str">
        <f>IF(X91&lt;&gt;"","Height in centimeters: "&amp;X91&amp;".","")</f>
        <v/>
      </c>
      <c r="CH91" s="41" t="str">
        <f>IF(Y91&lt;&gt;"",Y91&amp;".","")</f>
        <v/>
      </c>
      <c r="CI91" s="41" t="str">
        <f t="shared" si="17"/>
        <v/>
      </c>
      <c r="CJ91" t="str">
        <f t="shared" si="18"/>
        <v/>
      </c>
      <c r="CK91" s="41" t="str">
        <f>IF(T91&lt;&gt;"","''habit'':"&amp;"''"&amp;T91&amp;"'',","")</f>
        <v/>
      </c>
      <c r="CL91" s="41" t="str">
        <f>IF(U91&lt;&gt;"","''life cycle habit'':"&amp;"''"&amp;U91&amp;"'',","")</f>
        <v/>
      </c>
      <c r="CM91" s="41" t="str">
        <f>IF(V91&lt;&gt;"","''graminoidHabit'':"&amp;"''"&amp;V91&amp;"'',","")</f>
        <v/>
      </c>
      <c r="CN91" s="41" t="str">
        <f>IF(W91&lt;&gt;"","''flower color'':"&amp;"''"&amp;W91&amp;"'',","")</f>
        <v/>
      </c>
      <c r="CO91" s="41" t="str">
        <f>IF(X91&lt;&gt;"","''heightInCentimeters'':"&amp;X91&amp;",","")</f>
        <v/>
      </c>
      <c r="CP91" s="41" t="str">
        <f>IF(Y91&lt;&gt;"",Y91,"")</f>
        <v/>
      </c>
      <c r="CQ91" s="41" t="str">
        <f t="shared" si="19"/>
        <v/>
      </c>
      <c r="CR91" s="42" t="str">
        <f t="shared" si="20"/>
        <v/>
      </c>
      <c r="CS91" t="str">
        <f t="shared" si="21"/>
        <v/>
      </c>
      <c r="CT91" t="str">
        <f>IF(L91="Y","tissue","")</f>
        <v/>
      </c>
      <c r="CU91" t="str">
        <f>IF(L91="Y","in collection","")</f>
        <v/>
      </c>
      <c r="CV91" t="str">
        <f>IF(L91="Y","dessicated","")</f>
        <v/>
      </c>
    </row>
    <row r="92" spans="1:100" ht="16.5" x14ac:dyDescent="0.3">
      <c r="A92" s="7"/>
      <c r="B92" s="19"/>
      <c r="C92" s="19"/>
      <c r="D92" s="19"/>
      <c r="E92" s="19"/>
      <c r="F92" s="19"/>
      <c r="G92" s="10"/>
      <c r="H92" s="14"/>
      <c r="I92" s="19"/>
      <c r="J92" s="19"/>
      <c r="K92" s="10"/>
      <c r="L92" s="19"/>
      <c r="M92" s="19"/>
      <c r="N92" s="19"/>
      <c r="O92" s="19"/>
      <c r="P92" s="19"/>
      <c r="Q92" s="24"/>
      <c r="R92" s="14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29"/>
      <c r="AL92" s="29"/>
      <c r="AM92" s="7"/>
      <c r="AN92" s="7"/>
      <c r="AO92" s="7"/>
      <c r="AP92" s="19"/>
      <c r="AQ92" s="19"/>
      <c r="AR92" s="19"/>
      <c r="AS92" s="14"/>
      <c r="AT92" s="19"/>
      <c r="AU92" s="19"/>
      <c r="AV92" s="19"/>
      <c r="AW92" s="14"/>
      <c r="AX92" s="19"/>
      <c r="AY92" s="19"/>
      <c r="AZ92" s="19"/>
      <c r="BA92" s="19"/>
      <c r="BB92" s="19"/>
      <c r="BC92" s="19"/>
      <c r="BD92" s="19"/>
      <c r="BE92" s="19"/>
      <c r="BF92" s="14"/>
      <c r="BG92" s="35" t="str">
        <f>IF(BB92&lt;&gt;"","&lt;a href='https://www.inaturalist.org/observations/"&amp;BB92&amp;" 'target='_blank' style='color: blue'&gt;iNaturalist Record: "&amp;BB92&amp;"&lt;/a&gt; ","")</f>
        <v/>
      </c>
      <c r="BH92" s="36" t="str">
        <f>IF(AT92&lt;&gt;"",AT92&amp;". ","")</f>
        <v/>
      </c>
      <c r="BI92" s="36" t="str">
        <f>IF(AV92&lt;&gt;"","Land use/disturbance history: "&amp;AV92&amp;". ","")</f>
        <v/>
      </c>
      <c r="BJ92" s="36" t="str">
        <f>IF(AW92&lt;&gt;"","Slope in degrees: "&amp;AW92&amp;". ","")</f>
        <v/>
      </c>
      <c r="BK92" s="36" t="str">
        <f>IF(AX92&lt;&gt;"","Slope aspect: "&amp;AX92&amp;". ","")</f>
        <v/>
      </c>
      <c r="BL92" s="36" t="str">
        <f>IF(AY92&lt;&gt;"","Soil description: "&amp;AY92&amp;". ","")</f>
        <v/>
      </c>
      <c r="BM92" s="36" t="str">
        <f>IF(BA92&lt;&gt;"","Terrain: "&amp;BA92&amp;". ","")</f>
        <v/>
      </c>
      <c r="BN92" s="36" t="str">
        <f t="shared" si="11"/>
        <v/>
      </c>
      <c r="BO92" t="str">
        <f t="shared" si="12"/>
        <v/>
      </c>
      <c r="BP92" t="str">
        <f>IF(BD92&lt;&gt;"","Permit: "&amp;BD92,"")</f>
        <v/>
      </c>
      <c r="BQ92" s="41" t="str">
        <f>IF(AA92="Abundant","Estimated frequency within viewshed: Abundant (&gt;500).",IF(AA92="Common","Estimated frequency within viewshed: Common (101-500).",IF(AA92="Frequent","Estimated frequency within viewshed: Frequent (11-100).",IF(AA92="Occasional","Estimated frequency within viewshed: Occasional (6-10).",IF(AA92="Rare","Estimated frequency within viewshed: Rare (1-5).","")))))</f>
        <v/>
      </c>
      <c r="BR92" s="41" t="str">
        <f>IF(B92&lt;&gt;"",B92&amp;". ","")</f>
        <v/>
      </c>
      <c r="BS92" s="41" t="str">
        <f>IF(M92="Same individual","Tissue sample collected.",IF(M92="Same population","Tissue sample collected from another individual in the same population.",""))</f>
        <v/>
      </c>
      <c r="BT92" s="41" t="str">
        <f>IF(R92&lt;&gt;"","Seed sample collected from "&amp;R92&amp;" plants within the same population.","")</f>
        <v/>
      </c>
      <c r="BU92" s="41" t="str">
        <f>IF(AB92&lt;&gt;"",AB92&amp;". ","")</f>
        <v/>
      </c>
      <c r="BV92" s="41" t="str">
        <f>IF(AE92&lt;&gt;"","Landowner: "&amp;AE92&amp;".","")</f>
        <v/>
      </c>
      <c r="BW92" s="41" t="str">
        <f>IF(AF92&lt;&gt;"","Element Occurrence ID: "&amp;AF92&amp;".","")</f>
        <v/>
      </c>
      <c r="BX92" s="41" t="str">
        <f t="shared" si="13"/>
        <v/>
      </c>
      <c r="BY92" t="str">
        <f t="shared" si="14"/>
        <v/>
      </c>
      <c r="BZ92" s="41" t="str">
        <f t="shared" si="15"/>
        <v/>
      </c>
      <c r="CA92" t="str">
        <f t="shared" si="16"/>
        <v/>
      </c>
      <c r="CB92" s="41" t="str">
        <f>IF(AU92&lt;&gt;"","Area immediately surrounding specimen: "&amp;AU92&amp;".","")</f>
        <v/>
      </c>
      <c r="CC92" s="41" t="str">
        <f>IF(T92&lt;&gt;"","Habit: "&amp;T92&amp;".","")</f>
        <v/>
      </c>
      <c r="CD92" s="41" t="str">
        <f>IF(U92&lt;&gt;"","Life history habit: "&amp;U92&amp;".","")</f>
        <v/>
      </c>
      <c r="CE92" s="41" t="str">
        <f>IF(V92&lt;&gt;"","Graminoid habit: "&amp;V92&amp;".","")</f>
        <v/>
      </c>
      <c r="CF92" s="41" t="str">
        <f>IF(W92&lt;&gt;"","Flower color: "&amp;W92&amp;".","")</f>
        <v/>
      </c>
      <c r="CG92" s="41" t="str">
        <f>IF(X92&lt;&gt;"","Height in centimeters: "&amp;X92&amp;".","")</f>
        <v/>
      </c>
      <c r="CH92" s="41" t="str">
        <f>IF(Y92&lt;&gt;"",Y92&amp;".","")</f>
        <v/>
      </c>
      <c r="CI92" s="41" t="str">
        <f t="shared" si="17"/>
        <v/>
      </c>
      <c r="CJ92" t="str">
        <f t="shared" si="18"/>
        <v/>
      </c>
      <c r="CK92" s="41" t="str">
        <f>IF(T92&lt;&gt;"","''habit'':"&amp;"''"&amp;T92&amp;"'',","")</f>
        <v/>
      </c>
      <c r="CL92" s="41" t="str">
        <f>IF(U92&lt;&gt;"","''life cycle habit'':"&amp;"''"&amp;U92&amp;"'',","")</f>
        <v/>
      </c>
      <c r="CM92" s="41" t="str">
        <f>IF(V92&lt;&gt;"","''graminoidHabit'':"&amp;"''"&amp;V92&amp;"'',","")</f>
        <v/>
      </c>
      <c r="CN92" s="41" t="str">
        <f>IF(W92&lt;&gt;"","''flower color'':"&amp;"''"&amp;W92&amp;"'',","")</f>
        <v/>
      </c>
      <c r="CO92" s="41" t="str">
        <f>IF(X92&lt;&gt;"","''heightInCentimeters'':"&amp;X92&amp;",","")</f>
        <v/>
      </c>
      <c r="CP92" s="41" t="str">
        <f>IF(Y92&lt;&gt;"",Y92,"")</f>
        <v/>
      </c>
      <c r="CQ92" s="41" t="str">
        <f t="shared" si="19"/>
        <v/>
      </c>
      <c r="CR92" s="42" t="str">
        <f t="shared" si="20"/>
        <v/>
      </c>
      <c r="CS92" t="str">
        <f t="shared" si="21"/>
        <v/>
      </c>
      <c r="CT92" t="str">
        <f>IF(L92="Y","tissue","")</f>
        <v/>
      </c>
      <c r="CU92" t="str">
        <f>IF(L92="Y","in collection","")</f>
        <v/>
      </c>
      <c r="CV92" t="str">
        <f>IF(L92="Y","dessicated","")</f>
        <v/>
      </c>
    </row>
    <row r="93" spans="1:100" ht="16.5" x14ac:dyDescent="0.3">
      <c r="A93" s="7"/>
      <c r="B93" s="19"/>
      <c r="C93" s="19"/>
      <c r="D93" s="19"/>
      <c r="E93" s="19"/>
      <c r="F93" s="19"/>
      <c r="G93" s="10"/>
      <c r="H93" s="14"/>
      <c r="I93" s="19"/>
      <c r="J93" s="19"/>
      <c r="K93" s="10"/>
      <c r="L93" s="19"/>
      <c r="M93" s="19"/>
      <c r="N93" s="19"/>
      <c r="O93" s="19"/>
      <c r="P93" s="19"/>
      <c r="Q93" s="24"/>
      <c r="R93" s="14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29"/>
      <c r="AL93" s="29"/>
      <c r="AM93" s="7"/>
      <c r="AN93" s="7"/>
      <c r="AO93" s="7"/>
      <c r="AP93" s="19"/>
      <c r="AQ93" s="19"/>
      <c r="AR93" s="19"/>
      <c r="AS93" s="14"/>
      <c r="AT93" s="19"/>
      <c r="AU93" s="19"/>
      <c r="AV93" s="19"/>
      <c r="AW93" s="14"/>
      <c r="AX93" s="19"/>
      <c r="AY93" s="19"/>
      <c r="AZ93" s="19"/>
      <c r="BA93" s="19"/>
      <c r="BB93" s="19"/>
      <c r="BC93" s="19"/>
      <c r="BD93" s="19"/>
      <c r="BE93" s="19"/>
      <c r="BF93" s="14"/>
      <c r="BG93" s="35" t="str">
        <f>IF(BB93&lt;&gt;"","&lt;a href='https://www.inaturalist.org/observations/"&amp;BB93&amp;" 'target='_blank' style='color: blue'&gt;iNaturalist Record: "&amp;BB93&amp;"&lt;/a&gt; ","")</f>
        <v/>
      </c>
      <c r="BH93" s="36" t="str">
        <f>IF(AT93&lt;&gt;"",AT93&amp;". ","")</f>
        <v/>
      </c>
      <c r="BI93" s="36" t="str">
        <f>IF(AV93&lt;&gt;"","Land use/disturbance history: "&amp;AV93&amp;". ","")</f>
        <v/>
      </c>
      <c r="BJ93" s="36" t="str">
        <f>IF(AW93&lt;&gt;"","Slope in degrees: "&amp;AW93&amp;". ","")</f>
        <v/>
      </c>
      <c r="BK93" s="36" t="str">
        <f>IF(AX93&lt;&gt;"","Slope aspect: "&amp;AX93&amp;". ","")</f>
        <v/>
      </c>
      <c r="BL93" s="36" t="str">
        <f>IF(AY93&lt;&gt;"","Soil description: "&amp;AY93&amp;". ","")</f>
        <v/>
      </c>
      <c r="BM93" s="36" t="str">
        <f>IF(BA93&lt;&gt;"","Terrain: "&amp;BA93&amp;". ","")</f>
        <v/>
      </c>
      <c r="BN93" s="36" t="str">
        <f t="shared" si="11"/>
        <v/>
      </c>
      <c r="BO93" t="str">
        <f t="shared" si="12"/>
        <v/>
      </c>
      <c r="BP93" t="str">
        <f>IF(BD93&lt;&gt;"","Permit: "&amp;BD93,"")</f>
        <v/>
      </c>
      <c r="BQ93" s="41" t="str">
        <f>IF(AA93="Abundant","Estimated frequency within viewshed: Abundant (&gt;500).",IF(AA93="Common","Estimated frequency within viewshed: Common (101-500).",IF(AA93="Frequent","Estimated frequency within viewshed: Frequent (11-100).",IF(AA93="Occasional","Estimated frequency within viewshed: Occasional (6-10).",IF(AA93="Rare","Estimated frequency within viewshed: Rare (1-5).","")))))</f>
        <v/>
      </c>
      <c r="BR93" s="41" t="str">
        <f>IF(B93&lt;&gt;"",B93&amp;". ","")</f>
        <v/>
      </c>
      <c r="BS93" s="41" t="str">
        <f>IF(M93="Same individual","Tissue sample collected.",IF(M93="Same population","Tissue sample collected from another individual in the same population.",""))</f>
        <v/>
      </c>
      <c r="BT93" s="41" t="str">
        <f>IF(R93&lt;&gt;"","Seed sample collected from "&amp;R93&amp;" plants within the same population.","")</f>
        <v/>
      </c>
      <c r="BU93" s="41" t="str">
        <f>IF(AB93&lt;&gt;"",AB93&amp;". ","")</f>
        <v/>
      </c>
      <c r="BV93" s="41" t="str">
        <f>IF(AE93&lt;&gt;"","Landowner: "&amp;AE93&amp;".","")</f>
        <v/>
      </c>
      <c r="BW93" s="41" t="str">
        <f>IF(AF93&lt;&gt;"","Element Occurrence ID: "&amp;AF93&amp;".","")</f>
        <v/>
      </c>
      <c r="BX93" s="41" t="str">
        <f t="shared" si="13"/>
        <v/>
      </c>
      <c r="BY93" t="str">
        <f t="shared" si="14"/>
        <v/>
      </c>
      <c r="BZ93" s="41" t="str">
        <f t="shared" si="15"/>
        <v/>
      </c>
      <c r="CA93" t="str">
        <f t="shared" si="16"/>
        <v/>
      </c>
      <c r="CB93" s="41" t="str">
        <f>IF(AU93&lt;&gt;"","Area immediately surrounding specimen: "&amp;AU93&amp;".","")</f>
        <v/>
      </c>
      <c r="CC93" s="41" t="str">
        <f>IF(T93&lt;&gt;"","Habit: "&amp;T93&amp;".","")</f>
        <v/>
      </c>
      <c r="CD93" s="41" t="str">
        <f>IF(U93&lt;&gt;"","Life history habit: "&amp;U93&amp;".","")</f>
        <v/>
      </c>
      <c r="CE93" s="41" t="str">
        <f>IF(V93&lt;&gt;"","Graminoid habit: "&amp;V93&amp;".","")</f>
        <v/>
      </c>
      <c r="CF93" s="41" t="str">
        <f>IF(W93&lt;&gt;"","Flower color: "&amp;W93&amp;".","")</f>
        <v/>
      </c>
      <c r="CG93" s="41" t="str">
        <f>IF(X93&lt;&gt;"","Height in centimeters: "&amp;X93&amp;".","")</f>
        <v/>
      </c>
      <c r="CH93" s="41" t="str">
        <f>IF(Y93&lt;&gt;"",Y93&amp;".","")</f>
        <v/>
      </c>
      <c r="CI93" s="41" t="str">
        <f t="shared" si="17"/>
        <v/>
      </c>
      <c r="CJ93" t="str">
        <f t="shared" si="18"/>
        <v/>
      </c>
      <c r="CK93" s="41" t="str">
        <f>IF(T93&lt;&gt;"","''habit'':"&amp;"''"&amp;T93&amp;"'',","")</f>
        <v/>
      </c>
      <c r="CL93" s="41" t="str">
        <f>IF(U93&lt;&gt;"","''life cycle habit'':"&amp;"''"&amp;U93&amp;"'',","")</f>
        <v/>
      </c>
      <c r="CM93" s="41" t="str">
        <f>IF(V93&lt;&gt;"","''graminoidHabit'':"&amp;"''"&amp;V93&amp;"'',","")</f>
        <v/>
      </c>
      <c r="CN93" s="41" t="str">
        <f>IF(W93&lt;&gt;"","''flower color'':"&amp;"''"&amp;W93&amp;"'',","")</f>
        <v/>
      </c>
      <c r="CO93" s="41" t="str">
        <f>IF(X93&lt;&gt;"","''heightInCentimeters'':"&amp;X93&amp;",","")</f>
        <v/>
      </c>
      <c r="CP93" s="41" t="str">
        <f>IF(Y93&lt;&gt;"",Y93,"")</f>
        <v/>
      </c>
      <c r="CQ93" s="41" t="str">
        <f t="shared" si="19"/>
        <v/>
      </c>
      <c r="CR93" s="42" t="str">
        <f t="shared" si="20"/>
        <v/>
      </c>
      <c r="CS93" t="str">
        <f t="shared" si="21"/>
        <v/>
      </c>
      <c r="CT93" t="str">
        <f>IF(L93="Y","tissue","")</f>
        <v/>
      </c>
      <c r="CU93" t="str">
        <f>IF(L93="Y","in collection","")</f>
        <v/>
      </c>
      <c r="CV93" t="str">
        <f>IF(L93="Y","dessicated","")</f>
        <v/>
      </c>
    </row>
    <row r="94" spans="1:100" ht="16.5" x14ac:dyDescent="0.3">
      <c r="A94" s="7"/>
      <c r="B94" s="19"/>
      <c r="C94" s="19"/>
      <c r="D94" s="19"/>
      <c r="E94" s="19"/>
      <c r="F94" s="19"/>
      <c r="G94" s="10"/>
      <c r="H94" s="14"/>
      <c r="I94" s="19"/>
      <c r="J94" s="19"/>
      <c r="K94" s="10"/>
      <c r="L94" s="19"/>
      <c r="M94" s="19"/>
      <c r="N94" s="19"/>
      <c r="O94" s="19"/>
      <c r="P94" s="19"/>
      <c r="Q94" s="24"/>
      <c r="R94" s="14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29"/>
      <c r="AL94" s="29"/>
      <c r="AM94" s="7"/>
      <c r="AN94" s="7"/>
      <c r="AO94" s="7"/>
      <c r="AP94" s="19"/>
      <c r="AQ94" s="19"/>
      <c r="AR94" s="19"/>
      <c r="AS94" s="14"/>
      <c r="AT94" s="19"/>
      <c r="AU94" s="19"/>
      <c r="AV94" s="19"/>
      <c r="AW94" s="14"/>
      <c r="AX94" s="19"/>
      <c r="AY94" s="19"/>
      <c r="AZ94" s="19"/>
      <c r="BA94" s="19"/>
      <c r="BB94" s="19"/>
      <c r="BC94" s="19"/>
      <c r="BD94" s="19"/>
      <c r="BE94" s="19"/>
      <c r="BF94" s="14"/>
      <c r="BG94" s="35" t="str">
        <f>IF(BB94&lt;&gt;"","&lt;a href='https://www.inaturalist.org/observations/"&amp;BB94&amp;" 'target='_blank' style='color: blue'&gt;iNaturalist Record: "&amp;BB94&amp;"&lt;/a&gt; ","")</f>
        <v/>
      </c>
      <c r="BH94" s="36" t="str">
        <f>IF(AT94&lt;&gt;"",AT94&amp;". ","")</f>
        <v/>
      </c>
      <c r="BI94" s="36" t="str">
        <f>IF(AV94&lt;&gt;"","Land use/disturbance history: "&amp;AV94&amp;". ","")</f>
        <v/>
      </c>
      <c r="BJ94" s="36" t="str">
        <f>IF(AW94&lt;&gt;"","Slope in degrees: "&amp;AW94&amp;". ","")</f>
        <v/>
      </c>
      <c r="BK94" s="36" t="str">
        <f>IF(AX94&lt;&gt;"","Slope aspect: "&amp;AX94&amp;". ","")</f>
        <v/>
      </c>
      <c r="BL94" s="36" t="str">
        <f>IF(AY94&lt;&gt;"","Soil description: "&amp;AY94&amp;". ","")</f>
        <v/>
      </c>
      <c r="BM94" s="36" t="str">
        <f>IF(BA94&lt;&gt;"","Terrain: "&amp;BA94&amp;". ","")</f>
        <v/>
      </c>
      <c r="BN94" s="36" t="str">
        <f t="shared" si="11"/>
        <v/>
      </c>
      <c r="BO94" t="str">
        <f t="shared" si="12"/>
        <v/>
      </c>
      <c r="BP94" t="str">
        <f>IF(BD94&lt;&gt;"","Permit: "&amp;BD94,"")</f>
        <v/>
      </c>
      <c r="BQ94" s="41" t="str">
        <f>IF(AA94="Abundant","Estimated frequency within viewshed: Abundant (&gt;500).",IF(AA94="Common","Estimated frequency within viewshed: Common (101-500).",IF(AA94="Frequent","Estimated frequency within viewshed: Frequent (11-100).",IF(AA94="Occasional","Estimated frequency within viewshed: Occasional (6-10).",IF(AA94="Rare","Estimated frequency within viewshed: Rare (1-5).","")))))</f>
        <v/>
      </c>
      <c r="BR94" s="41" t="str">
        <f>IF(B94&lt;&gt;"",B94&amp;". ","")</f>
        <v/>
      </c>
      <c r="BS94" s="41" t="str">
        <f>IF(M94="Same individual","Tissue sample collected.",IF(M94="Same population","Tissue sample collected from another individual in the same population.",""))</f>
        <v/>
      </c>
      <c r="BT94" s="41" t="str">
        <f>IF(R94&lt;&gt;"","Seed sample collected from "&amp;R94&amp;" plants within the same population.","")</f>
        <v/>
      </c>
      <c r="BU94" s="41" t="str">
        <f>IF(AB94&lt;&gt;"",AB94&amp;". ","")</f>
        <v/>
      </c>
      <c r="BV94" s="41" t="str">
        <f>IF(AE94&lt;&gt;"","Landowner: "&amp;AE94&amp;".","")</f>
        <v/>
      </c>
      <c r="BW94" s="41" t="str">
        <f>IF(AF94&lt;&gt;"","Element Occurrence ID: "&amp;AF94&amp;".","")</f>
        <v/>
      </c>
      <c r="BX94" s="41" t="str">
        <f t="shared" si="13"/>
        <v/>
      </c>
      <c r="BY94" t="str">
        <f t="shared" si="14"/>
        <v/>
      </c>
      <c r="BZ94" s="41" t="str">
        <f t="shared" si="15"/>
        <v/>
      </c>
      <c r="CA94" t="str">
        <f t="shared" si="16"/>
        <v/>
      </c>
      <c r="CB94" s="41" t="str">
        <f>IF(AU94&lt;&gt;"","Area immediately surrounding specimen: "&amp;AU94&amp;".","")</f>
        <v/>
      </c>
      <c r="CC94" s="41" t="str">
        <f>IF(T94&lt;&gt;"","Habit: "&amp;T94&amp;".","")</f>
        <v/>
      </c>
      <c r="CD94" s="41" t="str">
        <f>IF(U94&lt;&gt;"","Life history habit: "&amp;U94&amp;".","")</f>
        <v/>
      </c>
      <c r="CE94" s="41" t="str">
        <f>IF(V94&lt;&gt;"","Graminoid habit: "&amp;V94&amp;".","")</f>
        <v/>
      </c>
      <c r="CF94" s="41" t="str">
        <f>IF(W94&lt;&gt;"","Flower color: "&amp;W94&amp;".","")</f>
        <v/>
      </c>
      <c r="CG94" s="41" t="str">
        <f>IF(X94&lt;&gt;"","Height in centimeters: "&amp;X94&amp;".","")</f>
        <v/>
      </c>
      <c r="CH94" s="41" t="str">
        <f>IF(Y94&lt;&gt;"",Y94&amp;".","")</f>
        <v/>
      </c>
      <c r="CI94" s="41" t="str">
        <f t="shared" si="17"/>
        <v/>
      </c>
      <c r="CJ94" t="str">
        <f t="shared" si="18"/>
        <v/>
      </c>
      <c r="CK94" s="41" t="str">
        <f>IF(T94&lt;&gt;"","''habit'':"&amp;"''"&amp;T94&amp;"'',","")</f>
        <v/>
      </c>
      <c r="CL94" s="41" t="str">
        <f>IF(U94&lt;&gt;"","''life cycle habit'':"&amp;"''"&amp;U94&amp;"'',","")</f>
        <v/>
      </c>
      <c r="CM94" s="41" t="str">
        <f>IF(V94&lt;&gt;"","''graminoidHabit'':"&amp;"''"&amp;V94&amp;"'',","")</f>
        <v/>
      </c>
      <c r="CN94" s="41" t="str">
        <f>IF(W94&lt;&gt;"","''flower color'':"&amp;"''"&amp;W94&amp;"'',","")</f>
        <v/>
      </c>
      <c r="CO94" s="41" t="str">
        <f>IF(X94&lt;&gt;"","''heightInCentimeters'':"&amp;X94&amp;",","")</f>
        <v/>
      </c>
      <c r="CP94" s="41" t="str">
        <f>IF(Y94&lt;&gt;"",Y94,"")</f>
        <v/>
      </c>
      <c r="CQ94" s="41" t="str">
        <f t="shared" si="19"/>
        <v/>
      </c>
      <c r="CR94" s="42" t="str">
        <f t="shared" si="20"/>
        <v/>
      </c>
      <c r="CS94" t="str">
        <f t="shared" si="21"/>
        <v/>
      </c>
      <c r="CT94" t="str">
        <f>IF(L94="Y","tissue","")</f>
        <v/>
      </c>
      <c r="CU94" t="str">
        <f>IF(L94="Y","in collection","")</f>
        <v/>
      </c>
      <c r="CV94" t="str">
        <f>IF(L94="Y","dessicated","")</f>
        <v/>
      </c>
    </row>
    <row r="95" spans="1:100" ht="16.5" x14ac:dyDescent="0.3">
      <c r="A95" s="7"/>
      <c r="B95" s="19"/>
      <c r="C95" s="19"/>
      <c r="D95" s="19"/>
      <c r="E95" s="19"/>
      <c r="F95" s="19"/>
      <c r="G95" s="10"/>
      <c r="H95" s="14"/>
      <c r="I95" s="19"/>
      <c r="J95" s="19"/>
      <c r="K95" s="10"/>
      <c r="L95" s="19"/>
      <c r="M95" s="19"/>
      <c r="N95" s="19"/>
      <c r="O95" s="19"/>
      <c r="P95" s="19"/>
      <c r="Q95" s="24"/>
      <c r="R95" s="14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29"/>
      <c r="AL95" s="29"/>
      <c r="AM95" s="7"/>
      <c r="AN95" s="7"/>
      <c r="AO95" s="7"/>
      <c r="AP95" s="19"/>
      <c r="AQ95" s="19"/>
      <c r="AR95" s="19"/>
      <c r="AS95" s="14"/>
      <c r="AT95" s="19"/>
      <c r="AU95" s="19"/>
      <c r="AV95" s="19"/>
      <c r="AW95" s="14"/>
      <c r="AX95" s="19"/>
      <c r="AY95" s="19"/>
      <c r="AZ95" s="19"/>
      <c r="BA95" s="19"/>
      <c r="BB95" s="19"/>
      <c r="BC95" s="19"/>
      <c r="BD95" s="19"/>
      <c r="BE95" s="19"/>
      <c r="BF95" s="14"/>
      <c r="BG95" s="35" t="str">
        <f>IF(BB95&lt;&gt;"","&lt;a href='https://www.inaturalist.org/observations/"&amp;BB95&amp;" 'target='_blank' style='color: blue'&gt;iNaturalist Record: "&amp;BB95&amp;"&lt;/a&gt; ","")</f>
        <v/>
      </c>
      <c r="BH95" s="36" t="str">
        <f>IF(AT95&lt;&gt;"",AT95&amp;". ","")</f>
        <v/>
      </c>
      <c r="BI95" s="36" t="str">
        <f>IF(AV95&lt;&gt;"","Land use/disturbance history: "&amp;AV95&amp;". ","")</f>
        <v/>
      </c>
      <c r="BJ95" s="36" t="str">
        <f>IF(AW95&lt;&gt;"","Slope in degrees: "&amp;AW95&amp;". ","")</f>
        <v/>
      </c>
      <c r="BK95" s="36" t="str">
        <f>IF(AX95&lt;&gt;"","Slope aspect: "&amp;AX95&amp;". ","")</f>
        <v/>
      </c>
      <c r="BL95" s="36" t="str">
        <f>IF(AY95&lt;&gt;"","Soil description: "&amp;AY95&amp;". ","")</f>
        <v/>
      </c>
      <c r="BM95" s="36" t="str">
        <f>IF(BA95&lt;&gt;"","Terrain: "&amp;BA95&amp;". ","")</f>
        <v/>
      </c>
      <c r="BN95" s="36" t="str">
        <f t="shared" si="11"/>
        <v/>
      </c>
      <c r="BO95" t="str">
        <f t="shared" si="12"/>
        <v/>
      </c>
      <c r="BP95" t="str">
        <f>IF(BD95&lt;&gt;"","Permit: "&amp;BD95,"")</f>
        <v/>
      </c>
      <c r="BQ95" s="41" t="str">
        <f>IF(AA95="Abundant","Estimated frequency within viewshed: Abundant (&gt;500).",IF(AA95="Common","Estimated frequency within viewshed: Common (101-500).",IF(AA95="Frequent","Estimated frequency within viewshed: Frequent (11-100).",IF(AA95="Occasional","Estimated frequency within viewshed: Occasional (6-10).",IF(AA95="Rare","Estimated frequency within viewshed: Rare (1-5).","")))))</f>
        <v/>
      </c>
      <c r="BR95" s="41" t="str">
        <f>IF(B95&lt;&gt;"",B95&amp;". ","")</f>
        <v/>
      </c>
      <c r="BS95" s="41" t="str">
        <f>IF(M95="Same individual","Tissue sample collected.",IF(M95="Same population","Tissue sample collected from another individual in the same population.",""))</f>
        <v/>
      </c>
      <c r="BT95" s="41" t="str">
        <f>IF(R95&lt;&gt;"","Seed sample collected from "&amp;R95&amp;" plants within the same population.","")</f>
        <v/>
      </c>
      <c r="BU95" s="41" t="str">
        <f>IF(AB95&lt;&gt;"",AB95&amp;". ","")</f>
        <v/>
      </c>
      <c r="BV95" s="41" t="str">
        <f>IF(AE95&lt;&gt;"","Landowner: "&amp;AE95&amp;".","")</f>
        <v/>
      </c>
      <c r="BW95" s="41" t="str">
        <f>IF(AF95&lt;&gt;"","Element Occurrence ID: "&amp;AF95&amp;".","")</f>
        <v/>
      </c>
      <c r="BX95" s="41" t="str">
        <f t="shared" si="13"/>
        <v/>
      </c>
      <c r="BY95" t="str">
        <f t="shared" si="14"/>
        <v/>
      </c>
      <c r="BZ95" s="41" t="str">
        <f t="shared" si="15"/>
        <v/>
      </c>
      <c r="CA95" t="str">
        <f t="shared" si="16"/>
        <v/>
      </c>
      <c r="CB95" s="41" t="str">
        <f>IF(AU95&lt;&gt;"","Area immediately surrounding specimen: "&amp;AU95&amp;".","")</f>
        <v/>
      </c>
      <c r="CC95" s="41" t="str">
        <f>IF(T95&lt;&gt;"","Habit: "&amp;T95&amp;".","")</f>
        <v/>
      </c>
      <c r="CD95" s="41" t="str">
        <f>IF(U95&lt;&gt;"","Life history habit: "&amp;U95&amp;".","")</f>
        <v/>
      </c>
      <c r="CE95" s="41" t="str">
        <f>IF(V95&lt;&gt;"","Graminoid habit: "&amp;V95&amp;".","")</f>
        <v/>
      </c>
      <c r="CF95" s="41" t="str">
        <f>IF(W95&lt;&gt;"","Flower color: "&amp;W95&amp;".","")</f>
        <v/>
      </c>
      <c r="CG95" s="41" t="str">
        <f>IF(X95&lt;&gt;"","Height in centimeters: "&amp;X95&amp;".","")</f>
        <v/>
      </c>
      <c r="CH95" s="41" t="str">
        <f>IF(Y95&lt;&gt;"",Y95&amp;".","")</f>
        <v/>
      </c>
      <c r="CI95" s="41" t="str">
        <f t="shared" si="17"/>
        <v/>
      </c>
      <c r="CJ95" t="str">
        <f t="shared" si="18"/>
        <v/>
      </c>
      <c r="CK95" s="41" t="str">
        <f>IF(T95&lt;&gt;"","''habit'':"&amp;"''"&amp;T95&amp;"'',","")</f>
        <v/>
      </c>
      <c r="CL95" s="41" t="str">
        <f>IF(U95&lt;&gt;"","''life cycle habit'':"&amp;"''"&amp;U95&amp;"'',","")</f>
        <v/>
      </c>
      <c r="CM95" s="41" t="str">
        <f>IF(V95&lt;&gt;"","''graminoidHabit'':"&amp;"''"&amp;V95&amp;"'',","")</f>
        <v/>
      </c>
      <c r="CN95" s="41" t="str">
        <f>IF(W95&lt;&gt;"","''flower color'':"&amp;"''"&amp;W95&amp;"'',","")</f>
        <v/>
      </c>
      <c r="CO95" s="41" t="str">
        <f>IF(X95&lt;&gt;"","''heightInCentimeters'':"&amp;X95&amp;",","")</f>
        <v/>
      </c>
      <c r="CP95" s="41" t="str">
        <f>IF(Y95&lt;&gt;"",Y95,"")</f>
        <v/>
      </c>
      <c r="CQ95" s="41" t="str">
        <f t="shared" si="19"/>
        <v/>
      </c>
      <c r="CR95" s="42" t="str">
        <f t="shared" si="20"/>
        <v/>
      </c>
      <c r="CS95" t="str">
        <f t="shared" si="21"/>
        <v/>
      </c>
      <c r="CT95" t="str">
        <f>IF(L95="Y","tissue","")</f>
        <v/>
      </c>
      <c r="CU95" t="str">
        <f>IF(L95="Y","in collection","")</f>
        <v/>
      </c>
      <c r="CV95" t="str">
        <f>IF(L95="Y","dessicated","")</f>
        <v/>
      </c>
    </row>
    <row r="96" spans="1:100" ht="16.5" x14ac:dyDescent="0.3">
      <c r="A96" s="7"/>
      <c r="B96" s="19"/>
      <c r="C96" s="19"/>
      <c r="D96" s="19"/>
      <c r="E96" s="19"/>
      <c r="F96" s="19"/>
      <c r="G96" s="10"/>
      <c r="H96" s="14"/>
      <c r="I96" s="19"/>
      <c r="J96" s="19"/>
      <c r="K96" s="10"/>
      <c r="L96" s="19"/>
      <c r="M96" s="19"/>
      <c r="N96" s="19"/>
      <c r="O96" s="19"/>
      <c r="P96" s="19"/>
      <c r="Q96" s="24"/>
      <c r="R96" s="14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29"/>
      <c r="AL96" s="29"/>
      <c r="AM96" s="7"/>
      <c r="AN96" s="7"/>
      <c r="AO96" s="7"/>
      <c r="AP96" s="19"/>
      <c r="AQ96" s="19"/>
      <c r="AR96" s="19"/>
      <c r="AS96" s="14"/>
      <c r="AT96" s="19"/>
      <c r="AU96" s="19"/>
      <c r="AV96" s="19"/>
      <c r="AW96" s="14"/>
      <c r="AX96" s="19"/>
      <c r="AY96" s="19"/>
      <c r="AZ96" s="19"/>
      <c r="BA96" s="19"/>
      <c r="BB96" s="19"/>
      <c r="BC96" s="19"/>
      <c r="BD96" s="19"/>
      <c r="BE96" s="19"/>
      <c r="BF96" s="14"/>
      <c r="BG96" s="35" t="str">
        <f>IF(BB96&lt;&gt;"","&lt;a href='https://www.inaturalist.org/observations/"&amp;BB96&amp;" 'target='_blank' style='color: blue'&gt;iNaturalist Record: "&amp;BB96&amp;"&lt;/a&gt; ","")</f>
        <v/>
      </c>
      <c r="BH96" s="36" t="str">
        <f>IF(AT96&lt;&gt;"",AT96&amp;". ","")</f>
        <v/>
      </c>
      <c r="BI96" s="36" t="str">
        <f>IF(AV96&lt;&gt;"","Land use/disturbance history: "&amp;AV96&amp;". ","")</f>
        <v/>
      </c>
      <c r="BJ96" s="36" t="str">
        <f>IF(AW96&lt;&gt;"","Slope in degrees: "&amp;AW96&amp;". ","")</f>
        <v/>
      </c>
      <c r="BK96" s="36" t="str">
        <f>IF(AX96&lt;&gt;"","Slope aspect: "&amp;AX96&amp;". ","")</f>
        <v/>
      </c>
      <c r="BL96" s="36" t="str">
        <f>IF(AY96&lt;&gt;"","Soil description: "&amp;AY96&amp;". ","")</f>
        <v/>
      </c>
      <c r="BM96" s="36" t="str">
        <f>IF(BA96&lt;&gt;"","Terrain: "&amp;BA96&amp;". ","")</f>
        <v/>
      </c>
      <c r="BN96" s="36" t="str">
        <f t="shared" si="11"/>
        <v/>
      </c>
      <c r="BO96" t="str">
        <f t="shared" si="12"/>
        <v/>
      </c>
      <c r="BP96" t="str">
        <f>IF(BD96&lt;&gt;"","Permit: "&amp;BD96,"")</f>
        <v/>
      </c>
      <c r="BQ96" s="41" t="str">
        <f>IF(AA96="Abundant","Estimated frequency within viewshed: Abundant (&gt;500).",IF(AA96="Common","Estimated frequency within viewshed: Common (101-500).",IF(AA96="Frequent","Estimated frequency within viewshed: Frequent (11-100).",IF(AA96="Occasional","Estimated frequency within viewshed: Occasional (6-10).",IF(AA96="Rare","Estimated frequency within viewshed: Rare (1-5).","")))))</f>
        <v/>
      </c>
      <c r="BR96" s="41" t="str">
        <f>IF(B96&lt;&gt;"",B96&amp;". ","")</f>
        <v/>
      </c>
      <c r="BS96" s="41" t="str">
        <f>IF(M96="Same individual","Tissue sample collected.",IF(M96="Same population","Tissue sample collected from another individual in the same population.",""))</f>
        <v/>
      </c>
      <c r="BT96" s="41" t="str">
        <f>IF(R96&lt;&gt;"","Seed sample collected from "&amp;R96&amp;" plants within the same population.","")</f>
        <v/>
      </c>
      <c r="BU96" s="41" t="str">
        <f>IF(AB96&lt;&gt;"",AB96&amp;". ","")</f>
        <v/>
      </c>
      <c r="BV96" s="41" t="str">
        <f>IF(AE96&lt;&gt;"","Landowner: "&amp;AE96&amp;".","")</f>
        <v/>
      </c>
      <c r="BW96" s="41" t="str">
        <f>IF(AF96&lt;&gt;"","Element Occurrence ID: "&amp;AF96&amp;".","")</f>
        <v/>
      </c>
      <c r="BX96" s="41" t="str">
        <f t="shared" si="13"/>
        <v/>
      </c>
      <c r="BY96" t="str">
        <f t="shared" si="14"/>
        <v/>
      </c>
      <c r="BZ96" s="41" t="str">
        <f t="shared" si="15"/>
        <v/>
      </c>
      <c r="CA96" t="str">
        <f t="shared" si="16"/>
        <v/>
      </c>
      <c r="CB96" s="41" t="str">
        <f>IF(AU96&lt;&gt;"","Area immediately surrounding specimen: "&amp;AU96&amp;".","")</f>
        <v/>
      </c>
      <c r="CC96" s="41" t="str">
        <f>IF(T96&lt;&gt;"","Habit: "&amp;T96&amp;".","")</f>
        <v/>
      </c>
      <c r="CD96" s="41" t="str">
        <f>IF(U96&lt;&gt;"","Life history habit: "&amp;U96&amp;".","")</f>
        <v/>
      </c>
      <c r="CE96" s="41" t="str">
        <f>IF(V96&lt;&gt;"","Graminoid habit: "&amp;V96&amp;".","")</f>
        <v/>
      </c>
      <c r="CF96" s="41" t="str">
        <f>IF(W96&lt;&gt;"","Flower color: "&amp;W96&amp;".","")</f>
        <v/>
      </c>
      <c r="CG96" s="41" t="str">
        <f>IF(X96&lt;&gt;"","Height in centimeters: "&amp;X96&amp;".","")</f>
        <v/>
      </c>
      <c r="CH96" s="41" t="str">
        <f>IF(Y96&lt;&gt;"",Y96&amp;".","")</f>
        <v/>
      </c>
      <c r="CI96" s="41" t="str">
        <f t="shared" si="17"/>
        <v/>
      </c>
      <c r="CJ96" t="str">
        <f t="shared" si="18"/>
        <v/>
      </c>
      <c r="CK96" s="41" t="str">
        <f>IF(T96&lt;&gt;"","''habit'':"&amp;"''"&amp;T96&amp;"'',","")</f>
        <v/>
      </c>
      <c r="CL96" s="41" t="str">
        <f>IF(U96&lt;&gt;"","''life cycle habit'':"&amp;"''"&amp;U96&amp;"'',","")</f>
        <v/>
      </c>
      <c r="CM96" s="41" t="str">
        <f>IF(V96&lt;&gt;"","''graminoidHabit'':"&amp;"''"&amp;V96&amp;"'',","")</f>
        <v/>
      </c>
      <c r="CN96" s="41" t="str">
        <f>IF(W96&lt;&gt;"","''flower color'':"&amp;"''"&amp;W96&amp;"'',","")</f>
        <v/>
      </c>
      <c r="CO96" s="41" t="str">
        <f>IF(X96&lt;&gt;"","''heightInCentimeters'':"&amp;X96&amp;",","")</f>
        <v/>
      </c>
      <c r="CP96" s="41" t="str">
        <f>IF(Y96&lt;&gt;"",Y96,"")</f>
        <v/>
      </c>
      <c r="CQ96" s="41" t="str">
        <f t="shared" si="19"/>
        <v/>
      </c>
      <c r="CR96" s="42" t="str">
        <f t="shared" si="20"/>
        <v/>
      </c>
      <c r="CS96" t="str">
        <f t="shared" si="21"/>
        <v/>
      </c>
      <c r="CT96" t="str">
        <f>IF(L96="Y","tissue","")</f>
        <v/>
      </c>
      <c r="CU96" t="str">
        <f>IF(L96="Y","in collection","")</f>
        <v/>
      </c>
      <c r="CV96" t="str">
        <f>IF(L96="Y","dessicated","")</f>
        <v/>
      </c>
    </row>
    <row r="97" spans="1:100" ht="16.5" x14ac:dyDescent="0.3">
      <c r="A97" s="7"/>
      <c r="B97" s="19"/>
      <c r="C97" s="19"/>
      <c r="D97" s="19"/>
      <c r="E97" s="19"/>
      <c r="F97" s="19"/>
      <c r="G97" s="10"/>
      <c r="H97" s="14"/>
      <c r="I97" s="19"/>
      <c r="J97" s="19"/>
      <c r="K97" s="10"/>
      <c r="L97" s="19"/>
      <c r="M97" s="19"/>
      <c r="N97" s="19"/>
      <c r="O97" s="19"/>
      <c r="P97" s="19"/>
      <c r="Q97" s="24"/>
      <c r="R97" s="14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29"/>
      <c r="AL97" s="29"/>
      <c r="AM97" s="7"/>
      <c r="AN97" s="7"/>
      <c r="AO97" s="7"/>
      <c r="AP97" s="19"/>
      <c r="AQ97" s="19"/>
      <c r="AR97" s="19"/>
      <c r="AS97" s="14"/>
      <c r="AT97" s="19"/>
      <c r="AU97" s="19"/>
      <c r="AV97" s="19"/>
      <c r="AW97" s="14"/>
      <c r="AX97" s="19"/>
      <c r="AY97" s="19"/>
      <c r="AZ97" s="19"/>
      <c r="BA97" s="19"/>
      <c r="BB97" s="19"/>
      <c r="BC97" s="19"/>
      <c r="BD97" s="19"/>
      <c r="BE97" s="19"/>
      <c r="BF97" s="14"/>
      <c r="BG97" s="35" t="str">
        <f>IF(BB97&lt;&gt;"","&lt;a href='https://www.inaturalist.org/observations/"&amp;BB97&amp;" 'target='_blank' style='color: blue'&gt;iNaturalist Record: "&amp;BB97&amp;"&lt;/a&gt; ","")</f>
        <v/>
      </c>
      <c r="BH97" s="36" t="str">
        <f>IF(AT97&lt;&gt;"",AT97&amp;". ","")</f>
        <v/>
      </c>
      <c r="BI97" s="36" t="str">
        <f>IF(AV97&lt;&gt;"","Land use/disturbance history: "&amp;AV97&amp;". ","")</f>
        <v/>
      </c>
      <c r="BJ97" s="36" t="str">
        <f>IF(AW97&lt;&gt;"","Slope in degrees: "&amp;AW97&amp;". ","")</f>
        <v/>
      </c>
      <c r="BK97" s="36" t="str">
        <f>IF(AX97&lt;&gt;"","Slope aspect: "&amp;AX97&amp;". ","")</f>
        <v/>
      </c>
      <c r="BL97" s="36" t="str">
        <f>IF(AY97&lt;&gt;"","Soil description: "&amp;AY97&amp;". ","")</f>
        <v/>
      </c>
      <c r="BM97" s="36" t="str">
        <f>IF(BA97&lt;&gt;"","Terrain: "&amp;BA97&amp;". ","")</f>
        <v/>
      </c>
      <c r="BN97" s="36" t="str">
        <f t="shared" si="11"/>
        <v/>
      </c>
      <c r="BO97" t="str">
        <f t="shared" si="12"/>
        <v/>
      </c>
      <c r="BP97" t="str">
        <f>IF(BD97&lt;&gt;"","Permit: "&amp;BD97,"")</f>
        <v/>
      </c>
      <c r="BQ97" s="41" t="str">
        <f>IF(AA97="Abundant","Estimated frequency within viewshed: Abundant (&gt;500).",IF(AA97="Common","Estimated frequency within viewshed: Common (101-500).",IF(AA97="Frequent","Estimated frequency within viewshed: Frequent (11-100).",IF(AA97="Occasional","Estimated frequency within viewshed: Occasional (6-10).",IF(AA97="Rare","Estimated frequency within viewshed: Rare (1-5).","")))))</f>
        <v/>
      </c>
      <c r="BR97" s="41" t="str">
        <f>IF(B97&lt;&gt;"",B97&amp;". ","")</f>
        <v/>
      </c>
      <c r="BS97" s="41" t="str">
        <f>IF(M97="Same individual","Tissue sample collected.",IF(M97="Same population","Tissue sample collected from another individual in the same population.",""))</f>
        <v/>
      </c>
      <c r="BT97" s="41" t="str">
        <f>IF(R97&lt;&gt;"","Seed sample collected from "&amp;R97&amp;" plants within the same population.","")</f>
        <v/>
      </c>
      <c r="BU97" s="41" t="str">
        <f>IF(AB97&lt;&gt;"",AB97&amp;". ","")</f>
        <v/>
      </c>
      <c r="BV97" s="41" t="str">
        <f>IF(AE97&lt;&gt;"","Landowner: "&amp;AE97&amp;".","")</f>
        <v/>
      </c>
      <c r="BW97" s="41" t="str">
        <f>IF(AF97&lt;&gt;"","Element Occurrence ID: "&amp;AF97&amp;".","")</f>
        <v/>
      </c>
      <c r="BX97" s="41" t="str">
        <f t="shared" si="13"/>
        <v/>
      </c>
      <c r="BY97" t="str">
        <f t="shared" si="14"/>
        <v/>
      </c>
      <c r="BZ97" s="41" t="str">
        <f t="shared" si="15"/>
        <v/>
      </c>
      <c r="CA97" t="str">
        <f t="shared" si="16"/>
        <v/>
      </c>
      <c r="CB97" s="41" t="str">
        <f>IF(AU97&lt;&gt;"","Area immediately surrounding specimen: "&amp;AU97&amp;".","")</f>
        <v/>
      </c>
      <c r="CC97" s="41" t="str">
        <f>IF(T97&lt;&gt;"","Habit: "&amp;T97&amp;".","")</f>
        <v/>
      </c>
      <c r="CD97" s="41" t="str">
        <f>IF(U97&lt;&gt;"","Life history habit: "&amp;U97&amp;".","")</f>
        <v/>
      </c>
      <c r="CE97" s="41" t="str">
        <f>IF(V97&lt;&gt;"","Graminoid habit: "&amp;V97&amp;".","")</f>
        <v/>
      </c>
      <c r="CF97" s="41" t="str">
        <f>IF(W97&lt;&gt;"","Flower color: "&amp;W97&amp;".","")</f>
        <v/>
      </c>
      <c r="CG97" s="41" t="str">
        <f>IF(X97&lt;&gt;"","Height in centimeters: "&amp;X97&amp;".","")</f>
        <v/>
      </c>
      <c r="CH97" s="41" t="str">
        <f>IF(Y97&lt;&gt;"",Y97&amp;".","")</f>
        <v/>
      </c>
      <c r="CI97" s="41" t="str">
        <f t="shared" si="17"/>
        <v/>
      </c>
      <c r="CJ97" t="str">
        <f t="shared" si="18"/>
        <v/>
      </c>
      <c r="CK97" s="41" t="str">
        <f>IF(T97&lt;&gt;"","''habit'':"&amp;"''"&amp;T97&amp;"'',","")</f>
        <v/>
      </c>
      <c r="CL97" s="41" t="str">
        <f>IF(U97&lt;&gt;"","''life cycle habit'':"&amp;"''"&amp;U97&amp;"'',","")</f>
        <v/>
      </c>
      <c r="CM97" s="41" t="str">
        <f>IF(V97&lt;&gt;"","''graminoidHabit'':"&amp;"''"&amp;V97&amp;"'',","")</f>
        <v/>
      </c>
      <c r="CN97" s="41" t="str">
        <f>IF(W97&lt;&gt;"","''flower color'':"&amp;"''"&amp;W97&amp;"'',","")</f>
        <v/>
      </c>
      <c r="CO97" s="41" t="str">
        <f>IF(X97&lt;&gt;"","''heightInCentimeters'':"&amp;X97&amp;",","")</f>
        <v/>
      </c>
      <c r="CP97" s="41" t="str">
        <f>IF(Y97&lt;&gt;"",Y97,"")</f>
        <v/>
      </c>
      <c r="CQ97" s="41" t="str">
        <f t="shared" si="19"/>
        <v/>
      </c>
      <c r="CR97" s="42" t="str">
        <f t="shared" si="20"/>
        <v/>
      </c>
      <c r="CS97" t="str">
        <f t="shared" si="21"/>
        <v/>
      </c>
      <c r="CT97" t="str">
        <f>IF(L97="Y","tissue","")</f>
        <v/>
      </c>
      <c r="CU97" t="str">
        <f>IF(L97="Y","in collection","")</f>
        <v/>
      </c>
      <c r="CV97" t="str">
        <f>IF(L97="Y","dessicated","")</f>
        <v/>
      </c>
    </row>
    <row r="98" spans="1:100" ht="16.5" x14ac:dyDescent="0.3">
      <c r="A98" s="7"/>
      <c r="B98" s="19"/>
      <c r="C98" s="19"/>
      <c r="D98" s="19"/>
      <c r="E98" s="19"/>
      <c r="F98" s="19"/>
      <c r="G98" s="10"/>
      <c r="H98" s="14"/>
      <c r="I98" s="19"/>
      <c r="J98" s="19"/>
      <c r="K98" s="10"/>
      <c r="L98" s="19"/>
      <c r="M98" s="19"/>
      <c r="N98" s="19"/>
      <c r="O98" s="19"/>
      <c r="P98" s="19"/>
      <c r="Q98" s="24"/>
      <c r="R98" s="14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29"/>
      <c r="AL98" s="29"/>
      <c r="AM98" s="7"/>
      <c r="AN98" s="7"/>
      <c r="AO98" s="7"/>
      <c r="AP98" s="19"/>
      <c r="AQ98" s="19"/>
      <c r="AR98" s="19"/>
      <c r="AS98" s="14"/>
      <c r="AT98" s="19"/>
      <c r="AU98" s="19"/>
      <c r="AV98" s="19"/>
      <c r="AW98" s="14"/>
      <c r="AX98" s="19"/>
      <c r="AY98" s="19"/>
      <c r="AZ98" s="19"/>
      <c r="BA98" s="19"/>
      <c r="BB98" s="19"/>
      <c r="BC98" s="19"/>
      <c r="BD98" s="19"/>
      <c r="BE98" s="19"/>
      <c r="BF98" s="14"/>
      <c r="BG98" s="35" t="str">
        <f>IF(BB98&lt;&gt;"","&lt;a href='https://www.inaturalist.org/observations/"&amp;BB98&amp;" 'target='_blank' style='color: blue'&gt;iNaturalist Record: "&amp;BB98&amp;"&lt;/a&gt; ","")</f>
        <v/>
      </c>
      <c r="BH98" s="36" t="str">
        <f>IF(AT98&lt;&gt;"",AT98&amp;". ","")</f>
        <v/>
      </c>
      <c r="BI98" s="36" t="str">
        <f>IF(AV98&lt;&gt;"","Land use/disturbance history: "&amp;AV98&amp;". ","")</f>
        <v/>
      </c>
      <c r="BJ98" s="36" t="str">
        <f>IF(AW98&lt;&gt;"","Slope in degrees: "&amp;AW98&amp;". ","")</f>
        <v/>
      </c>
      <c r="BK98" s="36" t="str">
        <f>IF(AX98&lt;&gt;"","Slope aspect: "&amp;AX98&amp;". ","")</f>
        <v/>
      </c>
      <c r="BL98" s="36" t="str">
        <f>IF(AY98&lt;&gt;"","Soil description: "&amp;AY98&amp;". ","")</f>
        <v/>
      </c>
      <c r="BM98" s="36" t="str">
        <f>IF(BA98&lt;&gt;"","Terrain: "&amp;BA98&amp;". ","")</f>
        <v/>
      </c>
      <c r="BN98" s="36" t="str">
        <f t="shared" si="11"/>
        <v/>
      </c>
      <c r="BO98" t="str">
        <f t="shared" si="12"/>
        <v/>
      </c>
      <c r="BP98" t="str">
        <f>IF(BD98&lt;&gt;"","Permit: "&amp;BD98,"")</f>
        <v/>
      </c>
      <c r="BQ98" s="41" t="str">
        <f>IF(AA98="Abundant","Estimated frequency within viewshed: Abundant (&gt;500).",IF(AA98="Common","Estimated frequency within viewshed: Common (101-500).",IF(AA98="Frequent","Estimated frequency within viewshed: Frequent (11-100).",IF(AA98="Occasional","Estimated frequency within viewshed: Occasional (6-10).",IF(AA98="Rare","Estimated frequency within viewshed: Rare (1-5).","")))))</f>
        <v/>
      </c>
      <c r="BR98" s="41" t="str">
        <f>IF(B98&lt;&gt;"",B98&amp;". ","")</f>
        <v/>
      </c>
      <c r="BS98" s="41" t="str">
        <f>IF(M98="Same individual","Tissue sample collected.",IF(M98="Same population","Tissue sample collected from another individual in the same population.",""))</f>
        <v/>
      </c>
      <c r="BT98" s="41" t="str">
        <f>IF(R98&lt;&gt;"","Seed sample collected from "&amp;R98&amp;" plants within the same population.","")</f>
        <v/>
      </c>
      <c r="BU98" s="41" t="str">
        <f>IF(AB98&lt;&gt;"",AB98&amp;". ","")</f>
        <v/>
      </c>
      <c r="BV98" s="41" t="str">
        <f>IF(AE98&lt;&gt;"","Landowner: "&amp;AE98&amp;".","")</f>
        <v/>
      </c>
      <c r="BW98" s="41" t="str">
        <f>IF(AF98&lt;&gt;"","Element Occurrence ID: "&amp;AF98&amp;".","")</f>
        <v/>
      </c>
      <c r="BX98" s="41" t="str">
        <f t="shared" si="13"/>
        <v/>
      </c>
      <c r="BY98" t="str">
        <f t="shared" si="14"/>
        <v/>
      </c>
      <c r="BZ98" s="41" t="str">
        <f t="shared" si="15"/>
        <v/>
      </c>
      <c r="CA98" t="str">
        <f t="shared" si="16"/>
        <v/>
      </c>
      <c r="CB98" s="41" t="str">
        <f>IF(AU98&lt;&gt;"","Area immediately surrounding specimen: "&amp;AU98&amp;".","")</f>
        <v/>
      </c>
      <c r="CC98" s="41" t="str">
        <f>IF(T98&lt;&gt;"","Habit: "&amp;T98&amp;".","")</f>
        <v/>
      </c>
      <c r="CD98" s="41" t="str">
        <f>IF(U98&lt;&gt;"","Life history habit: "&amp;U98&amp;".","")</f>
        <v/>
      </c>
      <c r="CE98" s="41" t="str">
        <f>IF(V98&lt;&gt;"","Graminoid habit: "&amp;V98&amp;".","")</f>
        <v/>
      </c>
      <c r="CF98" s="41" t="str">
        <f>IF(W98&lt;&gt;"","Flower color: "&amp;W98&amp;".","")</f>
        <v/>
      </c>
      <c r="CG98" s="41" t="str">
        <f>IF(X98&lt;&gt;"","Height in centimeters: "&amp;X98&amp;".","")</f>
        <v/>
      </c>
      <c r="CH98" s="41" t="str">
        <f>IF(Y98&lt;&gt;"",Y98&amp;".","")</f>
        <v/>
      </c>
      <c r="CI98" s="41" t="str">
        <f t="shared" si="17"/>
        <v/>
      </c>
      <c r="CJ98" t="str">
        <f t="shared" si="18"/>
        <v/>
      </c>
      <c r="CK98" s="41" t="str">
        <f>IF(T98&lt;&gt;"","''habit'':"&amp;"''"&amp;T98&amp;"'',","")</f>
        <v/>
      </c>
      <c r="CL98" s="41" t="str">
        <f>IF(U98&lt;&gt;"","''life cycle habit'':"&amp;"''"&amp;U98&amp;"'',","")</f>
        <v/>
      </c>
      <c r="CM98" s="41" t="str">
        <f>IF(V98&lt;&gt;"","''graminoidHabit'':"&amp;"''"&amp;V98&amp;"'',","")</f>
        <v/>
      </c>
      <c r="CN98" s="41" t="str">
        <f>IF(W98&lt;&gt;"","''flower color'':"&amp;"''"&amp;W98&amp;"'',","")</f>
        <v/>
      </c>
      <c r="CO98" s="41" t="str">
        <f>IF(X98&lt;&gt;"","''heightInCentimeters'':"&amp;X98&amp;",","")</f>
        <v/>
      </c>
      <c r="CP98" s="41" t="str">
        <f>IF(Y98&lt;&gt;"",Y98,"")</f>
        <v/>
      </c>
      <c r="CQ98" s="41" t="str">
        <f t="shared" si="19"/>
        <v/>
      </c>
      <c r="CR98" s="42" t="str">
        <f t="shared" si="20"/>
        <v/>
      </c>
      <c r="CS98" t="str">
        <f t="shared" si="21"/>
        <v/>
      </c>
      <c r="CT98" t="str">
        <f>IF(L98="Y","tissue","")</f>
        <v/>
      </c>
      <c r="CU98" t="str">
        <f>IF(L98="Y","in collection","")</f>
        <v/>
      </c>
      <c r="CV98" t="str">
        <f>IF(L98="Y","dessicated","")</f>
        <v/>
      </c>
    </row>
    <row r="99" spans="1:100" ht="16.5" x14ac:dyDescent="0.3">
      <c r="A99" s="7"/>
      <c r="B99" s="19"/>
      <c r="C99" s="19"/>
      <c r="D99" s="19"/>
      <c r="E99" s="19"/>
      <c r="F99" s="19"/>
      <c r="G99" s="10"/>
      <c r="H99" s="14"/>
      <c r="I99" s="19"/>
      <c r="J99" s="19"/>
      <c r="K99" s="10"/>
      <c r="L99" s="19"/>
      <c r="M99" s="19"/>
      <c r="N99" s="19"/>
      <c r="O99" s="19"/>
      <c r="P99" s="19"/>
      <c r="Q99" s="24"/>
      <c r="R99" s="14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29"/>
      <c r="AL99" s="29"/>
      <c r="AM99" s="7"/>
      <c r="AN99" s="7"/>
      <c r="AO99" s="7"/>
      <c r="AP99" s="19"/>
      <c r="AQ99" s="19"/>
      <c r="AR99" s="19"/>
      <c r="AS99" s="14"/>
      <c r="AT99" s="19"/>
      <c r="AU99" s="19"/>
      <c r="AV99" s="19"/>
      <c r="AW99" s="14"/>
      <c r="AX99" s="19"/>
      <c r="AY99" s="19"/>
      <c r="AZ99" s="19"/>
      <c r="BA99" s="19"/>
      <c r="BB99" s="19"/>
      <c r="BC99" s="19"/>
      <c r="BD99" s="19"/>
      <c r="BE99" s="19"/>
      <c r="BF99" s="14"/>
      <c r="BG99" s="35" t="str">
        <f>IF(BB99&lt;&gt;"","&lt;a href='https://www.inaturalist.org/observations/"&amp;BB99&amp;" 'target='_blank' style='color: blue'&gt;iNaturalist Record: "&amp;BB99&amp;"&lt;/a&gt; ","")</f>
        <v/>
      </c>
      <c r="BH99" s="36" t="str">
        <f>IF(AT99&lt;&gt;"",AT99&amp;". ","")</f>
        <v/>
      </c>
      <c r="BI99" s="36" t="str">
        <f>IF(AV99&lt;&gt;"","Land use/disturbance history: "&amp;AV99&amp;". ","")</f>
        <v/>
      </c>
      <c r="BJ99" s="36" t="str">
        <f>IF(AW99&lt;&gt;"","Slope in degrees: "&amp;AW99&amp;". ","")</f>
        <v/>
      </c>
      <c r="BK99" s="36" t="str">
        <f>IF(AX99&lt;&gt;"","Slope aspect: "&amp;AX99&amp;". ","")</f>
        <v/>
      </c>
      <c r="BL99" s="36" t="str">
        <f>IF(AY99&lt;&gt;"","Soil description: "&amp;AY99&amp;". ","")</f>
        <v/>
      </c>
      <c r="BM99" s="36" t="str">
        <f>IF(BA99&lt;&gt;"","Terrain: "&amp;BA99&amp;". ","")</f>
        <v/>
      </c>
      <c r="BN99" s="36" t="str">
        <f t="shared" si="11"/>
        <v/>
      </c>
      <c r="BO99" t="str">
        <f t="shared" si="12"/>
        <v/>
      </c>
      <c r="BP99" t="str">
        <f>IF(BD99&lt;&gt;"","Permit: "&amp;BD99,"")</f>
        <v/>
      </c>
      <c r="BQ99" s="41" t="str">
        <f>IF(AA99="Abundant","Estimated frequency within viewshed: Abundant (&gt;500).",IF(AA99="Common","Estimated frequency within viewshed: Common (101-500).",IF(AA99="Frequent","Estimated frequency within viewshed: Frequent (11-100).",IF(AA99="Occasional","Estimated frequency within viewshed: Occasional (6-10).",IF(AA99="Rare","Estimated frequency within viewshed: Rare (1-5).","")))))</f>
        <v/>
      </c>
      <c r="BR99" s="41" t="str">
        <f>IF(B99&lt;&gt;"",B99&amp;". ","")</f>
        <v/>
      </c>
      <c r="BS99" s="41" t="str">
        <f>IF(M99="Same individual","Tissue sample collected.",IF(M99="Same population","Tissue sample collected from another individual in the same population.",""))</f>
        <v/>
      </c>
      <c r="BT99" s="41" t="str">
        <f>IF(R99&lt;&gt;"","Seed sample collected from "&amp;R99&amp;" plants within the same population.","")</f>
        <v/>
      </c>
      <c r="BU99" s="41" t="str">
        <f>IF(AB99&lt;&gt;"",AB99&amp;". ","")</f>
        <v/>
      </c>
      <c r="BV99" s="41" t="str">
        <f>IF(AE99&lt;&gt;"","Landowner: "&amp;AE99&amp;".","")</f>
        <v/>
      </c>
      <c r="BW99" s="41" t="str">
        <f>IF(AF99&lt;&gt;"","Element Occurrence ID: "&amp;AF99&amp;".","")</f>
        <v/>
      </c>
      <c r="BX99" s="41" t="str">
        <f t="shared" si="13"/>
        <v/>
      </c>
      <c r="BY99" t="str">
        <f t="shared" si="14"/>
        <v/>
      </c>
      <c r="BZ99" s="41" t="str">
        <f t="shared" si="15"/>
        <v/>
      </c>
      <c r="CA99" t="str">
        <f t="shared" si="16"/>
        <v/>
      </c>
      <c r="CB99" s="41" t="str">
        <f>IF(AU99&lt;&gt;"","Area immediately surrounding specimen: "&amp;AU99&amp;".","")</f>
        <v/>
      </c>
      <c r="CC99" s="41" t="str">
        <f>IF(T99&lt;&gt;"","Habit: "&amp;T99&amp;".","")</f>
        <v/>
      </c>
      <c r="CD99" s="41" t="str">
        <f>IF(U99&lt;&gt;"","Life history habit: "&amp;U99&amp;".","")</f>
        <v/>
      </c>
      <c r="CE99" s="41" t="str">
        <f>IF(V99&lt;&gt;"","Graminoid habit: "&amp;V99&amp;".","")</f>
        <v/>
      </c>
      <c r="CF99" s="41" t="str">
        <f>IF(W99&lt;&gt;"","Flower color: "&amp;W99&amp;".","")</f>
        <v/>
      </c>
      <c r="CG99" s="41" t="str">
        <f>IF(X99&lt;&gt;"","Height in centimeters: "&amp;X99&amp;".","")</f>
        <v/>
      </c>
      <c r="CH99" s="41" t="str">
        <f>IF(Y99&lt;&gt;"",Y99&amp;".","")</f>
        <v/>
      </c>
      <c r="CI99" s="41" t="str">
        <f t="shared" si="17"/>
        <v/>
      </c>
      <c r="CJ99" t="str">
        <f t="shared" si="18"/>
        <v/>
      </c>
      <c r="CK99" s="41" t="str">
        <f>IF(T99&lt;&gt;"","''habit'':"&amp;"''"&amp;T99&amp;"'',","")</f>
        <v/>
      </c>
      <c r="CL99" s="41" t="str">
        <f>IF(U99&lt;&gt;"","''life cycle habit'':"&amp;"''"&amp;U99&amp;"'',","")</f>
        <v/>
      </c>
      <c r="CM99" s="41" t="str">
        <f>IF(V99&lt;&gt;"","''graminoidHabit'':"&amp;"''"&amp;V99&amp;"'',","")</f>
        <v/>
      </c>
      <c r="CN99" s="41" t="str">
        <f>IF(W99&lt;&gt;"","''flower color'':"&amp;"''"&amp;W99&amp;"'',","")</f>
        <v/>
      </c>
      <c r="CO99" s="41" t="str">
        <f>IF(X99&lt;&gt;"","''heightInCentimeters'':"&amp;X99&amp;",","")</f>
        <v/>
      </c>
      <c r="CP99" s="41" t="str">
        <f>IF(Y99&lt;&gt;"",Y99,"")</f>
        <v/>
      </c>
      <c r="CQ99" s="41" t="str">
        <f t="shared" si="19"/>
        <v/>
      </c>
      <c r="CR99" s="42" t="str">
        <f t="shared" si="20"/>
        <v/>
      </c>
      <c r="CS99" t="str">
        <f t="shared" si="21"/>
        <v/>
      </c>
      <c r="CT99" t="str">
        <f>IF(L99="Y","tissue","")</f>
        <v/>
      </c>
      <c r="CU99" t="str">
        <f>IF(L99="Y","in collection","")</f>
        <v/>
      </c>
      <c r="CV99" t="str">
        <f>IF(L99="Y","dessicated","")</f>
        <v/>
      </c>
    </row>
    <row r="100" spans="1:100" ht="16.5" x14ac:dyDescent="0.3">
      <c r="A100" s="7"/>
      <c r="B100" s="19"/>
      <c r="C100" s="19"/>
      <c r="D100" s="19"/>
      <c r="E100" s="19"/>
      <c r="F100" s="19"/>
      <c r="G100" s="10"/>
      <c r="H100" s="14"/>
      <c r="I100" s="19"/>
      <c r="J100" s="19"/>
      <c r="K100" s="10"/>
      <c r="L100" s="19"/>
      <c r="M100" s="19"/>
      <c r="N100" s="19"/>
      <c r="O100" s="19"/>
      <c r="P100" s="19"/>
      <c r="Q100" s="24"/>
      <c r="R100" s="14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29"/>
      <c r="AL100" s="29"/>
      <c r="AM100" s="7"/>
      <c r="AN100" s="7"/>
      <c r="AO100" s="7"/>
      <c r="AP100" s="19"/>
      <c r="AQ100" s="19"/>
      <c r="AR100" s="19"/>
      <c r="AS100" s="14"/>
      <c r="AT100" s="19"/>
      <c r="AU100" s="19"/>
      <c r="AV100" s="19"/>
      <c r="AW100" s="14"/>
      <c r="AX100" s="19"/>
      <c r="AY100" s="19"/>
      <c r="AZ100" s="19"/>
      <c r="BA100" s="19"/>
      <c r="BB100" s="19"/>
      <c r="BC100" s="19"/>
      <c r="BD100" s="19"/>
      <c r="BE100" s="19"/>
      <c r="BF100" s="14"/>
      <c r="BG100" s="35" t="str">
        <f>IF(BB100&lt;&gt;"","&lt;a href='https://www.inaturalist.org/observations/"&amp;BB100&amp;" 'target='_blank' style='color: blue'&gt;iNaturalist Record: "&amp;BB100&amp;"&lt;/a&gt; ","")</f>
        <v/>
      </c>
      <c r="BH100" s="36" t="str">
        <f>IF(AT100&lt;&gt;"",AT100&amp;". ","")</f>
        <v/>
      </c>
      <c r="BI100" s="36" t="str">
        <f>IF(AV100&lt;&gt;"","Land use/disturbance history: "&amp;AV100&amp;". ","")</f>
        <v/>
      </c>
      <c r="BJ100" s="36" t="str">
        <f>IF(AW100&lt;&gt;"","Slope in degrees: "&amp;AW100&amp;". ","")</f>
        <v/>
      </c>
      <c r="BK100" s="36" t="str">
        <f>IF(AX100&lt;&gt;"","Slope aspect: "&amp;AX100&amp;". ","")</f>
        <v/>
      </c>
      <c r="BL100" s="36" t="str">
        <f>IF(AY100&lt;&gt;"","Soil description: "&amp;AY100&amp;". ","")</f>
        <v/>
      </c>
      <c r="BM100" s="36" t="str">
        <f>IF(BA100&lt;&gt;"","Terrain: "&amp;BA100&amp;". ","")</f>
        <v/>
      </c>
      <c r="BN100" s="36" t="str">
        <f t="shared" si="11"/>
        <v/>
      </c>
      <c r="BO100" t="str">
        <f t="shared" si="12"/>
        <v/>
      </c>
      <c r="BP100" t="str">
        <f>IF(BD100&lt;&gt;"","Permit: "&amp;BD100,"")</f>
        <v/>
      </c>
      <c r="BQ100" s="41" t="str">
        <f>IF(AA100="Abundant","Estimated frequency within viewshed: Abundant (&gt;500).",IF(AA100="Common","Estimated frequency within viewshed: Common (101-500).",IF(AA100="Frequent","Estimated frequency within viewshed: Frequent (11-100).",IF(AA100="Occasional","Estimated frequency within viewshed: Occasional (6-10).",IF(AA100="Rare","Estimated frequency within viewshed: Rare (1-5).","")))))</f>
        <v/>
      </c>
      <c r="BR100" s="41" t="str">
        <f>IF(B100&lt;&gt;"",B100&amp;". ","")</f>
        <v/>
      </c>
      <c r="BS100" s="41" t="str">
        <f>IF(M100="Same individual","Tissue sample collected.",IF(M100="Same population","Tissue sample collected from another individual in the same population.",""))</f>
        <v/>
      </c>
      <c r="BT100" s="41" t="str">
        <f>IF(R100&lt;&gt;"","Seed sample collected from "&amp;R100&amp;" plants within the same population.","")</f>
        <v/>
      </c>
      <c r="BU100" s="41" t="str">
        <f>IF(AB100&lt;&gt;"",AB100&amp;". ","")</f>
        <v/>
      </c>
      <c r="BV100" s="41" t="str">
        <f>IF(AE100&lt;&gt;"","Landowner: "&amp;AE100&amp;".","")</f>
        <v/>
      </c>
      <c r="BW100" s="41" t="str">
        <f>IF(AF100&lt;&gt;"","Element Occurrence ID: "&amp;AF100&amp;".","")</f>
        <v/>
      </c>
      <c r="BX100" s="41" t="str">
        <f t="shared" si="13"/>
        <v/>
      </c>
      <c r="BY100" t="str">
        <f t="shared" si="14"/>
        <v/>
      </c>
      <c r="BZ100" s="41" t="str">
        <f t="shared" si="15"/>
        <v/>
      </c>
      <c r="CA100" t="str">
        <f t="shared" si="16"/>
        <v/>
      </c>
      <c r="CB100" s="41" t="str">
        <f>IF(AU100&lt;&gt;"","Area immediately surrounding specimen: "&amp;AU100&amp;".","")</f>
        <v/>
      </c>
      <c r="CC100" s="41" t="str">
        <f>IF(T100&lt;&gt;"","Habit: "&amp;T100&amp;".","")</f>
        <v/>
      </c>
      <c r="CD100" s="41" t="str">
        <f>IF(U100&lt;&gt;"","Life history habit: "&amp;U100&amp;".","")</f>
        <v/>
      </c>
      <c r="CE100" s="41" t="str">
        <f>IF(V100&lt;&gt;"","Graminoid habit: "&amp;V100&amp;".","")</f>
        <v/>
      </c>
      <c r="CF100" s="41" t="str">
        <f>IF(W100&lt;&gt;"","Flower color: "&amp;W100&amp;".","")</f>
        <v/>
      </c>
      <c r="CG100" s="41" t="str">
        <f>IF(X100&lt;&gt;"","Height in centimeters: "&amp;X100&amp;".","")</f>
        <v/>
      </c>
      <c r="CH100" s="41" t="str">
        <f>IF(Y100&lt;&gt;"",Y100&amp;".","")</f>
        <v/>
      </c>
      <c r="CI100" s="41" t="str">
        <f t="shared" si="17"/>
        <v/>
      </c>
      <c r="CJ100" t="str">
        <f t="shared" si="18"/>
        <v/>
      </c>
      <c r="CK100" s="41" t="str">
        <f>IF(T100&lt;&gt;"","''habit'':"&amp;"''"&amp;T100&amp;"'',","")</f>
        <v/>
      </c>
      <c r="CL100" s="41" t="str">
        <f>IF(U100&lt;&gt;"","''life cycle habit'':"&amp;"''"&amp;U100&amp;"'',","")</f>
        <v/>
      </c>
      <c r="CM100" s="41" t="str">
        <f>IF(V100&lt;&gt;"","''graminoidHabit'':"&amp;"''"&amp;V100&amp;"'',","")</f>
        <v/>
      </c>
      <c r="CN100" s="41" t="str">
        <f>IF(W100&lt;&gt;"","''flower color'':"&amp;"''"&amp;W100&amp;"'',","")</f>
        <v/>
      </c>
      <c r="CO100" s="41" t="str">
        <f>IF(X100&lt;&gt;"","''heightInCentimeters'':"&amp;X100&amp;",","")</f>
        <v/>
      </c>
      <c r="CP100" s="41" t="str">
        <f>IF(Y100&lt;&gt;"",Y100,"")</f>
        <v/>
      </c>
      <c r="CQ100" s="41" t="str">
        <f t="shared" si="19"/>
        <v/>
      </c>
      <c r="CR100" s="42" t="str">
        <f t="shared" si="20"/>
        <v/>
      </c>
      <c r="CS100" t="str">
        <f t="shared" si="21"/>
        <v/>
      </c>
      <c r="CT100" t="str">
        <f>IF(L100="Y","tissue","")</f>
        <v/>
      </c>
      <c r="CU100" t="str">
        <f>IF(L100="Y","in collection","")</f>
        <v/>
      </c>
      <c r="CV100" t="str">
        <f>IF(L100="Y","dessicated","")</f>
        <v/>
      </c>
    </row>
    <row r="101" spans="1:100" ht="16.5" x14ac:dyDescent="0.3">
      <c r="A101" s="7"/>
      <c r="B101" s="19"/>
      <c r="C101" s="19"/>
      <c r="D101" s="19"/>
      <c r="E101" s="19"/>
      <c r="F101" s="19"/>
      <c r="G101" s="10"/>
      <c r="H101" s="14"/>
      <c r="I101" s="19"/>
      <c r="J101" s="19"/>
      <c r="K101" s="10"/>
      <c r="L101" s="19"/>
      <c r="M101" s="19"/>
      <c r="N101" s="19"/>
      <c r="O101" s="19"/>
      <c r="P101" s="19"/>
      <c r="Q101" s="24"/>
      <c r="R101" s="14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29"/>
      <c r="AL101" s="29"/>
      <c r="AM101" s="7"/>
      <c r="AN101" s="7"/>
      <c r="AO101" s="7"/>
      <c r="AP101" s="19"/>
      <c r="AQ101" s="19"/>
      <c r="AR101" s="19"/>
      <c r="AS101" s="14"/>
      <c r="AT101" s="19"/>
      <c r="AU101" s="19"/>
      <c r="AV101" s="19"/>
      <c r="AW101" s="14"/>
      <c r="AX101" s="19"/>
      <c r="AY101" s="19"/>
      <c r="AZ101" s="19"/>
      <c r="BA101" s="19"/>
      <c r="BB101" s="19"/>
      <c r="BC101" s="19"/>
      <c r="BD101" s="19"/>
      <c r="BE101" s="19"/>
      <c r="BF101" s="14"/>
      <c r="BG101" s="35" t="str">
        <f>IF(BB101&lt;&gt;"","&lt;a href='https://www.inaturalist.org/observations/"&amp;BB101&amp;" 'target='_blank' style='color: blue'&gt;iNaturalist Record: "&amp;BB101&amp;"&lt;/a&gt; ","")</f>
        <v/>
      </c>
      <c r="BH101" s="36" t="str">
        <f>IF(AT101&lt;&gt;"",AT101&amp;". ","")</f>
        <v/>
      </c>
      <c r="BI101" s="36" t="str">
        <f>IF(AV101&lt;&gt;"","Land use/disturbance history: "&amp;AV101&amp;". ","")</f>
        <v/>
      </c>
      <c r="BJ101" s="36" t="str">
        <f>IF(AW101&lt;&gt;"","Slope in degrees: "&amp;AW101&amp;". ","")</f>
        <v/>
      </c>
      <c r="BK101" s="36" t="str">
        <f>IF(AX101&lt;&gt;"","Slope aspect: "&amp;AX101&amp;". ","")</f>
        <v/>
      </c>
      <c r="BL101" s="36" t="str">
        <f>IF(AY101&lt;&gt;"","Soil description: "&amp;AY101&amp;". ","")</f>
        <v/>
      </c>
      <c r="BM101" s="36" t="str">
        <f>IF(BA101&lt;&gt;"","Terrain: "&amp;BA101&amp;". ","")</f>
        <v/>
      </c>
      <c r="BN101" s="36" t="str">
        <f t="shared" si="11"/>
        <v/>
      </c>
      <c r="BO101" t="str">
        <f t="shared" si="12"/>
        <v/>
      </c>
      <c r="BP101" t="str">
        <f>IF(BD101&lt;&gt;"","Permit: "&amp;BD101,"")</f>
        <v/>
      </c>
      <c r="BQ101" s="41" t="str">
        <f>IF(AA101="Abundant","Estimated frequency within viewshed: Abundant (&gt;500).",IF(AA101="Common","Estimated frequency within viewshed: Common (101-500).",IF(AA101="Frequent","Estimated frequency within viewshed: Frequent (11-100).",IF(AA101="Occasional","Estimated frequency within viewshed: Occasional (6-10).",IF(AA101="Rare","Estimated frequency within viewshed: Rare (1-5).","")))))</f>
        <v/>
      </c>
      <c r="BR101" s="41" t="str">
        <f>IF(B101&lt;&gt;"",B101&amp;". ","")</f>
        <v/>
      </c>
      <c r="BS101" s="41" t="str">
        <f>IF(M101="Same individual","Tissue sample collected.",IF(M101="Same population","Tissue sample collected from another individual in the same population.",""))</f>
        <v/>
      </c>
      <c r="BT101" s="41" t="str">
        <f>IF(R101&lt;&gt;"","Seed sample collected from "&amp;R101&amp;" plants within the same population.","")</f>
        <v/>
      </c>
      <c r="BU101" s="41" t="str">
        <f>IF(AB101&lt;&gt;"",AB101&amp;". ","")</f>
        <v/>
      </c>
      <c r="BV101" s="41" t="str">
        <f>IF(AE101&lt;&gt;"","Landowner: "&amp;AE101&amp;".","")</f>
        <v/>
      </c>
      <c r="BW101" s="41" t="str">
        <f>IF(AF101&lt;&gt;"","Element Occurrence ID: "&amp;AF101&amp;".","")</f>
        <v/>
      </c>
      <c r="BX101" s="41" t="str">
        <f t="shared" si="13"/>
        <v/>
      </c>
      <c r="BY101" t="str">
        <f t="shared" si="14"/>
        <v/>
      </c>
      <c r="BZ101" s="41" t="str">
        <f t="shared" si="15"/>
        <v/>
      </c>
      <c r="CA101" t="str">
        <f t="shared" si="16"/>
        <v/>
      </c>
      <c r="CB101" s="41" t="str">
        <f>IF(AU101&lt;&gt;"","Area immediately surrounding specimen: "&amp;AU101&amp;".","")</f>
        <v/>
      </c>
      <c r="CC101" s="41" t="str">
        <f>IF(T101&lt;&gt;"","Habit: "&amp;T101&amp;".","")</f>
        <v/>
      </c>
      <c r="CD101" s="41" t="str">
        <f>IF(U101&lt;&gt;"","Life history habit: "&amp;U101&amp;".","")</f>
        <v/>
      </c>
      <c r="CE101" s="41" t="str">
        <f>IF(V101&lt;&gt;"","Graminoid habit: "&amp;V101&amp;".","")</f>
        <v/>
      </c>
      <c r="CF101" s="41" t="str">
        <f>IF(W101&lt;&gt;"","Flower color: "&amp;W101&amp;".","")</f>
        <v/>
      </c>
      <c r="CG101" s="41" t="str">
        <f>IF(X101&lt;&gt;"","Height in centimeters: "&amp;X101&amp;".","")</f>
        <v/>
      </c>
      <c r="CH101" s="41" t="str">
        <f>IF(Y101&lt;&gt;"",Y101&amp;".","")</f>
        <v/>
      </c>
      <c r="CI101" s="41" t="str">
        <f t="shared" si="17"/>
        <v/>
      </c>
      <c r="CJ101" t="str">
        <f t="shared" si="18"/>
        <v/>
      </c>
      <c r="CK101" s="41" t="str">
        <f>IF(T101&lt;&gt;"","''habit'':"&amp;"''"&amp;T101&amp;"'',","")</f>
        <v/>
      </c>
      <c r="CL101" s="41" t="str">
        <f>IF(U101&lt;&gt;"","''life cycle habit'':"&amp;"''"&amp;U101&amp;"'',","")</f>
        <v/>
      </c>
      <c r="CM101" s="41" t="str">
        <f>IF(V101&lt;&gt;"","''graminoidHabit'':"&amp;"''"&amp;V101&amp;"'',","")</f>
        <v/>
      </c>
      <c r="CN101" s="41" t="str">
        <f>IF(W101&lt;&gt;"","''flower color'':"&amp;"''"&amp;W101&amp;"'',","")</f>
        <v/>
      </c>
      <c r="CO101" s="41" t="str">
        <f>IF(X101&lt;&gt;"","''heightInCentimeters'':"&amp;X101&amp;",","")</f>
        <v/>
      </c>
      <c r="CP101" s="41" t="str">
        <f>IF(Y101&lt;&gt;"",Y101,"")</f>
        <v/>
      </c>
      <c r="CQ101" s="41" t="str">
        <f t="shared" si="19"/>
        <v/>
      </c>
      <c r="CR101" s="42" t="str">
        <f t="shared" si="20"/>
        <v/>
      </c>
      <c r="CS101" t="str">
        <f t="shared" si="21"/>
        <v/>
      </c>
      <c r="CT101" t="str">
        <f>IF(L101="Y","tissue","")</f>
        <v/>
      </c>
      <c r="CU101" t="str">
        <f>IF(L101="Y","in collection","")</f>
        <v/>
      </c>
      <c r="CV101" t="str">
        <f>IF(L101="Y","dessicated","")</f>
        <v/>
      </c>
    </row>
    <row r="102" spans="1:100" ht="16.5" x14ac:dyDescent="0.3">
      <c r="A102" s="7"/>
      <c r="B102" s="19"/>
      <c r="C102" s="19"/>
      <c r="D102" s="19"/>
      <c r="E102" s="19"/>
      <c r="F102" s="19"/>
      <c r="G102" s="10"/>
      <c r="H102" s="14"/>
      <c r="I102" s="19"/>
      <c r="J102" s="19"/>
      <c r="K102" s="10"/>
      <c r="L102" s="19"/>
      <c r="M102" s="19"/>
      <c r="N102" s="19"/>
      <c r="O102" s="19"/>
      <c r="P102" s="19"/>
      <c r="Q102" s="24"/>
      <c r="R102" s="14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29"/>
      <c r="AL102" s="29"/>
      <c r="AM102" s="7"/>
      <c r="AN102" s="7"/>
      <c r="AO102" s="7"/>
      <c r="AP102" s="19"/>
      <c r="AQ102" s="19"/>
      <c r="AR102" s="19"/>
      <c r="AS102" s="14"/>
      <c r="AT102" s="19"/>
      <c r="AU102" s="19"/>
      <c r="AV102" s="19"/>
      <c r="AW102" s="14"/>
      <c r="AX102" s="19"/>
      <c r="AY102" s="19"/>
      <c r="AZ102" s="19"/>
      <c r="BA102" s="19"/>
      <c r="BB102" s="19"/>
      <c r="BC102" s="19"/>
      <c r="BD102" s="19"/>
      <c r="BE102" s="19"/>
      <c r="BF102" s="14"/>
      <c r="BG102" s="35" t="str">
        <f>IF(BB102&lt;&gt;"","&lt;a href='https://www.inaturalist.org/observations/"&amp;BB102&amp;" 'target='_blank' style='color: blue'&gt;iNaturalist Record: "&amp;BB102&amp;"&lt;/a&gt; ","")</f>
        <v/>
      </c>
      <c r="BH102" s="36" t="str">
        <f>IF(AT102&lt;&gt;"",AT102&amp;". ","")</f>
        <v/>
      </c>
      <c r="BI102" s="36" t="str">
        <f>IF(AV102&lt;&gt;"","Land use/disturbance history: "&amp;AV102&amp;". ","")</f>
        <v/>
      </c>
      <c r="BJ102" s="36" t="str">
        <f>IF(AW102&lt;&gt;"","Slope in degrees: "&amp;AW102&amp;". ","")</f>
        <v/>
      </c>
      <c r="BK102" s="36" t="str">
        <f>IF(AX102&lt;&gt;"","Slope aspect: "&amp;AX102&amp;". ","")</f>
        <v/>
      </c>
      <c r="BL102" s="36" t="str">
        <f>IF(AY102&lt;&gt;"","Soil description: "&amp;AY102&amp;". ","")</f>
        <v/>
      </c>
      <c r="BM102" s="36" t="str">
        <f>IF(BA102&lt;&gt;"","Terrain: "&amp;BA102&amp;". ","")</f>
        <v/>
      </c>
      <c r="BN102" s="36" t="str">
        <f t="shared" si="11"/>
        <v/>
      </c>
      <c r="BO102" t="str">
        <f t="shared" si="12"/>
        <v/>
      </c>
      <c r="BP102" t="str">
        <f>IF(BD102&lt;&gt;"","Permit: "&amp;BD102,"")</f>
        <v/>
      </c>
      <c r="BQ102" s="41" t="str">
        <f>IF(AA102="Abundant","Estimated frequency within viewshed: Abundant (&gt;500).",IF(AA102="Common","Estimated frequency within viewshed: Common (101-500).",IF(AA102="Frequent","Estimated frequency within viewshed: Frequent (11-100).",IF(AA102="Occasional","Estimated frequency within viewshed: Occasional (6-10).",IF(AA102="Rare","Estimated frequency within viewshed: Rare (1-5).","")))))</f>
        <v/>
      </c>
      <c r="BR102" s="41" t="str">
        <f>IF(B102&lt;&gt;"",B102&amp;". ","")</f>
        <v/>
      </c>
      <c r="BS102" s="41" t="str">
        <f>IF(M102="Same individual","Tissue sample collected.",IF(M102="Same population","Tissue sample collected from another individual in the same population.",""))</f>
        <v/>
      </c>
      <c r="BT102" s="41" t="str">
        <f>IF(R102&lt;&gt;"","Seed sample collected from "&amp;R102&amp;" plants within the same population.","")</f>
        <v/>
      </c>
      <c r="BU102" s="41" t="str">
        <f>IF(AB102&lt;&gt;"",AB102&amp;". ","")</f>
        <v/>
      </c>
      <c r="BV102" s="41" t="str">
        <f>IF(AE102&lt;&gt;"","Landowner: "&amp;AE102&amp;".","")</f>
        <v/>
      </c>
      <c r="BW102" s="41" t="str">
        <f>IF(AF102&lt;&gt;"","Element Occurrence ID: "&amp;AF102&amp;".","")</f>
        <v/>
      </c>
      <c r="BX102" s="41" t="str">
        <f t="shared" si="13"/>
        <v/>
      </c>
      <c r="BY102" t="str">
        <f t="shared" si="14"/>
        <v/>
      </c>
      <c r="BZ102" s="41" t="str">
        <f t="shared" si="15"/>
        <v/>
      </c>
      <c r="CA102" t="str">
        <f t="shared" si="16"/>
        <v/>
      </c>
      <c r="CB102" s="41" t="str">
        <f>IF(AU102&lt;&gt;"","Area immediately surrounding specimen: "&amp;AU102&amp;".","")</f>
        <v/>
      </c>
      <c r="CC102" s="41" t="str">
        <f>IF(T102&lt;&gt;"","Habit: "&amp;T102&amp;".","")</f>
        <v/>
      </c>
      <c r="CD102" s="41" t="str">
        <f>IF(U102&lt;&gt;"","Life history habit: "&amp;U102&amp;".","")</f>
        <v/>
      </c>
      <c r="CE102" s="41" t="str">
        <f>IF(V102&lt;&gt;"","Graminoid habit: "&amp;V102&amp;".","")</f>
        <v/>
      </c>
      <c r="CF102" s="41" t="str">
        <f>IF(W102&lt;&gt;"","Flower color: "&amp;W102&amp;".","")</f>
        <v/>
      </c>
      <c r="CG102" s="41" t="str">
        <f>IF(X102&lt;&gt;"","Height in centimeters: "&amp;X102&amp;".","")</f>
        <v/>
      </c>
      <c r="CH102" s="41" t="str">
        <f>IF(Y102&lt;&gt;"",Y102&amp;".","")</f>
        <v/>
      </c>
      <c r="CI102" s="41" t="str">
        <f t="shared" si="17"/>
        <v/>
      </c>
      <c r="CJ102" t="str">
        <f t="shared" si="18"/>
        <v/>
      </c>
      <c r="CK102" s="41" t="str">
        <f>IF(T102&lt;&gt;"","''habit'':"&amp;"''"&amp;T102&amp;"'',","")</f>
        <v/>
      </c>
      <c r="CL102" s="41" t="str">
        <f>IF(U102&lt;&gt;"","''life cycle habit'':"&amp;"''"&amp;U102&amp;"'',","")</f>
        <v/>
      </c>
      <c r="CM102" s="41" t="str">
        <f>IF(V102&lt;&gt;"","''graminoidHabit'':"&amp;"''"&amp;V102&amp;"'',","")</f>
        <v/>
      </c>
      <c r="CN102" s="41" t="str">
        <f>IF(W102&lt;&gt;"","''flower color'':"&amp;"''"&amp;W102&amp;"'',","")</f>
        <v/>
      </c>
      <c r="CO102" s="41" t="str">
        <f>IF(X102&lt;&gt;"","''heightInCentimeters'':"&amp;X102&amp;",","")</f>
        <v/>
      </c>
      <c r="CP102" s="41" t="str">
        <f>IF(Y102&lt;&gt;"",Y102,"")</f>
        <v/>
      </c>
      <c r="CQ102" s="41" t="str">
        <f t="shared" si="19"/>
        <v/>
      </c>
      <c r="CR102" s="42" t="str">
        <f t="shared" si="20"/>
        <v/>
      </c>
      <c r="CS102" t="str">
        <f t="shared" si="21"/>
        <v/>
      </c>
      <c r="CT102" t="str">
        <f>IF(L102="Y","tissue","")</f>
        <v/>
      </c>
      <c r="CU102" t="str">
        <f>IF(L102="Y","in collection","")</f>
        <v/>
      </c>
      <c r="CV102" t="str">
        <f>IF(L102="Y","dessicated","")</f>
        <v/>
      </c>
    </row>
    <row r="103" spans="1:100" ht="16.5" x14ac:dyDescent="0.3">
      <c r="A103" s="7"/>
      <c r="B103" s="19"/>
      <c r="C103" s="19"/>
      <c r="D103" s="19"/>
      <c r="E103" s="19"/>
      <c r="F103" s="19"/>
      <c r="G103" s="10"/>
      <c r="H103" s="14"/>
      <c r="I103" s="19"/>
      <c r="J103" s="19"/>
      <c r="K103" s="10"/>
      <c r="L103" s="19"/>
      <c r="M103" s="19"/>
      <c r="N103" s="19"/>
      <c r="O103" s="19"/>
      <c r="P103" s="19"/>
      <c r="Q103" s="24"/>
      <c r="R103" s="14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29"/>
      <c r="AL103" s="29"/>
      <c r="AM103" s="7"/>
      <c r="AN103" s="7"/>
      <c r="AO103" s="7"/>
      <c r="AP103" s="19"/>
      <c r="AQ103" s="19"/>
      <c r="AR103" s="19"/>
      <c r="AS103" s="14"/>
      <c r="AT103" s="19"/>
      <c r="AU103" s="19"/>
      <c r="AV103" s="19"/>
      <c r="AW103" s="14"/>
      <c r="AX103" s="19"/>
      <c r="AY103" s="19"/>
      <c r="AZ103" s="19"/>
      <c r="BA103" s="19"/>
      <c r="BB103" s="19"/>
      <c r="BC103" s="19"/>
      <c r="BD103" s="19"/>
      <c r="BE103" s="19"/>
      <c r="BF103" s="14"/>
      <c r="BG103" s="35" t="str">
        <f>IF(BB103&lt;&gt;"","&lt;a href='https://www.inaturalist.org/observations/"&amp;BB103&amp;" 'target='_blank' style='color: blue'&gt;iNaturalist Record: "&amp;BB103&amp;"&lt;/a&gt; ","")</f>
        <v/>
      </c>
      <c r="BH103" s="36" t="str">
        <f>IF(AT103&lt;&gt;"",AT103&amp;". ","")</f>
        <v/>
      </c>
      <c r="BI103" s="36" t="str">
        <f>IF(AV103&lt;&gt;"","Land use/disturbance history: "&amp;AV103&amp;". ","")</f>
        <v/>
      </c>
      <c r="BJ103" s="36" t="str">
        <f>IF(AW103&lt;&gt;"","Slope in degrees: "&amp;AW103&amp;". ","")</f>
        <v/>
      </c>
      <c r="BK103" s="36" t="str">
        <f>IF(AX103&lt;&gt;"","Slope aspect: "&amp;AX103&amp;". ","")</f>
        <v/>
      </c>
      <c r="BL103" s="36" t="str">
        <f>IF(AY103&lt;&gt;"","Soil description: "&amp;AY103&amp;". ","")</f>
        <v/>
      </c>
      <c r="BM103" s="36" t="str">
        <f>IF(BA103&lt;&gt;"","Terrain: "&amp;BA103&amp;". ","")</f>
        <v/>
      </c>
      <c r="BN103" s="36" t="str">
        <f t="shared" si="11"/>
        <v/>
      </c>
      <c r="BO103" t="str">
        <f t="shared" si="12"/>
        <v/>
      </c>
      <c r="BP103" t="str">
        <f>IF(BD103&lt;&gt;"","Permit: "&amp;BD103,"")</f>
        <v/>
      </c>
      <c r="BQ103" s="41" t="str">
        <f>IF(AA103="Abundant","Estimated frequency within viewshed: Abundant (&gt;500).",IF(AA103="Common","Estimated frequency within viewshed: Common (101-500).",IF(AA103="Frequent","Estimated frequency within viewshed: Frequent (11-100).",IF(AA103="Occasional","Estimated frequency within viewshed: Occasional (6-10).",IF(AA103="Rare","Estimated frequency within viewshed: Rare (1-5).","")))))</f>
        <v/>
      </c>
      <c r="BR103" s="41" t="str">
        <f>IF(B103&lt;&gt;"",B103&amp;". ","")</f>
        <v/>
      </c>
      <c r="BS103" s="41" t="str">
        <f>IF(M103="Same individual","Tissue sample collected.",IF(M103="Same population","Tissue sample collected from another individual in the same population.",""))</f>
        <v/>
      </c>
      <c r="BT103" s="41" t="str">
        <f>IF(R103&lt;&gt;"","Seed sample collected from "&amp;R103&amp;" plants within the same population.","")</f>
        <v/>
      </c>
      <c r="BU103" s="41" t="str">
        <f>IF(AB103&lt;&gt;"",AB103&amp;". ","")</f>
        <v/>
      </c>
      <c r="BV103" s="41" t="str">
        <f>IF(AE103&lt;&gt;"","Landowner: "&amp;AE103&amp;".","")</f>
        <v/>
      </c>
      <c r="BW103" s="41" t="str">
        <f>IF(AF103&lt;&gt;"","Element Occurrence ID: "&amp;AF103&amp;".","")</f>
        <v/>
      </c>
      <c r="BX103" s="41" t="str">
        <f t="shared" si="13"/>
        <v/>
      </c>
      <c r="BY103" t="str">
        <f t="shared" si="14"/>
        <v/>
      </c>
      <c r="BZ103" s="41" t="str">
        <f t="shared" si="15"/>
        <v/>
      </c>
      <c r="CA103" t="str">
        <f t="shared" si="16"/>
        <v/>
      </c>
      <c r="CB103" s="41" t="str">
        <f>IF(AU103&lt;&gt;"","Area immediately surrounding specimen: "&amp;AU103&amp;".","")</f>
        <v/>
      </c>
      <c r="CC103" s="41" t="str">
        <f>IF(T103&lt;&gt;"","Habit: "&amp;T103&amp;".","")</f>
        <v/>
      </c>
      <c r="CD103" s="41" t="str">
        <f>IF(U103&lt;&gt;"","Life history habit: "&amp;U103&amp;".","")</f>
        <v/>
      </c>
      <c r="CE103" s="41" t="str">
        <f>IF(V103&lt;&gt;"","Graminoid habit: "&amp;V103&amp;".","")</f>
        <v/>
      </c>
      <c r="CF103" s="41" t="str">
        <f>IF(W103&lt;&gt;"","Flower color: "&amp;W103&amp;".","")</f>
        <v/>
      </c>
      <c r="CG103" s="41" t="str">
        <f>IF(X103&lt;&gt;"","Height in centimeters: "&amp;X103&amp;".","")</f>
        <v/>
      </c>
      <c r="CH103" s="41" t="str">
        <f>IF(Y103&lt;&gt;"",Y103&amp;".","")</f>
        <v/>
      </c>
      <c r="CI103" s="41" t="str">
        <f t="shared" si="17"/>
        <v/>
      </c>
      <c r="CJ103" t="str">
        <f t="shared" si="18"/>
        <v/>
      </c>
      <c r="CK103" s="41" t="str">
        <f>IF(T103&lt;&gt;"","''habit'':"&amp;"''"&amp;T103&amp;"'',","")</f>
        <v/>
      </c>
      <c r="CL103" s="41" t="str">
        <f>IF(U103&lt;&gt;"","''life cycle habit'':"&amp;"''"&amp;U103&amp;"'',","")</f>
        <v/>
      </c>
      <c r="CM103" s="41" t="str">
        <f>IF(V103&lt;&gt;"","''graminoidHabit'':"&amp;"''"&amp;V103&amp;"'',","")</f>
        <v/>
      </c>
      <c r="CN103" s="41" t="str">
        <f>IF(W103&lt;&gt;"","''flower color'':"&amp;"''"&amp;W103&amp;"'',","")</f>
        <v/>
      </c>
      <c r="CO103" s="41" t="str">
        <f>IF(X103&lt;&gt;"","''heightInCentimeters'':"&amp;X103&amp;",","")</f>
        <v/>
      </c>
      <c r="CP103" s="41" t="str">
        <f>IF(Y103&lt;&gt;"",Y103,"")</f>
        <v/>
      </c>
      <c r="CQ103" s="41" t="str">
        <f t="shared" si="19"/>
        <v/>
      </c>
      <c r="CR103" s="42" t="str">
        <f t="shared" si="20"/>
        <v/>
      </c>
      <c r="CS103" t="str">
        <f t="shared" si="21"/>
        <v/>
      </c>
      <c r="CT103" t="str">
        <f>IF(L103="Y","tissue","")</f>
        <v/>
      </c>
      <c r="CU103" t="str">
        <f>IF(L103="Y","in collection","")</f>
        <v/>
      </c>
      <c r="CV103" t="str">
        <f>IF(L103="Y","dessicated","")</f>
        <v/>
      </c>
    </row>
    <row r="104" spans="1:100" ht="16.5" x14ac:dyDescent="0.3">
      <c r="A104" s="7"/>
      <c r="B104" s="19"/>
      <c r="C104" s="19"/>
      <c r="D104" s="19"/>
      <c r="E104" s="19"/>
      <c r="F104" s="19"/>
      <c r="G104" s="10"/>
      <c r="H104" s="14"/>
      <c r="I104" s="19"/>
      <c r="J104" s="19"/>
      <c r="K104" s="10"/>
      <c r="L104" s="19"/>
      <c r="M104" s="19"/>
      <c r="N104" s="19"/>
      <c r="O104" s="19"/>
      <c r="P104" s="19"/>
      <c r="Q104" s="24"/>
      <c r="R104" s="14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29"/>
      <c r="AL104" s="29"/>
      <c r="AM104" s="7"/>
      <c r="AN104" s="7"/>
      <c r="AO104" s="7"/>
      <c r="AP104" s="19"/>
      <c r="AQ104" s="19"/>
      <c r="AR104" s="19"/>
      <c r="AS104" s="14"/>
      <c r="AT104" s="19"/>
      <c r="AU104" s="19"/>
      <c r="AV104" s="19"/>
      <c r="AW104" s="14"/>
      <c r="AX104" s="19"/>
      <c r="AY104" s="19"/>
      <c r="AZ104" s="19"/>
      <c r="BA104" s="19"/>
      <c r="BB104" s="19"/>
      <c r="BC104" s="19"/>
      <c r="BD104" s="19"/>
      <c r="BE104" s="19"/>
      <c r="BF104" s="14"/>
      <c r="BG104" s="35" t="str">
        <f>IF(BB104&lt;&gt;"","&lt;a href='https://www.inaturalist.org/observations/"&amp;BB104&amp;" 'target='_blank' style='color: blue'&gt;iNaturalist Record: "&amp;BB104&amp;"&lt;/a&gt; ","")</f>
        <v/>
      </c>
      <c r="BH104" s="36" t="str">
        <f>IF(AT104&lt;&gt;"",AT104&amp;". ","")</f>
        <v/>
      </c>
      <c r="BI104" s="36" t="str">
        <f>IF(AV104&lt;&gt;"","Land use/disturbance history: "&amp;AV104&amp;". ","")</f>
        <v/>
      </c>
      <c r="BJ104" s="36" t="str">
        <f>IF(AW104&lt;&gt;"","Slope in degrees: "&amp;AW104&amp;". ","")</f>
        <v/>
      </c>
      <c r="BK104" s="36" t="str">
        <f>IF(AX104&lt;&gt;"","Slope aspect: "&amp;AX104&amp;". ","")</f>
        <v/>
      </c>
      <c r="BL104" s="36" t="str">
        <f>IF(AY104&lt;&gt;"","Soil description: "&amp;AY104&amp;". ","")</f>
        <v/>
      </c>
      <c r="BM104" s="36" t="str">
        <f>IF(BA104&lt;&gt;"","Terrain: "&amp;BA104&amp;". ","")</f>
        <v/>
      </c>
      <c r="BN104" s="36" t="str">
        <f t="shared" si="11"/>
        <v/>
      </c>
      <c r="BO104" t="str">
        <f t="shared" si="12"/>
        <v/>
      </c>
      <c r="BP104" t="str">
        <f>IF(BD104&lt;&gt;"","Permit: "&amp;BD104,"")</f>
        <v/>
      </c>
      <c r="BQ104" s="41" t="str">
        <f>IF(AA104="Abundant","Estimated frequency within viewshed: Abundant (&gt;500).",IF(AA104="Common","Estimated frequency within viewshed: Common (101-500).",IF(AA104="Frequent","Estimated frequency within viewshed: Frequent (11-100).",IF(AA104="Occasional","Estimated frequency within viewshed: Occasional (6-10).",IF(AA104="Rare","Estimated frequency within viewshed: Rare (1-5).","")))))</f>
        <v/>
      </c>
      <c r="BR104" s="41" t="str">
        <f>IF(B104&lt;&gt;"",B104&amp;". ","")</f>
        <v/>
      </c>
      <c r="BS104" s="41" t="str">
        <f>IF(M104="Same individual","Tissue sample collected.",IF(M104="Same population","Tissue sample collected from another individual in the same population.",""))</f>
        <v/>
      </c>
      <c r="BT104" s="41" t="str">
        <f>IF(R104&lt;&gt;"","Seed sample collected from "&amp;R104&amp;" plants within the same population.","")</f>
        <v/>
      </c>
      <c r="BU104" s="41" t="str">
        <f>IF(AB104&lt;&gt;"",AB104&amp;". ","")</f>
        <v/>
      </c>
      <c r="BV104" s="41" t="str">
        <f>IF(AE104&lt;&gt;"","Landowner: "&amp;AE104&amp;".","")</f>
        <v/>
      </c>
      <c r="BW104" s="41" t="str">
        <f>IF(AF104&lt;&gt;"","Element Occurrence ID: "&amp;AF104&amp;".","")</f>
        <v/>
      </c>
      <c r="BX104" s="41" t="str">
        <f t="shared" si="13"/>
        <v/>
      </c>
      <c r="BY104" t="str">
        <f t="shared" si="14"/>
        <v/>
      </c>
      <c r="BZ104" s="41" t="str">
        <f t="shared" si="15"/>
        <v/>
      </c>
      <c r="CA104" t="str">
        <f t="shared" si="16"/>
        <v/>
      </c>
      <c r="CB104" s="41" t="str">
        <f>IF(AU104&lt;&gt;"","Area immediately surrounding specimen: "&amp;AU104&amp;".","")</f>
        <v/>
      </c>
      <c r="CC104" s="41" t="str">
        <f>IF(T104&lt;&gt;"","Habit: "&amp;T104&amp;".","")</f>
        <v/>
      </c>
      <c r="CD104" s="41" t="str">
        <f>IF(U104&lt;&gt;"","Life history habit: "&amp;U104&amp;".","")</f>
        <v/>
      </c>
      <c r="CE104" s="41" t="str">
        <f>IF(V104&lt;&gt;"","Graminoid habit: "&amp;V104&amp;".","")</f>
        <v/>
      </c>
      <c r="CF104" s="41" t="str">
        <f>IF(W104&lt;&gt;"","Flower color: "&amp;W104&amp;".","")</f>
        <v/>
      </c>
      <c r="CG104" s="41" t="str">
        <f>IF(X104&lt;&gt;"","Height in centimeters: "&amp;X104&amp;".","")</f>
        <v/>
      </c>
      <c r="CH104" s="41" t="str">
        <f>IF(Y104&lt;&gt;"",Y104&amp;".","")</f>
        <v/>
      </c>
      <c r="CI104" s="41" t="str">
        <f t="shared" si="17"/>
        <v/>
      </c>
      <c r="CJ104" t="str">
        <f t="shared" si="18"/>
        <v/>
      </c>
      <c r="CK104" s="41" t="str">
        <f>IF(T104&lt;&gt;"","''habit'':"&amp;"''"&amp;T104&amp;"'',","")</f>
        <v/>
      </c>
      <c r="CL104" s="41" t="str">
        <f>IF(U104&lt;&gt;"","''life cycle habit'':"&amp;"''"&amp;U104&amp;"'',","")</f>
        <v/>
      </c>
      <c r="CM104" s="41" t="str">
        <f>IF(V104&lt;&gt;"","''graminoidHabit'':"&amp;"''"&amp;V104&amp;"'',","")</f>
        <v/>
      </c>
      <c r="CN104" s="41" t="str">
        <f>IF(W104&lt;&gt;"","''flower color'':"&amp;"''"&amp;W104&amp;"'',","")</f>
        <v/>
      </c>
      <c r="CO104" s="41" t="str">
        <f>IF(X104&lt;&gt;"","''heightInCentimeters'':"&amp;X104&amp;",","")</f>
        <v/>
      </c>
      <c r="CP104" s="41" t="str">
        <f>IF(Y104&lt;&gt;"",Y104,"")</f>
        <v/>
      </c>
      <c r="CQ104" s="41" t="str">
        <f t="shared" si="19"/>
        <v/>
      </c>
      <c r="CR104" s="42" t="str">
        <f t="shared" si="20"/>
        <v/>
      </c>
      <c r="CS104" t="str">
        <f t="shared" si="21"/>
        <v/>
      </c>
      <c r="CT104" t="str">
        <f>IF(L104="Y","tissue","")</f>
        <v/>
      </c>
      <c r="CU104" t="str">
        <f>IF(L104="Y","in collection","")</f>
        <v/>
      </c>
      <c r="CV104" t="str">
        <f>IF(L104="Y","dessicated","")</f>
        <v/>
      </c>
    </row>
    <row r="105" spans="1:100" ht="16.5" x14ac:dyDescent="0.3">
      <c r="A105" s="7"/>
      <c r="B105" s="19"/>
      <c r="C105" s="19"/>
      <c r="D105" s="19"/>
      <c r="E105" s="19"/>
      <c r="F105" s="19"/>
      <c r="G105" s="10"/>
      <c r="H105" s="14"/>
      <c r="I105" s="19"/>
      <c r="J105" s="19"/>
      <c r="K105" s="10"/>
      <c r="L105" s="19"/>
      <c r="M105" s="19"/>
      <c r="N105" s="19"/>
      <c r="O105" s="19"/>
      <c r="P105" s="19"/>
      <c r="Q105" s="24"/>
      <c r="R105" s="14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29"/>
      <c r="AL105" s="29"/>
      <c r="AM105" s="7"/>
      <c r="AN105" s="7"/>
      <c r="AO105" s="7"/>
      <c r="AP105" s="19"/>
      <c r="AQ105" s="19"/>
      <c r="AR105" s="19"/>
      <c r="AS105" s="14"/>
      <c r="AT105" s="19"/>
      <c r="AU105" s="19"/>
      <c r="AV105" s="19"/>
      <c r="AW105" s="14"/>
      <c r="AX105" s="19"/>
      <c r="AY105" s="19"/>
      <c r="AZ105" s="19"/>
      <c r="BA105" s="19"/>
      <c r="BB105" s="19"/>
      <c r="BC105" s="19"/>
      <c r="BD105" s="19"/>
      <c r="BE105" s="19"/>
      <c r="BF105" s="14"/>
      <c r="BG105" s="35" t="str">
        <f>IF(BB105&lt;&gt;"","&lt;a href='https://www.inaturalist.org/observations/"&amp;BB105&amp;" 'target='_blank' style='color: blue'&gt;iNaturalist Record: "&amp;BB105&amp;"&lt;/a&gt; ","")</f>
        <v/>
      </c>
      <c r="BH105" s="36" t="str">
        <f>IF(AT105&lt;&gt;"",AT105&amp;". ","")</f>
        <v/>
      </c>
      <c r="BI105" s="36" t="str">
        <f>IF(AV105&lt;&gt;"","Land use/disturbance history: "&amp;AV105&amp;". ","")</f>
        <v/>
      </c>
      <c r="BJ105" s="36" t="str">
        <f>IF(AW105&lt;&gt;"","Slope in degrees: "&amp;AW105&amp;". ","")</f>
        <v/>
      </c>
      <c r="BK105" s="36" t="str">
        <f>IF(AX105&lt;&gt;"","Slope aspect: "&amp;AX105&amp;". ","")</f>
        <v/>
      </c>
      <c r="BL105" s="36" t="str">
        <f>IF(AY105&lt;&gt;"","Soil description: "&amp;AY105&amp;". ","")</f>
        <v/>
      </c>
      <c r="BM105" s="36" t="str">
        <f>IF(BA105&lt;&gt;"","Terrain: "&amp;BA105&amp;". ","")</f>
        <v/>
      </c>
      <c r="BN105" s="36" t="str">
        <f t="shared" si="11"/>
        <v/>
      </c>
      <c r="BO105" t="str">
        <f t="shared" si="12"/>
        <v/>
      </c>
      <c r="BP105" t="str">
        <f>IF(BD105&lt;&gt;"","Permit: "&amp;BD105,"")</f>
        <v/>
      </c>
      <c r="BQ105" s="41" t="str">
        <f>IF(AA105="Abundant","Estimated frequency within viewshed: Abundant (&gt;500).",IF(AA105="Common","Estimated frequency within viewshed: Common (101-500).",IF(AA105="Frequent","Estimated frequency within viewshed: Frequent (11-100).",IF(AA105="Occasional","Estimated frequency within viewshed: Occasional (6-10).",IF(AA105="Rare","Estimated frequency within viewshed: Rare (1-5).","")))))</f>
        <v/>
      </c>
      <c r="BR105" s="41" t="str">
        <f>IF(B105&lt;&gt;"",B105&amp;". ","")</f>
        <v/>
      </c>
      <c r="BS105" s="41" t="str">
        <f>IF(M105="Same individual","Tissue sample collected.",IF(M105="Same population","Tissue sample collected from another individual in the same population.",""))</f>
        <v/>
      </c>
      <c r="BT105" s="41" t="str">
        <f>IF(R105&lt;&gt;"","Seed sample collected from "&amp;R105&amp;" plants within the same population.","")</f>
        <v/>
      </c>
      <c r="BU105" s="41" t="str">
        <f>IF(AB105&lt;&gt;"",AB105&amp;". ","")</f>
        <v/>
      </c>
      <c r="BV105" s="41" t="str">
        <f>IF(AE105&lt;&gt;"","Landowner: "&amp;AE105&amp;".","")</f>
        <v/>
      </c>
      <c r="BW105" s="41" t="str">
        <f>IF(AF105&lt;&gt;"","Element Occurrence ID: "&amp;AF105&amp;".","")</f>
        <v/>
      </c>
      <c r="BX105" s="41" t="str">
        <f t="shared" si="13"/>
        <v/>
      </c>
      <c r="BY105" t="str">
        <f t="shared" si="14"/>
        <v/>
      </c>
      <c r="BZ105" s="41" t="str">
        <f t="shared" si="15"/>
        <v/>
      </c>
      <c r="CA105" t="str">
        <f t="shared" si="16"/>
        <v/>
      </c>
      <c r="CB105" s="41" t="str">
        <f>IF(AU105&lt;&gt;"","Area immediately surrounding specimen: "&amp;AU105&amp;".","")</f>
        <v/>
      </c>
      <c r="CC105" s="41" t="str">
        <f>IF(T105&lt;&gt;"","Habit: "&amp;T105&amp;".","")</f>
        <v/>
      </c>
      <c r="CD105" s="41" t="str">
        <f>IF(U105&lt;&gt;"","Life history habit: "&amp;U105&amp;".","")</f>
        <v/>
      </c>
      <c r="CE105" s="41" t="str">
        <f>IF(V105&lt;&gt;"","Graminoid habit: "&amp;V105&amp;".","")</f>
        <v/>
      </c>
      <c r="CF105" s="41" t="str">
        <f>IF(W105&lt;&gt;"","Flower color: "&amp;W105&amp;".","")</f>
        <v/>
      </c>
      <c r="CG105" s="41" t="str">
        <f>IF(X105&lt;&gt;"","Height in centimeters: "&amp;X105&amp;".","")</f>
        <v/>
      </c>
      <c r="CH105" s="41" t="str">
        <f>IF(Y105&lt;&gt;"",Y105&amp;".","")</f>
        <v/>
      </c>
      <c r="CI105" s="41" t="str">
        <f t="shared" si="17"/>
        <v/>
      </c>
      <c r="CJ105" t="str">
        <f t="shared" si="18"/>
        <v/>
      </c>
      <c r="CK105" s="41" t="str">
        <f>IF(T105&lt;&gt;"","''habit'':"&amp;"''"&amp;T105&amp;"'',","")</f>
        <v/>
      </c>
      <c r="CL105" s="41" t="str">
        <f>IF(U105&lt;&gt;"","''life cycle habit'':"&amp;"''"&amp;U105&amp;"'',","")</f>
        <v/>
      </c>
      <c r="CM105" s="41" t="str">
        <f>IF(V105&lt;&gt;"","''graminoidHabit'':"&amp;"''"&amp;V105&amp;"'',","")</f>
        <v/>
      </c>
      <c r="CN105" s="41" t="str">
        <f>IF(W105&lt;&gt;"","''flower color'':"&amp;"''"&amp;W105&amp;"'',","")</f>
        <v/>
      </c>
      <c r="CO105" s="41" t="str">
        <f>IF(X105&lt;&gt;"","''heightInCentimeters'':"&amp;X105&amp;",","")</f>
        <v/>
      </c>
      <c r="CP105" s="41" t="str">
        <f>IF(Y105&lt;&gt;"",Y105,"")</f>
        <v/>
      </c>
      <c r="CQ105" s="41" t="str">
        <f t="shared" si="19"/>
        <v/>
      </c>
      <c r="CR105" s="42" t="str">
        <f t="shared" si="20"/>
        <v/>
      </c>
      <c r="CS105" t="str">
        <f t="shared" si="21"/>
        <v/>
      </c>
      <c r="CT105" t="str">
        <f>IF(L105="Y","tissue","")</f>
        <v/>
      </c>
      <c r="CU105" t="str">
        <f>IF(L105="Y","in collection","")</f>
        <v/>
      </c>
      <c r="CV105" t="str">
        <f>IF(L105="Y","dessicated","")</f>
        <v/>
      </c>
    </row>
    <row r="106" spans="1:100" ht="16.5" x14ac:dyDescent="0.3">
      <c r="A106" s="7"/>
      <c r="B106" s="19"/>
      <c r="C106" s="19"/>
      <c r="D106" s="19"/>
      <c r="E106" s="19"/>
      <c r="F106" s="19"/>
      <c r="G106" s="10"/>
      <c r="H106" s="14"/>
      <c r="I106" s="19"/>
      <c r="J106" s="19"/>
      <c r="K106" s="10"/>
      <c r="L106" s="19"/>
      <c r="M106" s="19"/>
      <c r="N106" s="19"/>
      <c r="O106" s="19"/>
      <c r="P106" s="19"/>
      <c r="Q106" s="24"/>
      <c r="R106" s="14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29"/>
      <c r="AL106" s="29"/>
      <c r="AM106" s="7"/>
      <c r="AN106" s="7"/>
      <c r="AO106" s="7"/>
      <c r="AP106" s="19"/>
      <c r="AQ106" s="19"/>
      <c r="AR106" s="19"/>
      <c r="AS106" s="14"/>
      <c r="AT106" s="19"/>
      <c r="AU106" s="19"/>
      <c r="AV106" s="19"/>
      <c r="AW106" s="14"/>
      <c r="AX106" s="19"/>
      <c r="AY106" s="19"/>
      <c r="AZ106" s="19"/>
      <c r="BA106" s="19"/>
      <c r="BB106" s="19"/>
      <c r="BC106" s="19"/>
      <c r="BD106" s="19"/>
      <c r="BE106" s="19"/>
      <c r="BF106" s="14"/>
      <c r="BG106" s="35" t="str">
        <f>IF(BB106&lt;&gt;"","&lt;a href='https://www.inaturalist.org/observations/"&amp;BB106&amp;" 'target='_blank' style='color: blue'&gt;iNaturalist Record: "&amp;BB106&amp;"&lt;/a&gt; ","")</f>
        <v/>
      </c>
      <c r="BH106" s="36" t="str">
        <f>IF(AT106&lt;&gt;"",AT106&amp;". ","")</f>
        <v/>
      </c>
      <c r="BI106" s="36" t="str">
        <f>IF(AV106&lt;&gt;"","Land use/disturbance history: "&amp;AV106&amp;". ","")</f>
        <v/>
      </c>
      <c r="BJ106" s="36" t="str">
        <f>IF(AW106&lt;&gt;"","Slope in degrees: "&amp;AW106&amp;". ","")</f>
        <v/>
      </c>
      <c r="BK106" s="36" t="str">
        <f>IF(AX106&lt;&gt;"","Slope aspect: "&amp;AX106&amp;". ","")</f>
        <v/>
      </c>
      <c r="BL106" s="36" t="str">
        <f>IF(AY106&lt;&gt;"","Soil description: "&amp;AY106&amp;". ","")</f>
        <v/>
      </c>
      <c r="BM106" s="36" t="str">
        <f>IF(BA106&lt;&gt;"","Terrain: "&amp;BA106&amp;". ","")</f>
        <v/>
      </c>
      <c r="BN106" s="36" t="str">
        <f t="shared" si="11"/>
        <v/>
      </c>
      <c r="BO106" t="str">
        <f t="shared" si="12"/>
        <v/>
      </c>
      <c r="BP106" t="str">
        <f>IF(BD106&lt;&gt;"","Permit: "&amp;BD106,"")</f>
        <v/>
      </c>
      <c r="BQ106" s="41" t="str">
        <f>IF(AA106="Abundant","Estimated frequency within viewshed: Abundant (&gt;500).",IF(AA106="Common","Estimated frequency within viewshed: Common (101-500).",IF(AA106="Frequent","Estimated frequency within viewshed: Frequent (11-100).",IF(AA106="Occasional","Estimated frequency within viewshed: Occasional (6-10).",IF(AA106="Rare","Estimated frequency within viewshed: Rare (1-5).","")))))</f>
        <v/>
      </c>
      <c r="BR106" s="41" t="str">
        <f>IF(B106&lt;&gt;"",B106&amp;". ","")</f>
        <v/>
      </c>
      <c r="BS106" s="41" t="str">
        <f>IF(M106="Same individual","Tissue sample collected.",IF(M106="Same population","Tissue sample collected from another individual in the same population.",""))</f>
        <v/>
      </c>
      <c r="BT106" s="41" t="str">
        <f>IF(R106&lt;&gt;"","Seed sample collected from "&amp;R106&amp;" plants within the same population.","")</f>
        <v/>
      </c>
      <c r="BU106" s="41" t="str">
        <f>IF(AB106&lt;&gt;"",AB106&amp;". ","")</f>
        <v/>
      </c>
      <c r="BV106" s="41" t="str">
        <f>IF(AE106&lt;&gt;"","Landowner: "&amp;AE106&amp;".","")</f>
        <v/>
      </c>
      <c r="BW106" s="41" t="str">
        <f>IF(AF106&lt;&gt;"","Element Occurrence ID: "&amp;AF106&amp;".","")</f>
        <v/>
      </c>
      <c r="BX106" s="41" t="str">
        <f t="shared" si="13"/>
        <v/>
      </c>
      <c r="BY106" t="str">
        <f t="shared" si="14"/>
        <v/>
      </c>
      <c r="BZ106" s="41" t="str">
        <f t="shared" si="15"/>
        <v/>
      </c>
      <c r="CA106" t="str">
        <f t="shared" si="16"/>
        <v/>
      </c>
      <c r="CB106" s="41" t="str">
        <f>IF(AU106&lt;&gt;"","Area immediately surrounding specimen: "&amp;AU106&amp;".","")</f>
        <v/>
      </c>
      <c r="CC106" s="41" t="str">
        <f>IF(T106&lt;&gt;"","Habit: "&amp;T106&amp;".","")</f>
        <v/>
      </c>
      <c r="CD106" s="41" t="str">
        <f>IF(U106&lt;&gt;"","Life history habit: "&amp;U106&amp;".","")</f>
        <v/>
      </c>
      <c r="CE106" s="41" t="str">
        <f>IF(V106&lt;&gt;"","Graminoid habit: "&amp;V106&amp;".","")</f>
        <v/>
      </c>
      <c r="CF106" s="41" t="str">
        <f>IF(W106&lt;&gt;"","Flower color: "&amp;W106&amp;".","")</f>
        <v/>
      </c>
      <c r="CG106" s="41" t="str">
        <f>IF(X106&lt;&gt;"","Height in centimeters: "&amp;X106&amp;".","")</f>
        <v/>
      </c>
      <c r="CH106" s="41" t="str">
        <f>IF(Y106&lt;&gt;"",Y106&amp;".","")</f>
        <v/>
      </c>
      <c r="CI106" s="41" t="str">
        <f t="shared" si="17"/>
        <v/>
      </c>
      <c r="CJ106" t="str">
        <f t="shared" si="18"/>
        <v/>
      </c>
      <c r="CK106" s="41" t="str">
        <f>IF(T106&lt;&gt;"","''habit'':"&amp;"''"&amp;T106&amp;"'',","")</f>
        <v/>
      </c>
      <c r="CL106" s="41" t="str">
        <f>IF(U106&lt;&gt;"","''life cycle habit'':"&amp;"''"&amp;U106&amp;"'',","")</f>
        <v/>
      </c>
      <c r="CM106" s="41" t="str">
        <f>IF(V106&lt;&gt;"","''graminoidHabit'':"&amp;"''"&amp;V106&amp;"'',","")</f>
        <v/>
      </c>
      <c r="CN106" s="41" t="str">
        <f>IF(W106&lt;&gt;"","''flower color'':"&amp;"''"&amp;W106&amp;"'',","")</f>
        <v/>
      </c>
      <c r="CO106" s="41" t="str">
        <f>IF(X106&lt;&gt;"","''heightInCentimeters'':"&amp;X106&amp;",","")</f>
        <v/>
      </c>
      <c r="CP106" s="41" t="str">
        <f>IF(Y106&lt;&gt;"",Y106,"")</f>
        <v/>
      </c>
      <c r="CQ106" s="41" t="str">
        <f t="shared" si="19"/>
        <v/>
      </c>
      <c r="CR106" s="42" t="str">
        <f t="shared" si="20"/>
        <v/>
      </c>
      <c r="CS106" t="str">
        <f t="shared" si="21"/>
        <v/>
      </c>
      <c r="CT106" t="str">
        <f>IF(L106="Y","tissue","")</f>
        <v/>
      </c>
      <c r="CU106" t="str">
        <f>IF(L106="Y","in collection","")</f>
        <v/>
      </c>
      <c r="CV106" t="str">
        <f>IF(L106="Y","dessicated","")</f>
        <v/>
      </c>
    </row>
    <row r="107" spans="1:100" ht="16.5" x14ac:dyDescent="0.3">
      <c r="A107" s="7"/>
      <c r="B107" s="19"/>
      <c r="C107" s="19"/>
      <c r="D107" s="19"/>
      <c r="E107" s="19"/>
      <c r="F107" s="19"/>
      <c r="G107" s="10"/>
      <c r="H107" s="14"/>
      <c r="I107" s="19"/>
      <c r="J107" s="19"/>
      <c r="K107" s="10"/>
      <c r="L107" s="19"/>
      <c r="M107" s="19"/>
      <c r="N107" s="19"/>
      <c r="O107" s="19"/>
      <c r="P107" s="19"/>
      <c r="Q107" s="24"/>
      <c r="R107" s="14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29"/>
      <c r="AL107" s="29"/>
      <c r="AM107" s="7"/>
      <c r="AN107" s="7"/>
      <c r="AO107" s="7"/>
      <c r="AP107" s="19"/>
      <c r="AQ107" s="19"/>
      <c r="AR107" s="19"/>
      <c r="AS107" s="14"/>
      <c r="AT107" s="19"/>
      <c r="AU107" s="19"/>
      <c r="AV107" s="19"/>
      <c r="AW107" s="14"/>
      <c r="AX107" s="19"/>
      <c r="AY107" s="19"/>
      <c r="AZ107" s="19"/>
      <c r="BA107" s="19"/>
      <c r="BB107" s="19"/>
      <c r="BC107" s="19"/>
      <c r="BD107" s="19"/>
      <c r="BE107" s="19"/>
      <c r="BF107" s="14"/>
      <c r="BG107" s="35" t="str">
        <f>IF(BB107&lt;&gt;"","&lt;a href='https://www.inaturalist.org/observations/"&amp;BB107&amp;" 'target='_blank' style='color: blue'&gt;iNaturalist Record: "&amp;BB107&amp;"&lt;/a&gt; ","")</f>
        <v/>
      </c>
      <c r="BH107" s="36" t="str">
        <f>IF(AT107&lt;&gt;"",AT107&amp;". ","")</f>
        <v/>
      </c>
      <c r="BI107" s="36" t="str">
        <f>IF(AV107&lt;&gt;"","Land use/disturbance history: "&amp;AV107&amp;". ","")</f>
        <v/>
      </c>
      <c r="BJ107" s="36" t="str">
        <f>IF(AW107&lt;&gt;"","Slope in degrees: "&amp;AW107&amp;". ","")</f>
        <v/>
      </c>
      <c r="BK107" s="36" t="str">
        <f>IF(AX107&lt;&gt;"","Slope aspect: "&amp;AX107&amp;". ","")</f>
        <v/>
      </c>
      <c r="BL107" s="36" t="str">
        <f>IF(AY107&lt;&gt;"","Soil description: "&amp;AY107&amp;". ","")</f>
        <v/>
      </c>
      <c r="BM107" s="36" t="str">
        <f>IF(BA107&lt;&gt;"","Terrain: "&amp;BA107&amp;". ","")</f>
        <v/>
      </c>
      <c r="BN107" s="36" t="str">
        <f t="shared" si="11"/>
        <v/>
      </c>
      <c r="BO107" t="str">
        <f t="shared" si="12"/>
        <v/>
      </c>
      <c r="BP107" t="str">
        <f>IF(BD107&lt;&gt;"","Permit: "&amp;BD107,"")</f>
        <v/>
      </c>
      <c r="BQ107" s="41" t="str">
        <f>IF(AA107="Abundant","Estimated frequency within viewshed: Abundant (&gt;500).",IF(AA107="Common","Estimated frequency within viewshed: Common (101-500).",IF(AA107="Frequent","Estimated frequency within viewshed: Frequent (11-100).",IF(AA107="Occasional","Estimated frequency within viewshed: Occasional (6-10).",IF(AA107="Rare","Estimated frequency within viewshed: Rare (1-5).","")))))</f>
        <v/>
      </c>
      <c r="BR107" s="41" t="str">
        <f>IF(B107&lt;&gt;"",B107&amp;". ","")</f>
        <v/>
      </c>
      <c r="BS107" s="41" t="str">
        <f>IF(M107="Same individual","Tissue sample collected.",IF(M107="Same population","Tissue sample collected from another individual in the same population.",""))</f>
        <v/>
      </c>
      <c r="BT107" s="41" t="str">
        <f>IF(R107&lt;&gt;"","Seed sample collected from "&amp;R107&amp;" plants within the same population.","")</f>
        <v/>
      </c>
      <c r="BU107" s="41" t="str">
        <f>IF(AB107&lt;&gt;"",AB107&amp;". ","")</f>
        <v/>
      </c>
      <c r="BV107" s="41" t="str">
        <f>IF(AE107&lt;&gt;"","Landowner: "&amp;AE107&amp;".","")</f>
        <v/>
      </c>
      <c r="BW107" s="41" t="str">
        <f>IF(AF107&lt;&gt;"","Element Occurrence ID: "&amp;AF107&amp;".","")</f>
        <v/>
      </c>
      <c r="BX107" s="41" t="str">
        <f t="shared" si="13"/>
        <v/>
      </c>
      <c r="BY107" t="str">
        <f t="shared" si="14"/>
        <v/>
      </c>
      <c r="BZ107" s="41" t="str">
        <f t="shared" si="15"/>
        <v/>
      </c>
      <c r="CA107" t="str">
        <f t="shared" si="16"/>
        <v/>
      </c>
      <c r="CB107" s="41" t="str">
        <f>IF(AU107&lt;&gt;"","Area immediately surrounding specimen: "&amp;AU107&amp;".","")</f>
        <v/>
      </c>
      <c r="CC107" s="41" t="str">
        <f>IF(T107&lt;&gt;"","Habit: "&amp;T107&amp;".","")</f>
        <v/>
      </c>
      <c r="CD107" s="41" t="str">
        <f>IF(U107&lt;&gt;"","Life history habit: "&amp;U107&amp;".","")</f>
        <v/>
      </c>
      <c r="CE107" s="41" t="str">
        <f>IF(V107&lt;&gt;"","Graminoid habit: "&amp;V107&amp;".","")</f>
        <v/>
      </c>
      <c r="CF107" s="41" t="str">
        <f>IF(W107&lt;&gt;"","Flower color: "&amp;W107&amp;".","")</f>
        <v/>
      </c>
      <c r="CG107" s="41" t="str">
        <f>IF(X107&lt;&gt;"","Height in centimeters: "&amp;X107&amp;".","")</f>
        <v/>
      </c>
      <c r="CH107" s="41" t="str">
        <f>IF(Y107&lt;&gt;"",Y107&amp;".","")</f>
        <v/>
      </c>
      <c r="CI107" s="41" t="str">
        <f t="shared" si="17"/>
        <v/>
      </c>
      <c r="CJ107" t="str">
        <f t="shared" si="18"/>
        <v/>
      </c>
      <c r="CK107" s="41" t="str">
        <f>IF(T107&lt;&gt;"","''habit'':"&amp;"''"&amp;T107&amp;"'',","")</f>
        <v/>
      </c>
      <c r="CL107" s="41" t="str">
        <f>IF(U107&lt;&gt;"","''life cycle habit'':"&amp;"''"&amp;U107&amp;"'',","")</f>
        <v/>
      </c>
      <c r="CM107" s="41" t="str">
        <f>IF(V107&lt;&gt;"","''graminoidHabit'':"&amp;"''"&amp;V107&amp;"'',","")</f>
        <v/>
      </c>
      <c r="CN107" s="41" t="str">
        <f>IF(W107&lt;&gt;"","''flower color'':"&amp;"''"&amp;W107&amp;"'',","")</f>
        <v/>
      </c>
      <c r="CO107" s="41" t="str">
        <f>IF(X107&lt;&gt;"","''heightInCentimeters'':"&amp;X107&amp;",","")</f>
        <v/>
      </c>
      <c r="CP107" s="41" t="str">
        <f>IF(Y107&lt;&gt;"",Y107,"")</f>
        <v/>
      </c>
      <c r="CQ107" s="41" t="str">
        <f t="shared" si="19"/>
        <v/>
      </c>
      <c r="CR107" s="42" t="str">
        <f t="shared" si="20"/>
        <v/>
      </c>
      <c r="CS107" t="str">
        <f t="shared" si="21"/>
        <v/>
      </c>
      <c r="CT107" t="str">
        <f>IF(L107="Y","tissue","")</f>
        <v/>
      </c>
      <c r="CU107" t="str">
        <f>IF(L107="Y","in collection","")</f>
        <v/>
      </c>
      <c r="CV107" t="str">
        <f>IF(L107="Y","dessicated","")</f>
        <v/>
      </c>
    </row>
    <row r="108" spans="1:100" ht="16.5" x14ac:dyDescent="0.3">
      <c r="A108" s="7"/>
      <c r="B108" s="19"/>
      <c r="C108" s="19"/>
      <c r="D108" s="19"/>
      <c r="E108" s="19"/>
      <c r="F108" s="19"/>
      <c r="G108" s="10"/>
      <c r="H108" s="14"/>
      <c r="I108" s="19"/>
      <c r="J108" s="19"/>
      <c r="K108" s="10"/>
      <c r="L108" s="19"/>
      <c r="M108" s="19"/>
      <c r="N108" s="19"/>
      <c r="O108" s="19"/>
      <c r="P108" s="19"/>
      <c r="Q108" s="24"/>
      <c r="R108" s="14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29"/>
      <c r="AL108" s="29"/>
      <c r="AM108" s="7"/>
      <c r="AN108" s="7"/>
      <c r="AO108" s="7"/>
      <c r="AP108" s="19"/>
      <c r="AQ108" s="19"/>
      <c r="AR108" s="19"/>
      <c r="AS108" s="14"/>
      <c r="AT108" s="19"/>
      <c r="AU108" s="19"/>
      <c r="AV108" s="19"/>
      <c r="AW108" s="14"/>
      <c r="AX108" s="19"/>
      <c r="AY108" s="19"/>
      <c r="AZ108" s="19"/>
      <c r="BA108" s="19"/>
      <c r="BB108" s="19"/>
      <c r="BC108" s="19"/>
      <c r="BD108" s="19"/>
      <c r="BE108" s="19"/>
      <c r="BF108" s="14"/>
      <c r="BG108" s="35" t="str">
        <f>IF(BB108&lt;&gt;"","&lt;a href='https://www.inaturalist.org/observations/"&amp;BB108&amp;" 'target='_blank' style='color: blue'&gt;iNaturalist Record: "&amp;BB108&amp;"&lt;/a&gt; ","")</f>
        <v/>
      </c>
      <c r="BH108" s="36" t="str">
        <f>IF(AT108&lt;&gt;"",AT108&amp;". ","")</f>
        <v/>
      </c>
      <c r="BI108" s="36" t="str">
        <f>IF(AV108&lt;&gt;"","Land use/disturbance history: "&amp;AV108&amp;". ","")</f>
        <v/>
      </c>
      <c r="BJ108" s="36" t="str">
        <f>IF(AW108&lt;&gt;"","Slope in degrees: "&amp;AW108&amp;". ","")</f>
        <v/>
      </c>
      <c r="BK108" s="36" t="str">
        <f>IF(AX108&lt;&gt;"","Slope aspect: "&amp;AX108&amp;". ","")</f>
        <v/>
      </c>
      <c r="BL108" s="36" t="str">
        <f>IF(AY108&lt;&gt;"","Soil description: "&amp;AY108&amp;". ","")</f>
        <v/>
      </c>
      <c r="BM108" s="36" t="str">
        <f>IF(BA108&lt;&gt;"","Terrain: "&amp;BA108&amp;". ","")</f>
        <v/>
      </c>
      <c r="BN108" s="36" t="str">
        <f t="shared" si="11"/>
        <v/>
      </c>
      <c r="BO108" t="str">
        <f t="shared" si="12"/>
        <v/>
      </c>
      <c r="BP108" t="str">
        <f>IF(BD108&lt;&gt;"","Permit: "&amp;BD108,"")</f>
        <v/>
      </c>
      <c r="BQ108" s="41" t="str">
        <f>IF(AA108="Abundant","Estimated frequency within viewshed: Abundant (&gt;500).",IF(AA108="Common","Estimated frequency within viewshed: Common (101-500).",IF(AA108="Frequent","Estimated frequency within viewshed: Frequent (11-100).",IF(AA108="Occasional","Estimated frequency within viewshed: Occasional (6-10).",IF(AA108="Rare","Estimated frequency within viewshed: Rare (1-5).","")))))</f>
        <v/>
      </c>
      <c r="BR108" s="41" t="str">
        <f>IF(B108&lt;&gt;"",B108&amp;". ","")</f>
        <v/>
      </c>
      <c r="BS108" s="41" t="str">
        <f>IF(M108="Same individual","Tissue sample collected.",IF(M108="Same population","Tissue sample collected from another individual in the same population.",""))</f>
        <v/>
      </c>
      <c r="BT108" s="41" t="str">
        <f>IF(R108&lt;&gt;"","Seed sample collected from "&amp;R108&amp;" plants within the same population.","")</f>
        <v/>
      </c>
      <c r="BU108" s="41" t="str">
        <f>IF(AB108&lt;&gt;"",AB108&amp;". ","")</f>
        <v/>
      </c>
      <c r="BV108" s="41" t="str">
        <f>IF(AE108&lt;&gt;"","Landowner: "&amp;AE108&amp;".","")</f>
        <v/>
      </c>
      <c r="BW108" s="41" t="str">
        <f>IF(AF108&lt;&gt;"","Element Occurrence ID: "&amp;AF108&amp;".","")</f>
        <v/>
      </c>
      <c r="BX108" s="41" t="str">
        <f t="shared" si="13"/>
        <v/>
      </c>
      <c r="BY108" t="str">
        <f t="shared" si="14"/>
        <v/>
      </c>
      <c r="BZ108" s="41" t="str">
        <f t="shared" si="15"/>
        <v/>
      </c>
      <c r="CA108" t="str">
        <f t="shared" si="16"/>
        <v/>
      </c>
      <c r="CB108" s="41" t="str">
        <f>IF(AU108&lt;&gt;"","Area immediately surrounding specimen: "&amp;AU108&amp;".","")</f>
        <v/>
      </c>
      <c r="CC108" s="41" t="str">
        <f>IF(T108&lt;&gt;"","Habit: "&amp;T108&amp;".","")</f>
        <v/>
      </c>
      <c r="CD108" s="41" t="str">
        <f>IF(U108&lt;&gt;"","Life history habit: "&amp;U108&amp;".","")</f>
        <v/>
      </c>
      <c r="CE108" s="41" t="str">
        <f>IF(V108&lt;&gt;"","Graminoid habit: "&amp;V108&amp;".","")</f>
        <v/>
      </c>
      <c r="CF108" s="41" t="str">
        <f>IF(W108&lt;&gt;"","Flower color: "&amp;W108&amp;".","")</f>
        <v/>
      </c>
      <c r="CG108" s="41" t="str">
        <f>IF(X108&lt;&gt;"","Height in centimeters: "&amp;X108&amp;".","")</f>
        <v/>
      </c>
      <c r="CH108" s="41" t="str">
        <f>IF(Y108&lt;&gt;"",Y108&amp;".","")</f>
        <v/>
      </c>
      <c r="CI108" s="41" t="str">
        <f t="shared" si="17"/>
        <v/>
      </c>
      <c r="CJ108" t="str">
        <f t="shared" si="18"/>
        <v/>
      </c>
      <c r="CK108" s="41" t="str">
        <f>IF(T108&lt;&gt;"","''habit'':"&amp;"''"&amp;T108&amp;"'',","")</f>
        <v/>
      </c>
      <c r="CL108" s="41" t="str">
        <f>IF(U108&lt;&gt;"","''life cycle habit'':"&amp;"''"&amp;U108&amp;"'',","")</f>
        <v/>
      </c>
      <c r="CM108" s="41" t="str">
        <f>IF(V108&lt;&gt;"","''graminoidHabit'':"&amp;"''"&amp;V108&amp;"'',","")</f>
        <v/>
      </c>
      <c r="CN108" s="41" t="str">
        <f>IF(W108&lt;&gt;"","''flower color'':"&amp;"''"&amp;W108&amp;"'',","")</f>
        <v/>
      </c>
      <c r="CO108" s="41" t="str">
        <f>IF(X108&lt;&gt;"","''heightInCentimeters'':"&amp;X108&amp;",","")</f>
        <v/>
      </c>
      <c r="CP108" s="41" t="str">
        <f>IF(Y108&lt;&gt;"",Y108,"")</f>
        <v/>
      </c>
      <c r="CQ108" s="41" t="str">
        <f t="shared" si="19"/>
        <v/>
      </c>
      <c r="CR108" s="42" t="str">
        <f t="shared" si="20"/>
        <v/>
      </c>
      <c r="CS108" t="str">
        <f t="shared" si="21"/>
        <v/>
      </c>
      <c r="CT108" t="str">
        <f>IF(L108="Y","tissue","")</f>
        <v/>
      </c>
      <c r="CU108" t="str">
        <f>IF(L108="Y","in collection","")</f>
        <v/>
      </c>
      <c r="CV108" t="str">
        <f>IF(L108="Y","dessicated","")</f>
        <v/>
      </c>
    </row>
    <row r="109" spans="1:100" ht="16.5" x14ac:dyDescent="0.3">
      <c r="A109" s="7"/>
      <c r="B109" s="19"/>
      <c r="C109" s="19"/>
      <c r="D109" s="19"/>
      <c r="E109" s="19"/>
      <c r="F109" s="19"/>
      <c r="G109" s="10"/>
      <c r="H109" s="14"/>
      <c r="I109" s="19"/>
      <c r="J109" s="19"/>
      <c r="K109" s="10"/>
      <c r="L109" s="19"/>
      <c r="M109" s="19"/>
      <c r="N109" s="19"/>
      <c r="O109" s="19"/>
      <c r="P109" s="19"/>
      <c r="Q109" s="24"/>
      <c r="R109" s="14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29"/>
      <c r="AL109" s="29"/>
      <c r="AM109" s="7"/>
      <c r="AN109" s="7"/>
      <c r="AO109" s="7"/>
      <c r="AP109" s="19"/>
      <c r="AQ109" s="19"/>
      <c r="AR109" s="19"/>
      <c r="AS109" s="14"/>
      <c r="AT109" s="19"/>
      <c r="AU109" s="19"/>
      <c r="AV109" s="19"/>
      <c r="AW109" s="14"/>
      <c r="AX109" s="19"/>
      <c r="AY109" s="19"/>
      <c r="AZ109" s="19"/>
      <c r="BA109" s="19"/>
      <c r="BB109" s="19"/>
      <c r="BC109" s="19"/>
      <c r="BD109" s="19"/>
      <c r="BE109" s="19"/>
      <c r="BF109" s="14"/>
      <c r="BG109" s="35" t="str">
        <f>IF(BB109&lt;&gt;"","&lt;a href='https://www.inaturalist.org/observations/"&amp;BB109&amp;" 'target='_blank' style='color: blue'&gt;iNaturalist Record: "&amp;BB109&amp;"&lt;/a&gt; ","")</f>
        <v/>
      </c>
      <c r="BH109" s="36" t="str">
        <f>IF(AT109&lt;&gt;"",AT109&amp;". ","")</f>
        <v/>
      </c>
      <c r="BI109" s="36" t="str">
        <f>IF(AV109&lt;&gt;"","Land use/disturbance history: "&amp;AV109&amp;". ","")</f>
        <v/>
      </c>
      <c r="BJ109" s="36" t="str">
        <f>IF(AW109&lt;&gt;"","Slope in degrees: "&amp;AW109&amp;". ","")</f>
        <v/>
      </c>
      <c r="BK109" s="36" t="str">
        <f>IF(AX109&lt;&gt;"","Slope aspect: "&amp;AX109&amp;". ","")</f>
        <v/>
      </c>
      <c r="BL109" s="36" t="str">
        <f>IF(AY109&lt;&gt;"","Soil description: "&amp;AY109&amp;". ","")</f>
        <v/>
      </c>
      <c r="BM109" s="36" t="str">
        <f>IF(BA109&lt;&gt;"","Terrain: "&amp;BA109&amp;". ","")</f>
        <v/>
      </c>
      <c r="BN109" s="36" t="str">
        <f t="shared" si="11"/>
        <v/>
      </c>
      <c r="BO109" t="str">
        <f t="shared" si="12"/>
        <v/>
      </c>
      <c r="BP109" t="str">
        <f>IF(BD109&lt;&gt;"","Permit: "&amp;BD109,"")</f>
        <v/>
      </c>
      <c r="BQ109" s="41" t="str">
        <f>IF(AA109="Abundant","Estimated frequency within viewshed: Abundant (&gt;500).",IF(AA109="Common","Estimated frequency within viewshed: Common (101-500).",IF(AA109="Frequent","Estimated frequency within viewshed: Frequent (11-100).",IF(AA109="Occasional","Estimated frequency within viewshed: Occasional (6-10).",IF(AA109="Rare","Estimated frequency within viewshed: Rare (1-5).","")))))</f>
        <v/>
      </c>
      <c r="BR109" s="41" t="str">
        <f>IF(B109&lt;&gt;"",B109&amp;". ","")</f>
        <v/>
      </c>
      <c r="BS109" s="41" t="str">
        <f>IF(M109="Same individual","Tissue sample collected.",IF(M109="Same population","Tissue sample collected from another individual in the same population.",""))</f>
        <v/>
      </c>
      <c r="BT109" s="41" t="str">
        <f>IF(R109&lt;&gt;"","Seed sample collected from "&amp;R109&amp;" plants within the same population.","")</f>
        <v/>
      </c>
      <c r="BU109" s="41" t="str">
        <f>IF(AB109&lt;&gt;"",AB109&amp;". ","")</f>
        <v/>
      </c>
      <c r="BV109" s="41" t="str">
        <f>IF(AE109&lt;&gt;"","Landowner: "&amp;AE109&amp;".","")</f>
        <v/>
      </c>
      <c r="BW109" s="41" t="str">
        <f>IF(AF109&lt;&gt;"","Element Occurrence ID: "&amp;AF109&amp;".","")</f>
        <v/>
      </c>
      <c r="BX109" s="41" t="str">
        <f t="shared" si="13"/>
        <v/>
      </c>
      <c r="BY109" t="str">
        <f t="shared" si="14"/>
        <v/>
      </c>
      <c r="BZ109" s="41" t="str">
        <f t="shared" si="15"/>
        <v/>
      </c>
      <c r="CA109" t="str">
        <f t="shared" si="16"/>
        <v/>
      </c>
      <c r="CB109" s="41" t="str">
        <f>IF(AU109&lt;&gt;"","Area immediately surrounding specimen: "&amp;AU109&amp;".","")</f>
        <v/>
      </c>
      <c r="CC109" s="41" t="str">
        <f>IF(T109&lt;&gt;"","Habit: "&amp;T109&amp;".","")</f>
        <v/>
      </c>
      <c r="CD109" s="41" t="str">
        <f>IF(U109&lt;&gt;"","Life history habit: "&amp;U109&amp;".","")</f>
        <v/>
      </c>
      <c r="CE109" s="41" t="str">
        <f>IF(V109&lt;&gt;"","Graminoid habit: "&amp;V109&amp;".","")</f>
        <v/>
      </c>
      <c r="CF109" s="41" t="str">
        <f>IF(W109&lt;&gt;"","Flower color: "&amp;W109&amp;".","")</f>
        <v/>
      </c>
      <c r="CG109" s="41" t="str">
        <f>IF(X109&lt;&gt;"","Height in centimeters: "&amp;X109&amp;".","")</f>
        <v/>
      </c>
      <c r="CH109" s="41" t="str">
        <f>IF(Y109&lt;&gt;"",Y109&amp;".","")</f>
        <v/>
      </c>
      <c r="CI109" s="41" t="str">
        <f t="shared" si="17"/>
        <v/>
      </c>
      <c r="CJ109" t="str">
        <f t="shared" si="18"/>
        <v/>
      </c>
      <c r="CK109" s="41" t="str">
        <f>IF(T109&lt;&gt;"","''habit'':"&amp;"''"&amp;T109&amp;"'',","")</f>
        <v/>
      </c>
      <c r="CL109" s="41" t="str">
        <f>IF(U109&lt;&gt;"","''life cycle habit'':"&amp;"''"&amp;U109&amp;"'',","")</f>
        <v/>
      </c>
      <c r="CM109" s="41" t="str">
        <f>IF(V109&lt;&gt;"","''graminoidHabit'':"&amp;"''"&amp;V109&amp;"'',","")</f>
        <v/>
      </c>
      <c r="CN109" s="41" t="str">
        <f>IF(W109&lt;&gt;"","''flower color'':"&amp;"''"&amp;W109&amp;"'',","")</f>
        <v/>
      </c>
      <c r="CO109" s="41" t="str">
        <f>IF(X109&lt;&gt;"","''heightInCentimeters'':"&amp;X109&amp;",","")</f>
        <v/>
      </c>
      <c r="CP109" s="41" t="str">
        <f>IF(Y109&lt;&gt;"",Y109,"")</f>
        <v/>
      </c>
      <c r="CQ109" s="41" t="str">
        <f t="shared" si="19"/>
        <v/>
      </c>
      <c r="CR109" s="42" t="str">
        <f t="shared" si="20"/>
        <v/>
      </c>
      <c r="CS109" t="str">
        <f t="shared" si="21"/>
        <v/>
      </c>
      <c r="CT109" t="str">
        <f>IF(L109="Y","tissue","")</f>
        <v/>
      </c>
      <c r="CU109" t="str">
        <f>IF(L109="Y","in collection","")</f>
        <v/>
      </c>
      <c r="CV109" t="str">
        <f>IF(L109="Y","dessicated","")</f>
        <v/>
      </c>
    </row>
    <row r="110" spans="1:100" ht="16.5" x14ac:dyDescent="0.3">
      <c r="A110" s="7"/>
      <c r="B110" s="19"/>
      <c r="C110" s="19"/>
      <c r="D110" s="19"/>
      <c r="E110" s="19"/>
      <c r="F110" s="19"/>
      <c r="G110" s="10"/>
      <c r="H110" s="14"/>
      <c r="I110" s="19"/>
      <c r="J110" s="19"/>
      <c r="K110" s="10"/>
      <c r="L110" s="19"/>
      <c r="M110" s="19"/>
      <c r="N110" s="19"/>
      <c r="O110" s="19"/>
      <c r="P110" s="19"/>
      <c r="Q110" s="24"/>
      <c r="R110" s="14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29"/>
      <c r="AL110" s="29"/>
      <c r="AM110" s="7"/>
      <c r="AN110" s="7"/>
      <c r="AO110" s="7"/>
      <c r="AP110" s="19"/>
      <c r="AQ110" s="19"/>
      <c r="AR110" s="19"/>
      <c r="AS110" s="14"/>
      <c r="AT110" s="19"/>
      <c r="AU110" s="19"/>
      <c r="AV110" s="19"/>
      <c r="AW110" s="14"/>
      <c r="AX110" s="19"/>
      <c r="AY110" s="19"/>
      <c r="AZ110" s="19"/>
      <c r="BA110" s="19"/>
      <c r="BB110" s="19"/>
      <c r="BC110" s="19"/>
      <c r="BD110" s="19"/>
      <c r="BE110" s="19"/>
      <c r="BF110" s="14"/>
      <c r="BG110" s="35" t="str">
        <f>IF(BB110&lt;&gt;"","&lt;a href='https://www.inaturalist.org/observations/"&amp;BB110&amp;" 'target='_blank' style='color: blue'&gt;iNaturalist Record: "&amp;BB110&amp;"&lt;/a&gt; ","")</f>
        <v/>
      </c>
      <c r="BH110" s="36" t="str">
        <f>IF(AT110&lt;&gt;"",AT110&amp;". ","")</f>
        <v/>
      </c>
      <c r="BI110" s="36" t="str">
        <f>IF(AV110&lt;&gt;"","Land use/disturbance history: "&amp;AV110&amp;". ","")</f>
        <v/>
      </c>
      <c r="BJ110" s="36" t="str">
        <f>IF(AW110&lt;&gt;"","Slope in degrees: "&amp;AW110&amp;". ","")</f>
        <v/>
      </c>
      <c r="BK110" s="36" t="str">
        <f>IF(AX110&lt;&gt;"","Slope aspect: "&amp;AX110&amp;". ","")</f>
        <v/>
      </c>
      <c r="BL110" s="36" t="str">
        <f>IF(AY110&lt;&gt;"","Soil description: "&amp;AY110&amp;". ","")</f>
        <v/>
      </c>
      <c r="BM110" s="36" t="str">
        <f>IF(BA110&lt;&gt;"","Terrain: "&amp;BA110&amp;". ","")</f>
        <v/>
      </c>
      <c r="BN110" s="36" t="str">
        <f t="shared" si="11"/>
        <v/>
      </c>
      <c r="BO110" t="str">
        <f t="shared" si="12"/>
        <v/>
      </c>
      <c r="BP110" t="str">
        <f>IF(BD110&lt;&gt;"","Permit: "&amp;BD110,"")</f>
        <v/>
      </c>
      <c r="BQ110" s="41" t="str">
        <f>IF(AA110="Abundant","Estimated frequency within viewshed: Abundant (&gt;500).",IF(AA110="Common","Estimated frequency within viewshed: Common (101-500).",IF(AA110="Frequent","Estimated frequency within viewshed: Frequent (11-100).",IF(AA110="Occasional","Estimated frequency within viewshed: Occasional (6-10).",IF(AA110="Rare","Estimated frequency within viewshed: Rare (1-5).","")))))</f>
        <v/>
      </c>
      <c r="BR110" s="41" t="str">
        <f>IF(B110&lt;&gt;"",B110&amp;". ","")</f>
        <v/>
      </c>
      <c r="BS110" s="41" t="str">
        <f>IF(M110="Same individual","Tissue sample collected.",IF(M110="Same population","Tissue sample collected from another individual in the same population.",""))</f>
        <v/>
      </c>
      <c r="BT110" s="41" t="str">
        <f>IF(R110&lt;&gt;"","Seed sample collected from "&amp;R110&amp;" plants within the same population.","")</f>
        <v/>
      </c>
      <c r="BU110" s="41" t="str">
        <f>IF(AB110&lt;&gt;"",AB110&amp;". ","")</f>
        <v/>
      </c>
      <c r="BV110" s="41" t="str">
        <f>IF(AE110&lt;&gt;"","Landowner: "&amp;AE110&amp;".","")</f>
        <v/>
      </c>
      <c r="BW110" s="41" t="str">
        <f>IF(AF110&lt;&gt;"","Element Occurrence ID: "&amp;AF110&amp;".","")</f>
        <v/>
      </c>
      <c r="BX110" s="41" t="str">
        <f t="shared" si="13"/>
        <v/>
      </c>
      <c r="BY110" t="str">
        <f t="shared" si="14"/>
        <v/>
      </c>
      <c r="BZ110" s="41" t="str">
        <f t="shared" si="15"/>
        <v/>
      </c>
      <c r="CA110" t="str">
        <f t="shared" si="16"/>
        <v/>
      </c>
      <c r="CB110" s="41" t="str">
        <f>IF(AU110&lt;&gt;"","Area immediately surrounding specimen: "&amp;AU110&amp;".","")</f>
        <v/>
      </c>
      <c r="CC110" s="41" t="str">
        <f>IF(T110&lt;&gt;"","Habit: "&amp;T110&amp;".","")</f>
        <v/>
      </c>
      <c r="CD110" s="41" t="str">
        <f>IF(U110&lt;&gt;"","Life history habit: "&amp;U110&amp;".","")</f>
        <v/>
      </c>
      <c r="CE110" s="41" t="str">
        <f>IF(V110&lt;&gt;"","Graminoid habit: "&amp;V110&amp;".","")</f>
        <v/>
      </c>
      <c r="CF110" s="41" t="str">
        <f>IF(W110&lt;&gt;"","Flower color: "&amp;W110&amp;".","")</f>
        <v/>
      </c>
      <c r="CG110" s="41" t="str">
        <f>IF(X110&lt;&gt;"","Height in centimeters: "&amp;X110&amp;".","")</f>
        <v/>
      </c>
      <c r="CH110" s="41" t="str">
        <f>IF(Y110&lt;&gt;"",Y110&amp;".","")</f>
        <v/>
      </c>
      <c r="CI110" s="41" t="str">
        <f t="shared" si="17"/>
        <v/>
      </c>
      <c r="CJ110" t="str">
        <f t="shared" si="18"/>
        <v/>
      </c>
      <c r="CK110" s="41" t="str">
        <f>IF(T110&lt;&gt;"","''habit'':"&amp;"''"&amp;T110&amp;"'',","")</f>
        <v/>
      </c>
      <c r="CL110" s="41" t="str">
        <f>IF(U110&lt;&gt;"","''life cycle habit'':"&amp;"''"&amp;U110&amp;"'',","")</f>
        <v/>
      </c>
      <c r="CM110" s="41" t="str">
        <f>IF(V110&lt;&gt;"","''graminoidHabit'':"&amp;"''"&amp;V110&amp;"'',","")</f>
        <v/>
      </c>
      <c r="CN110" s="41" t="str">
        <f>IF(W110&lt;&gt;"","''flower color'':"&amp;"''"&amp;W110&amp;"'',","")</f>
        <v/>
      </c>
      <c r="CO110" s="41" t="str">
        <f>IF(X110&lt;&gt;"","''heightInCentimeters'':"&amp;X110&amp;",","")</f>
        <v/>
      </c>
      <c r="CP110" s="41" t="str">
        <f>IF(Y110&lt;&gt;"",Y110,"")</f>
        <v/>
      </c>
      <c r="CQ110" s="41" t="str">
        <f t="shared" si="19"/>
        <v/>
      </c>
      <c r="CR110" s="42" t="str">
        <f t="shared" si="20"/>
        <v/>
      </c>
      <c r="CS110" t="str">
        <f t="shared" si="21"/>
        <v/>
      </c>
      <c r="CT110" t="str">
        <f>IF(L110="Y","tissue","")</f>
        <v/>
      </c>
      <c r="CU110" t="str">
        <f>IF(L110="Y","in collection","")</f>
        <v/>
      </c>
      <c r="CV110" t="str">
        <f>IF(L110="Y","dessicated","")</f>
        <v/>
      </c>
    </row>
    <row r="111" spans="1:100" ht="16.5" x14ac:dyDescent="0.3">
      <c r="A111" s="7"/>
      <c r="B111" s="19"/>
      <c r="C111" s="19"/>
      <c r="D111" s="19"/>
      <c r="E111" s="19"/>
      <c r="F111" s="19"/>
      <c r="G111" s="10"/>
      <c r="H111" s="14"/>
      <c r="I111" s="19"/>
      <c r="J111" s="19"/>
      <c r="K111" s="10"/>
      <c r="L111" s="19"/>
      <c r="M111" s="19"/>
      <c r="N111" s="19"/>
      <c r="O111" s="19"/>
      <c r="P111" s="19"/>
      <c r="Q111" s="24"/>
      <c r="R111" s="14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29"/>
      <c r="AL111" s="29"/>
      <c r="AM111" s="7"/>
      <c r="AN111" s="7"/>
      <c r="AO111" s="7"/>
      <c r="AP111" s="19"/>
      <c r="AQ111" s="19"/>
      <c r="AR111" s="19"/>
      <c r="AS111" s="14"/>
      <c r="AT111" s="19"/>
      <c r="AU111" s="19"/>
      <c r="AV111" s="19"/>
      <c r="AW111" s="14"/>
      <c r="AX111" s="19"/>
      <c r="AY111" s="19"/>
      <c r="AZ111" s="19"/>
      <c r="BA111" s="19"/>
      <c r="BB111" s="19"/>
      <c r="BC111" s="19"/>
      <c r="BD111" s="19"/>
      <c r="BE111" s="19"/>
      <c r="BF111" s="14"/>
      <c r="BG111" s="35" t="str">
        <f>IF(BB111&lt;&gt;"","&lt;a href='https://www.inaturalist.org/observations/"&amp;BB111&amp;" 'target='_blank' style='color: blue'&gt;iNaturalist Record: "&amp;BB111&amp;"&lt;/a&gt; ","")</f>
        <v/>
      </c>
      <c r="BH111" s="36" t="str">
        <f>IF(AT111&lt;&gt;"",AT111&amp;". ","")</f>
        <v/>
      </c>
      <c r="BI111" s="36" t="str">
        <f>IF(AV111&lt;&gt;"","Land use/disturbance history: "&amp;AV111&amp;". ","")</f>
        <v/>
      </c>
      <c r="BJ111" s="36" t="str">
        <f>IF(AW111&lt;&gt;"","Slope in degrees: "&amp;AW111&amp;". ","")</f>
        <v/>
      </c>
      <c r="BK111" s="36" t="str">
        <f>IF(AX111&lt;&gt;"","Slope aspect: "&amp;AX111&amp;". ","")</f>
        <v/>
      </c>
      <c r="BL111" s="36" t="str">
        <f>IF(AY111&lt;&gt;"","Soil description: "&amp;AY111&amp;". ","")</f>
        <v/>
      </c>
      <c r="BM111" s="36" t="str">
        <f>IF(BA111&lt;&gt;"","Terrain: "&amp;BA111&amp;". ","")</f>
        <v/>
      </c>
      <c r="BN111" s="36" t="str">
        <f t="shared" si="11"/>
        <v/>
      </c>
      <c r="BO111" t="str">
        <f t="shared" si="12"/>
        <v/>
      </c>
      <c r="BP111" t="str">
        <f>IF(BD111&lt;&gt;"","Permit: "&amp;BD111,"")</f>
        <v/>
      </c>
      <c r="BQ111" s="41" t="str">
        <f>IF(AA111="Abundant","Estimated frequency within viewshed: Abundant (&gt;500).",IF(AA111="Common","Estimated frequency within viewshed: Common (101-500).",IF(AA111="Frequent","Estimated frequency within viewshed: Frequent (11-100).",IF(AA111="Occasional","Estimated frequency within viewshed: Occasional (6-10).",IF(AA111="Rare","Estimated frequency within viewshed: Rare (1-5).","")))))</f>
        <v/>
      </c>
      <c r="BR111" s="41" t="str">
        <f>IF(B111&lt;&gt;"",B111&amp;". ","")</f>
        <v/>
      </c>
      <c r="BS111" s="41" t="str">
        <f>IF(M111="Same individual","Tissue sample collected.",IF(M111="Same population","Tissue sample collected from another individual in the same population.",""))</f>
        <v/>
      </c>
      <c r="BT111" s="41" t="str">
        <f>IF(R111&lt;&gt;"","Seed sample collected from "&amp;R111&amp;" plants within the same population.","")</f>
        <v/>
      </c>
      <c r="BU111" s="41" t="str">
        <f>IF(AB111&lt;&gt;"",AB111&amp;". ","")</f>
        <v/>
      </c>
      <c r="BV111" s="41" t="str">
        <f>IF(AE111&lt;&gt;"","Landowner: "&amp;AE111&amp;".","")</f>
        <v/>
      </c>
      <c r="BW111" s="41" t="str">
        <f>IF(AF111&lt;&gt;"","Element Occurrence ID: "&amp;AF111&amp;".","")</f>
        <v/>
      </c>
      <c r="BX111" s="41" t="str">
        <f t="shared" si="13"/>
        <v/>
      </c>
      <c r="BY111" t="str">
        <f t="shared" si="14"/>
        <v/>
      </c>
      <c r="BZ111" s="41" t="str">
        <f t="shared" si="15"/>
        <v/>
      </c>
      <c r="CA111" t="str">
        <f t="shared" si="16"/>
        <v/>
      </c>
      <c r="CB111" s="41" t="str">
        <f>IF(AU111&lt;&gt;"","Area immediately surrounding specimen: "&amp;AU111&amp;".","")</f>
        <v/>
      </c>
      <c r="CC111" s="41" t="str">
        <f>IF(T111&lt;&gt;"","Habit: "&amp;T111&amp;".","")</f>
        <v/>
      </c>
      <c r="CD111" s="41" t="str">
        <f>IF(U111&lt;&gt;"","Life history habit: "&amp;U111&amp;".","")</f>
        <v/>
      </c>
      <c r="CE111" s="41" t="str">
        <f>IF(V111&lt;&gt;"","Graminoid habit: "&amp;V111&amp;".","")</f>
        <v/>
      </c>
      <c r="CF111" s="41" t="str">
        <f>IF(W111&lt;&gt;"","Flower color: "&amp;W111&amp;".","")</f>
        <v/>
      </c>
      <c r="CG111" s="41" t="str">
        <f>IF(X111&lt;&gt;"","Height in centimeters: "&amp;X111&amp;".","")</f>
        <v/>
      </c>
      <c r="CH111" s="41" t="str">
        <f>IF(Y111&lt;&gt;"",Y111&amp;".","")</f>
        <v/>
      </c>
      <c r="CI111" s="41" t="str">
        <f t="shared" si="17"/>
        <v/>
      </c>
      <c r="CJ111" t="str">
        <f t="shared" si="18"/>
        <v/>
      </c>
      <c r="CK111" s="41" t="str">
        <f>IF(T111&lt;&gt;"","''habit'':"&amp;"''"&amp;T111&amp;"'',","")</f>
        <v/>
      </c>
      <c r="CL111" s="41" t="str">
        <f>IF(U111&lt;&gt;"","''life cycle habit'':"&amp;"''"&amp;U111&amp;"'',","")</f>
        <v/>
      </c>
      <c r="CM111" s="41" t="str">
        <f>IF(V111&lt;&gt;"","''graminoidHabit'':"&amp;"''"&amp;V111&amp;"'',","")</f>
        <v/>
      </c>
      <c r="CN111" s="41" t="str">
        <f>IF(W111&lt;&gt;"","''flower color'':"&amp;"''"&amp;W111&amp;"'',","")</f>
        <v/>
      </c>
      <c r="CO111" s="41" t="str">
        <f>IF(X111&lt;&gt;"","''heightInCentimeters'':"&amp;X111&amp;",","")</f>
        <v/>
      </c>
      <c r="CP111" s="41" t="str">
        <f>IF(Y111&lt;&gt;"",Y111,"")</f>
        <v/>
      </c>
      <c r="CQ111" s="41" t="str">
        <f t="shared" si="19"/>
        <v/>
      </c>
      <c r="CR111" s="42" t="str">
        <f t="shared" si="20"/>
        <v/>
      </c>
      <c r="CS111" t="str">
        <f t="shared" si="21"/>
        <v/>
      </c>
      <c r="CT111" t="str">
        <f>IF(L111="Y","tissue","")</f>
        <v/>
      </c>
      <c r="CU111" t="str">
        <f>IF(L111="Y","in collection","")</f>
        <v/>
      </c>
      <c r="CV111" t="str">
        <f>IF(L111="Y","dessicated","")</f>
        <v/>
      </c>
    </row>
    <row r="112" spans="1:100" ht="16.5" x14ac:dyDescent="0.3">
      <c r="A112" s="7"/>
      <c r="B112" s="19"/>
      <c r="C112" s="19"/>
      <c r="D112" s="19"/>
      <c r="E112" s="19"/>
      <c r="F112" s="19"/>
      <c r="G112" s="10"/>
      <c r="H112" s="14"/>
      <c r="I112" s="19"/>
      <c r="J112" s="19"/>
      <c r="K112" s="10"/>
      <c r="L112" s="19"/>
      <c r="M112" s="19"/>
      <c r="N112" s="19"/>
      <c r="O112" s="19"/>
      <c r="P112" s="19"/>
      <c r="Q112" s="24"/>
      <c r="R112" s="14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29"/>
      <c r="AL112" s="29"/>
      <c r="AM112" s="7"/>
      <c r="AN112" s="7"/>
      <c r="AO112" s="7"/>
      <c r="AP112" s="19"/>
      <c r="AQ112" s="19"/>
      <c r="AR112" s="19"/>
      <c r="AS112" s="14"/>
      <c r="AT112" s="19"/>
      <c r="AU112" s="19"/>
      <c r="AV112" s="19"/>
      <c r="AW112" s="14"/>
      <c r="AX112" s="19"/>
      <c r="AY112" s="19"/>
      <c r="AZ112" s="19"/>
      <c r="BA112" s="19"/>
      <c r="BB112" s="19"/>
      <c r="BC112" s="19"/>
      <c r="BD112" s="19"/>
      <c r="BE112" s="19"/>
      <c r="BF112" s="14"/>
      <c r="BG112" s="35" t="str">
        <f>IF(BB112&lt;&gt;"","&lt;a href='https://www.inaturalist.org/observations/"&amp;BB112&amp;" 'target='_blank' style='color: blue'&gt;iNaturalist Record: "&amp;BB112&amp;"&lt;/a&gt; ","")</f>
        <v/>
      </c>
      <c r="BH112" s="36" t="str">
        <f>IF(AT112&lt;&gt;"",AT112&amp;". ","")</f>
        <v/>
      </c>
      <c r="BI112" s="36" t="str">
        <f>IF(AV112&lt;&gt;"","Land use/disturbance history: "&amp;AV112&amp;". ","")</f>
        <v/>
      </c>
      <c r="BJ112" s="36" t="str">
        <f>IF(AW112&lt;&gt;"","Slope in degrees: "&amp;AW112&amp;". ","")</f>
        <v/>
      </c>
      <c r="BK112" s="36" t="str">
        <f>IF(AX112&lt;&gt;"","Slope aspect: "&amp;AX112&amp;". ","")</f>
        <v/>
      </c>
      <c r="BL112" s="36" t="str">
        <f>IF(AY112&lt;&gt;"","Soil description: "&amp;AY112&amp;". ","")</f>
        <v/>
      </c>
      <c r="BM112" s="36" t="str">
        <f>IF(BA112&lt;&gt;"","Terrain: "&amp;BA112&amp;". ","")</f>
        <v/>
      </c>
      <c r="BN112" s="36" t="str">
        <f t="shared" si="11"/>
        <v/>
      </c>
      <c r="BO112" t="str">
        <f t="shared" si="12"/>
        <v/>
      </c>
      <c r="BP112" t="str">
        <f>IF(BD112&lt;&gt;"","Permit: "&amp;BD112,"")</f>
        <v/>
      </c>
      <c r="BQ112" s="41" t="str">
        <f>IF(AA112="Abundant","Estimated frequency within viewshed: Abundant (&gt;500).",IF(AA112="Common","Estimated frequency within viewshed: Common (101-500).",IF(AA112="Frequent","Estimated frequency within viewshed: Frequent (11-100).",IF(AA112="Occasional","Estimated frequency within viewshed: Occasional (6-10).",IF(AA112="Rare","Estimated frequency within viewshed: Rare (1-5).","")))))</f>
        <v/>
      </c>
      <c r="BR112" s="41" t="str">
        <f>IF(B112&lt;&gt;"",B112&amp;". ","")</f>
        <v/>
      </c>
      <c r="BS112" s="41" t="str">
        <f>IF(M112="Same individual","Tissue sample collected.",IF(M112="Same population","Tissue sample collected from another individual in the same population.",""))</f>
        <v/>
      </c>
      <c r="BT112" s="41" t="str">
        <f>IF(R112&lt;&gt;"","Seed sample collected from "&amp;R112&amp;" plants within the same population.","")</f>
        <v/>
      </c>
      <c r="BU112" s="41" t="str">
        <f>IF(AB112&lt;&gt;"",AB112&amp;". ","")</f>
        <v/>
      </c>
      <c r="BV112" s="41" t="str">
        <f>IF(AE112&lt;&gt;"","Landowner: "&amp;AE112&amp;".","")</f>
        <v/>
      </c>
      <c r="BW112" s="41" t="str">
        <f>IF(AF112&lt;&gt;"","Element Occurrence ID: "&amp;AF112&amp;".","")</f>
        <v/>
      </c>
      <c r="BX112" s="41" t="str">
        <f t="shared" si="13"/>
        <v/>
      </c>
      <c r="BY112" t="str">
        <f t="shared" si="14"/>
        <v/>
      </c>
      <c r="BZ112" s="41" t="str">
        <f t="shared" si="15"/>
        <v/>
      </c>
      <c r="CA112" t="str">
        <f t="shared" si="16"/>
        <v/>
      </c>
      <c r="CB112" s="41" t="str">
        <f>IF(AU112&lt;&gt;"","Area immediately surrounding specimen: "&amp;AU112&amp;".","")</f>
        <v/>
      </c>
      <c r="CC112" s="41" t="str">
        <f>IF(T112&lt;&gt;"","Habit: "&amp;T112&amp;".","")</f>
        <v/>
      </c>
      <c r="CD112" s="41" t="str">
        <f>IF(U112&lt;&gt;"","Life history habit: "&amp;U112&amp;".","")</f>
        <v/>
      </c>
      <c r="CE112" s="41" t="str">
        <f>IF(V112&lt;&gt;"","Graminoid habit: "&amp;V112&amp;".","")</f>
        <v/>
      </c>
      <c r="CF112" s="41" t="str">
        <f>IF(W112&lt;&gt;"","Flower color: "&amp;W112&amp;".","")</f>
        <v/>
      </c>
      <c r="CG112" s="41" t="str">
        <f>IF(X112&lt;&gt;"","Height in centimeters: "&amp;X112&amp;".","")</f>
        <v/>
      </c>
      <c r="CH112" s="41" t="str">
        <f>IF(Y112&lt;&gt;"",Y112&amp;".","")</f>
        <v/>
      </c>
      <c r="CI112" s="41" t="str">
        <f t="shared" si="17"/>
        <v/>
      </c>
      <c r="CJ112" t="str">
        <f t="shared" si="18"/>
        <v/>
      </c>
      <c r="CK112" s="41" t="str">
        <f>IF(T112&lt;&gt;"","''habit'':"&amp;"''"&amp;T112&amp;"'',","")</f>
        <v/>
      </c>
      <c r="CL112" s="41" t="str">
        <f>IF(U112&lt;&gt;"","''life cycle habit'':"&amp;"''"&amp;U112&amp;"'',","")</f>
        <v/>
      </c>
      <c r="CM112" s="41" t="str">
        <f>IF(V112&lt;&gt;"","''graminoidHabit'':"&amp;"''"&amp;V112&amp;"'',","")</f>
        <v/>
      </c>
      <c r="CN112" s="41" t="str">
        <f>IF(W112&lt;&gt;"","''flower color'':"&amp;"''"&amp;W112&amp;"'',","")</f>
        <v/>
      </c>
      <c r="CO112" s="41" t="str">
        <f>IF(X112&lt;&gt;"","''heightInCentimeters'':"&amp;X112&amp;",","")</f>
        <v/>
      </c>
      <c r="CP112" s="41" t="str">
        <f>IF(Y112&lt;&gt;"",Y112,"")</f>
        <v/>
      </c>
      <c r="CQ112" s="41" t="str">
        <f t="shared" si="19"/>
        <v/>
      </c>
      <c r="CR112" s="42" t="str">
        <f t="shared" si="20"/>
        <v/>
      </c>
      <c r="CS112" t="str">
        <f t="shared" si="21"/>
        <v/>
      </c>
      <c r="CT112" t="str">
        <f>IF(L112="Y","tissue","")</f>
        <v/>
      </c>
      <c r="CU112" t="str">
        <f>IF(L112="Y","in collection","")</f>
        <v/>
      </c>
      <c r="CV112" t="str">
        <f>IF(L112="Y","dessicated","")</f>
        <v/>
      </c>
    </row>
    <row r="113" spans="1:100" ht="16.5" x14ac:dyDescent="0.3">
      <c r="A113" s="7"/>
      <c r="B113" s="19"/>
      <c r="C113" s="19"/>
      <c r="D113" s="19"/>
      <c r="E113" s="19"/>
      <c r="F113" s="19"/>
      <c r="G113" s="10"/>
      <c r="H113" s="14"/>
      <c r="I113" s="19"/>
      <c r="J113" s="19"/>
      <c r="K113" s="10"/>
      <c r="L113" s="19"/>
      <c r="M113" s="19"/>
      <c r="N113" s="19"/>
      <c r="O113" s="19"/>
      <c r="P113" s="19"/>
      <c r="Q113" s="24"/>
      <c r="R113" s="14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29"/>
      <c r="AL113" s="29"/>
      <c r="AM113" s="7"/>
      <c r="AN113" s="7"/>
      <c r="AO113" s="7"/>
      <c r="AP113" s="19"/>
      <c r="AQ113" s="19"/>
      <c r="AR113" s="19"/>
      <c r="AS113" s="14"/>
      <c r="AT113" s="19"/>
      <c r="AU113" s="19"/>
      <c r="AV113" s="19"/>
      <c r="AW113" s="14"/>
      <c r="AX113" s="19"/>
      <c r="AY113" s="19"/>
      <c r="AZ113" s="19"/>
      <c r="BA113" s="19"/>
      <c r="BB113" s="19"/>
      <c r="BC113" s="19"/>
      <c r="BD113" s="19"/>
      <c r="BE113" s="19"/>
      <c r="BF113" s="14"/>
      <c r="BG113" s="35" t="str">
        <f>IF(BB113&lt;&gt;"","&lt;a href='https://www.inaturalist.org/observations/"&amp;BB113&amp;" 'target='_blank' style='color: blue'&gt;iNaturalist Record: "&amp;BB113&amp;"&lt;/a&gt; ","")</f>
        <v/>
      </c>
      <c r="BH113" s="36" t="str">
        <f>IF(AT113&lt;&gt;"",AT113&amp;". ","")</f>
        <v/>
      </c>
      <c r="BI113" s="36" t="str">
        <f>IF(AV113&lt;&gt;"","Land use/disturbance history: "&amp;AV113&amp;". ","")</f>
        <v/>
      </c>
      <c r="BJ113" s="36" t="str">
        <f>IF(AW113&lt;&gt;"","Slope in degrees: "&amp;AW113&amp;". ","")</f>
        <v/>
      </c>
      <c r="BK113" s="36" t="str">
        <f>IF(AX113&lt;&gt;"","Slope aspect: "&amp;AX113&amp;". ","")</f>
        <v/>
      </c>
      <c r="BL113" s="36" t="str">
        <f>IF(AY113&lt;&gt;"","Soil description: "&amp;AY113&amp;". ","")</f>
        <v/>
      </c>
      <c r="BM113" s="36" t="str">
        <f>IF(BA113&lt;&gt;"","Terrain: "&amp;BA113&amp;". ","")</f>
        <v/>
      </c>
      <c r="BN113" s="36" t="str">
        <f t="shared" si="11"/>
        <v/>
      </c>
      <c r="BO113" t="str">
        <f t="shared" si="12"/>
        <v/>
      </c>
      <c r="BP113" t="str">
        <f>IF(BD113&lt;&gt;"","Permit: "&amp;BD113,"")</f>
        <v/>
      </c>
      <c r="BQ113" s="41" t="str">
        <f>IF(AA113="Abundant","Estimated frequency within viewshed: Abundant (&gt;500).",IF(AA113="Common","Estimated frequency within viewshed: Common (101-500).",IF(AA113="Frequent","Estimated frequency within viewshed: Frequent (11-100).",IF(AA113="Occasional","Estimated frequency within viewshed: Occasional (6-10).",IF(AA113="Rare","Estimated frequency within viewshed: Rare (1-5).","")))))</f>
        <v/>
      </c>
      <c r="BR113" s="41" t="str">
        <f>IF(B113&lt;&gt;"",B113&amp;". ","")</f>
        <v/>
      </c>
      <c r="BS113" s="41" t="str">
        <f>IF(M113="Same individual","Tissue sample collected.",IF(M113="Same population","Tissue sample collected from another individual in the same population.",""))</f>
        <v/>
      </c>
      <c r="BT113" s="41" t="str">
        <f>IF(R113&lt;&gt;"","Seed sample collected from "&amp;R113&amp;" plants within the same population.","")</f>
        <v/>
      </c>
      <c r="BU113" s="41" t="str">
        <f>IF(AB113&lt;&gt;"",AB113&amp;". ","")</f>
        <v/>
      </c>
      <c r="BV113" s="41" t="str">
        <f>IF(AE113&lt;&gt;"","Landowner: "&amp;AE113&amp;".","")</f>
        <v/>
      </c>
      <c r="BW113" s="41" t="str">
        <f>IF(AF113&lt;&gt;"","Element Occurrence ID: "&amp;AF113&amp;".","")</f>
        <v/>
      </c>
      <c r="BX113" s="41" t="str">
        <f t="shared" si="13"/>
        <v/>
      </c>
      <c r="BY113" t="str">
        <f t="shared" si="14"/>
        <v/>
      </c>
      <c r="BZ113" s="41" t="str">
        <f t="shared" si="15"/>
        <v/>
      </c>
      <c r="CA113" t="str">
        <f t="shared" si="16"/>
        <v/>
      </c>
      <c r="CB113" s="41" t="str">
        <f>IF(AU113&lt;&gt;"","Area immediately surrounding specimen: "&amp;AU113&amp;".","")</f>
        <v/>
      </c>
      <c r="CC113" s="41" t="str">
        <f>IF(T113&lt;&gt;"","Habit: "&amp;T113&amp;".","")</f>
        <v/>
      </c>
      <c r="CD113" s="41" t="str">
        <f>IF(U113&lt;&gt;"","Life history habit: "&amp;U113&amp;".","")</f>
        <v/>
      </c>
      <c r="CE113" s="41" t="str">
        <f>IF(V113&lt;&gt;"","Graminoid habit: "&amp;V113&amp;".","")</f>
        <v/>
      </c>
      <c r="CF113" s="41" t="str">
        <f>IF(W113&lt;&gt;"","Flower color: "&amp;W113&amp;".","")</f>
        <v/>
      </c>
      <c r="CG113" s="41" t="str">
        <f>IF(X113&lt;&gt;"","Height in centimeters: "&amp;X113&amp;".","")</f>
        <v/>
      </c>
      <c r="CH113" s="41" t="str">
        <f>IF(Y113&lt;&gt;"",Y113&amp;".","")</f>
        <v/>
      </c>
      <c r="CI113" s="41" t="str">
        <f t="shared" si="17"/>
        <v/>
      </c>
      <c r="CJ113" t="str">
        <f t="shared" si="18"/>
        <v/>
      </c>
      <c r="CK113" s="41" t="str">
        <f>IF(T113&lt;&gt;"","''habit'':"&amp;"''"&amp;T113&amp;"'',","")</f>
        <v/>
      </c>
      <c r="CL113" s="41" t="str">
        <f>IF(U113&lt;&gt;"","''life cycle habit'':"&amp;"''"&amp;U113&amp;"'',","")</f>
        <v/>
      </c>
      <c r="CM113" s="41" t="str">
        <f>IF(V113&lt;&gt;"","''graminoidHabit'':"&amp;"''"&amp;V113&amp;"'',","")</f>
        <v/>
      </c>
      <c r="CN113" s="41" t="str">
        <f>IF(W113&lt;&gt;"","''flower color'':"&amp;"''"&amp;W113&amp;"'',","")</f>
        <v/>
      </c>
      <c r="CO113" s="41" t="str">
        <f>IF(X113&lt;&gt;"","''heightInCentimeters'':"&amp;X113&amp;",","")</f>
        <v/>
      </c>
      <c r="CP113" s="41" t="str">
        <f>IF(Y113&lt;&gt;"",Y113,"")</f>
        <v/>
      </c>
      <c r="CQ113" s="41" t="str">
        <f t="shared" si="19"/>
        <v/>
      </c>
      <c r="CR113" s="42" t="str">
        <f t="shared" si="20"/>
        <v/>
      </c>
      <c r="CS113" t="str">
        <f t="shared" si="21"/>
        <v/>
      </c>
      <c r="CT113" t="str">
        <f>IF(L113="Y","tissue","")</f>
        <v/>
      </c>
      <c r="CU113" t="str">
        <f>IF(L113="Y","in collection","")</f>
        <v/>
      </c>
      <c r="CV113" t="str">
        <f>IF(L113="Y","dessicated","")</f>
        <v/>
      </c>
    </row>
    <row r="114" spans="1:100" ht="16.5" x14ac:dyDescent="0.3">
      <c r="A114" s="7"/>
      <c r="B114" s="19"/>
      <c r="C114" s="19"/>
      <c r="D114" s="19"/>
      <c r="E114" s="19"/>
      <c r="F114" s="19"/>
      <c r="G114" s="10"/>
      <c r="H114" s="14"/>
      <c r="I114" s="19"/>
      <c r="J114" s="19"/>
      <c r="K114" s="10"/>
      <c r="L114" s="19"/>
      <c r="M114" s="19"/>
      <c r="N114" s="19"/>
      <c r="O114" s="19"/>
      <c r="P114" s="19"/>
      <c r="Q114" s="24"/>
      <c r="R114" s="14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29"/>
      <c r="AL114" s="29"/>
      <c r="AM114" s="7"/>
      <c r="AN114" s="7"/>
      <c r="AO114" s="7"/>
      <c r="AP114" s="19"/>
      <c r="AQ114" s="19"/>
      <c r="AR114" s="19"/>
      <c r="AS114" s="14"/>
      <c r="AT114" s="19"/>
      <c r="AU114" s="19"/>
      <c r="AV114" s="19"/>
      <c r="AW114" s="14"/>
      <c r="AX114" s="19"/>
      <c r="AY114" s="19"/>
      <c r="AZ114" s="19"/>
      <c r="BA114" s="19"/>
      <c r="BB114" s="19"/>
      <c r="BC114" s="19"/>
      <c r="BD114" s="19"/>
      <c r="BE114" s="19"/>
      <c r="BF114" s="14"/>
      <c r="BG114" s="35" t="str">
        <f>IF(BB114&lt;&gt;"","&lt;a href='https://www.inaturalist.org/observations/"&amp;BB114&amp;" 'target='_blank' style='color: blue'&gt;iNaturalist Record: "&amp;BB114&amp;"&lt;/a&gt; ","")</f>
        <v/>
      </c>
      <c r="BH114" s="36" t="str">
        <f>IF(AT114&lt;&gt;"",AT114&amp;". ","")</f>
        <v/>
      </c>
      <c r="BI114" s="36" t="str">
        <f>IF(AV114&lt;&gt;"","Land use/disturbance history: "&amp;AV114&amp;". ","")</f>
        <v/>
      </c>
      <c r="BJ114" s="36" t="str">
        <f>IF(AW114&lt;&gt;"","Slope in degrees: "&amp;AW114&amp;". ","")</f>
        <v/>
      </c>
      <c r="BK114" s="36" t="str">
        <f>IF(AX114&lt;&gt;"","Slope aspect: "&amp;AX114&amp;". ","")</f>
        <v/>
      </c>
      <c r="BL114" s="36" t="str">
        <f>IF(AY114&lt;&gt;"","Soil description: "&amp;AY114&amp;". ","")</f>
        <v/>
      </c>
      <c r="BM114" s="36" t="str">
        <f>IF(BA114&lt;&gt;"","Terrain: "&amp;BA114&amp;". ","")</f>
        <v/>
      </c>
      <c r="BN114" s="36" t="str">
        <f t="shared" si="11"/>
        <v/>
      </c>
      <c r="BO114" t="str">
        <f t="shared" si="12"/>
        <v/>
      </c>
      <c r="BP114" t="str">
        <f>IF(BD114&lt;&gt;"","Permit: "&amp;BD114,"")</f>
        <v/>
      </c>
      <c r="BQ114" s="41" t="str">
        <f>IF(AA114="Abundant","Estimated frequency within viewshed: Abundant (&gt;500).",IF(AA114="Common","Estimated frequency within viewshed: Common (101-500).",IF(AA114="Frequent","Estimated frequency within viewshed: Frequent (11-100).",IF(AA114="Occasional","Estimated frequency within viewshed: Occasional (6-10).",IF(AA114="Rare","Estimated frequency within viewshed: Rare (1-5).","")))))</f>
        <v/>
      </c>
      <c r="BR114" s="41" t="str">
        <f>IF(B114&lt;&gt;"",B114&amp;". ","")</f>
        <v/>
      </c>
      <c r="BS114" s="41" t="str">
        <f>IF(M114="Same individual","Tissue sample collected.",IF(M114="Same population","Tissue sample collected from another individual in the same population.",""))</f>
        <v/>
      </c>
      <c r="BT114" s="41" t="str">
        <f>IF(R114&lt;&gt;"","Seed sample collected from "&amp;R114&amp;" plants within the same population.","")</f>
        <v/>
      </c>
      <c r="BU114" s="41" t="str">
        <f>IF(AB114&lt;&gt;"",AB114&amp;". ","")</f>
        <v/>
      </c>
      <c r="BV114" s="41" t="str">
        <f>IF(AE114&lt;&gt;"","Landowner: "&amp;AE114&amp;".","")</f>
        <v/>
      </c>
      <c r="BW114" s="41" t="str">
        <f>IF(AF114&lt;&gt;"","Element Occurrence ID: "&amp;AF114&amp;".","")</f>
        <v/>
      </c>
      <c r="BX114" s="41" t="str">
        <f t="shared" si="13"/>
        <v/>
      </c>
      <c r="BY114" t="str">
        <f t="shared" si="14"/>
        <v/>
      </c>
      <c r="BZ114" s="41" t="str">
        <f t="shared" si="15"/>
        <v/>
      </c>
      <c r="CA114" t="str">
        <f t="shared" si="16"/>
        <v/>
      </c>
      <c r="CB114" s="41" t="str">
        <f>IF(AU114&lt;&gt;"","Area immediately surrounding specimen: "&amp;AU114&amp;".","")</f>
        <v/>
      </c>
      <c r="CC114" s="41" t="str">
        <f>IF(T114&lt;&gt;"","Habit: "&amp;T114&amp;".","")</f>
        <v/>
      </c>
      <c r="CD114" s="41" t="str">
        <f>IF(U114&lt;&gt;"","Life history habit: "&amp;U114&amp;".","")</f>
        <v/>
      </c>
      <c r="CE114" s="41" t="str">
        <f>IF(V114&lt;&gt;"","Graminoid habit: "&amp;V114&amp;".","")</f>
        <v/>
      </c>
      <c r="CF114" s="41" t="str">
        <f>IF(W114&lt;&gt;"","Flower color: "&amp;W114&amp;".","")</f>
        <v/>
      </c>
      <c r="CG114" s="41" t="str">
        <f>IF(X114&lt;&gt;"","Height in centimeters: "&amp;X114&amp;".","")</f>
        <v/>
      </c>
      <c r="CH114" s="41" t="str">
        <f>IF(Y114&lt;&gt;"",Y114&amp;".","")</f>
        <v/>
      </c>
      <c r="CI114" s="41" t="str">
        <f t="shared" si="17"/>
        <v/>
      </c>
      <c r="CJ114" t="str">
        <f t="shared" si="18"/>
        <v/>
      </c>
      <c r="CK114" s="41" t="str">
        <f>IF(T114&lt;&gt;"","''habit'':"&amp;"''"&amp;T114&amp;"'',","")</f>
        <v/>
      </c>
      <c r="CL114" s="41" t="str">
        <f>IF(U114&lt;&gt;"","''life cycle habit'':"&amp;"''"&amp;U114&amp;"'',","")</f>
        <v/>
      </c>
      <c r="CM114" s="41" t="str">
        <f>IF(V114&lt;&gt;"","''graminoidHabit'':"&amp;"''"&amp;V114&amp;"'',","")</f>
        <v/>
      </c>
      <c r="CN114" s="41" t="str">
        <f>IF(W114&lt;&gt;"","''flower color'':"&amp;"''"&amp;W114&amp;"'',","")</f>
        <v/>
      </c>
      <c r="CO114" s="41" t="str">
        <f>IF(X114&lt;&gt;"","''heightInCentimeters'':"&amp;X114&amp;",","")</f>
        <v/>
      </c>
      <c r="CP114" s="41" t="str">
        <f>IF(Y114&lt;&gt;"",Y114,"")</f>
        <v/>
      </c>
      <c r="CQ114" s="41" t="str">
        <f t="shared" si="19"/>
        <v/>
      </c>
      <c r="CR114" s="42" t="str">
        <f t="shared" si="20"/>
        <v/>
      </c>
      <c r="CS114" t="str">
        <f t="shared" si="21"/>
        <v/>
      </c>
      <c r="CT114" t="str">
        <f>IF(L114="Y","tissue","")</f>
        <v/>
      </c>
      <c r="CU114" t="str">
        <f>IF(L114="Y","in collection","")</f>
        <v/>
      </c>
      <c r="CV114" t="str">
        <f>IF(L114="Y","dessicated","")</f>
        <v/>
      </c>
    </row>
    <row r="115" spans="1:100" ht="16.5" x14ac:dyDescent="0.3">
      <c r="A115" s="7"/>
      <c r="B115" s="19"/>
      <c r="C115" s="19"/>
      <c r="D115" s="19"/>
      <c r="E115" s="19"/>
      <c r="F115" s="19"/>
      <c r="G115" s="10"/>
      <c r="H115" s="14"/>
      <c r="I115" s="19"/>
      <c r="J115" s="19"/>
      <c r="K115" s="10"/>
      <c r="L115" s="19"/>
      <c r="M115" s="19"/>
      <c r="N115" s="19"/>
      <c r="O115" s="19"/>
      <c r="P115" s="19"/>
      <c r="Q115" s="24"/>
      <c r="R115" s="14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29"/>
      <c r="AL115" s="29"/>
      <c r="AM115" s="7"/>
      <c r="AN115" s="7"/>
      <c r="AO115" s="7"/>
      <c r="AP115" s="19"/>
      <c r="AQ115" s="19"/>
      <c r="AR115" s="19"/>
      <c r="AS115" s="14"/>
      <c r="AT115" s="19"/>
      <c r="AU115" s="19"/>
      <c r="AV115" s="19"/>
      <c r="AW115" s="14"/>
      <c r="AX115" s="19"/>
      <c r="AY115" s="19"/>
      <c r="AZ115" s="19"/>
      <c r="BA115" s="19"/>
      <c r="BB115" s="19"/>
      <c r="BC115" s="19"/>
      <c r="BD115" s="19"/>
      <c r="BE115" s="19"/>
      <c r="BF115" s="14"/>
      <c r="BG115" s="35" t="str">
        <f>IF(BB115&lt;&gt;"","&lt;a href='https://www.inaturalist.org/observations/"&amp;BB115&amp;" 'target='_blank' style='color: blue'&gt;iNaturalist Record: "&amp;BB115&amp;"&lt;/a&gt; ","")</f>
        <v/>
      </c>
      <c r="BH115" s="36" t="str">
        <f>IF(AT115&lt;&gt;"",AT115&amp;". ","")</f>
        <v/>
      </c>
      <c r="BI115" s="36" t="str">
        <f>IF(AV115&lt;&gt;"","Land use/disturbance history: "&amp;AV115&amp;". ","")</f>
        <v/>
      </c>
      <c r="BJ115" s="36" t="str">
        <f>IF(AW115&lt;&gt;"","Slope in degrees: "&amp;AW115&amp;". ","")</f>
        <v/>
      </c>
      <c r="BK115" s="36" t="str">
        <f>IF(AX115&lt;&gt;"","Slope aspect: "&amp;AX115&amp;". ","")</f>
        <v/>
      </c>
      <c r="BL115" s="36" t="str">
        <f>IF(AY115&lt;&gt;"","Soil description: "&amp;AY115&amp;". ","")</f>
        <v/>
      </c>
      <c r="BM115" s="36" t="str">
        <f>IF(BA115&lt;&gt;"","Terrain: "&amp;BA115&amp;". ","")</f>
        <v/>
      </c>
      <c r="BN115" s="36" t="str">
        <f t="shared" si="11"/>
        <v/>
      </c>
      <c r="BO115" t="str">
        <f t="shared" si="12"/>
        <v/>
      </c>
      <c r="BP115" t="str">
        <f>IF(BD115&lt;&gt;"","Permit: "&amp;BD115,"")</f>
        <v/>
      </c>
      <c r="BQ115" s="41" t="str">
        <f>IF(AA115="Abundant","Estimated frequency within viewshed: Abundant (&gt;500).",IF(AA115="Common","Estimated frequency within viewshed: Common (101-500).",IF(AA115="Frequent","Estimated frequency within viewshed: Frequent (11-100).",IF(AA115="Occasional","Estimated frequency within viewshed: Occasional (6-10).",IF(AA115="Rare","Estimated frequency within viewshed: Rare (1-5).","")))))</f>
        <v/>
      </c>
      <c r="BR115" s="41" t="str">
        <f>IF(B115&lt;&gt;"",B115&amp;". ","")</f>
        <v/>
      </c>
      <c r="BS115" s="41" t="str">
        <f>IF(M115="Same individual","Tissue sample collected.",IF(M115="Same population","Tissue sample collected from another individual in the same population.",""))</f>
        <v/>
      </c>
      <c r="BT115" s="41" t="str">
        <f>IF(R115&lt;&gt;"","Seed sample collected from "&amp;R115&amp;" plants within the same population.","")</f>
        <v/>
      </c>
      <c r="BU115" s="41" t="str">
        <f>IF(AB115&lt;&gt;"",AB115&amp;". ","")</f>
        <v/>
      </c>
      <c r="BV115" s="41" t="str">
        <f>IF(AE115&lt;&gt;"","Landowner: "&amp;AE115&amp;".","")</f>
        <v/>
      </c>
      <c r="BW115" s="41" t="str">
        <f>IF(AF115&lt;&gt;"","Element Occurrence ID: "&amp;AF115&amp;".","")</f>
        <v/>
      </c>
      <c r="BX115" s="41" t="str">
        <f t="shared" si="13"/>
        <v/>
      </c>
      <c r="BY115" t="str">
        <f t="shared" si="14"/>
        <v/>
      </c>
      <c r="BZ115" s="41" t="str">
        <f t="shared" si="15"/>
        <v/>
      </c>
      <c r="CA115" t="str">
        <f t="shared" si="16"/>
        <v/>
      </c>
      <c r="CB115" s="41" t="str">
        <f>IF(AU115&lt;&gt;"","Area immediately surrounding specimen: "&amp;AU115&amp;".","")</f>
        <v/>
      </c>
      <c r="CC115" s="41" t="str">
        <f>IF(T115&lt;&gt;"","Habit: "&amp;T115&amp;".","")</f>
        <v/>
      </c>
      <c r="CD115" s="41" t="str">
        <f>IF(U115&lt;&gt;"","Life history habit: "&amp;U115&amp;".","")</f>
        <v/>
      </c>
      <c r="CE115" s="41" t="str">
        <f>IF(V115&lt;&gt;"","Graminoid habit: "&amp;V115&amp;".","")</f>
        <v/>
      </c>
      <c r="CF115" s="41" t="str">
        <f>IF(W115&lt;&gt;"","Flower color: "&amp;W115&amp;".","")</f>
        <v/>
      </c>
      <c r="CG115" s="41" t="str">
        <f>IF(X115&lt;&gt;"","Height in centimeters: "&amp;X115&amp;".","")</f>
        <v/>
      </c>
      <c r="CH115" s="41" t="str">
        <f>IF(Y115&lt;&gt;"",Y115&amp;".","")</f>
        <v/>
      </c>
      <c r="CI115" s="41" t="str">
        <f t="shared" si="17"/>
        <v/>
      </c>
      <c r="CJ115" t="str">
        <f t="shared" si="18"/>
        <v/>
      </c>
      <c r="CK115" s="41" t="str">
        <f>IF(T115&lt;&gt;"","''habit'':"&amp;"''"&amp;T115&amp;"'',","")</f>
        <v/>
      </c>
      <c r="CL115" s="41" t="str">
        <f>IF(U115&lt;&gt;"","''life cycle habit'':"&amp;"''"&amp;U115&amp;"'',","")</f>
        <v/>
      </c>
      <c r="CM115" s="41" t="str">
        <f>IF(V115&lt;&gt;"","''graminoidHabit'':"&amp;"''"&amp;V115&amp;"'',","")</f>
        <v/>
      </c>
      <c r="CN115" s="41" t="str">
        <f>IF(W115&lt;&gt;"","''flower color'':"&amp;"''"&amp;W115&amp;"'',","")</f>
        <v/>
      </c>
      <c r="CO115" s="41" t="str">
        <f>IF(X115&lt;&gt;"","''heightInCentimeters'':"&amp;X115&amp;",","")</f>
        <v/>
      </c>
      <c r="CP115" s="41" t="str">
        <f>IF(Y115&lt;&gt;"",Y115,"")</f>
        <v/>
      </c>
      <c r="CQ115" s="41" t="str">
        <f t="shared" si="19"/>
        <v/>
      </c>
      <c r="CR115" s="42" t="str">
        <f t="shared" si="20"/>
        <v/>
      </c>
      <c r="CS115" t="str">
        <f t="shared" si="21"/>
        <v/>
      </c>
      <c r="CT115" t="str">
        <f>IF(L115="Y","tissue","")</f>
        <v/>
      </c>
      <c r="CU115" t="str">
        <f>IF(L115="Y","in collection","")</f>
        <v/>
      </c>
      <c r="CV115" t="str">
        <f>IF(L115="Y","dessicated","")</f>
        <v/>
      </c>
    </row>
    <row r="116" spans="1:100" ht="16.5" x14ac:dyDescent="0.3">
      <c r="A116" s="7"/>
      <c r="B116" s="19"/>
      <c r="C116" s="19"/>
      <c r="D116" s="19"/>
      <c r="E116" s="19"/>
      <c r="F116" s="19"/>
      <c r="G116" s="10"/>
      <c r="H116" s="14"/>
      <c r="I116" s="19"/>
      <c r="J116" s="19"/>
      <c r="K116" s="10"/>
      <c r="L116" s="19"/>
      <c r="M116" s="19"/>
      <c r="N116" s="19"/>
      <c r="O116" s="19"/>
      <c r="P116" s="19"/>
      <c r="Q116" s="24"/>
      <c r="R116" s="14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29"/>
      <c r="AL116" s="29"/>
      <c r="AM116" s="7"/>
      <c r="AN116" s="7"/>
      <c r="AO116" s="7"/>
      <c r="AP116" s="19"/>
      <c r="AQ116" s="19"/>
      <c r="AR116" s="19"/>
      <c r="AS116" s="14"/>
      <c r="AT116" s="19"/>
      <c r="AU116" s="19"/>
      <c r="AV116" s="19"/>
      <c r="AW116" s="14"/>
      <c r="AX116" s="19"/>
      <c r="AY116" s="19"/>
      <c r="AZ116" s="19"/>
      <c r="BA116" s="19"/>
      <c r="BB116" s="19"/>
      <c r="BC116" s="19"/>
      <c r="BD116" s="19"/>
      <c r="BE116" s="19"/>
      <c r="BF116" s="14"/>
      <c r="BG116" s="35" t="str">
        <f>IF(BB116&lt;&gt;"","&lt;a href='https://www.inaturalist.org/observations/"&amp;BB116&amp;" 'target='_blank' style='color: blue'&gt;iNaturalist Record: "&amp;BB116&amp;"&lt;/a&gt; ","")</f>
        <v/>
      </c>
      <c r="BH116" s="36" t="str">
        <f>IF(AT116&lt;&gt;"",AT116&amp;". ","")</f>
        <v/>
      </c>
      <c r="BI116" s="36" t="str">
        <f>IF(AV116&lt;&gt;"","Land use/disturbance history: "&amp;AV116&amp;". ","")</f>
        <v/>
      </c>
      <c r="BJ116" s="36" t="str">
        <f>IF(AW116&lt;&gt;"","Slope in degrees: "&amp;AW116&amp;". ","")</f>
        <v/>
      </c>
      <c r="BK116" s="36" t="str">
        <f>IF(AX116&lt;&gt;"","Slope aspect: "&amp;AX116&amp;". ","")</f>
        <v/>
      </c>
      <c r="BL116" s="36" t="str">
        <f>IF(AY116&lt;&gt;"","Soil description: "&amp;AY116&amp;". ","")</f>
        <v/>
      </c>
      <c r="BM116" s="36" t="str">
        <f>IF(BA116&lt;&gt;"","Terrain: "&amp;BA116&amp;". ","")</f>
        <v/>
      </c>
      <c r="BN116" s="36" t="str">
        <f t="shared" si="11"/>
        <v/>
      </c>
      <c r="BO116" t="str">
        <f t="shared" si="12"/>
        <v/>
      </c>
      <c r="BP116" t="str">
        <f>IF(BD116&lt;&gt;"","Permit: "&amp;BD116,"")</f>
        <v/>
      </c>
      <c r="BQ116" s="41" t="str">
        <f>IF(AA116="Abundant","Estimated frequency within viewshed: Abundant (&gt;500).",IF(AA116="Common","Estimated frequency within viewshed: Common (101-500).",IF(AA116="Frequent","Estimated frequency within viewshed: Frequent (11-100).",IF(AA116="Occasional","Estimated frequency within viewshed: Occasional (6-10).",IF(AA116="Rare","Estimated frequency within viewshed: Rare (1-5).","")))))</f>
        <v/>
      </c>
      <c r="BR116" s="41" t="str">
        <f>IF(B116&lt;&gt;"",B116&amp;". ","")</f>
        <v/>
      </c>
      <c r="BS116" s="41" t="str">
        <f>IF(M116="Same individual","Tissue sample collected.",IF(M116="Same population","Tissue sample collected from another individual in the same population.",""))</f>
        <v/>
      </c>
      <c r="BT116" s="41" t="str">
        <f>IF(R116&lt;&gt;"","Seed sample collected from "&amp;R116&amp;" plants within the same population.","")</f>
        <v/>
      </c>
      <c r="BU116" s="41" t="str">
        <f>IF(AB116&lt;&gt;"",AB116&amp;". ","")</f>
        <v/>
      </c>
      <c r="BV116" s="41" t="str">
        <f>IF(AE116&lt;&gt;"","Landowner: "&amp;AE116&amp;".","")</f>
        <v/>
      </c>
      <c r="BW116" s="41" t="str">
        <f>IF(AF116&lt;&gt;"","Element Occurrence ID: "&amp;AF116&amp;".","")</f>
        <v/>
      </c>
      <c r="BX116" s="41" t="str">
        <f t="shared" si="13"/>
        <v/>
      </c>
      <c r="BY116" t="str">
        <f t="shared" si="14"/>
        <v/>
      </c>
      <c r="BZ116" s="41" t="str">
        <f t="shared" si="15"/>
        <v/>
      </c>
      <c r="CA116" t="str">
        <f t="shared" si="16"/>
        <v/>
      </c>
      <c r="CB116" s="41" t="str">
        <f>IF(AU116&lt;&gt;"","Area immediately surrounding specimen: "&amp;AU116&amp;".","")</f>
        <v/>
      </c>
      <c r="CC116" s="41" t="str">
        <f>IF(T116&lt;&gt;"","Habit: "&amp;T116&amp;".","")</f>
        <v/>
      </c>
      <c r="CD116" s="41" t="str">
        <f>IF(U116&lt;&gt;"","Life history habit: "&amp;U116&amp;".","")</f>
        <v/>
      </c>
      <c r="CE116" s="41" t="str">
        <f>IF(V116&lt;&gt;"","Graminoid habit: "&amp;V116&amp;".","")</f>
        <v/>
      </c>
      <c r="CF116" s="41" t="str">
        <f>IF(W116&lt;&gt;"","Flower color: "&amp;W116&amp;".","")</f>
        <v/>
      </c>
      <c r="CG116" s="41" t="str">
        <f>IF(X116&lt;&gt;"","Height in centimeters: "&amp;X116&amp;".","")</f>
        <v/>
      </c>
      <c r="CH116" s="41" t="str">
        <f>IF(Y116&lt;&gt;"",Y116&amp;".","")</f>
        <v/>
      </c>
      <c r="CI116" s="41" t="str">
        <f t="shared" si="17"/>
        <v/>
      </c>
      <c r="CJ116" t="str">
        <f t="shared" si="18"/>
        <v/>
      </c>
      <c r="CK116" s="41" t="str">
        <f>IF(T116&lt;&gt;"","''habit'':"&amp;"''"&amp;T116&amp;"'',","")</f>
        <v/>
      </c>
      <c r="CL116" s="41" t="str">
        <f>IF(U116&lt;&gt;"","''life cycle habit'':"&amp;"''"&amp;U116&amp;"'',","")</f>
        <v/>
      </c>
      <c r="CM116" s="41" t="str">
        <f>IF(V116&lt;&gt;"","''graminoidHabit'':"&amp;"''"&amp;V116&amp;"'',","")</f>
        <v/>
      </c>
      <c r="CN116" s="41" t="str">
        <f>IF(W116&lt;&gt;"","''flower color'':"&amp;"''"&amp;W116&amp;"'',","")</f>
        <v/>
      </c>
      <c r="CO116" s="41" t="str">
        <f>IF(X116&lt;&gt;"","''heightInCentimeters'':"&amp;X116&amp;",","")</f>
        <v/>
      </c>
      <c r="CP116" s="41" t="str">
        <f>IF(Y116&lt;&gt;"",Y116,"")</f>
        <v/>
      </c>
      <c r="CQ116" s="41" t="str">
        <f t="shared" si="19"/>
        <v/>
      </c>
      <c r="CR116" s="42" t="str">
        <f t="shared" si="20"/>
        <v/>
      </c>
      <c r="CS116" t="str">
        <f t="shared" si="21"/>
        <v/>
      </c>
      <c r="CT116" t="str">
        <f>IF(L116="Y","tissue","")</f>
        <v/>
      </c>
      <c r="CU116" t="str">
        <f>IF(L116="Y","in collection","")</f>
        <v/>
      </c>
      <c r="CV116" t="str">
        <f>IF(L116="Y","dessicated","")</f>
        <v/>
      </c>
    </row>
    <row r="117" spans="1:100" ht="16.5" x14ac:dyDescent="0.3">
      <c r="A117" s="7"/>
      <c r="B117" s="19"/>
      <c r="C117" s="19"/>
      <c r="D117" s="19"/>
      <c r="E117" s="19"/>
      <c r="F117" s="19"/>
      <c r="G117" s="10"/>
      <c r="H117" s="14"/>
      <c r="I117" s="19"/>
      <c r="J117" s="19"/>
      <c r="K117" s="10"/>
      <c r="L117" s="19"/>
      <c r="M117" s="19"/>
      <c r="N117" s="19"/>
      <c r="O117" s="19"/>
      <c r="P117" s="19"/>
      <c r="Q117" s="24"/>
      <c r="R117" s="14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29"/>
      <c r="AL117" s="29"/>
      <c r="AM117" s="7"/>
      <c r="AN117" s="7"/>
      <c r="AO117" s="7"/>
      <c r="AP117" s="19"/>
      <c r="AQ117" s="19"/>
      <c r="AR117" s="19"/>
      <c r="AS117" s="14"/>
      <c r="AT117" s="19"/>
      <c r="AU117" s="19"/>
      <c r="AV117" s="19"/>
      <c r="AW117" s="14"/>
      <c r="AX117" s="19"/>
      <c r="AY117" s="19"/>
      <c r="AZ117" s="19"/>
      <c r="BA117" s="19"/>
      <c r="BB117" s="19"/>
      <c r="BC117" s="19"/>
      <c r="BD117" s="19"/>
      <c r="BE117" s="19"/>
      <c r="BF117" s="14"/>
      <c r="BG117" s="35" t="str">
        <f>IF(BB117&lt;&gt;"","&lt;a href='https://www.inaturalist.org/observations/"&amp;BB117&amp;" 'target='_blank' style='color: blue'&gt;iNaturalist Record: "&amp;BB117&amp;"&lt;/a&gt; ","")</f>
        <v/>
      </c>
      <c r="BH117" s="36" t="str">
        <f>IF(AT117&lt;&gt;"",AT117&amp;". ","")</f>
        <v/>
      </c>
      <c r="BI117" s="36" t="str">
        <f>IF(AV117&lt;&gt;"","Land use/disturbance history: "&amp;AV117&amp;". ","")</f>
        <v/>
      </c>
      <c r="BJ117" s="36" t="str">
        <f>IF(AW117&lt;&gt;"","Slope in degrees: "&amp;AW117&amp;". ","")</f>
        <v/>
      </c>
      <c r="BK117" s="36" t="str">
        <f>IF(AX117&lt;&gt;"","Slope aspect: "&amp;AX117&amp;". ","")</f>
        <v/>
      </c>
      <c r="BL117" s="36" t="str">
        <f>IF(AY117&lt;&gt;"","Soil description: "&amp;AY117&amp;". ","")</f>
        <v/>
      </c>
      <c r="BM117" s="36" t="str">
        <f>IF(BA117&lt;&gt;"","Terrain: "&amp;BA117&amp;". ","")</f>
        <v/>
      </c>
      <c r="BN117" s="36" t="str">
        <f t="shared" si="11"/>
        <v/>
      </c>
      <c r="BO117" t="str">
        <f t="shared" si="12"/>
        <v/>
      </c>
      <c r="BP117" t="str">
        <f>IF(BD117&lt;&gt;"","Permit: "&amp;BD117,"")</f>
        <v/>
      </c>
      <c r="BQ117" s="41" t="str">
        <f>IF(AA117="Abundant","Estimated frequency within viewshed: Abundant (&gt;500).",IF(AA117="Common","Estimated frequency within viewshed: Common (101-500).",IF(AA117="Frequent","Estimated frequency within viewshed: Frequent (11-100).",IF(AA117="Occasional","Estimated frequency within viewshed: Occasional (6-10).",IF(AA117="Rare","Estimated frequency within viewshed: Rare (1-5).","")))))</f>
        <v/>
      </c>
      <c r="BR117" s="41" t="str">
        <f>IF(B117&lt;&gt;"",B117&amp;". ","")</f>
        <v/>
      </c>
      <c r="BS117" s="41" t="str">
        <f>IF(M117="Same individual","Tissue sample collected.",IF(M117="Same population","Tissue sample collected from another individual in the same population.",""))</f>
        <v/>
      </c>
      <c r="BT117" s="41" t="str">
        <f>IF(R117&lt;&gt;"","Seed sample collected from "&amp;R117&amp;" plants within the same population.","")</f>
        <v/>
      </c>
      <c r="BU117" s="41" t="str">
        <f>IF(AB117&lt;&gt;"",AB117&amp;". ","")</f>
        <v/>
      </c>
      <c r="BV117" s="41" t="str">
        <f>IF(AE117&lt;&gt;"","Landowner: "&amp;AE117&amp;".","")</f>
        <v/>
      </c>
      <c r="BW117" s="41" t="str">
        <f>IF(AF117&lt;&gt;"","Element Occurrence ID: "&amp;AF117&amp;".","")</f>
        <v/>
      </c>
      <c r="BX117" s="41" t="str">
        <f t="shared" si="13"/>
        <v/>
      </c>
      <c r="BY117" t="str">
        <f t="shared" si="14"/>
        <v/>
      </c>
      <c r="BZ117" s="41" t="str">
        <f t="shared" si="15"/>
        <v/>
      </c>
      <c r="CA117" t="str">
        <f t="shared" si="16"/>
        <v/>
      </c>
      <c r="CB117" s="41" t="str">
        <f>IF(AU117&lt;&gt;"","Area immediately surrounding specimen: "&amp;AU117&amp;".","")</f>
        <v/>
      </c>
      <c r="CC117" s="41" t="str">
        <f>IF(T117&lt;&gt;"","Habit: "&amp;T117&amp;".","")</f>
        <v/>
      </c>
      <c r="CD117" s="41" t="str">
        <f>IF(U117&lt;&gt;"","Life history habit: "&amp;U117&amp;".","")</f>
        <v/>
      </c>
      <c r="CE117" s="41" t="str">
        <f>IF(V117&lt;&gt;"","Graminoid habit: "&amp;V117&amp;".","")</f>
        <v/>
      </c>
      <c r="CF117" s="41" t="str">
        <f>IF(W117&lt;&gt;"","Flower color: "&amp;W117&amp;".","")</f>
        <v/>
      </c>
      <c r="CG117" s="41" t="str">
        <f>IF(X117&lt;&gt;"","Height in centimeters: "&amp;X117&amp;".","")</f>
        <v/>
      </c>
      <c r="CH117" s="41" t="str">
        <f>IF(Y117&lt;&gt;"",Y117&amp;".","")</f>
        <v/>
      </c>
      <c r="CI117" s="41" t="str">
        <f t="shared" si="17"/>
        <v/>
      </c>
      <c r="CJ117" t="str">
        <f t="shared" si="18"/>
        <v/>
      </c>
      <c r="CK117" s="41" t="str">
        <f>IF(T117&lt;&gt;"","''habit'':"&amp;"''"&amp;T117&amp;"'',","")</f>
        <v/>
      </c>
      <c r="CL117" s="41" t="str">
        <f>IF(U117&lt;&gt;"","''life cycle habit'':"&amp;"''"&amp;U117&amp;"'',","")</f>
        <v/>
      </c>
      <c r="CM117" s="41" t="str">
        <f>IF(V117&lt;&gt;"","''graminoidHabit'':"&amp;"''"&amp;V117&amp;"'',","")</f>
        <v/>
      </c>
      <c r="CN117" s="41" t="str">
        <f>IF(W117&lt;&gt;"","''flower color'':"&amp;"''"&amp;W117&amp;"'',","")</f>
        <v/>
      </c>
      <c r="CO117" s="41" t="str">
        <f>IF(X117&lt;&gt;"","''heightInCentimeters'':"&amp;X117&amp;",","")</f>
        <v/>
      </c>
      <c r="CP117" s="41" t="str">
        <f>IF(Y117&lt;&gt;"",Y117,"")</f>
        <v/>
      </c>
      <c r="CQ117" s="41" t="str">
        <f t="shared" si="19"/>
        <v/>
      </c>
      <c r="CR117" s="42" t="str">
        <f t="shared" si="20"/>
        <v/>
      </c>
      <c r="CS117" t="str">
        <f t="shared" si="21"/>
        <v/>
      </c>
      <c r="CT117" t="str">
        <f>IF(L117="Y","tissue","")</f>
        <v/>
      </c>
      <c r="CU117" t="str">
        <f>IF(L117="Y","in collection","")</f>
        <v/>
      </c>
      <c r="CV117" t="str">
        <f>IF(L117="Y","dessicated","")</f>
        <v/>
      </c>
    </row>
    <row r="118" spans="1:100" ht="16.5" x14ac:dyDescent="0.3">
      <c r="A118" s="7"/>
      <c r="B118" s="19"/>
      <c r="C118" s="19"/>
      <c r="D118" s="19"/>
      <c r="E118" s="19"/>
      <c r="F118" s="19"/>
      <c r="G118" s="10"/>
      <c r="H118" s="14"/>
      <c r="I118" s="19"/>
      <c r="J118" s="19"/>
      <c r="K118" s="10"/>
      <c r="L118" s="19"/>
      <c r="M118" s="19"/>
      <c r="N118" s="19"/>
      <c r="O118" s="19"/>
      <c r="P118" s="19"/>
      <c r="Q118" s="24"/>
      <c r="R118" s="14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29"/>
      <c r="AL118" s="29"/>
      <c r="AM118" s="7"/>
      <c r="AN118" s="7"/>
      <c r="AO118" s="7"/>
      <c r="AP118" s="19"/>
      <c r="AQ118" s="19"/>
      <c r="AR118" s="19"/>
      <c r="AS118" s="14"/>
      <c r="AT118" s="19"/>
      <c r="AU118" s="19"/>
      <c r="AV118" s="19"/>
      <c r="AW118" s="14"/>
      <c r="AX118" s="19"/>
      <c r="AY118" s="19"/>
      <c r="AZ118" s="19"/>
      <c r="BA118" s="19"/>
      <c r="BB118" s="19"/>
      <c r="BC118" s="19"/>
      <c r="BD118" s="19"/>
      <c r="BE118" s="19"/>
      <c r="BF118" s="14"/>
      <c r="BG118" s="35" t="str">
        <f>IF(BB118&lt;&gt;"","&lt;a href='https://www.inaturalist.org/observations/"&amp;BB118&amp;" 'target='_blank' style='color: blue'&gt;iNaturalist Record: "&amp;BB118&amp;"&lt;/a&gt; ","")</f>
        <v/>
      </c>
      <c r="BH118" s="36" t="str">
        <f>IF(AT118&lt;&gt;"",AT118&amp;". ","")</f>
        <v/>
      </c>
      <c r="BI118" s="36" t="str">
        <f>IF(AV118&lt;&gt;"","Land use/disturbance history: "&amp;AV118&amp;". ","")</f>
        <v/>
      </c>
      <c r="BJ118" s="36" t="str">
        <f>IF(AW118&lt;&gt;"","Slope in degrees: "&amp;AW118&amp;". ","")</f>
        <v/>
      </c>
      <c r="BK118" s="36" t="str">
        <f>IF(AX118&lt;&gt;"","Slope aspect: "&amp;AX118&amp;". ","")</f>
        <v/>
      </c>
      <c r="BL118" s="36" t="str">
        <f>IF(AY118&lt;&gt;"","Soil description: "&amp;AY118&amp;". ","")</f>
        <v/>
      </c>
      <c r="BM118" s="36" t="str">
        <f>IF(BA118&lt;&gt;"","Terrain: "&amp;BA118&amp;". ","")</f>
        <v/>
      </c>
      <c r="BN118" s="36" t="str">
        <f t="shared" si="11"/>
        <v/>
      </c>
      <c r="BO118" t="str">
        <f t="shared" si="12"/>
        <v/>
      </c>
      <c r="BP118" t="str">
        <f>IF(BD118&lt;&gt;"","Permit: "&amp;BD118,"")</f>
        <v/>
      </c>
      <c r="BQ118" s="41" t="str">
        <f>IF(AA118="Abundant","Estimated frequency within viewshed: Abundant (&gt;500).",IF(AA118="Common","Estimated frequency within viewshed: Common (101-500).",IF(AA118="Frequent","Estimated frequency within viewshed: Frequent (11-100).",IF(AA118="Occasional","Estimated frequency within viewshed: Occasional (6-10).",IF(AA118="Rare","Estimated frequency within viewshed: Rare (1-5).","")))))</f>
        <v/>
      </c>
      <c r="BR118" s="41" t="str">
        <f>IF(B118&lt;&gt;"",B118&amp;". ","")</f>
        <v/>
      </c>
      <c r="BS118" s="41" t="str">
        <f>IF(M118="Same individual","Tissue sample collected.",IF(M118="Same population","Tissue sample collected from another individual in the same population.",""))</f>
        <v/>
      </c>
      <c r="BT118" s="41" t="str">
        <f>IF(R118&lt;&gt;"","Seed sample collected from "&amp;R118&amp;" plants within the same population.","")</f>
        <v/>
      </c>
      <c r="BU118" s="41" t="str">
        <f>IF(AB118&lt;&gt;"",AB118&amp;". ","")</f>
        <v/>
      </c>
      <c r="BV118" s="41" t="str">
        <f>IF(AE118&lt;&gt;"","Landowner: "&amp;AE118&amp;".","")</f>
        <v/>
      </c>
      <c r="BW118" s="41" t="str">
        <f>IF(AF118&lt;&gt;"","Element Occurrence ID: "&amp;AF118&amp;".","")</f>
        <v/>
      </c>
      <c r="BX118" s="41" t="str">
        <f t="shared" si="13"/>
        <v/>
      </c>
      <c r="BY118" t="str">
        <f t="shared" si="14"/>
        <v/>
      </c>
      <c r="BZ118" s="41" t="str">
        <f t="shared" si="15"/>
        <v/>
      </c>
      <c r="CA118" t="str">
        <f t="shared" si="16"/>
        <v/>
      </c>
      <c r="CB118" s="41" t="str">
        <f>IF(AU118&lt;&gt;"","Area immediately surrounding specimen: "&amp;AU118&amp;".","")</f>
        <v/>
      </c>
      <c r="CC118" s="41" t="str">
        <f>IF(T118&lt;&gt;"","Habit: "&amp;T118&amp;".","")</f>
        <v/>
      </c>
      <c r="CD118" s="41" t="str">
        <f>IF(U118&lt;&gt;"","Life history habit: "&amp;U118&amp;".","")</f>
        <v/>
      </c>
      <c r="CE118" s="41" t="str">
        <f>IF(V118&lt;&gt;"","Graminoid habit: "&amp;V118&amp;".","")</f>
        <v/>
      </c>
      <c r="CF118" s="41" t="str">
        <f>IF(W118&lt;&gt;"","Flower color: "&amp;W118&amp;".","")</f>
        <v/>
      </c>
      <c r="CG118" s="41" t="str">
        <f>IF(X118&lt;&gt;"","Height in centimeters: "&amp;X118&amp;".","")</f>
        <v/>
      </c>
      <c r="CH118" s="41" t="str">
        <f>IF(Y118&lt;&gt;"",Y118&amp;".","")</f>
        <v/>
      </c>
      <c r="CI118" s="41" t="str">
        <f t="shared" si="17"/>
        <v/>
      </c>
      <c r="CJ118" t="str">
        <f t="shared" si="18"/>
        <v/>
      </c>
      <c r="CK118" s="41" t="str">
        <f>IF(T118&lt;&gt;"","''habit'':"&amp;"''"&amp;T118&amp;"'',","")</f>
        <v/>
      </c>
      <c r="CL118" s="41" t="str">
        <f>IF(U118&lt;&gt;"","''life cycle habit'':"&amp;"''"&amp;U118&amp;"'',","")</f>
        <v/>
      </c>
      <c r="CM118" s="41" t="str">
        <f>IF(V118&lt;&gt;"","''graminoidHabit'':"&amp;"''"&amp;V118&amp;"'',","")</f>
        <v/>
      </c>
      <c r="CN118" s="41" t="str">
        <f>IF(W118&lt;&gt;"","''flower color'':"&amp;"''"&amp;W118&amp;"'',","")</f>
        <v/>
      </c>
      <c r="CO118" s="41" t="str">
        <f>IF(X118&lt;&gt;"","''heightInCentimeters'':"&amp;X118&amp;",","")</f>
        <v/>
      </c>
      <c r="CP118" s="41" t="str">
        <f>IF(Y118&lt;&gt;"",Y118,"")</f>
        <v/>
      </c>
      <c r="CQ118" s="41" t="str">
        <f t="shared" si="19"/>
        <v/>
      </c>
      <c r="CR118" s="42" t="str">
        <f t="shared" si="20"/>
        <v/>
      </c>
      <c r="CS118" t="str">
        <f t="shared" si="21"/>
        <v/>
      </c>
      <c r="CT118" t="str">
        <f>IF(L118="Y","tissue","")</f>
        <v/>
      </c>
      <c r="CU118" t="str">
        <f>IF(L118="Y","in collection","")</f>
        <v/>
      </c>
      <c r="CV118" t="str">
        <f>IF(L118="Y","dessicated","")</f>
        <v/>
      </c>
    </row>
    <row r="119" spans="1:100" ht="16.5" x14ac:dyDescent="0.3">
      <c r="A119" s="7"/>
      <c r="B119" s="19"/>
      <c r="C119" s="19"/>
      <c r="D119" s="19"/>
      <c r="E119" s="19"/>
      <c r="F119" s="19"/>
      <c r="G119" s="10"/>
      <c r="H119" s="14"/>
      <c r="I119" s="19"/>
      <c r="J119" s="19"/>
      <c r="K119" s="10"/>
      <c r="L119" s="19"/>
      <c r="M119" s="19"/>
      <c r="N119" s="19"/>
      <c r="O119" s="19"/>
      <c r="P119" s="19"/>
      <c r="Q119" s="24"/>
      <c r="R119" s="14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29"/>
      <c r="AL119" s="29"/>
      <c r="AM119" s="7"/>
      <c r="AN119" s="7"/>
      <c r="AO119" s="7"/>
      <c r="AP119" s="19"/>
      <c r="AQ119" s="19"/>
      <c r="AR119" s="19"/>
      <c r="AS119" s="14"/>
      <c r="AT119" s="19"/>
      <c r="AU119" s="19"/>
      <c r="AV119" s="19"/>
      <c r="AW119" s="14"/>
      <c r="AX119" s="19"/>
      <c r="AY119" s="19"/>
      <c r="AZ119" s="19"/>
      <c r="BA119" s="19"/>
      <c r="BB119" s="19"/>
      <c r="BC119" s="19"/>
      <c r="BD119" s="19"/>
      <c r="BE119" s="19"/>
      <c r="BF119" s="14"/>
      <c r="BG119" s="35" t="str">
        <f>IF(BB119&lt;&gt;"","&lt;a href='https://www.inaturalist.org/observations/"&amp;BB119&amp;" 'target='_blank' style='color: blue'&gt;iNaturalist Record: "&amp;BB119&amp;"&lt;/a&gt; ","")</f>
        <v/>
      </c>
      <c r="BH119" s="36" t="str">
        <f>IF(AT119&lt;&gt;"",AT119&amp;". ","")</f>
        <v/>
      </c>
      <c r="BI119" s="36" t="str">
        <f>IF(AV119&lt;&gt;"","Land use/disturbance history: "&amp;AV119&amp;". ","")</f>
        <v/>
      </c>
      <c r="BJ119" s="36" t="str">
        <f>IF(AW119&lt;&gt;"","Slope in degrees: "&amp;AW119&amp;". ","")</f>
        <v/>
      </c>
      <c r="BK119" s="36" t="str">
        <f>IF(AX119&lt;&gt;"","Slope aspect: "&amp;AX119&amp;". ","")</f>
        <v/>
      </c>
      <c r="BL119" s="36" t="str">
        <f>IF(AY119&lt;&gt;"","Soil description: "&amp;AY119&amp;". ","")</f>
        <v/>
      </c>
      <c r="BM119" s="36" t="str">
        <f>IF(BA119&lt;&gt;"","Terrain: "&amp;BA119&amp;". ","")</f>
        <v/>
      </c>
      <c r="BN119" s="36" t="str">
        <f t="shared" si="11"/>
        <v/>
      </c>
      <c r="BO119" t="str">
        <f t="shared" si="12"/>
        <v/>
      </c>
      <c r="BP119" t="str">
        <f>IF(BD119&lt;&gt;"","Permit: "&amp;BD119,"")</f>
        <v/>
      </c>
      <c r="BQ119" s="41" t="str">
        <f>IF(AA119="Abundant","Estimated frequency within viewshed: Abundant (&gt;500).",IF(AA119="Common","Estimated frequency within viewshed: Common (101-500).",IF(AA119="Frequent","Estimated frequency within viewshed: Frequent (11-100).",IF(AA119="Occasional","Estimated frequency within viewshed: Occasional (6-10).",IF(AA119="Rare","Estimated frequency within viewshed: Rare (1-5).","")))))</f>
        <v/>
      </c>
      <c r="BR119" s="41" t="str">
        <f>IF(B119&lt;&gt;"",B119&amp;". ","")</f>
        <v/>
      </c>
      <c r="BS119" s="41" t="str">
        <f>IF(M119="Same individual","Tissue sample collected.",IF(M119="Same population","Tissue sample collected from another individual in the same population.",""))</f>
        <v/>
      </c>
      <c r="BT119" s="41" t="str">
        <f>IF(R119&lt;&gt;"","Seed sample collected from "&amp;R119&amp;" plants within the same population.","")</f>
        <v/>
      </c>
      <c r="BU119" s="41" t="str">
        <f>IF(AB119&lt;&gt;"",AB119&amp;". ","")</f>
        <v/>
      </c>
      <c r="BV119" s="41" t="str">
        <f>IF(AE119&lt;&gt;"","Landowner: "&amp;AE119&amp;".","")</f>
        <v/>
      </c>
      <c r="BW119" s="41" t="str">
        <f>IF(AF119&lt;&gt;"","Element Occurrence ID: "&amp;AF119&amp;".","")</f>
        <v/>
      </c>
      <c r="BX119" s="41" t="str">
        <f t="shared" si="13"/>
        <v/>
      </c>
      <c r="BY119" t="str">
        <f t="shared" si="14"/>
        <v/>
      </c>
      <c r="BZ119" s="41" t="str">
        <f t="shared" si="15"/>
        <v/>
      </c>
      <c r="CA119" t="str">
        <f t="shared" si="16"/>
        <v/>
      </c>
      <c r="CB119" s="41" t="str">
        <f>IF(AU119&lt;&gt;"","Area immediately surrounding specimen: "&amp;AU119&amp;".","")</f>
        <v/>
      </c>
      <c r="CC119" s="41" t="str">
        <f>IF(T119&lt;&gt;"","Habit: "&amp;T119&amp;".","")</f>
        <v/>
      </c>
      <c r="CD119" s="41" t="str">
        <f>IF(U119&lt;&gt;"","Life history habit: "&amp;U119&amp;".","")</f>
        <v/>
      </c>
      <c r="CE119" s="41" t="str">
        <f>IF(V119&lt;&gt;"","Graminoid habit: "&amp;V119&amp;".","")</f>
        <v/>
      </c>
      <c r="CF119" s="41" t="str">
        <f>IF(W119&lt;&gt;"","Flower color: "&amp;W119&amp;".","")</f>
        <v/>
      </c>
      <c r="CG119" s="41" t="str">
        <f>IF(X119&lt;&gt;"","Height in centimeters: "&amp;X119&amp;".","")</f>
        <v/>
      </c>
      <c r="CH119" s="41" t="str">
        <f>IF(Y119&lt;&gt;"",Y119&amp;".","")</f>
        <v/>
      </c>
      <c r="CI119" s="41" t="str">
        <f t="shared" si="17"/>
        <v/>
      </c>
      <c r="CJ119" t="str">
        <f t="shared" si="18"/>
        <v/>
      </c>
      <c r="CK119" s="41" t="str">
        <f>IF(T119&lt;&gt;"","''habit'':"&amp;"''"&amp;T119&amp;"'',","")</f>
        <v/>
      </c>
      <c r="CL119" s="41" t="str">
        <f>IF(U119&lt;&gt;"","''life cycle habit'':"&amp;"''"&amp;U119&amp;"'',","")</f>
        <v/>
      </c>
      <c r="CM119" s="41" t="str">
        <f>IF(V119&lt;&gt;"","''graminoidHabit'':"&amp;"''"&amp;V119&amp;"'',","")</f>
        <v/>
      </c>
      <c r="CN119" s="41" t="str">
        <f>IF(W119&lt;&gt;"","''flower color'':"&amp;"''"&amp;W119&amp;"'',","")</f>
        <v/>
      </c>
      <c r="CO119" s="41" t="str">
        <f>IF(X119&lt;&gt;"","''heightInCentimeters'':"&amp;X119&amp;",","")</f>
        <v/>
      </c>
      <c r="CP119" s="41" t="str">
        <f>IF(Y119&lt;&gt;"",Y119,"")</f>
        <v/>
      </c>
      <c r="CQ119" s="41" t="str">
        <f t="shared" si="19"/>
        <v/>
      </c>
      <c r="CR119" s="42" t="str">
        <f t="shared" si="20"/>
        <v/>
      </c>
      <c r="CS119" t="str">
        <f t="shared" si="21"/>
        <v/>
      </c>
      <c r="CT119" t="str">
        <f>IF(L119="Y","tissue","")</f>
        <v/>
      </c>
      <c r="CU119" t="str">
        <f>IF(L119="Y","in collection","")</f>
        <v/>
      </c>
      <c r="CV119" t="str">
        <f>IF(L119="Y","dessicated","")</f>
        <v/>
      </c>
    </row>
    <row r="120" spans="1:100" ht="16.5" x14ac:dyDescent="0.3">
      <c r="A120" s="7"/>
      <c r="B120" s="19"/>
      <c r="C120" s="19"/>
      <c r="D120" s="19"/>
      <c r="E120" s="19"/>
      <c r="F120" s="19"/>
      <c r="G120" s="10"/>
      <c r="H120" s="14"/>
      <c r="I120" s="19"/>
      <c r="J120" s="19"/>
      <c r="K120" s="10"/>
      <c r="L120" s="19"/>
      <c r="M120" s="19"/>
      <c r="N120" s="19"/>
      <c r="O120" s="19"/>
      <c r="P120" s="19"/>
      <c r="Q120" s="24"/>
      <c r="R120" s="14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29"/>
      <c r="AL120" s="29"/>
      <c r="AM120" s="7"/>
      <c r="AN120" s="7"/>
      <c r="AO120" s="7"/>
      <c r="AP120" s="19"/>
      <c r="AQ120" s="19"/>
      <c r="AR120" s="19"/>
      <c r="AS120" s="14"/>
      <c r="AT120" s="19"/>
      <c r="AU120" s="19"/>
      <c r="AV120" s="19"/>
      <c r="AW120" s="14"/>
      <c r="AX120" s="19"/>
      <c r="AY120" s="19"/>
      <c r="AZ120" s="19"/>
      <c r="BA120" s="19"/>
      <c r="BB120" s="19"/>
      <c r="BC120" s="19"/>
      <c r="BD120" s="19"/>
      <c r="BE120" s="19"/>
      <c r="BF120" s="14"/>
      <c r="BG120" s="35" t="str">
        <f>IF(BB120&lt;&gt;"","&lt;a href='https://www.inaturalist.org/observations/"&amp;BB120&amp;" 'target='_blank' style='color: blue'&gt;iNaturalist Record: "&amp;BB120&amp;"&lt;/a&gt; ","")</f>
        <v/>
      </c>
      <c r="BH120" s="36" t="str">
        <f>IF(AT120&lt;&gt;"",AT120&amp;". ","")</f>
        <v/>
      </c>
      <c r="BI120" s="36" t="str">
        <f>IF(AV120&lt;&gt;"","Land use/disturbance history: "&amp;AV120&amp;". ","")</f>
        <v/>
      </c>
      <c r="BJ120" s="36" t="str">
        <f>IF(AW120&lt;&gt;"","Slope in degrees: "&amp;AW120&amp;". ","")</f>
        <v/>
      </c>
      <c r="BK120" s="36" t="str">
        <f>IF(AX120&lt;&gt;"","Slope aspect: "&amp;AX120&amp;". ","")</f>
        <v/>
      </c>
      <c r="BL120" s="36" t="str">
        <f>IF(AY120&lt;&gt;"","Soil description: "&amp;AY120&amp;". ","")</f>
        <v/>
      </c>
      <c r="BM120" s="36" t="str">
        <f>IF(BA120&lt;&gt;"","Terrain: "&amp;BA120&amp;". ","")</f>
        <v/>
      </c>
      <c r="BN120" s="36" t="str">
        <f t="shared" si="11"/>
        <v/>
      </c>
      <c r="BO120" t="str">
        <f t="shared" si="12"/>
        <v/>
      </c>
      <c r="BP120" t="str">
        <f>IF(BD120&lt;&gt;"","Permit: "&amp;BD120,"")</f>
        <v/>
      </c>
      <c r="BQ120" s="41" t="str">
        <f>IF(AA120="Abundant","Estimated frequency within viewshed: Abundant (&gt;500).",IF(AA120="Common","Estimated frequency within viewshed: Common (101-500).",IF(AA120="Frequent","Estimated frequency within viewshed: Frequent (11-100).",IF(AA120="Occasional","Estimated frequency within viewshed: Occasional (6-10).",IF(AA120="Rare","Estimated frequency within viewshed: Rare (1-5).","")))))</f>
        <v/>
      </c>
      <c r="BR120" s="41" t="str">
        <f>IF(B120&lt;&gt;"",B120&amp;". ","")</f>
        <v/>
      </c>
      <c r="BS120" s="41" t="str">
        <f>IF(M120="Same individual","Tissue sample collected.",IF(M120="Same population","Tissue sample collected from another individual in the same population.",""))</f>
        <v/>
      </c>
      <c r="BT120" s="41" t="str">
        <f>IF(R120&lt;&gt;"","Seed sample collected from "&amp;R120&amp;" plants within the same population.","")</f>
        <v/>
      </c>
      <c r="BU120" s="41" t="str">
        <f>IF(AB120&lt;&gt;"",AB120&amp;". ","")</f>
        <v/>
      </c>
      <c r="BV120" s="41" t="str">
        <f>IF(AE120&lt;&gt;"","Landowner: "&amp;AE120&amp;".","")</f>
        <v/>
      </c>
      <c r="BW120" s="41" t="str">
        <f>IF(AF120&lt;&gt;"","Element Occurrence ID: "&amp;AF120&amp;".","")</f>
        <v/>
      </c>
      <c r="BX120" s="41" t="str">
        <f t="shared" si="13"/>
        <v/>
      </c>
      <c r="BY120" t="str">
        <f t="shared" si="14"/>
        <v/>
      </c>
      <c r="BZ120" s="41" t="str">
        <f t="shared" si="15"/>
        <v/>
      </c>
      <c r="CA120" t="str">
        <f t="shared" si="16"/>
        <v/>
      </c>
      <c r="CB120" s="41" t="str">
        <f>IF(AU120&lt;&gt;"","Area immediately surrounding specimen: "&amp;AU120&amp;".","")</f>
        <v/>
      </c>
      <c r="CC120" s="41" t="str">
        <f>IF(T120&lt;&gt;"","Habit: "&amp;T120&amp;".","")</f>
        <v/>
      </c>
      <c r="CD120" s="41" t="str">
        <f>IF(U120&lt;&gt;"","Life history habit: "&amp;U120&amp;".","")</f>
        <v/>
      </c>
      <c r="CE120" s="41" t="str">
        <f>IF(V120&lt;&gt;"","Graminoid habit: "&amp;V120&amp;".","")</f>
        <v/>
      </c>
      <c r="CF120" s="41" t="str">
        <f>IF(W120&lt;&gt;"","Flower color: "&amp;W120&amp;".","")</f>
        <v/>
      </c>
      <c r="CG120" s="41" t="str">
        <f>IF(X120&lt;&gt;"","Height in centimeters: "&amp;X120&amp;".","")</f>
        <v/>
      </c>
      <c r="CH120" s="41" t="str">
        <f>IF(Y120&lt;&gt;"",Y120&amp;".","")</f>
        <v/>
      </c>
      <c r="CI120" s="41" t="str">
        <f t="shared" si="17"/>
        <v/>
      </c>
      <c r="CJ120" t="str">
        <f t="shared" si="18"/>
        <v/>
      </c>
      <c r="CK120" s="41" t="str">
        <f>IF(T120&lt;&gt;"","''habit'':"&amp;"''"&amp;T120&amp;"'',","")</f>
        <v/>
      </c>
      <c r="CL120" s="41" t="str">
        <f>IF(U120&lt;&gt;"","''life cycle habit'':"&amp;"''"&amp;U120&amp;"'',","")</f>
        <v/>
      </c>
      <c r="CM120" s="41" t="str">
        <f>IF(V120&lt;&gt;"","''graminoidHabit'':"&amp;"''"&amp;V120&amp;"'',","")</f>
        <v/>
      </c>
      <c r="CN120" s="41" t="str">
        <f>IF(W120&lt;&gt;"","''flower color'':"&amp;"''"&amp;W120&amp;"'',","")</f>
        <v/>
      </c>
      <c r="CO120" s="41" t="str">
        <f>IF(X120&lt;&gt;"","''heightInCentimeters'':"&amp;X120&amp;",","")</f>
        <v/>
      </c>
      <c r="CP120" s="41" t="str">
        <f>IF(Y120&lt;&gt;"",Y120,"")</f>
        <v/>
      </c>
      <c r="CQ120" s="41" t="str">
        <f t="shared" si="19"/>
        <v/>
      </c>
      <c r="CR120" s="42" t="str">
        <f t="shared" si="20"/>
        <v/>
      </c>
      <c r="CS120" t="str">
        <f t="shared" si="21"/>
        <v/>
      </c>
      <c r="CT120" t="str">
        <f>IF(L120="Y","tissue","")</f>
        <v/>
      </c>
      <c r="CU120" t="str">
        <f>IF(L120="Y","in collection","")</f>
        <v/>
      </c>
      <c r="CV120" t="str">
        <f>IF(L120="Y","dessicated","")</f>
        <v/>
      </c>
    </row>
    <row r="121" spans="1:100" ht="16.5" x14ac:dyDescent="0.3">
      <c r="A121" s="7"/>
      <c r="B121" s="19"/>
      <c r="C121" s="19"/>
      <c r="D121" s="19"/>
      <c r="E121" s="19"/>
      <c r="F121" s="19"/>
      <c r="G121" s="10"/>
      <c r="H121" s="14"/>
      <c r="I121" s="19"/>
      <c r="J121" s="19"/>
      <c r="K121" s="10"/>
      <c r="L121" s="19"/>
      <c r="M121" s="19"/>
      <c r="N121" s="19"/>
      <c r="O121" s="19"/>
      <c r="P121" s="19"/>
      <c r="Q121" s="24"/>
      <c r="R121" s="14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29"/>
      <c r="AL121" s="29"/>
      <c r="AM121" s="7"/>
      <c r="AN121" s="7"/>
      <c r="AO121" s="7"/>
      <c r="AP121" s="19"/>
      <c r="AQ121" s="19"/>
      <c r="AR121" s="19"/>
      <c r="AS121" s="14"/>
      <c r="AT121" s="19"/>
      <c r="AU121" s="19"/>
      <c r="AV121" s="19"/>
      <c r="AW121" s="14"/>
      <c r="AX121" s="19"/>
      <c r="AY121" s="19"/>
      <c r="AZ121" s="19"/>
      <c r="BA121" s="19"/>
      <c r="BB121" s="19"/>
      <c r="BC121" s="19"/>
      <c r="BD121" s="19"/>
      <c r="BE121" s="19"/>
      <c r="BF121" s="14"/>
      <c r="BG121" s="35" t="str">
        <f>IF(BB121&lt;&gt;"","&lt;a href='https://www.inaturalist.org/observations/"&amp;BB121&amp;" 'target='_blank' style='color: blue'&gt;iNaturalist Record: "&amp;BB121&amp;"&lt;/a&gt; ","")</f>
        <v/>
      </c>
      <c r="BH121" s="36" t="str">
        <f>IF(AT121&lt;&gt;"",AT121&amp;". ","")</f>
        <v/>
      </c>
      <c r="BI121" s="36" t="str">
        <f>IF(AV121&lt;&gt;"","Land use/disturbance history: "&amp;AV121&amp;". ","")</f>
        <v/>
      </c>
      <c r="BJ121" s="36" t="str">
        <f>IF(AW121&lt;&gt;"","Slope in degrees: "&amp;AW121&amp;". ","")</f>
        <v/>
      </c>
      <c r="BK121" s="36" t="str">
        <f>IF(AX121&lt;&gt;"","Slope aspect: "&amp;AX121&amp;". ","")</f>
        <v/>
      </c>
      <c r="BL121" s="36" t="str">
        <f>IF(AY121&lt;&gt;"","Soil description: "&amp;AY121&amp;". ","")</f>
        <v/>
      </c>
      <c r="BM121" s="36" t="str">
        <f>IF(BA121&lt;&gt;"","Terrain: "&amp;BA121&amp;". ","")</f>
        <v/>
      </c>
      <c r="BN121" s="36" t="str">
        <f t="shared" si="11"/>
        <v/>
      </c>
      <c r="BO121" t="str">
        <f t="shared" si="12"/>
        <v/>
      </c>
      <c r="BP121" t="str">
        <f>IF(BD121&lt;&gt;"","Permit: "&amp;BD121,"")</f>
        <v/>
      </c>
      <c r="BQ121" s="41" t="str">
        <f>IF(AA121="Abundant","Estimated frequency within viewshed: Abundant (&gt;500).",IF(AA121="Common","Estimated frequency within viewshed: Common (101-500).",IF(AA121="Frequent","Estimated frequency within viewshed: Frequent (11-100).",IF(AA121="Occasional","Estimated frequency within viewshed: Occasional (6-10).",IF(AA121="Rare","Estimated frequency within viewshed: Rare (1-5).","")))))</f>
        <v/>
      </c>
      <c r="BR121" s="41" t="str">
        <f>IF(B121&lt;&gt;"",B121&amp;". ","")</f>
        <v/>
      </c>
      <c r="BS121" s="41" t="str">
        <f>IF(M121="Same individual","Tissue sample collected.",IF(M121="Same population","Tissue sample collected from another individual in the same population.",""))</f>
        <v/>
      </c>
      <c r="BT121" s="41" t="str">
        <f>IF(R121&lt;&gt;"","Seed sample collected from "&amp;R121&amp;" plants within the same population.","")</f>
        <v/>
      </c>
      <c r="BU121" s="41" t="str">
        <f>IF(AB121&lt;&gt;"",AB121&amp;". ","")</f>
        <v/>
      </c>
      <c r="BV121" s="41" t="str">
        <f>IF(AE121&lt;&gt;"","Landowner: "&amp;AE121&amp;".","")</f>
        <v/>
      </c>
      <c r="BW121" s="41" t="str">
        <f>IF(AF121&lt;&gt;"","Element Occurrence ID: "&amp;AF121&amp;".","")</f>
        <v/>
      </c>
      <c r="BX121" s="41" t="str">
        <f t="shared" si="13"/>
        <v/>
      </c>
      <c r="BY121" t="str">
        <f t="shared" si="14"/>
        <v/>
      </c>
      <c r="BZ121" s="41" t="str">
        <f t="shared" si="15"/>
        <v/>
      </c>
      <c r="CA121" t="str">
        <f t="shared" si="16"/>
        <v/>
      </c>
      <c r="CB121" s="41" t="str">
        <f>IF(AU121&lt;&gt;"","Area immediately surrounding specimen: "&amp;AU121&amp;".","")</f>
        <v/>
      </c>
      <c r="CC121" s="41" t="str">
        <f>IF(T121&lt;&gt;"","Habit: "&amp;T121&amp;".","")</f>
        <v/>
      </c>
      <c r="CD121" s="41" t="str">
        <f>IF(U121&lt;&gt;"","Life history habit: "&amp;U121&amp;".","")</f>
        <v/>
      </c>
      <c r="CE121" s="41" t="str">
        <f>IF(V121&lt;&gt;"","Graminoid habit: "&amp;V121&amp;".","")</f>
        <v/>
      </c>
      <c r="CF121" s="41" t="str">
        <f>IF(W121&lt;&gt;"","Flower color: "&amp;W121&amp;".","")</f>
        <v/>
      </c>
      <c r="CG121" s="41" t="str">
        <f>IF(X121&lt;&gt;"","Height in centimeters: "&amp;X121&amp;".","")</f>
        <v/>
      </c>
      <c r="CH121" s="41" t="str">
        <f>IF(Y121&lt;&gt;"",Y121&amp;".","")</f>
        <v/>
      </c>
      <c r="CI121" s="41" t="str">
        <f t="shared" si="17"/>
        <v/>
      </c>
      <c r="CJ121" t="str">
        <f t="shared" si="18"/>
        <v/>
      </c>
      <c r="CK121" s="41" t="str">
        <f>IF(T121&lt;&gt;"","''habit'':"&amp;"''"&amp;T121&amp;"'',","")</f>
        <v/>
      </c>
      <c r="CL121" s="41" t="str">
        <f>IF(U121&lt;&gt;"","''life cycle habit'':"&amp;"''"&amp;U121&amp;"'',","")</f>
        <v/>
      </c>
      <c r="CM121" s="41" t="str">
        <f>IF(V121&lt;&gt;"","''graminoidHabit'':"&amp;"''"&amp;V121&amp;"'',","")</f>
        <v/>
      </c>
      <c r="CN121" s="41" t="str">
        <f>IF(W121&lt;&gt;"","''flower color'':"&amp;"''"&amp;W121&amp;"'',","")</f>
        <v/>
      </c>
      <c r="CO121" s="41" t="str">
        <f>IF(X121&lt;&gt;"","''heightInCentimeters'':"&amp;X121&amp;",","")</f>
        <v/>
      </c>
      <c r="CP121" s="41" t="str">
        <f>IF(Y121&lt;&gt;"",Y121,"")</f>
        <v/>
      </c>
      <c r="CQ121" s="41" t="str">
        <f t="shared" si="19"/>
        <v/>
      </c>
      <c r="CR121" s="42" t="str">
        <f t="shared" si="20"/>
        <v/>
      </c>
      <c r="CS121" t="str">
        <f t="shared" si="21"/>
        <v/>
      </c>
      <c r="CT121" t="str">
        <f>IF(L121="Y","tissue","")</f>
        <v/>
      </c>
      <c r="CU121" t="str">
        <f>IF(L121="Y","in collection","")</f>
        <v/>
      </c>
      <c r="CV121" t="str">
        <f>IF(L121="Y","dessicated","")</f>
        <v/>
      </c>
    </row>
    <row r="122" spans="1:100" ht="16.5" x14ac:dyDescent="0.3">
      <c r="A122" s="7"/>
      <c r="B122" s="19"/>
      <c r="C122" s="19"/>
      <c r="D122" s="19"/>
      <c r="E122" s="19"/>
      <c r="F122" s="19"/>
      <c r="G122" s="10"/>
      <c r="H122" s="14"/>
      <c r="I122" s="19"/>
      <c r="J122" s="19"/>
      <c r="K122" s="10"/>
      <c r="L122" s="19"/>
      <c r="M122" s="19"/>
      <c r="N122" s="19"/>
      <c r="O122" s="19"/>
      <c r="P122" s="19"/>
      <c r="Q122" s="24"/>
      <c r="R122" s="14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29"/>
      <c r="AL122" s="29"/>
      <c r="AM122" s="7"/>
      <c r="AN122" s="7"/>
      <c r="AO122" s="7"/>
      <c r="AP122" s="19"/>
      <c r="AQ122" s="19"/>
      <c r="AR122" s="19"/>
      <c r="AS122" s="14"/>
      <c r="AT122" s="19"/>
      <c r="AU122" s="19"/>
      <c r="AV122" s="19"/>
      <c r="AW122" s="14"/>
      <c r="AX122" s="19"/>
      <c r="AY122" s="19"/>
      <c r="AZ122" s="19"/>
      <c r="BA122" s="19"/>
      <c r="BB122" s="19"/>
      <c r="BC122" s="19"/>
      <c r="BD122" s="19"/>
      <c r="BE122" s="19"/>
      <c r="BF122" s="14"/>
      <c r="BG122" s="35" t="str">
        <f>IF(BB122&lt;&gt;"","&lt;a href='https://www.inaturalist.org/observations/"&amp;BB122&amp;" 'target='_blank' style='color: blue'&gt;iNaturalist Record: "&amp;BB122&amp;"&lt;/a&gt; ","")</f>
        <v/>
      </c>
      <c r="BH122" s="36" t="str">
        <f>IF(AT122&lt;&gt;"",AT122&amp;". ","")</f>
        <v/>
      </c>
      <c r="BI122" s="36" t="str">
        <f>IF(AV122&lt;&gt;"","Land use/disturbance history: "&amp;AV122&amp;". ","")</f>
        <v/>
      </c>
      <c r="BJ122" s="36" t="str">
        <f>IF(AW122&lt;&gt;"","Slope in degrees: "&amp;AW122&amp;". ","")</f>
        <v/>
      </c>
      <c r="BK122" s="36" t="str">
        <f>IF(AX122&lt;&gt;"","Slope aspect: "&amp;AX122&amp;". ","")</f>
        <v/>
      </c>
      <c r="BL122" s="36" t="str">
        <f>IF(AY122&lt;&gt;"","Soil description: "&amp;AY122&amp;". ","")</f>
        <v/>
      </c>
      <c r="BM122" s="36" t="str">
        <f>IF(BA122&lt;&gt;"","Terrain: "&amp;BA122&amp;". ","")</f>
        <v/>
      </c>
      <c r="BN122" s="36" t="str">
        <f t="shared" si="11"/>
        <v/>
      </c>
      <c r="BO122" t="str">
        <f t="shared" si="12"/>
        <v/>
      </c>
      <c r="BP122" t="str">
        <f>IF(BD122&lt;&gt;"","Permit: "&amp;BD122,"")</f>
        <v/>
      </c>
      <c r="BQ122" s="41" t="str">
        <f>IF(AA122="Abundant","Estimated frequency within viewshed: Abundant (&gt;500).",IF(AA122="Common","Estimated frequency within viewshed: Common (101-500).",IF(AA122="Frequent","Estimated frequency within viewshed: Frequent (11-100).",IF(AA122="Occasional","Estimated frequency within viewshed: Occasional (6-10).",IF(AA122="Rare","Estimated frequency within viewshed: Rare (1-5).","")))))</f>
        <v/>
      </c>
      <c r="BR122" s="41" t="str">
        <f>IF(B122&lt;&gt;"",B122&amp;". ","")</f>
        <v/>
      </c>
      <c r="BS122" s="41" t="str">
        <f>IF(M122="Same individual","Tissue sample collected.",IF(M122="Same population","Tissue sample collected from another individual in the same population.",""))</f>
        <v/>
      </c>
      <c r="BT122" s="41" t="str">
        <f>IF(R122&lt;&gt;"","Seed sample collected from "&amp;R122&amp;" plants within the same population.","")</f>
        <v/>
      </c>
      <c r="BU122" s="41" t="str">
        <f>IF(AB122&lt;&gt;"",AB122&amp;". ","")</f>
        <v/>
      </c>
      <c r="BV122" s="41" t="str">
        <f>IF(AE122&lt;&gt;"","Landowner: "&amp;AE122&amp;".","")</f>
        <v/>
      </c>
      <c r="BW122" s="41" t="str">
        <f>IF(AF122&lt;&gt;"","Element Occurrence ID: "&amp;AF122&amp;".","")</f>
        <v/>
      </c>
      <c r="BX122" s="41" t="str">
        <f t="shared" si="13"/>
        <v/>
      </c>
      <c r="BY122" t="str">
        <f t="shared" si="14"/>
        <v/>
      </c>
      <c r="BZ122" s="41" t="str">
        <f t="shared" si="15"/>
        <v/>
      </c>
      <c r="CA122" t="str">
        <f t="shared" si="16"/>
        <v/>
      </c>
      <c r="CB122" s="41" t="str">
        <f>IF(AU122&lt;&gt;"","Area immediately surrounding specimen: "&amp;AU122&amp;".","")</f>
        <v/>
      </c>
      <c r="CC122" s="41" t="str">
        <f>IF(T122&lt;&gt;"","Habit: "&amp;T122&amp;".","")</f>
        <v/>
      </c>
      <c r="CD122" s="41" t="str">
        <f>IF(U122&lt;&gt;"","Life history habit: "&amp;U122&amp;".","")</f>
        <v/>
      </c>
      <c r="CE122" s="41" t="str">
        <f>IF(V122&lt;&gt;"","Graminoid habit: "&amp;V122&amp;".","")</f>
        <v/>
      </c>
      <c r="CF122" s="41" t="str">
        <f>IF(W122&lt;&gt;"","Flower color: "&amp;W122&amp;".","")</f>
        <v/>
      </c>
      <c r="CG122" s="41" t="str">
        <f>IF(X122&lt;&gt;"","Height in centimeters: "&amp;X122&amp;".","")</f>
        <v/>
      </c>
      <c r="CH122" s="41" t="str">
        <f>IF(Y122&lt;&gt;"",Y122&amp;".","")</f>
        <v/>
      </c>
      <c r="CI122" s="41" t="str">
        <f t="shared" si="17"/>
        <v/>
      </c>
      <c r="CJ122" t="str">
        <f t="shared" si="18"/>
        <v/>
      </c>
      <c r="CK122" s="41" t="str">
        <f>IF(T122&lt;&gt;"","''habit'':"&amp;"''"&amp;T122&amp;"'',","")</f>
        <v/>
      </c>
      <c r="CL122" s="41" t="str">
        <f>IF(U122&lt;&gt;"","''life cycle habit'':"&amp;"''"&amp;U122&amp;"'',","")</f>
        <v/>
      </c>
      <c r="CM122" s="41" t="str">
        <f>IF(V122&lt;&gt;"","''graminoidHabit'':"&amp;"''"&amp;V122&amp;"'',","")</f>
        <v/>
      </c>
      <c r="CN122" s="41" t="str">
        <f>IF(W122&lt;&gt;"","''flower color'':"&amp;"''"&amp;W122&amp;"'',","")</f>
        <v/>
      </c>
      <c r="CO122" s="41" t="str">
        <f>IF(X122&lt;&gt;"","''heightInCentimeters'':"&amp;X122&amp;",","")</f>
        <v/>
      </c>
      <c r="CP122" s="41" t="str">
        <f>IF(Y122&lt;&gt;"",Y122,"")</f>
        <v/>
      </c>
      <c r="CQ122" s="41" t="str">
        <f t="shared" si="19"/>
        <v/>
      </c>
      <c r="CR122" s="42" t="str">
        <f t="shared" si="20"/>
        <v/>
      </c>
      <c r="CS122" t="str">
        <f t="shared" si="21"/>
        <v/>
      </c>
      <c r="CT122" t="str">
        <f>IF(L122="Y","tissue","")</f>
        <v/>
      </c>
      <c r="CU122" t="str">
        <f>IF(L122="Y","in collection","")</f>
        <v/>
      </c>
      <c r="CV122" t="str">
        <f>IF(L122="Y","dessicated","")</f>
        <v/>
      </c>
    </row>
    <row r="123" spans="1:100" ht="16.5" x14ac:dyDescent="0.3">
      <c r="A123" s="7"/>
      <c r="B123" s="19"/>
      <c r="C123" s="19"/>
      <c r="D123" s="19"/>
      <c r="E123" s="19"/>
      <c r="F123" s="19"/>
      <c r="G123" s="10"/>
      <c r="H123" s="14"/>
      <c r="I123" s="19"/>
      <c r="J123" s="19"/>
      <c r="K123" s="10"/>
      <c r="L123" s="19"/>
      <c r="M123" s="19"/>
      <c r="N123" s="19"/>
      <c r="O123" s="19"/>
      <c r="P123" s="19"/>
      <c r="Q123" s="24"/>
      <c r="R123" s="14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29"/>
      <c r="AL123" s="29"/>
      <c r="AM123" s="7"/>
      <c r="AN123" s="7"/>
      <c r="AO123" s="7"/>
      <c r="AP123" s="19"/>
      <c r="AQ123" s="19"/>
      <c r="AR123" s="19"/>
      <c r="AS123" s="14"/>
      <c r="AT123" s="19"/>
      <c r="AU123" s="19"/>
      <c r="AV123" s="19"/>
      <c r="AW123" s="14"/>
      <c r="AX123" s="19"/>
      <c r="AY123" s="19"/>
      <c r="AZ123" s="19"/>
      <c r="BA123" s="19"/>
      <c r="BB123" s="19"/>
      <c r="BC123" s="19"/>
      <c r="BD123" s="19"/>
      <c r="BE123" s="19"/>
      <c r="BF123" s="14"/>
      <c r="BG123" s="35" t="str">
        <f>IF(BB123&lt;&gt;"","&lt;a href='https://www.inaturalist.org/observations/"&amp;BB123&amp;" 'target='_blank' style='color: blue'&gt;iNaturalist Record: "&amp;BB123&amp;"&lt;/a&gt; ","")</f>
        <v/>
      </c>
      <c r="BH123" s="36" t="str">
        <f>IF(AT123&lt;&gt;"",AT123&amp;". ","")</f>
        <v/>
      </c>
      <c r="BI123" s="36" t="str">
        <f>IF(AV123&lt;&gt;"","Land use/disturbance history: "&amp;AV123&amp;". ","")</f>
        <v/>
      </c>
      <c r="BJ123" s="36" t="str">
        <f>IF(AW123&lt;&gt;"","Slope in degrees: "&amp;AW123&amp;". ","")</f>
        <v/>
      </c>
      <c r="BK123" s="36" t="str">
        <f>IF(AX123&lt;&gt;"","Slope aspect: "&amp;AX123&amp;". ","")</f>
        <v/>
      </c>
      <c r="BL123" s="36" t="str">
        <f>IF(AY123&lt;&gt;"","Soil description: "&amp;AY123&amp;". ","")</f>
        <v/>
      </c>
      <c r="BM123" s="36" t="str">
        <f>IF(BA123&lt;&gt;"","Terrain: "&amp;BA123&amp;". ","")</f>
        <v/>
      </c>
      <c r="BN123" s="36" t="str">
        <f t="shared" si="11"/>
        <v/>
      </c>
      <c r="BO123" t="str">
        <f t="shared" si="12"/>
        <v/>
      </c>
      <c r="BP123" t="str">
        <f>IF(BD123&lt;&gt;"","Permit: "&amp;BD123,"")</f>
        <v/>
      </c>
      <c r="BQ123" s="41" t="str">
        <f>IF(AA123="Abundant","Estimated frequency within viewshed: Abundant (&gt;500).",IF(AA123="Common","Estimated frequency within viewshed: Common (101-500).",IF(AA123="Frequent","Estimated frequency within viewshed: Frequent (11-100).",IF(AA123="Occasional","Estimated frequency within viewshed: Occasional (6-10).",IF(AA123="Rare","Estimated frequency within viewshed: Rare (1-5).","")))))</f>
        <v/>
      </c>
      <c r="BR123" s="41" t="str">
        <f>IF(B123&lt;&gt;"",B123&amp;". ","")</f>
        <v/>
      </c>
      <c r="BS123" s="41" t="str">
        <f>IF(M123="Same individual","Tissue sample collected.",IF(M123="Same population","Tissue sample collected from another individual in the same population.",""))</f>
        <v/>
      </c>
      <c r="BT123" s="41" t="str">
        <f>IF(R123&lt;&gt;"","Seed sample collected from "&amp;R123&amp;" plants within the same population.","")</f>
        <v/>
      </c>
      <c r="BU123" s="41" t="str">
        <f>IF(AB123&lt;&gt;"",AB123&amp;". ","")</f>
        <v/>
      </c>
      <c r="BV123" s="41" t="str">
        <f>IF(AE123&lt;&gt;"","Landowner: "&amp;AE123&amp;".","")</f>
        <v/>
      </c>
      <c r="BW123" s="41" t="str">
        <f>IF(AF123&lt;&gt;"","Element Occurrence ID: "&amp;AF123&amp;".","")</f>
        <v/>
      </c>
      <c r="BX123" s="41" t="str">
        <f t="shared" si="13"/>
        <v/>
      </c>
      <c r="BY123" t="str">
        <f t="shared" si="14"/>
        <v/>
      </c>
      <c r="BZ123" s="41" t="str">
        <f t="shared" si="15"/>
        <v/>
      </c>
      <c r="CA123" t="str">
        <f t="shared" si="16"/>
        <v/>
      </c>
      <c r="CB123" s="41" t="str">
        <f>IF(AU123&lt;&gt;"","Area immediately surrounding specimen: "&amp;AU123&amp;".","")</f>
        <v/>
      </c>
      <c r="CC123" s="41" t="str">
        <f>IF(T123&lt;&gt;"","Habit: "&amp;T123&amp;".","")</f>
        <v/>
      </c>
      <c r="CD123" s="41" t="str">
        <f>IF(U123&lt;&gt;"","Life history habit: "&amp;U123&amp;".","")</f>
        <v/>
      </c>
      <c r="CE123" s="41" t="str">
        <f>IF(V123&lt;&gt;"","Graminoid habit: "&amp;V123&amp;".","")</f>
        <v/>
      </c>
      <c r="CF123" s="41" t="str">
        <f>IF(W123&lt;&gt;"","Flower color: "&amp;W123&amp;".","")</f>
        <v/>
      </c>
      <c r="CG123" s="41" t="str">
        <f>IF(X123&lt;&gt;"","Height in centimeters: "&amp;X123&amp;".","")</f>
        <v/>
      </c>
      <c r="CH123" s="41" t="str">
        <f>IF(Y123&lt;&gt;"",Y123&amp;".","")</f>
        <v/>
      </c>
      <c r="CI123" s="41" t="str">
        <f t="shared" si="17"/>
        <v/>
      </c>
      <c r="CJ123" t="str">
        <f t="shared" si="18"/>
        <v/>
      </c>
      <c r="CK123" s="41" t="str">
        <f>IF(T123&lt;&gt;"","''habit'':"&amp;"''"&amp;T123&amp;"'',","")</f>
        <v/>
      </c>
      <c r="CL123" s="41" t="str">
        <f>IF(U123&lt;&gt;"","''life cycle habit'':"&amp;"''"&amp;U123&amp;"'',","")</f>
        <v/>
      </c>
      <c r="CM123" s="41" t="str">
        <f>IF(V123&lt;&gt;"","''graminoidHabit'':"&amp;"''"&amp;V123&amp;"'',","")</f>
        <v/>
      </c>
      <c r="CN123" s="41" t="str">
        <f>IF(W123&lt;&gt;"","''flower color'':"&amp;"''"&amp;W123&amp;"'',","")</f>
        <v/>
      </c>
      <c r="CO123" s="41" t="str">
        <f>IF(X123&lt;&gt;"","''heightInCentimeters'':"&amp;X123&amp;",","")</f>
        <v/>
      </c>
      <c r="CP123" s="41" t="str">
        <f>IF(Y123&lt;&gt;"",Y123,"")</f>
        <v/>
      </c>
      <c r="CQ123" s="41" t="str">
        <f t="shared" si="19"/>
        <v/>
      </c>
      <c r="CR123" s="42" t="str">
        <f t="shared" si="20"/>
        <v/>
      </c>
      <c r="CS123" t="str">
        <f t="shared" si="21"/>
        <v/>
      </c>
      <c r="CT123" t="str">
        <f>IF(L123="Y","tissue","")</f>
        <v/>
      </c>
      <c r="CU123" t="str">
        <f>IF(L123="Y","in collection","")</f>
        <v/>
      </c>
      <c r="CV123" t="str">
        <f>IF(L123="Y","dessicated","")</f>
        <v/>
      </c>
    </row>
    <row r="124" spans="1:100" ht="16.5" x14ac:dyDescent="0.3">
      <c r="A124" s="7"/>
      <c r="B124" s="19"/>
      <c r="C124" s="19"/>
      <c r="D124" s="19"/>
      <c r="E124" s="19"/>
      <c r="F124" s="19"/>
      <c r="G124" s="10"/>
      <c r="H124" s="14"/>
      <c r="I124" s="19"/>
      <c r="J124" s="19"/>
      <c r="K124" s="10"/>
      <c r="L124" s="19"/>
      <c r="M124" s="19"/>
      <c r="N124" s="19"/>
      <c r="O124" s="19"/>
      <c r="P124" s="19"/>
      <c r="Q124" s="24"/>
      <c r="R124" s="14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29"/>
      <c r="AL124" s="29"/>
      <c r="AM124" s="7"/>
      <c r="AN124" s="7"/>
      <c r="AO124" s="7"/>
      <c r="AP124" s="19"/>
      <c r="AQ124" s="19"/>
      <c r="AR124" s="19"/>
      <c r="AS124" s="14"/>
      <c r="AT124" s="19"/>
      <c r="AU124" s="19"/>
      <c r="AV124" s="19"/>
      <c r="AW124" s="14"/>
      <c r="AX124" s="19"/>
      <c r="AY124" s="19"/>
      <c r="AZ124" s="19"/>
      <c r="BA124" s="19"/>
      <c r="BB124" s="19"/>
      <c r="BC124" s="19"/>
      <c r="BD124" s="19"/>
      <c r="BE124" s="19"/>
      <c r="BF124" s="14"/>
      <c r="BG124" s="35" t="str">
        <f>IF(BB124&lt;&gt;"","&lt;a href='https://www.inaturalist.org/observations/"&amp;BB124&amp;" 'target='_blank' style='color: blue'&gt;iNaturalist Record: "&amp;BB124&amp;"&lt;/a&gt; ","")</f>
        <v/>
      </c>
      <c r="BH124" s="36" t="str">
        <f>IF(AT124&lt;&gt;"",AT124&amp;". ","")</f>
        <v/>
      </c>
      <c r="BI124" s="36" t="str">
        <f>IF(AV124&lt;&gt;"","Land use/disturbance history: "&amp;AV124&amp;". ","")</f>
        <v/>
      </c>
      <c r="BJ124" s="36" t="str">
        <f>IF(AW124&lt;&gt;"","Slope in degrees: "&amp;AW124&amp;". ","")</f>
        <v/>
      </c>
      <c r="BK124" s="36" t="str">
        <f>IF(AX124&lt;&gt;"","Slope aspect: "&amp;AX124&amp;". ","")</f>
        <v/>
      </c>
      <c r="BL124" s="36" t="str">
        <f>IF(AY124&lt;&gt;"","Soil description: "&amp;AY124&amp;". ","")</f>
        <v/>
      </c>
      <c r="BM124" s="36" t="str">
        <f>IF(BA124&lt;&gt;"","Terrain: "&amp;BA124&amp;". ","")</f>
        <v/>
      </c>
      <c r="BN124" s="36" t="str">
        <f t="shared" si="11"/>
        <v/>
      </c>
      <c r="BO124" t="str">
        <f t="shared" si="12"/>
        <v/>
      </c>
      <c r="BP124" t="str">
        <f>IF(BD124&lt;&gt;"","Permit: "&amp;BD124,"")</f>
        <v/>
      </c>
      <c r="BQ124" s="41" t="str">
        <f>IF(AA124="Abundant","Estimated frequency within viewshed: Abundant (&gt;500).",IF(AA124="Common","Estimated frequency within viewshed: Common (101-500).",IF(AA124="Frequent","Estimated frequency within viewshed: Frequent (11-100).",IF(AA124="Occasional","Estimated frequency within viewshed: Occasional (6-10).",IF(AA124="Rare","Estimated frequency within viewshed: Rare (1-5).","")))))</f>
        <v/>
      </c>
      <c r="BR124" s="41" t="str">
        <f>IF(B124&lt;&gt;"",B124&amp;". ","")</f>
        <v/>
      </c>
      <c r="BS124" s="41" t="str">
        <f>IF(M124="Same individual","Tissue sample collected.",IF(M124="Same population","Tissue sample collected from another individual in the same population.",""))</f>
        <v/>
      </c>
      <c r="BT124" s="41" t="str">
        <f>IF(R124&lt;&gt;"","Seed sample collected from "&amp;R124&amp;" plants within the same population.","")</f>
        <v/>
      </c>
      <c r="BU124" s="41" t="str">
        <f>IF(AB124&lt;&gt;"",AB124&amp;". ","")</f>
        <v/>
      </c>
      <c r="BV124" s="41" t="str">
        <f>IF(AE124&lt;&gt;"","Landowner: "&amp;AE124&amp;".","")</f>
        <v/>
      </c>
      <c r="BW124" s="41" t="str">
        <f>IF(AF124&lt;&gt;"","Element Occurrence ID: "&amp;AF124&amp;".","")</f>
        <v/>
      </c>
      <c r="BX124" s="41" t="str">
        <f t="shared" si="13"/>
        <v/>
      </c>
      <c r="BY124" t="str">
        <f t="shared" si="14"/>
        <v/>
      </c>
      <c r="BZ124" s="41" t="str">
        <f t="shared" si="15"/>
        <v/>
      </c>
      <c r="CA124" t="str">
        <f t="shared" si="16"/>
        <v/>
      </c>
      <c r="CB124" s="41" t="str">
        <f>IF(AU124&lt;&gt;"","Area immediately surrounding specimen: "&amp;AU124&amp;".","")</f>
        <v/>
      </c>
      <c r="CC124" s="41" t="str">
        <f>IF(T124&lt;&gt;"","Habit: "&amp;T124&amp;".","")</f>
        <v/>
      </c>
      <c r="CD124" s="41" t="str">
        <f>IF(U124&lt;&gt;"","Life history habit: "&amp;U124&amp;".","")</f>
        <v/>
      </c>
      <c r="CE124" s="41" t="str">
        <f>IF(V124&lt;&gt;"","Graminoid habit: "&amp;V124&amp;".","")</f>
        <v/>
      </c>
      <c r="CF124" s="41" t="str">
        <f>IF(W124&lt;&gt;"","Flower color: "&amp;W124&amp;".","")</f>
        <v/>
      </c>
      <c r="CG124" s="41" t="str">
        <f>IF(X124&lt;&gt;"","Height in centimeters: "&amp;X124&amp;".","")</f>
        <v/>
      </c>
      <c r="CH124" s="41" t="str">
        <f>IF(Y124&lt;&gt;"",Y124&amp;".","")</f>
        <v/>
      </c>
      <c r="CI124" s="41" t="str">
        <f t="shared" si="17"/>
        <v/>
      </c>
      <c r="CJ124" t="str">
        <f t="shared" si="18"/>
        <v/>
      </c>
      <c r="CK124" s="41" t="str">
        <f>IF(T124&lt;&gt;"","''habit'':"&amp;"''"&amp;T124&amp;"'',","")</f>
        <v/>
      </c>
      <c r="CL124" s="41" t="str">
        <f>IF(U124&lt;&gt;"","''life cycle habit'':"&amp;"''"&amp;U124&amp;"'',","")</f>
        <v/>
      </c>
      <c r="CM124" s="41" t="str">
        <f>IF(V124&lt;&gt;"","''graminoidHabit'':"&amp;"''"&amp;V124&amp;"'',","")</f>
        <v/>
      </c>
      <c r="CN124" s="41" t="str">
        <f>IF(W124&lt;&gt;"","''flower color'':"&amp;"''"&amp;W124&amp;"'',","")</f>
        <v/>
      </c>
      <c r="CO124" s="41" t="str">
        <f>IF(X124&lt;&gt;"","''heightInCentimeters'':"&amp;X124&amp;",","")</f>
        <v/>
      </c>
      <c r="CP124" s="41" t="str">
        <f>IF(Y124&lt;&gt;"",Y124,"")</f>
        <v/>
      </c>
      <c r="CQ124" s="41" t="str">
        <f t="shared" si="19"/>
        <v/>
      </c>
      <c r="CR124" s="42" t="str">
        <f t="shared" si="20"/>
        <v/>
      </c>
      <c r="CS124" t="str">
        <f t="shared" si="21"/>
        <v/>
      </c>
      <c r="CT124" t="str">
        <f>IF(L124="Y","tissue","")</f>
        <v/>
      </c>
      <c r="CU124" t="str">
        <f>IF(L124="Y","in collection","")</f>
        <v/>
      </c>
      <c r="CV124" t="str">
        <f>IF(L124="Y","dessicated","")</f>
        <v/>
      </c>
    </row>
    <row r="125" spans="1:100" ht="16.5" x14ac:dyDescent="0.3">
      <c r="A125" s="7"/>
      <c r="B125" s="19"/>
      <c r="C125" s="19"/>
      <c r="D125" s="19"/>
      <c r="E125" s="19"/>
      <c r="F125" s="19"/>
      <c r="G125" s="10"/>
      <c r="H125" s="14"/>
      <c r="I125" s="19"/>
      <c r="J125" s="19"/>
      <c r="K125" s="10"/>
      <c r="L125" s="19"/>
      <c r="M125" s="19"/>
      <c r="N125" s="19"/>
      <c r="O125" s="19"/>
      <c r="P125" s="19"/>
      <c r="Q125" s="24"/>
      <c r="R125" s="14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29"/>
      <c r="AL125" s="29"/>
      <c r="AM125" s="7"/>
      <c r="AN125" s="7"/>
      <c r="AO125" s="7"/>
      <c r="AP125" s="19"/>
      <c r="AQ125" s="19"/>
      <c r="AR125" s="19"/>
      <c r="AS125" s="14"/>
      <c r="AT125" s="19"/>
      <c r="AU125" s="19"/>
      <c r="AV125" s="19"/>
      <c r="AW125" s="14"/>
      <c r="AX125" s="19"/>
      <c r="AY125" s="19"/>
      <c r="AZ125" s="19"/>
      <c r="BA125" s="19"/>
      <c r="BB125" s="19"/>
      <c r="BC125" s="19"/>
      <c r="BD125" s="19"/>
      <c r="BE125" s="19"/>
      <c r="BF125" s="14"/>
      <c r="BG125" s="35" t="str">
        <f>IF(BB125&lt;&gt;"","&lt;a href='https://www.inaturalist.org/observations/"&amp;BB125&amp;" 'target='_blank' style='color: blue'&gt;iNaturalist Record: "&amp;BB125&amp;"&lt;/a&gt; ","")</f>
        <v/>
      </c>
      <c r="BH125" s="36" t="str">
        <f>IF(AT125&lt;&gt;"",AT125&amp;". ","")</f>
        <v/>
      </c>
      <c r="BI125" s="36" t="str">
        <f>IF(AV125&lt;&gt;"","Land use/disturbance history: "&amp;AV125&amp;". ","")</f>
        <v/>
      </c>
      <c r="BJ125" s="36" t="str">
        <f>IF(AW125&lt;&gt;"","Slope in degrees: "&amp;AW125&amp;". ","")</f>
        <v/>
      </c>
      <c r="BK125" s="36" t="str">
        <f>IF(AX125&lt;&gt;"","Slope aspect: "&amp;AX125&amp;". ","")</f>
        <v/>
      </c>
      <c r="BL125" s="36" t="str">
        <f>IF(AY125&lt;&gt;"","Soil description: "&amp;AY125&amp;". ","")</f>
        <v/>
      </c>
      <c r="BM125" s="36" t="str">
        <f>IF(BA125&lt;&gt;"","Terrain: "&amp;BA125&amp;". ","")</f>
        <v/>
      </c>
      <c r="BN125" s="36" t="str">
        <f t="shared" si="11"/>
        <v/>
      </c>
      <c r="BO125" t="str">
        <f t="shared" si="12"/>
        <v/>
      </c>
      <c r="BP125" t="str">
        <f>IF(BD125&lt;&gt;"","Permit: "&amp;BD125,"")</f>
        <v/>
      </c>
      <c r="BQ125" s="41" t="str">
        <f>IF(AA125="Abundant","Estimated frequency within viewshed: Abundant (&gt;500).",IF(AA125="Common","Estimated frequency within viewshed: Common (101-500).",IF(AA125="Frequent","Estimated frequency within viewshed: Frequent (11-100).",IF(AA125="Occasional","Estimated frequency within viewshed: Occasional (6-10).",IF(AA125="Rare","Estimated frequency within viewshed: Rare (1-5).","")))))</f>
        <v/>
      </c>
      <c r="BR125" s="41" t="str">
        <f>IF(B125&lt;&gt;"",B125&amp;". ","")</f>
        <v/>
      </c>
      <c r="BS125" s="41" t="str">
        <f>IF(M125="Same individual","Tissue sample collected.",IF(M125="Same population","Tissue sample collected from another individual in the same population.",""))</f>
        <v/>
      </c>
      <c r="BT125" s="41" t="str">
        <f>IF(R125&lt;&gt;"","Seed sample collected from "&amp;R125&amp;" plants within the same population.","")</f>
        <v/>
      </c>
      <c r="BU125" s="41" t="str">
        <f>IF(AB125&lt;&gt;"",AB125&amp;". ","")</f>
        <v/>
      </c>
      <c r="BV125" s="41" t="str">
        <f>IF(AE125&lt;&gt;"","Landowner: "&amp;AE125&amp;".","")</f>
        <v/>
      </c>
      <c r="BW125" s="41" t="str">
        <f>IF(AF125&lt;&gt;"","Element Occurrence ID: "&amp;AF125&amp;".","")</f>
        <v/>
      </c>
      <c r="BX125" s="41" t="str">
        <f t="shared" si="13"/>
        <v/>
      </c>
      <c r="BY125" t="str">
        <f t="shared" si="14"/>
        <v/>
      </c>
      <c r="BZ125" s="41" t="str">
        <f t="shared" si="15"/>
        <v/>
      </c>
      <c r="CA125" t="str">
        <f t="shared" si="16"/>
        <v/>
      </c>
      <c r="CB125" s="41" t="str">
        <f>IF(AU125&lt;&gt;"","Area immediately surrounding specimen: "&amp;AU125&amp;".","")</f>
        <v/>
      </c>
      <c r="CC125" s="41" t="str">
        <f>IF(T125&lt;&gt;"","Habit: "&amp;T125&amp;".","")</f>
        <v/>
      </c>
      <c r="CD125" s="41" t="str">
        <f>IF(U125&lt;&gt;"","Life history habit: "&amp;U125&amp;".","")</f>
        <v/>
      </c>
      <c r="CE125" s="41" t="str">
        <f>IF(V125&lt;&gt;"","Graminoid habit: "&amp;V125&amp;".","")</f>
        <v/>
      </c>
      <c r="CF125" s="41" t="str">
        <f>IF(W125&lt;&gt;"","Flower color: "&amp;W125&amp;".","")</f>
        <v/>
      </c>
      <c r="CG125" s="41" t="str">
        <f>IF(X125&lt;&gt;"","Height in centimeters: "&amp;X125&amp;".","")</f>
        <v/>
      </c>
      <c r="CH125" s="41" t="str">
        <f>IF(Y125&lt;&gt;"",Y125&amp;".","")</f>
        <v/>
      </c>
      <c r="CI125" s="41" t="str">
        <f t="shared" si="17"/>
        <v/>
      </c>
      <c r="CJ125" t="str">
        <f t="shared" si="18"/>
        <v/>
      </c>
      <c r="CK125" s="41" t="str">
        <f>IF(T125&lt;&gt;"","''habit'':"&amp;"''"&amp;T125&amp;"'',","")</f>
        <v/>
      </c>
      <c r="CL125" s="41" t="str">
        <f>IF(U125&lt;&gt;"","''life cycle habit'':"&amp;"''"&amp;U125&amp;"'',","")</f>
        <v/>
      </c>
      <c r="CM125" s="41" t="str">
        <f>IF(V125&lt;&gt;"","''graminoidHabit'':"&amp;"''"&amp;V125&amp;"'',","")</f>
        <v/>
      </c>
      <c r="CN125" s="41" t="str">
        <f>IF(W125&lt;&gt;"","''flower color'':"&amp;"''"&amp;W125&amp;"'',","")</f>
        <v/>
      </c>
      <c r="CO125" s="41" t="str">
        <f>IF(X125&lt;&gt;"","''heightInCentimeters'':"&amp;X125&amp;",","")</f>
        <v/>
      </c>
      <c r="CP125" s="41" t="str">
        <f>IF(Y125&lt;&gt;"",Y125,"")</f>
        <v/>
      </c>
      <c r="CQ125" s="41" t="str">
        <f t="shared" si="19"/>
        <v/>
      </c>
      <c r="CR125" s="42" t="str">
        <f t="shared" si="20"/>
        <v/>
      </c>
      <c r="CS125" t="str">
        <f t="shared" si="21"/>
        <v/>
      </c>
      <c r="CT125" t="str">
        <f>IF(L125="Y","tissue","")</f>
        <v/>
      </c>
      <c r="CU125" t="str">
        <f>IF(L125="Y","in collection","")</f>
        <v/>
      </c>
      <c r="CV125" t="str">
        <f>IF(L125="Y","dessicated","")</f>
        <v/>
      </c>
    </row>
    <row r="126" spans="1:100" ht="16.5" x14ac:dyDescent="0.3">
      <c r="A126" s="7"/>
      <c r="B126" s="19"/>
      <c r="C126" s="19"/>
      <c r="D126" s="19"/>
      <c r="E126" s="19"/>
      <c r="F126" s="19"/>
      <c r="G126" s="10"/>
      <c r="H126" s="14"/>
      <c r="I126" s="19"/>
      <c r="J126" s="19"/>
      <c r="K126" s="10"/>
      <c r="L126" s="19"/>
      <c r="M126" s="19"/>
      <c r="N126" s="19"/>
      <c r="O126" s="19"/>
      <c r="P126" s="19"/>
      <c r="Q126" s="24"/>
      <c r="R126" s="14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29"/>
      <c r="AL126" s="29"/>
      <c r="AM126" s="7"/>
      <c r="AN126" s="7"/>
      <c r="AO126" s="7"/>
      <c r="AP126" s="19"/>
      <c r="AQ126" s="19"/>
      <c r="AR126" s="19"/>
      <c r="AS126" s="14"/>
      <c r="AT126" s="19"/>
      <c r="AU126" s="19"/>
      <c r="AV126" s="19"/>
      <c r="AW126" s="14"/>
      <c r="AX126" s="19"/>
      <c r="AY126" s="19"/>
      <c r="AZ126" s="19"/>
      <c r="BA126" s="19"/>
      <c r="BB126" s="19"/>
      <c r="BC126" s="19"/>
      <c r="BD126" s="19"/>
      <c r="BE126" s="19"/>
      <c r="BF126" s="14"/>
      <c r="BG126" s="35" t="str">
        <f>IF(BB126&lt;&gt;"","&lt;a href='https://www.inaturalist.org/observations/"&amp;BB126&amp;" 'target='_blank' style='color: blue'&gt;iNaturalist Record: "&amp;BB126&amp;"&lt;/a&gt; ","")</f>
        <v/>
      </c>
      <c r="BH126" s="36" t="str">
        <f>IF(AT126&lt;&gt;"",AT126&amp;". ","")</f>
        <v/>
      </c>
      <c r="BI126" s="36" t="str">
        <f>IF(AV126&lt;&gt;"","Land use/disturbance history: "&amp;AV126&amp;". ","")</f>
        <v/>
      </c>
      <c r="BJ126" s="36" t="str">
        <f>IF(AW126&lt;&gt;"","Slope in degrees: "&amp;AW126&amp;". ","")</f>
        <v/>
      </c>
      <c r="BK126" s="36" t="str">
        <f>IF(AX126&lt;&gt;"","Slope aspect: "&amp;AX126&amp;". ","")</f>
        <v/>
      </c>
      <c r="BL126" s="36" t="str">
        <f>IF(AY126&lt;&gt;"","Soil description: "&amp;AY126&amp;". ","")</f>
        <v/>
      </c>
      <c r="BM126" s="36" t="str">
        <f>IF(BA126&lt;&gt;"","Terrain: "&amp;BA126&amp;". ","")</f>
        <v/>
      </c>
      <c r="BN126" s="36" t="str">
        <f t="shared" si="11"/>
        <v/>
      </c>
      <c r="BO126" t="str">
        <f t="shared" si="12"/>
        <v/>
      </c>
      <c r="BP126" t="str">
        <f>IF(BD126&lt;&gt;"","Permit: "&amp;BD126,"")</f>
        <v/>
      </c>
      <c r="BQ126" s="41" t="str">
        <f>IF(AA126="Abundant","Estimated frequency within viewshed: Abundant (&gt;500).",IF(AA126="Common","Estimated frequency within viewshed: Common (101-500).",IF(AA126="Frequent","Estimated frequency within viewshed: Frequent (11-100).",IF(AA126="Occasional","Estimated frequency within viewshed: Occasional (6-10).",IF(AA126="Rare","Estimated frequency within viewshed: Rare (1-5).","")))))</f>
        <v/>
      </c>
      <c r="BR126" s="41" t="str">
        <f>IF(B126&lt;&gt;"",B126&amp;". ","")</f>
        <v/>
      </c>
      <c r="BS126" s="41" t="str">
        <f>IF(M126="Same individual","Tissue sample collected.",IF(M126="Same population","Tissue sample collected from another individual in the same population.",""))</f>
        <v/>
      </c>
      <c r="BT126" s="41" t="str">
        <f>IF(R126&lt;&gt;"","Seed sample collected from "&amp;R126&amp;" plants within the same population.","")</f>
        <v/>
      </c>
      <c r="BU126" s="41" t="str">
        <f>IF(AB126&lt;&gt;"",AB126&amp;". ","")</f>
        <v/>
      </c>
      <c r="BV126" s="41" t="str">
        <f>IF(AE126&lt;&gt;"","Landowner: "&amp;AE126&amp;".","")</f>
        <v/>
      </c>
      <c r="BW126" s="41" t="str">
        <f>IF(AF126&lt;&gt;"","Element Occurrence ID: "&amp;AF126&amp;".","")</f>
        <v/>
      </c>
      <c r="BX126" s="41" t="str">
        <f t="shared" si="13"/>
        <v/>
      </c>
      <c r="BY126" t="str">
        <f t="shared" si="14"/>
        <v/>
      </c>
      <c r="BZ126" s="41" t="str">
        <f t="shared" si="15"/>
        <v/>
      </c>
      <c r="CA126" t="str">
        <f t="shared" si="16"/>
        <v/>
      </c>
      <c r="CB126" s="41" t="str">
        <f>IF(AU126&lt;&gt;"","Area immediately surrounding specimen: "&amp;AU126&amp;".","")</f>
        <v/>
      </c>
      <c r="CC126" s="41" t="str">
        <f>IF(T126&lt;&gt;"","Habit: "&amp;T126&amp;".","")</f>
        <v/>
      </c>
      <c r="CD126" s="41" t="str">
        <f>IF(U126&lt;&gt;"","Life history habit: "&amp;U126&amp;".","")</f>
        <v/>
      </c>
      <c r="CE126" s="41" t="str">
        <f>IF(V126&lt;&gt;"","Graminoid habit: "&amp;V126&amp;".","")</f>
        <v/>
      </c>
      <c r="CF126" s="41" t="str">
        <f>IF(W126&lt;&gt;"","Flower color: "&amp;W126&amp;".","")</f>
        <v/>
      </c>
      <c r="CG126" s="41" t="str">
        <f>IF(X126&lt;&gt;"","Height in centimeters: "&amp;X126&amp;".","")</f>
        <v/>
      </c>
      <c r="CH126" s="41" t="str">
        <f>IF(Y126&lt;&gt;"",Y126&amp;".","")</f>
        <v/>
      </c>
      <c r="CI126" s="41" t="str">
        <f t="shared" si="17"/>
        <v/>
      </c>
      <c r="CJ126" t="str">
        <f t="shared" si="18"/>
        <v/>
      </c>
      <c r="CK126" s="41" t="str">
        <f>IF(T126&lt;&gt;"","''habit'':"&amp;"''"&amp;T126&amp;"'',","")</f>
        <v/>
      </c>
      <c r="CL126" s="41" t="str">
        <f>IF(U126&lt;&gt;"","''life cycle habit'':"&amp;"''"&amp;U126&amp;"'',","")</f>
        <v/>
      </c>
      <c r="CM126" s="41" t="str">
        <f>IF(V126&lt;&gt;"","''graminoidHabit'':"&amp;"''"&amp;V126&amp;"'',","")</f>
        <v/>
      </c>
      <c r="CN126" s="41" t="str">
        <f>IF(W126&lt;&gt;"","''flower color'':"&amp;"''"&amp;W126&amp;"'',","")</f>
        <v/>
      </c>
      <c r="CO126" s="41" t="str">
        <f>IF(X126&lt;&gt;"","''heightInCentimeters'':"&amp;X126&amp;",","")</f>
        <v/>
      </c>
      <c r="CP126" s="41" t="str">
        <f>IF(Y126&lt;&gt;"",Y126,"")</f>
        <v/>
      </c>
      <c r="CQ126" s="41" t="str">
        <f t="shared" si="19"/>
        <v/>
      </c>
      <c r="CR126" s="42" t="str">
        <f t="shared" si="20"/>
        <v/>
      </c>
      <c r="CS126" t="str">
        <f t="shared" si="21"/>
        <v/>
      </c>
      <c r="CT126" t="str">
        <f>IF(L126="Y","tissue","")</f>
        <v/>
      </c>
      <c r="CU126" t="str">
        <f>IF(L126="Y","in collection","")</f>
        <v/>
      </c>
      <c r="CV126" t="str">
        <f>IF(L126="Y","dessicated","")</f>
        <v/>
      </c>
    </row>
    <row r="127" spans="1:100" ht="16.5" x14ac:dyDescent="0.3">
      <c r="A127" s="7"/>
      <c r="B127" s="19"/>
      <c r="C127" s="19"/>
      <c r="D127" s="19"/>
      <c r="E127" s="19"/>
      <c r="F127" s="19"/>
      <c r="G127" s="10"/>
      <c r="H127" s="14"/>
      <c r="I127" s="19"/>
      <c r="J127" s="19"/>
      <c r="K127" s="10"/>
      <c r="L127" s="19"/>
      <c r="M127" s="19"/>
      <c r="N127" s="19"/>
      <c r="O127" s="19"/>
      <c r="P127" s="19"/>
      <c r="Q127" s="24"/>
      <c r="R127" s="14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29"/>
      <c r="AL127" s="29"/>
      <c r="AM127" s="7"/>
      <c r="AN127" s="7"/>
      <c r="AO127" s="7"/>
      <c r="AP127" s="19"/>
      <c r="AQ127" s="19"/>
      <c r="AR127" s="19"/>
      <c r="AS127" s="14"/>
      <c r="AT127" s="19"/>
      <c r="AU127" s="19"/>
      <c r="AV127" s="19"/>
      <c r="AW127" s="14"/>
      <c r="AX127" s="19"/>
      <c r="AY127" s="19"/>
      <c r="AZ127" s="19"/>
      <c r="BA127" s="19"/>
      <c r="BB127" s="19"/>
      <c r="BC127" s="19"/>
      <c r="BD127" s="19"/>
      <c r="BE127" s="19"/>
      <c r="BF127" s="14"/>
      <c r="BG127" s="35" t="str">
        <f>IF(BB127&lt;&gt;"","&lt;a href='https://www.inaturalist.org/observations/"&amp;BB127&amp;" 'target='_blank' style='color: blue'&gt;iNaturalist Record: "&amp;BB127&amp;"&lt;/a&gt; ","")</f>
        <v/>
      </c>
      <c r="BH127" s="36" t="str">
        <f>IF(AT127&lt;&gt;"",AT127&amp;". ","")</f>
        <v/>
      </c>
      <c r="BI127" s="36" t="str">
        <f>IF(AV127&lt;&gt;"","Land use/disturbance history: "&amp;AV127&amp;". ","")</f>
        <v/>
      </c>
      <c r="BJ127" s="36" t="str">
        <f>IF(AW127&lt;&gt;"","Slope in degrees: "&amp;AW127&amp;". ","")</f>
        <v/>
      </c>
      <c r="BK127" s="36" t="str">
        <f>IF(AX127&lt;&gt;"","Slope aspect: "&amp;AX127&amp;". ","")</f>
        <v/>
      </c>
      <c r="BL127" s="36" t="str">
        <f>IF(AY127&lt;&gt;"","Soil description: "&amp;AY127&amp;". ","")</f>
        <v/>
      </c>
      <c r="BM127" s="36" t="str">
        <f>IF(BA127&lt;&gt;"","Terrain: "&amp;BA127&amp;". ","")</f>
        <v/>
      </c>
      <c r="BN127" s="36" t="str">
        <f t="shared" si="11"/>
        <v/>
      </c>
      <c r="BO127" t="str">
        <f t="shared" si="12"/>
        <v/>
      </c>
      <c r="BP127" t="str">
        <f>IF(BD127&lt;&gt;"","Permit: "&amp;BD127,"")</f>
        <v/>
      </c>
      <c r="BQ127" s="41" t="str">
        <f>IF(AA127="Abundant","Estimated frequency within viewshed: Abundant (&gt;500).",IF(AA127="Common","Estimated frequency within viewshed: Common (101-500).",IF(AA127="Frequent","Estimated frequency within viewshed: Frequent (11-100).",IF(AA127="Occasional","Estimated frequency within viewshed: Occasional (6-10).",IF(AA127="Rare","Estimated frequency within viewshed: Rare (1-5).","")))))</f>
        <v/>
      </c>
      <c r="BR127" s="41" t="str">
        <f>IF(B127&lt;&gt;"",B127&amp;". ","")</f>
        <v/>
      </c>
      <c r="BS127" s="41" t="str">
        <f>IF(M127="Same individual","Tissue sample collected.",IF(M127="Same population","Tissue sample collected from another individual in the same population.",""))</f>
        <v/>
      </c>
      <c r="BT127" s="41" t="str">
        <f>IF(R127&lt;&gt;"","Seed sample collected from "&amp;R127&amp;" plants within the same population.","")</f>
        <v/>
      </c>
      <c r="BU127" s="41" t="str">
        <f>IF(AB127&lt;&gt;"",AB127&amp;". ","")</f>
        <v/>
      </c>
      <c r="BV127" s="41" t="str">
        <f>IF(AE127&lt;&gt;"","Landowner: "&amp;AE127&amp;".","")</f>
        <v/>
      </c>
      <c r="BW127" s="41" t="str">
        <f>IF(AF127&lt;&gt;"","Element Occurrence ID: "&amp;AF127&amp;".","")</f>
        <v/>
      </c>
      <c r="BX127" s="41" t="str">
        <f t="shared" si="13"/>
        <v/>
      </c>
      <c r="BY127" t="str">
        <f t="shared" si="14"/>
        <v/>
      </c>
      <c r="BZ127" s="41" t="str">
        <f t="shared" si="15"/>
        <v/>
      </c>
      <c r="CA127" t="str">
        <f t="shared" si="16"/>
        <v/>
      </c>
      <c r="CB127" s="41" t="str">
        <f>IF(AU127&lt;&gt;"","Area immediately surrounding specimen: "&amp;AU127&amp;".","")</f>
        <v/>
      </c>
      <c r="CC127" s="41" t="str">
        <f>IF(T127&lt;&gt;"","Habit: "&amp;T127&amp;".","")</f>
        <v/>
      </c>
      <c r="CD127" s="41" t="str">
        <f>IF(U127&lt;&gt;"","Life history habit: "&amp;U127&amp;".","")</f>
        <v/>
      </c>
      <c r="CE127" s="41" t="str">
        <f>IF(V127&lt;&gt;"","Graminoid habit: "&amp;V127&amp;".","")</f>
        <v/>
      </c>
      <c r="CF127" s="41" t="str">
        <f>IF(W127&lt;&gt;"","Flower color: "&amp;W127&amp;".","")</f>
        <v/>
      </c>
      <c r="CG127" s="41" t="str">
        <f>IF(X127&lt;&gt;"","Height in centimeters: "&amp;X127&amp;".","")</f>
        <v/>
      </c>
      <c r="CH127" s="41" t="str">
        <f>IF(Y127&lt;&gt;"",Y127&amp;".","")</f>
        <v/>
      </c>
      <c r="CI127" s="41" t="str">
        <f t="shared" si="17"/>
        <v/>
      </c>
      <c r="CJ127" t="str">
        <f t="shared" si="18"/>
        <v/>
      </c>
      <c r="CK127" s="41" t="str">
        <f>IF(T127&lt;&gt;"","''habit'':"&amp;"''"&amp;T127&amp;"'',","")</f>
        <v/>
      </c>
      <c r="CL127" s="41" t="str">
        <f>IF(U127&lt;&gt;"","''life cycle habit'':"&amp;"''"&amp;U127&amp;"'',","")</f>
        <v/>
      </c>
      <c r="CM127" s="41" t="str">
        <f>IF(V127&lt;&gt;"","''graminoidHabit'':"&amp;"''"&amp;V127&amp;"'',","")</f>
        <v/>
      </c>
      <c r="CN127" s="41" t="str">
        <f>IF(W127&lt;&gt;"","''flower color'':"&amp;"''"&amp;W127&amp;"'',","")</f>
        <v/>
      </c>
      <c r="CO127" s="41" t="str">
        <f>IF(X127&lt;&gt;"","''heightInCentimeters'':"&amp;X127&amp;",","")</f>
        <v/>
      </c>
      <c r="CP127" s="41" t="str">
        <f>IF(Y127&lt;&gt;"",Y127,"")</f>
        <v/>
      </c>
      <c r="CQ127" s="41" t="str">
        <f t="shared" si="19"/>
        <v/>
      </c>
      <c r="CR127" s="42" t="str">
        <f t="shared" si="20"/>
        <v/>
      </c>
      <c r="CS127" t="str">
        <f t="shared" si="21"/>
        <v/>
      </c>
      <c r="CT127" t="str">
        <f>IF(L127="Y","tissue","")</f>
        <v/>
      </c>
      <c r="CU127" t="str">
        <f>IF(L127="Y","in collection","")</f>
        <v/>
      </c>
      <c r="CV127" t="str">
        <f>IF(L127="Y","dessicated","")</f>
        <v/>
      </c>
    </row>
    <row r="128" spans="1:100" ht="16.5" x14ac:dyDescent="0.3">
      <c r="A128" s="7"/>
      <c r="B128" s="19"/>
      <c r="C128" s="19"/>
      <c r="D128" s="19"/>
      <c r="E128" s="19"/>
      <c r="F128" s="19"/>
      <c r="G128" s="10"/>
      <c r="H128" s="14"/>
      <c r="I128" s="19"/>
      <c r="J128" s="19"/>
      <c r="K128" s="10"/>
      <c r="L128" s="19"/>
      <c r="M128" s="19"/>
      <c r="N128" s="19"/>
      <c r="O128" s="19"/>
      <c r="P128" s="19"/>
      <c r="Q128" s="24"/>
      <c r="R128" s="14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29"/>
      <c r="AL128" s="29"/>
      <c r="AM128" s="7"/>
      <c r="AN128" s="7"/>
      <c r="AO128" s="7"/>
      <c r="AP128" s="19"/>
      <c r="AQ128" s="19"/>
      <c r="AR128" s="19"/>
      <c r="AS128" s="14"/>
      <c r="AT128" s="19"/>
      <c r="AU128" s="19"/>
      <c r="AV128" s="19"/>
      <c r="AW128" s="14"/>
      <c r="AX128" s="19"/>
      <c r="AY128" s="19"/>
      <c r="AZ128" s="19"/>
      <c r="BA128" s="19"/>
      <c r="BB128" s="19"/>
      <c r="BC128" s="19"/>
      <c r="BD128" s="19"/>
      <c r="BE128" s="19"/>
      <c r="BF128" s="14"/>
      <c r="BG128" s="35" t="str">
        <f>IF(BB128&lt;&gt;"","&lt;a href='https://www.inaturalist.org/observations/"&amp;BB128&amp;" 'target='_blank' style='color: blue'&gt;iNaturalist Record: "&amp;BB128&amp;"&lt;/a&gt; ","")</f>
        <v/>
      </c>
      <c r="BH128" s="36" t="str">
        <f>IF(AT128&lt;&gt;"",AT128&amp;". ","")</f>
        <v/>
      </c>
      <c r="BI128" s="36" t="str">
        <f>IF(AV128&lt;&gt;"","Land use/disturbance history: "&amp;AV128&amp;". ","")</f>
        <v/>
      </c>
      <c r="BJ128" s="36" t="str">
        <f>IF(AW128&lt;&gt;"","Slope in degrees: "&amp;AW128&amp;". ","")</f>
        <v/>
      </c>
      <c r="BK128" s="36" t="str">
        <f>IF(AX128&lt;&gt;"","Slope aspect: "&amp;AX128&amp;". ","")</f>
        <v/>
      </c>
      <c r="BL128" s="36" t="str">
        <f>IF(AY128&lt;&gt;"","Soil description: "&amp;AY128&amp;". ","")</f>
        <v/>
      </c>
      <c r="BM128" s="36" t="str">
        <f>IF(BA128&lt;&gt;"","Terrain: "&amp;BA128&amp;". ","")</f>
        <v/>
      </c>
      <c r="BN128" s="36" t="str">
        <f t="shared" si="11"/>
        <v/>
      </c>
      <c r="BO128" t="str">
        <f t="shared" si="12"/>
        <v/>
      </c>
      <c r="BP128" t="str">
        <f>IF(BD128&lt;&gt;"","Permit: "&amp;BD128,"")</f>
        <v/>
      </c>
      <c r="BQ128" s="41" t="str">
        <f>IF(AA128="Abundant","Estimated frequency within viewshed: Abundant (&gt;500).",IF(AA128="Common","Estimated frequency within viewshed: Common (101-500).",IF(AA128="Frequent","Estimated frequency within viewshed: Frequent (11-100).",IF(AA128="Occasional","Estimated frequency within viewshed: Occasional (6-10).",IF(AA128="Rare","Estimated frequency within viewshed: Rare (1-5).","")))))</f>
        <v/>
      </c>
      <c r="BR128" s="41" t="str">
        <f>IF(B128&lt;&gt;"",B128&amp;". ","")</f>
        <v/>
      </c>
      <c r="BS128" s="41" t="str">
        <f>IF(M128="Same individual","Tissue sample collected.",IF(M128="Same population","Tissue sample collected from another individual in the same population.",""))</f>
        <v/>
      </c>
      <c r="BT128" s="41" t="str">
        <f>IF(R128&lt;&gt;"","Seed sample collected from "&amp;R128&amp;" plants within the same population.","")</f>
        <v/>
      </c>
      <c r="BU128" s="41" t="str">
        <f>IF(AB128&lt;&gt;"",AB128&amp;". ","")</f>
        <v/>
      </c>
      <c r="BV128" s="41" t="str">
        <f>IF(AE128&lt;&gt;"","Landowner: "&amp;AE128&amp;".","")</f>
        <v/>
      </c>
      <c r="BW128" s="41" t="str">
        <f>IF(AF128&lt;&gt;"","Element Occurrence ID: "&amp;AF128&amp;".","")</f>
        <v/>
      </c>
      <c r="BX128" s="41" t="str">
        <f t="shared" si="13"/>
        <v/>
      </c>
      <c r="BY128" t="str">
        <f t="shared" si="14"/>
        <v/>
      </c>
      <c r="BZ128" s="41" t="str">
        <f t="shared" si="15"/>
        <v/>
      </c>
      <c r="CA128" t="str">
        <f t="shared" si="16"/>
        <v/>
      </c>
      <c r="CB128" s="41" t="str">
        <f>IF(AU128&lt;&gt;"","Area immediately surrounding specimen: "&amp;AU128&amp;".","")</f>
        <v/>
      </c>
      <c r="CC128" s="41" t="str">
        <f>IF(T128&lt;&gt;"","Habit: "&amp;T128&amp;".","")</f>
        <v/>
      </c>
      <c r="CD128" s="41" t="str">
        <f>IF(U128&lt;&gt;"","Life history habit: "&amp;U128&amp;".","")</f>
        <v/>
      </c>
      <c r="CE128" s="41" t="str">
        <f>IF(V128&lt;&gt;"","Graminoid habit: "&amp;V128&amp;".","")</f>
        <v/>
      </c>
      <c r="CF128" s="41" t="str">
        <f>IF(W128&lt;&gt;"","Flower color: "&amp;W128&amp;".","")</f>
        <v/>
      </c>
      <c r="CG128" s="41" t="str">
        <f>IF(X128&lt;&gt;"","Height in centimeters: "&amp;X128&amp;".","")</f>
        <v/>
      </c>
      <c r="CH128" s="41" t="str">
        <f>IF(Y128&lt;&gt;"",Y128&amp;".","")</f>
        <v/>
      </c>
      <c r="CI128" s="41" t="str">
        <f t="shared" si="17"/>
        <v/>
      </c>
      <c r="CJ128" t="str">
        <f t="shared" si="18"/>
        <v/>
      </c>
      <c r="CK128" s="41" t="str">
        <f>IF(T128&lt;&gt;"","''habit'':"&amp;"''"&amp;T128&amp;"'',","")</f>
        <v/>
      </c>
      <c r="CL128" s="41" t="str">
        <f>IF(U128&lt;&gt;"","''life cycle habit'':"&amp;"''"&amp;U128&amp;"'',","")</f>
        <v/>
      </c>
      <c r="CM128" s="41" t="str">
        <f>IF(V128&lt;&gt;"","''graminoidHabit'':"&amp;"''"&amp;V128&amp;"'',","")</f>
        <v/>
      </c>
      <c r="CN128" s="41" t="str">
        <f>IF(W128&lt;&gt;"","''flower color'':"&amp;"''"&amp;W128&amp;"'',","")</f>
        <v/>
      </c>
      <c r="CO128" s="41" t="str">
        <f>IF(X128&lt;&gt;"","''heightInCentimeters'':"&amp;X128&amp;",","")</f>
        <v/>
      </c>
      <c r="CP128" s="41" t="str">
        <f>IF(Y128&lt;&gt;"",Y128,"")</f>
        <v/>
      </c>
      <c r="CQ128" s="41" t="str">
        <f t="shared" si="19"/>
        <v/>
      </c>
      <c r="CR128" s="42" t="str">
        <f t="shared" si="20"/>
        <v/>
      </c>
      <c r="CS128" t="str">
        <f t="shared" si="21"/>
        <v/>
      </c>
      <c r="CT128" t="str">
        <f>IF(L128="Y","tissue","")</f>
        <v/>
      </c>
      <c r="CU128" t="str">
        <f>IF(L128="Y","in collection","")</f>
        <v/>
      </c>
      <c r="CV128" t="str">
        <f>IF(L128="Y","dessicated","")</f>
        <v/>
      </c>
    </row>
    <row r="129" spans="1:100" ht="16.5" x14ac:dyDescent="0.3">
      <c r="A129" s="7"/>
      <c r="B129" s="19"/>
      <c r="C129" s="19"/>
      <c r="D129" s="19"/>
      <c r="E129" s="19"/>
      <c r="F129" s="19"/>
      <c r="G129" s="10"/>
      <c r="H129" s="14"/>
      <c r="I129" s="19"/>
      <c r="J129" s="19"/>
      <c r="K129" s="10"/>
      <c r="L129" s="19"/>
      <c r="M129" s="19"/>
      <c r="N129" s="19"/>
      <c r="O129" s="19"/>
      <c r="P129" s="19"/>
      <c r="Q129" s="24"/>
      <c r="R129" s="14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29"/>
      <c r="AL129" s="29"/>
      <c r="AM129" s="7"/>
      <c r="AN129" s="7"/>
      <c r="AO129" s="7"/>
      <c r="AP129" s="19"/>
      <c r="AQ129" s="19"/>
      <c r="AR129" s="19"/>
      <c r="AS129" s="14"/>
      <c r="AT129" s="19"/>
      <c r="AU129" s="19"/>
      <c r="AV129" s="19"/>
      <c r="AW129" s="14"/>
      <c r="AX129" s="19"/>
      <c r="AY129" s="19"/>
      <c r="AZ129" s="19"/>
      <c r="BA129" s="19"/>
      <c r="BB129" s="19"/>
      <c r="BC129" s="19"/>
      <c r="BD129" s="19"/>
      <c r="BE129" s="19"/>
      <c r="BF129" s="14"/>
      <c r="BG129" s="35" t="str">
        <f>IF(BB129&lt;&gt;"","&lt;a href='https://www.inaturalist.org/observations/"&amp;BB129&amp;" 'target='_blank' style='color: blue'&gt;iNaturalist Record: "&amp;BB129&amp;"&lt;/a&gt; ","")</f>
        <v/>
      </c>
      <c r="BH129" s="36" t="str">
        <f>IF(AT129&lt;&gt;"",AT129&amp;". ","")</f>
        <v/>
      </c>
      <c r="BI129" s="36" t="str">
        <f>IF(AV129&lt;&gt;"","Land use/disturbance history: "&amp;AV129&amp;". ","")</f>
        <v/>
      </c>
      <c r="BJ129" s="36" t="str">
        <f>IF(AW129&lt;&gt;"","Slope in degrees: "&amp;AW129&amp;". ","")</f>
        <v/>
      </c>
      <c r="BK129" s="36" t="str">
        <f>IF(AX129&lt;&gt;"","Slope aspect: "&amp;AX129&amp;". ","")</f>
        <v/>
      </c>
      <c r="BL129" s="36" t="str">
        <f>IF(AY129&lt;&gt;"","Soil description: "&amp;AY129&amp;". ","")</f>
        <v/>
      </c>
      <c r="BM129" s="36" t="str">
        <f>IF(BA129&lt;&gt;"","Terrain: "&amp;BA129&amp;". ","")</f>
        <v/>
      </c>
      <c r="BN129" s="36" t="str">
        <f t="shared" si="11"/>
        <v/>
      </c>
      <c r="BO129" t="str">
        <f t="shared" si="12"/>
        <v/>
      </c>
      <c r="BP129" t="str">
        <f>IF(BD129&lt;&gt;"","Permit: "&amp;BD129,"")</f>
        <v/>
      </c>
      <c r="BQ129" s="41" t="str">
        <f>IF(AA129="Abundant","Estimated frequency within viewshed: Abundant (&gt;500).",IF(AA129="Common","Estimated frequency within viewshed: Common (101-500).",IF(AA129="Frequent","Estimated frequency within viewshed: Frequent (11-100).",IF(AA129="Occasional","Estimated frequency within viewshed: Occasional (6-10).",IF(AA129="Rare","Estimated frequency within viewshed: Rare (1-5).","")))))</f>
        <v/>
      </c>
      <c r="BR129" s="41" t="str">
        <f>IF(B129&lt;&gt;"",B129&amp;". ","")</f>
        <v/>
      </c>
      <c r="BS129" s="41" t="str">
        <f>IF(M129="Same individual","Tissue sample collected.",IF(M129="Same population","Tissue sample collected from another individual in the same population.",""))</f>
        <v/>
      </c>
      <c r="BT129" s="41" t="str">
        <f>IF(R129&lt;&gt;"","Seed sample collected from "&amp;R129&amp;" plants within the same population.","")</f>
        <v/>
      </c>
      <c r="BU129" s="41" t="str">
        <f>IF(AB129&lt;&gt;"",AB129&amp;". ","")</f>
        <v/>
      </c>
      <c r="BV129" s="41" t="str">
        <f>IF(AE129&lt;&gt;"","Landowner: "&amp;AE129&amp;".","")</f>
        <v/>
      </c>
      <c r="BW129" s="41" t="str">
        <f>IF(AF129&lt;&gt;"","Element Occurrence ID: "&amp;AF129&amp;".","")</f>
        <v/>
      </c>
      <c r="BX129" s="41" t="str">
        <f t="shared" si="13"/>
        <v/>
      </c>
      <c r="BY129" t="str">
        <f t="shared" si="14"/>
        <v/>
      </c>
      <c r="BZ129" s="41" t="str">
        <f t="shared" si="15"/>
        <v/>
      </c>
      <c r="CA129" t="str">
        <f t="shared" si="16"/>
        <v/>
      </c>
      <c r="CB129" s="41" t="str">
        <f>IF(AU129&lt;&gt;"","Area immediately surrounding specimen: "&amp;AU129&amp;".","")</f>
        <v/>
      </c>
      <c r="CC129" s="41" t="str">
        <f>IF(T129&lt;&gt;"","Habit: "&amp;T129&amp;".","")</f>
        <v/>
      </c>
      <c r="CD129" s="41" t="str">
        <f>IF(U129&lt;&gt;"","Life history habit: "&amp;U129&amp;".","")</f>
        <v/>
      </c>
      <c r="CE129" s="41" t="str">
        <f>IF(V129&lt;&gt;"","Graminoid habit: "&amp;V129&amp;".","")</f>
        <v/>
      </c>
      <c r="CF129" s="41" t="str">
        <f>IF(W129&lt;&gt;"","Flower color: "&amp;W129&amp;".","")</f>
        <v/>
      </c>
      <c r="CG129" s="41" t="str">
        <f>IF(X129&lt;&gt;"","Height in centimeters: "&amp;X129&amp;".","")</f>
        <v/>
      </c>
      <c r="CH129" s="41" t="str">
        <f>IF(Y129&lt;&gt;"",Y129&amp;".","")</f>
        <v/>
      </c>
      <c r="CI129" s="41" t="str">
        <f t="shared" si="17"/>
        <v/>
      </c>
      <c r="CJ129" t="str">
        <f t="shared" si="18"/>
        <v/>
      </c>
      <c r="CK129" s="41" t="str">
        <f>IF(T129&lt;&gt;"","''habit'':"&amp;"''"&amp;T129&amp;"'',","")</f>
        <v/>
      </c>
      <c r="CL129" s="41" t="str">
        <f>IF(U129&lt;&gt;"","''life cycle habit'':"&amp;"''"&amp;U129&amp;"'',","")</f>
        <v/>
      </c>
      <c r="CM129" s="41" t="str">
        <f>IF(V129&lt;&gt;"","''graminoidHabit'':"&amp;"''"&amp;V129&amp;"'',","")</f>
        <v/>
      </c>
      <c r="CN129" s="41" t="str">
        <f>IF(W129&lt;&gt;"","''flower color'':"&amp;"''"&amp;W129&amp;"'',","")</f>
        <v/>
      </c>
      <c r="CO129" s="41" t="str">
        <f>IF(X129&lt;&gt;"","''heightInCentimeters'':"&amp;X129&amp;",","")</f>
        <v/>
      </c>
      <c r="CP129" s="41" t="str">
        <f>IF(Y129&lt;&gt;"",Y129,"")</f>
        <v/>
      </c>
      <c r="CQ129" s="41" t="str">
        <f t="shared" si="19"/>
        <v/>
      </c>
      <c r="CR129" s="42" t="str">
        <f t="shared" si="20"/>
        <v/>
      </c>
      <c r="CS129" t="str">
        <f t="shared" si="21"/>
        <v/>
      </c>
      <c r="CT129" t="str">
        <f>IF(L129="Y","tissue","")</f>
        <v/>
      </c>
      <c r="CU129" t="str">
        <f>IF(L129="Y","in collection","")</f>
        <v/>
      </c>
      <c r="CV129" t="str">
        <f>IF(L129="Y","dessicated","")</f>
        <v/>
      </c>
    </row>
    <row r="130" spans="1:100" ht="16.5" x14ac:dyDescent="0.3">
      <c r="A130" s="7"/>
      <c r="B130" s="19"/>
      <c r="C130" s="19"/>
      <c r="D130" s="19"/>
      <c r="E130" s="19"/>
      <c r="F130" s="19"/>
      <c r="G130" s="10"/>
      <c r="H130" s="14"/>
      <c r="I130" s="19"/>
      <c r="J130" s="19"/>
      <c r="K130" s="10"/>
      <c r="L130" s="19"/>
      <c r="M130" s="19"/>
      <c r="N130" s="19"/>
      <c r="O130" s="19"/>
      <c r="P130" s="19"/>
      <c r="Q130" s="24"/>
      <c r="R130" s="14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29"/>
      <c r="AL130" s="29"/>
      <c r="AM130" s="7"/>
      <c r="AN130" s="7"/>
      <c r="AO130" s="7"/>
      <c r="AP130" s="19"/>
      <c r="AQ130" s="19"/>
      <c r="AR130" s="19"/>
      <c r="AS130" s="14"/>
      <c r="AT130" s="19"/>
      <c r="AU130" s="19"/>
      <c r="AV130" s="19"/>
      <c r="AW130" s="14"/>
      <c r="AX130" s="19"/>
      <c r="AY130" s="19"/>
      <c r="AZ130" s="19"/>
      <c r="BA130" s="19"/>
      <c r="BB130" s="19"/>
      <c r="BC130" s="19"/>
      <c r="BD130" s="19"/>
      <c r="BE130" s="19"/>
      <c r="BF130" s="14"/>
      <c r="BG130" s="35" t="str">
        <f>IF(BB130&lt;&gt;"","&lt;a href='https://www.inaturalist.org/observations/"&amp;BB130&amp;" 'target='_blank' style='color: blue'&gt;iNaturalist Record: "&amp;BB130&amp;"&lt;/a&gt; ","")</f>
        <v/>
      </c>
      <c r="BH130" s="36" t="str">
        <f>IF(AT130&lt;&gt;"",AT130&amp;". ","")</f>
        <v/>
      </c>
      <c r="BI130" s="36" t="str">
        <f>IF(AV130&lt;&gt;"","Land use/disturbance history: "&amp;AV130&amp;". ","")</f>
        <v/>
      </c>
      <c r="BJ130" s="36" t="str">
        <f>IF(AW130&lt;&gt;"","Slope in degrees: "&amp;AW130&amp;". ","")</f>
        <v/>
      </c>
      <c r="BK130" s="36" t="str">
        <f>IF(AX130&lt;&gt;"","Slope aspect: "&amp;AX130&amp;". ","")</f>
        <v/>
      </c>
      <c r="BL130" s="36" t="str">
        <f>IF(AY130&lt;&gt;"","Soil description: "&amp;AY130&amp;". ","")</f>
        <v/>
      </c>
      <c r="BM130" s="36" t="str">
        <f>IF(BA130&lt;&gt;"","Terrain: "&amp;BA130&amp;". ","")</f>
        <v/>
      </c>
      <c r="BN130" s="36" t="str">
        <f t="shared" si="11"/>
        <v/>
      </c>
      <c r="BO130" t="str">
        <f t="shared" si="12"/>
        <v/>
      </c>
      <c r="BP130" t="str">
        <f>IF(BD130&lt;&gt;"","Permit: "&amp;BD130,"")</f>
        <v/>
      </c>
      <c r="BQ130" s="41" t="str">
        <f>IF(AA130="Abundant","Estimated frequency within viewshed: Abundant (&gt;500).",IF(AA130="Common","Estimated frequency within viewshed: Common (101-500).",IF(AA130="Frequent","Estimated frequency within viewshed: Frequent (11-100).",IF(AA130="Occasional","Estimated frequency within viewshed: Occasional (6-10).",IF(AA130="Rare","Estimated frequency within viewshed: Rare (1-5).","")))))</f>
        <v/>
      </c>
      <c r="BR130" s="41" t="str">
        <f>IF(B130&lt;&gt;"",B130&amp;". ","")</f>
        <v/>
      </c>
      <c r="BS130" s="41" t="str">
        <f>IF(M130="Same individual","Tissue sample collected.",IF(M130="Same population","Tissue sample collected from another individual in the same population.",""))</f>
        <v/>
      </c>
      <c r="BT130" s="41" t="str">
        <f>IF(R130&lt;&gt;"","Seed sample collected from "&amp;R130&amp;" plants within the same population.","")</f>
        <v/>
      </c>
      <c r="BU130" s="41" t="str">
        <f>IF(AB130&lt;&gt;"",AB130&amp;". ","")</f>
        <v/>
      </c>
      <c r="BV130" s="41" t="str">
        <f>IF(AE130&lt;&gt;"","Landowner: "&amp;AE130&amp;".","")</f>
        <v/>
      </c>
      <c r="BW130" s="41" t="str">
        <f>IF(AF130&lt;&gt;"","Element Occurrence ID: "&amp;AF130&amp;".","")</f>
        <v/>
      </c>
      <c r="BX130" s="41" t="str">
        <f t="shared" si="13"/>
        <v/>
      </c>
      <c r="BY130" t="str">
        <f t="shared" si="14"/>
        <v/>
      </c>
      <c r="BZ130" s="41" t="str">
        <f t="shared" si="15"/>
        <v/>
      </c>
      <c r="CA130" t="str">
        <f t="shared" si="16"/>
        <v/>
      </c>
      <c r="CB130" s="41" t="str">
        <f>IF(AU130&lt;&gt;"","Area immediately surrounding specimen: "&amp;AU130&amp;".","")</f>
        <v/>
      </c>
      <c r="CC130" s="41" t="str">
        <f>IF(T130&lt;&gt;"","Habit: "&amp;T130&amp;".","")</f>
        <v/>
      </c>
      <c r="CD130" s="41" t="str">
        <f>IF(U130&lt;&gt;"","Life history habit: "&amp;U130&amp;".","")</f>
        <v/>
      </c>
      <c r="CE130" s="41" t="str">
        <f>IF(V130&lt;&gt;"","Graminoid habit: "&amp;V130&amp;".","")</f>
        <v/>
      </c>
      <c r="CF130" s="41" t="str">
        <f>IF(W130&lt;&gt;"","Flower color: "&amp;W130&amp;".","")</f>
        <v/>
      </c>
      <c r="CG130" s="41" t="str">
        <f>IF(X130&lt;&gt;"","Height in centimeters: "&amp;X130&amp;".","")</f>
        <v/>
      </c>
      <c r="CH130" s="41" t="str">
        <f>IF(Y130&lt;&gt;"",Y130&amp;".","")</f>
        <v/>
      </c>
      <c r="CI130" s="41" t="str">
        <f t="shared" si="17"/>
        <v/>
      </c>
      <c r="CJ130" t="str">
        <f t="shared" si="18"/>
        <v/>
      </c>
      <c r="CK130" s="41" t="str">
        <f>IF(T130&lt;&gt;"","''habit'':"&amp;"''"&amp;T130&amp;"'',","")</f>
        <v/>
      </c>
      <c r="CL130" s="41" t="str">
        <f>IF(U130&lt;&gt;"","''life cycle habit'':"&amp;"''"&amp;U130&amp;"'',","")</f>
        <v/>
      </c>
      <c r="CM130" s="41" t="str">
        <f>IF(V130&lt;&gt;"","''graminoidHabit'':"&amp;"''"&amp;V130&amp;"'',","")</f>
        <v/>
      </c>
      <c r="CN130" s="41" t="str">
        <f>IF(W130&lt;&gt;"","''flower color'':"&amp;"''"&amp;W130&amp;"'',","")</f>
        <v/>
      </c>
      <c r="CO130" s="41" t="str">
        <f>IF(X130&lt;&gt;"","''heightInCentimeters'':"&amp;X130&amp;",","")</f>
        <v/>
      </c>
      <c r="CP130" s="41" t="str">
        <f>IF(Y130&lt;&gt;"",Y130,"")</f>
        <v/>
      </c>
      <c r="CQ130" s="41" t="str">
        <f t="shared" si="19"/>
        <v/>
      </c>
      <c r="CR130" s="42" t="str">
        <f t="shared" si="20"/>
        <v/>
      </c>
      <c r="CS130" t="str">
        <f t="shared" si="21"/>
        <v/>
      </c>
      <c r="CT130" t="str">
        <f>IF(L130="Y","tissue","")</f>
        <v/>
      </c>
      <c r="CU130" t="str">
        <f>IF(L130="Y","in collection","")</f>
        <v/>
      </c>
      <c r="CV130" t="str">
        <f>IF(L130="Y","dessicated","")</f>
        <v/>
      </c>
    </row>
    <row r="131" spans="1:100" ht="16.5" x14ac:dyDescent="0.3">
      <c r="A131" s="7"/>
      <c r="B131" s="19"/>
      <c r="C131" s="19"/>
      <c r="D131" s="19"/>
      <c r="E131" s="19"/>
      <c r="F131" s="19"/>
      <c r="G131" s="10"/>
      <c r="H131" s="14"/>
      <c r="I131" s="19"/>
      <c r="J131" s="19"/>
      <c r="K131" s="10"/>
      <c r="L131" s="19"/>
      <c r="M131" s="19"/>
      <c r="N131" s="19"/>
      <c r="O131" s="19"/>
      <c r="P131" s="19"/>
      <c r="Q131" s="24"/>
      <c r="R131" s="14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29"/>
      <c r="AL131" s="29"/>
      <c r="AM131" s="7"/>
      <c r="AN131" s="7"/>
      <c r="AO131" s="7"/>
      <c r="AP131" s="19"/>
      <c r="AQ131" s="19"/>
      <c r="AR131" s="19"/>
      <c r="AS131" s="14"/>
      <c r="AT131" s="19"/>
      <c r="AU131" s="19"/>
      <c r="AV131" s="19"/>
      <c r="AW131" s="14"/>
      <c r="AX131" s="19"/>
      <c r="AY131" s="19"/>
      <c r="AZ131" s="19"/>
      <c r="BA131" s="19"/>
      <c r="BB131" s="19"/>
      <c r="BC131" s="19"/>
      <c r="BD131" s="19"/>
      <c r="BE131" s="19"/>
      <c r="BF131" s="14"/>
      <c r="BG131" s="35" t="str">
        <f>IF(BB131&lt;&gt;"","&lt;a href='https://www.inaturalist.org/observations/"&amp;BB131&amp;" 'target='_blank' style='color: blue'&gt;iNaturalist Record: "&amp;BB131&amp;"&lt;/a&gt; ","")</f>
        <v/>
      </c>
      <c r="BH131" s="36" t="str">
        <f>IF(AT131&lt;&gt;"",AT131&amp;". ","")</f>
        <v/>
      </c>
      <c r="BI131" s="36" t="str">
        <f>IF(AV131&lt;&gt;"","Land use/disturbance history: "&amp;AV131&amp;". ","")</f>
        <v/>
      </c>
      <c r="BJ131" s="36" t="str">
        <f>IF(AW131&lt;&gt;"","Slope in degrees: "&amp;AW131&amp;". ","")</f>
        <v/>
      </c>
      <c r="BK131" s="36" t="str">
        <f>IF(AX131&lt;&gt;"","Slope aspect: "&amp;AX131&amp;". ","")</f>
        <v/>
      </c>
      <c r="BL131" s="36" t="str">
        <f>IF(AY131&lt;&gt;"","Soil description: "&amp;AY131&amp;". ","")</f>
        <v/>
      </c>
      <c r="BM131" s="36" t="str">
        <f>IF(BA131&lt;&gt;"","Terrain: "&amp;BA131&amp;". ","")</f>
        <v/>
      </c>
      <c r="BN131" s="36" t="str">
        <f t="shared" si="11"/>
        <v/>
      </c>
      <c r="BO131" t="str">
        <f t="shared" si="12"/>
        <v/>
      </c>
      <c r="BP131" t="str">
        <f>IF(BD131&lt;&gt;"","Permit: "&amp;BD131,"")</f>
        <v/>
      </c>
      <c r="BQ131" s="41" t="str">
        <f>IF(AA131="Abundant","Estimated frequency within viewshed: Abundant (&gt;500).",IF(AA131="Common","Estimated frequency within viewshed: Common (101-500).",IF(AA131="Frequent","Estimated frequency within viewshed: Frequent (11-100).",IF(AA131="Occasional","Estimated frequency within viewshed: Occasional (6-10).",IF(AA131="Rare","Estimated frequency within viewshed: Rare (1-5).","")))))</f>
        <v/>
      </c>
      <c r="BR131" s="41" t="str">
        <f>IF(B131&lt;&gt;"",B131&amp;". ","")</f>
        <v/>
      </c>
      <c r="BS131" s="41" t="str">
        <f>IF(M131="Same individual","Tissue sample collected.",IF(M131="Same population","Tissue sample collected from another individual in the same population.",""))</f>
        <v/>
      </c>
      <c r="BT131" s="41" t="str">
        <f>IF(R131&lt;&gt;"","Seed sample collected from "&amp;R131&amp;" plants within the same population.","")</f>
        <v/>
      </c>
      <c r="BU131" s="41" t="str">
        <f>IF(AB131&lt;&gt;"",AB131&amp;". ","")</f>
        <v/>
      </c>
      <c r="BV131" s="41" t="str">
        <f>IF(AE131&lt;&gt;"","Landowner: "&amp;AE131&amp;".","")</f>
        <v/>
      </c>
      <c r="BW131" s="41" t="str">
        <f>IF(AF131&lt;&gt;"","Element Occurrence ID: "&amp;AF131&amp;".","")</f>
        <v/>
      </c>
      <c r="BX131" s="41" t="str">
        <f t="shared" si="13"/>
        <v/>
      </c>
      <c r="BY131" t="str">
        <f t="shared" si="14"/>
        <v/>
      </c>
      <c r="BZ131" s="41" t="str">
        <f t="shared" si="15"/>
        <v/>
      </c>
      <c r="CA131" t="str">
        <f t="shared" si="16"/>
        <v/>
      </c>
      <c r="CB131" s="41" t="str">
        <f>IF(AU131&lt;&gt;"","Area immediately surrounding specimen: "&amp;AU131&amp;".","")</f>
        <v/>
      </c>
      <c r="CC131" s="41" t="str">
        <f>IF(T131&lt;&gt;"","Habit: "&amp;T131&amp;".","")</f>
        <v/>
      </c>
      <c r="CD131" s="41" t="str">
        <f>IF(U131&lt;&gt;"","Life history habit: "&amp;U131&amp;".","")</f>
        <v/>
      </c>
      <c r="CE131" s="41" t="str">
        <f>IF(V131&lt;&gt;"","Graminoid habit: "&amp;V131&amp;".","")</f>
        <v/>
      </c>
      <c r="CF131" s="41" t="str">
        <f>IF(W131&lt;&gt;"","Flower color: "&amp;W131&amp;".","")</f>
        <v/>
      </c>
      <c r="CG131" s="41" t="str">
        <f>IF(X131&lt;&gt;"","Height in centimeters: "&amp;X131&amp;".","")</f>
        <v/>
      </c>
      <c r="CH131" s="41" t="str">
        <f>IF(Y131&lt;&gt;"",Y131&amp;".","")</f>
        <v/>
      </c>
      <c r="CI131" s="41" t="str">
        <f t="shared" si="17"/>
        <v/>
      </c>
      <c r="CJ131" t="str">
        <f t="shared" si="18"/>
        <v/>
      </c>
      <c r="CK131" s="41" t="str">
        <f>IF(T131&lt;&gt;"","''habit'':"&amp;"''"&amp;T131&amp;"'',","")</f>
        <v/>
      </c>
      <c r="CL131" s="41" t="str">
        <f>IF(U131&lt;&gt;"","''life cycle habit'':"&amp;"''"&amp;U131&amp;"'',","")</f>
        <v/>
      </c>
      <c r="CM131" s="41" t="str">
        <f>IF(V131&lt;&gt;"","''graminoidHabit'':"&amp;"''"&amp;V131&amp;"'',","")</f>
        <v/>
      </c>
      <c r="CN131" s="41" t="str">
        <f>IF(W131&lt;&gt;"","''flower color'':"&amp;"''"&amp;W131&amp;"'',","")</f>
        <v/>
      </c>
      <c r="CO131" s="41" t="str">
        <f>IF(X131&lt;&gt;"","''heightInCentimeters'':"&amp;X131&amp;",","")</f>
        <v/>
      </c>
      <c r="CP131" s="41" t="str">
        <f>IF(Y131&lt;&gt;"",Y131,"")</f>
        <v/>
      </c>
      <c r="CQ131" s="41" t="str">
        <f t="shared" si="19"/>
        <v/>
      </c>
      <c r="CR131" s="42" t="str">
        <f t="shared" si="20"/>
        <v/>
      </c>
      <c r="CS131" t="str">
        <f t="shared" si="21"/>
        <v/>
      </c>
      <c r="CT131" t="str">
        <f>IF(L131="Y","tissue","")</f>
        <v/>
      </c>
      <c r="CU131" t="str">
        <f>IF(L131="Y","in collection","")</f>
        <v/>
      </c>
      <c r="CV131" t="str">
        <f>IF(L131="Y","dessicated","")</f>
        <v/>
      </c>
    </row>
    <row r="132" spans="1:100" ht="16.5" x14ac:dyDescent="0.3">
      <c r="A132" s="7"/>
      <c r="B132" s="19"/>
      <c r="C132" s="19"/>
      <c r="D132" s="19"/>
      <c r="E132" s="19"/>
      <c r="F132" s="19"/>
      <c r="G132" s="10"/>
      <c r="H132" s="14"/>
      <c r="I132" s="19"/>
      <c r="J132" s="19"/>
      <c r="K132" s="10"/>
      <c r="L132" s="19"/>
      <c r="M132" s="19"/>
      <c r="N132" s="19"/>
      <c r="O132" s="19"/>
      <c r="P132" s="19"/>
      <c r="Q132" s="24"/>
      <c r="R132" s="14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29"/>
      <c r="AL132" s="29"/>
      <c r="AM132" s="7"/>
      <c r="AN132" s="7"/>
      <c r="AO132" s="7"/>
      <c r="AP132" s="19"/>
      <c r="AQ132" s="19"/>
      <c r="AR132" s="19"/>
      <c r="AS132" s="14"/>
      <c r="AT132" s="19"/>
      <c r="AU132" s="19"/>
      <c r="AV132" s="19"/>
      <c r="AW132" s="14"/>
      <c r="AX132" s="19"/>
      <c r="AY132" s="19"/>
      <c r="AZ132" s="19"/>
      <c r="BA132" s="19"/>
      <c r="BB132" s="19"/>
      <c r="BC132" s="19"/>
      <c r="BD132" s="19"/>
      <c r="BE132" s="19"/>
      <c r="BF132" s="14"/>
      <c r="BG132" s="35" t="str">
        <f>IF(BB132&lt;&gt;"","&lt;a href='https://www.inaturalist.org/observations/"&amp;BB132&amp;" 'target='_blank' style='color: blue'&gt;iNaturalist Record: "&amp;BB132&amp;"&lt;/a&gt; ","")</f>
        <v/>
      </c>
      <c r="BH132" s="36" t="str">
        <f>IF(AT132&lt;&gt;"",AT132&amp;". ","")</f>
        <v/>
      </c>
      <c r="BI132" s="36" t="str">
        <f>IF(AV132&lt;&gt;"","Land use/disturbance history: "&amp;AV132&amp;". ","")</f>
        <v/>
      </c>
      <c r="BJ132" s="36" t="str">
        <f>IF(AW132&lt;&gt;"","Slope in degrees: "&amp;AW132&amp;". ","")</f>
        <v/>
      </c>
      <c r="BK132" s="36" t="str">
        <f>IF(AX132&lt;&gt;"","Slope aspect: "&amp;AX132&amp;". ","")</f>
        <v/>
      </c>
      <c r="BL132" s="36" t="str">
        <f>IF(AY132&lt;&gt;"","Soil description: "&amp;AY132&amp;". ","")</f>
        <v/>
      </c>
      <c r="BM132" s="36" t="str">
        <f>IF(BA132&lt;&gt;"","Terrain: "&amp;BA132&amp;". ","")</f>
        <v/>
      </c>
      <c r="BN132" s="36" t="str">
        <f t="shared" ref="BN132:BN195" si="22">TRIM(BH132&amp;BI132&amp;BJ132&amp;BK132&amp;BL132&amp;BM132&amp;CB132)</f>
        <v/>
      </c>
      <c r="BO132" t="str">
        <f t="shared" ref="BO132:BO195" si="23">SUBSTITUTE(BN132,"..",".")</f>
        <v/>
      </c>
      <c r="BP132" t="str">
        <f>IF(BD132&lt;&gt;"","Permit: "&amp;BD132,"")</f>
        <v/>
      </c>
      <c r="BQ132" s="41" t="str">
        <f>IF(AA132="Abundant","Estimated frequency within viewshed: Abundant (&gt;500).",IF(AA132="Common","Estimated frequency within viewshed: Common (101-500).",IF(AA132="Frequent","Estimated frequency within viewshed: Frequent (11-100).",IF(AA132="Occasional","Estimated frequency within viewshed: Occasional (6-10).",IF(AA132="Rare","Estimated frequency within viewshed: Rare (1-5).","")))))</f>
        <v/>
      </c>
      <c r="BR132" s="41" t="str">
        <f>IF(B132&lt;&gt;"",B132&amp;". ","")</f>
        <v/>
      </c>
      <c r="BS132" s="41" t="str">
        <f>IF(M132="Same individual","Tissue sample collected.",IF(M132="Same population","Tissue sample collected from another individual in the same population.",""))</f>
        <v/>
      </c>
      <c r="BT132" s="41" t="str">
        <f>IF(R132&lt;&gt;"","Seed sample collected from "&amp;R132&amp;" plants within the same population.","")</f>
        <v/>
      </c>
      <c r="BU132" s="41" t="str">
        <f>IF(AB132&lt;&gt;"",AB132&amp;". ","")</f>
        <v/>
      </c>
      <c r="BV132" s="41" t="str">
        <f>IF(AE132&lt;&gt;"","Landowner: "&amp;AE132&amp;".","")</f>
        <v/>
      </c>
      <c r="BW132" s="41" t="str">
        <f>IF(AF132&lt;&gt;"","Element Occurrence ID: "&amp;AF132&amp;".","")</f>
        <v/>
      </c>
      <c r="BX132" s="41" t="str">
        <f t="shared" ref="BX132:BX195" si="24">TRIM(BV132&amp;" "&amp;BW132)</f>
        <v/>
      </c>
      <c r="BY132" t="str">
        <f t="shared" ref="BY132:BY195" si="25">SUBSTITUTE(BX132,"..",".")</f>
        <v/>
      </c>
      <c r="BZ132" s="41" t="str">
        <f t="shared" ref="BZ132:BZ195" si="26">TRIM(BR132&amp;BQ132&amp;BS132&amp;BT132&amp;BU132&amp;BG132)</f>
        <v/>
      </c>
      <c r="CA132" t="str">
        <f t="shared" ref="CA132:CA195" si="27">SUBSTITUTE(BZ132,"..",".")</f>
        <v/>
      </c>
      <c r="CB132" s="41" t="str">
        <f>IF(AU132&lt;&gt;"","Area immediately surrounding specimen: "&amp;AU132&amp;".","")</f>
        <v/>
      </c>
      <c r="CC132" s="41" t="str">
        <f>IF(T132&lt;&gt;"","Habit: "&amp;T132&amp;".","")</f>
        <v/>
      </c>
      <c r="CD132" s="41" t="str">
        <f>IF(U132&lt;&gt;"","Life history habit: "&amp;U132&amp;".","")</f>
        <v/>
      </c>
      <c r="CE132" s="41" t="str">
        <f>IF(V132&lt;&gt;"","Graminoid habit: "&amp;V132&amp;".","")</f>
        <v/>
      </c>
      <c r="CF132" s="41" t="str">
        <f>IF(W132&lt;&gt;"","Flower color: "&amp;W132&amp;".","")</f>
        <v/>
      </c>
      <c r="CG132" s="41" t="str">
        <f>IF(X132&lt;&gt;"","Height in centimeters: "&amp;X132&amp;".","")</f>
        <v/>
      </c>
      <c r="CH132" s="41" t="str">
        <f>IF(Y132&lt;&gt;"",Y132&amp;".","")</f>
        <v/>
      </c>
      <c r="CI132" s="41" t="str">
        <f t="shared" ref="CI132:CI195" si="28">TRIM(CC132&amp;" "&amp;CD132&amp;" "&amp;CE132&amp;" "&amp;CF132&amp;" "&amp;CG132&amp;" "&amp;CH132)</f>
        <v/>
      </c>
      <c r="CJ132" t="str">
        <f t="shared" ref="CJ132:CJ195" si="29">SUBSTITUTE(CI132,"..",".")</f>
        <v/>
      </c>
      <c r="CK132" s="41" t="str">
        <f>IF(T132&lt;&gt;"","''habit'':"&amp;"''"&amp;T132&amp;"'',","")</f>
        <v/>
      </c>
      <c r="CL132" s="41" t="str">
        <f>IF(U132&lt;&gt;"","''life cycle habit'':"&amp;"''"&amp;U132&amp;"'',","")</f>
        <v/>
      </c>
      <c r="CM132" s="41" t="str">
        <f>IF(V132&lt;&gt;"","''graminoidHabit'':"&amp;"''"&amp;V132&amp;"'',","")</f>
        <v/>
      </c>
      <c r="CN132" s="41" t="str">
        <f>IF(W132&lt;&gt;"","''flower color'':"&amp;"''"&amp;W132&amp;"'',","")</f>
        <v/>
      </c>
      <c r="CO132" s="41" t="str">
        <f>IF(X132&lt;&gt;"","''heightInCentimeters'':"&amp;X132&amp;",","")</f>
        <v/>
      </c>
      <c r="CP132" s="41" t="str">
        <f>IF(Y132&lt;&gt;"",Y132,"")</f>
        <v/>
      </c>
      <c r="CQ132" s="41" t="str">
        <f t="shared" ref="CQ132:CQ195" si="30">TRIM(CK132&amp;CL132&amp;CM132&amp;CN132&amp;CO132&amp;CP132)</f>
        <v/>
      </c>
      <c r="CR132" s="42" t="str">
        <f t="shared" ref="CR132:CR195" si="31">IF(AND(LEFT(CQ132)=",",RIGHT(CQ132)=","),MID(CQ132,2,LEN(CQ132)-2),IF(LEFT(CQ132)=",",MID(CQ132,2,LEN(CQ132)),IF(RIGHT(CQ132)=",",LEFT(CQ132,LEN(CQ132)-1),CQ132)))</f>
        <v/>
      </c>
      <c r="CS132" t="str">
        <f t="shared" ref="CS132:CS195" si="32">IF(CR132&lt;&gt;"","{"&amp;CR132&amp;"}","")</f>
        <v/>
      </c>
      <c r="CT132" t="str">
        <f>IF(L132="Y","tissue","")</f>
        <v/>
      </c>
      <c r="CU132" t="str">
        <f>IF(L132="Y","in collection","")</f>
        <v/>
      </c>
      <c r="CV132" t="str">
        <f>IF(L132="Y","dessicated","")</f>
        <v/>
      </c>
    </row>
    <row r="133" spans="1:100" ht="16.5" x14ac:dyDescent="0.3">
      <c r="A133" s="7"/>
      <c r="B133" s="19"/>
      <c r="C133" s="19"/>
      <c r="D133" s="19"/>
      <c r="E133" s="19"/>
      <c r="F133" s="19"/>
      <c r="G133" s="10"/>
      <c r="H133" s="14"/>
      <c r="I133" s="19"/>
      <c r="J133" s="19"/>
      <c r="K133" s="10"/>
      <c r="L133" s="19"/>
      <c r="M133" s="19"/>
      <c r="N133" s="19"/>
      <c r="O133" s="19"/>
      <c r="P133" s="19"/>
      <c r="Q133" s="24"/>
      <c r="R133" s="14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29"/>
      <c r="AL133" s="29"/>
      <c r="AM133" s="7"/>
      <c r="AN133" s="7"/>
      <c r="AO133" s="7"/>
      <c r="AP133" s="19"/>
      <c r="AQ133" s="19"/>
      <c r="AR133" s="19"/>
      <c r="AS133" s="14"/>
      <c r="AT133" s="19"/>
      <c r="AU133" s="19"/>
      <c r="AV133" s="19"/>
      <c r="AW133" s="14"/>
      <c r="AX133" s="19"/>
      <c r="AY133" s="19"/>
      <c r="AZ133" s="19"/>
      <c r="BA133" s="19"/>
      <c r="BB133" s="19"/>
      <c r="BC133" s="19"/>
      <c r="BD133" s="19"/>
      <c r="BE133" s="19"/>
      <c r="BF133" s="14"/>
      <c r="BG133" s="35" t="str">
        <f>IF(BB133&lt;&gt;"","&lt;a href='https://www.inaturalist.org/observations/"&amp;BB133&amp;" 'target='_blank' style='color: blue'&gt;iNaturalist Record: "&amp;BB133&amp;"&lt;/a&gt; ","")</f>
        <v/>
      </c>
      <c r="BH133" s="36" t="str">
        <f>IF(AT133&lt;&gt;"",AT133&amp;". ","")</f>
        <v/>
      </c>
      <c r="BI133" s="36" t="str">
        <f>IF(AV133&lt;&gt;"","Land use/disturbance history: "&amp;AV133&amp;". ","")</f>
        <v/>
      </c>
      <c r="BJ133" s="36" t="str">
        <f>IF(AW133&lt;&gt;"","Slope in degrees: "&amp;AW133&amp;". ","")</f>
        <v/>
      </c>
      <c r="BK133" s="36" t="str">
        <f>IF(AX133&lt;&gt;"","Slope aspect: "&amp;AX133&amp;". ","")</f>
        <v/>
      </c>
      <c r="BL133" s="36" t="str">
        <f>IF(AY133&lt;&gt;"","Soil description: "&amp;AY133&amp;". ","")</f>
        <v/>
      </c>
      <c r="BM133" s="36" t="str">
        <f>IF(BA133&lt;&gt;"","Terrain: "&amp;BA133&amp;". ","")</f>
        <v/>
      </c>
      <c r="BN133" s="36" t="str">
        <f t="shared" si="22"/>
        <v/>
      </c>
      <c r="BO133" t="str">
        <f t="shared" si="23"/>
        <v/>
      </c>
      <c r="BP133" t="str">
        <f>IF(BD133&lt;&gt;"","Permit: "&amp;BD133,"")</f>
        <v/>
      </c>
      <c r="BQ133" s="41" t="str">
        <f>IF(AA133="Abundant","Estimated frequency within viewshed: Abundant (&gt;500).",IF(AA133="Common","Estimated frequency within viewshed: Common (101-500).",IF(AA133="Frequent","Estimated frequency within viewshed: Frequent (11-100).",IF(AA133="Occasional","Estimated frequency within viewshed: Occasional (6-10).",IF(AA133="Rare","Estimated frequency within viewshed: Rare (1-5).","")))))</f>
        <v/>
      </c>
      <c r="BR133" s="41" t="str">
        <f>IF(B133&lt;&gt;"",B133&amp;". ","")</f>
        <v/>
      </c>
      <c r="BS133" s="41" t="str">
        <f>IF(M133="Same individual","Tissue sample collected.",IF(M133="Same population","Tissue sample collected from another individual in the same population.",""))</f>
        <v/>
      </c>
      <c r="BT133" s="41" t="str">
        <f>IF(R133&lt;&gt;"","Seed sample collected from "&amp;R133&amp;" plants within the same population.","")</f>
        <v/>
      </c>
      <c r="BU133" s="41" t="str">
        <f>IF(AB133&lt;&gt;"",AB133&amp;". ","")</f>
        <v/>
      </c>
      <c r="BV133" s="41" t="str">
        <f>IF(AE133&lt;&gt;"","Landowner: "&amp;AE133&amp;".","")</f>
        <v/>
      </c>
      <c r="BW133" s="41" t="str">
        <f>IF(AF133&lt;&gt;"","Element Occurrence ID: "&amp;AF133&amp;".","")</f>
        <v/>
      </c>
      <c r="BX133" s="41" t="str">
        <f t="shared" si="24"/>
        <v/>
      </c>
      <c r="BY133" t="str">
        <f t="shared" si="25"/>
        <v/>
      </c>
      <c r="BZ133" s="41" t="str">
        <f t="shared" si="26"/>
        <v/>
      </c>
      <c r="CA133" t="str">
        <f t="shared" si="27"/>
        <v/>
      </c>
      <c r="CB133" s="41" t="str">
        <f>IF(AU133&lt;&gt;"","Area immediately surrounding specimen: "&amp;AU133&amp;".","")</f>
        <v/>
      </c>
      <c r="CC133" s="41" t="str">
        <f>IF(T133&lt;&gt;"","Habit: "&amp;T133&amp;".","")</f>
        <v/>
      </c>
      <c r="CD133" s="41" t="str">
        <f>IF(U133&lt;&gt;"","Life history habit: "&amp;U133&amp;".","")</f>
        <v/>
      </c>
      <c r="CE133" s="41" t="str">
        <f>IF(V133&lt;&gt;"","Graminoid habit: "&amp;V133&amp;".","")</f>
        <v/>
      </c>
      <c r="CF133" s="41" t="str">
        <f>IF(W133&lt;&gt;"","Flower color: "&amp;W133&amp;".","")</f>
        <v/>
      </c>
      <c r="CG133" s="41" t="str">
        <f>IF(X133&lt;&gt;"","Height in centimeters: "&amp;X133&amp;".","")</f>
        <v/>
      </c>
      <c r="CH133" s="41" t="str">
        <f>IF(Y133&lt;&gt;"",Y133&amp;".","")</f>
        <v/>
      </c>
      <c r="CI133" s="41" t="str">
        <f t="shared" si="28"/>
        <v/>
      </c>
      <c r="CJ133" t="str">
        <f t="shared" si="29"/>
        <v/>
      </c>
      <c r="CK133" s="41" t="str">
        <f>IF(T133&lt;&gt;"","''habit'':"&amp;"''"&amp;T133&amp;"'',","")</f>
        <v/>
      </c>
      <c r="CL133" s="41" t="str">
        <f>IF(U133&lt;&gt;"","''life cycle habit'':"&amp;"''"&amp;U133&amp;"'',","")</f>
        <v/>
      </c>
      <c r="CM133" s="41" t="str">
        <f>IF(V133&lt;&gt;"","''graminoidHabit'':"&amp;"''"&amp;V133&amp;"'',","")</f>
        <v/>
      </c>
      <c r="CN133" s="41" t="str">
        <f>IF(W133&lt;&gt;"","''flower color'':"&amp;"''"&amp;W133&amp;"'',","")</f>
        <v/>
      </c>
      <c r="CO133" s="41" t="str">
        <f>IF(X133&lt;&gt;"","''heightInCentimeters'':"&amp;X133&amp;",","")</f>
        <v/>
      </c>
      <c r="CP133" s="41" t="str">
        <f>IF(Y133&lt;&gt;"",Y133,"")</f>
        <v/>
      </c>
      <c r="CQ133" s="41" t="str">
        <f t="shared" si="30"/>
        <v/>
      </c>
      <c r="CR133" s="42" t="str">
        <f t="shared" si="31"/>
        <v/>
      </c>
      <c r="CS133" t="str">
        <f t="shared" si="32"/>
        <v/>
      </c>
      <c r="CT133" t="str">
        <f>IF(L133="Y","tissue","")</f>
        <v/>
      </c>
      <c r="CU133" t="str">
        <f>IF(L133="Y","in collection","")</f>
        <v/>
      </c>
      <c r="CV133" t="str">
        <f>IF(L133="Y","dessicated","")</f>
        <v/>
      </c>
    </row>
    <row r="134" spans="1:100" ht="16.5" x14ac:dyDescent="0.3">
      <c r="A134" s="7"/>
      <c r="B134" s="19"/>
      <c r="C134" s="19"/>
      <c r="D134" s="19"/>
      <c r="E134" s="19"/>
      <c r="F134" s="19"/>
      <c r="G134" s="10"/>
      <c r="H134" s="14"/>
      <c r="I134" s="19"/>
      <c r="J134" s="19"/>
      <c r="K134" s="10"/>
      <c r="L134" s="19"/>
      <c r="M134" s="19"/>
      <c r="N134" s="19"/>
      <c r="O134" s="19"/>
      <c r="P134" s="19"/>
      <c r="Q134" s="24"/>
      <c r="R134" s="14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29"/>
      <c r="AL134" s="29"/>
      <c r="AM134" s="7"/>
      <c r="AN134" s="7"/>
      <c r="AO134" s="7"/>
      <c r="AP134" s="19"/>
      <c r="AQ134" s="19"/>
      <c r="AR134" s="19"/>
      <c r="AS134" s="14"/>
      <c r="AT134" s="19"/>
      <c r="AU134" s="19"/>
      <c r="AV134" s="19"/>
      <c r="AW134" s="14"/>
      <c r="AX134" s="19"/>
      <c r="AY134" s="19"/>
      <c r="AZ134" s="19"/>
      <c r="BA134" s="19"/>
      <c r="BB134" s="19"/>
      <c r="BC134" s="19"/>
      <c r="BD134" s="19"/>
      <c r="BE134" s="19"/>
      <c r="BF134" s="14"/>
      <c r="BG134" s="35" t="str">
        <f>IF(BB134&lt;&gt;"","&lt;a href='https://www.inaturalist.org/observations/"&amp;BB134&amp;" 'target='_blank' style='color: blue'&gt;iNaturalist Record: "&amp;BB134&amp;"&lt;/a&gt; ","")</f>
        <v/>
      </c>
      <c r="BH134" s="36" t="str">
        <f>IF(AT134&lt;&gt;"",AT134&amp;". ","")</f>
        <v/>
      </c>
      <c r="BI134" s="36" t="str">
        <f>IF(AV134&lt;&gt;"","Land use/disturbance history: "&amp;AV134&amp;". ","")</f>
        <v/>
      </c>
      <c r="BJ134" s="36" t="str">
        <f>IF(AW134&lt;&gt;"","Slope in degrees: "&amp;AW134&amp;". ","")</f>
        <v/>
      </c>
      <c r="BK134" s="36" t="str">
        <f>IF(AX134&lt;&gt;"","Slope aspect: "&amp;AX134&amp;". ","")</f>
        <v/>
      </c>
      <c r="BL134" s="36" t="str">
        <f>IF(AY134&lt;&gt;"","Soil description: "&amp;AY134&amp;". ","")</f>
        <v/>
      </c>
      <c r="BM134" s="36" t="str">
        <f>IF(BA134&lt;&gt;"","Terrain: "&amp;BA134&amp;". ","")</f>
        <v/>
      </c>
      <c r="BN134" s="36" t="str">
        <f t="shared" si="22"/>
        <v/>
      </c>
      <c r="BO134" t="str">
        <f t="shared" si="23"/>
        <v/>
      </c>
      <c r="BP134" t="str">
        <f>IF(BD134&lt;&gt;"","Permit: "&amp;BD134,"")</f>
        <v/>
      </c>
      <c r="BQ134" s="41" t="str">
        <f>IF(AA134="Abundant","Estimated frequency within viewshed: Abundant (&gt;500).",IF(AA134="Common","Estimated frequency within viewshed: Common (101-500).",IF(AA134="Frequent","Estimated frequency within viewshed: Frequent (11-100).",IF(AA134="Occasional","Estimated frequency within viewshed: Occasional (6-10).",IF(AA134="Rare","Estimated frequency within viewshed: Rare (1-5).","")))))</f>
        <v/>
      </c>
      <c r="BR134" s="41" t="str">
        <f>IF(B134&lt;&gt;"",B134&amp;". ","")</f>
        <v/>
      </c>
      <c r="BS134" s="41" t="str">
        <f>IF(M134="Same individual","Tissue sample collected.",IF(M134="Same population","Tissue sample collected from another individual in the same population.",""))</f>
        <v/>
      </c>
      <c r="BT134" s="41" t="str">
        <f>IF(R134&lt;&gt;"","Seed sample collected from "&amp;R134&amp;" plants within the same population.","")</f>
        <v/>
      </c>
      <c r="BU134" s="41" t="str">
        <f>IF(AB134&lt;&gt;"",AB134&amp;". ","")</f>
        <v/>
      </c>
      <c r="BV134" s="41" t="str">
        <f>IF(AE134&lt;&gt;"","Landowner: "&amp;AE134&amp;".","")</f>
        <v/>
      </c>
      <c r="BW134" s="41" t="str">
        <f>IF(AF134&lt;&gt;"","Element Occurrence ID: "&amp;AF134&amp;".","")</f>
        <v/>
      </c>
      <c r="BX134" s="41" t="str">
        <f t="shared" si="24"/>
        <v/>
      </c>
      <c r="BY134" t="str">
        <f t="shared" si="25"/>
        <v/>
      </c>
      <c r="BZ134" s="41" t="str">
        <f t="shared" si="26"/>
        <v/>
      </c>
      <c r="CA134" t="str">
        <f t="shared" si="27"/>
        <v/>
      </c>
      <c r="CB134" s="41" t="str">
        <f>IF(AU134&lt;&gt;"","Area immediately surrounding specimen: "&amp;AU134&amp;".","")</f>
        <v/>
      </c>
      <c r="CC134" s="41" t="str">
        <f>IF(T134&lt;&gt;"","Habit: "&amp;T134&amp;".","")</f>
        <v/>
      </c>
      <c r="CD134" s="41" t="str">
        <f>IF(U134&lt;&gt;"","Life history habit: "&amp;U134&amp;".","")</f>
        <v/>
      </c>
      <c r="CE134" s="41" t="str">
        <f>IF(V134&lt;&gt;"","Graminoid habit: "&amp;V134&amp;".","")</f>
        <v/>
      </c>
      <c r="CF134" s="41" t="str">
        <f>IF(W134&lt;&gt;"","Flower color: "&amp;W134&amp;".","")</f>
        <v/>
      </c>
      <c r="CG134" s="41" t="str">
        <f>IF(X134&lt;&gt;"","Height in centimeters: "&amp;X134&amp;".","")</f>
        <v/>
      </c>
      <c r="CH134" s="41" t="str">
        <f>IF(Y134&lt;&gt;"",Y134&amp;".","")</f>
        <v/>
      </c>
      <c r="CI134" s="41" t="str">
        <f t="shared" si="28"/>
        <v/>
      </c>
      <c r="CJ134" t="str">
        <f t="shared" si="29"/>
        <v/>
      </c>
      <c r="CK134" s="41" t="str">
        <f>IF(T134&lt;&gt;"","''habit'':"&amp;"''"&amp;T134&amp;"'',","")</f>
        <v/>
      </c>
      <c r="CL134" s="41" t="str">
        <f>IF(U134&lt;&gt;"","''life cycle habit'':"&amp;"''"&amp;U134&amp;"'',","")</f>
        <v/>
      </c>
      <c r="CM134" s="41" t="str">
        <f>IF(V134&lt;&gt;"","''graminoidHabit'':"&amp;"''"&amp;V134&amp;"'',","")</f>
        <v/>
      </c>
      <c r="CN134" s="41" t="str">
        <f>IF(W134&lt;&gt;"","''flower color'':"&amp;"''"&amp;W134&amp;"'',","")</f>
        <v/>
      </c>
      <c r="CO134" s="41" t="str">
        <f>IF(X134&lt;&gt;"","''heightInCentimeters'':"&amp;X134&amp;",","")</f>
        <v/>
      </c>
      <c r="CP134" s="41" t="str">
        <f>IF(Y134&lt;&gt;"",Y134,"")</f>
        <v/>
      </c>
      <c r="CQ134" s="41" t="str">
        <f t="shared" si="30"/>
        <v/>
      </c>
      <c r="CR134" s="42" t="str">
        <f t="shared" si="31"/>
        <v/>
      </c>
      <c r="CS134" t="str">
        <f t="shared" si="32"/>
        <v/>
      </c>
      <c r="CT134" t="str">
        <f>IF(L134="Y","tissue","")</f>
        <v/>
      </c>
      <c r="CU134" t="str">
        <f>IF(L134="Y","in collection","")</f>
        <v/>
      </c>
      <c r="CV134" t="str">
        <f>IF(L134="Y","dessicated","")</f>
        <v/>
      </c>
    </row>
    <row r="135" spans="1:100" ht="16.5" x14ac:dyDescent="0.3">
      <c r="A135" s="7"/>
      <c r="B135" s="19"/>
      <c r="C135" s="19"/>
      <c r="D135" s="19"/>
      <c r="E135" s="19"/>
      <c r="F135" s="19"/>
      <c r="G135" s="10"/>
      <c r="H135" s="14"/>
      <c r="I135" s="19"/>
      <c r="J135" s="19"/>
      <c r="K135" s="10"/>
      <c r="L135" s="19"/>
      <c r="M135" s="19"/>
      <c r="N135" s="19"/>
      <c r="O135" s="19"/>
      <c r="P135" s="19"/>
      <c r="Q135" s="24"/>
      <c r="R135" s="14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29"/>
      <c r="AL135" s="29"/>
      <c r="AM135" s="7"/>
      <c r="AN135" s="7"/>
      <c r="AO135" s="7"/>
      <c r="AP135" s="19"/>
      <c r="AQ135" s="19"/>
      <c r="AR135" s="19"/>
      <c r="AS135" s="14"/>
      <c r="AT135" s="19"/>
      <c r="AU135" s="19"/>
      <c r="AV135" s="19"/>
      <c r="AW135" s="14"/>
      <c r="AX135" s="19"/>
      <c r="AY135" s="19"/>
      <c r="AZ135" s="19"/>
      <c r="BA135" s="19"/>
      <c r="BB135" s="19"/>
      <c r="BC135" s="19"/>
      <c r="BD135" s="19"/>
      <c r="BE135" s="19"/>
      <c r="BF135" s="14"/>
      <c r="BG135" s="35" t="str">
        <f>IF(BB135&lt;&gt;"","&lt;a href='https://www.inaturalist.org/observations/"&amp;BB135&amp;" 'target='_blank' style='color: blue'&gt;iNaturalist Record: "&amp;BB135&amp;"&lt;/a&gt; ","")</f>
        <v/>
      </c>
      <c r="BH135" s="36" t="str">
        <f>IF(AT135&lt;&gt;"",AT135&amp;". ","")</f>
        <v/>
      </c>
      <c r="BI135" s="36" t="str">
        <f>IF(AV135&lt;&gt;"","Land use/disturbance history: "&amp;AV135&amp;". ","")</f>
        <v/>
      </c>
      <c r="BJ135" s="36" t="str">
        <f>IF(AW135&lt;&gt;"","Slope in degrees: "&amp;AW135&amp;". ","")</f>
        <v/>
      </c>
      <c r="BK135" s="36" t="str">
        <f>IF(AX135&lt;&gt;"","Slope aspect: "&amp;AX135&amp;". ","")</f>
        <v/>
      </c>
      <c r="BL135" s="36" t="str">
        <f>IF(AY135&lt;&gt;"","Soil description: "&amp;AY135&amp;". ","")</f>
        <v/>
      </c>
      <c r="BM135" s="36" t="str">
        <f>IF(BA135&lt;&gt;"","Terrain: "&amp;BA135&amp;". ","")</f>
        <v/>
      </c>
      <c r="BN135" s="36" t="str">
        <f t="shared" si="22"/>
        <v/>
      </c>
      <c r="BO135" t="str">
        <f t="shared" si="23"/>
        <v/>
      </c>
      <c r="BP135" t="str">
        <f>IF(BD135&lt;&gt;"","Permit: "&amp;BD135,"")</f>
        <v/>
      </c>
      <c r="BQ135" s="41" t="str">
        <f>IF(AA135="Abundant","Estimated frequency within viewshed: Abundant (&gt;500).",IF(AA135="Common","Estimated frequency within viewshed: Common (101-500).",IF(AA135="Frequent","Estimated frequency within viewshed: Frequent (11-100).",IF(AA135="Occasional","Estimated frequency within viewshed: Occasional (6-10).",IF(AA135="Rare","Estimated frequency within viewshed: Rare (1-5).","")))))</f>
        <v/>
      </c>
      <c r="BR135" s="41" t="str">
        <f>IF(B135&lt;&gt;"",B135&amp;". ","")</f>
        <v/>
      </c>
      <c r="BS135" s="41" t="str">
        <f>IF(M135="Same individual","Tissue sample collected.",IF(M135="Same population","Tissue sample collected from another individual in the same population.",""))</f>
        <v/>
      </c>
      <c r="BT135" s="41" t="str">
        <f>IF(R135&lt;&gt;"","Seed sample collected from "&amp;R135&amp;" plants within the same population.","")</f>
        <v/>
      </c>
      <c r="BU135" s="41" t="str">
        <f>IF(AB135&lt;&gt;"",AB135&amp;". ","")</f>
        <v/>
      </c>
      <c r="BV135" s="41" t="str">
        <f>IF(AE135&lt;&gt;"","Landowner: "&amp;AE135&amp;".","")</f>
        <v/>
      </c>
      <c r="BW135" s="41" t="str">
        <f>IF(AF135&lt;&gt;"","Element Occurrence ID: "&amp;AF135&amp;".","")</f>
        <v/>
      </c>
      <c r="BX135" s="41" t="str">
        <f t="shared" si="24"/>
        <v/>
      </c>
      <c r="BY135" t="str">
        <f t="shared" si="25"/>
        <v/>
      </c>
      <c r="BZ135" s="41" t="str">
        <f t="shared" si="26"/>
        <v/>
      </c>
      <c r="CA135" t="str">
        <f t="shared" si="27"/>
        <v/>
      </c>
      <c r="CB135" s="41" t="str">
        <f>IF(AU135&lt;&gt;"","Area immediately surrounding specimen: "&amp;AU135&amp;".","")</f>
        <v/>
      </c>
      <c r="CC135" s="41" t="str">
        <f>IF(T135&lt;&gt;"","Habit: "&amp;T135&amp;".","")</f>
        <v/>
      </c>
      <c r="CD135" s="41" t="str">
        <f>IF(U135&lt;&gt;"","Life history habit: "&amp;U135&amp;".","")</f>
        <v/>
      </c>
      <c r="CE135" s="41" t="str">
        <f>IF(V135&lt;&gt;"","Graminoid habit: "&amp;V135&amp;".","")</f>
        <v/>
      </c>
      <c r="CF135" s="41" t="str">
        <f>IF(W135&lt;&gt;"","Flower color: "&amp;W135&amp;".","")</f>
        <v/>
      </c>
      <c r="CG135" s="41" t="str">
        <f>IF(X135&lt;&gt;"","Height in centimeters: "&amp;X135&amp;".","")</f>
        <v/>
      </c>
      <c r="CH135" s="41" t="str">
        <f>IF(Y135&lt;&gt;"",Y135&amp;".","")</f>
        <v/>
      </c>
      <c r="CI135" s="41" t="str">
        <f t="shared" si="28"/>
        <v/>
      </c>
      <c r="CJ135" t="str">
        <f t="shared" si="29"/>
        <v/>
      </c>
      <c r="CK135" s="41" t="str">
        <f>IF(T135&lt;&gt;"","''habit'':"&amp;"''"&amp;T135&amp;"'',","")</f>
        <v/>
      </c>
      <c r="CL135" s="41" t="str">
        <f>IF(U135&lt;&gt;"","''life cycle habit'':"&amp;"''"&amp;U135&amp;"'',","")</f>
        <v/>
      </c>
      <c r="CM135" s="41" t="str">
        <f>IF(V135&lt;&gt;"","''graminoidHabit'':"&amp;"''"&amp;V135&amp;"'',","")</f>
        <v/>
      </c>
      <c r="CN135" s="41" t="str">
        <f>IF(W135&lt;&gt;"","''flower color'':"&amp;"''"&amp;W135&amp;"'',","")</f>
        <v/>
      </c>
      <c r="CO135" s="41" t="str">
        <f>IF(X135&lt;&gt;"","''heightInCentimeters'':"&amp;X135&amp;",","")</f>
        <v/>
      </c>
      <c r="CP135" s="41" t="str">
        <f>IF(Y135&lt;&gt;"",Y135,"")</f>
        <v/>
      </c>
      <c r="CQ135" s="41" t="str">
        <f t="shared" si="30"/>
        <v/>
      </c>
      <c r="CR135" s="42" t="str">
        <f t="shared" si="31"/>
        <v/>
      </c>
      <c r="CS135" t="str">
        <f t="shared" si="32"/>
        <v/>
      </c>
      <c r="CT135" t="str">
        <f>IF(L135="Y","tissue","")</f>
        <v/>
      </c>
      <c r="CU135" t="str">
        <f>IF(L135="Y","in collection","")</f>
        <v/>
      </c>
      <c r="CV135" t="str">
        <f>IF(L135="Y","dessicated","")</f>
        <v/>
      </c>
    </row>
    <row r="136" spans="1:100" ht="16.5" x14ac:dyDescent="0.3">
      <c r="A136" s="7"/>
      <c r="B136" s="19"/>
      <c r="C136" s="19"/>
      <c r="D136" s="19"/>
      <c r="E136" s="19"/>
      <c r="F136" s="19"/>
      <c r="G136" s="10"/>
      <c r="H136" s="14"/>
      <c r="I136" s="19"/>
      <c r="J136" s="19"/>
      <c r="K136" s="10"/>
      <c r="L136" s="19"/>
      <c r="M136" s="19"/>
      <c r="N136" s="19"/>
      <c r="O136" s="19"/>
      <c r="P136" s="19"/>
      <c r="Q136" s="24"/>
      <c r="R136" s="14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29"/>
      <c r="AL136" s="29"/>
      <c r="AM136" s="7"/>
      <c r="AN136" s="7"/>
      <c r="AO136" s="7"/>
      <c r="AP136" s="19"/>
      <c r="AQ136" s="19"/>
      <c r="AR136" s="19"/>
      <c r="AS136" s="14"/>
      <c r="AT136" s="19"/>
      <c r="AU136" s="19"/>
      <c r="AV136" s="19"/>
      <c r="AW136" s="14"/>
      <c r="AX136" s="19"/>
      <c r="AY136" s="19"/>
      <c r="AZ136" s="19"/>
      <c r="BA136" s="19"/>
      <c r="BB136" s="19"/>
      <c r="BC136" s="19"/>
      <c r="BD136" s="19"/>
      <c r="BE136" s="19"/>
      <c r="BF136" s="14"/>
      <c r="BG136" s="35" t="str">
        <f>IF(BB136&lt;&gt;"","&lt;a href='https://www.inaturalist.org/observations/"&amp;BB136&amp;" 'target='_blank' style='color: blue'&gt;iNaturalist Record: "&amp;BB136&amp;"&lt;/a&gt; ","")</f>
        <v/>
      </c>
      <c r="BH136" s="36" t="str">
        <f>IF(AT136&lt;&gt;"",AT136&amp;". ","")</f>
        <v/>
      </c>
      <c r="BI136" s="36" t="str">
        <f>IF(AV136&lt;&gt;"","Land use/disturbance history: "&amp;AV136&amp;". ","")</f>
        <v/>
      </c>
      <c r="BJ136" s="36" t="str">
        <f>IF(AW136&lt;&gt;"","Slope in degrees: "&amp;AW136&amp;". ","")</f>
        <v/>
      </c>
      <c r="BK136" s="36" t="str">
        <f>IF(AX136&lt;&gt;"","Slope aspect: "&amp;AX136&amp;". ","")</f>
        <v/>
      </c>
      <c r="BL136" s="36" t="str">
        <f>IF(AY136&lt;&gt;"","Soil description: "&amp;AY136&amp;". ","")</f>
        <v/>
      </c>
      <c r="BM136" s="36" t="str">
        <f>IF(BA136&lt;&gt;"","Terrain: "&amp;BA136&amp;". ","")</f>
        <v/>
      </c>
      <c r="BN136" s="36" t="str">
        <f t="shared" si="22"/>
        <v/>
      </c>
      <c r="BO136" t="str">
        <f t="shared" si="23"/>
        <v/>
      </c>
      <c r="BP136" t="str">
        <f>IF(BD136&lt;&gt;"","Permit: "&amp;BD136,"")</f>
        <v/>
      </c>
      <c r="BQ136" s="41" t="str">
        <f>IF(AA136="Abundant","Estimated frequency within viewshed: Abundant (&gt;500).",IF(AA136="Common","Estimated frequency within viewshed: Common (101-500).",IF(AA136="Frequent","Estimated frequency within viewshed: Frequent (11-100).",IF(AA136="Occasional","Estimated frequency within viewshed: Occasional (6-10).",IF(AA136="Rare","Estimated frequency within viewshed: Rare (1-5).","")))))</f>
        <v/>
      </c>
      <c r="BR136" s="41" t="str">
        <f>IF(B136&lt;&gt;"",B136&amp;". ","")</f>
        <v/>
      </c>
      <c r="BS136" s="41" t="str">
        <f>IF(M136="Same individual","Tissue sample collected.",IF(M136="Same population","Tissue sample collected from another individual in the same population.",""))</f>
        <v/>
      </c>
      <c r="BT136" s="41" t="str">
        <f>IF(R136&lt;&gt;"","Seed sample collected from "&amp;R136&amp;" plants within the same population.","")</f>
        <v/>
      </c>
      <c r="BU136" s="41" t="str">
        <f>IF(AB136&lt;&gt;"",AB136&amp;". ","")</f>
        <v/>
      </c>
      <c r="BV136" s="41" t="str">
        <f>IF(AE136&lt;&gt;"","Landowner: "&amp;AE136&amp;".","")</f>
        <v/>
      </c>
      <c r="BW136" s="41" t="str">
        <f>IF(AF136&lt;&gt;"","Element Occurrence ID: "&amp;AF136&amp;".","")</f>
        <v/>
      </c>
      <c r="BX136" s="41" t="str">
        <f t="shared" si="24"/>
        <v/>
      </c>
      <c r="BY136" t="str">
        <f t="shared" si="25"/>
        <v/>
      </c>
      <c r="BZ136" s="41" t="str">
        <f t="shared" si="26"/>
        <v/>
      </c>
      <c r="CA136" t="str">
        <f t="shared" si="27"/>
        <v/>
      </c>
      <c r="CB136" s="41" t="str">
        <f>IF(AU136&lt;&gt;"","Area immediately surrounding specimen: "&amp;AU136&amp;".","")</f>
        <v/>
      </c>
      <c r="CC136" s="41" t="str">
        <f>IF(T136&lt;&gt;"","Habit: "&amp;T136&amp;".","")</f>
        <v/>
      </c>
      <c r="CD136" s="41" t="str">
        <f>IF(U136&lt;&gt;"","Life history habit: "&amp;U136&amp;".","")</f>
        <v/>
      </c>
      <c r="CE136" s="41" t="str">
        <f>IF(V136&lt;&gt;"","Graminoid habit: "&amp;V136&amp;".","")</f>
        <v/>
      </c>
      <c r="CF136" s="41" t="str">
        <f>IF(W136&lt;&gt;"","Flower color: "&amp;W136&amp;".","")</f>
        <v/>
      </c>
      <c r="CG136" s="41" t="str">
        <f>IF(X136&lt;&gt;"","Height in centimeters: "&amp;X136&amp;".","")</f>
        <v/>
      </c>
      <c r="CH136" s="41" t="str">
        <f>IF(Y136&lt;&gt;"",Y136&amp;".","")</f>
        <v/>
      </c>
      <c r="CI136" s="41" t="str">
        <f t="shared" si="28"/>
        <v/>
      </c>
      <c r="CJ136" t="str">
        <f t="shared" si="29"/>
        <v/>
      </c>
      <c r="CK136" s="41" t="str">
        <f>IF(T136&lt;&gt;"","''habit'':"&amp;"''"&amp;T136&amp;"'',","")</f>
        <v/>
      </c>
      <c r="CL136" s="41" t="str">
        <f>IF(U136&lt;&gt;"","''life cycle habit'':"&amp;"''"&amp;U136&amp;"'',","")</f>
        <v/>
      </c>
      <c r="CM136" s="41" t="str">
        <f>IF(V136&lt;&gt;"","''graminoidHabit'':"&amp;"''"&amp;V136&amp;"'',","")</f>
        <v/>
      </c>
      <c r="CN136" s="41" t="str">
        <f>IF(W136&lt;&gt;"","''flower color'':"&amp;"''"&amp;W136&amp;"'',","")</f>
        <v/>
      </c>
      <c r="CO136" s="41" t="str">
        <f>IF(X136&lt;&gt;"","''heightInCentimeters'':"&amp;X136&amp;",","")</f>
        <v/>
      </c>
      <c r="CP136" s="41" t="str">
        <f>IF(Y136&lt;&gt;"",Y136,"")</f>
        <v/>
      </c>
      <c r="CQ136" s="41" t="str">
        <f t="shared" si="30"/>
        <v/>
      </c>
      <c r="CR136" s="42" t="str">
        <f t="shared" si="31"/>
        <v/>
      </c>
      <c r="CS136" t="str">
        <f t="shared" si="32"/>
        <v/>
      </c>
      <c r="CT136" t="str">
        <f>IF(L136="Y","tissue","")</f>
        <v/>
      </c>
      <c r="CU136" t="str">
        <f>IF(L136="Y","in collection","")</f>
        <v/>
      </c>
      <c r="CV136" t="str">
        <f>IF(L136="Y","dessicated","")</f>
        <v/>
      </c>
    </row>
    <row r="137" spans="1:100" ht="16.5" x14ac:dyDescent="0.3">
      <c r="A137" s="7"/>
      <c r="B137" s="19"/>
      <c r="C137" s="19"/>
      <c r="D137" s="19"/>
      <c r="E137" s="19"/>
      <c r="F137" s="19"/>
      <c r="G137" s="10"/>
      <c r="H137" s="14"/>
      <c r="I137" s="19"/>
      <c r="J137" s="19"/>
      <c r="K137" s="10"/>
      <c r="L137" s="19"/>
      <c r="M137" s="19"/>
      <c r="N137" s="19"/>
      <c r="O137" s="19"/>
      <c r="P137" s="19"/>
      <c r="Q137" s="24"/>
      <c r="R137" s="14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29"/>
      <c r="AL137" s="29"/>
      <c r="AM137" s="7"/>
      <c r="AN137" s="7"/>
      <c r="AO137" s="7"/>
      <c r="AP137" s="19"/>
      <c r="AQ137" s="19"/>
      <c r="AR137" s="19"/>
      <c r="AS137" s="14"/>
      <c r="AT137" s="19"/>
      <c r="AU137" s="19"/>
      <c r="AV137" s="19"/>
      <c r="AW137" s="14"/>
      <c r="AX137" s="19"/>
      <c r="AY137" s="19"/>
      <c r="AZ137" s="19"/>
      <c r="BA137" s="19"/>
      <c r="BB137" s="19"/>
      <c r="BC137" s="19"/>
      <c r="BD137" s="19"/>
      <c r="BE137" s="19"/>
      <c r="BF137" s="14"/>
      <c r="BG137" s="35" t="str">
        <f>IF(BB137&lt;&gt;"","&lt;a href='https://www.inaturalist.org/observations/"&amp;BB137&amp;" 'target='_blank' style='color: blue'&gt;iNaturalist Record: "&amp;BB137&amp;"&lt;/a&gt; ","")</f>
        <v/>
      </c>
      <c r="BH137" s="36" t="str">
        <f>IF(AT137&lt;&gt;"",AT137&amp;". ","")</f>
        <v/>
      </c>
      <c r="BI137" s="36" t="str">
        <f>IF(AV137&lt;&gt;"","Land use/disturbance history: "&amp;AV137&amp;". ","")</f>
        <v/>
      </c>
      <c r="BJ137" s="36" t="str">
        <f>IF(AW137&lt;&gt;"","Slope in degrees: "&amp;AW137&amp;". ","")</f>
        <v/>
      </c>
      <c r="BK137" s="36" t="str">
        <f>IF(AX137&lt;&gt;"","Slope aspect: "&amp;AX137&amp;". ","")</f>
        <v/>
      </c>
      <c r="BL137" s="36" t="str">
        <f>IF(AY137&lt;&gt;"","Soil description: "&amp;AY137&amp;". ","")</f>
        <v/>
      </c>
      <c r="BM137" s="36" t="str">
        <f>IF(BA137&lt;&gt;"","Terrain: "&amp;BA137&amp;". ","")</f>
        <v/>
      </c>
      <c r="BN137" s="36" t="str">
        <f t="shared" si="22"/>
        <v/>
      </c>
      <c r="BO137" t="str">
        <f t="shared" si="23"/>
        <v/>
      </c>
      <c r="BP137" t="str">
        <f>IF(BD137&lt;&gt;"","Permit: "&amp;BD137,"")</f>
        <v/>
      </c>
      <c r="BQ137" s="41" t="str">
        <f>IF(AA137="Abundant","Estimated frequency within viewshed: Abundant (&gt;500).",IF(AA137="Common","Estimated frequency within viewshed: Common (101-500).",IF(AA137="Frequent","Estimated frequency within viewshed: Frequent (11-100).",IF(AA137="Occasional","Estimated frequency within viewshed: Occasional (6-10).",IF(AA137="Rare","Estimated frequency within viewshed: Rare (1-5).","")))))</f>
        <v/>
      </c>
      <c r="BR137" s="41" t="str">
        <f>IF(B137&lt;&gt;"",B137&amp;". ","")</f>
        <v/>
      </c>
      <c r="BS137" s="41" t="str">
        <f>IF(M137="Same individual","Tissue sample collected.",IF(M137="Same population","Tissue sample collected from another individual in the same population.",""))</f>
        <v/>
      </c>
      <c r="BT137" s="41" t="str">
        <f>IF(R137&lt;&gt;"","Seed sample collected from "&amp;R137&amp;" plants within the same population.","")</f>
        <v/>
      </c>
      <c r="BU137" s="41" t="str">
        <f>IF(AB137&lt;&gt;"",AB137&amp;". ","")</f>
        <v/>
      </c>
      <c r="BV137" s="41" t="str">
        <f>IF(AE137&lt;&gt;"","Landowner: "&amp;AE137&amp;".","")</f>
        <v/>
      </c>
      <c r="BW137" s="41" t="str">
        <f>IF(AF137&lt;&gt;"","Element Occurrence ID: "&amp;AF137&amp;".","")</f>
        <v/>
      </c>
      <c r="BX137" s="41" t="str">
        <f t="shared" si="24"/>
        <v/>
      </c>
      <c r="BY137" t="str">
        <f t="shared" si="25"/>
        <v/>
      </c>
      <c r="BZ137" s="41" t="str">
        <f t="shared" si="26"/>
        <v/>
      </c>
      <c r="CA137" t="str">
        <f t="shared" si="27"/>
        <v/>
      </c>
      <c r="CB137" s="41" t="str">
        <f>IF(AU137&lt;&gt;"","Area immediately surrounding specimen: "&amp;AU137&amp;".","")</f>
        <v/>
      </c>
      <c r="CC137" s="41" t="str">
        <f>IF(T137&lt;&gt;"","Habit: "&amp;T137&amp;".","")</f>
        <v/>
      </c>
      <c r="CD137" s="41" t="str">
        <f>IF(U137&lt;&gt;"","Life history habit: "&amp;U137&amp;".","")</f>
        <v/>
      </c>
      <c r="CE137" s="41" t="str">
        <f>IF(V137&lt;&gt;"","Graminoid habit: "&amp;V137&amp;".","")</f>
        <v/>
      </c>
      <c r="CF137" s="41" t="str">
        <f>IF(W137&lt;&gt;"","Flower color: "&amp;W137&amp;".","")</f>
        <v/>
      </c>
      <c r="CG137" s="41" t="str">
        <f>IF(X137&lt;&gt;"","Height in centimeters: "&amp;X137&amp;".","")</f>
        <v/>
      </c>
      <c r="CH137" s="41" t="str">
        <f>IF(Y137&lt;&gt;"",Y137&amp;".","")</f>
        <v/>
      </c>
      <c r="CI137" s="41" t="str">
        <f t="shared" si="28"/>
        <v/>
      </c>
      <c r="CJ137" t="str">
        <f t="shared" si="29"/>
        <v/>
      </c>
      <c r="CK137" s="41" t="str">
        <f>IF(T137&lt;&gt;"","''habit'':"&amp;"''"&amp;T137&amp;"'',","")</f>
        <v/>
      </c>
      <c r="CL137" s="41" t="str">
        <f>IF(U137&lt;&gt;"","''life cycle habit'':"&amp;"''"&amp;U137&amp;"'',","")</f>
        <v/>
      </c>
      <c r="CM137" s="41" t="str">
        <f>IF(V137&lt;&gt;"","''graminoidHabit'':"&amp;"''"&amp;V137&amp;"'',","")</f>
        <v/>
      </c>
      <c r="CN137" s="41" t="str">
        <f>IF(W137&lt;&gt;"","''flower color'':"&amp;"''"&amp;W137&amp;"'',","")</f>
        <v/>
      </c>
      <c r="CO137" s="41" t="str">
        <f>IF(X137&lt;&gt;"","''heightInCentimeters'':"&amp;X137&amp;",","")</f>
        <v/>
      </c>
      <c r="CP137" s="41" t="str">
        <f>IF(Y137&lt;&gt;"",Y137,"")</f>
        <v/>
      </c>
      <c r="CQ137" s="41" t="str">
        <f t="shared" si="30"/>
        <v/>
      </c>
      <c r="CR137" s="42" t="str">
        <f t="shared" si="31"/>
        <v/>
      </c>
      <c r="CS137" t="str">
        <f t="shared" si="32"/>
        <v/>
      </c>
      <c r="CT137" t="str">
        <f>IF(L137="Y","tissue","")</f>
        <v/>
      </c>
      <c r="CU137" t="str">
        <f>IF(L137="Y","in collection","")</f>
        <v/>
      </c>
      <c r="CV137" t="str">
        <f>IF(L137="Y","dessicated","")</f>
        <v/>
      </c>
    </row>
    <row r="138" spans="1:100" ht="16.5" x14ac:dyDescent="0.3">
      <c r="A138" s="7"/>
      <c r="B138" s="19"/>
      <c r="C138" s="19"/>
      <c r="D138" s="19"/>
      <c r="E138" s="19"/>
      <c r="F138" s="19"/>
      <c r="G138" s="10"/>
      <c r="H138" s="14"/>
      <c r="I138" s="19"/>
      <c r="J138" s="19"/>
      <c r="K138" s="10"/>
      <c r="L138" s="19"/>
      <c r="M138" s="19"/>
      <c r="N138" s="19"/>
      <c r="O138" s="19"/>
      <c r="P138" s="19"/>
      <c r="Q138" s="24"/>
      <c r="R138" s="14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29"/>
      <c r="AL138" s="29"/>
      <c r="AM138" s="7"/>
      <c r="AN138" s="7"/>
      <c r="AO138" s="7"/>
      <c r="AP138" s="19"/>
      <c r="AQ138" s="19"/>
      <c r="AR138" s="19"/>
      <c r="AS138" s="14"/>
      <c r="AT138" s="19"/>
      <c r="AU138" s="19"/>
      <c r="AV138" s="19"/>
      <c r="AW138" s="14"/>
      <c r="AX138" s="19"/>
      <c r="AY138" s="19"/>
      <c r="AZ138" s="19"/>
      <c r="BA138" s="19"/>
      <c r="BB138" s="19"/>
      <c r="BC138" s="19"/>
      <c r="BD138" s="19"/>
      <c r="BE138" s="19"/>
      <c r="BF138" s="14"/>
      <c r="BG138" s="35" t="str">
        <f>IF(BB138&lt;&gt;"","&lt;a href='https://www.inaturalist.org/observations/"&amp;BB138&amp;" 'target='_blank' style='color: blue'&gt;iNaturalist Record: "&amp;BB138&amp;"&lt;/a&gt; ","")</f>
        <v/>
      </c>
      <c r="BH138" s="36" t="str">
        <f>IF(AT138&lt;&gt;"",AT138&amp;". ","")</f>
        <v/>
      </c>
      <c r="BI138" s="36" t="str">
        <f>IF(AV138&lt;&gt;"","Land use/disturbance history: "&amp;AV138&amp;". ","")</f>
        <v/>
      </c>
      <c r="BJ138" s="36" t="str">
        <f>IF(AW138&lt;&gt;"","Slope in degrees: "&amp;AW138&amp;". ","")</f>
        <v/>
      </c>
      <c r="BK138" s="36" t="str">
        <f>IF(AX138&lt;&gt;"","Slope aspect: "&amp;AX138&amp;". ","")</f>
        <v/>
      </c>
      <c r="BL138" s="36" t="str">
        <f>IF(AY138&lt;&gt;"","Soil description: "&amp;AY138&amp;". ","")</f>
        <v/>
      </c>
      <c r="BM138" s="36" t="str">
        <f>IF(BA138&lt;&gt;"","Terrain: "&amp;BA138&amp;". ","")</f>
        <v/>
      </c>
      <c r="BN138" s="36" t="str">
        <f t="shared" si="22"/>
        <v/>
      </c>
      <c r="BO138" t="str">
        <f t="shared" si="23"/>
        <v/>
      </c>
      <c r="BP138" t="str">
        <f>IF(BD138&lt;&gt;"","Permit: "&amp;BD138,"")</f>
        <v/>
      </c>
      <c r="BQ138" s="41" t="str">
        <f>IF(AA138="Abundant","Estimated frequency within viewshed: Abundant (&gt;500).",IF(AA138="Common","Estimated frequency within viewshed: Common (101-500).",IF(AA138="Frequent","Estimated frequency within viewshed: Frequent (11-100).",IF(AA138="Occasional","Estimated frequency within viewshed: Occasional (6-10).",IF(AA138="Rare","Estimated frequency within viewshed: Rare (1-5).","")))))</f>
        <v/>
      </c>
      <c r="BR138" s="41" t="str">
        <f>IF(B138&lt;&gt;"",B138&amp;". ","")</f>
        <v/>
      </c>
      <c r="BS138" s="41" t="str">
        <f>IF(M138="Same individual","Tissue sample collected.",IF(M138="Same population","Tissue sample collected from another individual in the same population.",""))</f>
        <v/>
      </c>
      <c r="BT138" s="41" t="str">
        <f>IF(R138&lt;&gt;"","Seed sample collected from "&amp;R138&amp;" plants within the same population.","")</f>
        <v/>
      </c>
      <c r="BU138" s="41" t="str">
        <f>IF(AB138&lt;&gt;"",AB138&amp;". ","")</f>
        <v/>
      </c>
      <c r="BV138" s="41" t="str">
        <f>IF(AE138&lt;&gt;"","Landowner: "&amp;AE138&amp;".","")</f>
        <v/>
      </c>
      <c r="BW138" s="41" t="str">
        <f>IF(AF138&lt;&gt;"","Element Occurrence ID: "&amp;AF138&amp;".","")</f>
        <v/>
      </c>
      <c r="BX138" s="41" t="str">
        <f t="shared" si="24"/>
        <v/>
      </c>
      <c r="BY138" t="str">
        <f t="shared" si="25"/>
        <v/>
      </c>
      <c r="BZ138" s="41" t="str">
        <f t="shared" si="26"/>
        <v/>
      </c>
      <c r="CA138" t="str">
        <f t="shared" si="27"/>
        <v/>
      </c>
      <c r="CB138" s="41" t="str">
        <f>IF(AU138&lt;&gt;"","Area immediately surrounding specimen: "&amp;AU138&amp;".","")</f>
        <v/>
      </c>
      <c r="CC138" s="41" t="str">
        <f>IF(T138&lt;&gt;"","Habit: "&amp;T138&amp;".","")</f>
        <v/>
      </c>
      <c r="CD138" s="41" t="str">
        <f>IF(U138&lt;&gt;"","Life history habit: "&amp;U138&amp;".","")</f>
        <v/>
      </c>
      <c r="CE138" s="41" t="str">
        <f>IF(V138&lt;&gt;"","Graminoid habit: "&amp;V138&amp;".","")</f>
        <v/>
      </c>
      <c r="CF138" s="41" t="str">
        <f>IF(W138&lt;&gt;"","Flower color: "&amp;W138&amp;".","")</f>
        <v/>
      </c>
      <c r="CG138" s="41" t="str">
        <f>IF(X138&lt;&gt;"","Height in centimeters: "&amp;X138&amp;".","")</f>
        <v/>
      </c>
      <c r="CH138" s="41" t="str">
        <f>IF(Y138&lt;&gt;"",Y138&amp;".","")</f>
        <v/>
      </c>
      <c r="CI138" s="41" t="str">
        <f t="shared" si="28"/>
        <v/>
      </c>
      <c r="CJ138" t="str">
        <f t="shared" si="29"/>
        <v/>
      </c>
      <c r="CK138" s="41" t="str">
        <f>IF(T138&lt;&gt;"","''habit'':"&amp;"''"&amp;T138&amp;"'',","")</f>
        <v/>
      </c>
      <c r="CL138" s="41" t="str">
        <f>IF(U138&lt;&gt;"","''life cycle habit'':"&amp;"''"&amp;U138&amp;"'',","")</f>
        <v/>
      </c>
      <c r="CM138" s="41" t="str">
        <f>IF(V138&lt;&gt;"","''graminoidHabit'':"&amp;"''"&amp;V138&amp;"'',","")</f>
        <v/>
      </c>
      <c r="CN138" s="41" t="str">
        <f>IF(W138&lt;&gt;"","''flower color'':"&amp;"''"&amp;W138&amp;"'',","")</f>
        <v/>
      </c>
      <c r="CO138" s="41" t="str">
        <f>IF(X138&lt;&gt;"","''heightInCentimeters'':"&amp;X138&amp;",","")</f>
        <v/>
      </c>
      <c r="CP138" s="41" t="str">
        <f>IF(Y138&lt;&gt;"",Y138,"")</f>
        <v/>
      </c>
      <c r="CQ138" s="41" t="str">
        <f t="shared" si="30"/>
        <v/>
      </c>
      <c r="CR138" s="42" t="str">
        <f t="shared" si="31"/>
        <v/>
      </c>
      <c r="CS138" t="str">
        <f t="shared" si="32"/>
        <v/>
      </c>
      <c r="CT138" t="str">
        <f>IF(L138="Y","tissue","")</f>
        <v/>
      </c>
      <c r="CU138" t="str">
        <f>IF(L138="Y","in collection","")</f>
        <v/>
      </c>
      <c r="CV138" t="str">
        <f>IF(L138="Y","dessicated","")</f>
        <v/>
      </c>
    </row>
    <row r="139" spans="1:100" ht="16.5" x14ac:dyDescent="0.3">
      <c r="A139" s="7"/>
      <c r="B139" s="19"/>
      <c r="C139" s="19"/>
      <c r="D139" s="19"/>
      <c r="E139" s="19"/>
      <c r="F139" s="19"/>
      <c r="G139" s="10"/>
      <c r="H139" s="14"/>
      <c r="I139" s="19"/>
      <c r="J139" s="19"/>
      <c r="K139" s="10"/>
      <c r="L139" s="19"/>
      <c r="M139" s="19"/>
      <c r="N139" s="19"/>
      <c r="O139" s="19"/>
      <c r="P139" s="19"/>
      <c r="Q139" s="24"/>
      <c r="R139" s="14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29"/>
      <c r="AL139" s="29"/>
      <c r="AM139" s="7"/>
      <c r="AN139" s="7"/>
      <c r="AO139" s="7"/>
      <c r="AP139" s="19"/>
      <c r="AQ139" s="19"/>
      <c r="AR139" s="19"/>
      <c r="AS139" s="14"/>
      <c r="AT139" s="19"/>
      <c r="AU139" s="19"/>
      <c r="AV139" s="19"/>
      <c r="AW139" s="14"/>
      <c r="AX139" s="19"/>
      <c r="AY139" s="19"/>
      <c r="AZ139" s="19"/>
      <c r="BA139" s="19"/>
      <c r="BB139" s="19"/>
      <c r="BC139" s="19"/>
      <c r="BD139" s="19"/>
      <c r="BE139" s="19"/>
      <c r="BF139" s="14"/>
      <c r="BG139" s="35" t="str">
        <f>IF(BB139&lt;&gt;"","&lt;a href='https://www.inaturalist.org/observations/"&amp;BB139&amp;" 'target='_blank' style='color: blue'&gt;iNaturalist Record: "&amp;BB139&amp;"&lt;/a&gt; ","")</f>
        <v/>
      </c>
      <c r="BH139" s="36" t="str">
        <f>IF(AT139&lt;&gt;"",AT139&amp;". ","")</f>
        <v/>
      </c>
      <c r="BI139" s="36" t="str">
        <f>IF(AV139&lt;&gt;"","Land use/disturbance history: "&amp;AV139&amp;". ","")</f>
        <v/>
      </c>
      <c r="BJ139" s="36" t="str">
        <f>IF(AW139&lt;&gt;"","Slope in degrees: "&amp;AW139&amp;". ","")</f>
        <v/>
      </c>
      <c r="BK139" s="36" t="str">
        <f>IF(AX139&lt;&gt;"","Slope aspect: "&amp;AX139&amp;". ","")</f>
        <v/>
      </c>
      <c r="BL139" s="36" t="str">
        <f>IF(AY139&lt;&gt;"","Soil description: "&amp;AY139&amp;". ","")</f>
        <v/>
      </c>
      <c r="BM139" s="36" t="str">
        <f>IF(BA139&lt;&gt;"","Terrain: "&amp;BA139&amp;". ","")</f>
        <v/>
      </c>
      <c r="BN139" s="36" t="str">
        <f t="shared" si="22"/>
        <v/>
      </c>
      <c r="BO139" t="str">
        <f t="shared" si="23"/>
        <v/>
      </c>
      <c r="BP139" t="str">
        <f>IF(BD139&lt;&gt;"","Permit: "&amp;BD139,"")</f>
        <v/>
      </c>
      <c r="BQ139" s="41" t="str">
        <f>IF(AA139="Abundant","Estimated frequency within viewshed: Abundant (&gt;500).",IF(AA139="Common","Estimated frequency within viewshed: Common (101-500).",IF(AA139="Frequent","Estimated frequency within viewshed: Frequent (11-100).",IF(AA139="Occasional","Estimated frequency within viewshed: Occasional (6-10).",IF(AA139="Rare","Estimated frequency within viewshed: Rare (1-5).","")))))</f>
        <v/>
      </c>
      <c r="BR139" s="41" t="str">
        <f>IF(B139&lt;&gt;"",B139&amp;". ","")</f>
        <v/>
      </c>
      <c r="BS139" s="41" t="str">
        <f>IF(M139="Same individual","Tissue sample collected.",IF(M139="Same population","Tissue sample collected from another individual in the same population.",""))</f>
        <v/>
      </c>
      <c r="BT139" s="41" t="str">
        <f>IF(R139&lt;&gt;"","Seed sample collected from "&amp;R139&amp;" plants within the same population.","")</f>
        <v/>
      </c>
      <c r="BU139" s="41" t="str">
        <f>IF(AB139&lt;&gt;"",AB139&amp;". ","")</f>
        <v/>
      </c>
      <c r="BV139" s="41" t="str">
        <f>IF(AE139&lt;&gt;"","Landowner: "&amp;AE139&amp;".","")</f>
        <v/>
      </c>
      <c r="BW139" s="41" t="str">
        <f>IF(AF139&lt;&gt;"","Element Occurrence ID: "&amp;AF139&amp;".","")</f>
        <v/>
      </c>
      <c r="BX139" s="41" t="str">
        <f t="shared" si="24"/>
        <v/>
      </c>
      <c r="BY139" t="str">
        <f t="shared" si="25"/>
        <v/>
      </c>
      <c r="BZ139" s="41" t="str">
        <f t="shared" si="26"/>
        <v/>
      </c>
      <c r="CA139" t="str">
        <f t="shared" si="27"/>
        <v/>
      </c>
      <c r="CB139" s="41" t="str">
        <f>IF(AU139&lt;&gt;"","Area immediately surrounding specimen: "&amp;AU139&amp;".","")</f>
        <v/>
      </c>
      <c r="CC139" s="41" t="str">
        <f>IF(T139&lt;&gt;"","Habit: "&amp;T139&amp;".","")</f>
        <v/>
      </c>
      <c r="CD139" s="41" t="str">
        <f>IF(U139&lt;&gt;"","Life history habit: "&amp;U139&amp;".","")</f>
        <v/>
      </c>
      <c r="CE139" s="41" t="str">
        <f>IF(V139&lt;&gt;"","Graminoid habit: "&amp;V139&amp;".","")</f>
        <v/>
      </c>
      <c r="CF139" s="41" t="str">
        <f>IF(W139&lt;&gt;"","Flower color: "&amp;W139&amp;".","")</f>
        <v/>
      </c>
      <c r="CG139" s="41" t="str">
        <f>IF(X139&lt;&gt;"","Height in centimeters: "&amp;X139&amp;".","")</f>
        <v/>
      </c>
      <c r="CH139" s="41" t="str">
        <f>IF(Y139&lt;&gt;"",Y139&amp;".","")</f>
        <v/>
      </c>
      <c r="CI139" s="41" t="str">
        <f t="shared" si="28"/>
        <v/>
      </c>
      <c r="CJ139" t="str">
        <f t="shared" si="29"/>
        <v/>
      </c>
      <c r="CK139" s="41" t="str">
        <f>IF(T139&lt;&gt;"","''habit'':"&amp;"''"&amp;T139&amp;"'',","")</f>
        <v/>
      </c>
      <c r="CL139" s="41" t="str">
        <f>IF(U139&lt;&gt;"","''life cycle habit'':"&amp;"''"&amp;U139&amp;"'',","")</f>
        <v/>
      </c>
      <c r="CM139" s="41" t="str">
        <f>IF(V139&lt;&gt;"","''graminoidHabit'':"&amp;"''"&amp;V139&amp;"'',","")</f>
        <v/>
      </c>
      <c r="CN139" s="41" t="str">
        <f>IF(W139&lt;&gt;"","''flower color'':"&amp;"''"&amp;W139&amp;"'',","")</f>
        <v/>
      </c>
      <c r="CO139" s="41" t="str">
        <f>IF(X139&lt;&gt;"","''heightInCentimeters'':"&amp;X139&amp;",","")</f>
        <v/>
      </c>
      <c r="CP139" s="41" t="str">
        <f>IF(Y139&lt;&gt;"",Y139,"")</f>
        <v/>
      </c>
      <c r="CQ139" s="41" t="str">
        <f t="shared" si="30"/>
        <v/>
      </c>
      <c r="CR139" s="42" t="str">
        <f t="shared" si="31"/>
        <v/>
      </c>
      <c r="CS139" t="str">
        <f t="shared" si="32"/>
        <v/>
      </c>
      <c r="CT139" t="str">
        <f>IF(L139="Y","tissue","")</f>
        <v/>
      </c>
      <c r="CU139" t="str">
        <f>IF(L139="Y","in collection","")</f>
        <v/>
      </c>
      <c r="CV139" t="str">
        <f>IF(L139="Y","dessicated","")</f>
        <v/>
      </c>
    </row>
    <row r="140" spans="1:100" ht="16.5" x14ac:dyDescent="0.3">
      <c r="A140" s="7"/>
      <c r="B140" s="19"/>
      <c r="C140" s="19"/>
      <c r="D140" s="19"/>
      <c r="E140" s="19"/>
      <c r="F140" s="19"/>
      <c r="G140" s="10"/>
      <c r="H140" s="14"/>
      <c r="I140" s="19"/>
      <c r="J140" s="19"/>
      <c r="K140" s="10"/>
      <c r="L140" s="19"/>
      <c r="M140" s="19"/>
      <c r="N140" s="19"/>
      <c r="O140" s="19"/>
      <c r="P140" s="19"/>
      <c r="Q140" s="24"/>
      <c r="R140" s="14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29"/>
      <c r="AL140" s="29"/>
      <c r="AM140" s="7"/>
      <c r="AN140" s="7"/>
      <c r="AO140" s="7"/>
      <c r="AP140" s="19"/>
      <c r="AQ140" s="19"/>
      <c r="AR140" s="19"/>
      <c r="AS140" s="14"/>
      <c r="AT140" s="19"/>
      <c r="AU140" s="19"/>
      <c r="AV140" s="19"/>
      <c r="AW140" s="14"/>
      <c r="AX140" s="19"/>
      <c r="AY140" s="19"/>
      <c r="AZ140" s="19"/>
      <c r="BA140" s="19"/>
      <c r="BB140" s="19"/>
      <c r="BC140" s="19"/>
      <c r="BD140" s="19"/>
      <c r="BE140" s="19"/>
      <c r="BF140" s="14"/>
      <c r="BG140" s="35" t="str">
        <f>IF(BB140&lt;&gt;"","&lt;a href='https://www.inaturalist.org/observations/"&amp;BB140&amp;" 'target='_blank' style='color: blue'&gt;iNaturalist Record: "&amp;BB140&amp;"&lt;/a&gt; ","")</f>
        <v/>
      </c>
      <c r="BH140" s="36" t="str">
        <f>IF(AT140&lt;&gt;"",AT140&amp;". ","")</f>
        <v/>
      </c>
      <c r="BI140" s="36" t="str">
        <f>IF(AV140&lt;&gt;"","Land use/disturbance history: "&amp;AV140&amp;". ","")</f>
        <v/>
      </c>
      <c r="BJ140" s="36" t="str">
        <f>IF(AW140&lt;&gt;"","Slope in degrees: "&amp;AW140&amp;". ","")</f>
        <v/>
      </c>
      <c r="BK140" s="36" t="str">
        <f>IF(AX140&lt;&gt;"","Slope aspect: "&amp;AX140&amp;". ","")</f>
        <v/>
      </c>
      <c r="BL140" s="36" t="str">
        <f>IF(AY140&lt;&gt;"","Soil description: "&amp;AY140&amp;". ","")</f>
        <v/>
      </c>
      <c r="BM140" s="36" t="str">
        <f>IF(BA140&lt;&gt;"","Terrain: "&amp;BA140&amp;". ","")</f>
        <v/>
      </c>
      <c r="BN140" s="36" t="str">
        <f t="shared" si="22"/>
        <v/>
      </c>
      <c r="BO140" t="str">
        <f t="shared" si="23"/>
        <v/>
      </c>
      <c r="BP140" t="str">
        <f>IF(BD140&lt;&gt;"","Permit: "&amp;BD140,"")</f>
        <v/>
      </c>
      <c r="BQ140" s="41" t="str">
        <f>IF(AA140="Abundant","Estimated frequency within viewshed: Abundant (&gt;500).",IF(AA140="Common","Estimated frequency within viewshed: Common (101-500).",IF(AA140="Frequent","Estimated frequency within viewshed: Frequent (11-100).",IF(AA140="Occasional","Estimated frequency within viewshed: Occasional (6-10).",IF(AA140="Rare","Estimated frequency within viewshed: Rare (1-5).","")))))</f>
        <v/>
      </c>
      <c r="BR140" s="41" t="str">
        <f>IF(B140&lt;&gt;"",B140&amp;". ","")</f>
        <v/>
      </c>
      <c r="BS140" s="41" t="str">
        <f>IF(M140="Same individual","Tissue sample collected.",IF(M140="Same population","Tissue sample collected from another individual in the same population.",""))</f>
        <v/>
      </c>
      <c r="BT140" s="41" t="str">
        <f>IF(R140&lt;&gt;"","Seed sample collected from "&amp;R140&amp;" plants within the same population.","")</f>
        <v/>
      </c>
      <c r="BU140" s="41" t="str">
        <f>IF(AB140&lt;&gt;"",AB140&amp;". ","")</f>
        <v/>
      </c>
      <c r="BV140" s="41" t="str">
        <f>IF(AE140&lt;&gt;"","Landowner: "&amp;AE140&amp;".","")</f>
        <v/>
      </c>
      <c r="BW140" s="41" t="str">
        <f>IF(AF140&lt;&gt;"","Element Occurrence ID: "&amp;AF140&amp;".","")</f>
        <v/>
      </c>
      <c r="BX140" s="41" t="str">
        <f t="shared" si="24"/>
        <v/>
      </c>
      <c r="BY140" t="str">
        <f t="shared" si="25"/>
        <v/>
      </c>
      <c r="BZ140" s="41" t="str">
        <f t="shared" si="26"/>
        <v/>
      </c>
      <c r="CA140" t="str">
        <f t="shared" si="27"/>
        <v/>
      </c>
      <c r="CB140" s="41" t="str">
        <f>IF(AU140&lt;&gt;"","Area immediately surrounding specimen: "&amp;AU140&amp;".","")</f>
        <v/>
      </c>
      <c r="CC140" s="41" t="str">
        <f>IF(T140&lt;&gt;"","Habit: "&amp;T140&amp;".","")</f>
        <v/>
      </c>
      <c r="CD140" s="41" t="str">
        <f>IF(U140&lt;&gt;"","Life history habit: "&amp;U140&amp;".","")</f>
        <v/>
      </c>
      <c r="CE140" s="41" t="str">
        <f>IF(V140&lt;&gt;"","Graminoid habit: "&amp;V140&amp;".","")</f>
        <v/>
      </c>
      <c r="CF140" s="41" t="str">
        <f>IF(W140&lt;&gt;"","Flower color: "&amp;W140&amp;".","")</f>
        <v/>
      </c>
      <c r="CG140" s="41" t="str">
        <f>IF(X140&lt;&gt;"","Height in centimeters: "&amp;X140&amp;".","")</f>
        <v/>
      </c>
      <c r="CH140" s="41" t="str">
        <f>IF(Y140&lt;&gt;"",Y140&amp;".","")</f>
        <v/>
      </c>
      <c r="CI140" s="41" t="str">
        <f t="shared" si="28"/>
        <v/>
      </c>
      <c r="CJ140" t="str">
        <f t="shared" si="29"/>
        <v/>
      </c>
      <c r="CK140" s="41" t="str">
        <f>IF(T140&lt;&gt;"","''habit'':"&amp;"''"&amp;T140&amp;"'',","")</f>
        <v/>
      </c>
      <c r="CL140" s="41" t="str">
        <f>IF(U140&lt;&gt;"","''life cycle habit'':"&amp;"''"&amp;U140&amp;"'',","")</f>
        <v/>
      </c>
      <c r="CM140" s="41" t="str">
        <f>IF(V140&lt;&gt;"","''graminoidHabit'':"&amp;"''"&amp;V140&amp;"'',","")</f>
        <v/>
      </c>
      <c r="CN140" s="41" t="str">
        <f>IF(W140&lt;&gt;"","''flower color'':"&amp;"''"&amp;W140&amp;"'',","")</f>
        <v/>
      </c>
      <c r="CO140" s="41" t="str">
        <f>IF(X140&lt;&gt;"","''heightInCentimeters'':"&amp;X140&amp;",","")</f>
        <v/>
      </c>
      <c r="CP140" s="41" t="str">
        <f>IF(Y140&lt;&gt;"",Y140,"")</f>
        <v/>
      </c>
      <c r="CQ140" s="41" t="str">
        <f t="shared" si="30"/>
        <v/>
      </c>
      <c r="CR140" s="42" t="str">
        <f t="shared" si="31"/>
        <v/>
      </c>
      <c r="CS140" t="str">
        <f t="shared" si="32"/>
        <v/>
      </c>
      <c r="CT140" t="str">
        <f>IF(L140="Y","tissue","")</f>
        <v/>
      </c>
      <c r="CU140" t="str">
        <f>IF(L140="Y","in collection","")</f>
        <v/>
      </c>
      <c r="CV140" t="str">
        <f>IF(L140="Y","dessicated","")</f>
        <v/>
      </c>
    </row>
    <row r="141" spans="1:100" ht="16.5" x14ac:dyDescent="0.3">
      <c r="A141" s="7"/>
      <c r="B141" s="19"/>
      <c r="C141" s="19"/>
      <c r="D141" s="19"/>
      <c r="E141" s="19"/>
      <c r="F141" s="19"/>
      <c r="G141" s="10"/>
      <c r="H141" s="14"/>
      <c r="I141" s="19"/>
      <c r="J141" s="19"/>
      <c r="K141" s="10"/>
      <c r="L141" s="19"/>
      <c r="M141" s="19"/>
      <c r="N141" s="19"/>
      <c r="O141" s="19"/>
      <c r="P141" s="19"/>
      <c r="Q141" s="24"/>
      <c r="R141" s="14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29"/>
      <c r="AL141" s="29"/>
      <c r="AM141" s="7"/>
      <c r="AN141" s="7"/>
      <c r="AO141" s="7"/>
      <c r="AP141" s="19"/>
      <c r="AQ141" s="19"/>
      <c r="AR141" s="19"/>
      <c r="AS141" s="14"/>
      <c r="AT141" s="19"/>
      <c r="AU141" s="19"/>
      <c r="AV141" s="19"/>
      <c r="AW141" s="14"/>
      <c r="AX141" s="19"/>
      <c r="AY141" s="19"/>
      <c r="AZ141" s="19"/>
      <c r="BA141" s="19"/>
      <c r="BB141" s="19"/>
      <c r="BC141" s="19"/>
      <c r="BD141" s="19"/>
      <c r="BE141" s="19"/>
      <c r="BF141" s="14"/>
      <c r="BG141" s="35" t="str">
        <f>IF(BB141&lt;&gt;"","&lt;a href='https://www.inaturalist.org/observations/"&amp;BB141&amp;" 'target='_blank' style='color: blue'&gt;iNaturalist Record: "&amp;BB141&amp;"&lt;/a&gt; ","")</f>
        <v/>
      </c>
      <c r="BH141" s="36" t="str">
        <f>IF(AT141&lt;&gt;"",AT141&amp;". ","")</f>
        <v/>
      </c>
      <c r="BI141" s="36" t="str">
        <f>IF(AV141&lt;&gt;"","Land use/disturbance history: "&amp;AV141&amp;". ","")</f>
        <v/>
      </c>
      <c r="BJ141" s="36" t="str">
        <f>IF(AW141&lt;&gt;"","Slope in degrees: "&amp;AW141&amp;". ","")</f>
        <v/>
      </c>
      <c r="BK141" s="36" t="str">
        <f>IF(AX141&lt;&gt;"","Slope aspect: "&amp;AX141&amp;". ","")</f>
        <v/>
      </c>
      <c r="BL141" s="36" t="str">
        <f>IF(AY141&lt;&gt;"","Soil description: "&amp;AY141&amp;". ","")</f>
        <v/>
      </c>
      <c r="BM141" s="36" t="str">
        <f>IF(BA141&lt;&gt;"","Terrain: "&amp;BA141&amp;". ","")</f>
        <v/>
      </c>
      <c r="BN141" s="36" t="str">
        <f t="shared" si="22"/>
        <v/>
      </c>
      <c r="BO141" t="str">
        <f t="shared" si="23"/>
        <v/>
      </c>
      <c r="BP141" t="str">
        <f>IF(BD141&lt;&gt;"","Permit: "&amp;BD141,"")</f>
        <v/>
      </c>
      <c r="BQ141" s="41" t="str">
        <f>IF(AA141="Abundant","Estimated frequency within viewshed: Abundant (&gt;500).",IF(AA141="Common","Estimated frequency within viewshed: Common (101-500).",IF(AA141="Frequent","Estimated frequency within viewshed: Frequent (11-100).",IF(AA141="Occasional","Estimated frequency within viewshed: Occasional (6-10).",IF(AA141="Rare","Estimated frequency within viewshed: Rare (1-5).","")))))</f>
        <v/>
      </c>
      <c r="BR141" s="41" t="str">
        <f>IF(B141&lt;&gt;"",B141&amp;". ","")</f>
        <v/>
      </c>
      <c r="BS141" s="41" t="str">
        <f>IF(M141="Same individual","Tissue sample collected.",IF(M141="Same population","Tissue sample collected from another individual in the same population.",""))</f>
        <v/>
      </c>
      <c r="BT141" s="41" t="str">
        <f>IF(R141&lt;&gt;"","Seed sample collected from "&amp;R141&amp;" plants within the same population.","")</f>
        <v/>
      </c>
      <c r="BU141" s="41" t="str">
        <f>IF(AB141&lt;&gt;"",AB141&amp;". ","")</f>
        <v/>
      </c>
      <c r="BV141" s="41" t="str">
        <f>IF(AE141&lt;&gt;"","Landowner: "&amp;AE141&amp;".","")</f>
        <v/>
      </c>
      <c r="BW141" s="41" t="str">
        <f>IF(AF141&lt;&gt;"","Element Occurrence ID: "&amp;AF141&amp;".","")</f>
        <v/>
      </c>
      <c r="BX141" s="41" t="str">
        <f t="shared" si="24"/>
        <v/>
      </c>
      <c r="BY141" t="str">
        <f t="shared" si="25"/>
        <v/>
      </c>
      <c r="BZ141" s="41" t="str">
        <f t="shared" si="26"/>
        <v/>
      </c>
      <c r="CA141" t="str">
        <f t="shared" si="27"/>
        <v/>
      </c>
      <c r="CB141" s="41" t="str">
        <f>IF(AU141&lt;&gt;"","Area immediately surrounding specimen: "&amp;AU141&amp;".","")</f>
        <v/>
      </c>
      <c r="CC141" s="41" t="str">
        <f>IF(T141&lt;&gt;"","Habit: "&amp;T141&amp;".","")</f>
        <v/>
      </c>
      <c r="CD141" s="41" t="str">
        <f>IF(U141&lt;&gt;"","Life history habit: "&amp;U141&amp;".","")</f>
        <v/>
      </c>
      <c r="CE141" s="41" t="str">
        <f>IF(V141&lt;&gt;"","Graminoid habit: "&amp;V141&amp;".","")</f>
        <v/>
      </c>
      <c r="CF141" s="41" t="str">
        <f>IF(W141&lt;&gt;"","Flower color: "&amp;W141&amp;".","")</f>
        <v/>
      </c>
      <c r="CG141" s="41" t="str">
        <f>IF(X141&lt;&gt;"","Height in centimeters: "&amp;X141&amp;".","")</f>
        <v/>
      </c>
      <c r="CH141" s="41" t="str">
        <f>IF(Y141&lt;&gt;"",Y141&amp;".","")</f>
        <v/>
      </c>
      <c r="CI141" s="41" t="str">
        <f t="shared" si="28"/>
        <v/>
      </c>
      <c r="CJ141" t="str">
        <f t="shared" si="29"/>
        <v/>
      </c>
      <c r="CK141" s="41" t="str">
        <f>IF(T141&lt;&gt;"","''habit'':"&amp;"''"&amp;T141&amp;"'',","")</f>
        <v/>
      </c>
      <c r="CL141" s="41" t="str">
        <f>IF(U141&lt;&gt;"","''life cycle habit'':"&amp;"''"&amp;U141&amp;"'',","")</f>
        <v/>
      </c>
      <c r="CM141" s="41" t="str">
        <f>IF(V141&lt;&gt;"","''graminoidHabit'':"&amp;"''"&amp;V141&amp;"'',","")</f>
        <v/>
      </c>
      <c r="CN141" s="41" t="str">
        <f>IF(W141&lt;&gt;"","''flower color'':"&amp;"''"&amp;W141&amp;"'',","")</f>
        <v/>
      </c>
      <c r="CO141" s="41" t="str">
        <f>IF(X141&lt;&gt;"","''heightInCentimeters'':"&amp;X141&amp;",","")</f>
        <v/>
      </c>
      <c r="CP141" s="41" t="str">
        <f>IF(Y141&lt;&gt;"",Y141,"")</f>
        <v/>
      </c>
      <c r="CQ141" s="41" t="str">
        <f t="shared" si="30"/>
        <v/>
      </c>
      <c r="CR141" s="42" t="str">
        <f t="shared" si="31"/>
        <v/>
      </c>
      <c r="CS141" t="str">
        <f t="shared" si="32"/>
        <v/>
      </c>
      <c r="CT141" t="str">
        <f>IF(L141="Y","tissue","")</f>
        <v/>
      </c>
      <c r="CU141" t="str">
        <f>IF(L141="Y","in collection","")</f>
        <v/>
      </c>
      <c r="CV141" t="str">
        <f>IF(L141="Y","dessicated","")</f>
        <v/>
      </c>
    </row>
    <row r="142" spans="1:100" ht="16.5" x14ac:dyDescent="0.3">
      <c r="A142" s="7"/>
      <c r="B142" s="19"/>
      <c r="C142" s="19"/>
      <c r="D142" s="19"/>
      <c r="E142" s="19"/>
      <c r="F142" s="19"/>
      <c r="G142" s="10"/>
      <c r="H142" s="14"/>
      <c r="I142" s="19"/>
      <c r="J142" s="19"/>
      <c r="K142" s="10"/>
      <c r="L142" s="19"/>
      <c r="M142" s="19"/>
      <c r="N142" s="19"/>
      <c r="O142" s="19"/>
      <c r="P142" s="19"/>
      <c r="Q142" s="24"/>
      <c r="R142" s="14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29"/>
      <c r="AL142" s="29"/>
      <c r="AM142" s="7"/>
      <c r="AN142" s="7"/>
      <c r="AO142" s="7"/>
      <c r="AP142" s="19"/>
      <c r="AQ142" s="19"/>
      <c r="AR142" s="19"/>
      <c r="AS142" s="14"/>
      <c r="AT142" s="19"/>
      <c r="AU142" s="19"/>
      <c r="AV142" s="19"/>
      <c r="AW142" s="14"/>
      <c r="AX142" s="19"/>
      <c r="AY142" s="19"/>
      <c r="AZ142" s="19"/>
      <c r="BA142" s="19"/>
      <c r="BB142" s="19"/>
      <c r="BC142" s="19"/>
      <c r="BD142" s="19"/>
      <c r="BE142" s="19"/>
      <c r="BF142" s="14"/>
      <c r="BG142" s="35" t="str">
        <f>IF(BB142&lt;&gt;"","&lt;a href='https://www.inaturalist.org/observations/"&amp;BB142&amp;" 'target='_blank' style='color: blue'&gt;iNaturalist Record: "&amp;BB142&amp;"&lt;/a&gt; ","")</f>
        <v/>
      </c>
      <c r="BH142" s="36" t="str">
        <f>IF(AT142&lt;&gt;"",AT142&amp;". ","")</f>
        <v/>
      </c>
      <c r="BI142" s="36" t="str">
        <f>IF(AV142&lt;&gt;"","Land use/disturbance history: "&amp;AV142&amp;". ","")</f>
        <v/>
      </c>
      <c r="BJ142" s="36" t="str">
        <f>IF(AW142&lt;&gt;"","Slope in degrees: "&amp;AW142&amp;". ","")</f>
        <v/>
      </c>
      <c r="BK142" s="36" t="str">
        <f>IF(AX142&lt;&gt;"","Slope aspect: "&amp;AX142&amp;". ","")</f>
        <v/>
      </c>
      <c r="BL142" s="36" t="str">
        <f>IF(AY142&lt;&gt;"","Soil description: "&amp;AY142&amp;". ","")</f>
        <v/>
      </c>
      <c r="BM142" s="36" t="str">
        <f>IF(BA142&lt;&gt;"","Terrain: "&amp;BA142&amp;". ","")</f>
        <v/>
      </c>
      <c r="BN142" s="36" t="str">
        <f t="shared" si="22"/>
        <v/>
      </c>
      <c r="BO142" t="str">
        <f t="shared" si="23"/>
        <v/>
      </c>
      <c r="BP142" t="str">
        <f>IF(BD142&lt;&gt;"","Permit: "&amp;BD142,"")</f>
        <v/>
      </c>
      <c r="BQ142" s="41" t="str">
        <f>IF(AA142="Abundant","Estimated frequency within viewshed: Abundant (&gt;500).",IF(AA142="Common","Estimated frequency within viewshed: Common (101-500).",IF(AA142="Frequent","Estimated frequency within viewshed: Frequent (11-100).",IF(AA142="Occasional","Estimated frequency within viewshed: Occasional (6-10).",IF(AA142="Rare","Estimated frequency within viewshed: Rare (1-5).","")))))</f>
        <v/>
      </c>
      <c r="BR142" s="41" t="str">
        <f>IF(B142&lt;&gt;"",B142&amp;". ","")</f>
        <v/>
      </c>
      <c r="BS142" s="41" t="str">
        <f>IF(M142="Same individual","Tissue sample collected.",IF(M142="Same population","Tissue sample collected from another individual in the same population.",""))</f>
        <v/>
      </c>
      <c r="BT142" s="41" t="str">
        <f>IF(R142&lt;&gt;"","Seed sample collected from "&amp;R142&amp;" plants within the same population.","")</f>
        <v/>
      </c>
      <c r="BU142" s="41" t="str">
        <f>IF(AB142&lt;&gt;"",AB142&amp;". ","")</f>
        <v/>
      </c>
      <c r="BV142" s="41" t="str">
        <f>IF(AE142&lt;&gt;"","Landowner: "&amp;AE142&amp;".","")</f>
        <v/>
      </c>
      <c r="BW142" s="41" t="str">
        <f>IF(AF142&lt;&gt;"","Element Occurrence ID: "&amp;AF142&amp;".","")</f>
        <v/>
      </c>
      <c r="BX142" s="41" t="str">
        <f t="shared" si="24"/>
        <v/>
      </c>
      <c r="BY142" t="str">
        <f t="shared" si="25"/>
        <v/>
      </c>
      <c r="BZ142" s="41" t="str">
        <f t="shared" si="26"/>
        <v/>
      </c>
      <c r="CA142" t="str">
        <f t="shared" si="27"/>
        <v/>
      </c>
      <c r="CB142" s="41" t="str">
        <f>IF(AU142&lt;&gt;"","Area immediately surrounding specimen: "&amp;AU142&amp;".","")</f>
        <v/>
      </c>
      <c r="CC142" s="41" t="str">
        <f>IF(T142&lt;&gt;"","Habit: "&amp;T142&amp;".","")</f>
        <v/>
      </c>
      <c r="CD142" s="41" t="str">
        <f>IF(U142&lt;&gt;"","Life history habit: "&amp;U142&amp;".","")</f>
        <v/>
      </c>
      <c r="CE142" s="41" t="str">
        <f>IF(V142&lt;&gt;"","Graminoid habit: "&amp;V142&amp;".","")</f>
        <v/>
      </c>
      <c r="CF142" s="41" t="str">
        <f>IF(W142&lt;&gt;"","Flower color: "&amp;W142&amp;".","")</f>
        <v/>
      </c>
      <c r="CG142" s="41" t="str">
        <f>IF(X142&lt;&gt;"","Height in centimeters: "&amp;X142&amp;".","")</f>
        <v/>
      </c>
      <c r="CH142" s="41" t="str">
        <f>IF(Y142&lt;&gt;"",Y142&amp;".","")</f>
        <v/>
      </c>
      <c r="CI142" s="41" t="str">
        <f t="shared" si="28"/>
        <v/>
      </c>
      <c r="CJ142" t="str">
        <f t="shared" si="29"/>
        <v/>
      </c>
      <c r="CK142" s="41" t="str">
        <f>IF(T142&lt;&gt;"","''habit'':"&amp;"''"&amp;T142&amp;"'',","")</f>
        <v/>
      </c>
      <c r="CL142" s="41" t="str">
        <f>IF(U142&lt;&gt;"","''life cycle habit'':"&amp;"''"&amp;U142&amp;"'',","")</f>
        <v/>
      </c>
      <c r="CM142" s="41" t="str">
        <f>IF(V142&lt;&gt;"","''graminoidHabit'':"&amp;"''"&amp;V142&amp;"'',","")</f>
        <v/>
      </c>
      <c r="CN142" s="41" t="str">
        <f>IF(W142&lt;&gt;"","''flower color'':"&amp;"''"&amp;W142&amp;"'',","")</f>
        <v/>
      </c>
      <c r="CO142" s="41" t="str">
        <f>IF(X142&lt;&gt;"","''heightInCentimeters'':"&amp;X142&amp;",","")</f>
        <v/>
      </c>
      <c r="CP142" s="41" t="str">
        <f>IF(Y142&lt;&gt;"",Y142,"")</f>
        <v/>
      </c>
      <c r="CQ142" s="41" t="str">
        <f t="shared" si="30"/>
        <v/>
      </c>
      <c r="CR142" s="42" t="str">
        <f t="shared" si="31"/>
        <v/>
      </c>
      <c r="CS142" t="str">
        <f t="shared" si="32"/>
        <v/>
      </c>
      <c r="CT142" t="str">
        <f>IF(L142="Y","tissue","")</f>
        <v/>
      </c>
      <c r="CU142" t="str">
        <f>IF(L142="Y","in collection","")</f>
        <v/>
      </c>
      <c r="CV142" t="str">
        <f>IF(L142="Y","dessicated","")</f>
        <v/>
      </c>
    </row>
    <row r="143" spans="1:100" ht="16.5" x14ac:dyDescent="0.3">
      <c r="A143" s="7"/>
      <c r="B143" s="19"/>
      <c r="C143" s="19"/>
      <c r="D143" s="19"/>
      <c r="E143" s="19"/>
      <c r="F143" s="19"/>
      <c r="G143" s="10"/>
      <c r="H143" s="14"/>
      <c r="I143" s="19"/>
      <c r="J143" s="19"/>
      <c r="K143" s="10"/>
      <c r="L143" s="19"/>
      <c r="M143" s="19"/>
      <c r="N143" s="19"/>
      <c r="O143" s="19"/>
      <c r="P143" s="19"/>
      <c r="Q143" s="24"/>
      <c r="R143" s="14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29"/>
      <c r="AL143" s="29"/>
      <c r="AM143" s="7"/>
      <c r="AN143" s="7"/>
      <c r="AO143" s="7"/>
      <c r="AP143" s="19"/>
      <c r="AQ143" s="19"/>
      <c r="AR143" s="19"/>
      <c r="AS143" s="14"/>
      <c r="AT143" s="19"/>
      <c r="AU143" s="19"/>
      <c r="AV143" s="19"/>
      <c r="AW143" s="14"/>
      <c r="AX143" s="19"/>
      <c r="AY143" s="19"/>
      <c r="AZ143" s="19"/>
      <c r="BA143" s="19"/>
      <c r="BB143" s="19"/>
      <c r="BC143" s="19"/>
      <c r="BD143" s="19"/>
      <c r="BE143" s="19"/>
      <c r="BF143" s="14"/>
      <c r="BG143" s="35" t="str">
        <f>IF(BB143&lt;&gt;"","&lt;a href='https://www.inaturalist.org/observations/"&amp;BB143&amp;" 'target='_blank' style='color: blue'&gt;iNaturalist Record: "&amp;BB143&amp;"&lt;/a&gt; ","")</f>
        <v/>
      </c>
      <c r="BH143" s="36" t="str">
        <f>IF(AT143&lt;&gt;"",AT143&amp;". ","")</f>
        <v/>
      </c>
      <c r="BI143" s="36" t="str">
        <f>IF(AV143&lt;&gt;"","Land use/disturbance history: "&amp;AV143&amp;". ","")</f>
        <v/>
      </c>
      <c r="BJ143" s="36" t="str">
        <f>IF(AW143&lt;&gt;"","Slope in degrees: "&amp;AW143&amp;". ","")</f>
        <v/>
      </c>
      <c r="BK143" s="36" t="str">
        <f>IF(AX143&lt;&gt;"","Slope aspect: "&amp;AX143&amp;". ","")</f>
        <v/>
      </c>
      <c r="BL143" s="36" t="str">
        <f>IF(AY143&lt;&gt;"","Soil description: "&amp;AY143&amp;". ","")</f>
        <v/>
      </c>
      <c r="BM143" s="36" t="str">
        <f>IF(BA143&lt;&gt;"","Terrain: "&amp;BA143&amp;". ","")</f>
        <v/>
      </c>
      <c r="BN143" s="36" t="str">
        <f t="shared" si="22"/>
        <v/>
      </c>
      <c r="BO143" t="str">
        <f t="shared" si="23"/>
        <v/>
      </c>
      <c r="BP143" t="str">
        <f>IF(BD143&lt;&gt;"","Permit: "&amp;BD143,"")</f>
        <v/>
      </c>
      <c r="BQ143" s="41" t="str">
        <f>IF(AA143="Abundant","Estimated frequency within viewshed: Abundant (&gt;500).",IF(AA143="Common","Estimated frequency within viewshed: Common (101-500).",IF(AA143="Frequent","Estimated frequency within viewshed: Frequent (11-100).",IF(AA143="Occasional","Estimated frequency within viewshed: Occasional (6-10).",IF(AA143="Rare","Estimated frequency within viewshed: Rare (1-5).","")))))</f>
        <v/>
      </c>
      <c r="BR143" s="41" t="str">
        <f>IF(B143&lt;&gt;"",B143&amp;". ","")</f>
        <v/>
      </c>
      <c r="BS143" s="41" t="str">
        <f>IF(M143="Same individual","Tissue sample collected.",IF(M143="Same population","Tissue sample collected from another individual in the same population.",""))</f>
        <v/>
      </c>
      <c r="BT143" s="41" t="str">
        <f>IF(R143&lt;&gt;"","Seed sample collected from "&amp;R143&amp;" plants within the same population.","")</f>
        <v/>
      </c>
      <c r="BU143" s="41" t="str">
        <f>IF(AB143&lt;&gt;"",AB143&amp;". ","")</f>
        <v/>
      </c>
      <c r="BV143" s="41" t="str">
        <f>IF(AE143&lt;&gt;"","Landowner: "&amp;AE143&amp;".","")</f>
        <v/>
      </c>
      <c r="BW143" s="41" t="str">
        <f>IF(AF143&lt;&gt;"","Element Occurrence ID: "&amp;AF143&amp;".","")</f>
        <v/>
      </c>
      <c r="BX143" s="41" t="str">
        <f t="shared" si="24"/>
        <v/>
      </c>
      <c r="BY143" t="str">
        <f t="shared" si="25"/>
        <v/>
      </c>
      <c r="BZ143" s="41" t="str">
        <f t="shared" si="26"/>
        <v/>
      </c>
      <c r="CA143" t="str">
        <f t="shared" si="27"/>
        <v/>
      </c>
      <c r="CB143" s="41" t="str">
        <f>IF(AU143&lt;&gt;"","Area immediately surrounding specimen: "&amp;AU143&amp;".","")</f>
        <v/>
      </c>
      <c r="CC143" s="41" t="str">
        <f>IF(T143&lt;&gt;"","Habit: "&amp;T143&amp;".","")</f>
        <v/>
      </c>
      <c r="CD143" s="41" t="str">
        <f>IF(U143&lt;&gt;"","Life history habit: "&amp;U143&amp;".","")</f>
        <v/>
      </c>
      <c r="CE143" s="41" t="str">
        <f>IF(V143&lt;&gt;"","Graminoid habit: "&amp;V143&amp;".","")</f>
        <v/>
      </c>
      <c r="CF143" s="41" t="str">
        <f>IF(W143&lt;&gt;"","Flower color: "&amp;W143&amp;".","")</f>
        <v/>
      </c>
      <c r="CG143" s="41" t="str">
        <f>IF(X143&lt;&gt;"","Height in centimeters: "&amp;X143&amp;".","")</f>
        <v/>
      </c>
      <c r="CH143" s="41" t="str">
        <f>IF(Y143&lt;&gt;"",Y143&amp;".","")</f>
        <v/>
      </c>
      <c r="CI143" s="41" t="str">
        <f t="shared" si="28"/>
        <v/>
      </c>
      <c r="CJ143" t="str">
        <f t="shared" si="29"/>
        <v/>
      </c>
      <c r="CK143" s="41" t="str">
        <f>IF(T143&lt;&gt;"","''habit'':"&amp;"''"&amp;T143&amp;"'',","")</f>
        <v/>
      </c>
      <c r="CL143" s="41" t="str">
        <f>IF(U143&lt;&gt;"","''life cycle habit'':"&amp;"''"&amp;U143&amp;"'',","")</f>
        <v/>
      </c>
      <c r="CM143" s="41" t="str">
        <f>IF(V143&lt;&gt;"","''graminoidHabit'':"&amp;"''"&amp;V143&amp;"'',","")</f>
        <v/>
      </c>
      <c r="CN143" s="41" t="str">
        <f>IF(W143&lt;&gt;"","''flower color'':"&amp;"''"&amp;W143&amp;"'',","")</f>
        <v/>
      </c>
      <c r="CO143" s="41" t="str">
        <f>IF(X143&lt;&gt;"","''heightInCentimeters'':"&amp;X143&amp;",","")</f>
        <v/>
      </c>
      <c r="CP143" s="41" t="str">
        <f>IF(Y143&lt;&gt;"",Y143,"")</f>
        <v/>
      </c>
      <c r="CQ143" s="41" t="str">
        <f t="shared" si="30"/>
        <v/>
      </c>
      <c r="CR143" s="42" t="str">
        <f t="shared" si="31"/>
        <v/>
      </c>
      <c r="CS143" t="str">
        <f t="shared" si="32"/>
        <v/>
      </c>
      <c r="CT143" t="str">
        <f>IF(L143="Y","tissue","")</f>
        <v/>
      </c>
      <c r="CU143" t="str">
        <f>IF(L143="Y","in collection","")</f>
        <v/>
      </c>
      <c r="CV143" t="str">
        <f>IF(L143="Y","dessicated","")</f>
        <v/>
      </c>
    </row>
    <row r="144" spans="1:100" ht="16.5" x14ac:dyDescent="0.3">
      <c r="A144" s="7"/>
      <c r="B144" s="19"/>
      <c r="C144" s="19"/>
      <c r="D144" s="19"/>
      <c r="E144" s="19"/>
      <c r="F144" s="19"/>
      <c r="G144" s="10"/>
      <c r="H144" s="14"/>
      <c r="I144" s="19"/>
      <c r="J144" s="19"/>
      <c r="K144" s="10"/>
      <c r="L144" s="19"/>
      <c r="M144" s="19"/>
      <c r="N144" s="19"/>
      <c r="O144" s="19"/>
      <c r="P144" s="19"/>
      <c r="Q144" s="24"/>
      <c r="R144" s="14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29"/>
      <c r="AL144" s="29"/>
      <c r="AM144" s="7"/>
      <c r="AN144" s="7"/>
      <c r="AO144" s="7"/>
      <c r="AP144" s="19"/>
      <c r="AQ144" s="19"/>
      <c r="AR144" s="19"/>
      <c r="AS144" s="14"/>
      <c r="AT144" s="19"/>
      <c r="AU144" s="19"/>
      <c r="AV144" s="19"/>
      <c r="AW144" s="14"/>
      <c r="AX144" s="19"/>
      <c r="AY144" s="19"/>
      <c r="AZ144" s="19"/>
      <c r="BA144" s="19"/>
      <c r="BB144" s="19"/>
      <c r="BC144" s="19"/>
      <c r="BD144" s="19"/>
      <c r="BE144" s="19"/>
      <c r="BF144" s="14"/>
      <c r="BG144" s="35" t="str">
        <f>IF(BB144&lt;&gt;"","&lt;a href='https://www.inaturalist.org/observations/"&amp;BB144&amp;" 'target='_blank' style='color: blue'&gt;iNaturalist Record: "&amp;BB144&amp;"&lt;/a&gt; ","")</f>
        <v/>
      </c>
      <c r="BH144" s="36" t="str">
        <f>IF(AT144&lt;&gt;"",AT144&amp;". ","")</f>
        <v/>
      </c>
      <c r="BI144" s="36" t="str">
        <f>IF(AV144&lt;&gt;"","Land use/disturbance history: "&amp;AV144&amp;". ","")</f>
        <v/>
      </c>
      <c r="BJ144" s="36" t="str">
        <f>IF(AW144&lt;&gt;"","Slope in degrees: "&amp;AW144&amp;". ","")</f>
        <v/>
      </c>
      <c r="BK144" s="36" t="str">
        <f>IF(AX144&lt;&gt;"","Slope aspect: "&amp;AX144&amp;". ","")</f>
        <v/>
      </c>
      <c r="BL144" s="36" t="str">
        <f>IF(AY144&lt;&gt;"","Soil description: "&amp;AY144&amp;". ","")</f>
        <v/>
      </c>
      <c r="BM144" s="36" t="str">
        <f>IF(BA144&lt;&gt;"","Terrain: "&amp;BA144&amp;". ","")</f>
        <v/>
      </c>
      <c r="BN144" s="36" t="str">
        <f t="shared" si="22"/>
        <v/>
      </c>
      <c r="BO144" t="str">
        <f t="shared" si="23"/>
        <v/>
      </c>
      <c r="BP144" t="str">
        <f>IF(BD144&lt;&gt;"","Permit: "&amp;BD144,"")</f>
        <v/>
      </c>
      <c r="BQ144" s="41" t="str">
        <f>IF(AA144="Abundant","Estimated frequency within viewshed: Abundant (&gt;500).",IF(AA144="Common","Estimated frequency within viewshed: Common (101-500).",IF(AA144="Frequent","Estimated frequency within viewshed: Frequent (11-100).",IF(AA144="Occasional","Estimated frequency within viewshed: Occasional (6-10).",IF(AA144="Rare","Estimated frequency within viewshed: Rare (1-5).","")))))</f>
        <v/>
      </c>
      <c r="BR144" s="41" t="str">
        <f>IF(B144&lt;&gt;"",B144&amp;". ","")</f>
        <v/>
      </c>
      <c r="BS144" s="41" t="str">
        <f>IF(M144="Same individual","Tissue sample collected.",IF(M144="Same population","Tissue sample collected from another individual in the same population.",""))</f>
        <v/>
      </c>
      <c r="BT144" s="41" t="str">
        <f>IF(R144&lt;&gt;"","Seed sample collected from "&amp;R144&amp;" plants within the same population.","")</f>
        <v/>
      </c>
      <c r="BU144" s="41" t="str">
        <f>IF(AB144&lt;&gt;"",AB144&amp;". ","")</f>
        <v/>
      </c>
      <c r="BV144" s="41" t="str">
        <f>IF(AE144&lt;&gt;"","Landowner: "&amp;AE144&amp;".","")</f>
        <v/>
      </c>
      <c r="BW144" s="41" t="str">
        <f>IF(AF144&lt;&gt;"","Element Occurrence ID: "&amp;AF144&amp;".","")</f>
        <v/>
      </c>
      <c r="BX144" s="41" t="str">
        <f t="shared" si="24"/>
        <v/>
      </c>
      <c r="BY144" t="str">
        <f t="shared" si="25"/>
        <v/>
      </c>
      <c r="BZ144" s="41" t="str">
        <f t="shared" si="26"/>
        <v/>
      </c>
      <c r="CA144" t="str">
        <f t="shared" si="27"/>
        <v/>
      </c>
      <c r="CB144" s="41" t="str">
        <f>IF(AU144&lt;&gt;"","Area immediately surrounding specimen: "&amp;AU144&amp;".","")</f>
        <v/>
      </c>
      <c r="CC144" s="41" t="str">
        <f>IF(T144&lt;&gt;"","Habit: "&amp;T144&amp;".","")</f>
        <v/>
      </c>
      <c r="CD144" s="41" t="str">
        <f>IF(U144&lt;&gt;"","Life history habit: "&amp;U144&amp;".","")</f>
        <v/>
      </c>
      <c r="CE144" s="41" t="str">
        <f>IF(V144&lt;&gt;"","Graminoid habit: "&amp;V144&amp;".","")</f>
        <v/>
      </c>
      <c r="CF144" s="41" t="str">
        <f>IF(W144&lt;&gt;"","Flower color: "&amp;W144&amp;".","")</f>
        <v/>
      </c>
      <c r="CG144" s="41" t="str">
        <f>IF(X144&lt;&gt;"","Height in centimeters: "&amp;X144&amp;".","")</f>
        <v/>
      </c>
      <c r="CH144" s="41" t="str">
        <f>IF(Y144&lt;&gt;"",Y144&amp;".","")</f>
        <v/>
      </c>
      <c r="CI144" s="41" t="str">
        <f t="shared" si="28"/>
        <v/>
      </c>
      <c r="CJ144" t="str">
        <f t="shared" si="29"/>
        <v/>
      </c>
      <c r="CK144" s="41" t="str">
        <f>IF(T144&lt;&gt;"","''habit'':"&amp;"''"&amp;T144&amp;"'',","")</f>
        <v/>
      </c>
      <c r="CL144" s="41" t="str">
        <f>IF(U144&lt;&gt;"","''life cycle habit'':"&amp;"''"&amp;U144&amp;"'',","")</f>
        <v/>
      </c>
      <c r="CM144" s="41" t="str">
        <f>IF(V144&lt;&gt;"","''graminoidHabit'':"&amp;"''"&amp;V144&amp;"'',","")</f>
        <v/>
      </c>
      <c r="CN144" s="41" t="str">
        <f>IF(W144&lt;&gt;"","''flower color'':"&amp;"''"&amp;W144&amp;"'',","")</f>
        <v/>
      </c>
      <c r="CO144" s="41" t="str">
        <f>IF(X144&lt;&gt;"","''heightInCentimeters'':"&amp;X144&amp;",","")</f>
        <v/>
      </c>
      <c r="CP144" s="41" t="str">
        <f>IF(Y144&lt;&gt;"",Y144,"")</f>
        <v/>
      </c>
      <c r="CQ144" s="41" t="str">
        <f t="shared" si="30"/>
        <v/>
      </c>
      <c r="CR144" s="42" t="str">
        <f t="shared" si="31"/>
        <v/>
      </c>
      <c r="CS144" t="str">
        <f t="shared" si="32"/>
        <v/>
      </c>
      <c r="CT144" t="str">
        <f>IF(L144="Y","tissue","")</f>
        <v/>
      </c>
      <c r="CU144" t="str">
        <f>IF(L144="Y","in collection","")</f>
        <v/>
      </c>
      <c r="CV144" t="str">
        <f>IF(L144="Y","dessicated","")</f>
        <v/>
      </c>
    </row>
    <row r="145" spans="1:100" ht="16.5" x14ac:dyDescent="0.3">
      <c r="A145" s="7"/>
      <c r="B145" s="19"/>
      <c r="C145" s="19"/>
      <c r="D145" s="19"/>
      <c r="E145" s="19"/>
      <c r="F145" s="19"/>
      <c r="G145" s="10"/>
      <c r="H145" s="14"/>
      <c r="I145" s="19"/>
      <c r="J145" s="19"/>
      <c r="K145" s="10"/>
      <c r="L145" s="19"/>
      <c r="M145" s="19"/>
      <c r="N145" s="19"/>
      <c r="O145" s="19"/>
      <c r="P145" s="19"/>
      <c r="Q145" s="24"/>
      <c r="R145" s="14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29"/>
      <c r="AL145" s="29"/>
      <c r="AM145" s="7"/>
      <c r="AN145" s="7"/>
      <c r="AO145" s="7"/>
      <c r="AP145" s="19"/>
      <c r="AQ145" s="19"/>
      <c r="AR145" s="19"/>
      <c r="AS145" s="14"/>
      <c r="AT145" s="19"/>
      <c r="AU145" s="19"/>
      <c r="AV145" s="19"/>
      <c r="AW145" s="14"/>
      <c r="AX145" s="19"/>
      <c r="AY145" s="19"/>
      <c r="AZ145" s="19"/>
      <c r="BA145" s="19"/>
      <c r="BB145" s="19"/>
      <c r="BC145" s="19"/>
      <c r="BD145" s="19"/>
      <c r="BE145" s="19"/>
      <c r="BF145" s="14"/>
      <c r="BG145" s="35" t="str">
        <f>IF(BB145&lt;&gt;"","&lt;a href='https://www.inaturalist.org/observations/"&amp;BB145&amp;" 'target='_blank' style='color: blue'&gt;iNaturalist Record: "&amp;BB145&amp;"&lt;/a&gt; ","")</f>
        <v/>
      </c>
      <c r="BH145" s="36" t="str">
        <f>IF(AT145&lt;&gt;"",AT145&amp;". ","")</f>
        <v/>
      </c>
      <c r="BI145" s="36" t="str">
        <f>IF(AV145&lt;&gt;"","Land use/disturbance history: "&amp;AV145&amp;". ","")</f>
        <v/>
      </c>
      <c r="BJ145" s="36" t="str">
        <f>IF(AW145&lt;&gt;"","Slope in degrees: "&amp;AW145&amp;". ","")</f>
        <v/>
      </c>
      <c r="BK145" s="36" t="str">
        <f>IF(AX145&lt;&gt;"","Slope aspect: "&amp;AX145&amp;". ","")</f>
        <v/>
      </c>
      <c r="BL145" s="36" t="str">
        <f>IF(AY145&lt;&gt;"","Soil description: "&amp;AY145&amp;". ","")</f>
        <v/>
      </c>
      <c r="BM145" s="36" t="str">
        <f>IF(BA145&lt;&gt;"","Terrain: "&amp;BA145&amp;". ","")</f>
        <v/>
      </c>
      <c r="BN145" s="36" t="str">
        <f t="shared" si="22"/>
        <v/>
      </c>
      <c r="BO145" t="str">
        <f t="shared" si="23"/>
        <v/>
      </c>
      <c r="BP145" t="str">
        <f>IF(BD145&lt;&gt;"","Permit: "&amp;BD145,"")</f>
        <v/>
      </c>
      <c r="BQ145" s="41" t="str">
        <f>IF(AA145="Abundant","Estimated frequency within viewshed: Abundant (&gt;500).",IF(AA145="Common","Estimated frequency within viewshed: Common (101-500).",IF(AA145="Frequent","Estimated frequency within viewshed: Frequent (11-100).",IF(AA145="Occasional","Estimated frequency within viewshed: Occasional (6-10).",IF(AA145="Rare","Estimated frequency within viewshed: Rare (1-5).","")))))</f>
        <v/>
      </c>
      <c r="BR145" s="41" t="str">
        <f>IF(B145&lt;&gt;"",B145&amp;". ","")</f>
        <v/>
      </c>
      <c r="BS145" s="41" t="str">
        <f>IF(M145="Same individual","Tissue sample collected.",IF(M145="Same population","Tissue sample collected from another individual in the same population.",""))</f>
        <v/>
      </c>
      <c r="BT145" s="41" t="str">
        <f>IF(R145&lt;&gt;"","Seed sample collected from "&amp;R145&amp;" plants within the same population.","")</f>
        <v/>
      </c>
      <c r="BU145" s="41" t="str">
        <f>IF(AB145&lt;&gt;"",AB145&amp;". ","")</f>
        <v/>
      </c>
      <c r="BV145" s="41" t="str">
        <f>IF(AE145&lt;&gt;"","Landowner: "&amp;AE145&amp;".","")</f>
        <v/>
      </c>
      <c r="BW145" s="41" t="str">
        <f>IF(AF145&lt;&gt;"","Element Occurrence ID: "&amp;AF145&amp;".","")</f>
        <v/>
      </c>
      <c r="BX145" s="41" t="str">
        <f t="shared" si="24"/>
        <v/>
      </c>
      <c r="BY145" t="str">
        <f t="shared" si="25"/>
        <v/>
      </c>
      <c r="BZ145" s="41" t="str">
        <f t="shared" si="26"/>
        <v/>
      </c>
      <c r="CA145" t="str">
        <f t="shared" si="27"/>
        <v/>
      </c>
      <c r="CB145" s="41" t="str">
        <f>IF(AU145&lt;&gt;"","Area immediately surrounding specimen: "&amp;AU145&amp;".","")</f>
        <v/>
      </c>
      <c r="CC145" s="41" t="str">
        <f>IF(T145&lt;&gt;"","Habit: "&amp;T145&amp;".","")</f>
        <v/>
      </c>
      <c r="CD145" s="41" t="str">
        <f>IF(U145&lt;&gt;"","Life history habit: "&amp;U145&amp;".","")</f>
        <v/>
      </c>
      <c r="CE145" s="41" t="str">
        <f>IF(V145&lt;&gt;"","Graminoid habit: "&amp;V145&amp;".","")</f>
        <v/>
      </c>
      <c r="CF145" s="41" t="str">
        <f>IF(W145&lt;&gt;"","Flower color: "&amp;W145&amp;".","")</f>
        <v/>
      </c>
      <c r="CG145" s="41" t="str">
        <f>IF(X145&lt;&gt;"","Height in centimeters: "&amp;X145&amp;".","")</f>
        <v/>
      </c>
      <c r="CH145" s="41" t="str">
        <f>IF(Y145&lt;&gt;"",Y145&amp;".","")</f>
        <v/>
      </c>
      <c r="CI145" s="41" t="str">
        <f t="shared" si="28"/>
        <v/>
      </c>
      <c r="CJ145" t="str">
        <f t="shared" si="29"/>
        <v/>
      </c>
      <c r="CK145" s="41" t="str">
        <f>IF(T145&lt;&gt;"","''habit'':"&amp;"''"&amp;T145&amp;"'',","")</f>
        <v/>
      </c>
      <c r="CL145" s="41" t="str">
        <f>IF(U145&lt;&gt;"","''life cycle habit'':"&amp;"''"&amp;U145&amp;"'',","")</f>
        <v/>
      </c>
      <c r="CM145" s="41" t="str">
        <f>IF(V145&lt;&gt;"","''graminoidHabit'':"&amp;"''"&amp;V145&amp;"'',","")</f>
        <v/>
      </c>
      <c r="CN145" s="41" t="str">
        <f>IF(W145&lt;&gt;"","''flower color'':"&amp;"''"&amp;W145&amp;"'',","")</f>
        <v/>
      </c>
      <c r="CO145" s="41" t="str">
        <f>IF(X145&lt;&gt;"","''heightInCentimeters'':"&amp;X145&amp;",","")</f>
        <v/>
      </c>
      <c r="CP145" s="41" t="str">
        <f>IF(Y145&lt;&gt;"",Y145,"")</f>
        <v/>
      </c>
      <c r="CQ145" s="41" t="str">
        <f t="shared" si="30"/>
        <v/>
      </c>
      <c r="CR145" s="42" t="str">
        <f t="shared" si="31"/>
        <v/>
      </c>
      <c r="CS145" t="str">
        <f t="shared" si="32"/>
        <v/>
      </c>
      <c r="CT145" t="str">
        <f>IF(L145="Y","tissue","")</f>
        <v/>
      </c>
      <c r="CU145" t="str">
        <f>IF(L145="Y","in collection","")</f>
        <v/>
      </c>
      <c r="CV145" t="str">
        <f>IF(L145="Y","dessicated","")</f>
        <v/>
      </c>
    </row>
    <row r="146" spans="1:100" ht="16.5" x14ac:dyDescent="0.3">
      <c r="A146" s="7"/>
      <c r="B146" s="19"/>
      <c r="C146" s="19"/>
      <c r="D146" s="19"/>
      <c r="E146" s="19"/>
      <c r="F146" s="19"/>
      <c r="G146" s="10"/>
      <c r="H146" s="14"/>
      <c r="I146" s="19"/>
      <c r="J146" s="19"/>
      <c r="K146" s="10"/>
      <c r="L146" s="19"/>
      <c r="M146" s="19"/>
      <c r="N146" s="19"/>
      <c r="O146" s="19"/>
      <c r="P146" s="19"/>
      <c r="Q146" s="24"/>
      <c r="R146" s="14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29"/>
      <c r="AL146" s="29"/>
      <c r="AM146" s="7"/>
      <c r="AN146" s="7"/>
      <c r="AO146" s="7"/>
      <c r="AP146" s="19"/>
      <c r="AQ146" s="19"/>
      <c r="AR146" s="19"/>
      <c r="AS146" s="14"/>
      <c r="AT146" s="19"/>
      <c r="AU146" s="19"/>
      <c r="AV146" s="19"/>
      <c r="AW146" s="14"/>
      <c r="AX146" s="19"/>
      <c r="AY146" s="19"/>
      <c r="AZ146" s="19"/>
      <c r="BA146" s="19"/>
      <c r="BB146" s="19"/>
      <c r="BC146" s="19"/>
      <c r="BD146" s="19"/>
      <c r="BE146" s="19"/>
      <c r="BF146" s="14"/>
      <c r="BG146" s="35" t="str">
        <f>IF(BB146&lt;&gt;"","&lt;a href='https://www.inaturalist.org/observations/"&amp;BB146&amp;" 'target='_blank' style='color: blue'&gt;iNaturalist Record: "&amp;BB146&amp;"&lt;/a&gt; ","")</f>
        <v/>
      </c>
      <c r="BH146" s="36" t="str">
        <f>IF(AT146&lt;&gt;"",AT146&amp;". ","")</f>
        <v/>
      </c>
      <c r="BI146" s="36" t="str">
        <f>IF(AV146&lt;&gt;"","Land use/disturbance history: "&amp;AV146&amp;". ","")</f>
        <v/>
      </c>
      <c r="BJ146" s="36" t="str">
        <f>IF(AW146&lt;&gt;"","Slope in degrees: "&amp;AW146&amp;". ","")</f>
        <v/>
      </c>
      <c r="BK146" s="36" t="str">
        <f>IF(AX146&lt;&gt;"","Slope aspect: "&amp;AX146&amp;". ","")</f>
        <v/>
      </c>
      <c r="BL146" s="36" t="str">
        <f>IF(AY146&lt;&gt;"","Soil description: "&amp;AY146&amp;". ","")</f>
        <v/>
      </c>
      <c r="BM146" s="36" t="str">
        <f>IF(BA146&lt;&gt;"","Terrain: "&amp;BA146&amp;". ","")</f>
        <v/>
      </c>
      <c r="BN146" s="36" t="str">
        <f t="shared" si="22"/>
        <v/>
      </c>
      <c r="BO146" t="str">
        <f t="shared" si="23"/>
        <v/>
      </c>
      <c r="BP146" t="str">
        <f>IF(BD146&lt;&gt;"","Permit: "&amp;BD146,"")</f>
        <v/>
      </c>
      <c r="BQ146" s="41" t="str">
        <f>IF(AA146="Abundant","Estimated frequency within viewshed: Abundant (&gt;500).",IF(AA146="Common","Estimated frequency within viewshed: Common (101-500).",IF(AA146="Frequent","Estimated frequency within viewshed: Frequent (11-100).",IF(AA146="Occasional","Estimated frequency within viewshed: Occasional (6-10).",IF(AA146="Rare","Estimated frequency within viewshed: Rare (1-5).","")))))</f>
        <v/>
      </c>
      <c r="BR146" s="41" t="str">
        <f>IF(B146&lt;&gt;"",B146&amp;". ","")</f>
        <v/>
      </c>
      <c r="BS146" s="41" t="str">
        <f>IF(M146="Same individual","Tissue sample collected.",IF(M146="Same population","Tissue sample collected from another individual in the same population.",""))</f>
        <v/>
      </c>
      <c r="BT146" s="41" t="str">
        <f>IF(R146&lt;&gt;"","Seed sample collected from "&amp;R146&amp;" plants within the same population.","")</f>
        <v/>
      </c>
      <c r="BU146" s="41" t="str">
        <f>IF(AB146&lt;&gt;"",AB146&amp;". ","")</f>
        <v/>
      </c>
      <c r="BV146" s="41" t="str">
        <f>IF(AE146&lt;&gt;"","Landowner: "&amp;AE146&amp;".","")</f>
        <v/>
      </c>
      <c r="BW146" s="41" t="str">
        <f>IF(AF146&lt;&gt;"","Element Occurrence ID: "&amp;AF146&amp;".","")</f>
        <v/>
      </c>
      <c r="BX146" s="41" t="str">
        <f t="shared" si="24"/>
        <v/>
      </c>
      <c r="BY146" t="str">
        <f t="shared" si="25"/>
        <v/>
      </c>
      <c r="BZ146" s="41" t="str">
        <f t="shared" si="26"/>
        <v/>
      </c>
      <c r="CA146" t="str">
        <f t="shared" si="27"/>
        <v/>
      </c>
      <c r="CB146" s="41" t="str">
        <f>IF(AU146&lt;&gt;"","Area immediately surrounding specimen: "&amp;AU146&amp;".","")</f>
        <v/>
      </c>
      <c r="CC146" s="41" t="str">
        <f>IF(T146&lt;&gt;"","Habit: "&amp;T146&amp;".","")</f>
        <v/>
      </c>
      <c r="CD146" s="41" t="str">
        <f>IF(U146&lt;&gt;"","Life history habit: "&amp;U146&amp;".","")</f>
        <v/>
      </c>
      <c r="CE146" s="41" t="str">
        <f>IF(V146&lt;&gt;"","Graminoid habit: "&amp;V146&amp;".","")</f>
        <v/>
      </c>
      <c r="CF146" s="41" t="str">
        <f>IF(W146&lt;&gt;"","Flower color: "&amp;W146&amp;".","")</f>
        <v/>
      </c>
      <c r="CG146" s="41" t="str">
        <f>IF(X146&lt;&gt;"","Height in centimeters: "&amp;X146&amp;".","")</f>
        <v/>
      </c>
      <c r="CH146" s="41" t="str">
        <f>IF(Y146&lt;&gt;"",Y146&amp;".","")</f>
        <v/>
      </c>
      <c r="CI146" s="41" t="str">
        <f t="shared" si="28"/>
        <v/>
      </c>
      <c r="CJ146" t="str">
        <f t="shared" si="29"/>
        <v/>
      </c>
      <c r="CK146" s="41" t="str">
        <f>IF(T146&lt;&gt;"","''habit'':"&amp;"''"&amp;T146&amp;"'',","")</f>
        <v/>
      </c>
      <c r="CL146" s="41" t="str">
        <f>IF(U146&lt;&gt;"","''life cycle habit'':"&amp;"''"&amp;U146&amp;"'',","")</f>
        <v/>
      </c>
      <c r="CM146" s="41" t="str">
        <f>IF(V146&lt;&gt;"","''graminoidHabit'':"&amp;"''"&amp;V146&amp;"'',","")</f>
        <v/>
      </c>
      <c r="CN146" s="41" t="str">
        <f>IF(W146&lt;&gt;"","''flower color'':"&amp;"''"&amp;W146&amp;"'',","")</f>
        <v/>
      </c>
      <c r="CO146" s="41" t="str">
        <f>IF(X146&lt;&gt;"","''heightInCentimeters'':"&amp;X146&amp;",","")</f>
        <v/>
      </c>
      <c r="CP146" s="41" t="str">
        <f>IF(Y146&lt;&gt;"",Y146,"")</f>
        <v/>
      </c>
      <c r="CQ146" s="41" t="str">
        <f t="shared" si="30"/>
        <v/>
      </c>
      <c r="CR146" s="42" t="str">
        <f t="shared" si="31"/>
        <v/>
      </c>
      <c r="CS146" t="str">
        <f t="shared" si="32"/>
        <v/>
      </c>
      <c r="CT146" t="str">
        <f>IF(L146="Y","tissue","")</f>
        <v/>
      </c>
      <c r="CU146" t="str">
        <f>IF(L146="Y","in collection","")</f>
        <v/>
      </c>
      <c r="CV146" t="str">
        <f>IF(L146="Y","dessicated","")</f>
        <v/>
      </c>
    </row>
    <row r="147" spans="1:100" ht="16.5" x14ac:dyDescent="0.3">
      <c r="A147" s="7"/>
      <c r="B147" s="19"/>
      <c r="C147" s="19"/>
      <c r="D147" s="19"/>
      <c r="E147" s="19"/>
      <c r="F147" s="19"/>
      <c r="G147" s="10"/>
      <c r="H147" s="14"/>
      <c r="I147" s="19"/>
      <c r="J147" s="19"/>
      <c r="K147" s="10"/>
      <c r="L147" s="19"/>
      <c r="M147" s="19"/>
      <c r="N147" s="19"/>
      <c r="O147" s="19"/>
      <c r="P147" s="19"/>
      <c r="Q147" s="24"/>
      <c r="R147" s="14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29"/>
      <c r="AL147" s="29"/>
      <c r="AM147" s="7"/>
      <c r="AN147" s="7"/>
      <c r="AO147" s="7"/>
      <c r="AP147" s="19"/>
      <c r="AQ147" s="19"/>
      <c r="AR147" s="19"/>
      <c r="AS147" s="14"/>
      <c r="AT147" s="19"/>
      <c r="AU147" s="19"/>
      <c r="AV147" s="19"/>
      <c r="AW147" s="14"/>
      <c r="AX147" s="19"/>
      <c r="AY147" s="19"/>
      <c r="AZ147" s="19"/>
      <c r="BA147" s="19"/>
      <c r="BB147" s="19"/>
      <c r="BC147" s="19"/>
      <c r="BD147" s="19"/>
      <c r="BE147" s="19"/>
      <c r="BF147" s="14"/>
      <c r="BG147" s="35" t="str">
        <f>IF(BB147&lt;&gt;"","&lt;a href='https://www.inaturalist.org/observations/"&amp;BB147&amp;" 'target='_blank' style='color: blue'&gt;iNaturalist Record: "&amp;BB147&amp;"&lt;/a&gt; ","")</f>
        <v/>
      </c>
      <c r="BH147" s="36" t="str">
        <f>IF(AT147&lt;&gt;"",AT147&amp;". ","")</f>
        <v/>
      </c>
      <c r="BI147" s="36" t="str">
        <f>IF(AV147&lt;&gt;"","Land use/disturbance history: "&amp;AV147&amp;". ","")</f>
        <v/>
      </c>
      <c r="BJ147" s="36" t="str">
        <f>IF(AW147&lt;&gt;"","Slope in degrees: "&amp;AW147&amp;". ","")</f>
        <v/>
      </c>
      <c r="BK147" s="36" t="str">
        <f>IF(AX147&lt;&gt;"","Slope aspect: "&amp;AX147&amp;". ","")</f>
        <v/>
      </c>
      <c r="BL147" s="36" t="str">
        <f>IF(AY147&lt;&gt;"","Soil description: "&amp;AY147&amp;". ","")</f>
        <v/>
      </c>
      <c r="BM147" s="36" t="str">
        <f>IF(BA147&lt;&gt;"","Terrain: "&amp;BA147&amp;". ","")</f>
        <v/>
      </c>
      <c r="BN147" s="36" t="str">
        <f t="shared" si="22"/>
        <v/>
      </c>
      <c r="BO147" t="str">
        <f t="shared" si="23"/>
        <v/>
      </c>
      <c r="BP147" t="str">
        <f>IF(BD147&lt;&gt;"","Permit: "&amp;BD147,"")</f>
        <v/>
      </c>
      <c r="BQ147" s="41" t="str">
        <f>IF(AA147="Abundant","Estimated frequency within viewshed: Abundant (&gt;500).",IF(AA147="Common","Estimated frequency within viewshed: Common (101-500).",IF(AA147="Frequent","Estimated frequency within viewshed: Frequent (11-100).",IF(AA147="Occasional","Estimated frequency within viewshed: Occasional (6-10).",IF(AA147="Rare","Estimated frequency within viewshed: Rare (1-5).","")))))</f>
        <v/>
      </c>
      <c r="BR147" s="41" t="str">
        <f>IF(B147&lt;&gt;"",B147&amp;". ","")</f>
        <v/>
      </c>
      <c r="BS147" s="41" t="str">
        <f>IF(M147="Same individual","Tissue sample collected.",IF(M147="Same population","Tissue sample collected from another individual in the same population.",""))</f>
        <v/>
      </c>
      <c r="BT147" s="41" t="str">
        <f>IF(R147&lt;&gt;"","Seed sample collected from "&amp;R147&amp;" plants within the same population.","")</f>
        <v/>
      </c>
      <c r="BU147" s="41" t="str">
        <f>IF(AB147&lt;&gt;"",AB147&amp;". ","")</f>
        <v/>
      </c>
      <c r="BV147" s="41" t="str">
        <f>IF(AE147&lt;&gt;"","Landowner: "&amp;AE147&amp;".","")</f>
        <v/>
      </c>
      <c r="BW147" s="41" t="str">
        <f>IF(AF147&lt;&gt;"","Element Occurrence ID: "&amp;AF147&amp;".","")</f>
        <v/>
      </c>
      <c r="BX147" s="41" t="str">
        <f t="shared" si="24"/>
        <v/>
      </c>
      <c r="BY147" t="str">
        <f t="shared" si="25"/>
        <v/>
      </c>
      <c r="BZ147" s="41" t="str">
        <f t="shared" si="26"/>
        <v/>
      </c>
      <c r="CA147" t="str">
        <f t="shared" si="27"/>
        <v/>
      </c>
      <c r="CB147" s="41" t="str">
        <f>IF(AU147&lt;&gt;"","Area immediately surrounding specimen: "&amp;AU147&amp;".","")</f>
        <v/>
      </c>
      <c r="CC147" s="41" t="str">
        <f>IF(T147&lt;&gt;"","Habit: "&amp;T147&amp;".","")</f>
        <v/>
      </c>
      <c r="CD147" s="41" t="str">
        <f>IF(U147&lt;&gt;"","Life history habit: "&amp;U147&amp;".","")</f>
        <v/>
      </c>
      <c r="CE147" s="41" t="str">
        <f>IF(V147&lt;&gt;"","Graminoid habit: "&amp;V147&amp;".","")</f>
        <v/>
      </c>
      <c r="CF147" s="41" t="str">
        <f>IF(W147&lt;&gt;"","Flower color: "&amp;W147&amp;".","")</f>
        <v/>
      </c>
      <c r="CG147" s="41" t="str">
        <f>IF(X147&lt;&gt;"","Height in centimeters: "&amp;X147&amp;".","")</f>
        <v/>
      </c>
      <c r="CH147" s="41" t="str">
        <f>IF(Y147&lt;&gt;"",Y147&amp;".","")</f>
        <v/>
      </c>
      <c r="CI147" s="41" t="str">
        <f t="shared" si="28"/>
        <v/>
      </c>
      <c r="CJ147" t="str">
        <f t="shared" si="29"/>
        <v/>
      </c>
      <c r="CK147" s="41" t="str">
        <f>IF(T147&lt;&gt;"","''habit'':"&amp;"''"&amp;T147&amp;"'',","")</f>
        <v/>
      </c>
      <c r="CL147" s="41" t="str">
        <f>IF(U147&lt;&gt;"","''life cycle habit'':"&amp;"''"&amp;U147&amp;"'',","")</f>
        <v/>
      </c>
      <c r="CM147" s="41" t="str">
        <f>IF(V147&lt;&gt;"","''graminoidHabit'':"&amp;"''"&amp;V147&amp;"'',","")</f>
        <v/>
      </c>
      <c r="CN147" s="41" t="str">
        <f>IF(W147&lt;&gt;"","''flower color'':"&amp;"''"&amp;W147&amp;"'',","")</f>
        <v/>
      </c>
      <c r="CO147" s="41" t="str">
        <f>IF(X147&lt;&gt;"","''heightInCentimeters'':"&amp;X147&amp;",","")</f>
        <v/>
      </c>
      <c r="CP147" s="41" t="str">
        <f>IF(Y147&lt;&gt;"",Y147,"")</f>
        <v/>
      </c>
      <c r="CQ147" s="41" t="str">
        <f t="shared" si="30"/>
        <v/>
      </c>
      <c r="CR147" s="42" t="str">
        <f t="shared" si="31"/>
        <v/>
      </c>
      <c r="CS147" t="str">
        <f t="shared" si="32"/>
        <v/>
      </c>
      <c r="CT147" t="str">
        <f>IF(L147="Y","tissue","")</f>
        <v/>
      </c>
      <c r="CU147" t="str">
        <f>IF(L147="Y","in collection","")</f>
        <v/>
      </c>
      <c r="CV147" t="str">
        <f>IF(L147="Y","dessicated","")</f>
        <v/>
      </c>
    </row>
    <row r="148" spans="1:100" ht="16.5" x14ac:dyDescent="0.3">
      <c r="A148" s="7"/>
      <c r="B148" s="19"/>
      <c r="C148" s="19"/>
      <c r="D148" s="19"/>
      <c r="E148" s="19"/>
      <c r="F148" s="19"/>
      <c r="G148" s="10"/>
      <c r="H148" s="14"/>
      <c r="I148" s="19"/>
      <c r="J148" s="19"/>
      <c r="K148" s="10"/>
      <c r="L148" s="19"/>
      <c r="M148" s="19"/>
      <c r="N148" s="19"/>
      <c r="O148" s="19"/>
      <c r="P148" s="19"/>
      <c r="Q148" s="24"/>
      <c r="R148" s="14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29"/>
      <c r="AL148" s="29"/>
      <c r="AM148" s="7"/>
      <c r="AN148" s="7"/>
      <c r="AO148" s="7"/>
      <c r="AP148" s="19"/>
      <c r="AQ148" s="19"/>
      <c r="AR148" s="19"/>
      <c r="AS148" s="14"/>
      <c r="AT148" s="19"/>
      <c r="AU148" s="19"/>
      <c r="AV148" s="19"/>
      <c r="AW148" s="14"/>
      <c r="AX148" s="19"/>
      <c r="AY148" s="19"/>
      <c r="AZ148" s="19"/>
      <c r="BA148" s="19"/>
      <c r="BB148" s="19"/>
      <c r="BC148" s="19"/>
      <c r="BD148" s="19"/>
      <c r="BE148" s="19"/>
      <c r="BF148" s="14"/>
      <c r="BG148" s="35" t="str">
        <f>IF(BB148&lt;&gt;"","&lt;a href='https://www.inaturalist.org/observations/"&amp;BB148&amp;" 'target='_blank' style='color: blue'&gt;iNaturalist Record: "&amp;BB148&amp;"&lt;/a&gt; ","")</f>
        <v/>
      </c>
      <c r="BH148" s="36" t="str">
        <f>IF(AT148&lt;&gt;"",AT148&amp;". ","")</f>
        <v/>
      </c>
      <c r="BI148" s="36" t="str">
        <f>IF(AV148&lt;&gt;"","Land use/disturbance history: "&amp;AV148&amp;". ","")</f>
        <v/>
      </c>
      <c r="BJ148" s="36" t="str">
        <f>IF(AW148&lt;&gt;"","Slope in degrees: "&amp;AW148&amp;". ","")</f>
        <v/>
      </c>
      <c r="BK148" s="36" t="str">
        <f>IF(AX148&lt;&gt;"","Slope aspect: "&amp;AX148&amp;". ","")</f>
        <v/>
      </c>
      <c r="BL148" s="36" t="str">
        <f>IF(AY148&lt;&gt;"","Soil description: "&amp;AY148&amp;". ","")</f>
        <v/>
      </c>
      <c r="BM148" s="36" t="str">
        <f>IF(BA148&lt;&gt;"","Terrain: "&amp;BA148&amp;". ","")</f>
        <v/>
      </c>
      <c r="BN148" s="36" t="str">
        <f t="shared" si="22"/>
        <v/>
      </c>
      <c r="BO148" t="str">
        <f t="shared" si="23"/>
        <v/>
      </c>
      <c r="BP148" t="str">
        <f>IF(BD148&lt;&gt;"","Permit: "&amp;BD148,"")</f>
        <v/>
      </c>
      <c r="BQ148" s="41" t="str">
        <f>IF(AA148="Abundant","Estimated frequency within viewshed: Abundant (&gt;500).",IF(AA148="Common","Estimated frequency within viewshed: Common (101-500).",IF(AA148="Frequent","Estimated frequency within viewshed: Frequent (11-100).",IF(AA148="Occasional","Estimated frequency within viewshed: Occasional (6-10).",IF(AA148="Rare","Estimated frequency within viewshed: Rare (1-5).","")))))</f>
        <v/>
      </c>
      <c r="BR148" s="41" t="str">
        <f>IF(B148&lt;&gt;"",B148&amp;". ","")</f>
        <v/>
      </c>
      <c r="BS148" s="41" t="str">
        <f>IF(M148="Same individual","Tissue sample collected.",IF(M148="Same population","Tissue sample collected from another individual in the same population.",""))</f>
        <v/>
      </c>
      <c r="BT148" s="41" t="str">
        <f>IF(R148&lt;&gt;"","Seed sample collected from "&amp;R148&amp;" plants within the same population.","")</f>
        <v/>
      </c>
      <c r="BU148" s="41" t="str">
        <f>IF(AB148&lt;&gt;"",AB148&amp;". ","")</f>
        <v/>
      </c>
      <c r="BV148" s="41" t="str">
        <f>IF(AE148&lt;&gt;"","Landowner: "&amp;AE148&amp;".","")</f>
        <v/>
      </c>
      <c r="BW148" s="41" t="str">
        <f>IF(AF148&lt;&gt;"","Element Occurrence ID: "&amp;AF148&amp;".","")</f>
        <v/>
      </c>
      <c r="BX148" s="41" t="str">
        <f t="shared" si="24"/>
        <v/>
      </c>
      <c r="BY148" t="str">
        <f t="shared" si="25"/>
        <v/>
      </c>
      <c r="BZ148" s="41" t="str">
        <f t="shared" si="26"/>
        <v/>
      </c>
      <c r="CA148" t="str">
        <f t="shared" si="27"/>
        <v/>
      </c>
      <c r="CB148" s="41" t="str">
        <f>IF(AU148&lt;&gt;"","Area immediately surrounding specimen: "&amp;AU148&amp;".","")</f>
        <v/>
      </c>
      <c r="CC148" s="41" t="str">
        <f>IF(T148&lt;&gt;"","Habit: "&amp;T148&amp;".","")</f>
        <v/>
      </c>
      <c r="CD148" s="41" t="str">
        <f>IF(U148&lt;&gt;"","Life history habit: "&amp;U148&amp;".","")</f>
        <v/>
      </c>
      <c r="CE148" s="41" t="str">
        <f>IF(V148&lt;&gt;"","Graminoid habit: "&amp;V148&amp;".","")</f>
        <v/>
      </c>
      <c r="CF148" s="41" t="str">
        <f>IF(W148&lt;&gt;"","Flower color: "&amp;W148&amp;".","")</f>
        <v/>
      </c>
      <c r="CG148" s="41" t="str">
        <f>IF(X148&lt;&gt;"","Height in centimeters: "&amp;X148&amp;".","")</f>
        <v/>
      </c>
      <c r="CH148" s="41" t="str">
        <f>IF(Y148&lt;&gt;"",Y148&amp;".","")</f>
        <v/>
      </c>
      <c r="CI148" s="41" t="str">
        <f t="shared" si="28"/>
        <v/>
      </c>
      <c r="CJ148" t="str">
        <f t="shared" si="29"/>
        <v/>
      </c>
      <c r="CK148" s="41" t="str">
        <f>IF(T148&lt;&gt;"","''habit'':"&amp;"''"&amp;T148&amp;"'',","")</f>
        <v/>
      </c>
      <c r="CL148" s="41" t="str">
        <f>IF(U148&lt;&gt;"","''life cycle habit'':"&amp;"''"&amp;U148&amp;"'',","")</f>
        <v/>
      </c>
      <c r="CM148" s="41" t="str">
        <f>IF(V148&lt;&gt;"","''graminoidHabit'':"&amp;"''"&amp;V148&amp;"'',","")</f>
        <v/>
      </c>
      <c r="CN148" s="41" t="str">
        <f>IF(W148&lt;&gt;"","''flower color'':"&amp;"''"&amp;W148&amp;"'',","")</f>
        <v/>
      </c>
      <c r="CO148" s="41" t="str">
        <f>IF(X148&lt;&gt;"","''heightInCentimeters'':"&amp;X148&amp;",","")</f>
        <v/>
      </c>
      <c r="CP148" s="41" t="str">
        <f>IF(Y148&lt;&gt;"",Y148,"")</f>
        <v/>
      </c>
      <c r="CQ148" s="41" t="str">
        <f t="shared" si="30"/>
        <v/>
      </c>
      <c r="CR148" s="42" t="str">
        <f t="shared" si="31"/>
        <v/>
      </c>
      <c r="CS148" t="str">
        <f t="shared" si="32"/>
        <v/>
      </c>
      <c r="CT148" t="str">
        <f>IF(L148="Y","tissue","")</f>
        <v/>
      </c>
      <c r="CU148" t="str">
        <f>IF(L148="Y","in collection","")</f>
        <v/>
      </c>
      <c r="CV148" t="str">
        <f>IF(L148="Y","dessicated","")</f>
        <v/>
      </c>
    </row>
    <row r="149" spans="1:100" ht="16.5" x14ac:dyDescent="0.3">
      <c r="A149" s="7"/>
      <c r="B149" s="19"/>
      <c r="C149" s="19"/>
      <c r="D149" s="19"/>
      <c r="E149" s="19"/>
      <c r="F149" s="19"/>
      <c r="G149" s="10"/>
      <c r="H149" s="14"/>
      <c r="I149" s="19"/>
      <c r="J149" s="19"/>
      <c r="K149" s="10"/>
      <c r="L149" s="19"/>
      <c r="M149" s="19"/>
      <c r="N149" s="19"/>
      <c r="O149" s="19"/>
      <c r="P149" s="19"/>
      <c r="Q149" s="24"/>
      <c r="R149" s="14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29"/>
      <c r="AL149" s="29"/>
      <c r="AM149" s="7"/>
      <c r="AN149" s="7"/>
      <c r="AO149" s="7"/>
      <c r="AP149" s="19"/>
      <c r="AQ149" s="19"/>
      <c r="AR149" s="19"/>
      <c r="AS149" s="14"/>
      <c r="AT149" s="19"/>
      <c r="AU149" s="19"/>
      <c r="AV149" s="19"/>
      <c r="AW149" s="14"/>
      <c r="AX149" s="19"/>
      <c r="AY149" s="19"/>
      <c r="AZ149" s="19"/>
      <c r="BA149" s="19"/>
      <c r="BB149" s="19"/>
      <c r="BC149" s="19"/>
      <c r="BD149" s="19"/>
      <c r="BE149" s="19"/>
      <c r="BF149" s="14"/>
      <c r="BG149" s="35" t="str">
        <f>IF(BB149&lt;&gt;"","&lt;a href='https://www.inaturalist.org/observations/"&amp;BB149&amp;" 'target='_blank' style='color: blue'&gt;iNaturalist Record: "&amp;BB149&amp;"&lt;/a&gt; ","")</f>
        <v/>
      </c>
      <c r="BH149" s="36" t="str">
        <f>IF(AT149&lt;&gt;"",AT149&amp;". ","")</f>
        <v/>
      </c>
      <c r="BI149" s="36" t="str">
        <f>IF(AV149&lt;&gt;"","Land use/disturbance history: "&amp;AV149&amp;". ","")</f>
        <v/>
      </c>
      <c r="BJ149" s="36" t="str">
        <f>IF(AW149&lt;&gt;"","Slope in degrees: "&amp;AW149&amp;". ","")</f>
        <v/>
      </c>
      <c r="BK149" s="36" t="str">
        <f>IF(AX149&lt;&gt;"","Slope aspect: "&amp;AX149&amp;". ","")</f>
        <v/>
      </c>
      <c r="BL149" s="36" t="str">
        <f>IF(AY149&lt;&gt;"","Soil description: "&amp;AY149&amp;". ","")</f>
        <v/>
      </c>
      <c r="BM149" s="36" t="str">
        <f>IF(BA149&lt;&gt;"","Terrain: "&amp;BA149&amp;". ","")</f>
        <v/>
      </c>
      <c r="BN149" s="36" t="str">
        <f t="shared" si="22"/>
        <v/>
      </c>
      <c r="BO149" t="str">
        <f t="shared" si="23"/>
        <v/>
      </c>
      <c r="BP149" t="str">
        <f>IF(BD149&lt;&gt;"","Permit: "&amp;BD149,"")</f>
        <v/>
      </c>
      <c r="BQ149" s="41" t="str">
        <f>IF(AA149="Abundant","Estimated frequency within viewshed: Abundant (&gt;500).",IF(AA149="Common","Estimated frequency within viewshed: Common (101-500).",IF(AA149="Frequent","Estimated frequency within viewshed: Frequent (11-100).",IF(AA149="Occasional","Estimated frequency within viewshed: Occasional (6-10).",IF(AA149="Rare","Estimated frequency within viewshed: Rare (1-5).","")))))</f>
        <v/>
      </c>
      <c r="BR149" s="41" t="str">
        <f>IF(B149&lt;&gt;"",B149&amp;". ","")</f>
        <v/>
      </c>
      <c r="BS149" s="41" t="str">
        <f>IF(M149="Same individual","Tissue sample collected.",IF(M149="Same population","Tissue sample collected from another individual in the same population.",""))</f>
        <v/>
      </c>
      <c r="BT149" s="41" t="str">
        <f>IF(R149&lt;&gt;"","Seed sample collected from "&amp;R149&amp;" plants within the same population.","")</f>
        <v/>
      </c>
      <c r="BU149" s="41" t="str">
        <f>IF(AB149&lt;&gt;"",AB149&amp;". ","")</f>
        <v/>
      </c>
      <c r="BV149" s="41" t="str">
        <f>IF(AE149&lt;&gt;"","Landowner: "&amp;AE149&amp;".","")</f>
        <v/>
      </c>
      <c r="BW149" s="41" t="str">
        <f>IF(AF149&lt;&gt;"","Element Occurrence ID: "&amp;AF149&amp;".","")</f>
        <v/>
      </c>
      <c r="BX149" s="41" t="str">
        <f t="shared" si="24"/>
        <v/>
      </c>
      <c r="BY149" t="str">
        <f t="shared" si="25"/>
        <v/>
      </c>
      <c r="BZ149" s="41" t="str">
        <f t="shared" si="26"/>
        <v/>
      </c>
      <c r="CA149" t="str">
        <f t="shared" si="27"/>
        <v/>
      </c>
      <c r="CB149" s="41" t="str">
        <f>IF(AU149&lt;&gt;"","Area immediately surrounding specimen: "&amp;AU149&amp;".","")</f>
        <v/>
      </c>
      <c r="CC149" s="41" t="str">
        <f>IF(T149&lt;&gt;"","Habit: "&amp;T149&amp;".","")</f>
        <v/>
      </c>
      <c r="CD149" s="41" t="str">
        <f>IF(U149&lt;&gt;"","Life history habit: "&amp;U149&amp;".","")</f>
        <v/>
      </c>
      <c r="CE149" s="41" t="str">
        <f>IF(V149&lt;&gt;"","Graminoid habit: "&amp;V149&amp;".","")</f>
        <v/>
      </c>
      <c r="CF149" s="41" t="str">
        <f>IF(W149&lt;&gt;"","Flower color: "&amp;W149&amp;".","")</f>
        <v/>
      </c>
      <c r="CG149" s="41" t="str">
        <f>IF(X149&lt;&gt;"","Height in centimeters: "&amp;X149&amp;".","")</f>
        <v/>
      </c>
      <c r="CH149" s="41" t="str">
        <f>IF(Y149&lt;&gt;"",Y149&amp;".","")</f>
        <v/>
      </c>
      <c r="CI149" s="41" t="str">
        <f t="shared" si="28"/>
        <v/>
      </c>
      <c r="CJ149" t="str">
        <f t="shared" si="29"/>
        <v/>
      </c>
      <c r="CK149" s="41" t="str">
        <f>IF(T149&lt;&gt;"","''habit'':"&amp;"''"&amp;T149&amp;"'',","")</f>
        <v/>
      </c>
      <c r="CL149" s="41" t="str">
        <f>IF(U149&lt;&gt;"","''life cycle habit'':"&amp;"''"&amp;U149&amp;"'',","")</f>
        <v/>
      </c>
      <c r="CM149" s="41" t="str">
        <f>IF(V149&lt;&gt;"","''graminoidHabit'':"&amp;"''"&amp;V149&amp;"'',","")</f>
        <v/>
      </c>
      <c r="CN149" s="41" t="str">
        <f>IF(W149&lt;&gt;"","''flower color'':"&amp;"''"&amp;W149&amp;"'',","")</f>
        <v/>
      </c>
      <c r="CO149" s="41" t="str">
        <f>IF(X149&lt;&gt;"","''heightInCentimeters'':"&amp;X149&amp;",","")</f>
        <v/>
      </c>
      <c r="CP149" s="41" t="str">
        <f>IF(Y149&lt;&gt;"",Y149,"")</f>
        <v/>
      </c>
      <c r="CQ149" s="41" t="str">
        <f t="shared" si="30"/>
        <v/>
      </c>
      <c r="CR149" s="42" t="str">
        <f t="shared" si="31"/>
        <v/>
      </c>
      <c r="CS149" t="str">
        <f t="shared" si="32"/>
        <v/>
      </c>
      <c r="CT149" t="str">
        <f>IF(L149="Y","tissue","")</f>
        <v/>
      </c>
      <c r="CU149" t="str">
        <f>IF(L149="Y","in collection","")</f>
        <v/>
      </c>
      <c r="CV149" t="str">
        <f>IF(L149="Y","dessicated","")</f>
        <v/>
      </c>
    </row>
    <row r="150" spans="1:100" ht="16.5" x14ac:dyDescent="0.3">
      <c r="A150" s="7"/>
      <c r="B150" s="19"/>
      <c r="C150" s="19"/>
      <c r="D150" s="19"/>
      <c r="E150" s="19"/>
      <c r="F150" s="19"/>
      <c r="G150" s="10"/>
      <c r="H150" s="14"/>
      <c r="I150" s="19"/>
      <c r="J150" s="19"/>
      <c r="K150" s="10"/>
      <c r="L150" s="19"/>
      <c r="M150" s="19"/>
      <c r="N150" s="19"/>
      <c r="O150" s="19"/>
      <c r="P150" s="19"/>
      <c r="Q150" s="24"/>
      <c r="R150" s="14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29"/>
      <c r="AL150" s="29"/>
      <c r="AM150" s="7"/>
      <c r="AN150" s="7"/>
      <c r="AO150" s="7"/>
      <c r="AP150" s="19"/>
      <c r="AQ150" s="19"/>
      <c r="AR150" s="19"/>
      <c r="AS150" s="14"/>
      <c r="AT150" s="19"/>
      <c r="AU150" s="19"/>
      <c r="AV150" s="19"/>
      <c r="AW150" s="14"/>
      <c r="AX150" s="19"/>
      <c r="AY150" s="19"/>
      <c r="AZ150" s="19"/>
      <c r="BA150" s="19"/>
      <c r="BB150" s="19"/>
      <c r="BC150" s="19"/>
      <c r="BD150" s="19"/>
      <c r="BE150" s="19"/>
      <c r="BF150" s="14"/>
      <c r="BG150" s="35" t="str">
        <f>IF(BB150&lt;&gt;"","&lt;a href='https://www.inaturalist.org/observations/"&amp;BB150&amp;" 'target='_blank' style='color: blue'&gt;iNaturalist Record: "&amp;BB150&amp;"&lt;/a&gt; ","")</f>
        <v/>
      </c>
      <c r="BH150" s="36" t="str">
        <f>IF(AT150&lt;&gt;"",AT150&amp;". ","")</f>
        <v/>
      </c>
      <c r="BI150" s="36" t="str">
        <f>IF(AV150&lt;&gt;"","Land use/disturbance history: "&amp;AV150&amp;". ","")</f>
        <v/>
      </c>
      <c r="BJ150" s="36" t="str">
        <f>IF(AW150&lt;&gt;"","Slope in degrees: "&amp;AW150&amp;". ","")</f>
        <v/>
      </c>
      <c r="BK150" s="36" t="str">
        <f>IF(AX150&lt;&gt;"","Slope aspect: "&amp;AX150&amp;". ","")</f>
        <v/>
      </c>
      <c r="BL150" s="36" t="str">
        <f>IF(AY150&lt;&gt;"","Soil description: "&amp;AY150&amp;". ","")</f>
        <v/>
      </c>
      <c r="BM150" s="36" t="str">
        <f>IF(BA150&lt;&gt;"","Terrain: "&amp;BA150&amp;". ","")</f>
        <v/>
      </c>
      <c r="BN150" s="36" t="str">
        <f t="shared" si="22"/>
        <v/>
      </c>
      <c r="BO150" t="str">
        <f t="shared" si="23"/>
        <v/>
      </c>
      <c r="BP150" t="str">
        <f>IF(BD150&lt;&gt;"","Permit: "&amp;BD150,"")</f>
        <v/>
      </c>
      <c r="BQ150" s="41" t="str">
        <f>IF(AA150="Abundant","Estimated frequency within viewshed: Abundant (&gt;500).",IF(AA150="Common","Estimated frequency within viewshed: Common (101-500).",IF(AA150="Frequent","Estimated frequency within viewshed: Frequent (11-100).",IF(AA150="Occasional","Estimated frequency within viewshed: Occasional (6-10).",IF(AA150="Rare","Estimated frequency within viewshed: Rare (1-5).","")))))</f>
        <v/>
      </c>
      <c r="BR150" s="41" t="str">
        <f>IF(B150&lt;&gt;"",B150&amp;". ","")</f>
        <v/>
      </c>
      <c r="BS150" s="41" t="str">
        <f>IF(M150="Same individual","Tissue sample collected.",IF(M150="Same population","Tissue sample collected from another individual in the same population.",""))</f>
        <v/>
      </c>
      <c r="BT150" s="41" t="str">
        <f>IF(R150&lt;&gt;"","Seed sample collected from "&amp;R150&amp;" plants within the same population.","")</f>
        <v/>
      </c>
      <c r="BU150" s="41" t="str">
        <f>IF(AB150&lt;&gt;"",AB150&amp;". ","")</f>
        <v/>
      </c>
      <c r="BV150" s="41" t="str">
        <f>IF(AE150&lt;&gt;"","Landowner: "&amp;AE150&amp;".","")</f>
        <v/>
      </c>
      <c r="BW150" s="41" t="str">
        <f>IF(AF150&lt;&gt;"","Element Occurrence ID: "&amp;AF150&amp;".","")</f>
        <v/>
      </c>
      <c r="BX150" s="41" t="str">
        <f t="shared" si="24"/>
        <v/>
      </c>
      <c r="BY150" t="str">
        <f t="shared" si="25"/>
        <v/>
      </c>
      <c r="BZ150" s="41" t="str">
        <f t="shared" si="26"/>
        <v/>
      </c>
      <c r="CA150" t="str">
        <f t="shared" si="27"/>
        <v/>
      </c>
      <c r="CB150" s="41" t="str">
        <f>IF(AU150&lt;&gt;"","Area immediately surrounding specimen: "&amp;AU150&amp;".","")</f>
        <v/>
      </c>
      <c r="CC150" s="41" t="str">
        <f>IF(T150&lt;&gt;"","Habit: "&amp;T150&amp;".","")</f>
        <v/>
      </c>
      <c r="CD150" s="41" t="str">
        <f>IF(U150&lt;&gt;"","Life history habit: "&amp;U150&amp;".","")</f>
        <v/>
      </c>
      <c r="CE150" s="41" t="str">
        <f>IF(V150&lt;&gt;"","Graminoid habit: "&amp;V150&amp;".","")</f>
        <v/>
      </c>
      <c r="CF150" s="41" t="str">
        <f>IF(W150&lt;&gt;"","Flower color: "&amp;W150&amp;".","")</f>
        <v/>
      </c>
      <c r="CG150" s="41" t="str">
        <f>IF(X150&lt;&gt;"","Height in centimeters: "&amp;X150&amp;".","")</f>
        <v/>
      </c>
      <c r="CH150" s="41" t="str">
        <f>IF(Y150&lt;&gt;"",Y150&amp;".","")</f>
        <v/>
      </c>
      <c r="CI150" s="41" t="str">
        <f t="shared" si="28"/>
        <v/>
      </c>
      <c r="CJ150" t="str">
        <f t="shared" si="29"/>
        <v/>
      </c>
      <c r="CK150" s="41" t="str">
        <f>IF(T150&lt;&gt;"","''habit'':"&amp;"''"&amp;T150&amp;"'',","")</f>
        <v/>
      </c>
      <c r="CL150" s="41" t="str">
        <f>IF(U150&lt;&gt;"","''life cycle habit'':"&amp;"''"&amp;U150&amp;"'',","")</f>
        <v/>
      </c>
      <c r="CM150" s="41" t="str">
        <f>IF(V150&lt;&gt;"","''graminoidHabit'':"&amp;"''"&amp;V150&amp;"'',","")</f>
        <v/>
      </c>
      <c r="CN150" s="41" t="str">
        <f>IF(W150&lt;&gt;"","''flower color'':"&amp;"''"&amp;W150&amp;"'',","")</f>
        <v/>
      </c>
      <c r="CO150" s="41" t="str">
        <f>IF(X150&lt;&gt;"","''heightInCentimeters'':"&amp;X150&amp;",","")</f>
        <v/>
      </c>
      <c r="CP150" s="41" t="str">
        <f>IF(Y150&lt;&gt;"",Y150,"")</f>
        <v/>
      </c>
      <c r="CQ150" s="41" t="str">
        <f t="shared" si="30"/>
        <v/>
      </c>
      <c r="CR150" s="42" t="str">
        <f t="shared" si="31"/>
        <v/>
      </c>
      <c r="CS150" t="str">
        <f t="shared" si="32"/>
        <v/>
      </c>
      <c r="CT150" t="str">
        <f>IF(L150="Y","tissue","")</f>
        <v/>
      </c>
      <c r="CU150" t="str">
        <f>IF(L150="Y","in collection","")</f>
        <v/>
      </c>
      <c r="CV150" t="str">
        <f>IF(L150="Y","dessicated","")</f>
        <v/>
      </c>
    </row>
    <row r="151" spans="1:100" ht="16.5" x14ac:dyDescent="0.3">
      <c r="A151" s="7"/>
      <c r="B151" s="19"/>
      <c r="C151" s="19"/>
      <c r="D151" s="19"/>
      <c r="E151" s="19"/>
      <c r="F151" s="19"/>
      <c r="G151" s="10"/>
      <c r="H151" s="14"/>
      <c r="I151" s="19"/>
      <c r="J151" s="19"/>
      <c r="K151" s="10"/>
      <c r="L151" s="19"/>
      <c r="M151" s="19"/>
      <c r="N151" s="19"/>
      <c r="O151" s="19"/>
      <c r="P151" s="19"/>
      <c r="Q151" s="24"/>
      <c r="R151" s="14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29"/>
      <c r="AL151" s="29"/>
      <c r="AM151" s="7"/>
      <c r="AN151" s="7"/>
      <c r="AO151" s="7"/>
      <c r="AP151" s="19"/>
      <c r="AQ151" s="19"/>
      <c r="AR151" s="19"/>
      <c r="AS151" s="14"/>
      <c r="AT151" s="19"/>
      <c r="AU151" s="19"/>
      <c r="AV151" s="19"/>
      <c r="AW151" s="14"/>
      <c r="AX151" s="19"/>
      <c r="AY151" s="19"/>
      <c r="AZ151" s="19"/>
      <c r="BA151" s="19"/>
      <c r="BB151" s="19"/>
      <c r="BC151" s="19"/>
      <c r="BD151" s="19"/>
      <c r="BE151" s="19"/>
      <c r="BF151" s="14"/>
      <c r="BG151" s="35" t="str">
        <f>IF(BB151&lt;&gt;"","&lt;a href='https://www.inaturalist.org/observations/"&amp;BB151&amp;" 'target='_blank' style='color: blue'&gt;iNaturalist Record: "&amp;BB151&amp;"&lt;/a&gt; ","")</f>
        <v/>
      </c>
      <c r="BH151" s="36" t="str">
        <f>IF(AT151&lt;&gt;"",AT151&amp;". ","")</f>
        <v/>
      </c>
      <c r="BI151" s="36" t="str">
        <f>IF(AV151&lt;&gt;"","Land use/disturbance history: "&amp;AV151&amp;". ","")</f>
        <v/>
      </c>
      <c r="BJ151" s="36" t="str">
        <f>IF(AW151&lt;&gt;"","Slope in degrees: "&amp;AW151&amp;". ","")</f>
        <v/>
      </c>
      <c r="BK151" s="36" t="str">
        <f>IF(AX151&lt;&gt;"","Slope aspect: "&amp;AX151&amp;". ","")</f>
        <v/>
      </c>
      <c r="BL151" s="36" t="str">
        <f>IF(AY151&lt;&gt;"","Soil description: "&amp;AY151&amp;". ","")</f>
        <v/>
      </c>
      <c r="BM151" s="36" t="str">
        <f>IF(BA151&lt;&gt;"","Terrain: "&amp;BA151&amp;". ","")</f>
        <v/>
      </c>
      <c r="BN151" s="36" t="str">
        <f t="shared" si="22"/>
        <v/>
      </c>
      <c r="BO151" t="str">
        <f t="shared" si="23"/>
        <v/>
      </c>
      <c r="BP151" t="str">
        <f>IF(BD151&lt;&gt;"","Permit: "&amp;BD151,"")</f>
        <v/>
      </c>
      <c r="BQ151" s="41" t="str">
        <f>IF(AA151="Abundant","Estimated frequency within viewshed: Abundant (&gt;500).",IF(AA151="Common","Estimated frequency within viewshed: Common (101-500).",IF(AA151="Frequent","Estimated frequency within viewshed: Frequent (11-100).",IF(AA151="Occasional","Estimated frequency within viewshed: Occasional (6-10).",IF(AA151="Rare","Estimated frequency within viewshed: Rare (1-5).","")))))</f>
        <v/>
      </c>
      <c r="BR151" s="41" t="str">
        <f>IF(B151&lt;&gt;"",B151&amp;". ","")</f>
        <v/>
      </c>
      <c r="BS151" s="41" t="str">
        <f>IF(M151="Same individual","Tissue sample collected.",IF(M151="Same population","Tissue sample collected from another individual in the same population.",""))</f>
        <v/>
      </c>
      <c r="BT151" s="41" t="str">
        <f>IF(R151&lt;&gt;"","Seed sample collected from "&amp;R151&amp;" plants within the same population.","")</f>
        <v/>
      </c>
      <c r="BU151" s="41" t="str">
        <f>IF(AB151&lt;&gt;"",AB151&amp;". ","")</f>
        <v/>
      </c>
      <c r="BV151" s="41" t="str">
        <f>IF(AE151&lt;&gt;"","Landowner: "&amp;AE151&amp;".","")</f>
        <v/>
      </c>
      <c r="BW151" s="41" t="str">
        <f>IF(AF151&lt;&gt;"","Element Occurrence ID: "&amp;AF151&amp;".","")</f>
        <v/>
      </c>
      <c r="BX151" s="41" t="str">
        <f t="shared" si="24"/>
        <v/>
      </c>
      <c r="BY151" t="str">
        <f t="shared" si="25"/>
        <v/>
      </c>
      <c r="BZ151" s="41" t="str">
        <f t="shared" si="26"/>
        <v/>
      </c>
      <c r="CA151" t="str">
        <f t="shared" si="27"/>
        <v/>
      </c>
      <c r="CB151" s="41" t="str">
        <f>IF(AU151&lt;&gt;"","Area immediately surrounding specimen: "&amp;AU151&amp;".","")</f>
        <v/>
      </c>
      <c r="CC151" s="41" t="str">
        <f>IF(T151&lt;&gt;"","Habit: "&amp;T151&amp;".","")</f>
        <v/>
      </c>
      <c r="CD151" s="41" t="str">
        <f>IF(U151&lt;&gt;"","Life history habit: "&amp;U151&amp;".","")</f>
        <v/>
      </c>
      <c r="CE151" s="41" t="str">
        <f>IF(V151&lt;&gt;"","Graminoid habit: "&amp;V151&amp;".","")</f>
        <v/>
      </c>
      <c r="CF151" s="41" t="str">
        <f>IF(W151&lt;&gt;"","Flower color: "&amp;W151&amp;".","")</f>
        <v/>
      </c>
      <c r="CG151" s="41" t="str">
        <f>IF(X151&lt;&gt;"","Height in centimeters: "&amp;X151&amp;".","")</f>
        <v/>
      </c>
      <c r="CH151" s="41" t="str">
        <f>IF(Y151&lt;&gt;"",Y151&amp;".","")</f>
        <v/>
      </c>
      <c r="CI151" s="41" t="str">
        <f t="shared" si="28"/>
        <v/>
      </c>
      <c r="CJ151" t="str">
        <f t="shared" si="29"/>
        <v/>
      </c>
      <c r="CK151" s="41" t="str">
        <f>IF(T151&lt;&gt;"","''habit'':"&amp;"''"&amp;T151&amp;"'',","")</f>
        <v/>
      </c>
      <c r="CL151" s="41" t="str">
        <f>IF(U151&lt;&gt;"","''life cycle habit'':"&amp;"''"&amp;U151&amp;"'',","")</f>
        <v/>
      </c>
      <c r="CM151" s="41" t="str">
        <f>IF(V151&lt;&gt;"","''graminoidHabit'':"&amp;"''"&amp;V151&amp;"'',","")</f>
        <v/>
      </c>
      <c r="CN151" s="41" t="str">
        <f>IF(W151&lt;&gt;"","''flower color'':"&amp;"''"&amp;W151&amp;"'',","")</f>
        <v/>
      </c>
      <c r="CO151" s="41" t="str">
        <f>IF(X151&lt;&gt;"","''heightInCentimeters'':"&amp;X151&amp;",","")</f>
        <v/>
      </c>
      <c r="CP151" s="41" t="str">
        <f>IF(Y151&lt;&gt;"",Y151,"")</f>
        <v/>
      </c>
      <c r="CQ151" s="41" t="str">
        <f t="shared" si="30"/>
        <v/>
      </c>
      <c r="CR151" s="42" t="str">
        <f t="shared" si="31"/>
        <v/>
      </c>
      <c r="CS151" t="str">
        <f t="shared" si="32"/>
        <v/>
      </c>
      <c r="CT151" t="str">
        <f>IF(L151="Y","tissue","")</f>
        <v/>
      </c>
      <c r="CU151" t="str">
        <f>IF(L151="Y","in collection","")</f>
        <v/>
      </c>
      <c r="CV151" t="str">
        <f>IF(L151="Y","dessicated","")</f>
        <v/>
      </c>
    </row>
    <row r="152" spans="1:100" ht="16.5" x14ac:dyDescent="0.3">
      <c r="A152" s="7"/>
      <c r="B152" s="19"/>
      <c r="C152" s="19"/>
      <c r="D152" s="19"/>
      <c r="E152" s="19"/>
      <c r="F152" s="19"/>
      <c r="G152" s="10"/>
      <c r="H152" s="14"/>
      <c r="I152" s="19"/>
      <c r="J152" s="19"/>
      <c r="K152" s="10"/>
      <c r="L152" s="19"/>
      <c r="M152" s="19"/>
      <c r="N152" s="19"/>
      <c r="O152" s="19"/>
      <c r="P152" s="19"/>
      <c r="Q152" s="24"/>
      <c r="R152" s="14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29"/>
      <c r="AL152" s="29"/>
      <c r="AM152" s="7"/>
      <c r="AN152" s="7"/>
      <c r="AO152" s="7"/>
      <c r="AP152" s="19"/>
      <c r="AQ152" s="19"/>
      <c r="AR152" s="19"/>
      <c r="AS152" s="14"/>
      <c r="AT152" s="19"/>
      <c r="AU152" s="19"/>
      <c r="AV152" s="19"/>
      <c r="AW152" s="14"/>
      <c r="AX152" s="19"/>
      <c r="AY152" s="19"/>
      <c r="AZ152" s="19"/>
      <c r="BA152" s="19"/>
      <c r="BB152" s="19"/>
      <c r="BC152" s="19"/>
      <c r="BD152" s="19"/>
      <c r="BE152" s="19"/>
      <c r="BF152" s="14"/>
      <c r="BG152" s="35" t="str">
        <f>IF(BB152&lt;&gt;"","&lt;a href='https://www.inaturalist.org/observations/"&amp;BB152&amp;" 'target='_blank' style='color: blue'&gt;iNaturalist Record: "&amp;BB152&amp;"&lt;/a&gt; ","")</f>
        <v/>
      </c>
      <c r="BH152" s="36" t="str">
        <f>IF(AT152&lt;&gt;"",AT152&amp;". ","")</f>
        <v/>
      </c>
      <c r="BI152" s="36" t="str">
        <f>IF(AV152&lt;&gt;"","Land use/disturbance history: "&amp;AV152&amp;". ","")</f>
        <v/>
      </c>
      <c r="BJ152" s="36" t="str">
        <f>IF(AW152&lt;&gt;"","Slope in degrees: "&amp;AW152&amp;". ","")</f>
        <v/>
      </c>
      <c r="BK152" s="36" t="str">
        <f>IF(AX152&lt;&gt;"","Slope aspect: "&amp;AX152&amp;". ","")</f>
        <v/>
      </c>
      <c r="BL152" s="36" t="str">
        <f>IF(AY152&lt;&gt;"","Soil description: "&amp;AY152&amp;". ","")</f>
        <v/>
      </c>
      <c r="BM152" s="36" t="str">
        <f>IF(BA152&lt;&gt;"","Terrain: "&amp;BA152&amp;". ","")</f>
        <v/>
      </c>
      <c r="BN152" s="36" t="str">
        <f t="shared" si="22"/>
        <v/>
      </c>
      <c r="BO152" t="str">
        <f t="shared" si="23"/>
        <v/>
      </c>
      <c r="BP152" t="str">
        <f>IF(BD152&lt;&gt;"","Permit: "&amp;BD152,"")</f>
        <v/>
      </c>
      <c r="BQ152" s="41" t="str">
        <f>IF(AA152="Abundant","Estimated frequency within viewshed: Abundant (&gt;500).",IF(AA152="Common","Estimated frequency within viewshed: Common (101-500).",IF(AA152="Frequent","Estimated frequency within viewshed: Frequent (11-100).",IF(AA152="Occasional","Estimated frequency within viewshed: Occasional (6-10).",IF(AA152="Rare","Estimated frequency within viewshed: Rare (1-5).","")))))</f>
        <v/>
      </c>
      <c r="BR152" s="41" t="str">
        <f>IF(B152&lt;&gt;"",B152&amp;". ","")</f>
        <v/>
      </c>
      <c r="BS152" s="41" t="str">
        <f>IF(M152="Same individual","Tissue sample collected.",IF(M152="Same population","Tissue sample collected from another individual in the same population.",""))</f>
        <v/>
      </c>
      <c r="BT152" s="41" t="str">
        <f>IF(R152&lt;&gt;"","Seed sample collected from "&amp;R152&amp;" plants within the same population.","")</f>
        <v/>
      </c>
      <c r="BU152" s="41" t="str">
        <f>IF(AB152&lt;&gt;"",AB152&amp;". ","")</f>
        <v/>
      </c>
      <c r="BV152" s="41" t="str">
        <f>IF(AE152&lt;&gt;"","Landowner: "&amp;AE152&amp;".","")</f>
        <v/>
      </c>
      <c r="BW152" s="41" t="str">
        <f>IF(AF152&lt;&gt;"","Element Occurrence ID: "&amp;AF152&amp;".","")</f>
        <v/>
      </c>
      <c r="BX152" s="41" t="str">
        <f t="shared" si="24"/>
        <v/>
      </c>
      <c r="BY152" t="str">
        <f t="shared" si="25"/>
        <v/>
      </c>
      <c r="BZ152" s="41" t="str">
        <f t="shared" si="26"/>
        <v/>
      </c>
      <c r="CA152" t="str">
        <f t="shared" si="27"/>
        <v/>
      </c>
      <c r="CB152" s="41" t="str">
        <f>IF(AU152&lt;&gt;"","Area immediately surrounding specimen: "&amp;AU152&amp;".","")</f>
        <v/>
      </c>
      <c r="CC152" s="41" t="str">
        <f>IF(T152&lt;&gt;"","Habit: "&amp;T152&amp;".","")</f>
        <v/>
      </c>
      <c r="CD152" s="41" t="str">
        <f>IF(U152&lt;&gt;"","Life history habit: "&amp;U152&amp;".","")</f>
        <v/>
      </c>
      <c r="CE152" s="41" t="str">
        <f>IF(V152&lt;&gt;"","Graminoid habit: "&amp;V152&amp;".","")</f>
        <v/>
      </c>
      <c r="CF152" s="41" t="str">
        <f>IF(W152&lt;&gt;"","Flower color: "&amp;W152&amp;".","")</f>
        <v/>
      </c>
      <c r="CG152" s="41" t="str">
        <f>IF(X152&lt;&gt;"","Height in centimeters: "&amp;X152&amp;".","")</f>
        <v/>
      </c>
      <c r="CH152" s="41" t="str">
        <f>IF(Y152&lt;&gt;"",Y152&amp;".","")</f>
        <v/>
      </c>
      <c r="CI152" s="41" t="str">
        <f t="shared" si="28"/>
        <v/>
      </c>
      <c r="CJ152" t="str">
        <f t="shared" si="29"/>
        <v/>
      </c>
      <c r="CK152" s="41" t="str">
        <f>IF(T152&lt;&gt;"","''habit'':"&amp;"''"&amp;T152&amp;"'',","")</f>
        <v/>
      </c>
      <c r="CL152" s="41" t="str">
        <f>IF(U152&lt;&gt;"","''life cycle habit'':"&amp;"''"&amp;U152&amp;"'',","")</f>
        <v/>
      </c>
      <c r="CM152" s="41" t="str">
        <f>IF(V152&lt;&gt;"","''graminoidHabit'':"&amp;"''"&amp;V152&amp;"'',","")</f>
        <v/>
      </c>
      <c r="CN152" s="41" t="str">
        <f>IF(W152&lt;&gt;"","''flower color'':"&amp;"''"&amp;W152&amp;"'',","")</f>
        <v/>
      </c>
      <c r="CO152" s="41" t="str">
        <f>IF(X152&lt;&gt;"","''heightInCentimeters'':"&amp;X152&amp;",","")</f>
        <v/>
      </c>
      <c r="CP152" s="41" t="str">
        <f>IF(Y152&lt;&gt;"",Y152,"")</f>
        <v/>
      </c>
      <c r="CQ152" s="41" t="str">
        <f t="shared" si="30"/>
        <v/>
      </c>
      <c r="CR152" s="42" t="str">
        <f t="shared" si="31"/>
        <v/>
      </c>
      <c r="CS152" t="str">
        <f t="shared" si="32"/>
        <v/>
      </c>
      <c r="CT152" t="str">
        <f>IF(L152="Y","tissue","")</f>
        <v/>
      </c>
      <c r="CU152" t="str">
        <f>IF(L152="Y","in collection","")</f>
        <v/>
      </c>
      <c r="CV152" t="str">
        <f>IF(L152="Y","dessicated","")</f>
        <v/>
      </c>
    </row>
    <row r="153" spans="1:100" ht="16.5" x14ac:dyDescent="0.3">
      <c r="A153" s="7"/>
      <c r="B153" s="19"/>
      <c r="C153" s="19"/>
      <c r="D153" s="19"/>
      <c r="E153" s="19"/>
      <c r="F153" s="19"/>
      <c r="G153" s="10"/>
      <c r="H153" s="14"/>
      <c r="I153" s="19"/>
      <c r="J153" s="19"/>
      <c r="K153" s="10"/>
      <c r="L153" s="19"/>
      <c r="M153" s="19"/>
      <c r="N153" s="19"/>
      <c r="O153" s="19"/>
      <c r="P153" s="19"/>
      <c r="Q153" s="24"/>
      <c r="R153" s="14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29"/>
      <c r="AL153" s="29"/>
      <c r="AM153" s="7"/>
      <c r="AN153" s="7"/>
      <c r="AO153" s="7"/>
      <c r="AP153" s="19"/>
      <c r="AQ153" s="19"/>
      <c r="AR153" s="19"/>
      <c r="AS153" s="14"/>
      <c r="AT153" s="19"/>
      <c r="AU153" s="19"/>
      <c r="AV153" s="19"/>
      <c r="AW153" s="14"/>
      <c r="AX153" s="19"/>
      <c r="AY153" s="19"/>
      <c r="AZ153" s="19"/>
      <c r="BA153" s="19"/>
      <c r="BB153" s="19"/>
      <c r="BC153" s="19"/>
      <c r="BD153" s="19"/>
      <c r="BE153" s="19"/>
      <c r="BF153" s="14"/>
      <c r="BG153" s="35" t="str">
        <f>IF(BB153&lt;&gt;"","&lt;a href='https://www.inaturalist.org/observations/"&amp;BB153&amp;" 'target='_blank' style='color: blue'&gt;iNaturalist Record: "&amp;BB153&amp;"&lt;/a&gt; ","")</f>
        <v/>
      </c>
      <c r="BH153" s="36" t="str">
        <f>IF(AT153&lt;&gt;"",AT153&amp;". ","")</f>
        <v/>
      </c>
      <c r="BI153" s="36" t="str">
        <f>IF(AV153&lt;&gt;"","Land use/disturbance history: "&amp;AV153&amp;". ","")</f>
        <v/>
      </c>
      <c r="BJ153" s="36" t="str">
        <f>IF(AW153&lt;&gt;"","Slope in degrees: "&amp;AW153&amp;". ","")</f>
        <v/>
      </c>
      <c r="BK153" s="36" t="str">
        <f>IF(AX153&lt;&gt;"","Slope aspect: "&amp;AX153&amp;". ","")</f>
        <v/>
      </c>
      <c r="BL153" s="36" t="str">
        <f>IF(AY153&lt;&gt;"","Soil description: "&amp;AY153&amp;". ","")</f>
        <v/>
      </c>
      <c r="BM153" s="36" t="str">
        <f>IF(BA153&lt;&gt;"","Terrain: "&amp;BA153&amp;". ","")</f>
        <v/>
      </c>
      <c r="BN153" s="36" t="str">
        <f t="shared" si="22"/>
        <v/>
      </c>
      <c r="BO153" t="str">
        <f t="shared" si="23"/>
        <v/>
      </c>
      <c r="BP153" t="str">
        <f>IF(BD153&lt;&gt;"","Permit: "&amp;BD153,"")</f>
        <v/>
      </c>
      <c r="BQ153" s="41" t="str">
        <f>IF(AA153="Abundant","Estimated frequency within viewshed: Abundant (&gt;500).",IF(AA153="Common","Estimated frequency within viewshed: Common (101-500).",IF(AA153="Frequent","Estimated frequency within viewshed: Frequent (11-100).",IF(AA153="Occasional","Estimated frequency within viewshed: Occasional (6-10).",IF(AA153="Rare","Estimated frequency within viewshed: Rare (1-5).","")))))</f>
        <v/>
      </c>
      <c r="BR153" s="41" t="str">
        <f>IF(B153&lt;&gt;"",B153&amp;". ","")</f>
        <v/>
      </c>
      <c r="BS153" s="41" t="str">
        <f>IF(M153="Same individual","Tissue sample collected.",IF(M153="Same population","Tissue sample collected from another individual in the same population.",""))</f>
        <v/>
      </c>
      <c r="BT153" s="41" t="str">
        <f>IF(R153&lt;&gt;"","Seed sample collected from "&amp;R153&amp;" plants within the same population.","")</f>
        <v/>
      </c>
      <c r="BU153" s="41" t="str">
        <f>IF(AB153&lt;&gt;"",AB153&amp;". ","")</f>
        <v/>
      </c>
      <c r="BV153" s="41" t="str">
        <f>IF(AE153&lt;&gt;"","Landowner: "&amp;AE153&amp;".","")</f>
        <v/>
      </c>
      <c r="BW153" s="41" t="str">
        <f>IF(AF153&lt;&gt;"","Element Occurrence ID: "&amp;AF153&amp;".","")</f>
        <v/>
      </c>
      <c r="BX153" s="41" t="str">
        <f t="shared" si="24"/>
        <v/>
      </c>
      <c r="BY153" t="str">
        <f t="shared" si="25"/>
        <v/>
      </c>
      <c r="BZ153" s="41" t="str">
        <f t="shared" si="26"/>
        <v/>
      </c>
      <c r="CA153" t="str">
        <f t="shared" si="27"/>
        <v/>
      </c>
      <c r="CB153" s="41" t="str">
        <f>IF(AU153&lt;&gt;"","Area immediately surrounding specimen: "&amp;AU153&amp;".","")</f>
        <v/>
      </c>
      <c r="CC153" s="41" t="str">
        <f>IF(T153&lt;&gt;"","Habit: "&amp;T153&amp;".","")</f>
        <v/>
      </c>
      <c r="CD153" s="41" t="str">
        <f>IF(U153&lt;&gt;"","Life history habit: "&amp;U153&amp;".","")</f>
        <v/>
      </c>
      <c r="CE153" s="41" t="str">
        <f>IF(V153&lt;&gt;"","Graminoid habit: "&amp;V153&amp;".","")</f>
        <v/>
      </c>
      <c r="CF153" s="41" t="str">
        <f>IF(W153&lt;&gt;"","Flower color: "&amp;W153&amp;".","")</f>
        <v/>
      </c>
      <c r="CG153" s="41" t="str">
        <f>IF(X153&lt;&gt;"","Height in centimeters: "&amp;X153&amp;".","")</f>
        <v/>
      </c>
      <c r="CH153" s="41" t="str">
        <f>IF(Y153&lt;&gt;"",Y153&amp;".","")</f>
        <v/>
      </c>
      <c r="CI153" s="41" t="str">
        <f t="shared" si="28"/>
        <v/>
      </c>
      <c r="CJ153" t="str">
        <f t="shared" si="29"/>
        <v/>
      </c>
      <c r="CK153" s="41" t="str">
        <f>IF(T153&lt;&gt;"","''habit'':"&amp;"''"&amp;T153&amp;"'',","")</f>
        <v/>
      </c>
      <c r="CL153" s="41" t="str">
        <f>IF(U153&lt;&gt;"","''life cycle habit'':"&amp;"''"&amp;U153&amp;"'',","")</f>
        <v/>
      </c>
      <c r="CM153" s="41" t="str">
        <f>IF(V153&lt;&gt;"","''graminoidHabit'':"&amp;"''"&amp;V153&amp;"'',","")</f>
        <v/>
      </c>
      <c r="CN153" s="41" t="str">
        <f>IF(W153&lt;&gt;"","''flower color'':"&amp;"''"&amp;W153&amp;"'',","")</f>
        <v/>
      </c>
      <c r="CO153" s="41" t="str">
        <f>IF(X153&lt;&gt;"","''heightInCentimeters'':"&amp;X153&amp;",","")</f>
        <v/>
      </c>
      <c r="CP153" s="41" t="str">
        <f>IF(Y153&lt;&gt;"",Y153,"")</f>
        <v/>
      </c>
      <c r="CQ153" s="41" t="str">
        <f t="shared" si="30"/>
        <v/>
      </c>
      <c r="CR153" s="42" t="str">
        <f t="shared" si="31"/>
        <v/>
      </c>
      <c r="CS153" t="str">
        <f t="shared" si="32"/>
        <v/>
      </c>
      <c r="CT153" t="str">
        <f>IF(L153="Y","tissue","")</f>
        <v/>
      </c>
      <c r="CU153" t="str">
        <f>IF(L153="Y","in collection","")</f>
        <v/>
      </c>
      <c r="CV153" t="str">
        <f>IF(L153="Y","dessicated","")</f>
        <v/>
      </c>
    </row>
    <row r="154" spans="1:100" ht="16.5" x14ac:dyDescent="0.3">
      <c r="A154" s="7"/>
      <c r="B154" s="19"/>
      <c r="C154" s="19"/>
      <c r="D154" s="19"/>
      <c r="E154" s="19"/>
      <c r="F154" s="19"/>
      <c r="G154" s="10"/>
      <c r="H154" s="14"/>
      <c r="I154" s="19"/>
      <c r="J154" s="19"/>
      <c r="K154" s="10"/>
      <c r="L154" s="19"/>
      <c r="M154" s="19"/>
      <c r="N154" s="19"/>
      <c r="O154" s="19"/>
      <c r="P154" s="19"/>
      <c r="Q154" s="24"/>
      <c r="R154" s="14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29"/>
      <c r="AL154" s="29"/>
      <c r="AM154" s="7"/>
      <c r="AN154" s="7"/>
      <c r="AO154" s="7"/>
      <c r="AP154" s="19"/>
      <c r="AQ154" s="19"/>
      <c r="AR154" s="19"/>
      <c r="AS154" s="14"/>
      <c r="AT154" s="19"/>
      <c r="AU154" s="19"/>
      <c r="AV154" s="19"/>
      <c r="AW154" s="14"/>
      <c r="AX154" s="19"/>
      <c r="AY154" s="19"/>
      <c r="AZ154" s="19"/>
      <c r="BA154" s="19"/>
      <c r="BB154" s="19"/>
      <c r="BC154" s="19"/>
      <c r="BD154" s="19"/>
      <c r="BE154" s="19"/>
      <c r="BF154" s="14"/>
      <c r="BG154" s="35" t="str">
        <f>IF(BB154&lt;&gt;"","&lt;a href='https://www.inaturalist.org/observations/"&amp;BB154&amp;" 'target='_blank' style='color: blue'&gt;iNaturalist Record: "&amp;BB154&amp;"&lt;/a&gt; ","")</f>
        <v/>
      </c>
      <c r="BH154" s="36" t="str">
        <f>IF(AT154&lt;&gt;"",AT154&amp;". ","")</f>
        <v/>
      </c>
      <c r="BI154" s="36" t="str">
        <f>IF(AV154&lt;&gt;"","Land use/disturbance history: "&amp;AV154&amp;". ","")</f>
        <v/>
      </c>
      <c r="BJ154" s="36" t="str">
        <f>IF(AW154&lt;&gt;"","Slope in degrees: "&amp;AW154&amp;". ","")</f>
        <v/>
      </c>
      <c r="BK154" s="36" t="str">
        <f>IF(AX154&lt;&gt;"","Slope aspect: "&amp;AX154&amp;". ","")</f>
        <v/>
      </c>
      <c r="BL154" s="36" t="str">
        <f>IF(AY154&lt;&gt;"","Soil description: "&amp;AY154&amp;". ","")</f>
        <v/>
      </c>
      <c r="BM154" s="36" t="str">
        <f>IF(BA154&lt;&gt;"","Terrain: "&amp;BA154&amp;". ","")</f>
        <v/>
      </c>
      <c r="BN154" s="36" t="str">
        <f t="shared" si="22"/>
        <v/>
      </c>
      <c r="BO154" t="str">
        <f t="shared" si="23"/>
        <v/>
      </c>
      <c r="BP154" t="str">
        <f>IF(BD154&lt;&gt;"","Permit: "&amp;BD154,"")</f>
        <v/>
      </c>
      <c r="BQ154" s="41" t="str">
        <f>IF(AA154="Abundant","Estimated frequency within viewshed: Abundant (&gt;500).",IF(AA154="Common","Estimated frequency within viewshed: Common (101-500).",IF(AA154="Frequent","Estimated frequency within viewshed: Frequent (11-100).",IF(AA154="Occasional","Estimated frequency within viewshed: Occasional (6-10).",IF(AA154="Rare","Estimated frequency within viewshed: Rare (1-5).","")))))</f>
        <v/>
      </c>
      <c r="BR154" s="41" t="str">
        <f>IF(B154&lt;&gt;"",B154&amp;". ","")</f>
        <v/>
      </c>
      <c r="BS154" s="41" t="str">
        <f>IF(M154="Same individual","Tissue sample collected.",IF(M154="Same population","Tissue sample collected from another individual in the same population.",""))</f>
        <v/>
      </c>
      <c r="BT154" s="41" t="str">
        <f>IF(R154&lt;&gt;"","Seed sample collected from "&amp;R154&amp;" plants within the same population.","")</f>
        <v/>
      </c>
      <c r="BU154" s="41" t="str">
        <f>IF(AB154&lt;&gt;"",AB154&amp;". ","")</f>
        <v/>
      </c>
      <c r="BV154" s="41" t="str">
        <f>IF(AE154&lt;&gt;"","Landowner: "&amp;AE154&amp;".","")</f>
        <v/>
      </c>
      <c r="BW154" s="41" t="str">
        <f>IF(AF154&lt;&gt;"","Element Occurrence ID: "&amp;AF154&amp;".","")</f>
        <v/>
      </c>
      <c r="BX154" s="41" t="str">
        <f t="shared" si="24"/>
        <v/>
      </c>
      <c r="BY154" t="str">
        <f t="shared" si="25"/>
        <v/>
      </c>
      <c r="BZ154" s="41" t="str">
        <f t="shared" si="26"/>
        <v/>
      </c>
      <c r="CA154" t="str">
        <f t="shared" si="27"/>
        <v/>
      </c>
      <c r="CB154" s="41" t="str">
        <f>IF(AU154&lt;&gt;"","Area immediately surrounding specimen: "&amp;AU154&amp;".","")</f>
        <v/>
      </c>
      <c r="CC154" s="41" t="str">
        <f>IF(T154&lt;&gt;"","Habit: "&amp;T154&amp;".","")</f>
        <v/>
      </c>
      <c r="CD154" s="41" t="str">
        <f>IF(U154&lt;&gt;"","Life history habit: "&amp;U154&amp;".","")</f>
        <v/>
      </c>
      <c r="CE154" s="41" t="str">
        <f>IF(V154&lt;&gt;"","Graminoid habit: "&amp;V154&amp;".","")</f>
        <v/>
      </c>
      <c r="CF154" s="41" t="str">
        <f>IF(W154&lt;&gt;"","Flower color: "&amp;W154&amp;".","")</f>
        <v/>
      </c>
      <c r="CG154" s="41" t="str">
        <f>IF(X154&lt;&gt;"","Height in centimeters: "&amp;X154&amp;".","")</f>
        <v/>
      </c>
      <c r="CH154" s="41" t="str">
        <f>IF(Y154&lt;&gt;"",Y154&amp;".","")</f>
        <v/>
      </c>
      <c r="CI154" s="41" t="str">
        <f t="shared" si="28"/>
        <v/>
      </c>
      <c r="CJ154" t="str">
        <f t="shared" si="29"/>
        <v/>
      </c>
      <c r="CK154" s="41" t="str">
        <f>IF(T154&lt;&gt;"","''habit'':"&amp;"''"&amp;T154&amp;"'',","")</f>
        <v/>
      </c>
      <c r="CL154" s="41" t="str">
        <f>IF(U154&lt;&gt;"","''life cycle habit'':"&amp;"''"&amp;U154&amp;"'',","")</f>
        <v/>
      </c>
      <c r="CM154" s="41" t="str">
        <f>IF(V154&lt;&gt;"","''graminoidHabit'':"&amp;"''"&amp;V154&amp;"'',","")</f>
        <v/>
      </c>
      <c r="CN154" s="41" t="str">
        <f>IF(W154&lt;&gt;"","''flower color'':"&amp;"''"&amp;W154&amp;"'',","")</f>
        <v/>
      </c>
      <c r="CO154" s="41" t="str">
        <f>IF(X154&lt;&gt;"","''heightInCentimeters'':"&amp;X154&amp;",","")</f>
        <v/>
      </c>
      <c r="CP154" s="41" t="str">
        <f>IF(Y154&lt;&gt;"",Y154,"")</f>
        <v/>
      </c>
      <c r="CQ154" s="41" t="str">
        <f t="shared" si="30"/>
        <v/>
      </c>
      <c r="CR154" s="42" t="str">
        <f t="shared" si="31"/>
        <v/>
      </c>
      <c r="CS154" t="str">
        <f t="shared" si="32"/>
        <v/>
      </c>
      <c r="CT154" t="str">
        <f>IF(L154="Y","tissue","")</f>
        <v/>
      </c>
      <c r="CU154" t="str">
        <f>IF(L154="Y","in collection","")</f>
        <v/>
      </c>
      <c r="CV154" t="str">
        <f>IF(L154="Y","dessicated","")</f>
        <v/>
      </c>
    </row>
    <row r="155" spans="1:100" ht="16.5" x14ac:dyDescent="0.3">
      <c r="A155" s="7"/>
      <c r="B155" s="19"/>
      <c r="C155" s="19"/>
      <c r="D155" s="19"/>
      <c r="E155" s="19"/>
      <c r="F155" s="19"/>
      <c r="G155" s="10"/>
      <c r="H155" s="14"/>
      <c r="I155" s="19"/>
      <c r="J155" s="19"/>
      <c r="K155" s="10"/>
      <c r="L155" s="19"/>
      <c r="M155" s="19"/>
      <c r="N155" s="19"/>
      <c r="O155" s="19"/>
      <c r="P155" s="19"/>
      <c r="Q155" s="24"/>
      <c r="R155" s="14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29"/>
      <c r="AL155" s="29"/>
      <c r="AM155" s="7"/>
      <c r="AN155" s="7"/>
      <c r="AO155" s="7"/>
      <c r="AP155" s="19"/>
      <c r="AQ155" s="19"/>
      <c r="AR155" s="19"/>
      <c r="AS155" s="14"/>
      <c r="AT155" s="19"/>
      <c r="AU155" s="19"/>
      <c r="AV155" s="19"/>
      <c r="AW155" s="14"/>
      <c r="AX155" s="19"/>
      <c r="AY155" s="19"/>
      <c r="AZ155" s="19"/>
      <c r="BA155" s="19"/>
      <c r="BB155" s="19"/>
      <c r="BC155" s="19"/>
      <c r="BD155" s="19"/>
      <c r="BE155" s="19"/>
      <c r="BF155" s="14"/>
      <c r="BG155" s="35" t="str">
        <f>IF(BB155&lt;&gt;"","&lt;a href='https://www.inaturalist.org/observations/"&amp;BB155&amp;" 'target='_blank' style='color: blue'&gt;iNaturalist Record: "&amp;BB155&amp;"&lt;/a&gt; ","")</f>
        <v/>
      </c>
      <c r="BH155" s="36" t="str">
        <f>IF(AT155&lt;&gt;"",AT155&amp;". ","")</f>
        <v/>
      </c>
      <c r="BI155" s="36" t="str">
        <f>IF(AV155&lt;&gt;"","Land use/disturbance history: "&amp;AV155&amp;". ","")</f>
        <v/>
      </c>
      <c r="BJ155" s="36" t="str">
        <f>IF(AW155&lt;&gt;"","Slope in degrees: "&amp;AW155&amp;". ","")</f>
        <v/>
      </c>
      <c r="BK155" s="36" t="str">
        <f>IF(AX155&lt;&gt;"","Slope aspect: "&amp;AX155&amp;". ","")</f>
        <v/>
      </c>
      <c r="BL155" s="36" t="str">
        <f>IF(AY155&lt;&gt;"","Soil description: "&amp;AY155&amp;". ","")</f>
        <v/>
      </c>
      <c r="BM155" s="36" t="str">
        <f>IF(BA155&lt;&gt;"","Terrain: "&amp;BA155&amp;". ","")</f>
        <v/>
      </c>
      <c r="BN155" s="36" t="str">
        <f t="shared" si="22"/>
        <v/>
      </c>
      <c r="BO155" t="str">
        <f t="shared" si="23"/>
        <v/>
      </c>
      <c r="BP155" t="str">
        <f>IF(BD155&lt;&gt;"","Permit: "&amp;BD155,"")</f>
        <v/>
      </c>
      <c r="BQ155" s="41" t="str">
        <f>IF(AA155="Abundant","Estimated frequency within viewshed: Abundant (&gt;500).",IF(AA155="Common","Estimated frequency within viewshed: Common (101-500).",IF(AA155="Frequent","Estimated frequency within viewshed: Frequent (11-100).",IF(AA155="Occasional","Estimated frequency within viewshed: Occasional (6-10).",IF(AA155="Rare","Estimated frequency within viewshed: Rare (1-5).","")))))</f>
        <v/>
      </c>
      <c r="BR155" s="41" t="str">
        <f>IF(B155&lt;&gt;"",B155&amp;". ","")</f>
        <v/>
      </c>
      <c r="BS155" s="41" t="str">
        <f>IF(M155="Same individual","Tissue sample collected.",IF(M155="Same population","Tissue sample collected from another individual in the same population.",""))</f>
        <v/>
      </c>
      <c r="BT155" s="41" t="str">
        <f>IF(R155&lt;&gt;"","Seed sample collected from "&amp;R155&amp;" plants within the same population.","")</f>
        <v/>
      </c>
      <c r="BU155" s="41" t="str">
        <f>IF(AB155&lt;&gt;"",AB155&amp;". ","")</f>
        <v/>
      </c>
      <c r="BV155" s="41" t="str">
        <f>IF(AE155&lt;&gt;"","Landowner: "&amp;AE155&amp;".","")</f>
        <v/>
      </c>
      <c r="BW155" s="41" t="str">
        <f>IF(AF155&lt;&gt;"","Element Occurrence ID: "&amp;AF155&amp;".","")</f>
        <v/>
      </c>
      <c r="BX155" s="41" t="str">
        <f t="shared" si="24"/>
        <v/>
      </c>
      <c r="BY155" t="str">
        <f t="shared" si="25"/>
        <v/>
      </c>
      <c r="BZ155" s="41" t="str">
        <f t="shared" si="26"/>
        <v/>
      </c>
      <c r="CA155" t="str">
        <f t="shared" si="27"/>
        <v/>
      </c>
      <c r="CB155" s="41" t="str">
        <f>IF(AU155&lt;&gt;"","Area immediately surrounding specimen: "&amp;AU155&amp;".","")</f>
        <v/>
      </c>
      <c r="CC155" s="41" t="str">
        <f>IF(T155&lt;&gt;"","Habit: "&amp;T155&amp;".","")</f>
        <v/>
      </c>
      <c r="CD155" s="41" t="str">
        <f>IF(U155&lt;&gt;"","Life history habit: "&amp;U155&amp;".","")</f>
        <v/>
      </c>
      <c r="CE155" s="41" t="str">
        <f>IF(V155&lt;&gt;"","Graminoid habit: "&amp;V155&amp;".","")</f>
        <v/>
      </c>
      <c r="CF155" s="41" t="str">
        <f>IF(W155&lt;&gt;"","Flower color: "&amp;W155&amp;".","")</f>
        <v/>
      </c>
      <c r="CG155" s="41" t="str">
        <f>IF(X155&lt;&gt;"","Height in centimeters: "&amp;X155&amp;".","")</f>
        <v/>
      </c>
      <c r="CH155" s="41" t="str">
        <f>IF(Y155&lt;&gt;"",Y155&amp;".","")</f>
        <v/>
      </c>
      <c r="CI155" s="41" t="str">
        <f t="shared" si="28"/>
        <v/>
      </c>
      <c r="CJ155" t="str">
        <f t="shared" si="29"/>
        <v/>
      </c>
      <c r="CK155" s="41" t="str">
        <f>IF(T155&lt;&gt;"","''habit'':"&amp;"''"&amp;T155&amp;"'',","")</f>
        <v/>
      </c>
      <c r="CL155" s="41" t="str">
        <f>IF(U155&lt;&gt;"","''life cycle habit'':"&amp;"''"&amp;U155&amp;"'',","")</f>
        <v/>
      </c>
      <c r="CM155" s="41" t="str">
        <f>IF(V155&lt;&gt;"","''graminoidHabit'':"&amp;"''"&amp;V155&amp;"'',","")</f>
        <v/>
      </c>
      <c r="CN155" s="41" t="str">
        <f>IF(W155&lt;&gt;"","''flower color'':"&amp;"''"&amp;W155&amp;"'',","")</f>
        <v/>
      </c>
      <c r="CO155" s="41" t="str">
        <f>IF(X155&lt;&gt;"","''heightInCentimeters'':"&amp;X155&amp;",","")</f>
        <v/>
      </c>
      <c r="CP155" s="41" t="str">
        <f>IF(Y155&lt;&gt;"",Y155,"")</f>
        <v/>
      </c>
      <c r="CQ155" s="41" t="str">
        <f t="shared" si="30"/>
        <v/>
      </c>
      <c r="CR155" s="42" t="str">
        <f t="shared" si="31"/>
        <v/>
      </c>
      <c r="CS155" t="str">
        <f t="shared" si="32"/>
        <v/>
      </c>
      <c r="CT155" t="str">
        <f>IF(L155="Y","tissue","")</f>
        <v/>
      </c>
      <c r="CU155" t="str">
        <f>IF(L155="Y","in collection","")</f>
        <v/>
      </c>
      <c r="CV155" t="str">
        <f>IF(L155="Y","dessicated","")</f>
        <v/>
      </c>
    </row>
    <row r="156" spans="1:100" ht="16.5" x14ac:dyDescent="0.3">
      <c r="A156" s="7"/>
      <c r="B156" s="19"/>
      <c r="C156" s="19"/>
      <c r="D156" s="19"/>
      <c r="E156" s="19"/>
      <c r="F156" s="19"/>
      <c r="G156" s="10"/>
      <c r="H156" s="14"/>
      <c r="I156" s="19"/>
      <c r="J156" s="19"/>
      <c r="K156" s="10"/>
      <c r="L156" s="19"/>
      <c r="M156" s="19"/>
      <c r="N156" s="19"/>
      <c r="O156" s="19"/>
      <c r="P156" s="19"/>
      <c r="Q156" s="24"/>
      <c r="R156" s="14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29"/>
      <c r="AL156" s="29"/>
      <c r="AM156" s="7"/>
      <c r="AN156" s="7"/>
      <c r="AO156" s="7"/>
      <c r="AP156" s="19"/>
      <c r="AQ156" s="19"/>
      <c r="AR156" s="19"/>
      <c r="AS156" s="14"/>
      <c r="AT156" s="19"/>
      <c r="AU156" s="19"/>
      <c r="AV156" s="19"/>
      <c r="AW156" s="14"/>
      <c r="AX156" s="19"/>
      <c r="AY156" s="19"/>
      <c r="AZ156" s="19"/>
      <c r="BA156" s="19"/>
      <c r="BB156" s="19"/>
      <c r="BC156" s="19"/>
      <c r="BD156" s="19"/>
      <c r="BE156" s="19"/>
      <c r="BF156" s="14"/>
      <c r="BG156" s="35" t="str">
        <f>IF(BB156&lt;&gt;"","&lt;a href='https://www.inaturalist.org/observations/"&amp;BB156&amp;" 'target='_blank' style='color: blue'&gt;iNaturalist Record: "&amp;BB156&amp;"&lt;/a&gt; ","")</f>
        <v/>
      </c>
      <c r="BH156" s="36" t="str">
        <f>IF(AT156&lt;&gt;"",AT156&amp;". ","")</f>
        <v/>
      </c>
      <c r="BI156" s="36" t="str">
        <f>IF(AV156&lt;&gt;"","Land use/disturbance history: "&amp;AV156&amp;". ","")</f>
        <v/>
      </c>
      <c r="BJ156" s="36" t="str">
        <f>IF(AW156&lt;&gt;"","Slope in degrees: "&amp;AW156&amp;". ","")</f>
        <v/>
      </c>
      <c r="BK156" s="36" t="str">
        <f>IF(AX156&lt;&gt;"","Slope aspect: "&amp;AX156&amp;". ","")</f>
        <v/>
      </c>
      <c r="BL156" s="36" t="str">
        <f>IF(AY156&lt;&gt;"","Soil description: "&amp;AY156&amp;". ","")</f>
        <v/>
      </c>
      <c r="BM156" s="36" t="str">
        <f>IF(BA156&lt;&gt;"","Terrain: "&amp;BA156&amp;". ","")</f>
        <v/>
      </c>
      <c r="BN156" s="36" t="str">
        <f t="shared" si="22"/>
        <v/>
      </c>
      <c r="BO156" t="str">
        <f t="shared" si="23"/>
        <v/>
      </c>
      <c r="BP156" t="str">
        <f>IF(BD156&lt;&gt;"","Permit: "&amp;BD156,"")</f>
        <v/>
      </c>
      <c r="BQ156" s="41" t="str">
        <f>IF(AA156="Abundant","Estimated frequency within viewshed: Abundant (&gt;500).",IF(AA156="Common","Estimated frequency within viewshed: Common (101-500).",IF(AA156="Frequent","Estimated frequency within viewshed: Frequent (11-100).",IF(AA156="Occasional","Estimated frequency within viewshed: Occasional (6-10).",IF(AA156="Rare","Estimated frequency within viewshed: Rare (1-5).","")))))</f>
        <v/>
      </c>
      <c r="BR156" s="41" t="str">
        <f>IF(B156&lt;&gt;"",B156&amp;". ","")</f>
        <v/>
      </c>
      <c r="BS156" s="41" t="str">
        <f>IF(M156="Same individual","Tissue sample collected.",IF(M156="Same population","Tissue sample collected from another individual in the same population.",""))</f>
        <v/>
      </c>
      <c r="BT156" s="41" t="str">
        <f>IF(R156&lt;&gt;"","Seed sample collected from "&amp;R156&amp;" plants within the same population.","")</f>
        <v/>
      </c>
      <c r="BU156" s="41" t="str">
        <f>IF(AB156&lt;&gt;"",AB156&amp;". ","")</f>
        <v/>
      </c>
      <c r="BV156" s="41" t="str">
        <f>IF(AE156&lt;&gt;"","Landowner: "&amp;AE156&amp;".","")</f>
        <v/>
      </c>
      <c r="BW156" s="41" t="str">
        <f>IF(AF156&lt;&gt;"","Element Occurrence ID: "&amp;AF156&amp;".","")</f>
        <v/>
      </c>
      <c r="BX156" s="41" t="str">
        <f t="shared" si="24"/>
        <v/>
      </c>
      <c r="BY156" t="str">
        <f t="shared" si="25"/>
        <v/>
      </c>
      <c r="BZ156" s="41" t="str">
        <f t="shared" si="26"/>
        <v/>
      </c>
      <c r="CA156" t="str">
        <f t="shared" si="27"/>
        <v/>
      </c>
      <c r="CB156" s="41" t="str">
        <f>IF(AU156&lt;&gt;"","Area immediately surrounding specimen: "&amp;AU156&amp;".","")</f>
        <v/>
      </c>
      <c r="CC156" s="41" t="str">
        <f>IF(T156&lt;&gt;"","Habit: "&amp;T156&amp;".","")</f>
        <v/>
      </c>
      <c r="CD156" s="41" t="str">
        <f>IF(U156&lt;&gt;"","Life history habit: "&amp;U156&amp;".","")</f>
        <v/>
      </c>
      <c r="CE156" s="41" t="str">
        <f>IF(V156&lt;&gt;"","Graminoid habit: "&amp;V156&amp;".","")</f>
        <v/>
      </c>
      <c r="CF156" s="41" t="str">
        <f>IF(W156&lt;&gt;"","Flower color: "&amp;W156&amp;".","")</f>
        <v/>
      </c>
      <c r="CG156" s="41" t="str">
        <f>IF(X156&lt;&gt;"","Height in centimeters: "&amp;X156&amp;".","")</f>
        <v/>
      </c>
      <c r="CH156" s="41" t="str">
        <f>IF(Y156&lt;&gt;"",Y156&amp;".","")</f>
        <v/>
      </c>
      <c r="CI156" s="41" t="str">
        <f t="shared" si="28"/>
        <v/>
      </c>
      <c r="CJ156" t="str">
        <f t="shared" si="29"/>
        <v/>
      </c>
      <c r="CK156" s="41" t="str">
        <f>IF(T156&lt;&gt;"","''habit'':"&amp;"''"&amp;T156&amp;"'',","")</f>
        <v/>
      </c>
      <c r="CL156" s="41" t="str">
        <f>IF(U156&lt;&gt;"","''life cycle habit'':"&amp;"''"&amp;U156&amp;"'',","")</f>
        <v/>
      </c>
      <c r="CM156" s="41" t="str">
        <f>IF(V156&lt;&gt;"","''graminoidHabit'':"&amp;"''"&amp;V156&amp;"'',","")</f>
        <v/>
      </c>
      <c r="CN156" s="41" t="str">
        <f>IF(W156&lt;&gt;"","''flower color'':"&amp;"''"&amp;W156&amp;"'',","")</f>
        <v/>
      </c>
      <c r="CO156" s="41" t="str">
        <f>IF(X156&lt;&gt;"","''heightInCentimeters'':"&amp;X156&amp;",","")</f>
        <v/>
      </c>
      <c r="CP156" s="41" t="str">
        <f>IF(Y156&lt;&gt;"",Y156,"")</f>
        <v/>
      </c>
      <c r="CQ156" s="41" t="str">
        <f t="shared" si="30"/>
        <v/>
      </c>
      <c r="CR156" s="42" t="str">
        <f t="shared" si="31"/>
        <v/>
      </c>
      <c r="CS156" t="str">
        <f t="shared" si="32"/>
        <v/>
      </c>
      <c r="CT156" t="str">
        <f>IF(L156="Y","tissue","")</f>
        <v/>
      </c>
      <c r="CU156" t="str">
        <f>IF(L156="Y","in collection","")</f>
        <v/>
      </c>
      <c r="CV156" t="str">
        <f>IF(L156="Y","dessicated","")</f>
        <v/>
      </c>
    </row>
    <row r="157" spans="1:100" ht="16.5" x14ac:dyDescent="0.3">
      <c r="A157" s="7"/>
      <c r="B157" s="19"/>
      <c r="C157" s="19"/>
      <c r="D157" s="19"/>
      <c r="E157" s="19"/>
      <c r="F157" s="19"/>
      <c r="G157" s="10"/>
      <c r="H157" s="14"/>
      <c r="I157" s="19"/>
      <c r="J157" s="19"/>
      <c r="K157" s="10"/>
      <c r="L157" s="19"/>
      <c r="M157" s="19"/>
      <c r="N157" s="19"/>
      <c r="O157" s="19"/>
      <c r="P157" s="19"/>
      <c r="Q157" s="24"/>
      <c r="R157" s="14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29"/>
      <c r="AL157" s="29"/>
      <c r="AM157" s="7"/>
      <c r="AN157" s="7"/>
      <c r="AO157" s="7"/>
      <c r="AP157" s="19"/>
      <c r="AQ157" s="19"/>
      <c r="AR157" s="19"/>
      <c r="AS157" s="14"/>
      <c r="AT157" s="19"/>
      <c r="AU157" s="19"/>
      <c r="AV157" s="19"/>
      <c r="AW157" s="14"/>
      <c r="AX157" s="19"/>
      <c r="AY157" s="19"/>
      <c r="AZ157" s="19"/>
      <c r="BA157" s="19"/>
      <c r="BB157" s="19"/>
      <c r="BC157" s="19"/>
      <c r="BD157" s="19"/>
      <c r="BE157" s="19"/>
      <c r="BF157" s="14"/>
      <c r="BG157" s="35" t="str">
        <f>IF(BB157&lt;&gt;"","&lt;a href='https://www.inaturalist.org/observations/"&amp;BB157&amp;" 'target='_blank' style='color: blue'&gt;iNaturalist Record: "&amp;BB157&amp;"&lt;/a&gt; ","")</f>
        <v/>
      </c>
      <c r="BH157" s="36" t="str">
        <f>IF(AT157&lt;&gt;"",AT157&amp;". ","")</f>
        <v/>
      </c>
      <c r="BI157" s="36" t="str">
        <f>IF(AV157&lt;&gt;"","Land use/disturbance history: "&amp;AV157&amp;". ","")</f>
        <v/>
      </c>
      <c r="BJ157" s="36" t="str">
        <f>IF(AW157&lt;&gt;"","Slope in degrees: "&amp;AW157&amp;". ","")</f>
        <v/>
      </c>
      <c r="BK157" s="36" t="str">
        <f>IF(AX157&lt;&gt;"","Slope aspect: "&amp;AX157&amp;". ","")</f>
        <v/>
      </c>
      <c r="BL157" s="36" t="str">
        <f>IF(AY157&lt;&gt;"","Soil description: "&amp;AY157&amp;". ","")</f>
        <v/>
      </c>
      <c r="BM157" s="36" t="str">
        <f>IF(BA157&lt;&gt;"","Terrain: "&amp;BA157&amp;". ","")</f>
        <v/>
      </c>
      <c r="BN157" s="36" t="str">
        <f t="shared" si="22"/>
        <v/>
      </c>
      <c r="BO157" t="str">
        <f t="shared" si="23"/>
        <v/>
      </c>
      <c r="BP157" t="str">
        <f>IF(BD157&lt;&gt;"","Permit: "&amp;BD157,"")</f>
        <v/>
      </c>
      <c r="BQ157" s="41" t="str">
        <f>IF(AA157="Abundant","Estimated frequency within viewshed: Abundant (&gt;500).",IF(AA157="Common","Estimated frequency within viewshed: Common (101-500).",IF(AA157="Frequent","Estimated frequency within viewshed: Frequent (11-100).",IF(AA157="Occasional","Estimated frequency within viewshed: Occasional (6-10).",IF(AA157="Rare","Estimated frequency within viewshed: Rare (1-5).","")))))</f>
        <v/>
      </c>
      <c r="BR157" s="41" t="str">
        <f>IF(B157&lt;&gt;"",B157&amp;". ","")</f>
        <v/>
      </c>
      <c r="BS157" s="41" t="str">
        <f>IF(M157="Same individual","Tissue sample collected.",IF(M157="Same population","Tissue sample collected from another individual in the same population.",""))</f>
        <v/>
      </c>
      <c r="BT157" s="41" t="str">
        <f>IF(R157&lt;&gt;"","Seed sample collected from "&amp;R157&amp;" plants within the same population.","")</f>
        <v/>
      </c>
      <c r="BU157" s="41" t="str">
        <f>IF(AB157&lt;&gt;"",AB157&amp;". ","")</f>
        <v/>
      </c>
      <c r="BV157" s="41" t="str">
        <f>IF(AE157&lt;&gt;"","Landowner: "&amp;AE157&amp;".","")</f>
        <v/>
      </c>
      <c r="BW157" s="41" t="str">
        <f>IF(AF157&lt;&gt;"","Element Occurrence ID: "&amp;AF157&amp;".","")</f>
        <v/>
      </c>
      <c r="BX157" s="41" t="str">
        <f t="shared" si="24"/>
        <v/>
      </c>
      <c r="BY157" t="str">
        <f t="shared" si="25"/>
        <v/>
      </c>
      <c r="BZ157" s="41" t="str">
        <f t="shared" si="26"/>
        <v/>
      </c>
      <c r="CA157" t="str">
        <f t="shared" si="27"/>
        <v/>
      </c>
      <c r="CB157" s="41" t="str">
        <f>IF(AU157&lt;&gt;"","Area immediately surrounding specimen: "&amp;AU157&amp;".","")</f>
        <v/>
      </c>
      <c r="CC157" s="41" t="str">
        <f>IF(T157&lt;&gt;"","Habit: "&amp;T157&amp;".","")</f>
        <v/>
      </c>
      <c r="CD157" s="41" t="str">
        <f>IF(U157&lt;&gt;"","Life history habit: "&amp;U157&amp;".","")</f>
        <v/>
      </c>
      <c r="CE157" s="41" t="str">
        <f>IF(V157&lt;&gt;"","Graminoid habit: "&amp;V157&amp;".","")</f>
        <v/>
      </c>
      <c r="CF157" s="41" t="str">
        <f>IF(W157&lt;&gt;"","Flower color: "&amp;W157&amp;".","")</f>
        <v/>
      </c>
      <c r="CG157" s="41" t="str">
        <f>IF(X157&lt;&gt;"","Height in centimeters: "&amp;X157&amp;".","")</f>
        <v/>
      </c>
      <c r="CH157" s="41" t="str">
        <f>IF(Y157&lt;&gt;"",Y157&amp;".","")</f>
        <v/>
      </c>
      <c r="CI157" s="41" t="str">
        <f t="shared" si="28"/>
        <v/>
      </c>
      <c r="CJ157" t="str">
        <f t="shared" si="29"/>
        <v/>
      </c>
      <c r="CK157" s="41" t="str">
        <f>IF(T157&lt;&gt;"","''habit'':"&amp;"''"&amp;T157&amp;"'',","")</f>
        <v/>
      </c>
      <c r="CL157" s="41" t="str">
        <f>IF(U157&lt;&gt;"","''life cycle habit'':"&amp;"''"&amp;U157&amp;"'',","")</f>
        <v/>
      </c>
      <c r="CM157" s="41" t="str">
        <f>IF(V157&lt;&gt;"","''graminoidHabit'':"&amp;"''"&amp;V157&amp;"'',","")</f>
        <v/>
      </c>
      <c r="CN157" s="41" t="str">
        <f>IF(W157&lt;&gt;"","''flower color'':"&amp;"''"&amp;W157&amp;"'',","")</f>
        <v/>
      </c>
      <c r="CO157" s="41" t="str">
        <f>IF(X157&lt;&gt;"","''heightInCentimeters'':"&amp;X157&amp;",","")</f>
        <v/>
      </c>
      <c r="CP157" s="41" t="str">
        <f>IF(Y157&lt;&gt;"",Y157,"")</f>
        <v/>
      </c>
      <c r="CQ157" s="41" t="str">
        <f t="shared" si="30"/>
        <v/>
      </c>
      <c r="CR157" s="42" t="str">
        <f t="shared" si="31"/>
        <v/>
      </c>
      <c r="CS157" t="str">
        <f t="shared" si="32"/>
        <v/>
      </c>
      <c r="CT157" t="str">
        <f>IF(L157="Y","tissue","")</f>
        <v/>
      </c>
      <c r="CU157" t="str">
        <f>IF(L157="Y","in collection","")</f>
        <v/>
      </c>
      <c r="CV157" t="str">
        <f>IF(L157="Y","dessicated","")</f>
        <v/>
      </c>
    </row>
    <row r="158" spans="1:100" ht="16.5" x14ac:dyDescent="0.3">
      <c r="A158" s="7"/>
      <c r="B158" s="19"/>
      <c r="C158" s="19"/>
      <c r="D158" s="19"/>
      <c r="E158" s="19"/>
      <c r="F158" s="19"/>
      <c r="G158" s="10"/>
      <c r="H158" s="14"/>
      <c r="I158" s="19"/>
      <c r="J158" s="19"/>
      <c r="K158" s="10"/>
      <c r="L158" s="19"/>
      <c r="M158" s="19"/>
      <c r="N158" s="19"/>
      <c r="O158" s="19"/>
      <c r="P158" s="19"/>
      <c r="Q158" s="24"/>
      <c r="R158" s="14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29"/>
      <c r="AL158" s="29"/>
      <c r="AM158" s="7"/>
      <c r="AN158" s="7"/>
      <c r="AO158" s="7"/>
      <c r="AP158" s="19"/>
      <c r="AQ158" s="19"/>
      <c r="AR158" s="19"/>
      <c r="AS158" s="14"/>
      <c r="AT158" s="19"/>
      <c r="AU158" s="19"/>
      <c r="AV158" s="19"/>
      <c r="AW158" s="14"/>
      <c r="AX158" s="19"/>
      <c r="AY158" s="19"/>
      <c r="AZ158" s="19"/>
      <c r="BA158" s="19"/>
      <c r="BB158" s="19"/>
      <c r="BC158" s="19"/>
      <c r="BD158" s="19"/>
      <c r="BE158" s="19"/>
      <c r="BF158" s="14"/>
      <c r="BG158" s="35" t="str">
        <f>IF(BB158&lt;&gt;"","&lt;a href='https://www.inaturalist.org/observations/"&amp;BB158&amp;" 'target='_blank' style='color: blue'&gt;iNaturalist Record: "&amp;BB158&amp;"&lt;/a&gt; ","")</f>
        <v/>
      </c>
      <c r="BH158" s="36" t="str">
        <f>IF(AT158&lt;&gt;"",AT158&amp;". ","")</f>
        <v/>
      </c>
      <c r="BI158" s="36" t="str">
        <f>IF(AV158&lt;&gt;"","Land use/disturbance history: "&amp;AV158&amp;". ","")</f>
        <v/>
      </c>
      <c r="BJ158" s="36" t="str">
        <f>IF(AW158&lt;&gt;"","Slope in degrees: "&amp;AW158&amp;". ","")</f>
        <v/>
      </c>
      <c r="BK158" s="36" t="str">
        <f>IF(AX158&lt;&gt;"","Slope aspect: "&amp;AX158&amp;". ","")</f>
        <v/>
      </c>
      <c r="BL158" s="36" t="str">
        <f>IF(AY158&lt;&gt;"","Soil description: "&amp;AY158&amp;". ","")</f>
        <v/>
      </c>
      <c r="BM158" s="36" t="str">
        <f>IF(BA158&lt;&gt;"","Terrain: "&amp;BA158&amp;". ","")</f>
        <v/>
      </c>
      <c r="BN158" s="36" t="str">
        <f t="shared" si="22"/>
        <v/>
      </c>
      <c r="BO158" t="str">
        <f t="shared" si="23"/>
        <v/>
      </c>
      <c r="BP158" t="str">
        <f>IF(BD158&lt;&gt;"","Permit: "&amp;BD158,"")</f>
        <v/>
      </c>
      <c r="BQ158" s="41" t="str">
        <f>IF(AA158="Abundant","Estimated frequency within viewshed: Abundant (&gt;500).",IF(AA158="Common","Estimated frequency within viewshed: Common (101-500).",IF(AA158="Frequent","Estimated frequency within viewshed: Frequent (11-100).",IF(AA158="Occasional","Estimated frequency within viewshed: Occasional (6-10).",IF(AA158="Rare","Estimated frequency within viewshed: Rare (1-5).","")))))</f>
        <v/>
      </c>
      <c r="BR158" s="41" t="str">
        <f>IF(B158&lt;&gt;"",B158&amp;". ","")</f>
        <v/>
      </c>
      <c r="BS158" s="41" t="str">
        <f>IF(M158="Same individual","Tissue sample collected.",IF(M158="Same population","Tissue sample collected from another individual in the same population.",""))</f>
        <v/>
      </c>
      <c r="BT158" s="41" t="str">
        <f>IF(R158&lt;&gt;"","Seed sample collected from "&amp;R158&amp;" plants within the same population.","")</f>
        <v/>
      </c>
      <c r="BU158" s="41" t="str">
        <f>IF(AB158&lt;&gt;"",AB158&amp;". ","")</f>
        <v/>
      </c>
      <c r="BV158" s="41" t="str">
        <f>IF(AE158&lt;&gt;"","Landowner: "&amp;AE158&amp;".","")</f>
        <v/>
      </c>
      <c r="BW158" s="41" t="str">
        <f>IF(AF158&lt;&gt;"","Element Occurrence ID: "&amp;AF158&amp;".","")</f>
        <v/>
      </c>
      <c r="BX158" s="41" t="str">
        <f t="shared" si="24"/>
        <v/>
      </c>
      <c r="BY158" t="str">
        <f t="shared" si="25"/>
        <v/>
      </c>
      <c r="BZ158" s="41" t="str">
        <f t="shared" si="26"/>
        <v/>
      </c>
      <c r="CA158" t="str">
        <f t="shared" si="27"/>
        <v/>
      </c>
      <c r="CB158" s="41" t="str">
        <f>IF(AU158&lt;&gt;"","Area immediately surrounding specimen: "&amp;AU158&amp;".","")</f>
        <v/>
      </c>
      <c r="CC158" s="41" t="str">
        <f>IF(T158&lt;&gt;"","Habit: "&amp;T158&amp;".","")</f>
        <v/>
      </c>
      <c r="CD158" s="41" t="str">
        <f>IF(U158&lt;&gt;"","Life history habit: "&amp;U158&amp;".","")</f>
        <v/>
      </c>
      <c r="CE158" s="41" t="str">
        <f>IF(V158&lt;&gt;"","Graminoid habit: "&amp;V158&amp;".","")</f>
        <v/>
      </c>
      <c r="CF158" s="41" t="str">
        <f>IF(W158&lt;&gt;"","Flower color: "&amp;W158&amp;".","")</f>
        <v/>
      </c>
      <c r="CG158" s="41" t="str">
        <f>IF(X158&lt;&gt;"","Height in centimeters: "&amp;X158&amp;".","")</f>
        <v/>
      </c>
      <c r="CH158" s="41" t="str">
        <f>IF(Y158&lt;&gt;"",Y158&amp;".","")</f>
        <v/>
      </c>
      <c r="CI158" s="41" t="str">
        <f t="shared" si="28"/>
        <v/>
      </c>
      <c r="CJ158" t="str">
        <f t="shared" si="29"/>
        <v/>
      </c>
      <c r="CK158" s="41" t="str">
        <f>IF(T158&lt;&gt;"","''habit'':"&amp;"''"&amp;T158&amp;"'',","")</f>
        <v/>
      </c>
      <c r="CL158" s="41" t="str">
        <f>IF(U158&lt;&gt;"","''life cycle habit'':"&amp;"''"&amp;U158&amp;"'',","")</f>
        <v/>
      </c>
      <c r="CM158" s="41" t="str">
        <f>IF(V158&lt;&gt;"","''graminoidHabit'':"&amp;"''"&amp;V158&amp;"'',","")</f>
        <v/>
      </c>
      <c r="CN158" s="41" t="str">
        <f>IF(W158&lt;&gt;"","''flower color'':"&amp;"''"&amp;W158&amp;"'',","")</f>
        <v/>
      </c>
      <c r="CO158" s="41" t="str">
        <f>IF(X158&lt;&gt;"","''heightInCentimeters'':"&amp;X158&amp;",","")</f>
        <v/>
      </c>
      <c r="CP158" s="41" t="str">
        <f>IF(Y158&lt;&gt;"",Y158,"")</f>
        <v/>
      </c>
      <c r="CQ158" s="41" t="str">
        <f t="shared" si="30"/>
        <v/>
      </c>
      <c r="CR158" s="42" t="str">
        <f t="shared" si="31"/>
        <v/>
      </c>
      <c r="CS158" t="str">
        <f t="shared" si="32"/>
        <v/>
      </c>
      <c r="CT158" t="str">
        <f>IF(L158="Y","tissue","")</f>
        <v/>
      </c>
      <c r="CU158" t="str">
        <f>IF(L158="Y","in collection","")</f>
        <v/>
      </c>
      <c r="CV158" t="str">
        <f>IF(L158="Y","dessicated","")</f>
        <v/>
      </c>
    </row>
    <row r="159" spans="1:100" ht="16.5" x14ac:dyDescent="0.3">
      <c r="A159" s="7"/>
      <c r="B159" s="19"/>
      <c r="C159" s="19"/>
      <c r="D159" s="19"/>
      <c r="E159" s="19"/>
      <c r="F159" s="19"/>
      <c r="G159" s="10"/>
      <c r="H159" s="14"/>
      <c r="I159" s="19"/>
      <c r="J159" s="19"/>
      <c r="K159" s="10"/>
      <c r="L159" s="19"/>
      <c r="M159" s="19"/>
      <c r="N159" s="19"/>
      <c r="O159" s="19"/>
      <c r="P159" s="19"/>
      <c r="Q159" s="24"/>
      <c r="R159" s="14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29"/>
      <c r="AL159" s="29"/>
      <c r="AM159" s="7"/>
      <c r="AN159" s="7"/>
      <c r="AO159" s="7"/>
      <c r="AP159" s="19"/>
      <c r="AQ159" s="19"/>
      <c r="AR159" s="19"/>
      <c r="AS159" s="14"/>
      <c r="AT159" s="19"/>
      <c r="AU159" s="19"/>
      <c r="AV159" s="19"/>
      <c r="AW159" s="14"/>
      <c r="AX159" s="19"/>
      <c r="AY159" s="19"/>
      <c r="AZ159" s="19"/>
      <c r="BA159" s="19"/>
      <c r="BB159" s="19"/>
      <c r="BC159" s="19"/>
      <c r="BD159" s="19"/>
      <c r="BE159" s="19"/>
      <c r="BF159" s="14"/>
      <c r="BG159" s="35" t="str">
        <f>IF(BB159&lt;&gt;"","&lt;a href='https://www.inaturalist.org/observations/"&amp;BB159&amp;" 'target='_blank' style='color: blue'&gt;iNaturalist Record: "&amp;BB159&amp;"&lt;/a&gt; ","")</f>
        <v/>
      </c>
      <c r="BH159" s="36" t="str">
        <f>IF(AT159&lt;&gt;"",AT159&amp;". ","")</f>
        <v/>
      </c>
      <c r="BI159" s="36" t="str">
        <f>IF(AV159&lt;&gt;"","Land use/disturbance history: "&amp;AV159&amp;". ","")</f>
        <v/>
      </c>
      <c r="BJ159" s="36" t="str">
        <f>IF(AW159&lt;&gt;"","Slope in degrees: "&amp;AW159&amp;". ","")</f>
        <v/>
      </c>
      <c r="BK159" s="36" t="str">
        <f>IF(AX159&lt;&gt;"","Slope aspect: "&amp;AX159&amp;". ","")</f>
        <v/>
      </c>
      <c r="BL159" s="36" t="str">
        <f>IF(AY159&lt;&gt;"","Soil description: "&amp;AY159&amp;". ","")</f>
        <v/>
      </c>
      <c r="BM159" s="36" t="str">
        <f>IF(BA159&lt;&gt;"","Terrain: "&amp;BA159&amp;". ","")</f>
        <v/>
      </c>
      <c r="BN159" s="36" t="str">
        <f t="shared" si="22"/>
        <v/>
      </c>
      <c r="BO159" t="str">
        <f t="shared" si="23"/>
        <v/>
      </c>
      <c r="BP159" t="str">
        <f>IF(BD159&lt;&gt;"","Permit: "&amp;BD159,"")</f>
        <v/>
      </c>
      <c r="BQ159" s="41" t="str">
        <f>IF(AA159="Abundant","Estimated frequency within viewshed: Abundant (&gt;500).",IF(AA159="Common","Estimated frequency within viewshed: Common (101-500).",IF(AA159="Frequent","Estimated frequency within viewshed: Frequent (11-100).",IF(AA159="Occasional","Estimated frequency within viewshed: Occasional (6-10).",IF(AA159="Rare","Estimated frequency within viewshed: Rare (1-5).","")))))</f>
        <v/>
      </c>
      <c r="BR159" s="41" t="str">
        <f>IF(B159&lt;&gt;"",B159&amp;". ","")</f>
        <v/>
      </c>
      <c r="BS159" s="41" t="str">
        <f>IF(M159="Same individual","Tissue sample collected.",IF(M159="Same population","Tissue sample collected from another individual in the same population.",""))</f>
        <v/>
      </c>
      <c r="BT159" s="41" t="str">
        <f>IF(R159&lt;&gt;"","Seed sample collected from "&amp;R159&amp;" plants within the same population.","")</f>
        <v/>
      </c>
      <c r="BU159" s="41" t="str">
        <f>IF(AB159&lt;&gt;"",AB159&amp;". ","")</f>
        <v/>
      </c>
      <c r="BV159" s="41" t="str">
        <f>IF(AE159&lt;&gt;"","Landowner: "&amp;AE159&amp;".","")</f>
        <v/>
      </c>
      <c r="BW159" s="41" t="str">
        <f>IF(AF159&lt;&gt;"","Element Occurrence ID: "&amp;AF159&amp;".","")</f>
        <v/>
      </c>
      <c r="BX159" s="41" t="str">
        <f t="shared" si="24"/>
        <v/>
      </c>
      <c r="BY159" t="str">
        <f t="shared" si="25"/>
        <v/>
      </c>
      <c r="BZ159" s="41" t="str">
        <f t="shared" si="26"/>
        <v/>
      </c>
      <c r="CA159" t="str">
        <f t="shared" si="27"/>
        <v/>
      </c>
      <c r="CB159" s="41" t="str">
        <f>IF(AU159&lt;&gt;"","Area immediately surrounding specimen: "&amp;AU159&amp;".","")</f>
        <v/>
      </c>
      <c r="CC159" s="41" t="str">
        <f>IF(T159&lt;&gt;"","Habit: "&amp;T159&amp;".","")</f>
        <v/>
      </c>
      <c r="CD159" s="41" t="str">
        <f>IF(U159&lt;&gt;"","Life history habit: "&amp;U159&amp;".","")</f>
        <v/>
      </c>
      <c r="CE159" s="41" t="str">
        <f>IF(V159&lt;&gt;"","Graminoid habit: "&amp;V159&amp;".","")</f>
        <v/>
      </c>
      <c r="CF159" s="41" t="str">
        <f>IF(W159&lt;&gt;"","Flower color: "&amp;W159&amp;".","")</f>
        <v/>
      </c>
      <c r="CG159" s="41" t="str">
        <f>IF(X159&lt;&gt;"","Height in centimeters: "&amp;X159&amp;".","")</f>
        <v/>
      </c>
      <c r="CH159" s="41" t="str">
        <f>IF(Y159&lt;&gt;"",Y159&amp;".","")</f>
        <v/>
      </c>
      <c r="CI159" s="41" t="str">
        <f t="shared" si="28"/>
        <v/>
      </c>
      <c r="CJ159" t="str">
        <f t="shared" si="29"/>
        <v/>
      </c>
      <c r="CK159" s="41" t="str">
        <f>IF(T159&lt;&gt;"","''habit'':"&amp;"''"&amp;T159&amp;"'',","")</f>
        <v/>
      </c>
      <c r="CL159" s="41" t="str">
        <f>IF(U159&lt;&gt;"","''life cycle habit'':"&amp;"''"&amp;U159&amp;"'',","")</f>
        <v/>
      </c>
      <c r="CM159" s="41" t="str">
        <f>IF(V159&lt;&gt;"","''graminoidHabit'':"&amp;"''"&amp;V159&amp;"'',","")</f>
        <v/>
      </c>
      <c r="CN159" s="41" t="str">
        <f>IF(W159&lt;&gt;"","''flower color'':"&amp;"''"&amp;W159&amp;"'',","")</f>
        <v/>
      </c>
      <c r="CO159" s="41" t="str">
        <f>IF(X159&lt;&gt;"","''heightInCentimeters'':"&amp;X159&amp;",","")</f>
        <v/>
      </c>
      <c r="CP159" s="41" t="str">
        <f>IF(Y159&lt;&gt;"",Y159,"")</f>
        <v/>
      </c>
      <c r="CQ159" s="41" t="str">
        <f t="shared" si="30"/>
        <v/>
      </c>
      <c r="CR159" s="42" t="str">
        <f t="shared" si="31"/>
        <v/>
      </c>
      <c r="CS159" t="str">
        <f t="shared" si="32"/>
        <v/>
      </c>
      <c r="CT159" t="str">
        <f>IF(L159="Y","tissue","")</f>
        <v/>
      </c>
      <c r="CU159" t="str">
        <f>IF(L159="Y","in collection","")</f>
        <v/>
      </c>
      <c r="CV159" t="str">
        <f>IF(L159="Y","dessicated","")</f>
        <v/>
      </c>
    </row>
    <row r="160" spans="1:100" ht="16.5" x14ac:dyDescent="0.3">
      <c r="A160" s="7"/>
      <c r="B160" s="19"/>
      <c r="C160" s="19"/>
      <c r="D160" s="19"/>
      <c r="E160" s="19"/>
      <c r="F160" s="19"/>
      <c r="G160" s="10"/>
      <c r="H160" s="14"/>
      <c r="I160" s="19"/>
      <c r="J160" s="19"/>
      <c r="K160" s="10"/>
      <c r="L160" s="19"/>
      <c r="M160" s="19"/>
      <c r="N160" s="19"/>
      <c r="O160" s="19"/>
      <c r="P160" s="19"/>
      <c r="Q160" s="24"/>
      <c r="R160" s="14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29"/>
      <c r="AL160" s="29"/>
      <c r="AM160" s="7"/>
      <c r="AN160" s="7"/>
      <c r="AO160" s="7"/>
      <c r="AP160" s="19"/>
      <c r="AQ160" s="19"/>
      <c r="AR160" s="19"/>
      <c r="AS160" s="14"/>
      <c r="AT160" s="19"/>
      <c r="AU160" s="19"/>
      <c r="AV160" s="19"/>
      <c r="AW160" s="14"/>
      <c r="AX160" s="19"/>
      <c r="AY160" s="19"/>
      <c r="AZ160" s="19"/>
      <c r="BA160" s="19"/>
      <c r="BB160" s="19"/>
      <c r="BC160" s="19"/>
      <c r="BD160" s="19"/>
      <c r="BE160" s="19"/>
      <c r="BF160" s="14"/>
      <c r="BG160" s="35" t="str">
        <f>IF(BB160&lt;&gt;"","&lt;a href='https://www.inaturalist.org/observations/"&amp;BB160&amp;" 'target='_blank' style='color: blue'&gt;iNaturalist Record: "&amp;BB160&amp;"&lt;/a&gt; ","")</f>
        <v/>
      </c>
      <c r="BH160" s="36" t="str">
        <f>IF(AT160&lt;&gt;"",AT160&amp;". ","")</f>
        <v/>
      </c>
      <c r="BI160" s="36" t="str">
        <f>IF(AV160&lt;&gt;"","Land use/disturbance history: "&amp;AV160&amp;". ","")</f>
        <v/>
      </c>
      <c r="BJ160" s="36" t="str">
        <f>IF(AW160&lt;&gt;"","Slope in degrees: "&amp;AW160&amp;". ","")</f>
        <v/>
      </c>
      <c r="BK160" s="36" t="str">
        <f>IF(AX160&lt;&gt;"","Slope aspect: "&amp;AX160&amp;". ","")</f>
        <v/>
      </c>
      <c r="BL160" s="36" t="str">
        <f>IF(AY160&lt;&gt;"","Soil description: "&amp;AY160&amp;". ","")</f>
        <v/>
      </c>
      <c r="BM160" s="36" t="str">
        <f>IF(BA160&lt;&gt;"","Terrain: "&amp;BA160&amp;". ","")</f>
        <v/>
      </c>
      <c r="BN160" s="36" t="str">
        <f t="shared" si="22"/>
        <v/>
      </c>
      <c r="BO160" t="str">
        <f t="shared" si="23"/>
        <v/>
      </c>
      <c r="BP160" t="str">
        <f>IF(BD160&lt;&gt;"","Permit: "&amp;BD160,"")</f>
        <v/>
      </c>
      <c r="BQ160" s="41" t="str">
        <f>IF(AA160="Abundant","Estimated frequency within viewshed: Abundant (&gt;500).",IF(AA160="Common","Estimated frequency within viewshed: Common (101-500).",IF(AA160="Frequent","Estimated frequency within viewshed: Frequent (11-100).",IF(AA160="Occasional","Estimated frequency within viewshed: Occasional (6-10).",IF(AA160="Rare","Estimated frequency within viewshed: Rare (1-5).","")))))</f>
        <v/>
      </c>
      <c r="BR160" s="41" t="str">
        <f>IF(B160&lt;&gt;"",B160&amp;". ","")</f>
        <v/>
      </c>
      <c r="BS160" s="41" t="str">
        <f>IF(M160="Same individual","Tissue sample collected.",IF(M160="Same population","Tissue sample collected from another individual in the same population.",""))</f>
        <v/>
      </c>
      <c r="BT160" s="41" t="str">
        <f>IF(R160&lt;&gt;"","Seed sample collected from "&amp;R160&amp;" plants within the same population.","")</f>
        <v/>
      </c>
      <c r="BU160" s="41" t="str">
        <f>IF(AB160&lt;&gt;"",AB160&amp;". ","")</f>
        <v/>
      </c>
      <c r="BV160" s="41" t="str">
        <f>IF(AE160&lt;&gt;"","Landowner: "&amp;AE160&amp;".","")</f>
        <v/>
      </c>
      <c r="BW160" s="41" t="str">
        <f>IF(AF160&lt;&gt;"","Element Occurrence ID: "&amp;AF160&amp;".","")</f>
        <v/>
      </c>
      <c r="BX160" s="41" t="str">
        <f t="shared" si="24"/>
        <v/>
      </c>
      <c r="BY160" t="str">
        <f t="shared" si="25"/>
        <v/>
      </c>
      <c r="BZ160" s="41" t="str">
        <f t="shared" si="26"/>
        <v/>
      </c>
      <c r="CA160" t="str">
        <f t="shared" si="27"/>
        <v/>
      </c>
      <c r="CB160" s="41" t="str">
        <f>IF(AU160&lt;&gt;"","Area immediately surrounding specimen: "&amp;AU160&amp;".","")</f>
        <v/>
      </c>
      <c r="CC160" s="41" t="str">
        <f>IF(T160&lt;&gt;"","Habit: "&amp;T160&amp;".","")</f>
        <v/>
      </c>
      <c r="CD160" s="41" t="str">
        <f>IF(U160&lt;&gt;"","Life history habit: "&amp;U160&amp;".","")</f>
        <v/>
      </c>
      <c r="CE160" s="41" t="str">
        <f>IF(V160&lt;&gt;"","Graminoid habit: "&amp;V160&amp;".","")</f>
        <v/>
      </c>
      <c r="CF160" s="41" t="str">
        <f>IF(W160&lt;&gt;"","Flower color: "&amp;W160&amp;".","")</f>
        <v/>
      </c>
      <c r="CG160" s="41" t="str">
        <f>IF(X160&lt;&gt;"","Height in centimeters: "&amp;X160&amp;".","")</f>
        <v/>
      </c>
      <c r="CH160" s="41" t="str">
        <f>IF(Y160&lt;&gt;"",Y160&amp;".","")</f>
        <v/>
      </c>
      <c r="CI160" s="41" t="str">
        <f t="shared" si="28"/>
        <v/>
      </c>
      <c r="CJ160" t="str">
        <f t="shared" si="29"/>
        <v/>
      </c>
      <c r="CK160" s="41" t="str">
        <f>IF(T160&lt;&gt;"","''habit'':"&amp;"''"&amp;T160&amp;"'',","")</f>
        <v/>
      </c>
      <c r="CL160" s="41" t="str">
        <f>IF(U160&lt;&gt;"","''life cycle habit'':"&amp;"''"&amp;U160&amp;"'',","")</f>
        <v/>
      </c>
      <c r="CM160" s="41" t="str">
        <f>IF(V160&lt;&gt;"","''graminoidHabit'':"&amp;"''"&amp;V160&amp;"'',","")</f>
        <v/>
      </c>
      <c r="CN160" s="41" t="str">
        <f>IF(W160&lt;&gt;"","''flower color'':"&amp;"''"&amp;W160&amp;"'',","")</f>
        <v/>
      </c>
      <c r="CO160" s="41" t="str">
        <f>IF(X160&lt;&gt;"","''heightInCentimeters'':"&amp;X160&amp;",","")</f>
        <v/>
      </c>
      <c r="CP160" s="41" t="str">
        <f>IF(Y160&lt;&gt;"",Y160,"")</f>
        <v/>
      </c>
      <c r="CQ160" s="41" t="str">
        <f t="shared" si="30"/>
        <v/>
      </c>
      <c r="CR160" s="42" t="str">
        <f t="shared" si="31"/>
        <v/>
      </c>
      <c r="CS160" t="str">
        <f t="shared" si="32"/>
        <v/>
      </c>
      <c r="CT160" t="str">
        <f>IF(L160="Y","tissue","")</f>
        <v/>
      </c>
      <c r="CU160" t="str">
        <f>IF(L160="Y","in collection","")</f>
        <v/>
      </c>
      <c r="CV160" t="str">
        <f>IF(L160="Y","dessicated","")</f>
        <v/>
      </c>
    </row>
    <row r="161" spans="1:100" ht="16.5" x14ac:dyDescent="0.3">
      <c r="A161" s="7"/>
      <c r="B161" s="19"/>
      <c r="C161" s="19"/>
      <c r="D161" s="19"/>
      <c r="E161" s="19"/>
      <c r="F161" s="19"/>
      <c r="G161" s="10"/>
      <c r="H161" s="14"/>
      <c r="I161" s="19"/>
      <c r="J161" s="19"/>
      <c r="K161" s="10"/>
      <c r="L161" s="19"/>
      <c r="M161" s="19"/>
      <c r="N161" s="19"/>
      <c r="O161" s="19"/>
      <c r="P161" s="19"/>
      <c r="Q161" s="24"/>
      <c r="R161" s="14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29"/>
      <c r="AL161" s="29"/>
      <c r="AM161" s="7"/>
      <c r="AN161" s="7"/>
      <c r="AO161" s="7"/>
      <c r="AP161" s="19"/>
      <c r="AQ161" s="19"/>
      <c r="AR161" s="19"/>
      <c r="AS161" s="14"/>
      <c r="AT161" s="19"/>
      <c r="AU161" s="19"/>
      <c r="AV161" s="19"/>
      <c r="AW161" s="14"/>
      <c r="AX161" s="19"/>
      <c r="AY161" s="19"/>
      <c r="AZ161" s="19"/>
      <c r="BA161" s="19"/>
      <c r="BB161" s="19"/>
      <c r="BC161" s="19"/>
      <c r="BD161" s="19"/>
      <c r="BE161" s="19"/>
      <c r="BF161" s="14"/>
      <c r="BG161" s="35" t="str">
        <f>IF(BB161&lt;&gt;"","&lt;a href='https://www.inaturalist.org/observations/"&amp;BB161&amp;" 'target='_blank' style='color: blue'&gt;iNaturalist Record: "&amp;BB161&amp;"&lt;/a&gt; ","")</f>
        <v/>
      </c>
      <c r="BH161" s="36" t="str">
        <f>IF(AT161&lt;&gt;"",AT161&amp;". ","")</f>
        <v/>
      </c>
      <c r="BI161" s="36" t="str">
        <f>IF(AV161&lt;&gt;"","Land use/disturbance history: "&amp;AV161&amp;". ","")</f>
        <v/>
      </c>
      <c r="BJ161" s="36" t="str">
        <f>IF(AW161&lt;&gt;"","Slope in degrees: "&amp;AW161&amp;". ","")</f>
        <v/>
      </c>
      <c r="BK161" s="36" t="str">
        <f>IF(AX161&lt;&gt;"","Slope aspect: "&amp;AX161&amp;". ","")</f>
        <v/>
      </c>
      <c r="BL161" s="36" t="str">
        <f>IF(AY161&lt;&gt;"","Soil description: "&amp;AY161&amp;". ","")</f>
        <v/>
      </c>
      <c r="BM161" s="36" t="str">
        <f>IF(BA161&lt;&gt;"","Terrain: "&amp;BA161&amp;". ","")</f>
        <v/>
      </c>
      <c r="BN161" s="36" t="str">
        <f t="shared" si="22"/>
        <v/>
      </c>
      <c r="BO161" t="str">
        <f t="shared" si="23"/>
        <v/>
      </c>
      <c r="BP161" t="str">
        <f>IF(BD161&lt;&gt;"","Permit: "&amp;BD161,"")</f>
        <v/>
      </c>
      <c r="BQ161" s="41" t="str">
        <f>IF(AA161="Abundant","Estimated frequency within viewshed: Abundant (&gt;500).",IF(AA161="Common","Estimated frequency within viewshed: Common (101-500).",IF(AA161="Frequent","Estimated frequency within viewshed: Frequent (11-100).",IF(AA161="Occasional","Estimated frequency within viewshed: Occasional (6-10).",IF(AA161="Rare","Estimated frequency within viewshed: Rare (1-5).","")))))</f>
        <v/>
      </c>
      <c r="BR161" s="41" t="str">
        <f>IF(B161&lt;&gt;"",B161&amp;". ","")</f>
        <v/>
      </c>
      <c r="BS161" s="41" t="str">
        <f>IF(M161="Same individual","Tissue sample collected.",IF(M161="Same population","Tissue sample collected from another individual in the same population.",""))</f>
        <v/>
      </c>
      <c r="BT161" s="41" t="str">
        <f>IF(R161&lt;&gt;"","Seed sample collected from "&amp;R161&amp;" plants within the same population.","")</f>
        <v/>
      </c>
      <c r="BU161" s="41" t="str">
        <f>IF(AB161&lt;&gt;"",AB161&amp;". ","")</f>
        <v/>
      </c>
      <c r="BV161" s="41" t="str">
        <f>IF(AE161&lt;&gt;"","Landowner: "&amp;AE161&amp;".","")</f>
        <v/>
      </c>
      <c r="BW161" s="41" t="str">
        <f>IF(AF161&lt;&gt;"","Element Occurrence ID: "&amp;AF161&amp;".","")</f>
        <v/>
      </c>
      <c r="BX161" s="41" t="str">
        <f t="shared" si="24"/>
        <v/>
      </c>
      <c r="BY161" t="str">
        <f t="shared" si="25"/>
        <v/>
      </c>
      <c r="BZ161" s="41" t="str">
        <f t="shared" si="26"/>
        <v/>
      </c>
      <c r="CA161" t="str">
        <f t="shared" si="27"/>
        <v/>
      </c>
      <c r="CB161" s="41" t="str">
        <f>IF(AU161&lt;&gt;"","Area immediately surrounding specimen: "&amp;AU161&amp;".","")</f>
        <v/>
      </c>
      <c r="CC161" s="41" t="str">
        <f>IF(T161&lt;&gt;"","Habit: "&amp;T161&amp;".","")</f>
        <v/>
      </c>
      <c r="CD161" s="41" t="str">
        <f>IF(U161&lt;&gt;"","Life history habit: "&amp;U161&amp;".","")</f>
        <v/>
      </c>
      <c r="CE161" s="41" t="str">
        <f>IF(V161&lt;&gt;"","Graminoid habit: "&amp;V161&amp;".","")</f>
        <v/>
      </c>
      <c r="CF161" s="41" t="str">
        <f>IF(W161&lt;&gt;"","Flower color: "&amp;W161&amp;".","")</f>
        <v/>
      </c>
      <c r="CG161" s="41" t="str">
        <f>IF(X161&lt;&gt;"","Height in centimeters: "&amp;X161&amp;".","")</f>
        <v/>
      </c>
      <c r="CH161" s="41" t="str">
        <f>IF(Y161&lt;&gt;"",Y161&amp;".","")</f>
        <v/>
      </c>
      <c r="CI161" s="41" t="str">
        <f t="shared" si="28"/>
        <v/>
      </c>
      <c r="CJ161" t="str">
        <f t="shared" si="29"/>
        <v/>
      </c>
      <c r="CK161" s="41" t="str">
        <f>IF(T161&lt;&gt;"","''habit'':"&amp;"''"&amp;T161&amp;"'',","")</f>
        <v/>
      </c>
      <c r="CL161" s="41" t="str">
        <f>IF(U161&lt;&gt;"","''life cycle habit'':"&amp;"''"&amp;U161&amp;"'',","")</f>
        <v/>
      </c>
      <c r="CM161" s="41" t="str">
        <f>IF(V161&lt;&gt;"","''graminoidHabit'':"&amp;"''"&amp;V161&amp;"'',","")</f>
        <v/>
      </c>
      <c r="CN161" s="41" t="str">
        <f>IF(W161&lt;&gt;"","''flower color'':"&amp;"''"&amp;W161&amp;"'',","")</f>
        <v/>
      </c>
      <c r="CO161" s="41" t="str">
        <f>IF(X161&lt;&gt;"","''heightInCentimeters'':"&amp;X161&amp;",","")</f>
        <v/>
      </c>
      <c r="CP161" s="41" t="str">
        <f>IF(Y161&lt;&gt;"",Y161,"")</f>
        <v/>
      </c>
      <c r="CQ161" s="41" t="str">
        <f t="shared" si="30"/>
        <v/>
      </c>
      <c r="CR161" s="42" t="str">
        <f t="shared" si="31"/>
        <v/>
      </c>
      <c r="CS161" t="str">
        <f t="shared" si="32"/>
        <v/>
      </c>
      <c r="CT161" t="str">
        <f>IF(L161="Y","tissue","")</f>
        <v/>
      </c>
      <c r="CU161" t="str">
        <f>IF(L161="Y","in collection","")</f>
        <v/>
      </c>
      <c r="CV161" t="str">
        <f>IF(L161="Y","dessicated","")</f>
        <v/>
      </c>
    </row>
    <row r="162" spans="1:100" ht="16.5" x14ac:dyDescent="0.3">
      <c r="A162" s="7"/>
      <c r="B162" s="19"/>
      <c r="C162" s="19"/>
      <c r="D162" s="19"/>
      <c r="E162" s="19"/>
      <c r="F162" s="19"/>
      <c r="G162" s="10"/>
      <c r="H162" s="14"/>
      <c r="I162" s="19"/>
      <c r="J162" s="19"/>
      <c r="K162" s="10"/>
      <c r="L162" s="19"/>
      <c r="M162" s="19"/>
      <c r="N162" s="19"/>
      <c r="O162" s="19"/>
      <c r="P162" s="19"/>
      <c r="Q162" s="24"/>
      <c r="R162" s="14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29"/>
      <c r="AL162" s="29"/>
      <c r="AM162" s="7"/>
      <c r="AN162" s="7"/>
      <c r="AO162" s="7"/>
      <c r="AP162" s="19"/>
      <c r="AQ162" s="19"/>
      <c r="AR162" s="19"/>
      <c r="AS162" s="14"/>
      <c r="AT162" s="19"/>
      <c r="AU162" s="19"/>
      <c r="AV162" s="19"/>
      <c r="AW162" s="14"/>
      <c r="AX162" s="19"/>
      <c r="AY162" s="19"/>
      <c r="AZ162" s="19"/>
      <c r="BA162" s="19"/>
      <c r="BB162" s="19"/>
      <c r="BC162" s="19"/>
      <c r="BD162" s="19"/>
      <c r="BE162" s="19"/>
      <c r="BF162" s="14"/>
      <c r="BG162" s="35" t="str">
        <f>IF(BB162&lt;&gt;"","&lt;a href='https://www.inaturalist.org/observations/"&amp;BB162&amp;" 'target='_blank' style='color: blue'&gt;iNaturalist Record: "&amp;BB162&amp;"&lt;/a&gt; ","")</f>
        <v/>
      </c>
      <c r="BH162" s="36" t="str">
        <f>IF(AT162&lt;&gt;"",AT162&amp;". ","")</f>
        <v/>
      </c>
      <c r="BI162" s="36" t="str">
        <f>IF(AV162&lt;&gt;"","Land use/disturbance history: "&amp;AV162&amp;". ","")</f>
        <v/>
      </c>
      <c r="BJ162" s="36" t="str">
        <f>IF(AW162&lt;&gt;"","Slope in degrees: "&amp;AW162&amp;". ","")</f>
        <v/>
      </c>
      <c r="BK162" s="36" t="str">
        <f>IF(AX162&lt;&gt;"","Slope aspect: "&amp;AX162&amp;". ","")</f>
        <v/>
      </c>
      <c r="BL162" s="36" t="str">
        <f>IF(AY162&lt;&gt;"","Soil description: "&amp;AY162&amp;". ","")</f>
        <v/>
      </c>
      <c r="BM162" s="36" t="str">
        <f>IF(BA162&lt;&gt;"","Terrain: "&amp;BA162&amp;". ","")</f>
        <v/>
      </c>
      <c r="BN162" s="36" t="str">
        <f t="shared" si="22"/>
        <v/>
      </c>
      <c r="BO162" t="str">
        <f t="shared" si="23"/>
        <v/>
      </c>
      <c r="BP162" t="str">
        <f>IF(BD162&lt;&gt;"","Permit: "&amp;BD162,"")</f>
        <v/>
      </c>
      <c r="BQ162" s="41" t="str">
        <f>IF(AA162="Abundant","Estimated frequency within viewshed: Abundant (&gt;500).",IF(AA162="Common","Estimated frequency within viewshed: Common (101-500).",IF(AA162="Frequent","Estimated frequency within viewshed: Frequent (11-100).",IF(AA162="Occasional","Estimated frequency within viewshed: Occasional (6-10).",IF(AA162="Rare","Estimated frequency within viewshed: Rare (1-5).","")))))</f>
        <v/>
      </c>
      <c r="BR162" s="41" t="str">
        <f>IF(B162&lt;&gt;"",B162&amp;". ","")</f>
        <v/>
      </c>
      <c r="BS162" s="41" t="str">
        <f>IF(M162="Same individual","Tissue sample collected.",IF(M162="Same population","Tissue sample collected from another individual in the same population.",""))</f>
        <v/>
      </c>
      <c r="BT162" s="41" t="str">
        <f>IF(R162&lt;&gt;"","Seed sample collected from "&amp;R162&amp;" plants within the same population.","")</f>
        <v/>
      </c>
      <c r="BU162" s="41" t="str">
        <f>IF(AB162&lt;&gt;"",AB162&amp;". ","")</f>
        <v/>
      </c>
      <c r="BV162" s="41" t="str">
        <f>IF(AE162&lt;&gt;"","Landowner: "&amp;AE162&amp;".","")</f>
        <v/>
      </c>
      <c r="BW162" s="41" t="str">
        <f>IF(AF162&lt;&gt;"","Element Occurrence ID: "&amp;AF162&amp;".","")</f>
        <v/>
      </c>
      <c r="BX162" s="41" t="str">
        <f t="shared" si="24"/>
        <v/>
      </c>
      <c r="BY162" t="str">
        <f t="shared" si="25"/>
        <v/>
      </c>
      <c r="BZ162" s="41" t="str">
        <f t="shared" si="26"/>
        <v/>
      </c>
      <c r="CA162" t="str">
        <f t="shared" si="27"/>
        <v/>
      </c>
      <c r="CB162" s="41" t="str">
        <f>IF(AU162&lt;&gt;"","Area immediately surrounding specimen: "&amp;AU162&amp;".","")</f>
        <v/>
      </c>
      <c r="CC162" s="41" t="str">
        <f>IF(T162&lt;&gt;"","Habit: "&amp;T162&amp;".","")</f>
        <v/>
      </c>
      <c r="CD162" s="41" t="str">
        <f>IF(U162&lt;&gt;"","Life history habit: "&amp;U162&amp;".","")</f>
        <v/>
      </c>
      <c r="CE162" s="41" t="str">
        <f>IF(V162&lt;&gt;"","Graminoid habit: "&amp;V162&amp;".","")</f>
        <v/>
      </c>
      <c r="CF162" s="41" t="str">
        <f>IF(W162&lt;&gt;"","Flower color: "&amp;W162&amp;".","")</f>
        <v/>
      </c>
      <c r="CG162" s="41" t="str">
        <f>IF(X162&lt;&gt;"","Height in centimeters: "&amp;X162&amp;".","")</f>
        <v/>
      </c>
      <c r="CH162" s="41" t="str">
        <f>IF(Y162&lt;&gt;"",Y162&amp;".","")</f>
        <v/>
      </c>
      <c r="CI162" s="41" t="str">
        <f t="shared" si="28"/>
        <v/>
      </c>
      <c r="CJ162" t="str">
        <f t="shared" si="29"/>
        <v/>
      </c>
      <c r="CK162" s="41" t="str">
        <f>IF(T162&lt;&gt;"","''habit'':"&amp;"''"&amp;T162&amp;"'',","")</f>
        <v/>
      </c>
      <c r="CL162" s="41" t="str">
        <f>IF(U162&lt;&gt;"","''life cycle habit'':"&amp;"''"&amp;U162&amp;"'',","")</f>
        <v/>
      </c>
      <c r="CM162" s="41" t="str">
        <f>IF(V162&lt;&gt;"","''graminoidHabit'':"&amp;"''"&amp;V162&amp;"'',","")</f>
        <v/>
      </c>
      <c r="CN162" s="41" t="str">
        <f>IF(W162&lt;&gt;"","''flower color'':"&amp;"''"&amp;W162&amp;"'',","")</f>
        <v/>
      </c>
      <c r="CO162" s="41" t="str">
        <f>IF(X162&lt;&gt;"","''heightInCentimeters'':"&amp;X162&amp;",","")</f>
        <v/>
      </c>
      <c r="CP162" s="41" t="str">
        <f>IF(Y162&lt;&gt;"",Y162,"")</f>
        <v/>
      </c>
      <c r="CQ162" s="41" t="str">
        <f t="shared" si="30"/>
        <v/>
      </c>
      <c r="CR162" s="42" t="str">
        <f t="shared" si="31"/>
        <v/>
      </c>
      <c r="CS162" t="str">
        <f t="shared" si="32"/>
        <v/>
      </c>
      <c r="CT162" t="str">
        <f>IF(L162="Y","tissue","")</f>
        <v/>
      </c>
      <c r="CU162" t="str">
        <f>IF(L162="Y","in collection","")</f>
        <v/>
      </c>
      <c r="CV162" t="str">
        <f>IF(L162="Y","dessicated","")</f>
        <v/>
      </c>
    </row>
    <row r="163" spans="1:100" ht="16.5" x14ac:dyDescent="0.3">
      <c r="A163" s="7"/>
      <c r="B163" s="19"/>
      <c r="C163" s="19"/>
      <c r="D163" s="19"/>
      <c r="E163" s="19"/>
      <c r="F163" s="19"/>
      <c r="G163" s="10"/>
      <c r="H163" s="14"/>
      <c r="I163" s="19"/>
      <c r="J163" s="19"/>
      <c r="K163" s="10"/>
      <c r="L163" s="19"/>
      <c r="M163" s="19"/>
      <c r="N163" s="19"/>
      <c r="O163" s="19"/>
      <c r="P163" s="19"/>
      <c r="Q163" s="24"/>
      <c r="R163" s="14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29"/>
      <c r="AL163" s="29"/>
      <c r="AM163" s="7"/>
      <c r="AN163" s="7"/>
      <c r="AO163" s="7"/>
      <c r="AP163" s="19"/>
      <c r="AQ163" s="19"/>
      <c r="AR163" s="19"/>
      <c r="AS163" s="14"/>
      <c r="AT163" s="19"/>
      <c r="AU163" s="19"/>
      <c r="AV163" s="19"/>
      <c r="AW163" s="14"/>
      <c r="AX163" s="19"/>
      <c r="AY163" s="19"/>
      <c r="AZ163" s="19"/>
      <c r="BA163" s="19"/>
      <c r="BB163" s="19"/>
      <c r="BC163" s="19"/>
      <c r="BD163" s="19"/>
      <c r="BE163" s="19"/>
      <c r="BF163" s="14"/>
      <c r="BG163" s="35" t="str">
        <f>IF(BB163&lt;&gt;"","&lt;a href='https://www.inaturalist.org/observations/"&amp;BB163&amp;" 'target='_blank' style='color: blue'&gt;iNaturalist Record: "&amp;BB163&amp;"&lt;/a&gt; ","")</f>
        <v/>
      </c>
      <c r="BH163" s="36" t="str">
        <f>IF(AT163&lt;&gt;"",AT163&amp;". ","")</f>
        <v/>
      </c>
      <c r="BI163" s="36" t="str">
        <f>IF(AV163&lt;&gt;"","Land use/disturbance history: "&amp;AV163&amp;". ","")</f>
        <v/>
      </c>
      <c r="BJ163" s="36" t="str">
        <f>IF(AW163&lt;&gt;"","Slope in degrees: "&amp;AW163&amp;". ","")</f>
        <v/>
      </c>
      <c r="BK163" s="36" t="str">
        <f>IF(AX163&lt;&gt;"","Slope aspect: "&amp;AX163&amp;". ","")</f>
        <v/>
      </c>
      <c r="BL163" s="36" t="str">
        <f>IF(AY163&lt;&gt;"","Soil description: "&amp;AY163&amp;". ","")</f>
        <v/>
      </c>
      <c r="BM163" s="36" t="str">
        <f>IF(BA163&lt;&gt;"","Terrain: "&amp;BA163&amp;". ","")</f>
        <v/>
      </c>
      <c r="BN163" s="36" t="str">
        <f t="shared" si="22"/>
        <v/>
      </c>
      <c r="BO163" t="str">
        <f t="shared" si="23"/>
        <v/>
      </c>
      <c r="BP163" t="str">
        <f>IF(BD163&lt;&gt;"","Permit: "&amp;BD163,"")</f>
        <v/>
      </c>
      <c r="BQ163" s="41" t="str">
        <f>IF(AA163="Abundant","Estimated frequency within viewshed: Abundant (&gt;500).",IF(AA163="Common","Estimated frequency within viewshed: Common (101-500).",IF(AA163="Frequent","Estimated frequency within viewshed: Frequent (11-100).",IF(AA163="Occasional","Estimated frequency within viewshed: Occasional (6-10).",IF(AA163="Rare","Estimated frequency within viewshed: Rare (1-5).","")))))</f>
        <v/>
      </c>
      <c r="BR163" s="41" t="str">
        <f>IF(B163&lt;&gt;"",B163&amp;". ","")</f>
        <v/>
      </c>
      <c r="BS163" s="41" t="str">
        <f>IF(M163="Same individual","Tissue sample collected.",IF(M163="Same population","Tissue sample collected from another individual in the same population.",""))</f>
        <v/>
      </c>
      <c r="BT163" s="41" t="str">
        <f>IF(R163&lt;&gt;"","Seed sample collected from "&amp;R163&amp;" plants within the same population.","")</f>
        <v/>
      </c>
      <c r="BU163" s="41" t="str">
        <f>IF(AB163&lt;&gt;"",AB163&amp;". ","")</f>
        <v/>
      </c>
      <c r="BV163" s="41" t="str">
        <f>IF(AE163&lt;&gt;"","Landowner: "&amp;AE163&amp;".","")</f>
        <v/>
      </c>
      <c r="BW163" s="41" t="str">
        <f>IF(AF163&lt;&gt;"","Element Occurrence ID: "&amp;AF163&amp;".","")</f>
        <v/>
      </c>
      <c r="BX163" s="41" t="str">
        <f t="shared" si="24"/>
        <v/>
      </c>
      <c r="BY163" t="str">
        <f t="shared" si="25"/>
        <v/>
      </c>
      <c r="BZ163" s="41" t="str">
        <f t="shared" si="26"/>
        <v/>
      </c>
      <c r="CA163" t="str">
        <f t="shared" si="27"/>
        <v/>
      </c>
      <c r="CB163" s="41" t="str">
        <f>IF(AU163&lt;&gt;"","Area immediately surrounding specimen: "&amp;AU163&amp;".","")</f>
        <v/>
      </c>
      <c r="CC163" s="41" t="str">
        <f>IF(T163&lt;&gt;"","Habit: "&amp;T163&amp;".","")</f>
        <v/>
      </c>
      <c r="CD163" s="41" t="str">
        <f>IF(U163&lt;&gt;"","Life history habit: "&amp;U163&amp;".","")</f>
        <v/>
      </c>
      <c r="CE163" s="41" t="str">
        <f>IF(V163&lt;&gt;"","Graminoid habit: "&amp;V163&amp;".","")</f>
        <v/>
      </c>
      <c r="CF163" s="41" t="str">
        <f>IF(W163&lt;&gt;"","Flower color: "&amp;W163&amp;".","")</f>
        <v/>
      </c>
      <c r="CG163" s="41" t="str">
        <f>IF(X163&lt;&gt;"","Height in centimeters: "&amp;X163&amp;".","")</f>
        <v/>
      </c>
      <c r="CH163" s="41" t="str">
        <f>IF(Y163&lt;&gt;"",Y163&amp;".","")</f>
        <v/>
      </c>
      <c r="CI163" s="41" t="str">
        <f t="shared" si="28"/>
        <v/>
      </c>
      <c r="CJ163" t="str">
        <f t="shared" si="29"/>
        <v/>
      </c>
      <c r="CK163" s="41" t="str">
        <f>IF(T163&lt;&gt;"","''habit'':"&amp;"''"&amp;T163&amp;"'',","")</f>
        <v/>
      </c>
      <c r="CL163" s="41" t="str">
        <f>IF(U163&lt;&gt;"","''life cycle habit'':"&amp;"''"&amp;U163&amp;"'',","")</f>
        <v/>
      </c>
      <c r="CM163" s="41" t="str">
        <f>IF(V163&lt;&gt;"","''graminoidHabit'':"&amp;"''"&amp;V163&amp;"'',","")</f>
        <v/>
      </c>
      <c r="CN163" s="41" t="str">
        <f>IF(W163&lt;&gt;"","''flower color'':"&amp;"''"&amp;W163&amp;"'',","")</f>
        <v/>
      </c>
      <c r="CO163" s="41" t="str">
        <f>IF(X163&lt;&gt;"","''heightInCentimeters'':"&amp;X163&amp;",","")</f>
        <v/>
      </c>
      <c r="CP163" s="41" t="str">
        <f>IF(Y163&lt;&gt;"",Y163,"")</f>
        <v/>
      </c>
      <c r="CQ163" s="41" t="str">
        <f t="shared" si="30"/>
        <v/>
      </c>
      <c r="CR163" s="42" t="str">
        <f t="shared" si="31"/>
        <v/>
      </c>
      <c r="CS163" t="str">
        <f t="shared" si="32"/>
        <v/>
      </c>
      <c r="CT163" t="str">
        <f>IF(L163="Y","tissue","")</f>
        <v/>
      </c>
      <c r="CU163" t="str">
        <f>IF(L163="Y","in collection","")</f>
        <v/>
      </c>
      <c r="CV163" t="str">
        <f>IF(L163="Y","dessicated","")</f>
        <v/>
      </c>
    </row>
    <row r="164" spans="1:100" ht="16.5" x14ac:dyDescent="0.3">
      <c r="A164" s="7"/>
      <c r="B164" s="19"/>
      <c r="C164" s="19"/>
      <c r="D164" s="19"/>
      <c r="E164" s="19"/>
      <c r="F164" s="19"/>
      <c r="G164" s="10"/>
      <c r="H164" s="14"/>
      <c r="I164" s="19"/>
      <c r="J164" s="19"/>
      <c r="K164" s="10"/>
      <c r="L164" s="19"/>
      <c r="M164" s="19"/>
      <c r="N164" s="19"/>
      <c r="O164" s="19"/>
      <c r="P164" s="19"/>
      <c r="Q164" s="24"/>
      <c r="R164" s="14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29"/>
      <c r="AL164" s="29"/>
      <c r="AM164" s="7"/>
      <c r="AN164" s="7"/>
      <c r="AO164" s="7"/>
      <c r="AP164" s="19"/>
      <c r="AQ164" s="19"/>
      <c r="AR164" s="19"/>
      <c r="AS164" s="14"/>
      <c r="AT164" s="19"/>
      <c r="AU164" s="19"/>
      <c r="AV164" s="19"/>
      <c r="AW164" s="14"/>
      <c r="AX164" s="19"/>
      <c r="AY164" s="19"/>
      <c r="AZ164" s="19"/>
      <c r="BA164" s="19"/>
      <c r="BB164" s="19"/>
      <c r="BC164" s="19"/>
      <c r="BD164" s="19"/>
      <c r="BE164" s="19"/>
      <c r="BF164" s="14"/>
      <c r="BG164" s="35" t="str">
        <f>IF(BB164&lt;&gt;"","&lt;a href='https://www.inaturalist.org/observations/"&amp;BB164&amp;" 'target='_blank' style='color: blue'&gt;iNaturalist Record: "&amp;BB164&amp;"&lt;/a&gt; ","")</f>
        <v/>
      </c>
      <c r="BH164" s="36" t="str">
        <f>IF(AT164&lt;&gt;"",AT164&amp;". ","")</f>
        <v/>
      </c>
      <c r="BI164" s="36" t="str">
        <f>IF(AV164&lt;&gt;"","Land use/disturbance history: "&amp;AV164&amp;". ","")</f>
        <v/>
      </c>
      <c r="BJ164" s="36" t="str">
        <f>IF(AW164&lt;&gt;"","Slope in degrees: "&amp;AW164&amp;". ","")</f>
        <v/>
      </c>
      <c r="BK164" s="36" t="str">
        <f>IF(AX164&lt;&gt;"","Slope aspect: "&amp;AX164&amp;". ","")</f>
        <v/>
      </c>
      <c r="BL164" s="36" t="str">
        <f>IF(AY164&lt;&gt;"","Soil description: "&amp;AY164&amp;". ","")</f>
        <v/>
      </c>
      <c r="BM164" s="36" t="str">
        <f>IF(BA164&lt;&gt;"","Terrain: "&amp;BA164&amp;". ","")</f>
        <v/>
      </c>
      <c r="BN164" s="36" t="str">
        <f t="shared" si="22"/>
        <v/>
      </c>
      <c r="BO164" t="str">
        <f t="shared" si="23"/>
        <v/>
      </c>
      <c r="BP164" t="str">
        <f>IF(BD164&lt;&gt;"","Permit: "&amp;BD164,"")</f>
        <v/>
      </c>
      <c r="BQ164" s="41" t="str">
        <f>IF(AA164="Abundant","Estimated frequency within viewshed: Abundant (&gt;500).",IF(AA164="Common","Estimated frequency within viewshed: Common (101-500).",IF(AA164="Frequent","Estimated frequency within viewshed: Frequent (11-100).",IF(AA164="Occasional","Estimated frequency within viewshed: Occasional (6-10).",IF(AA164="Rare","Estimated frequency within viewshed: Rare (1-5).","")))))</f>
        <v/>
      </c>
      <c r="BR164" s="41" t="str">
        <f>IF(B164&lt;&gt;"",B164&amp;". ","")</f>
        <v/>
      </c>
      <c r="BS164" s="41" t="str">
        <f>IF(M164="Same individual","Tissue sample collected.",IF(M164="Same population","Tissue sample collected from another individual in the same population.",""))</f>
        <v/>
      </c>
      <c r="BT164" s="41" t="str">
        <f>IF(R164&lt;&gt;"","Seed sample collected from "&amp;R164&amp;" plants within the same population.","")</f>
        <v/>
      </c>
      <c r="BU164" s="41" t="str">
        <f>IF(AB164&lt;&gt;"",AB164&amp;". ","")</f>
        <v/>
      </c>
      <c r="BV164" s="41" t="str">
        <f>IF(AE164&lt;&gt;"","Landowner: "&amp;AE164&amp;".","")</f>
        <v/>
      </c>
      <c r="BW164" s="41" t="str">
        <f>IF(AF164&lt;&gt;"","Element Occurrence ID: "&amp;AF164&amp;".","")</f>
        <v/>
      </c>
      <c r="BX164" s="41" t="str">
        <f t="shared" si="24"/>
        <v/>
      </c>
      <c r="BY164" t="str">
        <f t="shared" si="25"/>
        <v/>
      </c>
      <c r="BZ164" s="41" t="str">
        <f t="shared" si="26"/>
        <v/>
      </c>
      <c r="CA164" t="str">
        <f t="shared" si="27"/>
        <v/>
      </c>
      <c r="CB164" s="41" t="str">
        <f>IF(AU164&lt;&gt;"","Area immediately surrounding specimen: "&amp;AU164&amp;".","")</f>
        <v/>
      </c>
      <c r="CC164" s="41" t="str">
        <f>IF(T164&lt;&gt;"","Habit: "&amp;T164&amp;".","")</f>
        <v/>
      </c>
      <c r="CD164" s="41" t="str">
        <f>IF(U164&lt;&gt;"","Life history habit: "&amp;U164&amp;".","")</f>
        <v/>
      </c>
      <c r="CE164" s="41" t="str">
        <f>IF(V164&lt;&gt;"","Graminoid habit: "&amp;V164&amp;".","")</f>
        <v/>
      </c>
      <c r="CF164" s="41" t="str">
        <f>IF(W164&lt;&gt;"","Flower color: "&amp;W164&amp;".","")</f>
        <v/>
      </c>
      <c r="CG164" s="41" t="str">
        <f>IF(X164&lt;&gt;"","Height in centimeters: "&amp;X164&amp;".","")</f>
        <v/>
      </c>
      <c r="CH164" s="41" t="str">
        <f>IF(Y164&lt;&gt;"",Y164&amp;".","")</f>
        <v/>
      </c>
      <c r="CI164" s="41" t="str">
        <f t="shared" si="28"/>
        <v/>
      </c>
      <c r="CJ164" t="str">
        <f t="shared" si="29"/>
        <v/>
      </c>
      <c r="CK164" s="41" t="str">
        <f>IF(T164&lt;&gt;"","''habit'':"&amp;"''"&amp;T164&amp;"'',","")</f>
        <v/>
      </c>
      <c r="CL164" s="41" t="str">
        <f>IF(U164&lt;&gt;"","''life cycle habit'':"&amp;"''"&amp;U164&amp;"'',","")</f>
        <v/>
      </c>
      <c r="CM164" s="41" t="str">
        <f>IF(V164&lt;&gt;"","''graminoidHabit'':"&amp;"''"&amp;V164&amp;"'',","")</f>
        <v/>
      </c>
      <c r="CN164" s="41" t="str">
        <f>IF(W164&lt;&gt;"","''flower color'':"&amp;"''"&amp;W164&amp;"'',","")</f>
        <v/>
      </c>
      <c r="CO164" s="41" t="str">
        <f>IF(X164&lt;&gt;"","''heightInCentimeters'':"&amp;X164&amp;",","")</f>
        <v/>
      </c>
      <c r="CP164" s="41" t="str">
        <f>IF(Y164&lt;&gt;"",Y164,"")</f>
        <v/>
      </c>
      <c r="CQ164" s="41" t="str">
        <f t="shared" si="30"/>
        <v/>
      </c>
      <c r="CR164" s="42" t="str">
        <f t="shared" si="31"/>
        <v/>
      </c>
      <c r="CS164" t="str">
        <f t="shared" si="32"/>
        <v/>
      </c>
      <c r="CT164" t="str">
        <f>IF(L164="Y","tissue","")</f>
        <v/>
      </c>
      <c r="CU164" t="str">
        <f>IF(L164="Y","in collection","")</f>
        <v/>
      </c>
      <c r="CV164" t="str">
        <f>IF(L164="Y","dessicated","")</f>
        <v/>
      </c>
    </row>
    <row r="165" spans="1:100" ht="16.5" x14ac:dyDescent="0.3">
      <c r="A165" s="7"/>
      <c r="B165" s="19"/>
      <c r="C165" s="19"/>
      <c r="D165" s="19"/>
      <c r="E165" s="19"/>
      <c r="F165" s="19"/>
      <c r="G165" s="10"/>
      <c r="H165" s="14"/>
      <c r="I165" s="19"/>
      <c r="J165" s="19"/>
      <c r="K165" s="10"/>
      <c r="L165" s="19"/>
      <c r="M165" s="19"/>
      <c r="N165" s="19"/>
      <c r="O165" s="19"/>
      <c r="P165" s="19"/>
      <c r="Q165" s="24"/>
      <c r="R165" s="14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29"/>
      <c r="AL165" s="29"/>
      <c r="AM165" s="7"/>
      <c r="AN165" s="7"/>
      <c r="AO165" s="7"/>
      <c r="AP165" s="19"/>
      <c r="AQ165" s="19"/>
      <c r="AR165" s="19"/>
      <c r="AS165" s="14"/>
      <c r="AT165" s="19"/>
      <c r="AU165" s="19"/>
      <c r="AV165" s="19"/>
      <c r="AW165" s="14"/>
      <c r="AX165" s="19"/>
      <c r="AY165" s="19"/>
      <c r="AZ165" s="19"/>
      <c r="BA165" s="19"/>
      <c r="BB165" s="19"/>
      <c r="BC165" s="19"/>
      <c r="BD165" s="19"/>
      <c r="BE165" s="19"/>
      <c r="BF165" s="14"/>
      <c r="BG165" s="35" t="str">
        <f>IF(BB165&lt;&gt;"","&lt;a href='https://www.inaturalist.org/observations/"&amp;BB165&amp;" 'target='_blank' style='color: blue'&gt;iNaturalist Record: "&amp;BB165&amp;"&lt;/a&gt; ","")</f>
        <v/>
      </c>
      <c r="BH165" s="36" t="str">
        <f>IF(AT165&lt;&gt;"",AT165&amp;". ","")</f>
        <v/>
      </c>
      <c r="BI165" s="36" t="str">
        <f>IF(AV165&lt;&gt;"","Land use/disturbance history: "&amp;AV165&amp;". ","")</f>
        <v/>
      </c>
      <c r="BJ165" s="36" t="str">
        <f>IF(AW165&lt;&gt;"","Slope in degrees: "&amp;AW165&amp;". ","")</f>
        <v/>
      </c>
      <c r="BK165" s="36" t="str">
        <f>IF(AX165&lt;&gt;"","Slope aspect: "&amp;AX165&amp;". ","")</f>
        <v/>
      </c>
      <c r="BL165" s="36" t="str">
        <f>IF(AY165&lt;&gt;"","Soil description: "&amp;AY165&amp;". ","")</f>
        <v/>
      </c>
      <c r="BM165" s="36" t="str">
        <f>IF(BA165&lt;&gt;"","Terrain: "&amp;BA165&amp;". ","")</f>
        <v/>
      </c>
      <c r="BN165" s="36" t="str">
        <f t="shared" si="22"/>
        <v/>
      </c>
      <c r="BO165" t="str">
        <f t="shared" si="23"/>
        <v/>
      </c>
      <c r="BP165" t="str">
        <f>IF(BD165&lt;&gt;"","Permit: "&amp;BD165,"")</f>
        <v/>
      </c>
      <c r="BQ165" s="41" t="str">
        <f>IF(AA165="Abundant","Estimated frequency within viewshed: Abundant (&gt;500).",IF(AA165="Common","Estimated frequency within viewshed: Common (101-500).",IF(AA165="Frequent","Estimated frequency within viewshed: Frequent (11-100).",IF(AA165="Occasional","Estimated frequency within viewshed: Occasional (6-10).",IF(AA165="Rare","Estimated frequency within viewshed: Rare (1-5).","")))))</f>
        <v/>
      </c>
      <c r="BR165" s="41" t="str">
        <f>IF(B165&lt;&gt;"",B165&amp;". ","")</f>
        <v/>
      </c>
      <c r="BS165" s="41" t="str">
        <f>IF(M165="Same individual","Tissue sample collected.",IF(M165="Same population","Tissue sample collected from another individual in the same population.",""))</f>
        <v/>
      </c>
      <c r="BT165" s="41" t="str">
        <f>IF(R165&lt;&gt;"","Seed sample collected from "&amp;R165&amp;" plants within the same population.","")</f>
        <v/>
      </c>
      <c r="BU165" s="41" t="str">
        <f>IF(AB165&lt;&gt;"",AB165&amp;". ","")</f>
        <v/>
      </c>
      <c r="BV165" s="41" t="str">
        <f>IF(AE165&lt;&gt;"","Landowner: "&amp;AE165&amp;".","")</f>
        <v/>
      </c>
      <c r="BW165" s="41" t="str">
        <f>IF(AF165&lt;&gt;"","Element Occurrence ID: "&amp;AF165&amp;".","")</f>
        <v/>
      </c>
      <c r="BX165" s="41" t="str">
        <f t="shared" si="24"/>
        <v/>
      </c>
      <c r="BY165" t="str">
        <f t="shared" si="25"/>
        <v/>
      </c>
      <c r="BZ165" s="41" t="str">
        <f t="shared" si="26"/>
        <v/>
      </c>
      <c r="CA165" t="str">
        <f t="shared" si="27"/>
        <v/>
      </c>
      <c r="CB165" s="41" t="str">
        <f>IF(AU165&lt;&gt;"","Area immediately surrounding specimen: "&amp;AU165&amp;".","")</f>
        <v/>
      </c>
      <c r="CC165" s="41" t="str">
        <f>IF(T165&lt;&gt;"","Habit: "&amp;T165&amp;".","")</f>
        <v/>
      </c>
      <c r="CD165" s="41" t="str">
        <f>IF(U165&lt;&gt;"","Life history habit: "&amp;U165&amp;".","")</f>
        <v/>
      </c>
      <c r="CE165" s="41" t="str">
        <f>IF(V165&lt;&gt;"","Graminoid habit: "&amp;V165&amp;".","")</f>
        <v/>
      </c>
      <c r="CF165" s="41" t="str">
        <f>IF(W165&lt;&gt;"","Flower color: "&amp;W165&amp;".","")</f>
        <v/>
      </c>
      <c r="CG165" s="41" t="str">
        <f>IF(X165&lt;&gt;"","Height in centimeters: "&amp;X165&amp;".","")</f>
        <v/>
      </c>
      <c r="CH165" s="41" t="str">
        <f>IF(Y165&lt;&gt;"",Y165&amp;".","")</f>
        <v/>
      </c>
      <c r="CI165" s="41" t="str">
        <f t="shared" si="28"/>
        <v/>
      </c>
      <c r="CJ165" t="str">
        <f t="shared" si="29"/>
        <v/>
      </c>
      <c r="CK165" s="41" t="str">
        <f>IF(T165&lt;&gt;"","''habit'':"&amp;"''"&amp;T165&amp;"'',","")</f>
        <v/>
      </c>
      <c r="CL165" s="41" t="str">
        <f>IF(U165&lt;&gt;"","''life cycle habit'':"&amp;"''"&amp;U165&amp;"'',","")</f>
        <v/>
      </c>
      <c r="CM165" s="41" t="str">
        <f>IF(V165&lt;&gt;"","''graminoidHabit'':"&amp;"''"&amp;V165&amp;"'',","")</f>
        <v/>
      </c>
      <c r="CN165" s="41" t="str">
        <f>IF(W165&lt;&gt;"","''flower color'':"&amp;"''"&amp;W165&amp;"'',","")</f>
        <v/>
      </c>
      <c r="CO165" s="41" t="str">
        <f>IF(X165&lt;&gt;"","''heightInCentimeters'':"&amp;X165&amp;",","")</f>
        <v/>
      </c>
      <c r="CP165" s="41" t="str">
        <f>IF(Y165&lt;&gt;"",Y165,"")</f>
        <v/>
      </c>
      <c r="CQ165" s="41" t="str">
        <f t="shared" si="30"/>
        <v/>
      </c>
      <c r="CR165" s="42" t="str">
        <f t="shared" si="31"/>
        <v/>
      </c>
      <c r="CS165" t="str">
        <f t="shared" si="32"/>
        <v/>
      </c>
      <c r="CT165" t="str">
        <f>IF(L165="Y","tissue","")</f>
        <v/>
      </c>
      <c r="CU165" t="str">
        <f>IF(L165="Y","in collection","")</f>
        <v/>
      </c>
      <c r="CV165" t="str">
        <f>IF(L165="Y","dessicated","")</f>
        <v/>
      </c>
    </row>
    <row r="166" spans="1:100" ht="16.5" x14ac:dyDescent="0.3">
      <c r="A166" s="7"/>
      <c r="B166" s="19"/>
      <c r="C166" s="19"/>
      <c r="D166" s="19"/>
      <c r="E166" s="19"/>
      <c r="F166" s="19"/>
      <c r="G166" s="10"/>
      <c r="H166" s="14"/>
      <c r="I166" s="19"/>
      <c r="J166" s="19"/>
      <c r="K166" s="10"/>
      <c r="L166" s="19"/>
      <c r="M166" s="19"/>
      <c r="N166" s="19"/>
      <c r="O166" s="19"/>
      <c r="P166" s="19"/>
      <c r="Q166" s="24"/>
      <c r="R166" s="14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29"/>
      <c r="AL166" s="29"/>
      <c r="AM166" s="7"/>
      <c r="AN166" s="7"/>
      <c r="AO166" s="7"/>
      <c r="AP166" s="19"/>
      <c r="AQ166" s="19"/>
      <c r="AR166" s="19"/>
      <c r="AS166" s="14"/>
      <c r="AT166" s="19"/>
      <c r="AU166" s="19"/>
      <c r="AV166" s="19"/>
      <c r="AW166" s="14"/>
      <c r="AX166" s="19"/>
      <c r="AY166" s="19"/>
      <c r="AZ166" s="19"/>
      <c r="BA166" s="19"/>
      <c r="BB166" s="19"/>
      <c r="BC166" s="19"/>
      <c r="BD166" s="19"/>
      <c r="BE166" s="19"/>
      <c r="BF166" s="14"/>
      <c r="BG166" s="35" t="str">
        <f>IF(BB166&lt;&gt;"","&lt;a href='https://www.inaturalist.org/observations/"&amp;BB166&amp;" 'target='_blank' style='color: blue'&gt;iNaturalist Record: "&amp;BB166&amp;"&lt;/a&gt; ","")</f>
        <v/>
      </c>
      <c r="BH166" s="36" t="str">
        <f>IF(AT166&lt;&gt;"",AT166&amp;". ","")</f>
        <v/>
      </c>
      <c r="BI166" s="36" t="str">
        <f>IF(AV166&lt;&gt;"","Land use/disturbance history: "&amp;AV166&amp;". ","")</f>
        <v/>
      </c>
      <c r="BJ166" s="36" t="str">
        <f>IF(AW166&lt;&gt;"","Slope in degrees: "&amp;AW166&amp;". ","")</f>
        <v/>
      </c>
      <c r="BK166" s="36" t="str">
        <f>IF(AX166&lt;&gt;"","Slope aspect: "&amp;AX166&amp;". ","")</f>
        <v/>
      </c>
      <c r="BL166" s="36" t="str">
        <f>IF(AY166&lt;&gt;"","Soil description: "&amp;AY166&amp;". ","")</f>
        <v/>
      </c>
      <c r="BM166" s="36" t="str">
        <f>IF(BA166&lt;&gt;"","Terrain: "&amp;BA166&amp;". ","")</f>
        <v/>
      </c>
      <c r="BN166" s="36" t="str">
        <f t="shared" si="22"/>
        <v/>
      </c>
      <c r="BO166" t="str">
        <f t="shared" si="23"/>
        <v/>
      </c>
      <c r="BP166" t="str">
        <f>IF(BD166&lt;&gt;"","Permit: "&amp;BD166,"")</f>
        <v/>
      </c>
      <c r="BQ166" s="41" t="str">
        <f>IF(AA166="Abundant","Estimated frequency within viewshed: Abundant (&gt;500).",IF(AA166="Common","Estimated frequency within viewshed: Common (101-500).",IF(AA166="Frequent","Estimated frequency within viewshed: Frequent (11-100).",IF(AA166="Occasional","Estimated frequency within viewshed: Occasional (6-10).",IF(AA166="Rare","Estimated frequency within viewshed: Rare (1-5).","")))))</f>
        <v/>
      </c>
      <c r="BR166" s="41" t="str">
        <f>IF(B166&lt;&gt;"",B166&amp;". ","")</f>
        <v/>
      </c>
      <c r="BS166" s="41" t="str">
        <f>IF(M166="Same individual","Tissue sample collected.",IF(M166="Same population","Tissue sample collected from another individual in the same population.",""))</f>
        <v/>
      </c>
      <c r="BT166" s="41" t="str">
        <f>IF(R166&lt;&gt;"","Seed sample collected from "&amp;R166&amp;" plants within the same population.","")</f>
        <v/>
      </c>
      <c r="BU166" s="41" t="str">
        <f>IF(AB166&lt;&gt;"",AB166&amp;". ","")</f>
        <v/>
      </c>
      <c r="BV166" s="41" t="str">
        <f>IF(AE166&lt;&gt;"","Landowner: "&amp;AE166&amp;".","")</f>
        <v/>
      </c>
      <c r="BW166" s="41" t="str">
        <f>IF(AF166&lt;&gt;"","Element Occurrence ID: "&amp;AF166&amp;".","")</f>
        <v/>
      </c>
      <c r="BX166" s="41" t="str">
        <f t="shared" si="24"/>
        <v/>
      </c>
      <c r="BY166" t="str">
        <f t="shared" si="25"/>
        <v/>
      </c>
      <c r="BZ166" s="41" t="str">
        <f t="shared" si="26"/>
        <v/>
      </c>
      <c r="CA166" t="str">
        <f t="shared" si="27"/>
        <v/>
      </c>
      <c r="CB166" s="41" t="str">
        <f>IF(AU166&lt;&gt;"","Area immediately surrounding specimen: "&amp;AU166&amp;".","")</f>
        <v/>
      </c>
      <c r="CC166" s="41" t="str">
        <f>IF(T166&lt;&gt;"","Habit: "&amp;T166&amp;".","")</f>
        <v/>
      </c>
      <c r="CD166" s="41" t="str">
        <f>IF(U166&lt;&gt;"","Life history habit: "&amp;U166&amp;".","")</f>
        <v/>
      </c>
      <c r="CE166" s="41" t="str">
        <f>IF(V166&lt;&gt;"","Graminoid habit: "&amp;V166&amp;".","")</f>
        <v/>
      </c>
      <c r="CF166" s="41" t="str">
        <f>IF(W166&lt;&gt;"","Flower color: "&amp;W166&amp;".","")</f>
        <v/>
      </c>
      <c r="CG166" s="41" t="str">
        <f>IF(X166&lt;&gt;"","Height in centimeters: "&amp;X166&amp;".","")</f>
        <v/>
      </c>
      <c r="CH166" s="41" t="str">
        <f>IF(Y166&lt;&gt;"",Y166&amp;".","")</f>
        <v/>
      </c>
      <c r="CI166" s="41" t="str">
        <f t="shared" si="28"/>
        <v/>
      </c>
      <c r="CJ166" t="str">
        <f t="shared" si="29"/>
        <v/>
      </c>
      <c r="CK166" s="41" t="str">
        <f>IF(T166&lt;&gt;"","''habit'':"&amp;"''"&amp;T166&amp;"'',","")</f>
        <v/>
      </c>
      <c r="CL166" s="41" t="str">
        <f>IF(U166&lt;&gt;"","''life cycle habit'':"&amp;"''"&amp;U166&amp;"'',","")</f>
        <v/>
      </c>
      <c r="CM166" s="41" t="str">
        <f>IF(V166&lt;&gt;"","''graminoidHabit'':"&amp;"''"&amp;V166&amp;"'',","")</f>
        <v/>
      </c>
      <c r="CN166" s="41" t="str">
        <f>IF(W166&lt;&gt;"","''flower color'':"&amp;"''"&amp;W166&amp;"'',","")</f>
        <v/>
      </c>
      <c r="CO166" s="41" t="str">
        <f>IF(X166&lt;&gt;"","''heightInCentimeters'':"&amp;X166&amp;",","")</f>
        <v/>
      </c>
      <c r="CP166" s="41" t="str">
        <f>IF(Y166&lt;&gt;"",Y166,"")</f>
        <v/>
      </c>
      <c r="CQ166" s="41" t="str">
        <f t="shared" si="30"/>
        <v/>
      </c>
      <c r="CR166" s="42" t="str">
        <f t="shared" si="31"/>
        <v/>
      </c>
      <c r="CS166" t="str">
        <f t="shared" si="32"/>
        <v/>
      </c>
      <c r="CT166" t="str">
        <f>IF(L166="Y","tissue","")</f>
        <v/>
      </c>
      <c r="CU166" t="str">
        <f>IF(L166="Y","in collection","")</f>
        <v/>
      </c>
      <c r="CV166" t="str">
        <f>IF(L166="Y","dessicated","")</f>
        <v/>
      </c>
    </row>
    <row r="167" spans="1:100" ht="16.5" x14ac:dyDescent="0.3">
      <c r="A167" s="7"/>
      <c r="B167" s="19"/>
      <c r="C167" s="19"/>
      <c r="D167" s="19"/>
      <c r="E167" s="19"/>
      <c r="F167" s="19"/>
      <c r="G167" s="10"/>
      <c r="H167" s="14"/>
      <c r="I167" s="19"/>
      <c r="J167" s="19"/>
      <c r="K167" s="10"/>
      <c r="L167" s="19"/>
      <c r="M167" s="19"/>
      <c r="N167" s="19"/>
      <c r="O167" s="19"/>
      <c r="P167" s="19"/>
      <c r="Q167" s="24"/>
      <c r="R167" s="14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29"/>
      <c r="AL167" s="29"/>
      <c r="AM167" s="7"/>
      <c r="AN167" s="7"/>
      <c r="AO167" s="7"/>
      <c r="AP167" s="19"/>
      <c r="AQ167" s="19"/>
      <c r="AR167" s="19"/>
      <c r="AS167" s="14"/>
      <c r="AT167" s="19"/>
      <c r="AU167" s="19"/>
      <c r="AV167" s="19"/>
      <c r="AW167" s="14"/>
      <c r="AX167" s="19"/>
      <c r="AY167" s="19"/>
      <c r="AZ167" s="19"/>
      <c r="BA167" s="19"/>
      <c r="BB167" s="19"/>
      <c r="BC167" s="19"/>
      <c r="BD167" s="19"/>
      <c r="BE167" s="19"/>
      <c r="BF167" s="14"/>
      <c r="BG167" s="35" t="str">
        <f>IF(BB167&lt;&gt;"","&lt;a href='https://www.inaturalist.org/observations/"&amp;BB167&amp;" 'target='_blank' style='color: blue'&gt;iNaturalist Record: "&amp;BB167&amp;"&lt;/a&gt; ","")</f>
        <v/>
      </c>
      <c r="BH167" s="36" t="str">
        <f>IF(AT167&lt;&gt;"",AT167&amp;". ","")</f>
        <v/>
      </c>
      <c r="BI167" s="36" t="str">
        <f>IF(AV167&lt;&gt;"","Land use/disturbance history: "&amp;AV167&amp;". ","")</f>
        <v/>
      </c>
      <c r="BJ167" s="36" t="str">
        <f>IF(AW167&lt;&gt;"","Slope in degrees: "&amp;AW167&amp;". ","")</f>
        <v/>
      </c>
      <c r="BK167" s="36" t="str">
        <f>IF(AX167&lt;&gt;"","Slope aspect: "&amp;AX167&amp;". ","")</f>
        <v/>
      </c>
      <c r="BL167" s="36" t="str">
        <f>IF(AY167&lt;&gt;"","Soil description: "&amp;AY167&amp;". ","")</f>
        <v/>
      </c>
      <c r="BM167" s="36" t="str">
        <f>IF(BA167&lt;&gt;"","Terrain: "&amp;BA167&amp;". ","")</f>
        <v/>
      </c>
      <c r="BN167" s="36" t="str">
        <f t="shared" si="22"/>
        <v/>
      </c>
      <c r="BO167" t="str">
        <f t="shared" si="23"/>
        <v/>
      </c>
      <c r="BP167" t="str">
        <f>IF(BD167&lt;&gt;"","Permit: "&amp;BD167,"")</f>
        <v/>
      </c>
      <c r="BQ167" s="41" t="str">
        <f>IF(AA167="Abundant","Estimated frequency within viewshed: Abundant (&gt;500).",IF(AA167="Common","Estimated frequency within viewshed: Common (101-500).",IF(AA167="Frequent","Estimated frequency within viewshed: Frequent (11-100).",IF(AA167="Occasional","Estimated frequency within viewshed: Occasional (6-10).",IF(AA167="Rare","Estimated frequency within viewshed: Rare (1-5).","")))))</f>
        <v/>
      </c>
      <c r="BR167" s="41" t="str">
        <f>IF(B167&lt;&gt;"",B167&amp;". ","")</f>
        <v/>
      </c>
      <c r="BS167" s="41" t="str">
        <f>IF(M167="Same individual","Tissue sample collected.",IF(M167="Same population","Tissue sample collected from another individual in the same population.",""))</f>
        <v/>
      </c>
      <c r="BT167" s="41" t="str">
        <f>IF(R167&lt;&gt;"","Seed sample collected from "&amp;R167&amp;" plants within the same population.","")</f>
        <v/>
      </c>
      <c r="BU167" s="41" t="str">
        <f>IF(AB167&lt;&gt;"",AB167&amp;". ","")</f>
        <v/>
      </c>
      <c r="BV167" s="41" t="str">
        <f>IF(AE167&lt;&gt;"","Landowner: "&amp;AE167&amp;".","")</f>
        <v/>
      </c>
      <c r="BW167" s="41" t="str">
        <f>IF(AF167&lt;&gt;"","Element Occurrence ID: "&amp;AF167&amp;".","")</f>
        <v/>
      </c>
      <c r="BX167" s="41" t="str">
        <f t="shared" si="24"/>
        <v/>
      </c>
      <c r="BY167" t="str">
        <f t="shared" si="25"/>
        <v/>
      </c>
      <c r="BZ167" s="41" t="str">
        <f t="shared" si="26"/>
        <v/>
      </c>
      <c r="CA167" t="str">
        <f t="shared" si="27"/>
        <v/>
      </c>
      <c r="CB167" s="41" t="str">
        <f>IF(AU167&lt;&gt;"","Area immediately surrounding specimen: "&amp;AU167&amp;".","")</f>
        <v/>
      </c>
      <c r="CC167" s="41" t="str">
        <f>IF(T167&lt;&gt;"","Habit: "&amp;T167&amp;".","")</f>
        <v/>
      </c>
      <c r="CD167" s="41" t="str">
        <f>IF(U167&lt;&gt;"","Life history habit: "&amp;U167&amp;".","")</f>
        <v/>
      </c>
      <c r="CE167" s="41" t="str">
        <f>IF(V167&lt;&gt;"","Graminoid habit: "&amp;V167&amp;".","")</f>
        <v/>
      </c>
      <c r="CF167" s="41" t="str">
        <f>IF(W167&lt;&gt;"","Flower color: "&amp;W167&amp;".","")</f>
        <v/>
      </c>
      <c r="CG167" s="41" t="str">
        <f>IF(X167&lt;&gt;"","Height in centimeters: "&amp;X167&amp;".","")</f>
        <v/>
      </c>
      <c r="CH167" s="41" t="str">
        <f>IF(Y167&lt;&gt;"",Y167&amp;".","")</f>
        <v/>
      </c>
      <c r="CI167" s="41" t="str">
        <f t="shared" si="28"/>
        <v/>
      </c>
      <c r="CJ167" t="str">
        <f t="shared" si="29"/>
        <v/>
      </c>
      <c r="CK167" s="41" t="str">
        <f>IF(T167&lt;&gt;"","''habit'':"&amp;"''"&amp;T167&amp;"'',","")</f>
        <v/>
      </c>
      <c r="CL167" s="41" t="str">
        <f>IF(U167&lt;&gt;"","''life cycle habit'':"&amp;"''"&amp;U167&amp;"'',","")</f>
        <v/>
      </c>
      <c r="CM167" s="41" t="str">
        <f>IF(V167&lt;&gt;"","''graminoidHabit'':"&amp;"''"&amp;V167&amp;"'',","")</f>
        <v/>
      </c>
      <c r="CN167" s="41" t="str">
        <f>IF(W167&lt;&gt;"","''flower color'':"&amp;"''"&amp;W167&amp;"'',","")</f>
        <v/>
      </c>
      <c r="CO167" s="41" t="str">
        <f>IF(X167&lt;&gt;"","''heightInCentimeters'':"&amp;X167&amp;",","")</f>
        <v/>
      </c>
      <c r="CP167" s="41" t="str">
        <f>IF(Y167&lt;&gt;"",Y167,"")</f>
        <v/>
      </c>
      <c r="CQ167" s="41" t="str">
        <f t="shared" si="30"/>
        <v/>
      </c>
      <c r="CR167" s="42" t="str">
        <f t="shared" si="31"/>
        <v/>
      </c>
      <c r="CS167" t="str">
        <f t="shared" si="32"/>
        <v/>
      </c>
      <c r="CT167" t="str">
        <f>IF(L167="Y","tissue","")</f>
        <v/>
      </c>
      <c r="CU167" t="str">
        <f>IF(L167="Y","in collection","")</f>
        <v/>
      </c>
      <c r="CV167" t="str">
        <f>IF(L167="Y","dessicated","")</f>
        <v/>
      </c>
    </row>
    <row r="168" spans="1:100" ht="16.5" x14ac:dyDescent="0.3">
      <c r="A168" s="7"/>
      <c r="B168" s="19"/>
      <c r="C168" s="19"/>
      <c r="D168" s="19"/>
      <c r="E168" s="19"/>
      <c r="F168" s="19"/>
      <c r="G168" s="10"/>
      <c r="H168" s="14"/>
      <c r="I168" s="19"/>
      <c r="J168" s="19"/>
      <c r="K168" s="10"/>
      <c r="L168" s="19"/>
      <c r="M168" s="19"/>
      <c r="N168" s="19"/>
      <c r="O168" s="19"/>
      <c r="P168" s="19"/>
      <c r="Q168" s="24"/>
      <c r="R168" s="14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29"/>
      <c r="AL168" s="29"/>
      <c r="AM168" s="7"/>
      <c r="AN168" s="7"/>
      <c r="AO168" s="7"/>
      <c r="AP168" s="19"/>
      <c r="AQ168" s="19"/>
      <c r="AR168" s="19"/>
      <c r="AS168" s="14"/>
      <c r="AT168" s="19"/>
      <c r="AU168" s="19"/>
      <c r="AV168" s="19"/>
      <c r="AW168" s="14"/>
      <c r="AX168" s="19"/>
      <c r="AY168" s="19"/>
      <c r="AZ168" s="19"/>
      <c r="BA168" s="19"/>
      <c r="BB168" s="19"/>
      <c r="BC168" s="19"/>
      <c r="BD168" s="19"/>
      <c r="BE168" s="19"/>
      <c r="BF168" s="14"/>
      <c r="BG168" s="35" t="str">
        <f>IF(BB168&lt;&gt;"","&lt;a href='https://www.inaturalist.org/observations/"&amp;BB168&amp;" 'target='_blank' style='color: blue'&gt;iNaturalist Record: "&amp;BB168&amp;"&lt;/a&gt; ","")</f>
        <v/>
      </c>
      <c r="BH168" s="36" t="str">
        <f>IF(AT168&lt;&gt;"",AT168&amp;". ","")</f>
        <v/>
      </c>
      <c r="BI168" s="36" t="str">
        <f>IF(AV168&lt;&gt;"","Land use/disturbance history: "&amp;AV168&amp;". ","")</f>
        <v/>
      </c>
      <c r="BJ168" s="36" t="str">
        <f>IF(AW168&lt;&gt;"","Slope in degrees: "&amp;AW168&amp;". ","")</f>
        <v/>
      </c>
      <c r="BK168" s="36" t="str">
        <f>IF(AX168&lt;&gt;"","Slope aspect: "&amp;AX168&amp;". ","")</f>
        <v/>
      </c>
      <c r="BL168" s="36" t="str">
        <f>IF(AY168&lt;&gt;"","Soil description: "&amp;AY168&amp;". ","")</f>
        <v/>
      </c>
      <c r="BM168" s="36" t="str">
        <f>IF(BA168&lt;&gt;"","Terrain: "&amp;BA168&amp;". ","")</f>
        <v/>
      </c>
      <c r="BN168" s="36" t="str">
        <f t="shared" si="22"/>
        <v/>
      </c>
      <c r="BO168" t="str">
        <f t="shared" si="23"/>
        <v/>
      </c>
      <c r="BP168" t="str">
        <f>IF(BD168&lt;&gt;"","Permit: "&amp;BD168,"")</f>
        <v/>
      </c>
      <c r="BQ168" s="41" t="str">
        <f>IF(AA168="Abundant","Estimated frequency within viewshed: Abundant (&gt;500).",IF(AA168="Common","Estimated frequency within viewshed: Common (101-500).",IF(AA168="Frequent","Estimated frequency within viewshed: Frequent (11-100).",IF(AA168="Occasional","Estimated frequency within viewshed: Occasional (6-10).",IF(AA168="Rare","Estimated frequency within viewshed: Rare (1-5).","")))))</f>
        <v/>
      </c>
      <c r="BR168" s="41" t="str">
        <f>IF(B168&lt;&gt;"",B168&amp;". ","")</f>
        <v/>
      </c>
      <c r="BS168" s="41" t="str">
        <f>IF(M168="Same individual","Tissue sample collected.",IF(M168="Same population","Tissue sample collected from another individual in the same population.",""))</f>
        <v/>
      </c>
      <c r="BT168" s="41" t="str">
        <f>IF(R168&lt;&gt;"","Seed sample collected from "&amp;R168&amp;" plants within the same population.","")</f>
        <v/>
      </c>
      <c r="BU168" s="41" t="str">
        <f>IF(AB168&lt;&gt;"",AB168&amp;". ","")</f>
        <v/>
      </c>
      <c r="BV168" s="41" t="str">
        <f>IF(AE168&lt;&gt;"","Landowner: "&amp;AE168&amp;".","")</f>
        <v/>
      </c>
      <c r="BW168" s="41" t="str">
        <f>IF(AF168&lt;&gt;"","Element Occurrence ID: "&amp;AF168&amp;".","")</f>
        <v/>
      </c>
      <c r="BX168" s="41" t="str">
        <f t="shared" si="24"/>
        <v/>
      </c>
      <c r="BY168" t="str">
        <f t="shared" si="25"/>
        <v/>
      </c>
      <c r="BZ168" s="41" t="str">
        <f t="shared" si="26"/>
        <v/>
      </c>
      <c r="CA168" t="str">
        <f t="shared" si="27"/>
        <v/>
      </c>
      <c r="CB168" s="41" t="str">
        <f>IF(AU168&lt;&gt;"","Area immediately surrounding specimen: "&amp;AU168&amp;".","")</f>
        <v/>
      </c>
      <c r="CC168" s="41" t="str">
        <f>IF(T168&lt;&gt;"","Habit: "&amp;T168&amp;".","")</f>
        <v/>
      </c>
      <c r="CD168" s="41" t="str">
        <f>IF(U168&lt;&gt;"","Life history habit: "&amp;U168&amp;".","")</f>
        <v/>
      </c>
      <c r="CE168" s="41" t="str">
        <f>IF(V168&lt;&gt;"","Graminoid habit: "&amp;V168&amp;".","")</f>
        <v/>
      </c>
      <c r="CF168" s="41" t="str">
        <f>IF(W168&lt;&gt;"","Flower color: "&amp;W168&amp;".","")</f>
        <v/>
      </c>
      <c r="CG168" s="41" t="str">
        <f>IF(X168&lt;&gt;"","Height in centimeters: "&amp;X168&amp;".","")</f>
        <v/>
      </c>
      <c r="CH168" s="41" t="str">
        <f>IF(Y168&lt;&gt;"",Y168&amp;".","")</f>
        <v/>
      </c>
      <c r="CI168" s="41" t="str">
        <f t="shared" si="28"/>
        <v/>
      </c>
      <c r="CJ168" t="str">
        <f t="shared" si="29"/>
        <v/>
      </c>
      <c r="CK168" s="41" t="str">
        <f>IF(T168&lt;&gt;"","''habit'':"&amp;"''"&amp;T168&amp;"'',","")</f>
        <v/>
      </c>
      <c r="CL168" s="41" t="str">
        <f>IF(U168&lt;&gt;"","''life cycle habit'':"&amp;"''"&amp;U168&amp;"'',","")</f>
        <v/>
      </c>
      <c r="CM168" s="41" t="str">
        <f>IF(V168&lt;&gt;"","''graminoidHabit'':"&amp;"''"&amp;V168&amp;"'',","")</f>
        <v/>
      </c>
      <c r="CN168" s="41" t="str">
        <f>IF(W168&lt;&gt;"","''flower color'':"&amp;"''"&amp;W168&amp;"'',","")</f>
        <v/>
      </c>
      <c r="CO168" s="41" t="str">
        <f>IF(X168&lt;&gt;"","''heightInCentimeters'':"&amp;X168&amp;",","")</f>
        <v/>
      </c>
      <c r="CP168" s="41" t="str">
        <f>IF(Y168&lt;&gt;"",Y168,"")</f>
        <v/>
      </c>
      <c r="CQ168" s="41" t="str">
        <f t="shared" si="30"/>
        <v/>
      </c>
      <c r="CR168" s="42" t="str">
        <f t="shared" si="31"/>
        <v/>
      </c>
      <c r="CS168" t="str">
        <f t="shared" si="32"/>
        <v/>
      </c>
      <c r="CT168" t="str">
        <f>IF(L168="Y","tissue","")</f>
        <v/>
      </c>
      <c r="CU168" t="str">
        <f>IF(L168="Y","in collection","")</f>
        <v/>
      </c>
      <c r="CV168" t="str">
        <f>IF(L168="Y","dessicated","")</f>
        <v/>
      </c>
    </row>
    <row r="169" spans="1:100" ht="16.5" x14ac:dyDescent="0.3">
      <c r="A169" s="7"/>
      <c r="B169" s="19"/>
      <c r="C169" s="19"/>
      <c r="D169" s="19"/>
      <c r="E169" s="19"/>
      <c r="F169" s="19"/>
      <c r="G169" s="10"/>
      <c r="H169" s="14"/>
      <c r="I169" s="19"/>
      <c r="J169" s="19"/>
      <c r="K169" s="10"/>
      <c r="L169" s="19"/>
      <c r="M169" s="19"/>
      <c r="N169" s="19"/>
      <c r="O169" s="19"/>
      <c r="P169" s="19"/>
      <c r="Q169" s="24"/>
      <c r="R169" s="14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29"/>
      <c r="AL169" s="29"/>
      <c r="AM169" s="7"/>
      <c r="AN169" s="7"/>
      <c r="AO169" s="7"/>
      <c r="AP169" s="19"/>
      <c r="AQ169" s="19"/>
      <c r="AR169" s="19"/>
      <c r="AS169" s="14"/>
      <c r="AT169" s="19"/>
      <c r="AU169" s="19"/>
      <c r="AV169" s="19"/>
      <c r="AW169" s="14"/>
      <c r="AX169" s="19"/>
      <c r="AY169" s="19"/>
      <c r="AZ169" s="19"/>
      <c r="BA169" s="19"/>
      <c r="BB169" s="19"/>
      <c r="BC169" s="19"/>
      <c r="BD169" s="19"/>
      <c r="BE169" s="19"/>
      <c r="BF169" s="14"/>
      <c r="BG169" s="35" t="str">
        <f>IF(BB169&lt;&gt;"","&lt;a href='https://www.inaturalist.org/observations/"&amp;BB169&amp;" 'target='_blank' style='color: blue'&gt;iNaturalist Record: "&amp;BB169&amp;"&lt;/a&gt; ","")</f>
        <v/>
      </c>
      <c r="BH169" s="36" t="str">
        <f>IF(AT169&lt;&gt;"",AT169&amp;". ","")</f>
        <v/>
      </c>
      <c r="BI169" s="36" t="str">
        <f>IF(AV169&lt;&gt;"","Land use/disturbance history: "&amp;AV169&amp;". ","")</f>
        <v/>
      </c>
      <c r="BJ169" s="36" t="str">
        <f>IF(AW169&lt;&gt;"","Slope in degrees: "&amp;AW169&amp;". ","")</f>
        <v/>
      </c>
      <c r="BK169" s="36" t="str">
        <f>IF(AX169&lt;&gt;"","Slope aspect: "&amp;AX169&amp;". ","")</f>
        <v/>
      </c>
      <c r="BL169" s="36" t="str">
        <f>IF(AY169&lt;&gt;"","Soil description: "&amp;AY169&amp;". ","")</f>
        <v/>
      </c>
      <c r="BM169" s="36" t="str">
        <f>IF(BA169&lt;&gt;"","Terrain: "&amp;BA169&amp;". ","")</f>
        <v/>
      </c>
      <c r="BN169" s="36" t="str">
        <f t="shared" si="22"/>
        <v/>
      </c>
      <c r="BO169" t="str">
        <f t="shared" si="23"/>
        <v/>
      </c>
      <c r="BP169" t="str">
        <f>IF(BD169&lt;&gt;"","Permit: "&amp;BD169,"")</f>
        <v/>
      </c>
      <c r="BQ169" s="41" t="str">
        <f>IF(AA169="Abundant","Estimated frequency within viewshed: Abundant (&gt;500).",IF(AA169="Common","Estimated frequency within viewshed: Common (101-500).",IF(AA169="Frequent","Estimated frequency within viewshed: Frequent (11-100).",IF(AA169="Occasional","Estimated frequency within viewshed: Occasional (6-10).",IF(AA169="Rare","Estimated frequency within viewshed: Rare (1-5).","")))))</f>
        <v/>
      </c>
      <c r="BR169" s="41" t="str">
        <f>IF(B169&lt;&gt;"",B169&amp;". ","")</f>
        <v/>
      </c>
      <c r="BS169" s="41" t="str">
        <f>IF(M169="Same individual","Tissue sample collected.",IF(M169="Same population","Tissue sample collected from another individual in the same population.",""))</f>
        <v/>
      </c>
      <c r="BT169" s="41" t="str">
        <f>IF(R169&lt;&gt;"","Seed sample collected from "&amp;R169&amp;" plants within the same population.","")</f>
        <v/>
      </c>
      <c r="BU169" s="41" t="str">
        <f>IF(AB169&lt;&gt;"",AB169&amp;". ","")</f>
        <v/>
      </c>
      <c r="BV169" s="41" t="str">
        <f>IF(AE169&lt;&gt;"","Landowner: "&amp;AE169&amp;".","")</f>
        <v/>
      </c>
      <c r="BW169" s="41" t="str">
        <f>IF(AF169&lt;&gt;"","Element Occurrence ID: "&amp;AF169&amp;".","")</f>
        <v/>
      </c>
      <c r="BX169" s="41" t="str">
        <f t="shared" si="24"/>
        <v/>
      </c>
      <c r="BY169" t="str">
        <f t="shared" si="25"/>
        <v/>
      </c>
      <c r="BZ169" s="41" t="str">
        <f t="shared" si="26"/>
        <v/>
      </c>
      <c r="CA169" t="str">
        <f t="shared" si="27"/>
        <v/>
      </c>
      <c r="CB169" s="41" t="str">
        <f>IF(AU169&lt;&gt;"","Area immediately surrounding specimen: "&amp;AU169&amp;".","")</f>
        <v/>
      </c>
      <c r="CC169" s="41" t="str">
        <f>IF(T169&lt;&gt;"","Habit: "&amp;T169&amp;".","")</f>
        <v/>
      </c>
      <c r="CD169" s="41" t="str">
        <f>IF(U169&lt;&gt;"","Life history habit: "&amp;U169&amp;".","")</f>
        <v/>
      </c>
      <c r="CE169" s="41" t="str">
        <f>IF(V169&lt;&gt;"","Graminoid habit: "&amp;V169&amp;".","")</f>
        <v/>
      </c>
      <c r="CF169" s="41" t="str">
        <f>IF(W169&lt;&gt;"","Flower color: "&amp;W169&amp;".","")</f>
        <v/>
      </c>
      <c r="CG169" s="41" t="str">
        <f>IF(X169&lt;&gt;"","Height in centimeters: "&amp;X169&amp;".","")</f>
        <v/>
      </c>
      <c r="CH169" s="41" t="str">
        <f>IF(Y169&lt;&gt;"",Y169&amp;".","")</f>
        <v/>
      </c>
      <c r="CI169" s="41" t="str">
        <f t="shared" si="28"/>
        <v/>
      </c>
      <c r="CJ169" t="str">
        <f t="shared" si="29"/>
        <v/>
      </c>
      <c r="CK169" s="41" t="str">
        <f>IF(T169&lt;&gt;"","''habit'':"&amp;"''"&amp;T169&amp;"'',","")</f>
        <v/>
      </c>
      <c r="CL169" s="41" t="str">
        <f>IF(U169&lt;&gt;"","''life cycle habit'':"&amp;"''"&amp;U169&amp;"'',","")</f>
        <v/>
      </c>
      <c r="CM169" s="41" t="str">
        <f>IF(V169&lt;&gt;"","''graminoidHabit'':"&amp;"''"&amp;V169&amp;"'',","")</f>
        <v/>
      </c>
      <c r="CN169" s="41" t="str">
        <f>IF(W169&lt;&gt;"","''flower color'':"&amp;"''"&amp;W169&amp;"'',","")</f>
        <v/>
      </c>
      <c r="CO169" s="41" t="str">
        <f>IF(X169&lt;&gt;"","''heightInCentimeters'':"&amp;X169&amp;",","")</f>
        <v/>
      </c>
      <c r="CP169" s="41" t="str">
        <f>IF(Y169&lt;&gt;"",Y169,"")</f>
        <v/>
      </c>
      <c r="CQ169" s="41" t="str">
        <f t="shared" si="30"/>
        <v/>
      </c>
      <c r="CR169" s="42" t="str">
        <f t="shared" si="31"/>
        <v/>
      </c>
      <c r="CS169" t="str">
        <f t="shared" si="32"/>
        <v/>
      </c>
      <c r="CT169" t="str">
        <f>IF(L169="Y","tissue","")</f>
        <v/>
      </c>
      <c r="CU169" t="str">
        <f>IF(L169="Y","in collection","")</f>
        <v/>
      </c>
      <c r="CV169" t="str">
        <f>IF(L169="Y","dessicated","")</f>
        <v/>
      </c>
    </row>
    <row r="170" spans="1:100" ht="16.5" x14ac:dyDescent="0.3">
      <c r="A170" s="7"/>
      <c r="B170" s="19"/>
      <c r="C170" s="19"/>
      <c r="D170" s="19"/>
      <c r="E170" s="19"/>
      <c r="F170" s="19"/>
      <c r="G170" s="10"/>
      <c r="H170" s="14"/>
      <c r="I170" s="19"/>
      <c r="J170" s="19"/>
      <c r="K170" s="10"/>
      <c r="L170" s="19"/>
      <c r="M170" s="19"/>
      <c r="N170" s="19"/>
      <c r="O170" s="19"/>
      <c r="P170" s="19"/>
      <c r="Q170" s="24"/>
      <c r="R170" s="14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29"/>
      <c r="AL170" s="29"/>
      <c r="AM170" s="7"/>
      <c r="AN170" s="7"/>
      <c r="AO170" s="7"/>
      <c r="AP170" s="19"/>
      <c r="AQ170" s="19"/>
      <c r="AR170" s="19"/>
      <c r="AS170" s="14"/>
      <c r="AT170" s="19"/>
      <c r="AU170" s="19"/>
      <c r="AV170" s="19"/>
      <c r="AW170" s="14"/>
      <c r="AX170" s="19"/>
      <c r="AY170" s="19"/>
      <c r="AZ170" s="19"/>
      <c r="BA170" s="19"/>
      <c r="BB170" s="19"/>
      <c r="BC170" s="19"/>
      <c r="BD170" s="19"/>
      <c r="BE170" s="19"/>
      <c r="BF170" s="14"/>
      <c r="BG170" s="35" t="str">
        <f>IF(BB170&lt;&gt;"","&lt;a href='https://www.inaturalist.org/observations/"&amp;BB170&amp;" 'target='_blank' style='color: blue'&gt;iNaturalist Record: "&amp;BB170&amp;"&lt;/a&gt; ","")</f>
        <v/>
      </c>
      <c r="BH170" s="36" t="str">
        <f>IF(AT170&lt;&gt;"",AT170&amp;". ","")</f>
        <v/>
      </c>
      <c r="BI170" s="36" t="str">
        <f>IF(AV170&lt;&gt;"","Land use/disturbance history: "&amp;AV170&amp;". ","")</f>
        <v/>
      </c>
      <c r="BJ170" s="36" t="str">
        <f>IF(AW170&lt;&gt;"","Slope in degrees: "&amp;AW170&amp;". ","")</f>
        <v/>
      </c>
      <c r="BK170" s="36" t="str">
        <f>IF(AX170&lt;&gt;"","Slope aspect: "&amp;AX170&amp;". ","")</f>
        <v/>
      </c>
      <c r="BL170" s="36" t="str">
        <f>IF(AY170&lt;&gt;"","Soil description: "&amp;AY170&amp;". ","")</f>
        <v/>
      </c>
      <c r="BM170" s="36" t="str">
        <f>IF(BA170&lt;&gt;"","Terrain: "&amp;BA170&amp;". ","")</f>
        <v/>
      </c>
      <c r="BN170" s="36" t="str">
        <f t="shared" si="22"/>
        <v/>
      </c>
      <c r="BO170" t="str">
        <f t="shared" si="23"/>
        <v/>
      </c>
      <c r="BP170" t="str">
        <f>IF(BD170&lt;&gt;"","Permit: "&amp;BD170,"")</f>
        <v/>
      </c>
      <c r="BQ170" s="41" t="str">
        <f>IF(AA170="Abundant","Estimated frequency within viewshed: Abundant (&gt;500).",IF(AA170="Common","Estimated frequency within viewshed: Common (101-500).",IF(AA170="Frequent","Estimated frequency within viewshed: Frequent (11-100).",IF(AA170="Occasional","Estimated frequency within viewshed: Occasional (6-10).",IF(AA170="Rare","Estimated frequency within viewshed: Rare (1-5).","")))))</f>
        <v/>
      </c>
      <c r="BR170" s="41" t="str">
        <f>IF(B170&lt;&gt;"",B170&amp;". ","")</f>
        <v/>
      </c>
      <c r="BS170" s="41" t="str">
        <f>IF(M170="Same individual","Tissue sample collected.",IF(M170="Same population","Tissue sample collected from another individual in the same population.",""))</f>
        <v/>
      </c>
      <c r="BT170" s="41" t="str">
        <f>IF(R170&lt;&gt;"","Seed sample collected from "&amp;R170&amp;" plants within the same population.","")</f>
        <v/>
      </c>
      <c r="BU170" s="41" t="str">
        <f>IF(AB170&lt;&gt;"",AB170&amp;". ","")</f>
        <v/>
      </c>
      <c r="BV170" s="41" t="str">
        <f>IF(AE170&lt;&gt;"","Landowner: "&amp;AE170&amp;".","")</f>
        <v/>
      </c>
      <c r="BW170" s="41" t="str">
        <f>IF(AF170&lt;&gt;"","Element Occurrence ID: "&amp;AF170&amp;".","")</f>
        <v/>
      </c>
      <c r="BX170" s="41" t="str">
        <f t="shared" si="24"/>
        <v/>
      </c>
      <c r="BY170" t="str">
        <f t="shared" si="25"/>
        <v/>
      </c>
      <c r="BZ170" s="41" t="str">
        <f t="shared" si="26"/>
        <v/>
      </c>
      <c r="CA170" t="str">
        <f t="shared" si="27"/>
        <v/>
      </c>
      <c r="CB170" s="41" t="str">
        <f>IF(AU170&lt;&gt;"","Area immediately surrounding specimen: "&amp;AU170&amp;".","")</f>
        <v/>
      </c>
      <c r="CC170" s="41" t="str">
        <f>IF(T170&lt;&gt;"","Habit: "&amp;T170&amp;".","")</f>
        <v/>
      </c>
      <c r="CD170" s="41" t="str">
        <f>IF(U170&lt;&gt;"","Life history habit: "&amp;U170&amp;".","")</f>
        <v/>
      </c>
      <c r="CE170" s="41" t="str">
        <f>IF(V170&lt;&gt;"","Graminoid habit: "&amp;V170&amp;".","")</f>
        <v/>
      </c>
      <c r="CF170" s="41" t="str">
        <f>IF(W170&lt;&gt;"","Flower color: "&amp;W170&amp;".","")</f>
        <v/>
      </c>
      <c r="CG170" s="41" t="str">
        <f>IF(X170&lt;&gt;"","Height in centimeters: "&amp;X170&amp;".","")</f>
        <v/>
      </c>
      <c r="CH170" s="41" t="str">
        <f>IF(Y170&lt;&gt;"",Y170&amp;".","")</f>
        <v/>
      </c>
      <c r="CI170" s="41" t="str">
        <f t="shared" si="28"/>
        <v/>
      </c>
      <c r="CJ170" t="str">
        <f t="shared" si="29"/>
        <v/>
      </c>
      <c r="CK170" s="41" t="str">
        <f>IF(T170&lt;&gt;"","''habit'':"&amp;"''"&amp;T170&amp;"'',","")</f>
        <v/>
      </c>
      <c r="CL170" s="41" t="str">
        <f>IF(U170&lt;&gt;"","''life cycle habit'':"&amp;"''"&amp;U170&amp;"'',","")</f>
        <v/>
      </c>
      <c r="CM170" s="41" t="str">
        <f>IF(V170&lt;&gt;"","''graminoidHabit'':"&amp;"''"&amp;V170&amp;"'',","")</f>
        <v/>
      </c>
      <c r="CN170" s="41" t="str">
        <f>IF(W170&lt;&gt;"","''flower color'':"&amp;"''"&amp;W170&amp;"'',","")</f>
        <v/>
      </c>
      <c r="CO170" s="41" t="str">
        <f>IF(X170&lt;&gt;"","''heightInCentimeters'':"&amp;X170&amp;",","")</f>
        <v/>
      </c>
      <c r="CP170" s="41" t="str">
        <f>IF(Y170&lt;&gt;"",Y170,"")</f>
        <v/>
      </c>
      <c r="CQ170" s="41" t="str">
        <f t="shared" si="30"/>
        <v/>
      </c>
      <c r="CR170" s="42" t="str">
        <f t="shared" si="31"/>
        <v/>
      </c>
      <c r="CS170" t="str">
        <f t="shared" si="32"/>
        <v/>
      </c>
      <c r="CT170" t="str">
        <f>IF(L170="Y","tissue","")</f>
        <v/>
      </c>
      <c r="CU170" t="str">
        <f>IF(L170="Y","in collection","")</f>
        <v/>
      </c>
      <c r="CV170" t="str">
        <f>IF(L170="Y","dessicated","")</f>
        <v/>
      </c>
    </row>
    <row r="171" spans="1:100" ht="16.5" x14ac:dyDescent="0.3">
      <c r="A171" s="7"/>
      <c r="B171" s="19"/>
      <c r="C171" s="19"/>
      <c r="D171" s="19"/>
      <c r="E171" s="19"/>
      <c r="F171" s="19"/>
      <c r="G171" s="10"/>
      <c r="H171" s="14"/>
      <c r="I171" s="19"/>
      <c r="J171" s="19"/>
      <c r="K171" s="10"/>
      <c r="L171" s="19"/>
      <c r="M171" s="19"/>
      <c r="N171" s="19"/>
      <c r="O171" s="19"/>
      <c r="P171" s="19"/>
      <c r="Q171" s="24"/>
      <c r="R171" s="14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29"/>
      <c r="AL171" s="29"/>
      <c r="AM171" s="7"/>
      <c r="AN171" s="7"/>
      <c r="AO171" s="7"/>
      <c r="AP171" s="19"/>
      <c r="AQ171" s="19"/>
      <c r="AR171" s="19"/>
      <c r="AS171" s="14"/>
      <c r="AT171" s="19"/>
      <c r="AU171" s="19"/>
      <c r="AV171" s="19"/>
      <c r="AW171" s="14"/>
      <c r="AX171" s="19"/>
      <c r="AY171" s="19"/>
      <c r="AZ171" s="19"/>
      <c r="BA171" s="19"/>
      <c r="BB171" s="19"/>
      <c r="BC171" s="19"/>
      <c r="BD171" s="19"/>
      <c r="BE171" s="19"/>
      <c r="BF171" s="14"/>
      <c r="BG171" s="35" t="str">
        <f>IF(BB171&lt;&gt;"","&lt;a href='https://www.inaturalist.org/observations/"&amp;BB171&amp;" 'target='_blank' style='color: blue'&gt;iNaturalist Record: "&amp;BB171&amp;"&lt;/a&gt; ","")</f>
        <v/>
      </c>
      <c r="BH171" s="36" t="str">
        <f>IF(AT171&lt;&gt;"",AT171&amp;". ","")</f>
        <v/>
      </c>
      <c r="BI171" s="36" t="str">
        <f>IF(AV171&lt;&gt;"","Land use/disturbance history: "&amp;AV171&amp;". ","")</f>
        <v/>
      </c>
      <c r="BJ171" s="36" t="str">
        <f>IF(AW171&lt;&gt;"","Slope in degrees: "&amp;AW171&amp;". ","")</f>
        <v/>
      </c>
      <c r="BK171" s="36" t="str">
        <f>IF(AX171&lt;&gt;"","Slope aspect: "&amp;AX171&amp;". ","")</f>
        <v/>
      </c>
      <c r="BL171" s="36" t="str">
        <f>IF(AY171&lt;&gt;"","Soil description: "&amp;AY171&amp;". ","")</f>
        <v/>
      </c>
      <c r="BM171" s="36" t="str">
        <f>IF(BA171&lt;&gt;"","Terrain: "&amp;BA171&amp;". ","")</f>
        <v/>
      </c>
      <c r="BN171" s="36" t="str">
        <f t="shared" si="22"/>
        <v/>
      </c>
      <c r="BO171" t="str">
        <f t="shared" si="23"/>
        <v/>
      </c>
      <c r="BP171" t="str">
        <f>IF(BD171&lt;&gt;"","Permit: "&amp;BD171,"")</f>
        <v/>
      </c>
      <c r="BQ171" s="41" t="str">
        <f>IF(AA171="Abundant","Estimated frequency within viewshed: Abundant (&gt;500).",IF(AA171="Common","Estimated frequency within viewshed: Common (101-500).",IF(AA171="Frequent","Estimated frequency within viewshed: Frequent (11-100).",IF(AA171="Occasional","Estimated frequency within viewshed: Occasional (6-10).",IF(AA171="Rare","Estimated frequency within viewshed: Rare (1-5).","")))))</f>
        <v/>
      </c>
      <c r="BR171" s="41" t="str">
        <f>IF(B171&lt;&gt;"",B171&amp;". ","")</f>
        <v/>
      </c>
      <c r="BS171" s="41" t="str">
        <f>IF(M171="Same individual","Tissue sample collected.",IF(M171="Same population","Tissue sample collected from another individual in the same population.",""))</f>
        <v/>
      </c>
      <c r="BT171" s="41" t="str">
        <f>IF(R171&lt;&gt;"","Seed sample collected from "&amp;R171&amp;" plants within the same population.","")</f>
        <v/>
      </c>
      <c r="BU171" s="41" t="str">
        <f>IF(AB171&lt;&gt;"",AB171&amp;". ","")</f>
        <v/>
      </c>
      <c r="BV171" s="41" t="str">
        <f>IF(AE171&lt;&gt;"","Landowner: "&amp;AE171&amp;".","")</f>
        <v/>
      </c>
      <c r="BW171" s="41" t="str">
        <f>IF(AF171&lt;&gt;"","Element Occurrence ID: "&amp;AF171&amp;".","")</f>
        <v/>
      </c>
      <c r="BX171" s="41" t="str">
        <f t="shared" si="24"/>
        <v/>
      </c>
      <c r="BY171" t="str">
        <f t="shared" si="25"/>
        <v/>
      </c>
      <c r="BZ171" s="41" t="str">
        <f t="shared" si="26"/>
        <v/>
      </c>
      <c r="CA171" t="str">
        <f t="shared" si="27"/>
        <v/>
      </c>
      <c r="CB171" s="41" t="str">
        <f>IF(AU171&lt;&gt;"","Area immediately surrounding specimen: "&amp;AU171&amp;".","")</f>
        <v/>
      </c>
      <c r="CC171" s="41" t="str">
        <f>IF(T171&lt;&gt;"","Habit: "&amp;T171&amp;".","")</f>
        <v/>
      </c>
      <c r="CD171" s="41" t="str">
        <f>IF(U171&lt;&gt;"","Life history habit: "&amp;U171&amp;".","")</f>
        <v/>
      </c>
      <c r="CE171" s="41" t="str">
        <f>IF(V171&lt;&gt;"","Graminoid habit: "&amp;V171&amp;".","")</f>
        <v/>
      </c>
      <c r="CF171" s="41" t="str">
        <f>IF(W171&lt;&gt;"","Flower color: "&amp;W171&amp;".","")</f>
        <v/>
      </c>
      <c r="CG171" s="41" t="str">
        <f>IF(X171&lt;&gt;"","Height in centimeters: "&amp;X171&amp;".","")</f>
        <v/>
      </c>
      <c r="CH171" s="41" t="str">
        <f>IF(Y171&lt;&gt;"",Y171&amp;".","")</f>
        <v/>
      </c>
      <c r="CI171" s="41" t="str">
        <f t="shared" si="28"/>
        <v/>
      </c>
      <c r="CJ171" t="str">
        <f t="shared" si="29"/>
        <v/>
      </c>
      <c r="CK171" s="41" t="str">
        <f>IF(T171&lt;&gt;"","''habit'':"&amp;"''"&amp;T171&amp;"'',","")</f>
        <v/>
      </c>
      <c r="CL171" s="41" t="str">
        <f>IF(U171&lt;&gt;"","''life cycle habit'':"&amp;"''"&amp;U171&amp;"'',","")</f>
        <v/>
      </c>
      <c r="CM171" s="41" t="str">
        <f>IF(V171&lt;&gt;"","''graminoidHabit'':"&amp;"''"&amp;V171&amp;"'',","")</f>
        <v/>
      </c>
      <c r="CN171" s="41" t="str">
        <f>IF(W171&lt;&gt;"","''flower color'':"&amp;"''"&amp;W171&amp;"'',","")</f>
        <v/>
      </c>
      <c r="CO171" s="41" t="str">
        <f>IF(X171&lt;&gt;"","''heightInCentimeters'':"&amp;X171&amp;",","")</f>
        <v/>
      </c>
      <c r="CP171" s="41" t="str">
        <f>IF(Y171&lt;&gt;"",Y171,"")</f>
        <v/>
      </c>
      <c r="CQ171" s="41" t="str">
        <f t="shared" si="30"/>
        <v/>
      </c>
      <c r="CR171" s="42" t="str">
        <f t="shared" si="31"/>
        <v/>
      </c>
      <c r="CS171" t="str">
        <f t="shared" si="32"/>
        <v/>
      </c>
      <c r="CT171" t="str">
        <f>IF(L171="Y","tissue","")</f>
        <v/>
      </c>
      <c r="CU171" t="str">
        <f>IF(L171="Y","in collection","")</f>
        <v/>
      </c>
      <c r="CV171" t="str">
        <f>IF(L171="Y","dessicated","")</f>
        <v/>
      </c>
    </row>
    <row r="172" spans="1:100" ht="16.5" x14ac:dyDescent="0.3">
      <c r="A172" s="7"/>
      <c r="B172" s="19"/>
      <c r="C172" s="19"/>
      <c r="D172" s="19"/>
      <c r="E172" s="19"/>
      <c r="F172" s="19"/>
      <c r="G172" s="10"/>
      <c r="H172" s="14"/>
      <c r="I172" s="19"/>
      <c r="J172" s="19"/>
      <c r="K172" s="10"/>
      <c r="L172" s="19"/>
      <c r="M172" s="19"/>
      <c r="N172" s="19"/>
      <c r="O172" s="19"/>
      <c r="P172" s="19"/>
      <c r="Q172" s="24"/>
      <c r="R172" s="14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29"/>
      <c r="AL172" s="29"/>
      <c r="AM172" s="7"/>
      <c r="AN172" s="7"/>
      <c r="AO172" s="7"/>
      <c r="AP172" s="19"/>
      <c r="AQ172" s="19"/>
      <c r="AR172" s="19"/>
      <c r="AS172" s="14"/>
      <c r="AT172" s="19"/>
      <c r="AU172" s="19"/>
      <c r="AV172" s="19"/>
      <c r="AW172" s="14"/>
      <c r="AX172" s="19"/>
      <c r="AY172" s="19"/>
      <c r="AZ172" s="19"/>
      <c r="BA172" s="19"/>
      <c r="BB172" s="19"/>
      <c r="BC172" s="19"/>
      <c r="BD172" s="19"/>
      <c r="BE172" s="19"/>
      <c r="BF172" s="14"/>
      <c r="BG172" s="35" t="str">
        <f>IF(BB172&lt;&gt;"","&lt;a href='https://www.inaturalist.org/observations/"&amp;BB172&amp;" 'target='_blank' style='color: blue'&gt;iNaturalist Record: "&amp;BB172&amp;"&lt;/a&gt; ","")</f>
        <v/>
      </c>
      <c r="BH172" s="36" t="str">
        <f>IF(AT172&lt;&gt;"",AT172&amp;". ","")</f>
        <v/>
      </c>
      <c r="BI172" s="36" t="str">
        <f>IF(AV172&lt;&gt;"","Land use/disturbance history: "&amp;AV172&amp;". ","")</f>
        <v/>
      </c>
      <c r="BJ172" s="36" t="str">
        <f>IF(AW172&lt;&gt;"","Slope in degrees: "&amp;AW172&amp;". ","")</f>
        <v/>
      </c>
      <c r="BK172" s="36" t="str">
        <f>IF(AX172&lt;&gt;"","Slope aspect: "&amp;AX172&amp;". ","")</f>
        <v/>
      </c>
      <c r="BL172" s="36" t="str">
        <f>IF(AY172&lt;&gt;"","Soil description: "&amp;AY172&amp;". ","")</f>
        <v/>
      </c>
      <c r="BM172" s="36" t="str">
        <f>IF(BA172&lt;&gt;"","Terrain: "&amp;BA172&amp;". ","")</f>
        <v/>
      </c>
      <c r="BN172" s="36" t="str">
        <f t="shared" si="22"/>
        <v/>
      </c>
      <c r="BO172" t="str">
        <f t="shared" si="23"/>
        <v/>
      </c>
      <c r="BP172" t="str">
        <f>IF(BD172&lt;&gt;"","Permit: "&amp;BD172,"")</f>
        <v/>
      </c>
      <c r="BQ172" s="41" t="str">
        <f>IF(AA172="Abundant","Estimated frequency within viewshed: Abundant (&gt;500).",IF(AA172="Common","Estimated frequency within viewshed: Common (101-500).",IF(AA172="Frequent","Estimated frequency within viewshed: Frequent (11-100).",IF(AA172="Occasional","Estimated frequency within viewshed: Occasional (6-10).",IF(AA172="Rare","Estimated frequency within viewshed: Rare (1-5).","")))))</f>
        <v/>
      </c>
      <c r="BR172" s="41" t="str">
        <f>IF(B172&lt;&gt;"",B172&amp;". ","")</f>
        <v/>
      </c>
      <c r="BS172" s="41" t="str">
        <f>IF(M172="Same individual","Tissue sample collected.",IF(M172="Same population","Tissue sample collected from another individual in the same population.",""))</f>
        <v/>
      </c>
      <c r="BT172" s="41" t="str">
        <f>IF(R172&lt;&gt;"","Seed sample collected from "&amp;R172&amp;" plants within the same population.","")</f>
        <v/>
      </c>
      <c r="BU172" s="41" t="str">
        <f>IF(AB172&lt;&gt;"",AB172&amp;". ","")</f>
        <v/>
      </c>
      <c r="BV172" s="41" t="str">
        <f>IF(AE172&lt;&gt;"","Landowner: "&amp;AE172&amp;".","")</f>
        <v/>
      </c>
      <c r="BW172" s="41" t="str">
        <f>IF(AF172&lt;&gt;"","Element Occurrence ID: "&amp;AF172&amp;".","")</f>
        <v/>
      </c>
      <c r="BX172" s="41" t="str">
        <f t="shared" si="24"/>
        <v/>
      </c>
      <c r="BY172" t="str">
        <f t="shared" si="25"/>
        <v/>
      </c>
      <c r="BZ172" s="41" t="str">
        <f t="shared" si="26"/>
        <v/>
      </c>
      <c r="CA172" t="str">
        <f t="shared" si="27"/>
        <v/>
      </c>
      <c r="CB172" s="41" t="str">
        <f>IF(AU172&lt;&gt;"","Area immediately surrounding specimen: "&amp;AU172&amp;".","")</f>
        <v/>
      </c>
      <c r="CC172" s="41" t="str">
        <f>IF(T172&lt;&gt;"","Habit: "&amp;T172&amp;".","")</f>
        <v/>
      </c>
      <c r="CD172" s="41" t="str">
        <f>IF(U172&lt;&gt;"","Life history habit: "&amp;U172&amp;".","")</f>
        <v/>
      </c>
      <c r="CE172" s="41" t="str">
        <f>IF(V172&lt;&gt;"","Graminoid habit: "&amp;V172&amp;".","")</f>
        <v/>
      </c>
      <c r="CF172" s="41" t="str">
        <f>IF(W172&lt;&gt;"","Flower color: "&amp;W172&amp;".","")</f>
        <v/>
      </c>
      <c r="CG172" s="41" t="str">
        <f>IF(X172&lt;&gt;"","Height in centimeters: "&amp;X172&amp;".","")</f>
        <v/>
      </c>
      <c r="CH172" s="41" t="str">
        <f>IF(Y172&lt;&gt;"",Y172&amp;".","")</f>
        <v/>
      </c>
      <c r="CI172" s="41" t="str">
        <f t="shared" si="28"/>
        <v/>
      </c>
      <c r="CJ172" t="str">
        <f t="shared" si="29"/>
        <v/>
      </c>
      <c r="CK172" s="41" t="str">
        <f>IF(T172&lt;&gt;"","''habit'':"&amp;"''"&amp;T172&amp;"'',","")</f>
        <v/>
      </c>
      <c r="CL172" s="41" t="str">
        <f>IF(U172&lt;&gt;"","''life cycle habit'':"&amp;"''"&amp;U172&amp;"'',","")</f>
        <v/>
      </c>
      <c r="CM172" s="41" t="str">
        <f>IF(V172&lt;&gt;"","''graminoidHabit'':"&amp;"''"&amp;V172&amp;"'',","")</f>
        <v/>
      </c>
      <c r="CN172" s="41" t="str">
        <f>IF(W172&lt;&gt;"","''flower color'':"&amp;"''"&amp;W172&amp;"'',","")</f>
        <v/>
      </c>
      <c r="CO172" s="41" t="str">
        <f>IF(X172&lt;&gt;"","''heightInCentimeters'':"&amp;X172&amp;",","")</f>
        <v/>
      </c>
      <c r="CP172" s="41" t="str">
        <f>IF(Y172&lt;&gt;"",Y172,"")</f>
        <v/>
      </c>
      <c r="CQ172" s="41" t="str">
        <f t="shared" si="30"/>
        <v/>
      </c>
      <c r="CR172" s="42" t="str">
        <f t="shared" si="31"/>
        <v/>
      </c>
      <c r="CS172" t="str">
        <f t="shared" si="32"/>
        <v/>
      </c>
      <c r="CT172" t="str">
        <f>IF(L172="Y","tissue","")</f>
        <v/>
      </c>
      <c r="CU172" t="str">
        <f>IF(L172="Y","in collection","")</f>
        <v/>
      </c>
      <c r="CV172" t="str">
        <f>IF(L172="Y","dessicated","")</f>
        <v/>
      </c>
    </row>
    <row r="173" spans="1:100" ht="16.5" x14ac:dyDescent="0.3">
      <c r="A173" s="7"/>
      <c r="B173" s="19"/>
      <c r="C173" s="19"/>
      <c r="D173" s="19"/>
      <c r="E173" s="19"/>
      <c r="F173" s="19"/>
      <c r="G173" s="10"/>
      <c r="H173" s="14"/>
      <c r="I173" s="19"/>
      <c r="J173" s="19"/>
      <c r="K173" s="10"/>
      <c r="L173" s="19"/>
      <c r="M173" s="19"/>
      <c r="N173" s="19"/>
      <c r="O173" s="19"/>
      <c r="P173" s="19"/>
      <c r="Q173" s="24"/>
      <c r="R173" s="14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29"/>
      <c r="AL173" s="29"/>
      <c r="AM173" s="7"/>
      <c r="AN173" s="7"/>
      <c r="AO173" s="7"/>
      <c r="AP173" s="19"/>
      <c r="AQ173" s="19"/>
      <c r="AR173" s="19"/>
      <c r="AS173" s="14"/>
      <c r="AT173" s="19"/>
      <c r="AU173" s="19"/>
      <c r="AV173" s="19"/>
      <c r="AW173" s="14"/>
      <c r="AX173" s="19"/>
      <c r="AY173" s="19"/>
      <c r="AZ173" s="19"/>
      <c r="BA173" s="19"/>
      <c r="BB173" s="19"/>
      <c r="BC173" s="19"/>
      <c r="BD173" s="19"/>
      <c r="BE173" s="19"/>
      <c r="BF173" s="14"/>
      <c r="BG173" s="35" t="str">
        <f>IF(BB173&lt;&gt;"","&lt;a href='https://www.inaturalist.org/observations/"&amp;BB173&amp;" 'target='_blank' style='color: blue'&gt;iNaturalist Record: "&amp;BB173&amp;"&lt;/a&gt; ","")</f>
        <v/>
      </c>
      <c r="BH173" s="36" t="str">
        <f>IF(AT173&lt;&gt;"",AT173&amp;". ","")</f>
        <v/>
      </c>
      <c r="BI173" s="36" t="str">
        <f>IF(AV173&lt;&gt;"","Land use/disturbance history: "&amp;AV173&amp;". ","")</f>
        <v/>
      </c>
      <c r="BJ173" s="36" t="str">
        <f>IF(AW173&lt;&gt;"","Slope in degrees: "&amp;AW173&amp;". ","")</f>
        <v/>
      </c>
      <c r="BK173" s="36" t="str">
        <f>IF(AX173&lt;&gt;"","Slope aspect: "&amp;AX173&amp;". ","")</f>
        <v/>
      </c>
      <c r="BL173" s="36" t="str">
        <f>IF(AY173&lt;&gt;"","Soil description: "&amp;AY173&amp;". ","")</f>
        <v/>
      </c>
      <c r="BM173" s="36" t="str">
        <f>IF(BA173&lt;&gt;"","Terrain: "&amp;BA173&amp;". ","")</f>
        <v/>
      </c>
      <c r="BN173" s="36" t="str">
        <f t="shared" si="22"/>
        <v/>
      </c>
      <c r="BO173" t="str">
        <f t="shared" si="23"/>
        <v/>
      </c>
      <c r="BP173" t="str">
        <f>IF(BD173&lt;&gt;"","Permit: "&amp;BD173,"")</f>
        <v/>
      </c>
      <c r="BQ173" s="41" t="str">
        <f>IF(AA173="Abundant","Estimated frequency within viewshed: Abundant (&gt;500).",IF(AA173="Common","Estimated frequency within viewshed: Common (101-500).",IF(AA173="Frequent","Estimated frequency within viewshed: Frequent (11-100).",IF(AA173="Occasional","Estimated frequency within viewshed: Occasional (6-10).",IF(AA173="Rare","Estimated frequency within viewshed: Rare (1-5).","")))))</f>
        <v/>
      </c>
      <c r="BR173" s="41" t="str">
        <f>IF(B173&lt;&gt;"",B173&amp;". ","")</f>
        <v/>
      </c>
      <c r="BS173" s="41" t="str">
        <f>IF(M173="Same individual","Tissue sample collected.",IF(M173="Same population","Tissue sample collected from another individual in the same population.",""))</f>
        <v/>
      </c>
      <c r="BT173" s="41" t="str">
        <f>IF(R173&lt;&gt;"","Seed sample collected from "&amp;R173&amp;" plants within the same population.","")</f>
        <v/>
      </c>
      <c r="BU173" s="41" t="str">
        <f>IF(AB173&lt;&gt;"",AB173&amp;". ","")</f>
        <v/>
      </c>
      <c r="BV173" s="41" t="str">
        <f>IF(AE173&lt;&gt;"","Landowner: "&amp;AE173&amp;".","")</f>
        <v/>
      </c>
      <c r="BW173" s="41" t="str">
        <f>IF(AF173&lt;&gt;"","Element Occurrence ID: "&amp;AF173&amp;".","")</f>
        <v/>
      </c>
      <c r="BX173" s="41" t="str">
        <f t="shared" si="24"/>
        <v/>
      </c>
      <c r="BY173" t="str">
        <f t="shared" si="25"/>
        <v/>
      </c>
      <c r="BZ173" s="41" t="str">
        <f t="shared" si="26"/>
        <v/>
      </c>
      <c r="CA173" t="str">
        <f t="shared" si="27"/>
        <v/>
      </c>
      <c r="CB173" s="41" t="str">
        <f>IF(AU173&lt;&gt;"","Area immediately surrounding specimen: "&amp;AU173&amp;".","")</f>
        <v/>
      </c>
      <c r="CC173" s="41" t="str">
        <f>IF(T173&lt;&gt;"","Habit: "&amp;T173&amp;".","")</f>
        <v/>
      </c>
      <c r="CD173" s="41" t="str">
        <f>IF(U173&lt;&gt;"","Life history habit: "&amp;U173&amp;".","")</f>
        <v/>
      </c>
      <c r="CE173" s="41" t="str">
        <f>IF(V173&lt;&gt;"","Graminoid habit: "&amp;V173&amp;".","")</f>
        <v/>
      </c>
      <c r="CF173" s="41" t="str">
        <f>IF(W173&lt;&gt;"","Flower color: "&amp;W173&amp;".","")</f>
        <v/>
      </c>
      <c r="CG173" s="41" t="str">
        <f>IF(X173&lt;&gt;"","Height in centimeters: "&amp;X173&amp;".","")</f>
        <v/>
      </c>
      <c r="CH173" s="41" t="str">
        <f>IF(Y173&lt;&gt;"",Y173&amp;".","")</f>
        <v/>
      </c>
      <c r="CI173" s="41" t="str">
        <f t="shared" si="28"/>
        <v/>
      </c>
      <c r="CJ173" t="str">
        <f t="shared" si="29"/>
        <v/>
      </c>
      <c r="CK173" s="41" t="str">
        <f>IF(T173&lt;&gt;"","''habit'':"&amp;"''"&amp;T173&amp;"'',","")</f>
        <v/>
      </c>
      <c r="CL173" s="41" t="str">
        <f>IF(U173&lt;&gt;"","''life cycle habit'':"&amp;"''"&amp;U173&amp;"'',","")</f>
        <v/>
      </c>
      <c r="CM173" s="41" t="str">
        <f>IF(V173&lt;&gt;"","''graminoidHabit'':"&amp;"''"&amp;V173&amp;"'',","")</f>
        <v/>
      </c>
      <c r="CN173" s="41" t="str">
        <f>IF(W173&lt;&gt;"","''flower color'':"&amp;"''"&amp;W173&amp;"'',","")</f>
        <v/>
      </c>
      <c r="CO173" s="41" t="str">
        <f>IF(X173&lt;&gt;"","''heightInCentimeters'':"&amp;X173&amp;",","")</f>
        <v/>
      </c>
      <c r="CP173" s="41" t="str">
        <f>IF(Y173&lt;&gt;"",Y173,"")</f>
        <v/>
      </c>
      <c r="CQ173" s="41" t="str">
        <f t="shared" si="30"/>
        <v/>
      </c>
      <c r="CR173" s="42" t="str">
        <f t="shared" si="31"/>
        <v/>
      </c>
      <c r="CS173" t="str">
        <f t="shared" si="32"/>
        <v/>
      </c>
      <c r="CT173" t="str">
        <f>IF(L173="Y","tissue","")</f>
        <v/>
      </c>
      <c r="CU173" t="str">
        <f>IF(L173="Y","in collection","")</f>
        <v/>
      </c>
      <c r="CV173" t="str">
        <f>IF(L173="Y","dessicated","")</f>
        <v/>
      </c>
    </row>
    <row r="174" spans="1:100" ht="16.5" x14ac:dyDescent="0.3">
      <c r="A174" s="7"/>
      <c r="B174" s="19"/>
      <c r="C174" s="19"/>
      <c r="D174" s="19"/>
      <c r="E174" s="19"/>
      <c r="F174" s="19"/>
      <c r="G174" s="10"/>
      <c r="H174" s="14"/>
      <c r="I174" s="19"/>
      <c r="J174" s="19"/>
      <c r="K174" s="10"/>
      <c r="L174" s="19"/>
      <c r="M174" s="19"/>
      <c r="N174" s="19"/>
      <c r="O174" s="19"/>
      <c r="P174" s="19"/>
      <c r="Q174" s="24"/>
      <c r="R174" s="14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29"/>
      <c r="AL174" s="29"/>
      <c r="AM174" s="7"/>
      <c r="AN174" s="7"/>
      <c r="AO174" s="7"/>
      <c r="AP174" s="19"/>
      <c r="AQ174" s="19"/>
      <c r="AR174" s="19"/>
      <c r="AS174" s="14"/>
      <c r="AT174" s="19"/>
      <c r="AU174" s="19"/>
      <c r="AV174" s="19"/>
      <c r="AW174" s="14"/>
      <c r="AX174" s="19"/>
      <c r="AY174" s="19"/>
      <c r="AZ174" s="19"/>
      <c r="BA174" s="19"/>
      <c r="BB174" s="19"/>
      <c r="BC174" s="19"/>
      <c r="BD174" s="19"/>
      <c r="BE174" s="19"/>
      <c r="BF174" s="14"/>
      <c r="BG174" s="35" t="str">
        <f>IF(BB174&lt;&gt;"","&lt;a href='https://www.inaturalist.org/observations/"&amp;BB174&amp;" 'target='_blank' style='color: blue'&gt;iNaturalist Record: "&amp;BB174&amp;"&lt;/a&gt; ","")</f>
        <v/>
      </c>
      <c r="BH174" s="36" t="str">
        <f>IF(AT174&lt;&gt;"",AT174&amp;". ","")</f>
        <v/>
      </c>
      <c r="BI174" s="36" t="str">
        <f>IF(AV174&lt;&gt;"","Land use/disturbance history: "&amp;AV174&amp;". ","")</f>
        <v/>
      </c>
      <c r="BJ174" s="36" t="str">
        <f>IF(AW174&lt;&gt;"","Slope in degrees: "&amp;AW174&amp;". ","")</f>
        <v/>
      </c>
      <c r="BK174" s="36" t="str">
        <f>IF(AX174&lt;&gt;"","Slope aspect: "&amp;AX174&amp;". ","")</f>
        <v/>
      </c>
      <c r="BL174" s="36" t="str">
        <f>IF(AY174&lt;&gt;"","Soil description: "&amp;AY174&amp;". ","")</f>
        <v/>
      </c>
      <c r="BM174" s="36" t="str">
        <f>IF(BA174&lt;&gt;"","Terrain: "&amp;BA174&amp;". ","")</f>
        <v/>
      </c>
      <c r="BN174" s="36" t="str">
        <f t="shared" si="22"/>
        <v/>
      </c>
      <c r="BO174" t="str">
        <f t="shared" si="23"/>
        <v/>
      </c>
      <c r="BP174" t="str">
        <f>IF(BD174&lt;&gt;"","Permit: "&amp;BD174,"")</f>
        <v/>
      </c>
      <c r="BQ174" s="41" t="str">
        <f>IF(AA174="Abundant","Estimated frequency within viewshed: Abundant (&gt;500).",IF(AA174="Common","Estimated frequency within viewshed: Common (101-500).",IF(AA174="Frequent","Estimated frequency within viewshed: Frequent (11-100).",IF(AA174="Occasional","Estimated frequency within viewshed: Occasional (6-10).",IF(AA174="Rare","Estimated frequency within viewshed: Rare (1-5).","")))))</f>
        <v/>
      </c>
      <c r="BR174" s="41" t="str">
        <f>IF(B174&lt;&gt;"",B174&amp;". ","")</f>
        <v/>
      </c>
      <c r="BS174" s="41" t="str">
        <f>IF(M174="Same individual","Tissue sample collected.",IF(M174="Same population","Tissue sample collected from another individual in the same population.",""))</f>
        <v/>
      </c>
      <c r="BT174" s="41" t="str">
        <f>IF(R174&lt;&gt;"","Seed sample collected from "&amp;R174&amp;" plants within the same population.","")</f>
        <v/>
      </c>
      <c r="BU174" s="41" t="str">
        <f>IF(AB174&lt;&gt;"",AB174&amp;". ","")</f>
        <v/>
      </c>
      <c r="BV174" s="41" t="str">
        <f>IF(AE174&lt;&gt;"","Landowner: "&amp;AE174&amp;".","")</f>
        <v/>
      </c>
      <c r="BW174" s="41" t="str">
        <f>IF(AF174&lt;&gt;"","Element Occurrence ID: "&amp;AF174&amp;".","")</f>
        <v/>
      </c>
      <c r="BX174" s="41" t="str">
        <f t="shared" si="24"/>
        <v/>
      </c>
      <c r="BY174" t="str">
        <f t="shared" si="25"/>
        <v/>
      </c>
      <c r="BZ174" s="41" t="str">
        <f t="shared" si="26"/>
        <v/>
      </c>
      <c r="CA174" t="str">
        <f t="shared" si="27"/>
        <v/>
      </c>
      <c r="CB174" s="41" t="str">
        <f>IF(AU174&lt;&gt;"","Area immediately surrounding specimen: "&amp;AU174&amp;".","")</f>
        <v/>
      </c>
      <c r="CC174" s="41" t="str">
        <f>IF(T174&lt;&gt;"","Habit: "&amp;T174&amp;".","")</f>
        <v/>
      </c>
      <c r="CD174" s="41" t="str">
        <f>IF(U174&lt;&gt;"","Life history habit: "&amp;U174&amp;".","")</f>
        <v/>
      </c>
      <c r="CE174" s="41" t="str">
        <f>IF(V174&lt;&gt;"","Graminoid habit: "&amp;V174&amp;".","")</f>
        <v/>
      </c>
      <c r="CF174" s="41" t="str">
        <f>IF(W174&lt;&gt;"","Flower color: "&amp;W174&amp;".","")</f>
        <v/>
      </c>
      <c r="CG174" s="41" t="str">
        <f>IF(X174&lt;&gt;"","Height in centimeters: "&amp;X174&amp;".","")</f>
        <v/>
      </c>
      <c r="CH174" s="41" t="str">
        <f>IF(Y174&lt;&gt;"",Y174&amp;".","")</f>
        <v/>
      </c>
      <c r="CI174" s="41" t="str">
        <f t="shared" si="28"/>
        <v/>
      </c>
      <c r="CJ174" t="str">
        <f t="shared" si="29"/>
        <v/>
      </c>
      <c r="CK174" s="41" t="str">
        <f>IF(T174&lt;&gt;"","''habit'':"&amp;"''"&amp;T174&amp;"'',","")</f>
        <v/>
      </c>
      <c r="CL174" s="41" t="str">
        <f>IF(U174&lt;&gt;"","''life cycle habit'':"&amp;"''"&amp;U174&amp;"'',","")</f>
        <v/>
      </c>
      <c r="CM174" s="41" t="str">
        <f>IF(V174&lt;&gt;"","''graminoidHabit'':"&amp;"''"&amp;V174&amp;"'',","")</f>
        <v/>
      </c>
      <c r="CN174" s="41" t="str">
        <f>IF(W174&lt;&gt;"","''flower color'':"&amp;"''"&amp;W174&amp;"'',","")</f>
        <v/>
      </c>
      <c r="CO174" s="41" t="str">
        <f>IF(X174&lt;&gt;"","''heightInCentimeters'':"&amp;X174&amp;",","")</f>
        <v/>
      </c>
      <c r="CP174" s="41" t="str">
        <f>IF(Y174&lt;&gt;"",Y174,"")</f>
        <v/>
      </c>
      <c r="CQ174" s="41" t="str">
        <f t="shared" si="30"/>
        <v/>
      </c>
      <c r="CR174" s="42" t="str">
        <f t="shared" si="31"/>
        <v/>
      </c>
      <c r="CS174" t="str">
        <f t="shared" si="32"/>
        <v/>
      </c>
      <c r="CT174" t="str">
        <f>IF(L174="Y","tissue","")</f>
        <v/>
      </c>
      <c r="CU174" t="str">
        <f>IF(L174="Y","in collection","")</f>
        <v/>
      </c>
      <c r="CV174" t="str">
        <f>IF(L174="Y","dessicated","")</f>
        <v/>
      </c>
    </row>
    <row r="175" spans="1:100" ht="16.5" x14ac:dyDescent="0.3">
      <c r="A175" s="7"/>
      <c r="B175" s="19"/>
      <c r="C175" s="19"/>
      <c r="D175" s="19"/>
      <c r="E175" s="19"/>
      <c r="F175" s="19"/>
      <c r="G175" s="10"/>
      <c r="H175" s="14"/>
      <c r="I175" s="19"/>
      <c r="J175" s="19"/>
      <c r="K175" s="10"/>
      <c r="L175" s="19"/>
      <c r="M175" s="19"/>
      <c r="N175" s="19"/>
      <c r="O175" s="19"/>
      <c r="P175" s="19"/>
      <c r="Q175" s="24"/>
      <c r="R175" s="14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29"/>
      <c r="AL175" s="29"/>
      <c r="AM175" s="7"/>
      <c r="AN175" s="7"/>
      <c r="AO175" s="7"/>
      <c r="AP175" s="19"/>
      <c r="AQ175" s="19"/>
      <c r="AR175" s="19"/>
      <c r="AS175" s="14"/>
      <c r="AT175" s="19"/>
      <c r="AU175" s="19"/>
      <c r="AV175" s="19"/>
      <c r="AW175" s="14"/>
      <c r="AX175" s="19"/>
      <c r="AY175" s="19"/>
      <c r="AZ175" s="19"/>
      <c r="BA175" s="19"/>
      <c r="BB175" s="19"/>
      <c r="BC175" s="19"/>
      <c r="BD175" s="19"/>
      <c r="BE175" s="19"/>
      <c r="BF175" s="14"/>
      <c r="BG175" s="35" t="str">
        <f>IF(BB175&lt;&gt;"","&lt;a href='https://www.inaturalist.org/observations/"&amp;BB175&amp;" 'target='_blank' style='color: blue'&gt;iNaturalist Record: "&amp;BB175&amp;"&lt;/a&gt; ","")</f>
        <v/>
      </c>
      <c r="BH175" s="36" t="str">
        <f>IF(AT175&lt;&gt;"",AT175&amp;". ","")</f>
        <v/>
      </c>
      <c r="BI175" s="36" t="str">
        <f>IF(AV175&lt;&gt;"","Land use/disturbance history: "&amp;AV175&amp;". ","")</f>
        <v/>
      </c>
      <c r="BJ175" s="36" t="str">
        <f>IF(AW175&lt;&gt;"","Slope in degrees: "&amp;AW175&amp;". ","")</f>
        <v/>
      </c>
      <c r="BK175" s="36" t="str">
        <f>IF(AX175&lt;&gt;"","Slope aspect: "&amp;AX175&amp;". ","")</f>
        <v/>
      </c>
      <c r="BL175" s="36" t="str">
        <f>IF(AY175&lt;&gt;"","Soil description: "&amp;AY175&amp;". ","")</f>
        <v/>
      </c>
      <c r="BM175" s="36" t="str">
        <f>IF(BA175&lt;&gt;"","Terrain: "&amp;BA175&amp;". ","")</f>
        <v/>
      </c>
      <c r="BN175" s="36" t="str">
        <f t="shared" si="22"/>
        <v/>
      </c>
      <c r="BO175" t="str">
        <f t="shared" si="23"/>
        <v/>
      </c>
      <c r="BP175" t="str">
        <f>IF(BD175&lt;&gt;"","Permit: "&amp;BD175,"")</f>
        <v/>
      </c>
      <c r="BQ175" s="41" t="str">
        <f>IF(AA175="Abundant","Estimated frequency within viewshed: Abundant (&gt;500).",IF(AA175="Common","Estimated frequency within viewshed: Common (101-500).",IF(AA175="Frequent","Estimated frequency within viewshed: Frequent (11-100).",IF(AA175="Occasional","Estimated frequency within viewshed: Occasional (6-10).",IF(AA175="Rare","Estimated frequency within viewshed: Rare (1-5).","")))))</f>
        <v/>
      </c>
      <c r="BR175" s="41" t="str">
        <f>IF(B175&lt;&gt;"",B175&amp;". ","")</f>
        <v/>
      </c>
      <c r="BS175" s="41" t="str">
        <f>IF(M175="Same individual","Tissue sample collected.",IF(M175="Same population","Tissue sample collected from another individual in the same population.",""))</f>
        <v/>
      </c>
      <c r="BT175" s="41" t="str">
        <f>IF(R175&lt;&gt;"","Seed sample collected from "&amp;R175&amp;" plants within the same population.","")</f>
        <v/>
      </c>
      <c r="BU175" s="41" t="str">
        <f>IF(AB175&lt;&gt;"",AB175&amp;". ","")</f>
        <v/>
      </c>
      <c r="BV175" s="41" t="str">
        <f>IF(AE175&lt;&gt;"","Landowner: "&amp;AE175&amp;".","")</f>
        <v/>
      </c>
      <c r="BW175" s="41" t="str">
        <f>IF(AF175&lt;&gt;"","Element Occurrence ID: "&amp;AF175&amp;".","")</f>
        <v/>
      </c>
      <c r="BX175" s="41" t="str">
        <f t="shared" si="24"/>
        <v/>
      </c>
      <c r="BY175" t="str">
        <f t="shared" si="25"/>
        <v/>
      </c>
      <c r="BZ175" s="41" t="str">
        <f t="shared" si="26"/>
        <v/>
      </c>
      <c r="CA175" t="str">
        <f t="shared" si="27"/>
        <v/>
      </c>
      <c r="CB175" s="41" t="str">
        <f>IF(AU175&lt;&gt;"","Area immediately surrounding specimen: "&amp;AU175&amp;".","")</f>
        <v/>
      </c>
      <c r="CC175" s="41" t="str">
        <f>IF(T175&lt;&gt;"","Habit: "&amp;T175&amp;".","")</f>
        <v/>
      </c>
      <c r="CD175" s="41" t="str">
        <f>IF(U175&lt;&gt;"","Life history habit: "&amp;U175&amp;".","")</f>
        <v/>
      </c>
      <c r="CE175" s="41" t="str">
        <f>IF(V175&lt;&gt;"","Graminoid habit: "&amp;V175&amp;".","")</f>
        <v/>
      </c>
      <c r="CF175" s="41" t="str">
        <f>IF(W175&lt;&gt;"","Flower color: "&amp;W175&amp;".","")</f>
        <v/>
      </c>
      <c r="CG175" s="41" t="str">
        <f>IF(X175&lt;&gt;"","Height in centimeters: "&amp;X175&amp;".","")</f>
        <v/>
      </c>
      <c r="CH175" s="41" t="str">
        <f>IF(Y175&lt;&gt;"",Y175&amp;".","")</f>
        <v/>
      </c>
      <c r="CI175" s="41" t="str">
        <f t="shared" si="28"/>
        <v/>
      </c>
      <c r="CJ175" t="str">
        <f t="shared" si="29"/>
        <v/>
      </c>
      <c r="CK175" s="41" t="str">
        <f>IF(T175&lt;&gt;"","''habit'':"&amp;"''"&amp;T175&amp;"'',","")</f>
        <v/>
      </c>
      <c r="CL175" s="41" t="str">
        <f>IF(U175&lt;&gt;"","''life cycle habit'':"&amp;"''"&amp;U175&amp;"'',","")</f>
        <v/>
      </c>
      <c r="CM175" s="41" t="str">
        <f>IF(V175&lt;&gt;"","''graminoidHabit'':"&amp;"''"&amp;V175&amp;"'',","")</f>
        <v/>
      </c>
      <c r="CN175" s="41" t="str">
        <f>IF(W175&lt;&gt;"","''flower color'':"&amp;"''"&amp;W175&amp;"'',","")</f>
        <v/>
      </c>
      <c r="CO175" s="41" t="str">
        <f>IF(X175&lt;&gt;"","''heightInCentimeters'':"&amp;X175&amp;",","")</f>
        <v/>
      </c>
      <c r="CP175" s="41" t="str">
        <f>IF(Y175&lt;&gt;"",Y175,"")</f>
        <v/>
      </c>
      <c r="CQ175" s="41" t="str">
        <f t="shared" si="30"/>
        <v/>
      </c>
      <c r="CR175" s="42" t="str">
        <f t="shared" si="31"/>
        <v/>
      </c>
      <c r="CS175" t="str">
        <f t="shared" si="32"/>
        <v/>
      </c>
      <c r="CT175" t="str">
        <f>IF(L175="Y","tissue","")</f>
        <v/>
      </c>
      <c r="CU175" t="str">
        <f>IF(L175="Y","in collection","")</f>
        <v/>
      </c>
      <c r="CV175" t="str">
        <f>IF(L175="Y","dessicated","")</f>
        <v/>
      </c>
    </row>
    <row r="176" spans="1:100" ht="16.5" x14ac:dyDescent="0.3">
      <c r="A176" s="7"/>
      <c r="B176" s="19"/>
      <c r="C176" s="19"/>
      <c r="D176" s="19"/>
      <c r="E176" s="19"/>
      <c r="F176" s="19"/>
      <c r="G176" s="10"/>
      <c r="H176" s="14"/>
      <c r="I176" s="19"/>
      <c r="J176" s="19"/>
      <c r="K176" s="10"/>
      <c r="L176" s="19"/>
      <c r="M176" s="19"/>
      <c r="N176" s="19"/>
      <c r="O176" s="19"/>
      <c r="P176" s="19"/>
      <c r="Q176" s="24"/>
      <c r="R176" s="14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29"/>
      <c r="AL176" s="29"/>
      <c r="AM176" s="7"/>
      <c r="AN176" s="7"/>
      <c r="AO176" s="7"/>
      <c r="AP176" s="19"/>
      <c r="AQ176" s="19"/>
      <c r="AR176" s="19"/>
      <c r="AS176" s="14"/>
      <c r="AT176" s="19"/>
      <c r="AU176" s="19"/>
      <c r="AV176" s="19"/>
      <c r="AW176" s="14"/>
      <c r="AX176" s="19"/>
      <c r="AY176" s="19"/>
      <c r="AZ176" s="19"/>
      <c r="BA176" s="19"/>
      <c r="BB176" s="19"/>
      <c r="BC176" s="19"/>
      <c r="BD176" s="19"/>
      <c r="BE176" s="19"/>
      <c r="BF176" s="14"/>
      <c r="BG176" s="35" t="str">
        <f>IF(BB176&lt;&gt;"","&lt;a href='https://www.inaturalist.org/observations/"&amp;BB176&amp;" 'target='_blank' style='color: blue'&gt;iNaturalist Record: "&amp;BB176&amp;"&lt;/a&gt; ","")</f>
        <v/>
      </c>
      <c r="BH176" s="36" t="str">
        <f>IF(AT176&lt;&gt;"",AT176&amp;". ","")</f>
        <v/>
      </c>
      <c r="BI176" s="36" t="str">
        <f>IF(AV176&lt;&gt;"","Land use/disturbance history: "&amp;AV176&amp;". ","")</f>
        <v/>
      </c>
      <c r="BJ176" s="36" t="str">
        <f>IF(AW176&lt;&gt;"","Slope in degrees: "&amp;AW176&amp;". ","")</f>
        <v/>
      </c>
      <c r="BK176" s="36" t="str">
        <f>IF(AX176&lt;&gt;"","Slope aspect: "&amp;AX176&amp;". ","")</f>
        <v/>
      </c>
      <c r="BL176" s="36" t="str">
        <f>IF(AY176&lt;&gt;"","Soil description: "&amp;AY176&amp;". ","")</f>
        <v/>
      </c>
      <c r="BM176" s="36" t="str">
        <f>IF(BA176&lt;&gt;"","Terrain: "&amp;BA176&amp;". ","")</f>
        <v/>
      </c>
      <c r="BN176" s="36" t="str">
        <f t="shared" si="22"/>
        <v/>
      </c>
      <c r="BO176" t="str">
        <f t="shared" si="23"/>
        <v/>
      </c>
      <c r="BP176" t="str">
        <f>IF(BD176&lt;&gt;"","Permit: "&amp;BD176,"")</f>
        <v/>
      </c>
      <c r="BQ176" s="41" t="str">
        <f>IF(AA176="Abundant","Estimated frequency within viewshed: Abundant (&gt;500).",IF(AA176="Common","Estimated frequency within viewshed: Common (101-500).",IF(AA176="Frequent","Estimated frequency within viewshed: Frequent (11-100).",IF(AA176="Occasional","Estimated frequency within viewshed: Occasional (6-10).",IF(AA176="Rare","Estimated frequency within viewshed: Rare (1-5).","")))))</f>
        <v/>
      </c>
      <c r="BR176" s="41" t="str">
        <f>IF(B176&lt;&gt;"",B176&amp;". ","")</f>
        <v/>
      </c>
      <c r="BS176" s="41" t="str">
        <f>IF(M176="Same individual","Tissue sample collected.",IF(M176="Same population","Tissue sample collected from another individual in the same population.",""))</f>
        <v/>
      </c>
      <c r="BT176" s="41" t="str">
        <f>IF(R176&lt;&gt;"","Seed sample collected from "&amp;R176&amp;" plants within the same population.","")</f>
        <v/>
      </c>
      <c r="BU176" s="41" t="str">
        <f>IF(AB176&lt;&gt;"",AB176&amp;". ","")</f>
        <v/>
      </c>
      <c r="BV176" s="41" t="str">
        <f>IF(AE176&lt;&gt;"","Landowner: "&amp;AE176&amp;".","")</f>
        <v/>
      </c>
      <c r="BW176" s="41" t="str">
        <f>IF(AF176&lt;&gt;"","Element Occurrence ID: "&amp;AF176&amp;".","")</f>
        <v/>
      </c>
      <c r="BX176" s="41" t="str">
        <f t="shared" si="24"/>
        <v/>
      </c>
      <c r="BY176" t="str">
        <f t="shared" si="25"/>
        <v/>
      </c>
      <c r="BZ176" s="41" t="str">
        <f t="shared" si="26"/>
        <v/>
      </c>
      <c r="CA176" t="str">
        <f t="shared" si="27"/>
        <v/>
      </c>
      <c r="CB176" s="41" t="str">
        <f>IF(AU176&lt;&gt;"","Area immediately surrounding specimen: "&amp;AU176&amp;".","")</f>
        <v/>
      </c>
      <c r="CC176" s="41" t="str">
        <f>IF(T176&lt;&gt;"","Habit: "&amp;T176&amp;".","")</f>
        <v/>
      </c>
      <c r="CD176" s="41" t="str">
        <f>IF(U176&lt;&gt;"","Life history habit: "&amp;U176&amp;".","")</f>
        <v/>
      </c>
      <c r="CE176" s="41" t="str">
        <f>IF(V176&lt;&gt;"","Graminoid habit: "&amp;V176&amp;".","")</f>
        <v/>
      </c>
      <c r="CF176" s="41" t="str">
        <f>IF(W176&lt;&gt;"","Flower color: "&amp;W176&amp;".","")</f>
        <v/>
      </c>
      <c r="CG176" s="41" t="str">
        <f>IF(X176&lt;&gt;"","Height in centimeters: "&amp;X176&amp;".","")</f>
        <v/>
      </c>
      <c r="CH176" s="41" t="str">
        <f>IF(Y176&lt;&gt;"",Y176&amp;".","")</f>
        <v/>
      </c>
      <c r="CI176" s="41" t="str">
        <f t="shared" si="28"/>
        <v/>
      </c>
      <c r="CJ176" t="str">
        <f t="shared" si="29"/>
        <v/>
      </c>
      <c r="CK176" s="41" t="str">
        <f>IF(T176&lt;&gt;"","''habit'':"&amp;"''"&amp;T176&amp;"'',","")</f>
        <v/>
      </c>
      <c r="CL176" s="41" t="str">
        <f>IF(U176&lt;&gt;"","''life cycle habit'':"&amp;"''"&amp;U176&amp;"'',","")</f>
        <v/>
      </c>
      <c r="CM176" s="41" t="str">
        <f>IF(V176&lt;&gt;"","''graminoidHabit'':"&amp;"''"&amp;V176&amp;"'',","")</f>
        <v/>
      </c>
      <c r="CN176" s="41" t="str">
        <f>IF(W176&lt;&gt;"","''flower color'':"&amp;"''"&amp;W176&amp;"'',","")</f>
        <v/>
      </c>
      <c r="CO176" s="41" t="str">
        <f>IF(X176&lt;&gt;"","''heightInCentimeters'':"&amp;X176&amp;",","")</f>
        <v/>
      </c>
      <c r="CP176" s="41" t="str">
        <f>IF(Y176&lt;&gt;"",Y176,"")</f>
        <v/>
      </c>
      <c r="CQ176" s="41" t="str">
        <f t="shared" si="30"/>
        <v/>
      </c>
      <c r="CR176" s="42" t="str">
        <f t="shared" si="31"/>
        <v/>
      </c>
      <c r="CS176" t="str">
        <f t="shared" si="32"/>
        <v/>
      </c>
      <c r="CT176" t="str">
        <f>IF(L176="Y","tissue","")</f>
        <v/>
      </c>
      <c r="CU176" t="str">
        <f>IF(L176="Y","in collection","")</f>
        <v/>
      </c>
      <c r="CV176" t="str">
        <f>IF(L176="Y","dessicated","")</f>
        <v/>
      </c>
    </row>
    <row r="177" spans="1:100" ht="16.5" x14ac:dyDescent="0.3">
      <c r="A177" s="7"/>
      <c r="B177" s="19"/>
      <c r="C177" s="19"/>
      <c r="D177" s="19"/>
      <c r="E177" s="19"/>
      <c r="F177" s="19"/>
      <c r="G177" s="10"/>
      <c r="H177" s="14"/>
      <c r="I177" s="19"/>
      <c r="J177" s="19"/>
      <c r="K177" s="10"/>
      <c r="L177" s="19"/>
      <c r="M177" s="19"/>
      <c r="N177" s="19"/>
      <c r="O177" s="19"/>
      <c r="P177" s="19"/>
      <c r="Q177" s="24"/>
      <c r="R177" s="14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29"/>
      <c r="AL177" s="29"/>
      <c r="AM177" s="7"/>
      <c r="AN177" s="7"/>
      <c r="AO177" s="7"/>
      <c r="AP177" s="19"/>
      <c r="AQ177" s="19"/>
      <c r="AR177" s="19"/>
      <c r="AS177" s="14"/>
      <c r="AT177" s="19"/>
      <c r="AU177" s="19"/>
      <c r="AV177" s="19"/>
      <c r="AW177" s="14"/>
      <c r="AX177" s="19"/>
      <c r="AY177" s="19"/>
      <c r="AZ177" s="19"/>
      <c r="BA177" s="19"/>
      <c r="BB177" s="19"/>
      <c r="BC177" s="19"/>
      <c r="BD177" s="19"/>
      <c r="BE177" s="19"/>
      <c r="BF177" s="14"/>
      <c r="BG177" s="35" t="str">
        <f>IF(BB177&lt;&gt;"","&lt;a href='https://www.inaturalist.org/observations/"&amp;BB177&amp;" 'target='_blank' style='color: blue'&gt;iNaturalist Record: "&amp;BB177&amp;"&lt;/a&gt; ","")</f>
        <v/>
      </c>
      <c r="BH177" s="36" t="str">
        <f>IF(AT177&lt;&gt;"",AT177&amp;". ","")</f>
        <v/>
      </c>
      <c r="BI177" s="36" t="str">
        <f>IF(AV177&lt;&gt;"","Land use/disturbance history: "&amp;AV177&amp;". ","")</f>
        <v/>
      </c>
      <c r="BJ177" s="36" t="str">
        <f>IF(AW177&lt;&gt;"","Slope in degrees: "&amp;AW177&amp;". ","")</f>
        <v/>
      </c>
      <c r="BK177" s="36" t="str">
        <f>IF(AX177&lt;&gt;"","Slope aspect: "&amp;AX177&amp;". ","")</f>
        <v/>
      </c>
      <c r="BL177" s="36" t="str">
        <f>IF(AY177&lt;&gt;"","Soil description: "&amp;AY177&amp;". ","")</f>
        <v/>
      </c>
      <c r="BM177" s="36" t="str">
        <f>IF(BA177&lt;&gt;"","Terrain: "&amp;BA177&amp;". ","")</f>
        <v/>
      </c>
      <c r="BN177" s="36" t="str">
        <f t="shared" si="22"/>
        <v/>
      </c>
      <c r="BO177" t="str">
        <f t="shared" si="23"/>
        <v/>
      </c>
      <c r="BP177" t="str">
        <f>IF(BD177&lt;&gt;"","Permit: "&amp;BD177,"")</f>
        <v/>
      </c>
      <c r="BQ177" s="41" t="str">
        <f>IF(AA177="Abundant","Estimated frequency within viewshed: Abundant (&gt;500).",IF(AA177="Common","Estimated frequency within viewshed: Common (101-500).",IF(AA177="Frequent","Estimated frequency within viewshed: Frequent (11-100).",IF(AA177="Occasional","Estimated frequency within viewshed: Occasional (6-10).",IF(AA177="Rare","Estimated frequency within viewshed: Rare (1-5).","")))))</f>
        <v/>
      </c>
      <c r="BR177" s="41" t="str">
        <f>IF(B177&lt;&gt;"",B177&amp;". ","")</f>
        <v/>
      </c>
      <c r="BS177" s="41" t="str">
        <f>IF(M177="Same individual","Tissue sample collected.",IF(M177="Same population","Tissue sample collected from another individual in the same population.",""))</f>
        <v/>
      </c>
      <c r="BT177" s="41" t="str">
        <f>IF(R177&lt;&gt;"","Seed sample collected from "&amp;R177&amp;" plants within the same population.","")</f>
        <v/>
      </c>
      <c r="BU177" s="41" t="str">
        <f>IF(AB177&lt;&gt;"",AB177&amp;". ","")</f>
        <v/>
      </c>
      <c r="BV177" s="41" t="str">
        <f>IF(AE177&lt;&gt;"","Landowner: "&amp;AE177&amp;".","")</f>
        <v/>
      </c>
      <c r="BW177" s="41" t="str">
        <f>IF(AF177&lt;&gt;"","Element Occurrence ID: "&amp;AF177&amp;".","")</f>
        <v/>
      </c>
      <c r="BX177" s="41" t="str">
        <f t="shared" si="24"/>
        <v/>
      </c>
      <c r="BY177" t="str">
        <f t="shared" si="25"/>
        <v/>
      </c>
      <c r="BZ177" s="41" t="str">
        <f t="shared" si="26"/>
        <v/>
      </c>
      <c r="CA177" t="str">
        <f t="shared" si="27"/>
        <v/>
      </c>
      <c r="CB177" s="41" t="str">
        <f>IF(AU177&lt;&gt;"","Area immediately surrounding specimen: "&amp;AU177&amp;".","")</f>
        <v/>
      </c>
      <c r="CC177" s="41" t="str">
        <f>IF(T177&lt;&gt;"","Habit: "&amp;T177&amp;".","")</f>
        <v/>
      </c>
      <c r="CD177" s="41" t="str">
        <f>IF(U177&lt;&gt;"","Life history habit: "&amp;U177&amp;".","")</f>
        <v/>
      </c>
      <c r="CE177" s="41" t="str">
        <f>IF(V177&lt;&gt;"","Graminoid habit: "&amp;V177&amp;".","")</f>
        <v/>
      </c>
      <c r="CF177" s="41" t="str">
        <f>IF(W177&lt;&gt;"","Flower color: "&amp;W177&amp;".","")</f>
        <v/>
      </c>
      <c r="CG177" s="41" t="str">
        <f>IF(X177&lt;&gt;"","Height in centimeters: "&amp;X177&amp;".","")</f>
        <v/>
      </c>
      <c r="CH177" s="41" t="str">
        <f>IF(Y177&lt;&gt;"",Y177&amp;".","")</f>
        <v/>
      </c>
      <c r="CI177" s="41" t="str">
        <f t="shared" si="28"/>
        <v/>
      </c>
      <c r="CJ177" t="str">
        <f t="shared" si="29"/>
        <v/>
      </c>
      <c r="CK177" s="41" t="str">
        <f>IF(T177&lt;&gt;"","''habit'':"&amp;"''"&amp;T177&amp;"'',","")</f>
        <v/>
      </c>
      <c r="CL177" s="41" t="str">
        <f>IF(U177&lt;&gt;"","''life cycle habit'':"&amp;"''"&amp;U177&amp;"'',","")</f>
        <v/>
      </c>
      <c r="CM177" s="41" t="str">
        <f>IF(V177&lt;&gt;"","''graminoidHabit'':"&amp;"''"&amp;V177&amp;"'',","")</f>
        <v/>
      </c>
      <c r="CN177" s="41" t="str">
        <f>IF(W177&lt;&gt;"","''flower color'':"&amp;"''"&amp;W177&amp;"'',","")</f>
        <v/>
      </c>
      <c r="CO177" s="41" t="str">
        <f>IF(X177&lt;&gt;"","''heightInCentimeters'':"&amp;X177&amp;",","")</f>
        <v/>
      </c>
      <c r="CP177" s="41" t="str">
        <f>IF(Y177&lt;&gt;"",Y177,"")</f>
        <v/>
      </c>
      <c r="CQ177" s="41" t="str">
        <f t="shared" si="30"/>
        <v/>
      </c>
      <c r="CR177" s="42" t="str">
        <f t="shared" si="31"/>
        <v/>
      </c>
      <c r="CS177" t="str">
        <f t="shared" si="32"/>
        <v/>
      </c>
      <c r="CT177" t="str">
        <f>IF(L177="Y","tissue","")</f>
        <v/>
      </c>
      <c r="CU177" t="str">
        <f>IF(L177="Y","in collection","")</f>
        <v/>
      </c>
      <c r="CV177" t="str">
        <f>IF(L177="Y","dessicated","")</f>
        <v/>
      </c>
    </row>
    <row r="178" spans="1:100" ht="16.5" x14ac:dyDescent="0.3">
      <c r="A178" s="7"/>
      <c r="B178" s="19"/>
      <c r="C178" s="19"/>
      <c r="D178" s="19"/>
      <c r="E178" s="19"/>
      <c r="F178" s="19"/>
      <c r="G178" s="10"/>
      <c r="H178" s="14"/>
      <c r="I178" s="19"/>
      <c r="J178" s="19"/>
      <c r="K178" s="10"/>
      <c r="L178" s="19"/>
      <c r="M178" s="19"/>
      <c r="N178" s="19"/>
      <c r="O178" s="19"/>
      <c r="P178" s="19"/>
      <c r="Q178" s="24"/>
      <c r="R178" s="14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29"/>
      <c r="AL178" s="29"/>
      <c r="AM178" s="7"/>
      <c r="AN178" s="7"/>
      <c r="AO178" s="7"/>
      <c r="AP178" s="19"/>
      <c r="AQ178" s="19"/>
      <c r="AR178" s="19"/>
      <c r="AS178" s="14"/>
      <c r="AT178" s="19"/>
      <c r="AU178" s="19"/>
      <c r="AV178" s="19"/>
      <c r="AW178" s="14"/>
      <c r="AX178" s="19"/>
      <c r="AY178" s="19"/>
      <c r="AZ178" s="19"/>
      <c r="BA178" s="19"/>
      <c r="BB178" s="19"/>
      <c r="BC178" s="19"/>
      <c r="BD178" s="19"/>
      <c r="BE178" s="19"/>
      <c r="BF178" s="14"/>
      <c r="BG178" s="35" t="str">
        <f>IF(BB178&lt;&gt;"","&lt;a href='https://www.inaturalist.org/observations/"&amp;BB178&amp;" 'target='_blank' style='color: blue'&gt;iNaturalist Record: "&amp;BB178&amp;"&lt;/a&gt; ","")</f>
        <v/>
      </c>
      <c r="BH178" s="36" t="str">
        <f>IF(AT178&lt;&gt;"",AT178&amp;". ","")</f>
        <v/>
      </c>
      <c r="BI178" s="36" t="str">
        <f>IF(AV178&lt;&gt;"","Land use/disturbance history: "&amp;AV178&amp;". ","")</f>
        <v/>
      </c>
      <c r="BJ178" s="36" t="str">
        <f>IF(AW178&lt;&gt;"","Slope in degrees: "&amp;AW178&amp;". ","")</f>
        <v/>
      </c>
      <c r="BK178" s="36" t="str">
        <f>IF(AX178&lt;&gt;"","Slope aspect: "&amp;AX178&amp;". ","")</f>
        <v/>
      </c>
      <c r="BL178" s="36" t="str">
        <f>IF(AY178&lt;&gt;"","Soil description: "&amp;AY178&amp;". ","")</f>
        <v/>
      </c>
      <c r="BM178" s="36" t="str">
        <f>IF(BA178&lt;&gt;"","Terrain: "&amp;BA178&amp;". ","")</f>
        <v/>
      </c>
      <c r="BN178" s="36" t="str">
        <f t="shared" si="22"/>
        <v/>
      </c>
      <c r="BO178" t="str">
        <f t="shared" si="23"/>
        <v/>
      </c>
      <c r="BP178" t="str">
        <f>IF(BD178&lt;&gt;"","Permit: "&amp;BD178,"")</f>
        <v/>
      </c>
      <c r="BQ178" s="41" t="str">
        <f>IF(AA178="Abundant","Estimated frequency within viewshed: Abundant (&gt;500).",IF(AA178="Common","Estimated frequency within viewshed: Common (101-500).",IF(AA178="Frequent","Estimated frequency within viewshed: Frequent (11-100).",IF(AA178="Occasional","Estimated frequency within viewshed: Occasional (6-10).",IF(AA178="Rare","Estimated frequency within viewshed: Rare (1-5).","")))))</f>
        <v/>
      </c>
      <c r="BR178" s="41" t="str">
        <f>IF(B178&lt;&gt;"",B178&amp;". ","")</f>
        <v/>
      </c>
      <c r="BS178" s="41" t="str">
        <f>IF(M178="Same individual","Tissue sample collected.",IF(M178="Same population","Tissue sample collected from another individual in the same population.",""))</f>
        <v/>
      </c>
      <c r="BT178" s="41" t="str">
        <f>IF(R178&lt;&gt;"","Seed sample collected from "&amp;R178&amp;" plants within the same population.","")</f>
        <v/>
      </c>
      <c r="BU178" s="41" t="str">
        <f>IF(AB178&lt;&gt;"",AB178&amp;". ","")</f>
        <v/>
      </c>
      <c r="BV178" s="41" t="str">
        <f>IF(AE178&lt;&gt;"","Landowner: "&amp;AE178&amp;".","")</f>
        <v/>
      </c>
      <c r="BW178" s="41" t="str">
        <f>IF(AF178&lt;&gt;"","Element Occurrence ID: "&amp;AF178&amp;".","")</f>
        <v/>
      </c>
      <c r="BX178" s="41" t="str">
        <f t="shared" si="24"/>
        <v/>
      </c>
      <c r="BY178" t="str">
        <f t="shared" si="25"/>
        <v/>
      </c>
      <c r="BZ178" s="41" t="str">
        <f t="shared" si="26"/>
        <v/>
      </c>
      <c r="CA178" t="str">
        <f t="shared" si="27"/>
        <v/>
      </c>
      <c r="CB178" s="41" t="str">
        <f>IF(AU178&lt;&gt;"","Area immediately surrounding specimen: "&amp;AU178&amp;".","")</f>
        <v/>
      </c>
      <c r="CC178" s="41" t="str">
        <f>IF(T178&lt;&gt;"","Habit: "&amp;T178&amp;".","")</f>
        <v/>
      </c>
      <c r="CD178" s="41" t="str">
        <f>IF(U178&lt;&gt;"","Life history habit: "&amp;U178&amp;".","")</f>
        <v/>
      </c>
      <c r="CE178" s="41" t="str">
        <f>IF(V178&lt;&gt;"","Graminoid habit: "&amp;V178&amp;".","")</f>
        <v/>
      </c>
      <c r="CF178" s="41" t="str">
        <f>IF(W178&lt;&gt;"","Flower color: "&amp;W178&amp;".","")</f>
        <v/>
      </c>
      <c r="CG178" s="41" t="str">
        <f>IF(X178&lt;&gt;"","Height in centimeters: "&amp;X178&amp;".","")</f>
        <v/>
      </c>
      <c r="CH178" s="41" t="str">
        <f>IF(Y178&lt;&gt;"",Y178&amp;".","")</f>
        <v/>
      </c>
      <c r="CI178" s="41" t="str">
        <f t="shared" si="28"/>
        <v/>
      </c>
      <c r="CJ178" t="str">
        <f t="shared" si="29"/>
        <v/>
      </c>
      <c r="CK178" s="41" t="str">
        <f>IF(T178&lt;&gt;"","''habit'':"&amp;"''"&amp;T178&amp;"'',","")</f>
        <v/>
      </c>
      <c r="CL178" s="41" t="str">
        <f>IF(U178&lt;&gt;"","''life cycle habit'':"&amp;"''"&amp;U178&amp;"'',","")</f>
        <v/>
      </c>
      <c r="CM178" s="41" t="str">
        <f>IF(V178&lt;&gt;"","''graminoidHabit'':"&amp;"''"&amp;V178&amp;"'',","")</f>
        <v/>
      </c>
      <c r="CN178" s="41" t="str">
        <f>IF(W178&lt;&gt;"","''flower color'':"&amp;"''"&amp;W178&amp;"'',","")</f>
        <v/>
      </c>
      <c r="CO178" s="41" t="str">
        <f>IF(X178&lt;&gt;"","''heightInCentimeters'':"&amp;X178&amp;",","")</f>
        <v/>
      </c>
      <c r="CP178" s="41" t="str">
        <f>IF(Y178&lt;&gt;"",Y178,"")</f>
        <v/>
      </c>
      <c r="CQ178" s="41" t="str">
        <f t="shared" si="30"/>
        <v/>
      </c>
      <c r="CR178" s="42" t="str">
        <f t="shared" si="31"/>
        <v/>
      </c>
      <c r="CS178" t="str">
        <f t="shared" si="32"/>
        <v/>
      </c>
      <c r="CT178" t="str">
        <f>IF(L178="Y","tissue","")</f>
        <v/>
      </c>
      <c r="CU178" t="str">
        <f>IF(L178="Y","in collection","")</f>
        <v/>
      </c>
      <c r="CV178" t="str">
        <f>IF(L178="Y","dessicated","")</f>
        <v/>
      </c>
    </row>
    <row r="179" spans="1:100" ht="16.5" x14ac:dyDescent="0.3">
      <c r="A179" s="7"/>
      <c r="B179" s="19"/>
      <c r="C179" s="19"/>
      <c r="D179" s="19"/>
      <c r="E179" s="19"/>
      <c r="F179" s="19"/>
      <c r="G179" s="10"/>
      <c r="H179" s="14"/>
      <c r="I179" s="19"/>
      <c r="J179" s="19"/>
      <c r="K179" s="10"/>
      <c r="L179" s="19"/>
      <c r="M179" s="19"/>
      <c r="N179" s="19"/>
      <c r="O179" s="19"/>
      <c r="P179" s="19"/>
      <c r="Q179" s="24"/>
      <c r="R179" s="14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29"/>
      <c r="AL179" s="29"/>
      <c r="AM179" s="7"/>
      <c r="AN179" s="7"/>
      <c r="AO179" s="7"/>
      <c r="AP179" s="19"/>
      <c r="AQ179" s="19"/>
      <c r="AR179" s="19"/>
      <c r="AS179" s="14"/>
      <c r="AT179" s="19"/>
      <c r="AU179" s="19"/>
      <c r="AV179" s="19"/>
      <c r="AW179" s="14"/>
      <c r="AX179" s="19"/>
      <c r="AY179" s="19"/>
      <c r="AZ179" s="19"/>
      <c r="BA179" s="19"/>
      <c r="BB179" s="19"/>
      <c r="BC179" s="19"/>
      <c r="BD179" s="19"/>
      <c r="BE179" s="19"/>
      <c r="BF179" s="14"/>
      <c r="BG179" s="35" t="str">
        <f>IF(BB179&lt;&gt;"","&lt;a href='https://www.inaturalist.org/observations/"&amp;BB179&amp;" 'target='_blank' style='color: blue'&gt;iNaturalist Record: "&amp;BB179&amp;"&lt;/a&gt; ","")</f>
        <v/>
      </c>
      <c r="BH179" s="36" t="str">
        <f>IF(AT179&lt;&gt;"",AT179&amp;". ","")</f>
        <v/>
      </c>
      <c r="BI179" s="36" t="str">
        <f>IF(AV179&lt;&gt;"","Land use/disturbance history: "&amp;AV179&amp;". ","")</f>
        <v/>
      </c>
      <c r="BJ179" s="36" t="str">
        <f>IF(AW179&lt;&gt;"","Slope in degrees: "&amp;AW179&amp;". ","")</f>
        <v/>
      </c>
      <c r="BK179" s="36" t="str">
        <f>IF(AX179&lt;&gt;"","Slope aspect: "&amp;AX179&amp;". ","")</f>
        <v/>
      </c>
      <c r="BL179" s="36" t="str">
        <f>IF(AY179&lt;&gt;"","Soil description: "&amp;AY179&amp;". ","")</f>
        <v/>
      </c>
      <c r="BM179" s="36" t="str">
        <f>IF(BA179&lt;&gt;"","Terrain: "&amp;BA179&amp;". ","")</f>
        <v/>
      </c>
      <c r="BN179" s="36" t="str">
        <f t="shared" si="22"/>
        <v/>
      </c>
      <c r="BO179" t="str">
        <f t="shared" si="23"/>
        <v/>
      </c>
      <c r="BP179" t="str">
        <f>IF(BD179&lt;&gt;"","Permit: "&amp;BD179,"")</f>
        <v/>
      </c>
      <c r="BQ179" s="41" t="str">
        <f>IF(AA179="Abundant","Estimated frequency within viewshed: Abundant (&gt;500).",IF(AA179="Common","Estimated frequency within viewshed: Common (101-500).",IF(AA179="Frequent","Estimated frequency within viewshed: Frequent (11-100).",IF(AA179="Occasional","Estimated frequency within viewshed: Occasional (6-10).",IF(AA179="Rare","Estimated frequency within viewshed: Rare (1-5).","")))))</f>
        <v/>
      </c>
      <c r="BR179" s="41" t="str">
        <f>IF(B179&lt;&gt;"",B179&amp;". ","")</f>
        <v/>
      </c>
      <c r="BS179" s="41" t="str">
        <f>IF(M179="Same individual","Tissue sample collected.",IF(M179="Same population","Tissue sample collected from another individual in the same population.",""))</f>
        <v/>
      </c>
      <c r="BT179" s="41" t="str">
        <f>IF(R179&lt;&gt;"","Seed sample collected from "&amp;R179&amp;" plants within the same population.","")</f>
        <v/>
      </c>
      <c r="BU179" s="41" t="str">
        <f>IF(AB179&lt;&gt;"",AB179&amp;". ","")</f>
        <v/>
      </c>
      <c r="BV179" s="41" t="str">
        <f>IF(AE179&lt;&gt;"","Landowner: "&amp;AE179&amp;".","")</f>
        <v/>
      </c>
      <c r="BW179" s="41" t="str">
        <f>IF(AF179&lt;&gt;"","Element Occurrence ID: "&amp;AF179&amp;".","")</f>
        <v/>
      </c>
      <c r="BX179" s="41" t="str">
        <f t="shared" si="24"/>
        <v/>
      </c>
      <c r="BY179" t="str">
        <f t="shared" si="25"/>
        <v/>
      </c>
      <c r="BZ179" s="41" t="str">
        <f t="shared" si="26"/>
        <v/>
      </c>
      <c r="CA179" t="str">
        <f t="shared" si="27"/>
        <v/>
      </c>
      <c r="CB179" s="41" t="str">
        <f>IF(AU179&lt;&gt;"","Area immediately surrounding specimen: "&amp;AU179&amp;".","")</f>
        <v/>
      </c>
      <c r="CC179" s="41" t="str">
        <f>IF(T179&lt;&gt;"","Habit: "&amp;T179&amp;".","")</f>
        <v/>
      </c>
      <c r="CD179" s="41" t="str">
        <f>IF(U179&lt;&gt;"","Life history habit: "&amp;U179&amp;".","")</f>
        <v/>
      </c>
      <c r="CE179" s="41" t="str">
        <f>IF(V179&lt;&gt;"","Graminoid habit: "&amp;V179&amp;".","")</f>
        <v/>
      </c>
      <c r="CF179" s="41" t="str">
        <f>IF(W179&lt;&gt;"","Flower color: "&amp;W179&amp;".","")</f>
        <v/>
      </c>
      <c r="CG179" s="41" t="str">
        <f>IF(X179&lt;&gt;"","Height in centimeters: "&amp;X179&amp;".","")</f>
        <v/>
      </c>
      <c r="CH179" s="41" t="str">
        <f>IF(Y179&lt;&gt;"",Y179&amp;".","")</f>
        <v/>
      </c>
      <c r="CI179" s="41" t="str">
        <f t="shared" si="28"/>
        <v/>
      </c>
      <c r="CJ179" t="str">
        <f t="shared" si="29"/>
        <v/>
      </c>
      <c r="CK179" s="41" t="str">
        <f>IF(T179&lt;&gt;"","''habit'':"&amp;"''"&amp;T179&amp;"'',","")</f>
        <v/>
      </c>
      <c r="CL179" s="41" t="str">
        <f>IF(U179&lt;&gt;"","''life cycle habit'':"&amp;"''"&amp;U179&amp;"'',","")</f>
        <v/>
      </c>
      <c r="CM179" s="41" t="str">
        <f>IF(V179&lt;&gt;"","''graminoidHabit'':"&amp;"''"&amp;V179&amp;"'',","")</f>
        <v/>
      </c>
      <c r="CN179" s="41" t="str">
        <f>IF(W179&lt;&gt;"","''flower color'':"&amp;"''"&amp;W179&amp;"'',","")</f>
        <v/>
      </c>
      <c r="CO179" s="41" t="str">
        <f>IF(X179&lt;&gt;"","''heightInCentimeters'':"&amp;X179&amp;",","")</f>
        <v/>
      </c>
      <c r="CP179" s="41" t="str">
        <f>IF(Y179&lt;&gt;"",Y179,"")</f>
        <v/>
      </c>
      <c r="CQ179" s="41" t="str">
        <f t="shared" si="30"/>
        <v/>
      </c>
      <c r="CR179" s="42" t="str">
        <f t="shared" si="31"/>
        <v/>
      </c>
      <c r="CS179" t="str">
        <f t="shared" si="32"/>
        <v/>
      </c>
      <c r="CT179" t="str">
        <f>IF(L179="Y","tissue","")</f>
        <v/>
      </c>
      <c r="CU179" t="str">
        <f>IF(L179="Y","in collection","")</f>
        <v/>
      </c>
      <c r="CV179" t="str">
        <f>IF(L179="Y","dessicated","")</f>
        <v/>
      </c>
    </row>
    <row r="180" spans="1:100" ht="16.5" x14ac:dyDescent="0.3">
      <c r="A180" s="7"/>
      <c r="B180" s="19"/>
      <c r="C180" s="19"/>
      <c r="D180" s="19"/>
      <c r="E180" s="19"/>
      <c r="F180" s="19"/>
      <c r="G180" s="10"/>
      <c r="H180" s="14"/>
      <c r="I180" s="19"/>
      <c r="J180" s="19"/>
      <c r="K180" s="10"/>
      <c r="L180" s="19"/>
      <c r="M180" s="19"/>
      <c r="N180" s="19"/>
      <c r="O180" s="19"/>
      <c r="P180" s="19"/>
      <c r="Q180" s="24"/>
      <c r="R180" s="14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29"/>
      <c r="AL180" s="29"/>
      <c r="AM180" s="7"/>
      <c r="AN180" s="7"/>
      <c r="AO180" s="7"/>
      <c r="AP180" s="19"/>
      <c r="AQ180" s="19"/>
      <c r="AR180" s="19"/>
      <c r="AS180" s="14"/>
      <c r="AT180" s="19"/>
      <c r="AU180" s="19"/>
      <c r="AV180" s="19"/>
      <c r="AW180" s="14"/>
      <c r="AX180" s="19"/>
      <c r="AY180" s="19"/>
      <c r="AZ180" s="19"/>
      <c r="BA180" s="19"/>
      <c r="BB180" s="19"/>
      <c r="BC180" s="19"/>
      <c r="BD180" s="19"/>
      <c r="BE180" s="19"/>
      <c r="BF180" s="14"/>
      <c r="BG180" s="35" t="str">
        <f>IF(BB180&lt;&gt;"","&lt;a href='https://www.inaturalist.org/observations/"&amp;BB180&amp;" 'target='_blank' style='color: blue'&gt;iNaturalist Record: "&amp;BB180&amp;"&lt;/a&gt; ","")</f>
        <v/>
      </c>
      <c r="BH180" s="36" t="str">
        <f>IF(AT180&lt;&gt;"",AT180&amp;". ","")</f>
        <v/>
      </c>
      <c r="BI180" s="36" t="str">
        <f>IF(AV180&lt;&gt;"","Land use/disturbance history: "&amp;AV180&amp;". ","")</f>
        <v/>
      </c>
      <c r="BJ180" s="36" t="str">
        <f>IF(AW180&lt;&gt;"","Slope in degrees: "&amp;AW180&amp;". ","")</f>
        <v/>
      </c>
      <c r="BK180" s="36" t="str">
        <f>IF(AX180&lt;&gt;"","Slope aspect: "&amp;AX180&amp;". ","")</f>
        <v/>
      </c>
      <c r="BL180" s="36" t="str">
        <f>IF(AY180&lt;&gt;"","Soil description: "&amp;AY180&amp;". ","")</f>
        <v/>
      </c>
      <c r="BM180" s="36" t="str">
        <f>IF(BA180&lt;&gt;"","Terrain: "&amp;BA180&amp;". ","")</f>
        <v/>
      </c>
      <c r="BN180" s="36" t="str">
        <f t="shared" si="22"/>
        <v/>
      </c>
      <c r="BO180" t="str">
        <f t="shared" si="23"/>
        <v/>
      </c>
      <c r="BP180" t="str">
        <f>IF(BD180&lt;&gt;"","Permit: "&amp;BD180,"")</f>
        <v/>
      </c>
      <c r="BQ180" s="41" t="str">
        <f>IF(AA180="Abundant","Estimated frequency within viewshed: Abundant (&gt;500).",IF(AA180="Common","Estimated frequency within viewshed: Common (101-500).",IF(AA180="Frequent","Estimated frequency within viewshed: Frequent (11-100).",IF(AA180="Occasional","Estimated frequency within viewshed: Occasional (6-10).",IF(AA180="Rare","Estimated frequency within viewshed: Rare (1-5).","")))))</f>
        <v/>
      </c>
      <c r="BR180" s="41" t="str">
        <f>IF(B180&lt;&gt;"",B180&amp;". ","")</f>
        <v/>
      </c>
      <c r="BS180" s="41" t="str">
        <f>IF(M180="Same individual","Tissue sample collected.",IF(M180="Same population","Tissue sample collected from another individual in the same population.",""))</f>
        <v/>
      </c>
      <c r="BT180" s="41" t="str">
        <f>IF(R180&lt;&gt;"","Seed sample collected from "&amp;R180&amp;" plants within the same population.","")</f>
        <v/>
      </c>
      <c r="BU180" s="41" t="str">
        <f>IF(AB180&lt;&gt;"",AB180&amp;". ","")</f>
        <v/>
      </c>
      <c r="BV180" s="41" t="str">
        <f>IF(AE180&lt;&gt;"","Landowner: "&amp;AE180&amp;".","")</f>
        <v/>
      </c>
      <c r="BW180" s="41" t="str">
        <f>IF(AF180&lt;&gt;"","Element Occurrence ID: "&amp;AF180&amp;".","")</f>
        <v/>
      </c>
      <c r="BX180" s="41" t="str">
        <f t="shared" si="24"/>
        <v/>
      </c>
      <c r="BY180" t="str">
        <f t="shared" si="25"/>
        <v/>
      </c>
      <c r="BZ180" s="41" t="str">
        <f t="shared" si="26"/>
        <v/>
      </c>
      <c r="CA180" t="str">
        <f t="shared" si="27"/>
        <v/>
      </c>
      <c r="CB180" s="41" t="str">
        <f>IF(AU180&lt;&gt;"","Area immediately surrounding specimen: "&amp;AU180&amp;".","")</f>
        <v/>
      </c>
      <c r="CC180" s="41" t="str">
        <f>IF(T180&lt;&gt;"","Habit: "&amp;T180&amp;".","")</f>
        <v/>
      </c>
      <c r="CD180" s="41" t="str">
        <f>IF(U180&lt;&gt;"","Life history habit: "&amp;U180&amp;".","")</f>
        <v/>
      </c>
      <c r="CE180" s="41" t="str">
        <f>IF(V180&lt;&gt;"","Graminoid habit: "&amp;V180&amp;".","")</f>
        <v/>
      </c>
      <c r="CF180" s="41" t="str">
        <f>IF(W180&lt;&gt;"","Flower color: "&amp;W180&amp;".","")</f>
        <v/>
      </c>
      <c r="CG180" s="41" t="str">
        <f>IF(X180&lt;&gt;"","Height in centimeters: "&amp;X180&amp;".","")</f>
        <v/>
      </c>
      <c r="CH180" s="41" t="str">
        <f>IF(Y180&lt;&gt;"",Y180&amp;".","")</f>
        <v/>
      </c>
      <c r="CI180" s="41" t="str">
        <f t="shared" si="28"/>
        <v/>
      </c>
      <c r="CJ180" t="str">
        <f t="shared" si="29"/>
        <v/>
      </c>
      <c r="CK180" s="41" t="str">
        <f>IF(T180&lt;&gt;"","''habit'':"&amp;"''"&amp;T180&amp;"'',","")</f>
        <v/>
      </c>
      <c r="CL180" s="41" t="str">
        <f>IF(U180&lt;&gt;"","''life cycle habit'':"&amp;"''"&amp;U180&amp;"'',","")</f>
        <v/>
      </c>
      <c r="CM180" s="41" t="str">
        <f>IF(V180&lt;&gt;"","''graminoidHabit'':"&amp;"''"&amp;V180&amp;"'',","")</f>
        <v/>
      </c>
      <c r="CN180" s="41" t="str">
        <f>IF(W180&lt;&gt;"","''flower color'':"&amp;"''"&amp;W180&amp;"'',","")</f>
        <v/>
      </c>
      <c r="CO180" s="41" t="str">
        <f>IF(X180&lt;&gt;"","''heightInCentimeters'':"&amp;X180&amp;",","")</f>
        <v/>
      </c>
      <c r="CP180" s="41" t="str">
        <f>IF(Y180&lt;&gt;"",Y180,"")</f>
        <v/>
      </c>
      <c r="CQ180" s="41" t="str">
        <f t="shared" si="30"/>
        <v/>
      </c>
      <c r="CR180" s="42" t="str">
        <f t="shared" si="31"/>
        <v/>
      </c>
      <c r="CS180" t="str">
        <f t="shared" si="32"/>
        <v/>
      </c>
      <c r="CT180" t="str">
        <f>IF(L180="Y","tissue","")</f>
        <v/>
      </c>
      <c r="CU180" t="str">
        <f>IF(L180="Y","in collection","")</f>
        <v/>
      </c>
      <c r="CV180" t="str">
        <f>IF(L180="Y","dessicated","")</f>
        <v/>
      </c>
    </row>
    <row r="181" spans="1:100" ht="16.5" x14ac:dyDescent="0.3">
      <c r="A181" s="7"/>
      <c r="B181" s="19"/>
      <c r="C181" s="19"/>
      <c r="D181" s="19"/>
      <c r="E181" s="19"/>
      <c r="F181" s="19"/>
      <c r="G181" s="10"/>
      <c r="H181" s="14"/>
      <c r="I181" s="19"/>
      <c r="J181" s="19"/>
      <c r="K181" s="10"/>
      <c r="L181" s="19"/>
      <c r="M181" s="19"/>
      <c r="N181" s="19"/>
      <c r="O181" s="19"/>
      <c r="P181" s="19"/>
      <c r="Q181" s="24"/>
      <c r="R181" s="14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29"/>
      <c r="AL181" s="29"/>
      <c r="AM181" s="7"/>
      <c r="AN181" s="7"/>
      <c r="AO181" s="7"/>
      <c r="AP181" s="19"/>
      <c r="AQ181" s="19"/>
      <c r="AR181" s="19"/>
      <c r="AS181" s="14"/>
      <c r="AT181" s="19"/>
      <c r="AU181" s="19"/>
      <c r="AV181" s="19"/>
      <c r="AW181" s="14"/>
      <c r="AX181" s="19"/>
      <c r="AY181" s="19"/>
      <c r="AZ181" s="19"/>
      <c r="BA181" s="19"/>
      <c r="BB181" s="19"/>
      <c r="BC181" s="19"/>
      <c r="BD181" s="19"/>
      <c r="BE181" s="19"/>
      <c r="BF181" s="14"/>
      <c r="BG181" s="35" t="str">
        <f>IF(BB181&lt;&gt;"","&lt;a href='https://www.inaturalist.org/observations/"&amp;BB181&amp;" 'target='_blank' style='color: blue'&gt;iNaturalist Record: "&amp;BB181&amp;"&lt;/a&gt; ","")</f>
        <v/>
      </c>
      <c r="BH181" s="36" t="str">
        <f>IF(AT181&lt;&gt;"",AT181&amp;". ","")</f>
        <v/>
      </c>
      <c r="BI181" s="36" t="str">
        <f>IF(AV181&lt;&gt;"","Land use/disturbance history: "&amp;AV181&amp;". ","")</f>
        <v/>
      </c>
      <c r="BJ181" s="36" t="str">
        <f>IF(AW181&lt;&gt;"","Slope in degrees: "&amp;AW181&amp;". ","")</f>
        <v/>
      </c>
      <c r="BK181" s="36" t="str">
        <f>IF(AX181&lt;&gt;"","Slope aspect: "&amp;AX181&amp;". ","")</f>
        <v/>
      </c>
      <c r="BL181" s="36" t="str">
        <f>IF(AY181&lt;&gt;"","Soil description: "&amp;AY181&amp;". ","")</f>
        <v/>
      </c>
      <c r="BM181" s="36" t="str">
        <f>IF(BA181&lt;&gt;"","Terrain: "&amp;BA181&amp;". ","")</f>
        <v/>
      </c>
      <c r="BN181" s="36" t="str">
        <f t="shared" si="22"/>
        <v/>
      </c>
      <c r="BO181" t="str">
        <f t="shared" si="23"/>
        <v/>
      </c>
      <c r="BP181" t="str">
        <f>IF(BD181&lt;&gt;"","Permit: "&amp;BD181,"")</f>
        <v/>
      </c>
      <c r="BQ181" s="41" t="str">
        <f>IF(AA181="Abundant","Estimated frequency within viewshed: Abundant (&gt;500).",IF(AA181="Common","Estimated frequency within viewshed: Common (101-500).",IF(AA181="Frequent","Estimated frequency within viewshed: Frequent (11-100).",IF(AA181="Occasional","Estimated frequency within viewshed: Occasional (6-10).",IF(AA181="Rare","Estimated frequency within viewshed: Rare (1-5).","")))))</f>
        <v/>
      </c>
      <c r="BR181" s="41" t="str">
        <f>IF(B181&lt;&gt;"",B181&amp;". ","")</f>
        <v/>
      </c>
      <c r="BS181" s="41" t="str">
        <f>IF(M181="Same individual","Tissue sample collected.",IF(M181="Same population","Tissue sample collected from another individual in the same population.",""))</f>
        <v/>
      </c>
      <c r="BT181" s="41" t="str">
        <f>IF(R181&lt;&gt;"","Seed sample collected from "&amp;R181&amp;" plants within the same population.","")</f>
        <v/>
      </c>
      <c r="BU181" s="41" t="str">
        <f>IF(AB181&lt;&gt;"",AB181&amp;". ","")</f>
        <v/>
      </c>
      <c r="BV181" s="41" t="str">
        <f>IF(AE181&lt;&gt;"","Landowner: "&amp;AE181&amp;".","")</f>
        <v/>
      </c>
      <c r="BW181" s="41" t="str">
        <f>IF(AF181&lt;&gt;"","Element Occurrence ID: "&amp;AF181&amp;".","")</f>
        <v/>
      </c>
      <c r="BX181" s="41" t="str">
        <f t="shared" si="24"/>
        <v/>
      </c>
      <c r="BY181" t="str">
        <f t="shared" si="25"/>
        <v/>
      </c>
      <c r="BZ181" s="41" t="str">
        <f t="shared" si="26"/>
        <v/>
      </c>
      <c r="CA181" t="str">
        <f t="shared" si="27"/>
        <v/>
      </c>
      <c r="CB181" s="41" t="str">
        <f>IF(AU181&lt;&gt;"","Area immediately surrounding specimen: "&amp;AU181&amp;".","")</f>
        <v/>
      </c>
      <c r="CC181" s="41" t="str">
        <f>IF(T181&lt;&gt;"","Habit: "&amp;T181&amp;".","")</f>
        <v/>
      </c>
      <c r="CD181" s="41" t="str">
        <f>IF(U181&lt;&gt;"","Life history habit: "&amp;U181&amp;".","")</f>
        <v/>
      </c>
      <c r="CE181" s="41" t="str">
        <f>IF(V181&lt;&gt;"","Graminoid habit: "&amp;V181&amp;".","")</f>
        <v/>
      </c>
      <c r="CF181" s="41" t="str">
        <f>IF(W181&lt;&gt;"","Flower color: "&amp;W181&amp;".","")</f>
        <v/>
      </c>
      <c r="CG181" s="41" t="str">
        <f>IF(X181&lt;&gt;"","Height in centimeters: "&amp;X181&amp;".","")</f>
        <v/>
      </c>
      <c r="CH181" s="41" t="str">
        <f>IF(Y181&lt;&gt;"",Y181&amp;".","")</f>
        <v/>
      </c>
      <c r="CI181" s="41" t="str">
        <f t="shared" si="28"/>
        <v/>
      </c>
      <c r="CJ181" t="str">
        <f t="shared" si="29"/>
        <v/>
      </c>
      <c r="CK181" s="41" t="str">
        <f>IF(T181&lt;&gt;"","''habit'':"&amp;"''"&amp;T181&amp;"'',","")</f>
        <v/>
      </c>
      <c r="CL181" s="41" t="str">
        <f>IF(U181&lt;&gt;"","''life cycle habit'':"&amp;"''"&amp;U181&amp;"'',","")</f>
        <v/>
      </c>
      <c r="CM181" s="41" t="str">
        <f>IF(V181&lt;&gt;"","''graminoidHabit'':"&amp;"''"&amp;V181&amp;"'',","")</f>
        <v/>
      </c>
      <c r="CN181" s="41" t="str">
        <f>IF(W181&lt;&gt;"","''flower color'':"&amp;"''"&amp;W181&amp;"'',","")</f>
        <v/>
      </c>
      <c r="CO181" s="41" t="str">
        <f>IF(X181&lt;&gt;"","''heightInCentimeters'':"&amp;X181&amp;",","")</f>
        <v/>
      </c>
      <c r="CP181" s="41" t="str">
        <f>IF(Y181&lt;&gt;"",Y181,"")</f>
        <v/>
      </c>
      <c r="CQ181" s="41" t="str">
        <f t="shared" si="30"/>
        <v/>
      </c>
      <c r="CR181" s="42" t="str">
        <f t="shared" si="31"/>
        <v/>
      </c>
      <c r="CS181" t="str">
        <f t="shared" si="32"/>
        <v/>
      </c>
      <c r="CT181" t="str">
        <f>IF(L181="Y","tissue","")</f>
        <v/>
      </c>
      <c r="CU181" t="str">
        <f>IF(L181="Y","in collection","")</f>
        <v/>
      </c>
      <c r="CV181" t="str">
        <f>IF(L181="Y","dessicated","")</f>
        <v/>
      </c>
    </row>
    <row r="182" spans="1:100" ht="16.5" x14ac:dyDescent="0.3">
      <c r="A182" s="7"/>
      <c r="B182" s="19"/>
      <c r="C182" s="19"/>
      <c r="D182" s="19"/>
      <c r="E182" s="19"/>
      <c r="F182" s="19"/>
      <c r="G182" s="10"/>
      <c r="H182" s="14"/>
      <c r="I182" s="19"/>
      <c r="J182" s="19"/>
      <c r="K182" s="10"/>
      <c r="L182" s="19"/>
      <c r="M182" s="19"/>
      <c r="N182" s="19"/>
      <c r="O182" s="19"/>
      <c r="P182" s="19"/>
      <c r="Q182" s="24"/>
      <c r="R182" s="14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29"/>
      <c r="AL182" s="29"/>
      <c r="AM182" s="7"/>
      <c r="AN182" s="7"/>
      <c r="AO182" s="7"/>
      <c r="AP182" s="19"/>
      <c r="AQ182" s="19"/>
      <c r="AR182" s="19"/>
      <c r="AS182" s="14"/>
      <c r="AT182" s="19"/>
      <c r="AU182" s="19"/>
      <c r="AV182" s="19"/>
      <c r="AW182" s="14"/>
      <c r="AX182" s="19"/>
      <c r="AY182" s="19"/>
      <c r="AZ182" s="19"/>
      <c r="BA182" s="19"/>
      <c r="BB182" s="19"/>
      <c r="BC182" s="19"/>
      <c r="BD182" s="19"/>
      <c r="BE182" s="19"/>
      <c r="BF182" s="14"/>
      <c r="BG182" s="35" t="str">
        <f>IF(BB182&lt;&gt;"","&lt;a href='https://www.inaturalist.org/observations/"&amp;BB182&amp;" 'target='_blank' style='color: blue'&gt;iNaturalist Record: "&amp;BB182&amp;"&lt;/a&gt; ","")</f>
        <v/>
      </c>
      <c r="BH182" s="36" t="str">
        <f>IF(AT182&lt;&gt;"",AT182&amp;". ","")</f>
        <v/>
      </c>
      <c r="BI182" s="36" t="str">
        <f>IF(AV182&lt;&gt;"","Land use/disturbance history: "&amp;AV182&amp;". ","")</f>
        <v/>
      </c>
      <c r="BJ182" s="36" t="str">
        <f>IF(AW182&lt;&gt;"","Slope in degrees: "&amp;AW182&amp;". ","")</f>
        <v/>
      </c>
      <c r="BK182" s="36" t="str">
        <f>IF(AX182&lt;&gt;"","Slope aspect: "&amp;AX182&amp;". ","")</f>
        <v/>
      </c>
      <c r="BL182" s="36" t="str">
        <f>IF(AY182&lt;&gt;"","Soil description: "&amp;AY182&amp;". ","")</f>
        <v/>
      </c>
      <c r="BM182" s="36" t="str">
        <f>IF(BA182&lt;&gt;"","Terrain: "&amp;BA182&amp;". ","")</f>
        <v/>
      </c>
      <c r="BN182" s="36" t="str">
        <f t="shared" si="22"/>
        <v/>
      </c>
      <c r="BO182" t="str">
        <f t="shared" si="23"/>
        <v/>
      </c>
      <c r="BP182" t="str">
        <f>IF(BD182&lt;&gt;"","Permit: "&amp;BD182,"")</f>
        <v/>
      </c>
      <c r="BQ182" s="41" t="str">
        <f>IF(AA182="Abundant","Estimated frequency within viewshed: Abundant (&gt;500).",IF(AA182="Common","Estimated frequency within viewshed: Common (101-500).",IF(AA182="Frequent","Estimated frequency within viewshed: Frequent (11-100).",IF(AA182="Occasional","Estimated frequency within viewshed: Occasional (6-10).",IF(AA182="Rare","Estimated frequency within viewshed: Rare (1-5).","")))))</f>
        <v/>
      </c>
      <c r="BR182" s="41" t="str">
        <f>IF(B182&lt;&gt;"",B182&amp;". ","")</f>
        <v/>
      </c>
      <c r="BS182" s="41" t="str">
        <f>IF(M182="Same individual","Tissue sample collected.",IF(M182="Same population","Tissue sample collected from another individual in the same population.",""))</f>
        <v/>
      </c>
      <c r="BT182" s="41" t="str">
        <f>IF(R182&lt;&gt;"","Seed sample collected from "&amp;R182&amp;" plants within the same population.","")</f>
        <v/>
      </c>
      <c r="BU182" s="41" t="str">
        <f>IF(AB182&lt;&gt;"",AB182&amp;". ","")</f>
        <v/>
      </c>
      <c r="BV182" s="41" t="str">
        <f>IF(AE182&lt;&gt;"","Landowner: "&amp;AE182&amp;".","")</f>
        <v/>
      </c>
      <c r="BW182" s="41" t="str">
        <f>IF(AF182&lt;&gt;"","Element Occurrence ID: "&amp;AF182&amp;".","")</f>
        <v/>
      </c>
      <c r="BX182" s="41" t="str">
        <f t="shared" si="24"/>
        <v/>
      </c>
      <c r="BY182" t="str">
        <f t="shared" si="25"/>
        <v/>
      </c>
      <c r="BZ182" s="41" t="str">
        <f t="shared" si="26"/>
        <v/>
      </c>
      <c r="CA182" t="str">
        <f t="shared" si="27"/>
        <v/>
      </c>
      <c r="CB182" s="41" t="str">
        <f>IF(AU182&lt;&gt;"","Area immediately surrounding specimen: "&amp;AU182&amp;".","")</f>
        <v/>
      </c>
      <c r="CC182" s="41" t="str">
        <f>IF(T182&lt;&gt;"","Habit: "&amp;T182&amp;".","")</f>
        <v/>
      </c>
      <c r="CD182" s="41" t="str">
        <f>IF(U182&lt;&gt;"","Life history habit: "&amp;U182&amp;".","")</f>
        <v/>
      </c>
      <c r="CE182" s="41" t="str">
        <f>IF(V182&lt;&gt;"","Graminoid habit: "&amp;V182&amp;".","")</f>
        <v/>
      </c>
      <c r="CF182" s="41" t="str">
        <f>IF(W182&lt;&gt;"","Flower color: "&amp;W182&amp;".","")</f>
        <v/>
      </c>
      <c r="CG182" s="41" t="str">
        <f>IF(X182&lt;&gt;"","Height in centimeters: "&amp;X182&amp;".","")</f>
        <v/>
      </c>
      <c r="CH182" s="41" t="str">
        <f>IF(Y182&lt;&gt;"",Y182&amp;".","")</f>
        <v/>
      </c>
      <c r="CI182" s="41" t="str">
        <f t="shared" si="28"/>
        <v/>
      </c>
      <c r="CJ182" t="str">
        <f t="shared" si="29"/>
        <v/>
      </c>
      <c r="CK182" s="41" t="str">
        <f>IF(T182&lt;&gt;"","''habit'':"&amp;"''"&amp;T182&amp;"'',","")</f>
        <v/>
      </c>
      <c r="CL182" s="41" t="str">
        <f>IF(U182&lt;&gt;"","''life cycle habit'':"&amp;"''"&amp;U182&amp;"'',","")</f>
        <v/>
      </c>
      <c r="CM182" s="41" t="str">
        <f>IF(V182&lt;&gt;"","''graminoidHabit'':"&amp;"''"&amp;V182&amp;"'',","")</f>
        <v/>
      </c>
      <c r="CN182" s="41" t="str">
        <f>IF(W182&lt;&gt;"","''flower color'':"&amp;"''"&amp;W182&amp;"'',","")</f>
        <v/>
      </c>
      <c r="CO182" s="41" t="str">
        <f>IF(X182&lt;&gt;"","''heightInCentimeters'':"&amp;X182&amp;",","")</f>
        <v/>
      </c>
      <c r="CP182" s="41" t="str">
        <f>IF(Y182&lt;&gt;"",Y182,"")</f>
        <v/>
      </c>
      <c r="CQ182" s="41" t="str">
        <f t="shared" si="30"/>
        <v/>
      </c>
      <c r="CR182" s="42" t="str">
        <f t="shared" si="31"/>
        <v/>
      </c>
      <c r="CS182" t="str">
        <f t="shared" si="32"/>
        <v/>
      </c>
      <c r="CT182" t="str">
        <f>IF(L182="Y","tissue","")</f>
        <v/>
      </c>
      <c r="CU182" t="str">
        <f>IF(L182="Y","in collection","")</f>
        <v/>
      </c>
      <c r="CV182" t="str">
        <f>IF(L182="Y","dessicated","")</f>
        <v/>
      </c>
    </row>
    <row r="183" spans="1:100" ht="16.5" x14ac:dyDescent="0.3">
      <c r="A183" s="7"/>
      <c r="B183" s="19"/>
      <c r="C183" s="19"/>
      <c r="D183" s="19"/>
      <c r="E183" s="19"/>
      <c r="F183" s="19"/>
      <c r="G183" s="10"/>
      <c r="H183" s="14"/>
      <c r="I183" s="19"/>
      <c r="J183" s="19"/>
      <c r="K183" s="10"/>
      <c r="L183" s="19"/>
      <c r="M183" s="19"/>
      <c r="N183" s="19"/>
      <c r="O183" s="19"/>
      <c r="P183" s="19"/>
      <c r="Q183" s="24"/>
      <c r="R183" s="14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29"/>
      <c r="AL183" s="29"/>
      <c r="AM183" s="7"/>
      <c r="AN183" s="7"/>
      <c r="AO183" s="7"/>
      <c r="AP183" s="19"/>
      <c r="AQ183" s="19"/>
      <c r="AR183" s="19"/>
      <c r="AS183" s="14"/>
      <c r="AT183" s="19"/>
      <c r="AU183" s="19"/>
      <c r="AV183" s="19"/>
      <c r="AW183" s="14"/>
      <c r="AX183" s="19"/>
      <c r="AY183" s="19"/>
      <c r="AZ183" s="19"/>
      <c r="BA183" s="19"/>
      <c r="BB183" s="19"/>
      <c r="BC183" s="19"/>
      <c r="BD183" s="19"/>
      <c r="BE183" s="19"/>
      <c r="BF183" s="14"/>
      <c r="BG183" s="35" t="str">
        <f>IF(BB183&lt;&gt;"","&lt;a href='https://www.inaturalist.org/observations/"&amp;BB183&amp;" 'target='_blank' style='color: blue'&gt;iNaturalist Record: "&amp;BB183&amp;"&lt;/a&gt; ","")</f>
        <v/>
      </c>
      <c r="BH183" s="36" t="str">
        <f>IF(AT183&lt;&gt;"",AT183&amp;". ","")</f>
        <v/>
      </c>
      <c r="BI183" s="36" t="str">
        <f>IF(AV183&lt;&gt;"","Land use/disturbance history: "&amp;AV183&amp;". ","")</f>
        <v/>
      </c>
      <c r="BJ183" s="36" t="str">
        <f>IF(AW183&lt;&gt;"","Slope in degrees: "&amp;AW183&amp;". ","")</f>
        <v/>
      </c>
      <c r="BK183" s="36" t="str">
        <f>IF(AX183&lt;&gt;"","Slope aspect: "&amp;AX183&amp;". ","")</f>
        <v/>
      </c>
      <c r="BL183" s="36" t="str">
        <f>IF(AY183&lt;&gt;"","Soil description: "&amp;AY183&amp;". ","")</f>
        <v/>
      </c>
      <c r="BM183" s="36" t="str">
        <f>IF(BA183&lt;&gt;"","Terrain: "&amp;BA183&amp;". ","")</f>
        <v/>
      </c>
      <c r="BN183" s="36" t="str">
        <f t="shared" si="22"/>
        <v/>
      </c>
      <c r="BO183" t="str">
        <f t="shared" si="23"/>
        <v/>
      </c>
      <c r="BP183" t="str">
        <f>IF(BD183&lt;&gt;"","Permit: "&amp;BD183,"")</f>
        <v/>
      </c>
      <c r="BQ183" s="41" t="str">
        <f>IF(AA183="Abundant","Estimated frequency within viewshed: Abundant (&gt;500).",IF(AA183="Common","Estimated frequency within viewshed: Common (101-500).",IF(AA183="Frequent","Estimated frequency within viewshed: Frequent (11-100).",IF(AA183="Occasional","Estimated frequency within viewshed: Occasional (6-10).",IF(AA183="Rare","Estimated frequency within viewshed: Rare (1-5).","")))))</f>
        <v/>
      </c>
      <c r="BR183" s="41" t="str">
        <f>IF(B183&lt;&gt;"",B183&amp;". ","")</f>
        <v/>
      </c>
      <c r="BS183" s="41" t="str">
        <f>IF(M183="Same individual","Tissue sample collected.",IF(M183="Same population","Tissue sample collected from another individual in the same population.",""))</f>
        <v/>
      </c>
      <c r="BT183" s="41" t="str">
        <f>IF(R183&lt;&gt;"","Seed sample collected from "&amp;R183&amp;" plants within the same population.","")</f>
        <v/>
      </c>
      <c r="BU183" s="41" t="str">
        <f>IF(AB183&lt;&gt;"",AB183&amp;". ","")</f>
        <v/>
      </c>
      <c r="BV183" s="41" t="str">
        <f>IF(AE183&lt;&gt;"","Landowner: "&amp;AE183&amp;".","")</f>
        <v/>
      </c>
      <c r="BW183" s="41" t="str">
        <f>IF(AF183&lt;&gt;"","Element Occurrence ID: "&amp;AF183&amp;".","")</f>
        <v/>
      </c>
      <c r="BX183" s="41" t="str">
        <f t="shared" si="24"/>
        <v/>
      </c>
      <c r="BY183" t="str">
        <f t="shared" si="25"/>
        <v/>
      </c>
      <c r="BZ183" s="41" t="str">
        <f t="shared" si="26"/>
        <v/>
      </c>
      <c r="CA183" t="str">
        <f t="shared" si="27"/>
        <v/>
      </c>
      <c r="CB183" s="41" t="str">
        <f>IF(AU183&lt;&gt;"","Area immediately surrounding specimen: "&amp;AU183&amp;".","")</f>
        <v/>
      </c>
      <c r="CC183" s="41" t="str">
        <f>IF(T183&lt;&gt;"","Habit: "&amp;T183&amp;".","")</f>
        <v/>
      </c>
      <c r="CD183" s="41" t="str">
        <f>IF(U183&lt;&gt;"","Life history habit: "&amp;U183&amp;".","")</f>
        <v/>
      </c>
      <c r="CE183" s="41" t="str">
        <f>IF(V183&lt;&gt;"","Graminoid habit: "&amp;V183&amp;".","")</f>
        <v/>
      </c>
      <c r="CF183" s="41" t="str">
        <f>IF(W183&lt;&gt;"","Flower color: "&amp;W183&amp;".","")</f>
        <v/>
      </c>
      <c r="CG183" s="41" t="str">
        <f>IF(X183&lt;&gt;"","Height in centimeters: "&amp;X183&amp;".","")</f>
        <v/>
      </c>
      <c r="CH183" s="41" t="str">
        <f>IF(Y183&lt;&gt;"",Y183&amp;".","")</f>
        <v/>
      </c>
      <c r="CI183" s="41" t="str">
        <f t="shared" si="28"/>
        <v/>
      </c>
      <c r="CJ183" t="str">
        <f t="shared" si="29"/>
        <v/>
      </c>
      <c r="CK183" s="41" t="str">
        <f>IF(T183&lt;&gt;"","''habit'':"&amp;"''"&amp;T183&amp;"'',","")</f>
        <v/>
      </c>
      <c r="CL183" s="41" t="str">
        <f>IF(U183&lt;&gt;"","''life cycle habit'':"&amp;"''"&amp;U183&amp;"'',","")</f>
        <v/>
      </c>
      <c r="CM183" s="41" t="str">
        <f>IF(V183&lt;&gt;"","''graminoidHabit'':"&amp;"''"&amp;V183&amp;"'',","")</f>
        <v/>
      </c>
      <c r="CN183" s="41" t="str">
        <f>IF(W183&lt;&gt;"","''flower color'':"&amp;"''"&amp;W183&amp;"'',","")</f>
        <v/>
      </c>
      <c r="CO183" s="41" t="str">
        <f>IF(X183&lt;&gt;"","''heightInCentimeters'':"&amp;X183&amp;",","")</f>
        <v/>
      </c>
      <c r="CP183" s="41" t="str">
        <f>IF(Y183&lt;&gt;"",Y183,"")</f>
        <v/>
      </c>
      <c r="CQ183" s="41" t="str">
        <f t="shared" si="30"/>
        <v/>
      </c>
      <c r="CR183" s="42" t="str">
        <f t="shared" si="31"/>
        <v/>
      </c>
      <c r="CS183" t="str">
        <f t="shared" si="32"/>
        <v/>
      </c>
      <c r="CT183" t="str">
        <f>IF(L183="Y","tissue","")</f>
        <v/>
      </c>
      <c r="CU183" t="str">
        <f>IF(L183="Y","in collection","")</f>
        <v/>
      </c>
      <c r="CV183" t="str">
        <f>IF(L183="Y","dessicated","")</f>
        <v/>
      </c>
    </row>
    <row r="184" spans="1:100" ht="16.5" x14ac:dyDescent="0.3">
      <c r="A184" s="7"/>
      <c r="B184" s="19"/>
      <c r="C184" s="19"/>
      <c r="D184" s="19"/>
      <c r="E184" s="19"/>
      <c r="F184" s="19"/>
      <c r="G184" s="10"/>
      <c r="H184" s="14"/>
      <c r="I184" s="19"/>
      <c r="J184" s="19"/>
      <c r="K184" s="10"/>
      <c r="L184" s="19"/>
      <c r="M184" s="19"/>
      <c r="N184" s="19"/>
      <c r="O184" s="19"/>
      <c r="P184" s="19"/>
      <c r="Q184" s="24"/>
      <c r="R184" s="14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29"/>
      <c r="AL184" s="29"/>
      <c r="AM184" s="7"/>
      <c r="AN184" s="7"/>
      <c r="AO184" s="7"/>
      <c r="AP184" s="19"/>
      <c r="AQ184" s="19"/>
      <c r="AR184" s="19"/>
      <c r="AS184" s="14"/>
      <c r="AT184" s="19"/>
      <c r="AU184" s="19"/>
      <c r="AV184" s="19"/>
      <c r="AW184" s="14"/>
      <c r="AX184" s="19"/>
      <c r="AY184" s="19"/>
      <c r="AZ184" s="19"/>
      <c r="BA184" s="19"/>
      <c r="BB184" s="19"/>
      <c r="BC184" s="19"/>
      <c r="BD184" s="19"/>
      <c r="BE184" s="19"/>
      <c r="BF184" s="14"/>
      <c r="BG184" s="35" t="str">
        <f>IF(BB184&lt;&gt;"","&lt;a href='https://www.inaturalist.org/observations/"&amp;BB184&amp;" 'target='_blank' style='color: blue'&gt;iNaturalist Record: "&amp;BB184&amp;"&lt;/a&gt; ","")</f>
        <v/>
      </c>
      <c r="BH184" s="36" t="str">
        <f>IF(AT184&lt;&gt;"",AT184&amp;". ","")</f>
        <v/>
      </c>
      <c r="BI184" s="36" t="str">
        <f>IF(AV184&lt;&gt;"","Land use/disturbance history: "&amp;AV184&amp;". ","")</f>
        <v/>
      </c>
      <c r="BJ184" s="36" t="str">
        <f>IF(AW184&lt;&gt;"","Slope in degrees: "&amp;AW184&amp;". ","")</f>
        <v/>
      </c>
      <c r="BK184" s="36" t="str">
        <f>IF(AX184&lt;&gt;"","Slope aspect: "&amp;AX184&amp;". ","")</f>
        <v/>
      </c>
      <c r="BL184" s="36" t="str">
        <f>IF(AY184&lt;&gt;"","Soil description: "&amp;AY184&amp;". ","")</f>
        <v/>
      </c>
      <c r="BM184" s="36" t="str">
        <f>IF(BA184&lt;&gt;"","Terrain: "&amp;BA184&amp;". ","")</f>
        <v/>
      </c>
      <c r="BN184" s="36" t="str">
        <f t="shared" si="22"/>
        <v/>
      </c>
      <c r="BO184" t="str">
        <f t="shared" si="23"/>
        <v/>
      </c>
      <c r="BP184" t="str">
        <f>IF(BD184&lt;&gt;"","Permit: "&amp;BD184,"")</f>
        <v/>
      </c>
      <c r="BQ184" s="41" t="str">
        <f>IF(AA184="Abundant","Estimated frequency within viewshed: Abundant (&gt;500).",IF(AA184="Common","Estimated frequency within viewshed: Common (101-500).",IF(AA184="Frequent","Estimated frequency within viewshed: Frequent (11-100).",IF(AA184="Occasional","Estimated frequency within viewshed: Occasional (6-10).",IF(AA184="Rare","Estimated frequency within viewshed: Rare (1-5).","")))))</f>
        <v/>
      </c>
      <c r="BR184" s="41" t="str">
        <f>IF(B184&lt;&gt;"",B184&amp;". ","")</f>
        <v/>
      </c>
      <c r="BS184" s="41" t="str">
        <f>IF(M184="Same individual","Tissue sample collected.",IF(M184="Same population","Tissue sample collected from another individual in the same population.",""))</f>
        <v/>
      </c>
      <c r="BT184" s="41" t="str">
        <f>IF(R184&lt;&gt;"","Seed sample collected from "&amp;R184&amp;" plants within the same population.","")</f>
        <v/>
      </c>
      <c r="BU184" s="41" t="str">
        <f>IF(AB184&lt;&gt;"",AB184&amp;". ","")</f>
        <v/>
      </c>
      <c r="BV184" s="41" t="str">
        <f>IF(AE184&lt;&gt;"","Landowner: "&amp;AE184&amp;".","")</f>
        <v/>
      </c>
      <c r="BW184" s="41" t="str">
        <f>IF(AF184&lt;&gt;"","Element Occurrence ID: "&amp;AF184&amp;".","")</f>
        <v/>
      </c>
      <c r="BX184" s="41" t="str">
        <f t="shared" si="24"/>
        <v/>
      </c>
      <c r="BY184" t="str">
        <f t="shared" si="25"/>
        <v/>
      </c>
      <c r="BZ184" s="41" t="str">
        <f t="shared" si="26"/>
        <v/>
      </c>
      <c r="CA184" t="str">
        <f t="shared" si="27"/>
        <v/>
      </c>
      <c r="CB184" s="41" t="str">
        <f>IF(AU184&lt;&gt;"","Area immediately surrounding specimen: "&amp;AU184&amp;".","")</f>
        <v/>
      </c>
      <c r="CC184" s="41" t="str">
        <f>IF(T184&lt;&gt;"","Habit: "&amp;T184&amp;".","")</f>
        <v/>
      </c>
      <c r="CD184" s="41" t="str">
        <f>IF(U184&lt;&gt;"","Life history habit: "&amp;U184&amp;".","")</f>
        <v/>
      </c>
      <c r="CE184" s="41" t="str">
        <f>IF(V184&lt;&gt;"","Graminoid habit: "&amp;V184&amp;".","")</f>
        <v/>
      </c>
      <c r="CF184" s="41" t="str">
        <f>IF(W184&lt;&gt;"","Flower color: "&amp;W184&amp;".","")</f>
        <v/>
      </c>
      <c r="CG184" s="41" t="str">
        <f>IF(X184&lt;&gt;"","Height in centimeters: "&amp;X184&amp;".","")</f>
        <v/>
      </c>
      <c r="CH184" s="41" t="str">
        <f>IF(Y184&lt;&gt;"",Y184&amp;".","")</f>
        <v/>
      </c>
      <c r="CI184" s="41" t="str">
        <f t="shared" si="28"/>
        <v/>
      </c>
      <c r="CJ184" t="str">
        <f t="shared" si="29"/>
        <v/>
      </c>
      <c r="CK184" s="41" t="str">
        <f>IF(T184&lt;&gt;"","''habit'':"&amp;"''"&amp;T184&amp;"'',","")</f>
        <v/>
      </c>
      <c r="CL184" s="41" t="str">
        <f>IF(U184&lt;&gt;"","''life cycle habit'':"&amp;"''"&amp;U184&amp;"'',","")</f>
        <v/>
      </c>
      <c r="CM184" s="41" t="str">
        <f>IF(V184&lt;&gt;"","''graminoidHabit'':"&amp;"''"&amp;V184&amp;"'',","")</f>
        <v/>
      </c>
      <c r="CN184" s="41" t="str">
        <f>IF(W184&lt;&gt;"","''flower color'':"&amp;"''"&amp;W184&amp;"'',","")</f>
        <v/>
      </c>
      <c r="CO184" s="41" t="str">
        <f>IF(X184&lt;&gt;"","''heightInCentimeters'':"&amp;X184&amp;",","")</f>
        <v/>
      </c>
      <c r="CP184" s="41" t="str">
        <f>IF(Y184&lt;&gt;"",Y184,"")</f>
        <v/>
      </c>
      <c r="CQ184" s="41" t="str">
        <f t="shared" si="30"/>
        <v/>
      </c>
      <c r="CR184" s="42" t="str">
        <f t="shared" si="31"/>
        <v/>
      </c>
      <c r="CS184" t="str">
        <f t="shared" si="32"/>
        <v/>
      </c>
      <c r="CT184" t="str">
        <f>IF(L184="Y","tissue","")</f>
        <v/>
      </c>
      <c r="CU184" t="str">
        <f>IF(L184="Y","in collection","")</f>
        <v/>
      </c>
      <c r="CV184" t="str">
        <f>IF(L184="Y","dessicated","")</f>
        <v/>
      </c>
    </row>
    <row r="185" spans="1:100" ht="16.5" x14ac:dyDescent="0.3">
      <c r="A185" s="7"/>
      <c r="B185" s="19"/>
      <c r="C185" s="19"/>
      <c r="D185" s="19"/>
      <c r="E185" s="19"/>
      <c r="F185" s="19"/>
      <c r="G185" s="10"/>
      <c r="H185" s="14"/>
      <c r="I185" s="19"/>
      <c r="J185" s="19"/>
      <c r="K185" s="10"/>
      <c r="L185" s="19"/>
      <c r="M185" s="19"/>
      <c r="N185" s="19"/>
      <c r="O185" s="19"/>
      <c r="P185" s="19"/>
      <c r="Q185" s="24"/>
      <c r="R185" s="14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29"/>
      <c r="AL185" s="29"/>
      <c r="AM185" s="7"/>
      <c r="AN185" s="7"/>
      <c r="AO185" s="7"/>
      <c r="AP185" s="19"/>
      <c r="AQ185" s="19"/>
      <c r="AR185" s="19"/>
      <c r="AS185" s="14"/>
      <c r="AT185" s="19"/>
      <c r="AU185" s="19"/>
      <c r="AV185" s="19"/>
      <c r="AW185" s="14"/>
      <c r="AX185" s="19"/>
      <c r="AY185" s="19"/>
      <c r="AZ185" s="19"/>
      <c r="BA185" s="19"/>
      <c r="BB185" s="19"/>
      <c r="BC185" s="19"/>
      <c r="BD185" s="19"/>
      <c r="BE185" s="19"/>
      <c r="BF185" s="14"/>
      <c r="BG185" s="35" t="str">
        <f>IF(BB185&lt;&gt;"","&lt;a href='https://www.inaturalist.org/observations/"&amp;BB185&amp;" 'target='_blank' style='color: blue'&gt;iNaturalist Record: "&amp;BB185&amp;"&lt;/a&gt; ","")</f>
        <v/>
      </c>
      <c r="BH185" s="36" t="str">
        <f>IF(AT185&lt;&gt;"",AT185&amp;". ","")</f>
        <v/>
      </c>
      <c r="BI185" s="36" t="str">
        <f>IF(AV185&lt;&gt;"","Land use/disturbance history: "&amp;AV185&amp;". ","")</f>
        <v/>
      </c>
      <c r="BJ185" s="36" t="str">
        <f>IF(AW185&lt;&gt;"","Slope in degrees: "&amp;AW185&amp;". ","")</f>
        <v/>
      </c>
      <c r="BK185" s="36" t="str">
        <f>IF(AX185&lt;&gt;"","Slope aspect: "&amp;AX185&amp;". ","")</f>
        <v/>
      </c>
      <c r="BL185" s="36" t="str">
        <f>IF(AY185&lt;&gt;"","Soil description: "&amp;AY185&amp;". ","")</f>
        <v/>
      </c>
      <c r="BM185" s="36" t="str">
        <f>IF(BA185&lt;&gt;"","Terrain: "&amp;BA185&amp;". ","")</f>
        <v/>
      </c>
      <c r="BN185" s="36" t="str">
        <f t="shared" si="22"/>
        <v/>
      </c>
      <c r="BO185" t="str">
        <f t="shared" si="23"/>
        <v/>
      </c>
      <c r="BP185" t="str">
        <f>IF(BD185&lt;&gt;"","Permit: "&amp;BD185,"")</f>
        <v/>
      </c>
      <c r="BQ185" s="41" t="str">
        <f>IF(AA185="Abundant","Estimated frequency within viewshed: Abundant (&gt;500).",IF(AA185="Common","Estimated frequency within viewshed: Common (101-500).",IF(AA185="Frequent","Estimated frequency within viewshed: Frequent (11-100).",IF(AA185="Occasional","Estimated frequency within viewshed: Occasional (6-10).",IF(AA185="Rare","Estimated frequency within viewshed: Rare (1-5).","")))))</f>
        <v/>
      </c>
      <c r="BR185" s="41" t="str">
        <f>IF(B185&lt;&gt;"",B185&amp;". ","")</f>
        <v/>
      </c>
      <c r="BS185" s="41" t="str">
        <f>IF(M185="Same individual","Tissue sample collected.",IF(M185="Same population","Tissue sample collected from another individual in the same population.",""))</f>
        <v/>
      </c>
      <c r="BT185" s="41" t="str">
        <f>IF(R185&lt;&gt;"","Seed sample collected from "&amp;R185&amp;" plants within the same population.","")</f>
        <v/>
      </c>
      <c r="BU185" s="41" t="str">
        <f>IF(AB185&lt;&gt;"",AB185&amp;". ","")</f>
        <v/>
      </c>
      <c r="BV185" s="41" t="str">
        <f>IF(AE185&lt;&gt;"","Landowner: "&amp;AE185&amp;".","")</f>
        <v/>
      </c>
      <c r="BW185" s="41" t="str">
        <f>IF(AF185&lt;&gt;"","Element Occurrence ID: "&amp;AF185&amp;".","")</f>
        <v/>
      </c>
      <c r="BX185" s="41" t="str">
        <f t="shared" si="24"/>
        <v/>
      </c>
      <c r="BY185" t="str">
        <f t="shared" si="25"/>
        <v/>
      </c>
      <c r="BZ185" s="41" t="str">
        <f t="shared" si="26"/>
        <v/>
      </c>
      <c r="CA185" t="str">
        <f t="shared" si="27"/>
        <v/>
      </c>
      <c r="CB185" s="41" t="str">
        <f>IF(AU185&lt;&gt;"","Area immediately surrounding specimen: "&amp;AU185&amp;".","")</f>
        <v/>
      </c>
      <c r="CC185" s="41" t="str">
        <f>IF(T185&lt;&gt;"","Habit: "&amp;T185&amp;".","")</f>
        <v/>
      </c>
      <c r="CD185" s="41" t="str">
        <f>IF(U185&lt;&gt;"","Life history habit: "&amp;U185&amp;".","")</f>
        <v/>
      </c>
      <c r="CE185" s="41" t="str">
        <f>IF(V185&lt;&gt;"","Graminoid habit: "&amp;V185&amp;".","")</f>
        <v/>
      </c>
      <c r="CF185" s="41" t="str">
        <f>IF(W185&lt;&gt;"","Flower color: "&amp;W185&amp;".","")</f>
        <v/>
      </c>
      <c r="CG185" s="41" t="str">
        <f>IF(X185&lt;&gt;"","Height in centimeters: "&amp;X185&amp;".","")</f>
        <v/>
      </c>
      <c r="CH185" s="41" t="str">
        <f>IF(Y185&lt;&gt;"",Y185&amp;".","")</f>
        <v/>
      </c>
      <c r="CI185" s="41" t="str">
        <f t="shared" si="28"/>
        <v/>
      </c>
      <c r="CJ185" t="str">
        <f t="shared" si="29"/>
        <v/>
      </c>
      <c r="CK185" s="41" t="str">
        <f>IF(T185&lt;&gt;"","''habit'':"&amp;"''"&amp;T185&amp;"'',","")</f>
        <v/>
      </c>
      <c r="CL185" s="41" t="str">
        <f>IF(U185&lt;&gt;"","''life cycle habit'':"&amp;"''"&amp;U185&amp;"'',","")</f>
        <v/>
      </c>
      <c r="CM185" s="41" t="str">
        <f>IF(V185&lt;&gt;"","''graminoidHabit'':"&amp;"''"&amp;V185&amp;"'',","")</f>
        <v/>
      </c>
      <c r="CN185" s="41" t="str">
        <f>IF(W185&lt;&gt;"","''flower color'':"&amp;"''"&amp;W185&amp;"'',","")</f>
        <v/>
      </c>
      <c r="CO185" s="41" t="str">
        <f>IF(X185&lt;&gt;"","''heightInCentimeters'':"&amp;X185&amp;",","")</f>
        <v/>
      </c>
      <c r="CP185" s="41" t="str">
        <f>IF(Y185&lt;&gt;"",Y185,"")</f>
        <v/>
      </c>
      <c r="CQ185" s="41" t="str">
        <f t="shared" si="30"/>
        <v/>
      </c>
      <c r="CR185" s="42" t="str">
        <f t="shared" si="31"/>
        <v/>
      </c>
      <c r="CS185" t="str">
        <f t="shared" si="32"/>
        <v/>
      </c>
      <c r="CT185" t="str">
        <f>IF(L185="Y","tissue","")</f>
        <v/>
      </c>
      <c r="CU185" t="str">
        <f>IF(L185="Y","in collection","")</f>
        <v/>
      </c>
      <c r="CV185" t="str">
        <f>IF(L185="Y","dessicated","")</f>
        <v/>
      </c>
    </row>
    <row r="186" spans="1:100" ht="16.5" x14ac:dyDescent="0.3">
      <c r="A186" s="7"/>
      <c r="B186" s="19"/>
      <c r="C186" s="19"/>
      <c r="D186" s="19"/>
      <c r="E186" s="19"/>
      <c r="F186" s="19"/>
      <c r="G186" s="10"/>
      <c r="H186" s="14"/>
      <c r="I186" s="19"/>
      <c r="J186" s="19"/>
      <c r="K186" s="10"/>
      <c r="L186" s="19"/>
      <c r="M186" s="19"/>
      <c r="N186" s="19"/>
      <c r="O186" s="19"/>
      <c r="P186" s="19"/>
      <c r="Q186" s="24"/>
      <c r="R186" s="14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29"/>
      <c r="AL186" s="29"/>
      <c r="AM186" s="7"/>
      <c r="AN186" s="7"/>
      <c r="AO186" s="7"/>
      <c r="AP186" s="19"/>
      <c r="AQ186" s="19"/>
      <c r="AR186" s="19"/>
      <c r="AS186" s="14"/>
      <c r="AT186" s="19"/>
      <c r="AU186" s="19"/>
      <c r="AV186" s="19"/>
      <c r="AW186" s="14"/>
      <c r="AX186" s="19"/>
      <c r="AY186" s="19"/>
      <c r="AZ186" s="19"/>
      <c r="BA186" s="19"/>
      <c r="BB186" s="19"/>
      <c r="BC186" s="19"/>
      <c r="BD186" s="19"/>
      <c r="BE186" s="19"/>
      <c r="BF186" s="14"/>
      <c r="BG186" s="35" t="str">
        <f>IF(BB186&lt;&gt;"","&lt;a href='https://www.inaturalist.org/observations/"&amp;BB186&amp;" 'target='_blank' style='color: blue'&gt;iNaturalist Record: "&amp;BB186&amp;"&lt;/a&gt; ","")</f>
        <v/>
      </c>
      <c r="BH186" s="36" t="str">
        <f>IF(AT186&lt;&gt;"",AT186&amp;". ","")</f>
        <v/>
      </c>
      <c r="BI186" s="36" t="str">
        <f>IF(AV186&lt;&gt;"","Land use/disturbance history: "&amp;AV186&amp;". ","")</f>
        <v/>
      </c>
      <c r="BJ186" s="36" t="str">
        <f>IF(AW186&lt;&gt;"","Slope in degrees: "&amp;AW186&amp;". ","")</f>
        <v/>
      </c>
      <c r="BK186" s="36" t="str">
        <f>IF(AX186&lt;&gt;"","Slope aspect: "&amp;AX186&amp;". ","")</f>
        <v/>
      </c>
      <c r="BL186" s="36" t="str">
        <f>IF(AY186&lt;&gt;"","Soil description: "&amp;AY186&amp;". ","")</f>
        <v/>
      </c>
      <c r="BM186" s="36" t="str">
        <f>IF(BA186&lt;&gt;"","Terrain: "&amp;BA186&amp;". ","")</f>
        <v/>
      </c>
      <c r="BN186" s="36" t="str">
        <f t="shared" si="22"/>
        <v/>
      </c>
      <c r="BO186" t="str">
        <f t="shared" si="23"/>
        <v/>
      </c>
      <c r="BP186" t="str">
        <f>IF(BD186&lt;&gt;"","Permit: "&amp;BD186,"")</f>
        <v/>
      </c>
      <c r="BQ186" s="41" t="str">
        <f>IF(AA186="Abundant","Estimated frequency within viewshed: Abundant (&gt;500).",IF(AA186="Common","Estimated frequency within viewshed: Common (101-500).",IF(AA186="Frequent","Estimated frequency within viewshed: Frequent (11-100).",IF(AA186="Occasional","Estimated frequency within viewshed: Occasional (6-10).",IF(AA186="Rare","Estimated frequency within viewshed: Rare (1-5).","")))))</f>
        <v/>
      </c>
      <c r="BR186" s="41" t="str">
        <f>IF(B186&lt;&gt;"",B186&amp;". ","")</f>
        <v/>
      </c>
      <c r="BS186" s="41" t="str">
        <f>IF(M186="Same individual","Tissue sample collected.",IF(M186="Same population","Tissue sample collected from another individual in the same population.",""))</f>
        <v/>
      </c>
      <c r="BT186" s="41" t="str">
        <f>IF(R186&lt;&gt;"","Seed sample collected from "&amp;R186&amp;" plants within the same population.","")</f>
        <v/>
      </c>
      <c r="BU186" s="41" t="str">
        <f>IF(AB186&lt;&gt;"",AB186&amp;". ","")</f>
        <v/>
      </c>
      <c r="BV186" s="41" t="str">
        <f>IF(AE186&lt;&gt;"","Landowner: "&amp;AE186&amp;".","")</f>
        <v/>
      </c>
      <c r="BW186" s="41" t="str">
        <f>IF(AF186&lt;&gt;"","Element Occurrence ID: "&amp;AF186&amp;".","")</f>
        <v/>
      </c>
      <c r="BX186" s="41" t="str">
        <f t="shared" si="24"/>
        <v/>
      </c>
      <c r="BY186" t="str">
        <f t="shared" si="25"/>
        <v/>
      </c>
      <c r="BZ186" s="41" t="str">
        <f t="shared" si="26"/>
        <v/>
      </c>
      <c r="CA186" t="str">
        <f t="shared" si="27"/>
        <v/>
      </c>
      <c r="CB186" s="41" t="str">
        <f>IF(AU186&lt;&gt;"","Area immediately surrounding specimen: "&amp;AU186&amp;".","")</f>
        <v/>
      </c>
      <c r="CC186" s="41" t="str">
        <f>IF(T186&lt;&gt;"","Habit: "&amp;T186&amp;".","")</f>
        <v/>
      </c>
      <c r="CD186" s="41" t="str">
        <f>IF(U186&lt;&gt;"","Life history habit: "&amp;U186&amp;".","")</f>
        <v/>
      </c>
      <c r="CE186" s="41" t="str">
        <f>IF(V186&lt;&gt;"","Graminoid habit: "&amp;V186&amp;".","")</f>
        <v/>
      </c>
      <c r="CF186" s="41" t="str">
        <f>IF(W186&lt;&gt;"","Flower color: "&amp;W186&amp;".","")</f>
        <v/>
      </c>
      <c r="CG186" s="41" t="str">
        <f>IF(X186&lt;&gt;"","Height in centimeters: "&amp;X186&amp;".","")</f>
        <v/>
      </c>
      <c r="CH186" s="41" t="str">
        <f>IF(Y186&lt;&gt;"",Y186&amp;".","")</f>
        <v/>
      </c>
      <c r="CI186" s="41" t="str">
        <f t="shared" si="28"/>
        <v/>
      </c>
      <c r="CJ186" t="str">
        <f t="shared" si="29"/>
        <v/>
      </c>
      <c r="CK186" s="41" t="str">
        <f>IF(T186&lt;&gt;"","''habit'':"&amp;"''"&amp;T186&amp;"'',","")</f>
        <v/>
      </c>
      <c r="CL186" s="41" t="str">
        <f>IF(U186&lt;&gt;"","''life cycle habit'':"&amp;"''"&amp;U186&amp;"'',","")</f>
        <v/>
      </c>
      <c r="CM186" s="41" t="str">
        <f>IF(V186&lt;&gt;"","''graminoidHabit'':"&amp;"''"&amp;V186&amp;"'',","")</f>
        <v/>
      </c>
      <c r="CN186" s="41" t="str">
        <f>IF(W186&lt;&gt;"","''flower color'':"&amp;"''"&amp;W186&amp;"'',","")</f>
        <v/>
      </c>
      <c r="CO186" s="41" t="str">
        <f>IF(X186&lt;&gt;"","''heightInCentimeters'':"&amp;X186&amp;",","")</f>
        <v/>
      </c>
      <c r="CP186" s="41" t="str">
        <f>IF(Y186&lt;&gt;"",Y186,"")</f>
        <v/>
      </c>
      <c r="CQ186" s="41" t="str">
        <f t="shared" si="30"/>
        <v/>
      </c>
      <c r="CR186" s="42" t="str">
        <f t="shared" si="31"/>
        <v/>
      </c>
      <c r="CS186" t="str">
        <f t="shared" si="32"/>
        <v/>
      </c>
      <c r="CT186" t="str">
        <f>IF(L186="Y","tissue","")</f>
        <v/>
      </c>
      <c r="CU186" t="str">
        <f>IF(L186="Y","in collection","")</f>
        <v/>
      </c>
      <c r="CV186" t="str">
        <f>IF(L186="Y","dessicated","")</f>
        <v/>
      </c>
    </row>
    <row r="187" spans="1:100" ht="16.5" x14ac:dyDescent="0.3">
      <c r="A187" s="7"/>
      <c r="B187" s="19"/>
      <c r="C187" s="19"/>
      <c r="D187" s="19"/>
      <c r="E187" s="19"/>
      <c r="F187" s="19"/>
      <c r="G187" s="10"/>
      <c r="H187" s="14"/>
      <c r="I187" s="19"/>
      <c r="J187" s="19"/>
      <c r="K187" s="10"/>
      <c r="L187" s="19"/>
      <c r="M187" s="19"/>
      <c r="N187" s="19"/>
      <c r="O187" s="19"/>
      <c r="P187" s="19"/>
      <c r="Q187" s="24"/>
      <c r="R187" s="14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29"/>
      <c r="AL187" s="29"/>
      <c r="AM187" s="7"/>
      <c r="AN187" s="7"/>
      <c r="AO187" s="7"/>
      <c r="AP187" s="19"/>
      <c r="AQ187" s="19"/>
      <c r="AR187" s="19"/>
      <c r="AS187" s="14"/>
      <c r="AT187" s="19"/>
      <c r="AU187" s="19"/>
      <c r="AV187" s="19"/>
      <c r="AW187" s="14"/>
      <c r="AX187" s="19"/>
      <c r="AY187" s="19"/>
      <c r="AZ187" s="19"/>
      <c r="BA187" s="19"/>
      <c r="BB187" s="19"/>
      <c r="BC187" s="19"/>
      <c r="BD187" s="19"/>
      <c r="BE187" s="19"/>
      <c r="BF187" s="14"/>
      <c r="BG187" s="35" t="str">
        <f>IF(BB187&lt;&gt;"","&lt;a href='https://www.inaturalist.org/observations/"&amp;BB187&amp;" 'target='_blank' style='color: blue'&gt;iNaturalist Record: "&amp;BB187&amp;"&lt;/a&gt; ","")</f>
        <v/>
      </c>
      <c r="BH187" s="36" t="str">
        <f>IF(AT187&lt;&gt;"",AT187&amp;". ","")</f>
        <v/>
      </c>
      <c r="BI187" s="36" t="str">
        <f>IF(AV187&lt;&gt;"","Land use/disturbance history: "&amp;AV187&amp;". ","")</f>
        <v/>
      </c>
      <c r="BJ187" s="36" t="str">
        <f>IF(AW187&lt;&gt;"","Slope in degrees: "&amp;AW187&amp;". ","")</f>
        <v/>
      </c>
      <c r="BK187" s="36" t="str">
        <f>IF(AX187&lt;&gt;"","Slope aspect: "&amp;AX187&amp;". ","")</f>
        <v/>
      </c>
      <c r="BL187" s="36" t="str">
        <f>IF(AY187&lt;&gt;"","Soil description: "&amp;AY187&amp;". ","")</f>
        <v/>
      </c>
      <c r="BM187" s="36" t="str">
        <f>IF(BA187&lt;&gt;"","Terrain: "&amp;BA187&amp;". ","")</f>
        <v/>
      </c>
      <c r="BN187" s="36" t="str">
        <f t="shared" si="22"/>
        <v/>
      </c>
      <c r="BO187" t="str">
        <f t="shared" si="23"/>
        <v/>
      </c>
      <c r="BP187" t="str">
        <f>IF(BD187&lt;&gt;"","Permit: "&amp;BD187,"")</f>
        <v/>
      </c>
      <c r="BQ187" s="41" t="str">
        <f>IF(AA187="Abundant","Estimated frequency within viewshed: Abundant (&gt;500).",IF(AA187="Common","Estimated frequency within viewshed: Common (101-500).",IF(AA187="Frequent","Estimated frequency within viewshed: Frequent (11-100).",IF(AA187="Occasional","Estimated frequency within viewshed: Occasional (6-10).",IF(AA187="Rare","Estimated frequency within viewshed: Rare (1-5).","")))))</f>
        <v/>
      </c>
      <c r="BR187" s="41" t="str">
        <f>IF(B187&lt;&gt;"",B187&amp;". ","")</f>
        <v/>
      </c>
      <c r="BS187" s="41" t="str">
        <f>IF(M187="Same individual","Tissue sample collected.",IF(M187="Same population","Tissue sample collected from another individual in the same population.",""))</f>
        <v/>
      </c>
      <c r="BT187" s="41" t="str">
        <f>IF(R187&lt;&gt;"","Seed sample collected from "&amp;R187&amp;" plants within the same population.","")</f>
        <v/>
      </c>
      <c r="BU187" s="41" t="str">
        <f>IF(AB187&lt;&gt;"",AB187&amp;". ","")</f>
        <v/>
      </c>
      <c r="BV187" s="41" t="str">
        <f>IF(AE187&lt;&gt;"","Landowner: "&amp;AE187&amp;".","")</f>
        <v/>
      </c>
      <c r="BW187" s="41" t="str">
        <f>IF(AF187&lt;&gt;"","Element Occurrence ID: "&amp;AF187&amp;".","")</f>
        <v/>
      </c>
      <c r="BX187" s="41" t="str">
        <f t="shared" si="24"/>
        <v/>
      </c>
      <c r="BY187" t="str">
        <f t="shared" si="25"/>
        <v/>
      </c>
      <c r="BZ187" s="41" t="str">
        <f t="shared" si="26"/>
        <v/>
      </c>
      <c r="CA187" t="str">
        <f t="shared" si="27"/>
        <v/>
      </c>
      <c r="CB187" s="41" t="str">
        <f>IF(AU187&lt;&gt;"","Area immediately surrounding specimen: "&amp;AU187&amp;".","")</f>
        <v/>
      </c>
      <c r="CC187" s="41" t="str">
        <f>IF(T187&lt;&gt;"","Habit: "&amp;T187&amp;".","")</f>
        <v/>
      </c>
      <c r="CD187" s="41" t="str">
        <f>IF(U187&lt;&gt;"","Life history habit: "&amp;U187&amp;".","")</f>
        <v/>
      </c>
      <c r="CE187" s="41" t="str">
        <f>IF(V187&lt;&gt;"","Graminoid habit: "&amp;V187&amp;".","")</f>
        <v/>
      </c>
      <c r="CF187" s="41" t="str">
        <f>IF(W187&lt;&gt;"","Flower color: "&amp;W187&amp;".","")</f>
        <v/>
      </c>
      <c r="CG187" s="41" t="str">
        <f>IF(X187&lt;&gt;"","Height in centimeters: "&amp;X187&amp;".","")</f>
        <v/>
      </c>
      <c r="CH187" s="41" t="str">
        <f>IF(Y187&lt;&gt;"",Y187&amp;".","")</f>
        <v/>
      </c>
      <c r="CI187" s="41" t="str">
        <f t="shared" si="28"/>
        <v/>
      </c>
      <c r="CJ187" t="str">
        <f t="shared" si="29"/>
        <v/>
      </c>
      <c r="CK187" s="41" t="str">
        <f>IF(T187&lt;&gt;"","''habit'':"&amp;"''"&amp;T187&amp;"'',","")</f>
        <v/>
      </c>
      <c r="CL187" s="41" t="str">
        <f>IF(U187&lt;&gt;"","''life cycle habit'':"&amp;"''"&amp;U187&amp;"'',","")</f>
        <v/>
      </c>
      <c r="CM187" s="41" t="str">
        <f>IF(V187&lt;&gt;"","''graminoidHabit'':"&amp;"''"&amp;V187&amp;"'',","")</f>
        <v/>
      </c>
      <c r="CN187" s="41" t="str">
        <f>IF(W187&lt;&gt;"","''flower color'':"&amp;"''"&amp;W187&amp;"'',","")</f>
        <v/>
      </c>
      <c r="CO187" s="41" t="str">
        <f>IF(X187&lt;&gt;"","''heightInCentimeters'':"&amp;X187&amp;",","")</f>
        <v/>
      </c>
      <c r="CP187" s="41" t="str">
        <f>IF(Y187&lt;&gt;"",Y187,"")</f>
        <v/>
      </c>
      <c r="CQ187" s="41" t="str">
        <f t="shared" si="30"/>
        <v/>
      </c>
      <c r="CR187" s="42" t="str">
        <f t="shared" si="31"/>
        <v/>
      </c>
      <c r="CS187" t="str">
        <f t="shared" si="32"/>
        <v/>
      </c>
      <c r="CT187" t="str">
        <f>IF(L187="Y","tissue","")</f>
        <v/>
      </c>
      <c r="CU187" t="str">
        <f>IF(L187="Y","in collection","")</f>
        <v/>
      </c>
      <c r="CV187" t="str">
        <f>IF(L187="Y","dessicated","")</f>
        <v/>
      </c>
    </row>
    <row r="188" spans="1:100" ht="16.5" x14ac:dyDescent="0.3">
      <c r="A188" s="7"/>
      <c r="B188" s="19"/>
      <c r="C188" s="19"/>
      <c r="D188" s="19"/>
      <c r="E188" s="19"/>
      <c r="F188" s="19"/>
      <c r="G188" s="10"/>
      <c r="H188" s="14"/>
      <c r="I188" s="19"/>
      <c r="J188" s="19"/>
      <c r="K188" s="10"/>
      <c r="L188" s="19"/>
      <c r="M188" s="19"/>
      <c r="N188" s="19"/>
      <c r="O188" s="19"/>
      <c r="P188" s="19"/>
      <c r="Q188" s="24"/>
      <c r="R188" s="14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29"/>
      <c r="AL188" s="29"/>
      <c r="AM188" s="7"/>
      <c r="AN188" s="7"/>
      <c r="AO188" s="7"/>
      <c r="AP188" s="19"/>
      <c r="AQ188" s="19"/>
      <c r="AR188" s="19"/>
      <c r="AS188" s="14"/>
      <c r="AT188" s="19"/>
      <c r="AU188" s="19"/>
      <c r="AV188" s="19"/>
      <c r="AW188" s="14"/>
      <c r="AX188" s="19"/>
      <c r="AY188" s="19"/>
      <c r="AZ188" s="19"/>
      <c r="BA188" s="19"/>
      <c r="BB188" s="19"/>
      <c r="BC188" s="19"/>
      <c r="BD188" s="19"/>
      <c r="BE188" s="19"/>
      <c r="BF188" s="14"/>
      <c r="BG188" s="35" t="str">
        <f>IF(BB188&lt;&gt;"","&lt;a href='https://www.inaturalist.org/observations/"&amp;BB188&amp;" 'target='_blank' style='color: blue'&gt;iNaturalist Record: "&amp;BB188&amp;"&lt;/a&gt; ","")</f>
        <v/>
      </c>
      <c r="BH188" s="36" t="str">
        <f>IF(AT188&lt;&gt;"",AT188&amp;". ","")</f>
        <v/>
      </c>
      <c r="BI188" s="36" t="str">
        <f>IF(AV188&lt;&gt;"","Land use/disturbance history: "&amp;AV188&amp;". ","")</f>
        <v/>
      </c>
      <c r="BJ188" s="36" t="str">
        <f>IF(AW188&lt;&gt;"","Slope in degrees: "&amp;AW188&amp;". ","")</f>
        <v/>
      </c>
      <c r="BK188" s="36" t="str">
        <f>IF(AX188&lt;&gt;"","Slope aspect: "&amp;AX188&amp;". ","")</f>
        <v/>
      </c>
      <c r="BL188" s="36" t="str">
        <f>IF(AY188&lt;&gt;"","Soil description: "&amp;AY188&amp;". ","")</f>
        <v/>
      </c>
      <c r="BM188" s="36" t="str">
        <f>IF(BA188&lt;&gt;"","Terrain: "&amp;BA188&amp;". ","")</f>
        <v/>
      </c>
      <c r="BN188" s="36" t="str">
        <f t="shared" si="22"/>
        <v/>
      </c>
      <c r="BO188" t="str">
        <f t="shared" si="23"/>
        <v/>
      </c>
      <c r="BP188" t="str">
        <f>IF(BD188&lt;&gt;"","Permit: "&amp;BD188,"")</f>
        <v/>
      </c>
      <c r="BQ188" s="41" t="str">
        <f>IF(AA188="Abundant","Estimated frequency within viewshed: Abundant (&gt;500).",IF(AA188="Common","Estimated frequency within viewshed: Common (101-500).",IF(AA188="Frequent","Estimated frequency within viewshed: Frequent (11-100).",IF(AA188="Occasional","Estimated frequency within viewshed: Occasional (6-10).",IF(AA188="Rare","Estimated frequency within viewshed: Rare (1-5).","")))))</f>
        <v/>
      </c>
      <c r="BR188" s="41" t="str">
        <f>IF(B188&lt;&gt;"",B188&amp;". ","")</f>
        <v/>
      </c>
      <c r="BS188" s="41" t="str">
        <f>IF(M188="Same individual","Tissue sample collected.",IF(M188="Same population","Tissue sample collected from another individual in the same population.",""))</f>
        <v/>
      </c>
      <c r="BT188" s="41" t="str">
        <f>IF(R188&lt;&gt;"","Seed sample collected from "&amp;R188&amp;" plants within the same population.","")</f>
        <v/>
      </c>
      <c r="BU188" s="41" t="str">
        <f>IF(AB188&lt;&gt;"",AB188&amp;". ","")</f>
        <v/>
      </c>
      <c r="BV188" s="41" t="str">
        <f>IF(AE188&lt;&gt;"","Landowner: "&amp;AE188&amp;".","")</f>
        <v/>
      </c>
      <c r="BW188" s="41" t="str">
        <f>IF(AF188&lt;&gt;"","Element Occurrence ID: "&amp;AF188&amp;".","")</f>
        <v/>
      </c>
      <c r="BX188" s="41" t="str">
        <f t="shared" si="24"/>
        <v/>
      </c>
      <c r="BY188" t="str">
        <f t="shared" si="25"/>
        <v/>
      </c>
      <c r="BZ188" s="41" t="str">
        <f t="shared" si="26"/>
        <v/>
      </c>
      <c r="CA188" t="str">
        <f t="shared" si="27"/>
        <v/>
      </c>
      <c r="CB188" s="41" t="str">
        <f>IF(AU188&lt;&gt;"","Area immediately surrounding specimen: "&amp;AU188&amp;".","")</f>
        <v/>
      </c>
      <c r="CC188" s="41" t="str">
        <f>IF(T188&lt;&gt;"","Habit: "&amp;T188&amp;".","")</f>
        <v/>
      </c>
      <c r="CD188" s="41" t="str">
        <f>IF(U188&lt;&gt;"","Life history habit: "&amp;U188&amp;".","")</f>
        <v/>
      </c>
      <c r="CE188" s="41" t="str">
        <f>IF(V188&lt;&gt;"","Graminoid habit: "&amp;V188&amp;".","")</f>
        <v/>
      </c>
      <c r="CF188" s="41" t="str">
        <f>IF(W188&lt;&gt;"","Flower color: "&amp;W188&amp;".","")</f>
        <v/>
      </c>
      <c r="CG188" s="41" t="str">
        <f>IF(X188&lt;&gt;"","Height in centimeters: "&amp;X188&amp;".","")</f>
        <v/>
      </c>
      <c r="CH188" s="41" t="str">
        <f>IF(Y188&lt;&gt;"",Y188&amp;".","")</f>
        <v/>
      </c>
      <c r="CI188" s="41" t="str">
        <f t="shared" si="28"/>
        <v/>
      </c>
      <c r="CJ188" t="str">
        <f t="shared" si="29"/>
        <v/>
      </c>
      <c r="CK188" s="41" t="str">
        <f>IF(T188&lt;&gt;"","''habit'':"&amp;"''"&amp;T188&amp;"'',","")</f>
        <v/>
      </c>
      <c r="CL188" s="41" t="str">
        <f>IF(U188&lt;&gt;"","''life cycle habit'':"&amp;"''"&amp;U188&amp;"'',","")</f>
        <v/>
      </c>
      <c r="CM188" s="41" t="str">
        <f>IF(V188&lt;&gt;"","''graminoidHabit'':"&amp;"''"&amp;V188&amp;"'',","")</f>
        <v/>
      </c>
      <c r="CN188" s="41" t="str">
        <f>IF(W188&lt;&gt;"","''flower color'':"&amp;"''"&amp;W188&amp;"'',","")</f>
        <v/>
      </c>
      <c r="CO188" s="41" t="str">
        <f>IF(X188&lt;&gt;"","''heightInCentimeters'':"&amp;X188&amp;",","")</f>
        <v/>
      </c>
      <c r="CP188" s="41" t="str">
        <f>IF(Y188&lt;&gt;"",Y188,"")</f>
        <v/>
      </c>
      <c r="CQ188" s="41" t="str">
        <f t="shared" si="30"/>
        <v/>
      </c>
      <c r="CR188" s="42" t="str">
        <f t="shared" si="31"/>
        <v/>
      </c>
      <c r="CS188" t="str">
        <f t="shared" si="32"/>
        <v/>
      </c>
      <c r="CT188" t="str">
        <f>IF(L188="Y","tissue","")</f>
        <v/>
      </c>
      <c r="CU188" t="str">
        <f>IF(L188="Y","in collection","")</f>
        <v/>
      </c>
      <c r="CV188" t="str">
        <f>IF(L188="Y","dessicated","")</f>
        <v/>
      </c>
    </row>
    <row r="189" spans="1:100" ht="16.5" x14ac:dyDescent="0.3">
      <c r="A189" s="7"/>
      <c r="B189" s="19"/>
      <c r="C189" s="19"/>
      <c r="D189" s="19"/>
      <c r="E189" s="19"/>
      <c r="F189" s="19"/>
      <c r="G189" s="10"/>
      <c r="H189" s="14"/>
      <c r="I189" s="19"/>
      <c r="J189" s="19"/>
      <c r="K189" s="10"/>
      <c r="L189" s="19"/>
      <c r="M189" s="19"/>
      <c r="N189" s="19"/>
      <c r="O189" s="19"/>
      <c r="P189" s="19"/>
      <c r="Q189" s="24"/>
      <c r="R189" s="14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29"/>
      <c r="AL189" s="29"/>
      <c r="AM189" s="7"/>
      <c r="AN189" s="7"/>
      <c r="AO189" s="7"/>
      <c r="AP189" s="19"/>
      <c r="AQ189" s="19"/>
      <c r="AR189" s="19"/>
      <c r="AS189" s="14"/>
      <c r="AT189" s="19"/>
      <c r="AU189" s="19"/>
      <c r="AV189" s="19"/>
      <c r="AW189" s="14"/>
      <c r="AX189" s="19"/>
      <c r="AY189" s="19"/>
      <c r="AZ189" s="19"/>
      <c r="BA189" s="19"/>
      <c r="BB189" s="19"/>
      <c r="BC189" s="19"/>
      <c r="BD189" s="19"/>
      <c r="BE189" s="19"/>
      <c r="BF189" s="14"/>
      <c r="BG189" s="35" t="str">
        <f>IF(BB189&lt;&gt;"","&lt;a href='https://www.inaturalist.org/observations/"&amp;BB189&amp;" 'target='_blank' style='color: blue'&gt;iNaturalist Record: "&amp;BB189&amp;"&lt;/a&gt; ","")</f>
        <v/>
      </c>
      <c r="BH189" s="36" t="str">
        <f>IF(AT189&lt;&gt;"",AT189&amp;". ","")</f>
        <v/>
      </c>
      <c r="BI189" s="36" t="str">
        <f>IF(AV189&lt;&gt;"","Land use/disturbance history: "&amp;AV189&amp;". ","")</f>
        <v/>
      </c>
      <c r="BJ189" s="36" t="str">
        <f>IF(AW189&lt;&gt;"","Slope in degrees: "&amp;AW189&amp;". ","")</f>
        <v/>
      </c>
      <c r="BK189" s="36" t="str">
        <f>IF(AX189&lt;&gt;"","Slope aspect: "&amp;AX189&amp;". ","")</f>
        <v/>
      </c>
      <c r="BL189" s="36" t="str">
        <f>IF(AY189&lt;&gt;"","Soil description: "&amp;AY189&amp;". ","")</f>
        <v/>
      </c>
      <c r="BM189" s="36" t="str">
        <f>IF(BA189&lt;&gt;"","Terrain: "&amp;BA189&amp;". ","")</f>
        <v/>
      </c>
      <c r="BN189" s="36" t="str">
        <f t="shared" si="22"/>
        <v/>
      </c>
      <c r="BO189" t="str">
        <f t="shared" si="23"/>
        <v/>
      </c>
      <c r="BP189" t="str">
        <f>IF(BD189&lt;&gt;"","Permit: "&amp;BD189,"")</f>
        <v/>
      </c>
      <c r="BQ189" s="41" t="str">
        <f>IF(AA189="Abundant","Estimated frequency within viewshed: Abundant (&gt;500).",IF(AA189="Common","Estimated frequency within viewshed: Common (101-500).",IF(AA189="Frequent","Estimated frequency within viewshed: Frequent (11-100).",IF(AA189="Occasional","Estimated frequency within viewshed: Occasional (6-10).",IF(AA189="Rare","Estimated frequency within viewshed: Rare (1-5).","")))))</f>
        <v/>
      </c>
      <c r="BR189" s="41" t="str">
        <f>IF(B189&lt;&gt;"",B189&amp;". ","")</f>
        <v/>
      </c>
      <c r="BS189" s="41" t="str">
        <f>IF(M189="Same individual","Tissue sample collected.",IF(M189="Same population","Tissue sample collected from another individual in the same population.",""))</f>
        <v/>
      </c>
      <c r="BT189" s="41" t="str">
        <f>IF(R189&lt;&gt;"","Seed sample collected from "&amp;R189&amp;" plants within the same population.","")</f>
        <v/>
      </c>
      <c r="BU189" s="41" t="str">
        <f>IF(AB189&lt;&gt;"",AB189&amp;". ","")</f>
        <v/>
      </c>
      <c r="BV189" s="41" t="str">
        <f>IF(AE189&lt;&gt;"","Landowner: "&amp;AE189&amp;".","")</f>
        <v/>
      </c>
      <c r="BW189" s="41" t="str">
        <f>IF(AF189&lt;&gt;"","Element Occurrence ID: "&amp;AF189&amp;".","")</f>
        <v/>
      </c>
      <c r="BX189" s="41" t="str">
        <f t="shared" si="24"/>
        <v/>
      </c>
      <c r="BY189" t="str">
        <f t="shared" si="25"/>
        <v/>
      </c>
      <c r="BZ189" s="41" t="str">
        <f t="shared" si="26"/>
        <v/>
      </c>
      <c r="CA189" t="str">
        <f t="shared" si="27"/>
        <v/>
      </c>
      <c r="CB189" s="41" t="str">
        <f>IF(AU189&lt;&gt;"","Area immediately surrounding specimen: "&amp;AU189&amp;".","")</f>
        <v/>
      </c>
      <c r="CC189" s="41" t="str">
        <f>IF(T189&lt;&gt;"","Habit: "&amp;T189&amp;".","")</f>
        <v/>
      </c>
      <c r="CD189" s="41" t="str">
        <f>IF(U189&lt;&gt;"","Life history habit: "&amp;U189&amp;".","")</f>
        <v/>
      </c>
      <c r="CE189" s="41" t="str">
        <f>IF(V189&lt;&gt;"","Graminoid habit: "&amp;V189&amp;".","")</f>
        <v/>
      </c>
      <c r="CF189" s="41" t="str">
        <f>IF(W189&lt;&gt;"","Flower color: "&amp;W189&amp;".","")</f>
        <v/>
      </c>
      <c r="CG189" s="41" t="str">
        <f>IF(X189&lt;&gt;"","Height in centimeters: "&amp;X189&amp;".","")</f>
        <v/>
      </c>
      <c r="CH189" s="41" t="str">
        <f>IF(Y189&lt;&gt;"",Y189&amp;".","")</f>
        <v/>
      </c>
      <c r="CI189" s="41" t="str">
        <f t="shared" si="28"/>
        <v/>
      </c>
      <c r="CJ189" t="str">
        <f t="shared" si="29"/>
        <v/>
      </c>
      <c r="CK189" s="41" t="str">
        <f>IF(T189&lt;&gt;"","''habit'':"&amp;"''"&amp;T189&amp;"'',","")</f>
        <v/>
      </c>
      <c r="CL189" s="41" t="str">
        <f>IF(U189&lt;&gt;"","''life cycle habit'':"&amp;"''"&amp;U189&amp;"'',","")</f>
        <v/>
      </c>
      <c r="CM189" s="41" t="str">
        <f>IF(V189&lt;&gt;"","''graminoidHabit'':"&amp;"''"&amp;V189&amp;"'',","")</f>
        <v/>
      </c>
      <c r="CN189" s="41" t="str">
        <f>IF(W189&lt;&gt;"","''flower color'':"&amp;"''"&amp;W189&amp;"'',","")</f>
        <v/>
      </c>
      <c r="CO189" s="41" t="str">
        <f>IF(X189&lt;&gt;"","''heightInCentimeters'':"&amp;X189&amp;",","")</f>
        <v/>
      </c>
      <c r="CP189" s="41" t="str">
        <f>IF(Y189&lt;&gt;"",Y189,"")</f>
        <v/>
      </c>
      <c r="CQ189" s="41" t="str">
        <f t="shared" si="30"/>
        <v/>
      </c>
      <c r="CR189" s="42" t="str">
        <f t="shared" si="31"/>
        <v/>
      </c>
      <c r="CS189" t="str">
        <f t="shared" si="32"/>
        <v/>
      </c>
      <c r="CT189" t="str">
        <f>IF(L189="Y","tissue","")</f>
        <v/>
      </c>
      <c r="CU189" t="str">
        <f>IF(L189="Y","in collection","")</f>
        <v/>
      </c>
      <c r="CV189" t="str">
        <f>IF(L189="Y","dessicated","")</f>
        <v/>
      </c>
    </row>
    <row r="190" spans="1:100" ht="16.5" x14ac:dyDescent="0.3">
      <c r="A190" s="7"/>
      <c r="B190" s="19"/>
      <c r="C190" s="19"/>
      <c r="D190" s="19"/>
      <c r="E190" s="19"/>
      <c r="F190" s="19"/>
      <c r="G190" s="10"/>
      <c r="H190" s="14"/>
      <c r="I190" s="19"/>
      <c r="J190" s="19"/>
      <c r="K190" s="10"/>
      <c r="L190" s="19"/>
      <c r="M190" s="19"/>
      <c r="N190" s="19"/>
      <c r="O190" s="19"/>
      <c r="P190" s="19"/>
      <c r="Q190" s="24"/>
      <c r="R190" s="14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29"/>
      <c r="AL190" s="29"/>
      <c r="AM190" s="7"/>
      <c r="AN190" s="7"/>
      <c r="AO190" s="7"/>
      <c r="AP190" s="19"/>
      <c r="AQ190" s="19"/>
      <c r="AR190" s="19"/>
      <c r="AS190" s="14"/>
      <c r="AT190" s="19"/>
      <c r="AU190" s="19"/>
      <c r="AV190" s="19"/>
      <c r="AW190" s="14"/>
      <c r="AX190" s="19"/>
      <c r="AY190" s="19"/>
      <c r="AZ190" s="19"/>
      <c r="BA190" s="19"/>
      <c r="BB190" s="19"/>
      <c r="BC190" s="19"/>
      <c r="BD190" s="19"/>
      <c r="BE190" s="19"/>
      <c r="BF190" s="14"/>
      <c r="BG190" s="35" t="str">
        <f>IF(BB190&lt;&gt;"","&lt;a href='https://www.inaturalist.org/observations/"&amp;BB190&amp;" 'target='_blank' style='color: blue'&gt;iNaturalist Record: "&amp;BB190&amp;"&lt;/a&gt; ","")</f>
        <v/>
      </c>
      <c r="BH190" s="36" t="str">
        <f>IF(AT190&lt;&gt;"",AT190&amp;". ","")</f>
        <v/>
      </c>
      <c r="BI190" s="36" t="str">
        <f>IF(AV190&lt;&gt;"","Land use/disturbance history: "&amp;AV190&amp;". ","")</f>
        <v/>
      </c>
      <c r="BJ190" s="36" t="str">
        <f>IF(AW190&lt;&gt;"","Slope in degrees: "&amp;AW190&amp;". ","")</f>
        <v/>
      </c>
      <c r="BK190" s="36" t="str">
        <f>IF(AX190&lt;&gt;"","Slope aspect: "&amp;AX190&amp;". ","")</f>
        <v/>
      </c>
      <c r="BL190" s="36" t="str">
        <f>IF(AY190&lt;&gt;"","Soil description: "&amp;AY190&amp;". ","")</f>
        <v/>
      </c>
      <c r="BM190" s="36" t="str">
        <f>IF(BA190&lt;&gt;"","Terrain: "&amp;BA190&amp;". ","")</f>
        <v/>
      </c>
      <c r="BN190" s="36" t="str">
        <f t="shared" si="22"/>
        <v/>
      </c>
      <c r="BO190" t="str">
        <f t="shared" si="23"/>
        <v/>
      </c>
      <c r="BP190" t="str">
        <f>IF(BD190&lt;&gt;"","Permit: "&amp;BD190,"")</f>
        <v/>
      </c>
      <c r="BQ190" s="41" t="str">
        <f>IF(AA190="Abundant","Estimated frequency within viewshed: Abundant (&gt;500).",IF(AA190="Common","Estimated frequency within viewshed: Common (101-500).",IF(AA190="Frequent","Estimated frequency within viewshed: Frequent (11-100).",IF(AA190="Occasional","Estimated frequency within viewshed: Occasional (6-10).",IF(AA190="Rare","Estimated frequency within viewshed: Rare (1-5).","")))))</f>
        <v/>
      </c>
      <c r="BR190" s="41" t="str">
        <f>IF(B190&lt;&gt;"",B190&amp;". ","")</f>
        <v/>
      </c>
      <c r="BS190" s="41" t="str">
        <f>IF(M190="Same individual","Tissue sample collected.",IF(M190="Same population","Tissue sample collected from another individual in the same population.",""))</f>
        <v/>
      </c>
      <c r="BT190" s="41" t="str">
        <f>IF(R190&lt;&gt;"","Seed sample collected from "&amp;R190&amp;" plants within the same population.","")</f>
        <v/>
      </c>
      <c r="BU190" s="41" t="str">
        <f>IF(AB190&lt;&gt;"",AB190&amp;". ","")</f>
        <v/>
      </c>
      <c r="BV190" s="41" t="str">
        <f>IF(AE190&lt;&gt;"","Landowner: "&amp;AE190&amp;".","")</f>
        <v/>
      </c>
      <c r="BW190" s="41" t="str">
        <f>IF(AF190&lt;&gt;"","Element Occurrence ID: "&amp;AF190&amp;".","")</f>
        <v/>
      </c>
      <c r="BX190" s="41" t="str">
        <f t="shared" si="24"/>
        <v/>
      </c>
      <c r="BY190" t="str">
        <f t="shared" si="25"/>
        <v/>
      </c>
      <c r="BZ190" s="41" t="str">
        <f t="shared" si="26"/>
        <v/>
      </c>
      <c r="CA190" t="str">
        <f t="shared" si="27"/>
        <v/>
      </c>
      <c r="CB190" s="41" t="str">
        <f>IF(AU190&lt;&gt;"","Area immediately surrounding specimen: "&amp;AU190&amp;".","")</f>
        <v/>
      </c>
      <c r="CC190" s="41" t="str">
        <f>IF(T190&lt;&gt;"","Habit: "&amp;T190&amp;".","")</f>
        <v/>
      </c>
      <c r="CD190" s="41" t="str">
        <f>IF(U190&lt;&gt;"","Life history habit: "&amp;U190&amp;".","")</f>
        <v/>
      </c>
      <c r="CE190" s="41" t="str">
        <f>IF(V190&lt;&gt;"","Graminoid habit: "&amp;V190&amp;".","")</f>
        <v/>
      </c>
      <c r="CF190" s="41" t="str">
        <f>IF(W190&lt;&gt;"","Flower color: "&amp;W190&amp;".","")</f>
        <v/>
      </c>
      <c r="CG190" s="41" t="str">
        <f>IF(X190&lt;&gt;"","Height in centimeters: "&amp;X190&amp;".","")</f>
        <v/>
      </c>
      <c r="CH190" s="41" t="str">
        <f>IF(Y190&lt;&gt;"",Y190&amp;".","")</f>
        <v/>
      </c>
      <c r="CI190" s="41" t="str">
        <f t="shared" si="28"/>
        <v/>
      </c>
      <c r="CJ190" t="str">
        <f t="shared" si="29"/>
        <v/>
      </c>
      <c r="CK190" s="41" t="str">
        <f>IF(T190&lt;&gt;"","''habit'':"&amp;"''"&amp;T190&amp;"'',","")</f>
        <v/>
      </c>
      <c r="CL190" s="41" t="str">
        <f>IF(U190&lt;&gt;"","''life cycle habit'':"&amp;"''"&amp;U190&amp;"'',","")</f>
        <v/>
      </c>
      <c r="CM190" s="41" t="str">
        <f>IF(V190&lt;&gt;"","''graminoidHabit'':"&amp;"''"&amp;V190&amp;"'',","")</f>
        <v/>
      </c>
      <c r="CN190" s="41" t="str">
        <f>IF(W190&lt;&gt;"","''flower color'':"&amp;"''"&amp;W190&amp;"'',","")</f>
        <v/>
      </c>
      <c r="CO190" s="41" t="str">
        <f>IF(X190&lt;&gt;"","''heightInCentimeters'':"&amp;X190&amp;",","")</f>
        <v/>
      </c>
      <c r="CP190" s="41" t="str">
        <f>IF(Y190&lt;&gt;"",Y190,"")</f>
        <v/>
      </c>
      <c r="CQ190" s="41" t="str">
        <f t="shared" si="30"/>
        <v/>
      </c>
      <c r="CR190" s="42" t="str">
        <f t="shared" si="31"/>
        <v/>
      </c>
      <c r="CS190" t="str">
        <f t="shared" si="32"/>
        <v/>
      </c>
      <c r="CT190" t="str">
        <f>IF(L190="Y","tissue","")</f>
        <v/>
      </c>
      <c r="CU190" t="str">
        <f>IF(L190="Y","in collection","")</f>
        <v/>
      </c>
      <c r="CV190" t="str">
        <f>IF(L190="Y","dessicated","")</f>
        <v/>
      </c>
    </row>
    <row r="191" spans="1:100" ht="16.5" x14ac:dyDescent="0.3">
      <c r="A191" s="7"/>
      <c r="B191" s="19"/>
      <c r="C191" s="19"/>
      <c r="D191" s="19"/>
      <c r="E191" s="19"/>
      <c r="F191" s="19"/>
      <c r="G191" s="10"/>
      <c r="H191" s="14"/>
      <c r="I191" s="19"/>
      <c r="J191" s="19"/>
      <c r="K191" s="10"/>
      <c r="L191" s="19"/>
      <c r="M191" s="19"/>
      <c r="N191" s="19"/>
      <c r="O191" s="19"/>
      <c r="P191" s="19"/>
      <c r="Q191" s="24"/>
      <c r="R191" s="14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29"/>
      <c r="AL191" s="29"/>
      <c r="AM191" s="7"/>
      <c r="AN191" s="7"/>
      <c r="AO191" s="7"/>
      <c r="AP191" s="19"/>
      <c r="AQ191" s="19"/>
      <c r="AR191" s="19"/>
      <c r="AS191" s="14"/>
      <c r="AT191" s="19"/>
      <c r="AU191" s="19"/>
      <c r="AV191" s="19"/>
      <c r="AW191" s="14"/>
      <c r="AX191" s="19"/>
      <c r="AY191" s="19"/>
      <c r="AZ191" s="19"/>
      <c r="BA191" s="19"/>
      <c r="BB191" s="19"/>
      <c r="BC191" s="19"/>
      <c r="BD191" s="19"/>
      <c r="BE191" s="19"/>
      <c r="BF191" s="14"/>
      <c r="BG191" s="35" t="str">
        <f>IF(BB191&lt;&gt;"","&lt;a href='https://www.inaturalist.org/observations/"&amp;BB191&amp;" 'target='_blank' style='color: blue'&gt;iNaturalist Record: "&amp;BB191&amp;"&lt;/a&gt; ","")</f>
        <v/>
      </c>
      <c r="BH191" s="36" t="str">
        <f>IF(AT191&lt;&gt;"",AT191&amp;". ","")</f>
        <v/>
      </c>
      <c r="BI191" s="36" t="str">
        <f>IF(AV191&lt;&gt;"","Land use/disturbance history: "&amp;AV191&amp;". ","")</f>
        <v/>
      </c>
      <c r="BJ191" s="36" t="str">
        <f>IF(AW191&lt;&gt;"","Slope in degrees: "&amp;AW191&amp;". ","")</f>
        <v/>
      </c>
      <c r="BK191" s="36" t="str">
        <f>IF(AX191&lt;&gt;"","Slope aspect: "&amp;AX191&amp;". ","")</f>
        <v/>
      </c>
      <c r="BL191" s="36" t="str">
        <f>IF(AY191&lt;&gt;"","Soil description: "&amp;AY191&amp;". ","")</f>
        <v/>
      </c>
      <c r="BM191" s="36" t="str">
        <f>IF(BA191&lt;&gt;"","Terrain: "&amp;BA191&amp;". ","")</f>
        <v/>
      </c>
      <c r="BN191" s="36" t="str">
        <f t="shared" si="22"/>
        <v/>
      </c>
      <c r="BO191" t="str">
        <f t="shared" si="23"/>
        <v/>
      </c>
      <c r="BP191" t="str">
        <f>IF(BD191&lt;&gt;"","Permit: "&amp;BD191,"")</f>
        <v/>
      </c>
      <c r="BQ191" s="41" t="str">
        <f>IF(AA191="Abundant","Estimated frequency within viewshed: Abundant (&gt;500).",IF(AA191="Common","Estimated frequency within viewshed: Common (101-500).",IF(AA191="Frequent","Estimated frequency within viewshed: Frequent (11-100).",IF(AA191="Occasional","Estimated frequency within viewshed: Occasional (6-10).",IF(AA191="Rare","Estimated frequency within viewshed: Rare (1-5).","")))))</f>
        <v/>
      </c>
      <c r="BR191" s="41" t="str">
        <f>IF(B191&lt;&gt;"",B191&amp;". ","")</f>
        <v/>
      </c>
      <c r="BS191" s="41" t="str">
        <f>IF(M191="Same individual","Tissue sample collected.",IF(M191="Same population","Tissue sample collected from another individual in the same population.",""))</f>
        <v/>
      </c>
      <c r="BT191" s="41" t="str">
        <f>IF(R191&lt;&gt;"","Seed sample collected from "&amp;R191&amp;" plants within the same population.","")</f>
        <v/>
      </c>
      <c r="BU191" s="41" t="str">
        <f>IF(AB191&lt;&gt;"",AB191&amp;". ","")</f>
        <v/>
      </c>
      <c r="BV191" s="41" t="str">
        <f>IF(AE191&lt;&gt;"","Landowner: "&amp;AE191&amp;".","")</f>
        <v/>
      </c>
      <c r="BW191" s="41" t="str">
        <f>IF(AF191&lt;&gt;"","Element Occurrence ID: "&amp;AF191&amp;".","")</f>
        <v/>
      </c>
      <c r="BX191" s="41" t="str">
        <f t="shared" si="24"/>
        <v/>
      </c>
      <c r="BY191" t="str">
        <f t="shared" si="25"/>
        <v/>
      </c>
      <c r="BZ191" s="41" t="str">
        <f t="shared" si="26"/>
        <v/>
      </c>
      <c r="CA191" t="str">
        <f t="shared" si="27"/>
        <v/>
      </c>
      <c r="CB191" s="41" t="str">
        <f>IF(AU191&lt;&gt;"","Area immediately surrounding specimen: "&amp;AU191&amp;".","")</f>
        <v/>
      </c>
      <c r="CC191" s="41" t="str">
        <f>IF(T191&lt;&gt;"","Habit: "&amp;T191&amp;".","")</f>
        <v/>
      </c>
      <c r="CD191" s="41" t="str">
        <f>IF(U191&lt;&gt;"","Life history habit: "&amp;U191&amp;".","")</f>
        <v/>
      </c>
      <c r="CE191" s="41" t="str">
        <f>IF(V191&lt;&gt;"","Graminoid habit: "&amp;V191&amp;".","")</f>
        <v/>
      </c>
      <c r="CF191" s="41" t="str">
        <f>IF(W191&lt;&gt;"","Flower color: "&amp;W191&amp;".","")</f>
        <v/>
      </c>
      <c r="CG191" s="41" t="str">
        <f>IF(X191&lt;&gt;"","Height in centimeters: "&amp;X191&amp;".","")</f>
        <v/>
      </c>
      <c r="CH191" s="41" t="str">
        <f>IF(Y191&lt;&gt;"",Y191&amp;".","")</f>
        <v/>
      </c>
      <c r="CI191" s="41" t="str">
        <f t="shared" si="28"/>
        <v/>
      </c>
      <c r="CJ191" t="str">
        <f t="shared" si="29"/>
        <v/>
      </c>
      <c r="CK191" s="41" t="str">
        <f>IF(T191&lt;&gt;"","''habit'':"&amp;"''"&amp;T191&amp;"'',","")</f>
        <v/>
      </c>
      <c r="CL191" s="41" t="str">
        <f>IF(U191&lt;&gt;"","''life cycle habit'':"&amp;"''"&amp;U191&amp;"'',","")</f>
        <v/>
      </c>
      <c r="CM191" s="41" t="str">
        <f>IF(V191&lt;&gt;"","''graminoidHabit'':"&amp;"''"&amp;V191&amp;"'',","")</f>
        <v/>
      </c>
      <c r="CN191" s="41" t="str">
        <f>IF(W191&lt;&gt;"","''flower color'':"&amp;"''"&amp;W191&amp;"'',","")</f>
        <v/>
      </c>
      <c r="CO191" s="41" t="str">
        <f>IF(X191&lt;&gt;"","''heightInCentimeters'':"&amp;X191&amp;",","")</f>
        <v/>
      </c>
      <c r="CP191" s="41" t="str">
        <f>IF(Y191&lt;&gt;"",Y191,"")</f>
        <v/>
      </c>
      <c r="CQ191" s="41" t="str">
        <f t="shared" si="30"/>
        <v/>
      </c>
      <c r="CR191" s="42" t="str">
        <f t="shared" si="31"/>
        <v/>
      </c>
      <c r="CS191" t="str">
        <f t="shared" si="32"/>
        <v/>
      </c>
      <c r="CT191" t="str">
        <f>IF(L191="Y","tissue","")</f>
        <v/>
      </c>
      <c r="CU191" t="str">
        <f>IF(L191="Y","in collection","")</f>
        <v/>
      </c>
      <c r="CV191" t="str">
        <f>IF(L191="Y","dessicated","")</f>
        <v/>
      </c>
    </row>
    <row r="192" spans="1:100" ht="16.5" x14ac:dyDescent="0.3">
      <c r="A192" s="7"/>
      <c r="B192" s="19"/>
      <c r="C192" s="19"/>
      <c r="D192" s="19"/>
      <c r="E192" s="19"/>
      <c r="F192" s="19"/>
      <c r="G192" s="10"/>
      <c r="H192" s="14"/>
      <c r="I192" s="19"/>
      <c r="J192" s="19"/>
      <c r="K192" s="10"/>
      <c r="L192" s="19"/>
      <c r="M192" s="19"/>
      <c r="N192" s="19"/>
      <c r="O192" s="19"/>
      <c r="P192" s="19"/>
      <c r="Q192" s="24"/>
      <c r="R192" s="14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29"/>
      <c r="AL192" s="29"/>
      <c r="AM192" s="7"/>
      <c r="AN192" s="7"/>
      <c r="AO192" s="7"/>
      <c r="AP192" s="19"/>
      <c r="AQ192" s="19"/>
      <c r="AR192" s="19"/>
      <c r="AS192" s="14"/>
      <c r="AT192" s="19"/>
      <c r="AU192" s="19"/>
      <c r="AV192" s="19"/>
      <c r="AW192" s="14"/>
      <c r="AX192" s="19"/>
      <c r="AY192" s="19"/>
      <c r="AZ192" s="19"/>
      <c r="BA192" s="19"/>
      <c r="BB192" s="19"/>
      <c r="BC192" s="19"/>
      <c r="BD192" s="19"/>
      <c r="BE192" s="19"/>
      <c r="BF192" s="14"/>
      <c r="BG192" s="35" t="str">
        <f>IF(BB192&lt;&gt;"","&lt;a href='https://www.inaturalist.org/observations/"&amp;BB192&amp;" 'target='_blank' style='color: blue'&gt;iNaturalist Record: "&amp;BB192&amp;"&lt;/a&gt; ","")</f>
        <v/>
      </c>
      <c r="BH192" s="36" t="str">
        <f>IF(AT192&lt;&gt;"",AT192&amp;". ","")</f>
        <v/>
      </c>
      <c r="BI192" s="36" t="str">
        <f>IF(AV192&lt;&gt;"","Land use/disturbance history: "&amp;AV192&amp;". ","")</f>
        <v/>
      </c>
      <c r="BJ192" s="36" t="str">
        <f>IF(AW192&lt;&gt;"","Slope in degrees: "&amp;AW192&amp;". ","")</f>
        <v/>
      </c>
      <c r="BK192" s="36" t="str">
        <f>IF(AX192&lt;&gt;"","Slope aspect: "&amp;AX192&amp;". ","")</f>
        <v/>
      </c>
      <c r="BL192" s="36" t="str">
        <f>IF(AY192&lt;&gt;"","Soil description: "&amp;AY192&amp;". ","")</f>
        <v/>
      </c>
      <c r="BM192" s="36" t="str">
        <f>IF(BA192&lt;&gt;"","Terrain: "&amp;BA192&amp;". ","")</f>
        <v/>
      </c>
      <c r="BN192" s="36" t="str">
        <f t="shared" si="22"/>
        <v/>
      </c>
      <c r="BO192" t="str">
        <f t="shared" si="23"/>
        <v/>
      </c>
      <c r="BP192" t="str">
        <f>IF(BD192&lt;&gt;"","Permit: "&amp;BD192,"")</f>
        <v/>
      </c>
      <c r="BQ192" s="41" t="str">
        <f>IF(AA192="Abundant","Estimated frequency within viewshed: Abundant (&gt;500).",IF(AA192="Common","Estimated frequency within viewshed: Common (101-500).",IF(AA192="Frequent","Estimated frequency within viewshed: Frequent (11-100).",IF(AA192="Occasional","Estimated frequency within viewshed: Occasional (6-10).",IF(AA192="Rare","Estimated frequency within viewshed: Rare (1-5).","")))))</f>
        <v/>
      </c>
      <c r="BR192" s="41" t="str">
        <f>IF(B192&lt;&gt;"",B192&amp;". ","")</f>
        <v/>
      </c>
      <c r="BS192" s="41" t="str">
        <f>IF(M192="Same individual","Tissue sample collected.",IF(M192="Same population","Tissue sample collected from another individual in the same population.",""))</f>
        <v/>
      </c>
      <c r="BT192" s="41" t="str">
        <f>IF(R192&lt;&gt;"","Seed sample collected from "&amp;R192&amp;" plants within the same population.","")</f>
        <v/>
      </c>
      <c r="BU192" s="41" t="str">
        <f>IF(AB192&lt;&gt;"",AB192&amp;". ","")</f>
        <v/>
      </c>
      <c r="BV192" s="41" t="str">
        <f>IF(AE192&lt;&gt;"","Landowner: "&amp;AE192&amp;".","")</f>
        <v/>
      </c>
      <c r="BW192" s="41" t="str">
        <f>IF(AF192&lt;&gt;"","Element Occurrence ID: "&amp;AF192&amp;".","")</f>
        <v/>
      </c>
      <c r="BX192" s="41" t="str">
        <f t="shared" si="24"/>
        <v/>
      </c>
      <c r="BY192" t="str">
        <f t="shared" si="25"/>
        <v/>
      </c>
      <c r="BZ192" s="41" t="str">
        <f t="shared" si="26"/>
        <v/>
      </c>
      <c r="CA192" t="str">
        <f t="shared" si="27"/>
        <v/>
      </c>
      <c r="CB192" s="41" t="str">
        <f>IF(AU192&lt;&gt;"","Area immediately surrounding specimen: "&amp;AU192&amp;".","")</f>
        <v/>
      </c>
      <c r="CC192" s="41" t="str">
        <f>IF(T192&lt;&gt;"","Habit: "&amp;T192&amp;".","")</f>
        <v/>
      </c>
      <c r="CD192" s="41" t="str">
        <f>IF(U192&lt;&gt;"","Life history habit: "&amp;U192&amp;".","")</f>
        <v/>
      </c>
      <c r="CE192" s="41" t="str">
        <f>IF(V192&lt;&gt;"","Graminoid habit: "&amp;V192&amp;".","")</f>
        <v/>
      </c>
      <c r="CF192" s="41" t="str">
        <f>IF(W192&lt;&gt;"","Flower color: "&amp;W192&amp;".","")</f>
        <v/>
      </c>
      <c r="CG192" s="41" t="str">
        <f>IF(X192&lt;&gt;"","Height in centimeters: "&amp;X192&amp;".","")</f>
        <v/>
      </c>
      <c r="CH192" s="41" t="str">
        <f>IF(Y192&lt;&gt;"",Y192&amp;".","")</f>
        <v/>
      </c>
      <c r="CI192" s="41" t="str">
        <f t="shared" si="28"/>
        <v/>
      </c>
      <c r="CJ192" t="str">
        <f t="shared" si="29"/>
        <v/>
      </c>
      <c r="CK192" s="41" t="str">
        <f>IF(T192&lt;&gt;"","''habit'':"&amp;"''"&amp;T192&amp;"'',","")</f>
        <v/>
      </c>
      <c r="CL192" s="41" t="str">
        <f>IF(U192&lt;&gt;"","''life cycle habit'':"&amp;"''"&amp;U192&amp;"'',","")</f>
        <v/>
      </c>
      <c r="CM192" s="41" t="str">
        <f>IF(V192&lt;&gt;"","''graminoidHabit'':"&amp;"''"&amp;V192&amp;"'',","")</f>
        <v/>
      </c>
      <c r="CN192" s="41" t="str">
        <f>IF(W192&lt;&gt;"","''flower color'':"&amp;"''"&amp;W192&amp;"'',","")</f>
        <v/>
      </c>
      <c r="CO192" s="41" t="str">
        <f>IF(X192&lt;&gt;"","''heightInCentimeters'':"&amp;X192&amp;",","")</f>
        <v/>
      </c>
      <c r="CP192" s="41" t="str">
        <f>IF(Y192&lt;&gt;"",Y192,"")</f>
        <v/>
      </c>
      <c r="CQ192" s="41" t="str">
        <f t="shared" si="30"/>
        <v/>
      </c>
      <c r="CR192" s="42" t="str">
        <f t="shared" si="31"/>
        <v/>
      </c>
      <c r="CS192" t="str">
        <f t="shared" si="32"/>
        <v/>
      </c>
      <c r="CT192" t="str">
        <f>IF(L192="Y","tissue","")</f>
        <v/>
      </c>
      <c r="CU192" t="str">
        <f>IF(L192="Y","in collection","")</f>
        <v/>
      </c>
      <c r="CV192" t="str">
        <f>IF(L192="Y","dessicated","")</f>
        <v/>
      </c>
    </row>
    <row r="193" spans="1:100" ht="16.5" x14ac:dyDescent="0.3">
      <c r="A193" s="7"/>
      <c r="B193" s="19"/>
      <c r="C193" s="19"/>
      <c r="D193" s="19"/>
      <c r="E193" s="19"/>
      <c r="F193" s="19"/>
      <c r="G193" s="10"/>
      <c r="H193" s="14"/>
      <c r="I193" s="19"/>
      <c r="J193" s="19"/>
      <c r="K193" s="10"/>
      <c r="L193" s="19"/>
      <c r="M193" s="19"/>
      <c r="N193" s="19"/>
      <c r="O193" s="19"/>
      <c r="P193" s="19"/>
      <c r="Q193" s="24"/>
      <c r="R193" s="14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29"/>
      <c r="AL193" s="29"/>
      <c r="AM193" s="7"/>
      <c r="AN193" s="7"/>
      <c r="AO193" s="7"/>
      <c r="AP193" s="19"/>
      <c r="AQ193" s="19"/>
      <c r="AR193" s="19"/>
      <c r="AS193" s="14"/>
      <c r="AT193" s="19"/>
      <c r="AU193" s="19"/>
      <c r="AV193" s="19"/>
      <c r="AW193" s="14"/>
      <c r="AX193" s="19"/>
      <c r="AY193" s="19"/>
      <c r="AZ193" s="19"/>
      <c r="BA193" s="19"/>
      <c r="BB193" s="19"/>
      <c r="BC193" s="19"/>
      <c r="BD193" s="19"/>
      <c r="BE193" s="19"/>
      <c r="BF193" s="14"/>
      <c r="BG193" s="35" t="str">
        <f>IF(BB193&lt;&gt;"","&lt;a href='https://www.inaturalist.org/observations/"&amp;BB193&amp;" 'target='_blank' style='color: blue'&gt;iNaturalist Record: "&amp;BB193&amp;"&lt;/a&gt; ","")</f>
        <v/>
      </c>
      <c r="BH193" s="36" t="str">
        <f>IF(AT193&lt;&gt;"",AT193&amp;". ","")</f>
        <v/>
      </c>
      <c r="BI193" s="36" t="str">
        <f>IF(AV193&lt;&gt;"","Land use/disturbance history: "&amp;AV193&amp;". ","")</f>
        <v/>
      </c>
      <c r="BJ193" s="36" t="str">
        <f>IF(AW193&lt;&gt;"","Slope in degrees: "&amp;AW193&amp;". ","")</f>
        <v/>
      </c>
      <c r="BK193" s="36" t="str">
        <f>IF(AX193&lt;&gt;"","Slope aspect: "&amp;AX193&amp;". ","")</f>
        <v/>
      </c>
      <c r="BL193" s="36" t="str">
        <f>IF(AY193&lt;&gt;"","Soil description: "&amp;AY193&amp;". ","")</f>
        <v/>
      </c>
      <c r="BM193" s="36" t="str">
        <f>IF(BA193&lt;&gt;"","Terrain: "&amp;BA193&amp;". ","")</f>
        <v/>
      </c>
      <c r="BN193" s="36" t="str">
        <f t="shared" si="22"/>
        <v/>
      </c>
      <c r="BO193" t="str">
        <f t="shared" si="23"/>
        <v/>
      </c>
      <c r="BP193" t="str">
        <f>IF(BD193&lt;&gt;"","Permit: "&amp;BD193,"")</f>
        <v/>
      </c>
      <c r="BQ193" s="41" t="str">
        <f>IF(AA193="Abundant","Estimated frequency within viewshed: Abundant (&gt;500).",IF(AA193="Common","Estimated frequency within viewshed: Common (101-500).",IF(AA193="Frequent","Estimated frequency within viewshed: Frequent (11-100).",IF(AA193="Occasional","Estimated frequency within viewshed: Occasional (6-10).",IF(AA193="Rare","Estimated frequency within viewshed: Rare (1-5).","")))))</f>
        <v/>
      </c>
      <c r="BR193" s="41" t="str">
        <f>IF(B193&lt;&gt;"",B193&amp;". ","")</f>
        <v/>
      </c>
      <c r="BS193" s="41" t="str">
        <f>IF(M193="Same individual","Tissue sample collected.",IF(M193="Same population","Tissue sample collected from another individual in the same population.",""))</f>
        <v/>
      </c>
      <c r="BT193" s="41" t="str">
        <f>IF(R193&lt;&gt;"","Seed sample collected from "&amp;R193&amp;" plants within the same population.","")</f>
        <v/>
      </c>
      <c r="BU193" s="41" t="str">
        <f>IF(AB193&lt;&gt;"",AB193&amp;". ","")</f>
        <v/>
      </c>
      <c r="BV193" s="41" t="str">
        <f>IF(AE193&lt;&gt;"","Landowner: "&amp;AE193&amp;".","")</f>
        <v/>
      </c>
      <c r="BW193" s="41" t="str">
        <f>IF(AF193&lt;&gt;"","Element Occurrence ID: "&amp;AF193&amp;".","")</f>
        <v/>
      </c>
      <c r="BX193" s="41" t="str">
        <f t="shared" si="24"/>
        <v/>
      </c>
      <c r="BY193" t="str">
        <f t="shared" si="25"/>
        <v/>
      </c>
      <c r="BZ193" s="41" t="str">
        <f t="shared" si="26"/>
        <v/>
      </c>
      <c r="CA193" t="str">
        <f t="shared" si="27"/>
        <v/>
      </c>
      <c r="CB193" s="41" t="str">
        <f>IF(AU193&lt;&gt;"","Area immediately surrounding specimen: "&amp;AU193&amp;".","")</f>
        <v/>
      </c>
      <c r="CC193" s="41" t="str">
        <f>IF(T193&lt;&gt;"","Habit: "&amp;T193&amp;".","")</f>
        <v/>
      </c>
      <c r="CD193" s="41" t="str">
        <f>IF(U193&lt;&gt;"","Life history habit: "&amp;U193&amp;".","")</f>
        <v/>
      </c>
      <c r="CE193" s="41" t="str">
        <f>IF(V193&lt;&gt;"","Graminoid habit: "&amp;V193&amp;".","")</f>
        <v/>
      </c>
      <c r="CF193" s="41" t="str">
        <f>IF(W193&lt;&gt;"","Flower color: "&amp;W193&amp;".","")</f>
        <v/>
      </c>
      <c r="CG193" s="41" t="str">
        <f>IF(X193&lt;&gt;"","Height in centimeters: "&amp;X193&amp;".","")</f>
        <v/>
      </c>
      <c r="CH193" s="41" t="str">
        <f>IF(Y193&lt;&gt;"",Y193&amp;".","")</f>
        <v/>
      </c>
      <c r="CI193" s="41" t="str">
        <f t="shared" si="28"/>
        <v/>
      </c>
      <c r="CJ193" t="str">
        <f t="shared" si="29"/>
        <v/>
      </c>
      <c r="CK193" s="41" t="str">
        <f>IF(T193&lt;&gt;"","''habit'':"&amp;"''"&amp;T193&amp;"'',","")</f>
        <v/>
      </c>
      <c r="CL193" s="41" t="str">
        <f>IF(U193&lt;&gt;"","''life cycle habit'':"&amp;"''"&amp;U193&amp;"'',","")</f>
        <v/>
      </c>
      <c r="CM193" s="41" t="str">
        <f>IF(V193&lt;&gt;"","''graminoidHabit'':"&amp;"''"&amp;V193&amp;"'',","")</f>
        <v/>
      </c>
      <c r="CN193" s="41" t="str">
        <f>IF(W193&lt;&gt;"","''flower color'':"&amp;"''"&amp;W193&amp;"'',","")</f>
        <v/>
      </c>
      <c r="CO193" s="41" t="str">
        <f>IF(X193&lt;&gt;"","''heightInCentimeters'':"&amp;X193&amp;",","")</f>
        <v/>
      </c>
      <c r="CP193" s="41" t="str">
        <f>IF(Y193&lt;&gt;"",Y193,"")</f>
        <v/>
      </c>
      <c r="CQ193" s="41" t="str">
        <f t="shared" si="30"/>
        <v/>
      </c>
      <c r="CR193" s="42" t="str">
        <f t="shared" si="31"/>
        <v/>
      </c>
      <c r="CS193" t="str">
        <f t="shared" si="32"/>
        <v/>
      </c>
      <c r="CT193" t="str">
        <f>IF(L193="Y","tissue","")</f>
        <v/>
      </c>
      <c r="CU193" t="str">
        <f>IF(L193="Y","in collection","")</f>
        <v/>
      </c>
      <c r="CV193" t="str">
        <f>IF(L193="Y","dessicated","")</f>
        <v/>
      </c>
    </row>
    <row r="194" spans="1:100" ht="16.5" x14ac:dyDescent="0.3">
      <c r="A194" s="7"/>
      <c r="B194" s="19"/>
      <c r="C194" s="19"/>
      <c r="D194" s="19"/>
      <c r="E194" s="19"/>
      <c r="F194" s="19"/>
      <c r="G194" s="10"/>
      <c r="H194" s="14"/>
      <c r="I194" s="19"/>
      <c r="J194" s="19"/>
      <c r="K194" s="10"/>
      <c r="L194" s="19"/>
      <c r="M194" s="19"/>
      <c r="N194" s="19"/>
      <c r="O194" s="19"/>
      <c r="P194" s="19"/>
      <c r="Q194" s="24"/>
      <c r="R194" s="14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29"/>
      <c r="AL194" s="29"/>
      <c r="AM194" s="7"/>
      <c r="AN194" s="7"/>
      <c r="AO194" s="7"/>
      <c r="AP194" s="19"/>
      <c r="AQ194" s="19"/>
      <c r="AR194" s="19"/>
      <c r="AS194" s="14"/>
      <c r="AT194" s="19"/>
      <c r="AU194" s="19"/>
      <c r="AV194" s="19"/>
      <c r="AW194" s="14"/>
      <c r="AX194" s="19"/>
      <c r="AY194" s="19"/>
      <c r="AZ194" s="19"/>
      <c r="BA194" s="19"/>
      <c r="BB194" s="19"/>
      <c r="BC194" s="19"/>
      <c r="BD194" s="19"/>
      <c r="BE194" s="19"/>
      <c r="BF194" s="14"/>
      <c r="BG194" s="35" t="str">
        <f>IF(BB194&lt;&gt;"","&lt;a href='https://www.inaturalist.org/observations/"&amp;BB194&amp;" 'target='_blank' style='color: blue'&gt;iNaturalist Record: "&amp;BB194&amp;"&lt;/a&gt; ","")</f>
        <v/>
      </c>
      <c r="BH194" s="36" t="str">
        <f>IF(AT194&lt;&gt;"",AT194&amp;". ","")</f>
        <v/>
      </c>
      <c r="BI194" s="36" t="str">
        <f>IF(AV194&lt;&gt;"","Land use/disturbance history: "&amp;AV194&amp;". ","")</f>
        <v/>
      </c>
      <c r="BJ194" s="36" t="str">
        <f>IF(AW194&lt;&gt;"","Slope in degrees: "&amp;AW194&amp;". ","")</f>
        <v/>
      </c>
      <c r="BK194" s="36" t="str">
        <f>IF(AX194&lt;&gt;"","Slope aspect: "&amp;AX194&amp;". ","")</f>
        <v/>
      </c>
      <c r="BL194" s="36" t="str">
        <f>IF(AY194&lt;&gt;"","Soil description: "&amp;AY194&amp;". ","")</f>
        <v/>
      </c>
      <c r="BM194" s="36" t="str">
        <f>IF(BA194&lt;&gt;"","Terrain: "&amp;BA194&amp;". ","")</f>
        <v/>
      </c>
      <c r="BN194" s="36" t="str">
        <f t="shared" si="22"/>
        <v/>
      </c>
      <c r="BO194" t="str">
        <f t="shared" si="23"/>
        <v/>
      </c>
      <c r="BP194" t="str">
        <f>IF(BD194&lt;&gt;"","Permit: "&amp;BD194,"")</f>
        <v/>
      </c>
      <c r="BQ194" s="41" t="str">
        <f>IF(AA194="Abundant","Estimated frequency within viewshed: Abundant (&gt;500).",IF(AA194="Common","Estimated frequency within viewshed: Common (101-500).",IF(AA194="Frequent","Estimated frequency within viewshed: Frequent (11-100).",IF(AA194="Occasional","Estimated frequency within viewshed: Occasional (6-10).",IF(AA194="Rare","Estimated frequency within viewshed: Rare (1-5).","")))))</f>
        <v/>
      </c>
      <c r="BR194" s="41" t="str">
        <f>IF(B194&lt;&gt;"",B194&amp;". ","")</f>
        <v/>
      </c>
      <c r="BS194" s="41" t="str">
        <f>IF(M194="Same individual","Tissue sample collected.",IF(M194="Same population","Tissue sample collected from another individual in the same population.",""))</f>
        <v/>
      </c>
      <c r="BT194" s="41" t="str">
        <f>IF(R194&lt;&gt;"","Seed sample collected from "&amp;R194&amp;" plants within the same population.","")</f>
        <v/>
      </c>
      <c r="BU194" s="41" t="str">
        <f>IF(AB194&lt;&gt;"",AB194&amp;". ","")</f>
        <v/>
      </c>
      <c r="BV194" s="41" t="str">
        <f>IF(AE194&lt;&gt;"","Landowner: "&amp;AE194&amp;".","")</f>
        <v/>
      </c>
      <c r="BW194" s="41" t="str">
        <f>IF(AF194&lt;&gt;"","Element Occurrence ID: "&amp;AF194&amp;".","")</f>
        <v/>
      </c>
      <c r="BX194" s="41" t="str">
        <f t="shared" si="24"/>
        <v/>
      </c>
      <c r="BY194" t="str">
        <f t="shared" si="25"/>
        <v/>
      </c>
      <c r="BZ194" s="41" t="str">
        <f t="shared" si="26"/>
        <v/>
      </c>
      <c r="CA194" t="str">
        <f t="shared" si="27"/>
        <v/>
      </c>
      <c r="CB194" s="41" t="str">
        <f>IF(AU194&lt;&gt;"","Area immediately surrounding specimen: "&amp;AU194&amp;".","")</f>
        <v/>
      </c>
      <c r="CC194" s="41" t="str">
        <f>IF(T194&lt;&gt;"","Habit: "&amp;T194&amp;".","")</f>
        <v/>
      </c>
      <c r="CD194" s="41" t="str">
        <f>IF(U194&lt;&gt;"","Life history habit: "&amp;U194&amp;".","")</f>
        <v/>
      </c>
      <c r="CE194" s="41" t="str">
        <f>IF(V194&lt;&gt;"","Graminoid habit: "&amp;V194&amp;".","")</f>
        <v/>
      </c>
      <c r="CF194" s="41" t="str">
        <f>IF(W194&lt;&gt;"","Flower color: "&amp;W194&amp;".","")</f>
        <v/>
      </c>
      <c r="CG194" s="41" t="str">
        <f>IF(X194&lt;&gt;"","Height in centimeters: "&amp;X194&amp;".","")</f>
        <v/>
      </c>
      <c r="CH194" s="41" t="str">
        <f>IF(Y194&lt;&gt;"",Y194&amp;".","")</f>
        <v/>
      </c>
      <c r="CI194" s="41" t="str">
        <f t="shared" si="28"/>
        <v/>
      </c>
      <c r="CJ194" t="str">
        <f t="shared" si="29"/>
        <v/>
      </c>
      <c r="CK194" s="41" t="str">
        <f>IF(T194&lt;&gt;"","''habit'':"&amp;"''"&amp;T194&amp;"'',","")</f>
        <v/>
      </c>
      <c r="CL194" s="41" t="str">
        <f>IF(U194&lt;&gt;"","''life cycle habit'':"&amp;"''"&amp;U194&amp;"'',","")</f>
        <v/>
      </c>
      <c r="CM194" s="41" t="str">
        <f>IF(V194&lt;&gt;"","''graminoidHabit'':"&amp;"''"&amp;V194&amp;"'',","")</f>
        <v/>
      </c>
      <c r="CN194" s="41" t="str">
        <f>IF(W194&lt;&gt;"","''flower color'':"&amp;"''"&amp;W194&amp;"'',","")</f>
        <v/>
      </c>
      <c r="CO194" s="41" t="str">
        <f>IF(X194&lt;&gt;"","''heightInCentimeters'':"&amp;X194&amp;",","")</f>
        <v/>
      </c>
      <c r="CP194" s="41" t="str">
        <f>IF(Y194&lt;&gt;"",Y194,"")</f>
        <v/>
      </c>
      <c r="CQ194" s="41" t="str">
        <f t="shared" si="30"/>
        <v/>
      </c>
      <c r="CR194" s="42" t="str">
        <f t="shared" si="31"/>
        <v/>
      </c>
      <c r="CS194" t="str">
        <f t="shared" si="32"/>
        <v/>
      </c>
      <c r="CT194" t="str">
        <f>IF(L194="Y","tissue","")</f>
        <v/>
      </c>
      <c r="CU194" t="str">
        <f>IF(L194="Y","in collection","")</f>
        <v/>
      </c>
      <c r="CV194" t="str">
        <f>IF(L194="Y","dessicated","")</f>
        <v/>
      </c>
    </row>
    <row r="195" spans="1:100" ht="16.5" x14ac:dyDescent="0.3">
      <c r="A195" s="7"/>
      <c r="B195" s="19"/>
      <c r="C195" s="19"/>
      <c r="D195" s="19"/>
      <c r="E195" s="19"/>
      <c r="F195" s="19"/>
      <c r="G195" s="10"/>
      <c r="H195" s="14"/>
      <c r="I195" s="19"/>
      <c r="J195" s="19"/>
      <c r="K195" s="10"/>
      <c r="L195" s="19"/>
      <c r="M195" s="19"/>
      <c r="N195" s="19"/>
      <c r="O195" s="19"/>
      <c r="P195" s="19"/>
      <c r="Q195" s="24"/>
      <c r="R195" s="14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29"/>
      <c r="AL195" s="29"/>
      <c r="AM195" s="7"/>
      <c r="AN195" s="7"/>
      <c r="AO195" s="7"/>
      <c r="AP195" s="19"/>
      <c r="AQ195" s="19"/>
      <c r="AR195" s="19"/>
      <c r="AS195" s="14"/>
      <c r="AT195" s="19"/>
      <c r="AU195" s="19"/>
      <c r="AV195" s="19"/>
      <c r="AW195" s="14"/>
      <c r="AX195" s="19"/>
      <c r="AY195" s="19"/>
      <c r="AZ195" s="19"/>
      <c r="BA195" s="19"/>
      <c r="BB195" s="19"/>
      <c r="BC195" s="19"/>
      <c r="BD195" s="19"/>
      <c r="BE195" s="19"/>
      <c r="BF195" s="14"/>
      <c r="BG195" s="35" t="str">
        <f>IF(BB195&lt;&gt;"","&lt;a href='https://www.inaturalist.org/observations/"&amp;BB195&amp;" 'target='_blank' style='color: blue'&gt;iNaturalist Record: "&amp;BB195&amp;"&lt;/a&gt; ","")</f>
        <v/>
      </c>
      <c r="BH195" s="36" t="str">
        <f>IF(AT195&lt;&gt;"",AT195&amp;". ","")</f>
        <v/>
      </c>
      <c r="BI195" s="36" t="str">
        <f>IF(AV195&lt;&gt;"","Land use/disturbance history: "&amp;AV195&amp;". ","")</f>
        <v/>
      </c>
      <c r="BJ195" s="36" t="str">
        <f>IF(AW195&lt;&gt;"","Slope in degrees: "&amp;AW195&amp;". ","")</f>
        <v/>
      </c>
      <c r="BK195" s="36" t="str">
        <f>IF(AX195&lt;&gt;"","Slope aspect: "&amp;AX195&amp;". ","")</f>
        <v/>
      </c>
      <c r="BL195" s="36" t="str">
        <f>IF(AY195&lt;&gt;"","Soil description: "&amp;AY195&amp;". ","")</f>
        <v/>
      </c>
      <c r="BM195" s="36" t="str">
        <f>IF(BA195&lt;&gt;"","Terrain: "&amp;BA195&amp;". ","")</f>
        <v/>
      </c>
      <c r="BN195" s="36" t="str">
        <f t="shared" si="22"/>
        <v/>
      </c>
      <c r="BO195" t="str">
        <f t="shared" si="23"/>
        <v/>
      </c>
      <c r="BP195" t="str">
        <f>IF(BD195&lt;&gt;"","Permit: "&amp;BD195,"")</f>
        <v/>
      </c>
      <c r="BQ195" s="41" t="str">
        <f>IF(AA195="Abundant","Estimated frequency within viewshed: Abundant (&gt;500).",IF(AA195="Common","Estimated frequency within viewshed: Common (101-500).",IF(AA195="Frequent","Estimated frequency within viewshed: Frequent (11-100).",IF(AA195="Occasional","Estimated frequency within viewshed: Occasional (6-10).",IF(AA195="Rare","Estimated frequency within viewshed: Rare (1-5).","")))))</f>
        <v/>
      </c>
      <c r="BR195" s="41" t="str">
        <f>IF(B195&lt;&gt;"",B195&amp;". ","")</f>
        <v/>
      </c>
      <c r="BS195" s="41" t="str">
        <f>IF(M195="Same individual","Tissue sample collected.",IF(M195="Same population","Tissue sample collected from another individual in the same population.",""))</f>
        <v/>
      </c>
      <c r="BT195" s="41" t="str">
        <f>IF(R195&lt;&gt;"","Seed sample collected from "&amp;R195&amp;" plants within the same population.","")</f>
        <v/>
      </c>
      <c r="BU195" s="41" t="str">
        <f>IF(AB195&lt;&gt;"",AB195&amp;". ","")</f>
        <v/>
      </c>
      <c r="BV195" s="41" t="str">
        <f>IF(AE195&lt;&gt;"","Landowner: "&amp;AE195&amp;".","")</f>
        <v/>
      </c>
      <c r="BW195" s="41" t="str">
        <f>IF(AF195&lt;&gt;"","Element Occurrence ID: "&amp;AF195&amp;".","")</f>
        <v/>
      </c>
      <c r="BX195" s="41" t="str">
        <f t="shared" si="24"/>
        <v/>
      </c>
      <c r="BY195" t="str">
        <f t="shared" si="25"/>
        <v/>
      </c>
      <c r="BZ195" s="41" t="str">
        <f t="shared" si="26"/>
        <v/>
      </c>
      <c r="CA195" t="str">
        <f t="shared" si="27"/>
        <v/>
      </c>
      <c r="CB195" s="41" t="str">
        <f>IF(AU195&lt;&gt;"","Area immediately surrounding specimen: "&amp;AU195&amp;".","")</f>
        <v/>
      </c>
      <c r="CC195" s="41" t="str">
        <f>IF(T195&lt;&gt;"","Habit: "&amp;T195&amp;".","")</f>
        <v/>
      </c>
      <c r="CD195" s="41" t="str">
        <f>IF(U195&lt;&gt;"","Life history habit: "&amp;U195&amp;".","")</f>
        <v/>
      </c>
      <c r="CE195" s="41" t="str">
        <f>IF(V195&lt;&gt;"","Graminoid habit: "&amp;V195&amp;".","")</f>
        <v/>
      </c>
      <c r="CF195" s="41" t="str">
        <f>IF(W195&lt;&gt;"","Flower color: "&amp;W195&amp;".","")</f>
        <v/>
      </c>
      <c r="CG195" s="41" t="str">
        <f>IF(X195&lt;&gt;"","Height in centimeters: "&amp;X195&amp;".","")</f>
        <v/>
      </c>
      <c r="CH195" s="41" t="str">
        <f>IF(Y195&lt;&gt;"",Y195&amp;".","")</f>
        <v/>
      </c>
      <c r="CI195" s="41" t="str">
        <f t="shared" si="28"/>
        <v/>
      </c>
      <c r="CJ195" t="str">
        <f t="shared" si="29"/>
        <v/>
      </c>
      <c r="CK195" s="41" t="str">
        <f>IF(T195&lt;&gt;"","''habit'':"&amp;"''"&amp;T195&amp;"'',","")</f>
        <v/>
      </c>
      <c r="CL195" s="41" t="str">
        <f>IF(U195&lt;&gt;"","''life cycle habit'':"&amp;"''"&amp;U195&amp;"'',","")</f>
        <v/>
      </c>
      <c r="CM195" s="41" t="str">
        <f>IF(V195&lt;&gt;"","''graminoidHabit'':"&amp;"''"&amp;V195&amp;"'',","")</f>
        <v/>
      </c>
      <c r="CN195" s="41" t="str">
        <f>IF(W195&lt;&gt;"","''flower color'':"&amp;"''"&amp;W195&amp;"'',","")</f>
        <v/>
      </c>
      <c r="CO195" s="41" t="str">
        <f>IF(X195&lt;&gt;"","''heightInCentimeters'':"&amp;X195&amp;",","")</f>
        <v/>
      </c>
      <c r="CP195" s="41" t="str">
        <f>IF(Y195&lt;&gt;"",Y195,"")</f>
        <v/>
      </c>
      <c r="CQ195" s="41" t="str">
        <f t="shared" si="30"/>
        <v/>
      </c>
      <c r="CR195" s="42" t="str">
        <f t="shared" si="31"/>
        <v/>
      </c>
      <c r="CS195" t="str">
        <f t="shared" si="32"/>
        <v/>
      </c>
      <c r="CT195" t="str">
        <f>IF(L195="Y","tissue","")</f>
        <v/>
      </c>
      <c r="CU195" t="str">
        <f>IF(L195="Y","in collection","")</f>
        <v/>
      </c>
      <c r="CV195" t="str">
        <f>IF(L195="Y","dessicated","")</f>
        <v/>
      </c>
    </row>
    <row r="196" spans="1:100" ht="16.5" x14ac:dyDescent="0.3">
      <c r="A196" s="7"/>
      <c r="B196" s="19"/>
      <c r="C196" s="19"/>
      <c r="D196" s="19"/>
      <c r="E196" s="19"/>
      <c r="F196" s="19"/>
      <c r="G196" s="10"/>
      <c r="H196" s="14"/>
      <c r="I196" s="19"/>
      <c r="J196" s="19"/>
      <c r="K196" s="10"/>
      <c r="L196" s="19"/>
      <c r="M196" s="19"/>
      <c r="N196" s="19"/>
      <c r="O196" s="19"/>
      <c r="P196" s="19"/>
      <c r="Q196" s="24"/>
      <c r="R196" s="14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29"/>
      <c r="AL196" s="29"/>
      <c r="AM196" s="7"/>
      <c r="AN196" s="7"/>
      <c r="AO196" s="7"/>
      <c r="AP196" s="19"/>
      <c r="AQ196" s="19"/>
      <c r="AR196" s="19"/>
      <c r="AS196" s="14"/>
      <c r="AT196" s="19"/>
      <c r="AU196" s="19"/>
      <c r="AV196" s="19"/>
      <c r="AW196" s="14"/>
      <c r="AX196" s="19"/>
      <c r="AY196" s="19"/>
      <c r="AZ196" s="19"/>
      <c r="BA196" s="19"/>
      <c r="BB196" s="19"/>
      <c r="BC196" s="19"/>
      <c r="BD196" s="19"/>
      <c r="BE196" s="19"/>
      <c r="BF196" s="14"/>
      <c r="BG196" s="35" t="str">
        <f>IF(BB196&lt;&gt;"","&lt;a href='https://www.inaturalist.org/observations/"&amp;BB196&amp;" 'target='_blank' style='color: blue'&gt;iNaturalist Record: "&amp;BB196&amp;"&lt;/a&gt; ","")</f>
        <v/>
      </c>
      <c r="BH196" s="36" t="str">
        <f>IF(AT196&lt;&gt;"",AT196&amp;". ","")</f>
        <v/>
      </c>
      <c r="BI196" s="36" t="str">
        <f>IF(AV196&lt;&gt;"","Land use/disturbance history: "&amp;AV196&amp;". ","")</f>
        <v/>
      </c>
      <c r="BJ196" s="36" t="str">
        <f>IF(AW196&lt;&gt;"","Slope in degrees: "&amp;AW196&amp;". ","")</f>
        <v/>
      </c>
      <c r="BK196" s="36" t="str">
        <f>IF(AX196&lt;&gt;"","Slope aspect: "&amp;AX196&amp;". ","")</f>
        <v/>
      </c>
      <c r="BL196" s="36" t="str">
        <f>IF(AY196&lt;&gt;"","Soil description: "&amp;AY196&amp;". ","")</f>
        <v/>
      </c>
      <c r="BM196" s="36" t="str">
        <f>IF(BA196&lt;&gt;"","Terrain: "&amp;BA196&amp;". ","")</f>
        <v/>
      </c>
      <c r="BN196" s="36" t="str">
        <f t="shared" ref="BN196:BN259" si="33">TRIM(BH196&amp;BI196&amp;BJ196&amp;BK196&amp;BL196&amp;BM196&amp;CB196)</f>
        <v/>
      </c>
      <c r="BO196" t="str">
        <f t="shared" ref="BO196:BO259" si="34">SUBSTITUTE(BN196,"..",".")</f>
        <v/>
      </c>
      <c r="BP196" t="str">
        <f>IF(BD196&lt;&gt;"","Permit: "&amp;BD196,"")</f>
        <v/>
      </c>
      <c r="BQ196" s="41" t="str">
        <f>IF(AA196="Abundant","Estimated frequency within viewshed: Abundant (&gt;500).",IF(AA196="Common","Estimated frequency within viewshed: Common (101-500).",IF(AA196="Frequent","Estimated frequency within viewshed: Frequent (11-100).",IF(AA196="Occasional","Estimated frequency within viewshed: Occasional (6-10).",IF(AA196="Rare","Estimated frequency within viewshed: Rare (1-5).","")))))</f>
        <v/>
      </c>
      <c r="BR196" s="41" t="str">
        <f>IF(B196&lt;&gt;"",B196&amp;". ","")</f>
        <v/>
      </c>
      <c r="BS196" s="41" t="str">
        <f>IF(M196="Same individual","Tissue sample collected.",IF(M196="Same population","Tissue sample collected from another individual in the same population.",""))</f>
        <v/>
      </c>
      <c r="BT196" s="41" t="str">
        <f>IF(R196&lt;&gt;"","Seed sample collected from "&amp;R196&amp;" plants within the same population.","")</f>
        <v/>
      </c>
      <c r="BU196" s="41" t="str">
        <f>IF(AB196&lt;&gt;"",AB196&amp;". ","")</f>
        <v/>
      </c>
      <c r="BV196" s="41" t="str">
        <f>IF(AE196&lt;&gt;"","Landowner: "&amp;AE196&amp;".","")</f>
        <v/>
      </c>
      <c r="BW196" s="41" t="str">
        <f>IF(AF196&lt;&gt;"","Element Occurrence ID: "&amp;AF196&amp;".","")</f>
        <v/>
      </c>
      <c r="BX196" s="41" t="str">
        <f t="shared" ref="BX196:BX259" si="35">TRIM(BV196&amp;" "&amp;BW196)</f>
        <v/>
      </c>
      <c r="BY196" t="str">
        <f t="shared" ref="BY196:BY259" si="36">SUBSTITUTE(BX196,"..",".")</f>
        <v/>
      </c>
      <c r="BZ196" s="41" t="str">
        <f t="shared" ref="BZ196:BZ259" si="37">TRIM(BR196&amp;BQ196&amp;BS196&amp;BT196&amp;BU196&amp;BG196)</f>
        <v/>
      </c>
      <c r="CA196" t="str">
        <f t="shared" ref="CA196:CA259" si="38">SUBSTITUTE(BZ196,"..",".")</f>
        <v/>
      </c>
      <c r="CB196" s="41" t="str">
        <f>IF(AU196&lt;&gt;"","Area immediately surrounding specimen: "&amp;AU196&amp;".","")</f>
        <v/>
      </c>
      <c r="CC196" s="41" t="str">
        <f>IF(T196&lt;&gt;"","Habit: "&amp;T196&amp;".","")</f>
        <v/>
      </c>
      <c r="CD196" s="41" t="str">
        <f>IF(U196&lt;&gt;"","Life history habit: "&amp;U196&amp;".","")</f>
        <v/>
      </c>
      <c r="CE196" s="41" t="str">
        <f>IF(V196&lt;&gt;"","Graminoid habit: "&amp;V196&amp;".","")</f>
        <v/>
      </c>
      <c r="CF196" s="41" t="str">
        <f>IF(W196&lt;&gt;"","Flower color: "&amp;W196&amp;".","")</f>
        <v/>
      </c>
      <c r="CG196" s="41" t="str">
        <f>IF(X196&lt;&gt;"","Height in centimeters: "&amp;X196&amp;".","")</f>
        <v/>
      </c>
      <c r="CH196" s="41" t="str">
        <f>IF(Y196&lt;&gt;"",Y196&amp;".","")</f>
        <v/>
      </c>
      <c r="CI196" s="41" t="str">
        <f t="shared" ref="CI196:CI259" si="39">TRIM(CC196&amp;" "&amp;CD196&amp;" "&amp;CE196&amp;" "&amp;CF196&amp;" "&amp;CG196&amp;" "&amp;CH196)</f>
        <v/>
      </c>
      <c r="CJ196" t="str">
        <f t="shared" ref="CJ196:CJ259" si="40">SUBSTITUTE(CI196,"..",".")</f>
        <v/>
      </c>
      <c r="CK196" s="41" t="str">
        <f>IF(T196&lt;&gt;"","''habit'':"&amp;"''"&amp;T196&amp;"'',","")</f>
        <v/>
      </c>
      <c r="CL196" s="41" t="str">
        <f>IF(U196&lt;&gt;"","''life cycle habit'':"&amp;"''"&amp;U196&amp;"'',","")</f>
        <v/>
      </c>
      <c r="CM196" s="41" t="str">
        <f>IF(V196&lt;&gt;"","''graminoidHabit'':"&amp;"''"&amp;V196&amp;"'',","")</f>
        <v/>
      </c>
      <c r="CN196" s="41" t="str">
        <f>IF(W196&lt;&gt;"","''flower color'':"&amp;"''"&amp;W196&amp;"'',","")</f>
        <v/>
      </c>
      <c r="CO196" s="41" t="str">
        <f>IF(X196&lt;&gt;"","''heightInCentimeters'':"&amp;X196&amp;",","")</f>
        <v/>
      </c>
      <c r="CP196" s="41" t="str">
        <f>IF(Y196&lt;&gt;"",Y196,"")</f>
        <v/>
      </c>
      <c r="CQ196" s="41" t="str">
        <f t="shared" ref="CQ196:CQ259" si="41">TRIM(CK196&amp;CL196&amp;CM196&amp;CN196&amp;CO196&amp;CP196)</f>
        <v/>
      </c>
      <c r="CR196" s="42" t="str">
        <f t="shared" ref="CR196:CR259" si="42">IF(AND(LEFT(CQ196)=",",RIGHT(CQ196)=","),MID(CQ196,2,LEN(CQ196)-2),IF(LEFT(CQ196)=",",MID(CQ196,2,LEN(CQ196)),IF(RIGHT(CQ196)=",",LEFT(CQ196,LEN(CQ196)-1),CQ196)))</f>
        <v/>
      </c>
      <c r="CS196" t="str">
        <f t="shared" ref="CS196:CS259" si="43">IF(CR196&lt;&gt;"","{"&amp;CR196&amp;"}","")</f>
        <v/>
      </c>
      <c r="CT196" t="str">
        <f>IF(L196="Y","tissue","")</f>
        <v/>
      </c>
      <c r="CU196" t="str">
        <f>IF(L196="Y","in collection","")</f>
        <v/>
      </c>
      <c r="CV196" t="str">
        <f>IF(L196="Y","dessicated","")</f>
        <v/>
      </c>
    </row>
    <row r="197" spans="1:100" ht="16.5" x14ac:dyDescent="0.3">
      <c r="A197" s="7"/>
      <c r="B197" s="19"/>
      <c r="C197" s="19"/>
      <c r="D197" s="19"/>
      <c r="E197" s="19"/>
      <c r="F197" s="19"/>
      <c r="G197" s="10"/>
      <c r="H197" s="14"/>
      <c r="I197" s="19"/>
      <c r="J197" s="19"/>
      <c r="K197" s="10"/>
      <c r="L197" s="19"/>
      <c r="M197" s="19"/>
      <c r="N197" s="19"/>
      <c r="O197" s="19"/>
      <c r="P197" s="19"/>
      <c r="Q197" s="24"/>
      <c r="R197" s="14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29"/>
      <c r="AL197" s="29"/>
      <c r="AM197" s="7"/>
      <c r="AN197" s="7"/>
      <c r="AO197" s="7"/>
      <c r="AP197" s="19"/>
      <c r="AQ197" s="19"/>
      <c r="AR197" s="19"/>
      <c r="AS197" s="14"/>
      <c r="AT197" s="19"/>
      <c r="AU197" s="19"/>
      <c r="AV197" s="19"/>
      <c r="AW197" s="14"/>
      <c r="AX197" s="19"/>
      <c r="AY197" s="19"/>
      <c r="AZ197" s="19"/>
      <c r="BA197" s="19"/>
      <c r="BB197" s="19"/>
      <c r="BC197" s="19"/>
      <c r="BD197" s="19"/>
      <c r="BE197" s="19"/>
      <c r="BF197" s="14"/>
      <c r="BG197" s="35" t="str">
        <f>IF(BB197&lt;&gt;"","&lt;a href='https://www.inaturalist.org/observations/"&amp;BB197&amp;" 'target='_blank' style='color: blue'&gt;iNaturalist Record: "&amp;BB197&amp;"&lt;/a&gt; ","")</f>
        <v/>
      </c>
      <c r="BH197" s="36" t="str">
        <f>IF(AT197&lt;&gt;"",AT197&amp;". ","")</f>
        <v/>
      </c>
      <c r="BI197" s="36" t="str">
        <f>IF(AV197&lt;&gt;"","Land use/disturbance history: "&amp;AV197&amp;". ","")</f>
        <v/>
      </c>
      <c r="BJ197" s="36" t="str">
        <f>IF(AW197&lt;&gt;"","Slope in degrees: "&amp;AW197&amp;". ","")</f>
        <v/>
      </c>
      <c r="BK197" s="36" t="str">
        <f>IF(AX197&lt;&gt;"","Slope aspect: "&amp;AX197&amp;". ","")</f>
        <v/>
      </c>
      <c r="BL197" s="36" t="str">
        <f>IF(AY197&lt;&gt;"","Soil description: "&amp;AY197&amp;". ","")</f>
        <v/>
      </c>
      <c r="BM197" s="36" t="str">
        <f>IF(BA197&lt;&gt;"","Terrain: "&amp;BA197&amp;". ","")</f>
        <v/>
      </c>
      <c r="BN197" s="36" t="str">
        <f t="shared" si="33"/>
        <v/>
      </c>
      <c r="BO197" t="str">
        <f t="shared" si="34"/>
        <v/>
      </c>
      <c r="BP197" t="str">
        <f>IF(BD197&lt;&gt;"","Permit: "&amp;BD197,"")</f>
        <v/>
      </c>
      <c r="BQ197" s="41" t="str">
        <f>IF(AA197="Abundant","Estimated frequency within viewshed: Abundant (&gt;500).",IF(AA197="Common","Estimated frequency within viewshed: Common (101-500).",IF(AA197="Frequent","Estimated frequency within viewshed: Frequent (11-100).",IF(AA197="Occasional","Estimated frequency within viewshed: Occasional (6-10).",IF(AA197="Rare","Estimated frequency within viewshed: Rare (1-5).","")))))</f>
        <v/>
      </c>
      <c r="BR197" s="41" t="str">
        <f>IF(B197&lt;&gt;"",B197&amp;". ","")</f>
        <v/>
      </c>
      <c r="BS197" s="41" t="str">
        <f>IF(M197="Same individual","Tissue sample collected.",IF(M197="Same population","Tissue sample collected from another individual in the same population.",""))</f>
        <v/>
      </c>
      <c r="BT197" s="41" t="str">
        <f>IF(R197&lt;&gt;"","Seed sample collected from "&amp;R197&amp;" plants within the same population.","")</f>
        <v/>
      </c>
      <c r="BU197" s="41" t="str">
        <f>IF(AB197&lt;&gt;"",AB197&amp;". ","")</f>
        <v/>
      </c>
      <c r="BV197" s="41" t="str">
        <f>IF(AE197&lt;&gt;"","Landowner: "&amp;AE197&amp;".","")</f>
        <v/>
      </c>
      <c r="BW197" s="41" t="str">
        <f>IF(AF197&lt;&gt;"","Element Occurrence ID: "&amp;AF197&amp;".","")</f>
        <v/>
      </c>
      <c r="BX197" s="41" t="str">
        <f t="shared" si="35"/>
        <v/>
      </c>
      <c r="BY197" t="str">
        <f t="shared" si="36"/>
        <v/>
      </c>
      <c r="BZ197" s="41" t="str">
        <f t="shared" si="37"/>
        <v/>
      </c>
      <c r="CA197" t="str">
        <f t="shared" si="38"/>
        <v/>
      </c>
      <c r="CB197" s="41" t="str">
        <f>IF(AU197&lt;&gt;"","Area immediately surrounding specimen: "&amp;AU197&amp;".","")</f>
        <v/>
      </c>
      <c r="CC197" s="41" t="str">
        <f>IF(T197&lt;&gt;"","Habit: "&amp;T197&amp;".","")</f>
        <v/>
      </c>
      <c r="CD197" s="41" t="str">
        <f>IF(U197&lt;&gt;"","Life history habit: "&amp;U197&amp;".","")</f>
        <v/>
      </c>
      <c r="CE197" s="41" t="str">
        <f>IF(V197&lt;&gt;"","Graminoid habit: "&amp;V197&amp;".","")</f>
        <v/>
      </c>
      <c r="CF197" s="41" t="str">
        <f>IF(W197&lt;&gt;"","Flower color: "&amp;W197&amp;".","")</f>
        <v/>
      </c>
      <c r="CG197" s="41" t="str">
        <f>IF(X197&lt;&gt;"","Height in centimeters: "&amp;X197&amp;".","")</f>
        <v/>
      </c>
      <c r="CH197" s="41" t="str">
        <f>IF(Y197&lt;&gt;"",Y197&amp;".","")</f>
        <v/>
      </c>
      <c r="CI197" s="41" t="str">
        <f t="shared" si="39"/>
        <v/>
      </c>
      <c r="CJ197" t="str">
        <f t="shared" si="40"/>
        <v/>
      </c>
      <c r="CK197" s="41" t="str">
        <f>IF(T197&lt;&gt;"","''habit'':"&amp;"''"&amp;T197&amp;"'',","")</f>
        <v/>
      </c>
      <c r="CL197" s="41" t="str">
        <f>IF(U197&lt;&gt;"","''life cycle habit'':"&amp;"''"&amp;U197&amp;"'',","")</f>
        <v/>
      </c>
      <c r="CM197" s="41" t="str">
        <f>IF(V197&lt;&gt;"","''graminoidHabit'':"&amp;"''"&amp;V197&amp;"'',","")</f>
        <v/>
      </c>
      <c r="CN197" s="41" t="str">
        <f>IF(W197&lt;&gt;"","''flower color'':"&amp;"''"&amp;W197&amp;"'',","")</f>
        <v/>
      </c>
      <c r="CO197" s="41" t="str">
        <f>IF(X197&lt;&gt;"","''heightInCentimeters'':"&amp;X197&amp;",","")</f>
        <v/>
      </c>
      <c r="CP197" s="41" t="str">
        <f>IF(Y197&lt;&gt;"",Y197,"")</f>
        <v/>
      </c>
      <c r="CQ197" s="41" t="str">
        <f t="shared" si="41"/>
        <v/>
      </c>
      <c r="CR197" s="42" t="str">
        <f t="shared" si="42"/>
        <v/>
      </c>
      <c r="CS197" t="str">
        <f t="shared" si="43"/>
        <v/>
      </c>
      <c r="CT197" t="str">
        <f>IF(L197="Y","tissue","")</f>
        <v/>
      </c>
      <c r="CU197" t="str">
        <f>IF(L197="Y","in collection","")</f>
        <v/>
      </c>
      <c r="CV197" t="str">
        <f>IF(L197="Y","dessicated","")</f>
        <v/>
      </c>
    </row>
    <row r="198" spans="1:100" ht="16.5" x14ac:dyDescent="0.3">
      <c r="A198" s="7"/>
      <c r="B198" s="19"/>
      <c r="C198" s="19"/>
      <c r="D198" s="19"/>
      <c r="E198" s="19"/>
      <c r="F198" s="19"/>
      <c r="G198" s="10"/>
      <c r="H198" s="14"/>
      <c r="I198" s="19"/>
      <c r="J198" s="19"/>
      <c r="K198" s="10"/>
      <c r="L198" s="19"/>
      <c r="M198" s="19"/>
      <c r="N198" s="19"/>
      <c r="O198" s="19"/>
      <c r="P198" s="19"/>
      <c r="Q198" s="24"/>
      <c r="R198" s="14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29"/>
      <c r="AL198" s="29"/>
      <c r="AM198" s="7"/>
      <c r="AN198" s="7"/>
      <c r="AO198" s="7"/>
      <c r="AP198" s="19"/>
      <c r="AQ198" s="19"/>
      <c r="AR198" s="19"/>
      <c r="AS198" s="14"/>
      <c r="AT198" s="19"/>
      <c r="AU198" s="19"/>
      <c r="AV198" s="19"/>
      <c r="AW198" s="14"/>
      <c r="AX198" s="19"/>
      <c r="AY198" s="19"/>
      <c r="AZ198" s="19"/>
      <c r="BA198" s="19"/>
      <c r="BB198" s="19"/>
      <c r="BC198" s="19"/>
      <c r="BD198" s="19"/>
      <c r="BE198" s="19"/>
      <c r="BF198" s="14"/>
      <c r="BG198" s="35" t="str">
        <f>IF(BB198&lt;&gt;"","&lt;a href='https://www.inaturalist.org/observations/"&amp;BB198&amp;" 'target='_blank' style='color: blue'&gt;iNaturalist Record: "&amp;BB198&amp;"&lt;/a&gt; ","")</f>
        <v/>
      </c>
      <c r="BH198" s="36" t="str">
        <f>IF(AT198&lt;&gt;"",AT198&amp;". ","")</f>
        <v/>
      </c>
      <c r="BI198" s="36" t="str">
        <f>IF(AV198&lt;&gt;"","Land use/disturbance history: "&amp;AV198&amp;". ","")</f>
        <v/>
      </c>
      <c r="BJ198" s="36" t="str">
        <f>IF(AW198&lt;&gt;"","Slope in degrees: "&amp;AW198&amp;". ","")</f>
        <v/>
      </c>
      <c r="BK198" s="36" t="str">
        <f>IF(AX198&lt;&gt;"","Slope aspect: "&amp;AX198&amp;". ","")</f>
        <v/>
      </c>
      <c r="BL198" s="36" t="str">
        <f>IF(AY198&lt;&gt;"","Soil description: "&amp;AY198&amp;". ","")</f>
        <v/>
      </c>
      <c r="BM198" s="36" t="str">
        <f>IF(BA198&lt;&gt;"","Terrain: "&amp;BA198&amp;". ","")</f>
        <v/>
      </c>
      <c r="BN198" s="36" t="str">
        <f t="shared" si="33"/>
        <v/>
      </c>
      <c r="BO198" t="str">
        <f t="shared" si="34"/>
        <v/>
      </c>
      <c r="BP198" t="str">
        <f>IF(BD198&lt;&gt;"","Permit: "&amp;BD198,"")</f>
        <v/>
      </c>
      <c r="BQ198" s="41" t="str">
        <f>IF(AA198="Abundant","Estimated frequency within viewshed: Abundant (&gt;500).",IF(AA198="Common","Estimated frequency within viewshed: Common (101-500).",IF(AA198="Frequent","Estimated frequency within viewshed: Frequent (11-100).",IF(AA198="Occasional","Estimated frequency within viewshed: Occasional (6-10).",IF(AA198="Rare","Estimated frequency within viewshed: Rare (1-5).","")))))</f>
        <v/>
      </c>
      <c r="BR198" s="41" t="str">
        <f>IF(B198&lt;&gt;"",B198&amp;". ","")</f>
        <v/>
      </c>
      <c r="BS198" s="41" t="str">
        <f>IF(M198="Same individual","Tissue sample collected.",IF(M198="Same population","Tissue sample collected from another individual in the same population.",""))</f>
        <v/>
      </c>
      <c r="BT198" s="41" t="str">
        <f>IF(R198&lt;&gt;"","Seed sample collected from "&amp;R198&amp;" plants within the same population.","")</f>
        <v/>
      </c>
      <c r="BU198" s="41" t="str">
        <f>IF(AB198&lt;&gt;"",AB198&amp;". ","")</f>
        <v/>
      </c>
      <c r="BV198" s="41" t="str">
        <f>IF(AE198&lt;&gt;"","Landowner: "&amp;AE198&amp;".","")</f>
        <v/>
      </c>
      <c r="BW198" s="41" t="str">
        <f>IF(AF198&lt;&gt;"","Element Occurrence ID: "&amp;AF198&amp;".","")</f>
        <v/>
      </c>
      <c r="BX198" s="41" t="str">
        <f t="shared" si="35"/>
        <v/>
      </c>
      <c r="BY198" t="str">
        <f t="shared" si="36"/>
        <v/>
      </c>
      <c r="BZ198" s="41" t="str">
        <f t="shared" si="37"/>
        <v/>
      </c>
      <c r="CA198" t="str">
        <f t="shared" si="38"/>
        <v/>
      </c>
      <c r="CB198" s="41" t="str">
        <f>IF(AU198&lt;&gt;"","Area immediately surrounding specimen: "&amp;AU198&amp;".","")</f>
        <v/>
      </c>
      <c r="CC198" s="41" t="str">
        <f>IF(T198&lt;&gt;"","Habit: "&amp;T198&amp;".","")</f>
        <v/>
      </c>
      <c r="CD198" s="41" t="str">
        <f>IF(U198&lt;&gt;"","Life history habit: "&amp;U198&amp;".","")</f>
        <v/>
      </c>
      <c r="CE198" s="41" t="str">
        <f>IF(V198&lt;&gt;"","Graminoid habit: "&amp;V198&amp;".","")</f>
        <v/>
      </c>
      <c r="CF198" s="41" t="str">
        <f>IF(W198&lt;&gt;"","Flower color: "&amp;W198&amp;".","")</f>
        <v/>
      </c>
      <c r="CG198" s="41" t="str">
        <f>IF(X198&lt;&gt;"","Height in centimeters: "&amp;X198&amp;".","")</f>
        <v/>
      </c>
      <c r="CH198" s="41" t="str">
        <f>IF(Y198&lt;&gt;"",Y198&amp;".","")</f>
        <v/>
      </c>
      <c r="CI198" s="41" t="str">
        <f t="shared" si="39"/>
        <v/>
      </c>
      <c r="CJ198" t="str">
        <f t="shared" si="40"/>
        <v/>
      </c>
      <c r="CK198" s="41" t="str">
        <f>IF(T198&lt;&gt;"","''habit'':"&amp;"''"&amp;T198&amp;"'',","")</f>
        <v/>
      </c>
      <c r="CL198" s="41" t="str">
        <f>IF(U198&lt;&gt;"","''life cycle habit'':"&amp;"''"&amp;U198&amp;"'',","")</f>
        <v/>
      </c>
      <c r="CM198" s="41" t="str">
        <f>IF(V198&lt;&gt;"","''graminoidHabit'':"&amp;"''"&amp;V198&amp;"'',","")</f>
        <v/>
      </c>
      <c r="CN198" s="41" t="str">
        <f>IF(W198&lt;&gt;"","''flower color'':"&amp;"''"&amp;W198&amp;"'',","")</f>
        <v/>
      </c>
      <c r="CO198" s="41" t="str">
        <f>IF(X198&lt;&gt;"","''heightInCentimeters'':"&amp;X198&amp;",","")</f>
        <v/>
      </c>
      <c r="CP198" s="41" t="str">
        <f>IF(Y198&lt;&gt;"",Y198,"")</f>
        <v/>
      </c>
      <c r="CQ198" s="41" t="str">
        <f t="shared" si="41"/>
        <v/>
      </c>
      <c r="CR198" s="42" t="str">
        <f t="shared" si="42"/>
        <v/>
      </c>
      <c r="CS198" t="str">
        <f t="shared" si="43"/>
        <v/>
      </c>
      <c r="CT198" t="str">
        <f>IF(L198="Y","tissue","")</f>
        <v/>
      </c>
      <c r="CU198" t="str">
        <f>IF(L198="Y","in collection","")</f>
        <v/>
      </c>
      <c r="CV198" t="str">
        <f>IF(L198="Y","dessicated","")</f>
        <v/>
      </c>
    </row>
    <row r="199" spans="1:100" ht="16.5" x14ac:dyDescent="0.3">
      <c r="A199" s="7"/>
      <c r="B199" s="19"/>
      <c r="C199" s="19"/>
      <c r="D199" s="19"/>
      <c r="E199" s="19"/>
      <c r="F199" s="19"/>
      <c r="G199" s="10"/>
      <c r="H199" s="14"/>
      <c r="I199" s="19"/>
      <c r="J199" s="19"/>
      <c r="K199" s="10"/>
      <c r="L199" s="19"/>
      <c r="M199" s="19"/>
      <c r="N199" s="19"/>
      <c r="O199" s="19"/>
      <c r="P199" s="19"/>
      <c r="Q199" s="24"/>
      <c r="R199" s="14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29"/>
      <c r="AL199" s="29"/>
      <c r="AM199" s="7"/>
      <c r="AN199" s="7"/>
      <c r="AO199" s="7"/>
      <c r="AP199" s="19"/>
      <c r="AQ199" s="19"/>
      <c r="AR199" s="19"/>
      <c r="AS199" s="14"/>
      <c r="AT199" s="19"/>
      <c r="AU199" s="19"/>
      <c r="AV199" s="19"/>
      <c r="AW199" s="14"/>
      <c r="AX199" s="19"/>
      <c r="AY199" s="19"/>
      <c r="AZ199" s="19"/>
      <c r="BA199" s="19"/>
      <c r="BB199" s="19"/>
      <c r="BC199" s="19"/>
      <c r="BD199" s="19"/>
      <c r="BE199" s="19"/>
      <c r="BF199" s="14"/>
      <c r="BG199" s="35" t="str">
        <f>IF(BB199&lt;&gt;"","&lt;a href='https://www.inaturalist.org/observations/"&amp;BB199&amp;" 'target='_blank' style='color: blue'&gt;iNaturalist Record: "&amp;BB199&amp;"&lt;/a&gt; ","")</f>
        <v/>
      </c>
      <c r="BH199" s="36" t="str">
        <f>IF(AT199&lt;&gt;"",AT199&amp;". ","")</f>
        <v/>
      </c>
      <c r="BI199" s="36" t="str">
        <f>IF(AV199&lt;&gt;"","Land use/disturbance history: "&amp;AV199&amp;". ","")</f>
        <v/>
      </c>
      <c r="BJ199" s="36" t="str">
        <f>IF(AW199&lt;&gt;"","Slope in degrees: "&amp;AW199&amp;". ","")</f>
        <v/>
      </c>
      <c r="BK199" s="36" t="str">
        <f>IF(AX199&lt;&gt;"","Slope aspect: "&amp;AX199&amp;". ","")</f>
        <v/>
      </c>
      <c r="BL199" s="36" t="str">
        <f>IF(AY199&lt;&gt;"","Soil description: "&amp;AY199&amp;". ","")</f>
        <v/>
      </c>
      <c r="BM199" s="36" t="str">
        <f>IF(BA199&lt;&gt;"","Terrain: "&amp;BA199&amp;". ","")</f>
        <v/>
      </c>
      <c r="BN199" s="36" t="str">
        <f t="shared" si="33"/>
        <v/>
      </c>
      <c r="BO199" t="str">
        <f t="shared" si="34"/>
        <v/>
      </c>
      <c r="BP199" t="str">
        <f>IF(BD199&lt;&gt;"","Permit: "&amp;BD199,"")</f>
        <v/>
      </c>
      <c r="BQ199" s="41" t="str">
        <f>IF(AA199="Abundant","Estimated frequency within viewshed: Abundant (&gt;500).",IF(AA199="Common","Estimated frequency within viewshed: Common (101-500).",IF(AA199="Frequent","Estimated frequency within viewshed: Frequent (11-100).",IF(AA199="Occasional","Estimated frequency within viewshed: Occasional (6-10).",IF(AA199="Rare","Estimated frequency within viewshed: Rare (1-5).","")))))</f>
        <v/>
      </c>
      <c r="BR199" s="41" t="str">
        <f>IF(B199&lt;&gt;"",B199&amp;". ","")</f>
        <v/>
      </c>
      <c r="BS199" s="41" t="str">
        <f>IF(M199="Same individual","Tissue sample collected.",IF(M199="Same population","Tissue sample collected from another individual in the same population.",""))</f>
        <v/>
      </c>
      <c r="BT199" s="41" t="str">
        <f>IF(R199&lt;&gt;"","Seed sample collected from "&amp;R199&amp;" plants within the same population.","")</f>
        <v/>
      </c>
      <c r="BU199" s="41" t="str">
        <f>IF(AB199&lt;&gt;"",AB199&amp;". ","")</f>
        <v/>
      </c>
      <c r="BV199" s="41" t="str">
        <f>IF(AE199&lt;&gt;"","Landowner: "&amp;AE199&amp;".","")</f>
        <v/>
      </c>
      <c r="BW199" s="41" t="str">
        <f>IF(AF199&lt;&gt;"","Element Occurrence ID: "&amp;AF199&amp;".","")</f>
        <v/>
      </c>
      <c r="BX199" s="41" t="str">
        <f t="shared" si="35"/>
        <v/>
      </c>
      <c r="BY199" t="str">
        <f t="shared" si="36"/>
        <v/>
      </c>
      <c r="BZ199" s="41" t="str">
        <f t="shared" si="37"/>
        <v/>
      </c>
      <c r="CA199" t="str">
        <f t="shared" si="38"/>
        <v/>
      </c>
      <c r="CB199" s="41" t="str">
        <f>IF(AU199&lt;&gt;"","Area immediately surrounding specimen: "&amp;AU199&amp;".","")</f>
        <v/>
      </c>
      <c r="CC199" s="41" t="str">
        <f>IF(T199&lt;&gt;"","Habit: "&amp;T199&amp;".","")</f>
        <v/>
      </c>
      <c r="CD199" s="41" t="str">
        <f>IF(U199&lt;&gt;"","Life history habit: "&amp;U199&amp;".","")</f>
        <v/>
      </c>
      <c r="CE199" s="41" t="str">
        <f>IF(V199&lt;&gt;"","Graminoid habit: "&amp;V199&amp;".","")</f>
        <v/>
      </c>
      <c r="CF199" s="41" t="str">
        <f>IF(W199&lt;&gt;"","Flower color: "&amp;W199&amp;".","")</f>
        <v/>
      </c>
      <c r="CG199" s="41" t="str">
        <f>IF(X199&lt;&gt;"","Height in centimeters: "&amp;X199&amp;".","")</f>
        <v/>
      </c>
      <c r="CH199" s="41" t="str">
        <f>IF(Y199&lt;&gt;"",Y199&amp;".","")</f>
        <v/>
      </c>
      <c r="CI199" s="41" t="str">
        <f t="shared" si="39"/>
        <v/>
      </c>
      <c r="CJ199" t="str">
        <f t="shared" si="40"/>
        <v/>
      </c>
      <c r="CK199" s="41" t="str">
        <f>IF(T199&lt;&gt;"","''habit'':"&amp;"''"&amp;T199&amp;"'',","")</f>
        <v/>
      </c>
      <c r="CL199" s="41" t="str">
        <f>IF(U199&lt;&gt;"","''life cycle habit'':"&amp;"''"&amp;U199&amp;"'',","")</f>
        <v/>
      </c>
      <c r="CM199" s="41" t="str">
        <f>IF(V199&lt;&gt;"","''graminoidHabit'':"&amp;"''"&amp;V199&amp;"'',","")</f>
        <v/>
      </c>
      <c r="CN199" s="41" t="str">
        <f>IF(W199&lt;&gt;"","''flower color'':"&amp;"''"&amp;W199&amp;"'',","")</f>
        <v/>
      </c>
      <c r="CO199" s="41" t="str">
        <f>IF(X199&lt;&gt;"","''heightInCentimeters'':"&amp;X199&amp;",","")</f>
        <v/>
      </c>
      <c r="CP199" s="41" t="str">
        <f>IF(Y199&lt;&gt;"",Y199,"")</f>
        <v/>
      </c>
      <c r="CQ199" s="41" t="str">
        <f t="shared" si="41"/>
        <v/>
      </c>
      <c r="CR199" s="42" t="str">
        <f t="shared" si="42"/>
        <v/>
      </c>
      <c r="CS199" t="str">
        <f t="shared" si="43"/>
        <v/>
      </c>
      <c r="CT199" t="str">
        <f>IF(L199="Y","tissue","")</f>
        <v/>
      </c>
      <c r="CU199" t="str">
        <f>IF(L199="Y","in collection","")</f>
        <v/>
      </c>
      <c r="CV199" t="str">
        <f>IF(L199="Y","dessicated","")</f>
        <v/>
      </c>
    </row>
    <row r="200" spans="1:100" ht="16.5" x14ac:dyDescent="0.3">
      <c r="A200" s="7"/>
      <c r="B200" s="19"/>
      <c r="C200" s="19"/>
      <c r="D200" s="19"/>
      <c r="E200" s="19"/>
      <c r="F200" s="19"/>
      <c r="G200" s="10"/>
      <c r="H200" s="14"/>
      <c r="I200" s="19"/>
      <c r="J200" s="19"/>
      <c r="K200" s="10"/>
      <c r="L200" s="19"/>
      <c r="M200" s="19"/>
      <c r="N200" s="19"/>
      <c r="O200" s="19"/>
      <c r="P200" s="19"/>
      <c r="Q200" s="24"/>
      <c r="R200" s="14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29"/>
      <c r="AL200" s="29"/>
      <c r="AM200" s="7"/>
      <c r="AN200" s="7"/>
      <c r="AO200" s="7"/>
      <c r="AP200" s="19"/>
      <c r="AQ200" s="19"/>
      <c r="AR200" s="19"/>
      <c r="AS200" s="14"/>
      <c r="AT200" s="19"/>
      <c r="AU200" s="19"/>
      <c r="AV200" s="19"/>
      <c r="AW200" s="14"/>
      <c r="AX200" s="19"/>
      <c r="AY200" s="19"/>
      <c r="AZ200" s="19"/>
      <c r="BA200" s="19"/>
      <c r="BB200" s="19"/>
      <c r="BC200" s="19"/>
      <c r="BD200" s="19"/>
      <c r="BE200" s="19"/>
      <c r="BF200" s="14"/>
      <c r="BG200" s="35" t="str">
        <f>IF(BB200&lt;&gt;"","&lt;a href='https://www.inaturalist.org/observations/"&amp;BB200&amp;" 'target='_blank' style='color: blue'&gt;iNaturalist Record: "&amp;BB200&amp;"&lt;/a&gt; ","")</f>
        <v/>
      </c>
      <c r="BH200" s="36" t="str">
        <f>IF(AT200&lt;&gt;"",AT200&amp;". ","")</f>
        <v/>
      </c>
      <c r="BI200" s="36" t="str">
        <f>IF(AV200&lt;&gt;"","Land use/disturbance history: "&amp;AV200&amp;". ","")</f>
        <v/>
      </c>
      <c r="BJ200" s="36" t="str">
        <f>IF(AW200&lt;&gt;"","Slope in degrees: "&amp;AW200&amp;". ","")</f>
        <v/>
      </c>
      <c r="BK200" s="36" t="str">
        <f>IF(AX200&lt;&gt;"","Slope aspect: "&amp;AX200&amp;". ","")</f>
        <v/>
      </c>
      <c r="BL200" s="36" t="str">
        <f>IF(AY200&lt;&gt;"","Soil description: "&amp;AY200&amp;". ","")</f>
        <v/>
      </c>
      <c r="BM200" s="36" t="str">
        <f>IF(BA200&lt;&gt;"","Terrain: "&amp;BA200&amp;". ","")</f>
        <v/>
      </c>
      <c r="BN200" s="36" t="str">
        <f t="shared" si="33"/>
        <v/>
      </c>
      <c r="BO200" t="str">
        <f t="shared" si="34"/>
        <v/>
      </c>
      <c r="BP200" t="str">
        <f>IF(BD200&lt;&gt;"","Permit: "&amp;BD200,"")</f>
        <v/>
      </c>
      <c r="BQ200" s="41" t="str">
        <f>IF(AA200="Abundant","Estimated frequency within viewshed: Abundant (&gt;500).",IF(AA200="Common","Estimated frequency within viewshed: Common (101-500).",IF(AA200="Frequent","Estimated frequency within viewshed: Frequent (11-100).",IF(AA200="Occasional","Estimated frequency within viewshed: Occasional (6-10).",IF(AA200="Rare","Estimated frequency within viewshed: Rare (1-5).","")))))</f>
        <v/>
      </c>
      <c r="BR200" s="41" t="str">
        <f>IF(B200&lt;&gt;"",B200&amp;". ","")</f>
        <v/>
      </c>
      <c r="BS200" s="41" t="str">
        <f>IF(M200="Same individual","Tissue sample collected.",IF(M200="Same population","Tissue sample collected from another individual in the same population.",""))</f>
        <v/>
      </c>
      <c r="BT200" s="41" t="str">
        <f>IF(R200&lt;&gt;"","Seed sample collected from "&amp;R200&amp;" plants within the same population.","")</f>
        <v/>
      </c>
      <c r="BU200" s="41" t="str">
        <f>IF(AB200&lt;&gt;"",AB200&amp;". ","")</f>
        <v/>
      </c>
      <c r="BV200" s="41" t="str">
        <f>IF(AE200&lt;&gt;"","Landowner: "&amp;AE200&amp;".","")</f>
        <v/>
      </c>
      <c r="BW200" s="41" t="str">
        <f>IF(AF200&lt;&gt;"","Element Occurrence ID: "&amp;AF200&amp;".","")</f>
        <v/>
      </c>
      <c r="BX200" s="41" t="str">
        <f t="shared" si="35"/>
        <v/>
      </c>
      <c r="BY200" t="str">
        <f t="shared" si="36"/>
        <v/>
      </c>
      <c r="BZ200" s="41" t="str">
        <f t="shared" si="37"/>
        <v/>
      </c>
      <c r="CA200" t="str">
        <f t="shared" si="38"/>
        <v/>
      </c>
      <c r="CB200" s="41" t="str">
        <f>IF(AU200&lt;&gt;"","Area immediately surrounding specimen: "&amp;AU200&amp;".","")</f>
        <v/>
      </c>
      <c r="CC200" s="41" t="str">
        <f>IF(T200&lt;&gt;"","Habit: "&amp;T200&amp;".","")</f>
        <v/>
      </c>
      <c r="CD200" s="41" t="str">
        <f>IF(U200&lt;&gt;"","Life history habit: "&amp;U200&amp;".","")</f>
        <v/>
      </c>
      <c r="CE200" s="41" t="str">
        <f>IF(V200&lt;&gt;"","Graminoid habit: "&amp;V200&amp;".","")</f>
        <v/>
      </c>
      <c r="CF200" s="41" t="str">
        <f>IF(W200&lt;&gt;"","Flower color: "&amp;W200&amp;".","")</f>
        <v/>
      </c>
      <c r="CG200" s="41" t="str">
        <f>IF(X200&lt;&gt;"","Height in centimeters: "&amp;X200&amp;".","")</f>
        <v/>
      </c>
      <c r="CH200" s="41" t="str">
        <f>IF(Y200&lt;&gt;"",Y200&amp;".","")</f>
        <v/>
      </c>
      <c r="CI200" s="41" t="str">
        <f t="shared" si="39"/>
        <v/>
      </c>
      <c r="CJ200" t="str">
        <f t="shared" si="40"/>
        <v/>
      </c>
      <c r="CK200" s="41" t="str">
        <f>IF(T200&lt;&gt;"","''habit'':"&amp;"''"&amp;T200&amp;"'',","")</f>
        <v/>
      </c>
      <c r="CL200" s="41" t="str">
        <f>IF(U200&lt;&gt;"","''life cycle habit'':"&amp;"''"&amp;U200&amp;"'',","")</f>
        <v/>
      </c>
      <c r="CM200" s="41" t="str">
        <f>IF(V200&lt;&gt;"","''graminoidHabit'':"&amp;"''"&amp;V200&amp;"'',","")</f>
        <v/>
      </c>
      <c r="CN200" s="41" t="str">
        <f>IF(W200&lt;&gt;"","''flower color'':"&amp;"''"&amp;W200&amp;"'',","")</f>
        <v/>
      </c>
      <c r="CO200" s="41" t="str">
        <f>IF(X200&lt;&gt;"","''heightInCentimeters'':"&amp;X200&amp;",","")</f>
        <v/>
      </c>
      <c r="CP200" s="41" t="str">
        <f>IF(Y200&lt;&gt;"",Y200,"")</f>
        <v/>
      </c>
      <c r="CQ200" s="41" t="str">
        <f t="shared" si="41"/>
        <v/>
      </c>
      <c r="CR200" s="42" t="str">
        <f t="shared" si="42"/>
        <v/>
      </c>
      <c r="CS200" t="str">
        <f t="shared" si="43"/>
        <v/>
      </c>
      <c r="CT200" t="str">
        <f>IF(L200="Y","tissue","")</f>
        <v/>
      </c>
      <c r="CU200" t="str">
        <f>IF(L200="Y","in collection","")</f>
        <v/>
      </c>
      <c r="CV200" t="str">
        <f>IF(L200="Y","dessicated","")</f>
        <v/>
      </c>
    </row>
    <row r="201" spans="1:100" ht="16.5" x14ac:dyDescent="0.3">
      <c r="A201" s="7"/>
      <c r="B201" s="19"/>
      <c r="C201" s="19"/>
      <c r="D201" s="19"/>
      <c r="E201" s="19"/>
      <c r="F201" s="19"/>
      <c r="G201" s="10"/>
      <c r="H201" s="14"/>
      <c r="I201" s="19"/>
      <c r="J201" s="19"/>
      <c r="K201" s="10"/>
      <c r="L201" s="19"/>
      <c r="M201" s="19"/>
      <c r="N201" s="19"/>
      <c r="O201" s="19"/>
      <c r="P201" s="19"/>
      <c r="Q201" s="24"/>
      <c r="R201" s="14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29"/>
      <c r="AL201" s="29"/>
      <c r="AM201" s="7"/>
      <c r="AN201" s="7"/>
      <c r="AO201" s="7"/>
      <c r="AP201" s="19"/>
      <c r="AQ201" s="19"/>
      <c r="AR201" s="19"/>
      <c r="AS201" s="14"/>
      <c r="AT201" s="19"/>
      <c r="AU201" s="19"/>
      <c r="AV201" s="19"/>
      <c r="AW201" s="14"/>
      <c r="AX201" s="19"/>
      <c r="AY201" s="19"/>
      <c r="AZ201" s="19"/>
      <c r="BA201" s="19"/>
      <c r="BB201" s="19"/>
      <c r="BC201" s="19"/>
      <c r="BD201" s="19"/>
      <c r="BE201" s="19"/>
      <c r="BF201" s="14"/>
      <c r="BG201" s="35" t="str">
        <f>IF(BB201&lt;&gt;"","&lt;a href='https://www.inaturalist.org/observations/"&amp;BB201&amp;" 'target='_blank' style='color: blue'&gt;iNaturalist Record: "&amp;BB201&amp;"&lt;/a&gt; ","")</f>
        <v/>
      </c>
      <c r="BH201" s="36" t="str">
        <f>IF(AT201&lt;&gt;"",AT201&amp;". ","")</f>
        <v/>
      </c>
      <c r="BI201" s="36" t="str">
        <f>IF(AV201&lt;&gt;"","Land use/disturbance history: "&amp;AV201&amp;". ","")</f>
        <v/>
      </c>
      <c r="BJ201" s="36" t="str">
        <f>IF(AW201&lt;&gt;"","Slope in degrees: "&amp;AW201&amp;". ","")</f>
        <v/>
      </c>
      <c r="BK201" s="36" t="str">
        <f>IF(AX201&lt;&gt;"","Slope aspect: "&amp;AX201&amp;". ","")</f>
        <v/>
      </c>
      <c r="BL201" s="36" t="str">
        <f>IF(AY201&lt;&gt;"","Soil description: "&amp;AY201&amp;". ","")</f>
        <v/>
      </c>
      <c r="BM201" s="36" t="str">
        <f>IF(BA201&lt;&gt;"","Terrain: "&amp;BA201&amp;". ","")</f>
        <v/>
      </c>
      <c r="BN201" s="36" t="str">
        <f t="shared" si="33"/>
        <v/>
      </c>
      <c r="BO201" t="str">
        <f t="shared" si="34"/>
        <v/>
      </c>
      <c r="BP201" t="str">
        <f>IF(BD201&lt;&gt;"","Permit: "&amp;BD201,"")</f>
        <v/>
      </c>
      <c r="BQ201" s="41" t="str">
        <f>IF(AA201="Abundant","Estimated frequency within viewshed: Abundant (&gt;500).",IF(AA201="Common","Estimated frequency within viewshed: Common (101-500).",IF(AA201="Frequent","Estimated frequency within viewshed: Frequent (11-100).",IF(AA201="Occasional","Estimated frequency within viewshed: Occasional (6-10).",IF(AA201="Rare","Estimated frequency within viewshed: Rare (1-5).","")))))</f>
        <v/>
      </c>
      <c r="BR201" s="41" t="str">
        <f>IF(B201&lt;&gt;"",B201&amp;". ","")</f>
        <v/>
      </c>
      <c r="BS201" s="41" t="str">
        <f>IF(M201="Same individual","Tissue sample collected.",IF(M201="Same population","Tissue sample collected from another individual in the same population.",""))</f>
        <v/>
      </c>
      <c r="BT201" s="41" t="str">
        <f>IF(R201&lt;&gt;"","Seed sample collected from "&amp;R201&amp;" plants within the same population.","")</f>
        <v/>
      </c>
      <c r="BU201" s="41" t="str">
        <f>IF(AB201&lt;&gt;"",AB201&amp;". ","")</f>
        <v/>
      </c>
      <c r="BV201" s="41" t="str">
        <f>IF(AE201&lt;&gt;"","Landowner: "&amp;AE201&amp;".","")</f>
        <v/>
      </c>
      <c r="BW201" s="41" t="str">
        <f>IF(AF201&lt;&gt;"","Element Occurrence ID: "&amp;AF201&amp;".","")</f>
        <v/>
      </c>
      <c r="BX201" s="41" t="str">
        <f t="shared" si="35"/>
        <v/>
      </c>
      <c r="BY201" t="str">
        <f t="shared" si="36"/>
        <v/>
      </c>
      <c r="BZ201" s="41" t="str">
        <f t="shared" si="37"/>
        <v/>
      </c>
      <c r="CA201" t="str">
        <f t="shared" si="38"/>
        <v/>
      </c>
      <c r="CB201" s="41" t="str">
        <f>IF(AU201&lt;&gt;"","Area immediately surrounding specimen: "&amp;AU201&amp;".","")</f>
        <v/>
      </c>
      <c r="CC201" s="41" t="str">
        <f>IF(T201&lt;&gt;"","Habit: "&amp;T201&amp;".","")</f>
        <v/>
      </c>
      <c r="CD201" s="41" t="str">
        <f>IF(U201&lt;&gt;"","Life history habit: "&amp;U201&amp;".","")</f>
        <v/>
      </c>
      <c r="CE201" s="41" t="str">
        <f>IF(V201&lt;&gt;"","Graminoid habit: "&amp;V201&amp;".","")</f>
        <v/>
      </c>
      <c r="CF201" s="41" t="str">
        <f>IF(W201&lt;&gt;"","Flower color: "&amp;W201&amp;".","")</f>
        <v/>
      </c>
      <c r="CG201" s="41" t="str">
        <f>IF(X201&lt;&gt;"","Height in centimeters: "&amp;X201&amp;".","")</f>
        <v/>
      </c>
      <c r="CH201" s="41" t="str">
        <f>IF(Y201&lt;&gt;"",Y201&amp;".","")</f>
        <v/>
      </c>
      <c r="CI201" s="41" t="str">
        <f t="shared" si="39"/>
        <v/>
      </c>
      <c r="CJ201" t="str">
        <f t="shared" si="40"/>
        <v/>
      </c>
      <c r="CK201" s="41" t="str">
        <f>IF(T201&lt;&gt;"","''habit'':"&amp;"''"&amp;T201&amp;"'',","")</f>
        <v/>
      </c>
      <c r="CL201" s="41" t="str">
        <f>IF(U201&lt;&gt;"","''life cycle habit'':"&amp;"''"&amp;U201&amp;"'',","")</f>
        <v/>
      </c>
      <c r="CM201" s="41" t="str">
        <f>IF(V201&lt;&gt;"","''graminoidHabit'':"&amp;"''"&amp;V201&amp;"'',","")</f>
        <v/>
      </c>
      <c r="CN201" s="41" t="str">
        <f>IF(W201&lt;&gt;"","''flower color'':"&amp;"''"&amp;W201&amp;"'',","")</f>
        <v/>
      </c>
      <c r="CO201" s="41" t="str">
        <f>IF(X201&lt;&gt;"","''heightInCentimeters'':"&amp;X201&amp;",","")</f>
        <v/>
      </c>
      <c r="CP201" s="41" t="str">
        <f>IF(Y201&lt;&gt;"",Y201,"")</f>
        <v/>
      </c>
      <c r="CQ201" s="41" t="str">
        <f t="shared" si="41"/>
        <v/>
      </c>
      <c r="CR201" s="42" t="str">
        <f t="shared" si="42"/>
        <v/>
      </c>
      <c r="CS201" t="str">
        <f t="shared" si="43"/>
        <v/>
      </c>
      <c r="CT201" t="str">
        <f>IF(L201="Y","tissue","")</f>
        <v/>
      </c>
      <c r="CU201" t="str">
        <f>IF(L201="Y","in collection","")</f>
        <v/>
      </c>
      <c r="CV201" t="str">
        <f>IF(L201="Y","dessicated","")</f>
        <v/>
      </c>
    </row>
    <row r="202" spans="1:100" ht="16.5" x14ac:dyDescent="0.3">
      <c r="A202" s="7"/>
      <c r="B202" s="19"/>
      <c r="C202" s="19"/>
      <c r="D202" s="19"/>
      <c r="E202" s="19"/>
      <c r="F202" s="19"/>
      <c r="G202" s="10"/>
      <c r="H202" s="14"/>
      <c r="I202" s="19"/>
      <c r="J202" s="19"/>
      <c r="K202" s="10"/>
      <c r="L202" s="19"/>
      <c r="M202" s="19"/>
      <c r="N202" s="19"/>
      <c r="O202" s="19"/>
      <c r="P202" s="19"/>
      <c r="Q202" s="24"/>
      <c r="R202" s="14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29"/>
      <c r="AL202" s="29"/>
      <c r="AM202" s="7"/>
      <c r="AN202" s="7"/>
      <c r="AO202" s="7"/>
      <c r="AP202" s="19"/>
      <c r="AQ202" s="19"/>
      <c r="AR202" s="19"/>
      <c r="AS202" s="14"/>
      <c r="AT202" s="19"/>
      <c r="AU202" s="19"/>
      <c r="AV202" s="19"/>
      <c r="AW202" s="14"/>
      <c r="AX202" s="19"/>
      <c r="AY202" s="19"/>
      <c r="AZ202" s="19"/>
      <c r="BA202" s="19"/>
      <c r="BB202" s="19"/>
      <c r="BC202" s="19"/>
      <c r="BD202" s="19"/>
      <c r="BE202" s="19"/>
      <c r="BF202" s="14"/>
      <c r="BG202" s="35" t="str">
        <f>IF(BB202&lt;&gt;"","&lt;a href='https://www.inaturalist.org/observations/"&amp;BB202&amp;" 'target='_blank' style='color: blue'&gt;iNaturalist Record: "&amp;BB202&amp;"&lt;/a&gt; ","")</f>
        <v/>
      </c>
      <c r="BH202" s="36" t="str">
        <f>IF(AT202&lt;&gt;"",AT202&amp;". ","")</f>
        <v/>
      </c>
      <c r="BI202" s="36" t="str">
        <f>IF(AV202&lt;&gt;"","Land use/disturbance history: "&amp;AV202&amp;". ","")</f>
        <v/>
      </c>
      <c r="BJ202" s="36" t="str">
        <f>IF(AW202&lt;&gt;"","Slope in degrees: "&amp;AW202&amp;". ","")</f>
        <v/>
      </c>
      <c r="BK202" s="36" t="str">
        <f>IF(AX202&lt;&gt;"","Slope aspect: "&amp;AX202&amp;". ","")</f>
        <v/>
      </c>
      <c r="BL202" s="36" t="str">
        <f>IF(AY202&lt;&gt;"","Soil description: "&amp;AY202&amp;". ","")</f>
        <v/>
      </c>
      <c r="BM202" s="36" t="str">
        <f>IF(BA202&lt;&gt;"","Terrain: "&amp;BA202&amp;". ","")</f>
        <v/>
      </c>
      <c r="BN202" s="36" t="str">
        <f t="shared" si="33"/>
        <v/>
      </c>
      <c r="BO202" t="str">
        <f t="shared" si="34"/>
        <v/>
      </c>
      <c r="BP202" t="str">
        <f>IF(BD202&lt;&gt;"","Permit: "&amp;BD202,"")</f>
        <v/>
      </c>
      <c r="BQ202" s="41" t="str">
        <f>IF(AA202="Abundant","Estimated frequency within viewshed: Abundant (&gt;500).",IF(AA202="Common","Estimated frequency within viewshed: Common (101-500).",IF(AA202="Frequent","Estimated frequency within viewshed: Frequent (11-100).",IF(AA202="Occasional","Estimated frequency within viewshed: Occasional (6-10).",IF(AA202="Rare","Estimated frequency within viewshed: Rare (1-5).","")))))</f>
        <v/>
      </c>
      <c r="BR202" s="41" t="str">
        <f>IF(B202&lt;&gt;"",B202&amp;". ","")</f>
        <v/>
      </c>
      <c r="BS202" s="41" t="str">
        <f>IF(M202="Same individual","Tissue sample collected.",IF(M202="Same population","Tissue sample collected from another individual in the same population.",""))</f>
        <v/>
      </c>
      <c r="BT202" s="41" t="str">
        <f>IF(R202&lt;&gt;"","Seed sample collected from "&amp;R202&amp;" plants within the same population.","")</f>
        <v/>
      </c>
      <c r="BU202" s="41" t="str">
        <f>IF(AB202&lt;&gt;"",AB202&amp;". ","")</f>
        <v/>
      </c>
      <c r="BV202" s="41" t="str">
        <f>IF(AE202&lt;&gt;"","Landowner: "&amp;AE202&amp;".","")</f>
        <v/>
      </c>
      <c r="BW202" s="41" t="str">
        <f>IF(AF202&lt;&gt;"","Element Occurrence ID: "&amp;AF202&amp;".","")</f>
        <v/>
      </c>
      <c r="BX202" s="41" t="str">
        <f t="shared" si="35"/>
        <v/>
      </c>
      <c r="BY202" t="str">
        <f t="shared" si="36"/>
        <v/>
      </c>
      <c r="BZ202" s="41" t="str">
        <f t="shared" si="37"/>
        <v/>
      </c>
      <c r="CA202" t="str">
        <f t="shared" si="38"/>
        <v/>
      </c>
      <c r="CB202" s="41" t="str">
        <f>IF(AU202&lt;&gt;"","Area immediately surrounding specimen: "&amp;AU202&amp;".","")</f>
        <v/>
      </c>
      <c r="CC202" s="41" t="str">
        <f>IF(T202&lt;&gt;"","Habit: "&amp;T202&amp;".","")</f>
        <v/>
      </c>
      <c r="CD202" s="41" t="str">
        <f>IF(U202&lt;&gt;"","Life history habit: "&amp;U202&amp;".","")</f>
        <v/>
      </c>
      <c r="CE202" s="41" t="str">
        <f>IF(V202&lt;&gt;"","Graminoid habit: "&amp;V202&amp;".","")</f>
        <v/>
      </c>
      <c r="CF202" s="41" t="str">
        <f>IF(W202&lt;&gt;"","Flower color: "&amp;W202&amp;".","")</f>
        <v/>
      </c>
      <c r="CG202" s="41" t="str">
        <f>IF(X202&lt;&gt;"","Height in centimeters: "&amp;X202&amp;".","")</f>
        <v/>
      </c>
      <c r="CH202" s="41" t="str">
        <f>IF(Y202&lt;&gt;"",Y202&amp;".","")</f>
        <v/>
      </c>
      <c r="CI202" s="41" t="str">
        <f t="shared" si="39"/>
        <v/>
      </c>
      <c r="CJ202" t="str">
        <f t="shared" si="40"/>
        <v/>
      </c>
      <c r="CK202" s="41" t="str">
        <f>IF(T202&lt;&gt;"","''habit'':"&amp;"''"&amp;T202&amp;"'',","")</f>
        <v/>
      </c>
      <c r="CL202" s="41" t="str">
        <f>IF(U202&lt;&gt;"","''life cycle habit'':"&amp;"''"&amp;U202&amp;"'',","")</f>
        <v/>
      </c>
      <c r="CM202" s="41" t="str">
        <f>IF(V202&lt;&gt;"","''graminoidHabit'':"&amp;"''"&amp;V202&amp;"'',","")</f>
        <v/>
      </c>
      <c r="CN202" s="41" t="str">
        <f>IF(W202&lt;&gt;"","''flower color'':"&amp;"''"&amp;W202&amp;"'',","")</f>
        <v/>
      </c>
      <c r="CO202" s="41" t="str">
        <f>IF(X202&lt;&gt;"","''heightInCentimeters'':"&amp;X202&amp;",","")</f>
        <v/>
      </c>
      <c r="CP202" s="41" t="str">
        <f>IF(Y202&lt;&gt;"",Y202,"")</f>
        <v/>
      </c>
      <c r="CQ202" s="41" t="str">
        <f t="shared" si="41"/>
        <v/>
      </c>
      <c r="CR202" s="42" t="str">
        <f t="shared" si="42"/>
        <v/>
      </c>
      <c r="CS202" t="str">
        <f t="shared" si="43"/>
        <v/>
      </c>
      <c r="CT202" t="str">
        <f>IF(L202="Y","tissue","")</f>
        <v/>
      </c>
      <c r="CU202" t="str">
        <f>IF(L202="Y","in collection","")</f>
        <v/>
      </c>
      <c r="CV202" t="str">
        <f>IF(L202="Y","dessicated","")</f>
        <v/>
      </c>
    </row>
    <row r="203" spans="1:100" ht="16.5" x14ac:dyDescent="0.3">
      <c r="A203" s="7"/>
      <c r="B203" s="19"/>
      <c r="C203" s="19"/>
      <c r="D203" s="19"/>
      <c r="E203" s="19"/>
      <c r="F203" s="19"/>
      <c r="G203" s="10"/>
      <c r="H203" s="14"/>
      <c r="I203" s="19"/>
      <c r="J203" s="19"/>
      <c r="K203" s="10"/>
      <c r="L203" s="19"/>
      <c r="M203" s="19"/>
      <c r="N203" s="19"/>
      <c r="O203" s="19"/>
      <c r="P203" s="19"/>
      <c r="Q203" s="24"/>
      <c r="R203" s="14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29"/>
      <c r="AL203" s="29"/>
      <c r="AM203" s="7"/>
      <c r="AN203" s="7"/>
      <c r="AO203" s="7"/>
      <c r="AP203" s="19"/>
      <c r="AQ203" s="19"/>
      <c r="AR203" s="19"/>
      <c r="AS203" s="14"/>
      <c r="AT203" s="19"/>
      <c r="AU203" s="19"/>
      <c r="AV203" s="19"/>
      <c r="AW203" s="14"/>
      <c r="AX203" s="19"/>
      <c r="AY203" s="19"/>
      <c r="AZ203" s="19"/>
      <c r="BA203" s="19"/>
      <c r="BB203" s="19"/>
      <c r="BC203" s="19"/>
      <c r="BD203" s="19"/>
      <c r="BE203" s="19"/>
      <c r="BF203" s="14"/>
      <c r="BG203" s="35" t="str">
        <f>IF(BB203&lt;&gt;"","&lt;a href='https://www.inaturalist.org/observations/"&amp;BB203&amp;" 'target='_blank' style='color: blue'&gt;iNaturalist Record: "&amp;BB203&amp;"&lt;/a&gt; ","")</f>
        <v/>
      </c>
      <c r="BH203" s="36" t="str">
        <f>IF(AT203&lt;&gt;"",AT203&amp;". ","")</f>
        <v/>
      </c>
      <c r="BI203" s="36" t="str">
        <f>IF(AV203&lt;&gt;"","Land use/disturbance history: "&amp;AV203&amp;". ","")</f>
        <v/>
      </c>
      <c r="BJ203" s="36" t="str">
        <f>IF(AW203&lt;&gt;"","Slope in degrees: "&amp;AW203&amp;". ","")</f>
        <v/>
      </c>
      <c r="BK203" s="36" t="str">
        <f>IF(AX203&lt;&gt;"","Slope aspect: "&amp;AX203&amp;". ","")</f>
        <v/>
      </c>
      <c r="BL203" s="36" t="str">
        <f>IF(AY203&lt;&gt;"","Soil description: "&amp;AY203&amp;". ","")</f>
        <v/>
      </c>
      <c r="BM203" s="36" t="str">
        <f>IF(BA203&lt;&gt;"","Terrain: "&amp;BA203&amp;". ","")</f>
        <v/>
      </c>
      <c r="BN203" s="36" t="str">
        <f t="shared" si="33"/>
        <v/>
      </c>
      <c r="BO203" t="str">
        <f t="shared" si="34"/>
        <v/>
      </c>
      <c r="BP203" t="str">
        <f>IF(BD203&lt;&gt;"","Permit: "&amp;BD203,"")</f>
        <v/>
      </c>
      <c r="BQ203" s="41" t="str">
        <f>IF(AA203="Abundant","Estimated frequency within viewshed: Abundant (&gt;500).",IF(AA203="Common","Estimated frequency within viewshed: Common (101-500).",IF(AA203="Frequent","Estimated frequency within viewshed: Frequent (11-100).",IF(AA203="Occasional","Estimated frequency within viewshed: Occasional (6-10).",IF(AA203="Rare","Estimated frequency within viewshed: Rare (1-5).","")))))</f>
        <v/>
      </c>
      <c r="BR203" s="41" t="str">
        <f>IF(B203&lt;&gt;"",B203&amp;". ","")</f>
        <v/>
      </c>
      <c r="BS203" s="41" t="str">
        <f>IF(M203="Same individual","Tissue sample collected.",IF(M203="Same population","Tissue sample collected from another individual in the same population.",""))</f>
        <v/>
      </c>
      <c r="BT203" s="41" t="str">
        <f>IF(R203&lt;&gt;"","Seed sample collected from "&amp;R203&amp;" plants within the same population.","")</f>
        <v/>
      </c>
      <c r="BU203" s="41" t="str">
        <f>IF(AB203&lt;&gt;"",AB203&amp;". ","")</f>
        <v/>
      </c>
      <c r="BV203" s="41" t="str">
        <f>IF(AE203&lt;&gt;"","Landowner: "&amp;AE203&amp;".","")</f>
        <v/>
      </c>
      <c r="BW203" s="41" t="str">
        <f>IF(AF203&lt;&gt;"","Element Occurrence ID: "&amp;AF203&amp;".","")</f>
        <v/>
      </c>
      <c r="BX203" s="41" t="str">
        <f t="shared" si="35"/>
        <v/>
      </c>
      <c r="BY203" t="str">
        <f t="shared" si="36"/>
        <v/>
      </c>
      <c r="BZ203" s="41" t="str">
        <f t="shared" si="37"/>
        <v/>
      </c>
      <c r="CA203" t="str">
        <f t="shared" si="38"/>
        <v/>
      </c>
      <c r="CB203" s="41" t="str">
        <f>IF(AU203&lt;&gt;"","Area immediately surrounding specimen: "&amp;AU203&amp;".","")</f>
        <v/>
      </c>
      <c r="CC203" s="41" t="str">
        <f>IF(T203&lt;&gt;"","Habit: "&amp;T203&amp;".","")</f>
        <v/>
      </c>
      <c r="CD203" s="41" t="str">
        <f>IF(U203&lt;&gt;"","Life history habit: "&amp;U203&amp;".","")</f>
        <v/>
      </c>
      <c r="CE203" s="41" t="str">
        <f>IF(V203&lt;&gt;"","Graminoid habit: "&amp;V203&amp;".","")</f>
        <v/>
      </c>
      <c r="CF203" s="41" t="str">
        <f>IF(W203&lt;&gt;"","Flower color: "&amp;W203&amp;".","")</f>
        <v/>
      </c>
      <c r="CG203" s="41" t="str">
        <f>IF(X203&lt;&gt;"","Height in centimeters: "&amp;X203&amp;".","")</f>
        <v/>
      </c>
      <c r="CH203" s="41" t="str">
        <f>IF(Y203&lt;&gt;"",Y203&amp;".","")</f>
        <v/>
      </c>
      <c r="CI203" s="41" t="str">
        <f t="shared" si="39"/>
        <v/>
      </c>
      <c r="CJ203" t="str">
        <f t="shared" si="40"/>
        <v/>
      </c>
      <c r="CK203" s="41" t="str">
        <f>IF(T203&lt;&gt;"","''habit'':"&amp;"''"&amp;T203&amp;"'',","")</f>
        <v/>
      </c>
      <c r="CL203" s="41" t="str">
        <f>IF(U203&lt;&gt;"","''life cycle habit'':"&amp;"''"&amp;U203&amp;"'',","")</f>
        <v/>
      </c>
      <c r="CM203" s="41" t="str">
        <f>IF(V203&lt;&gt;"","''graminoidHabit'':"&amp;"''"&amp;V203&amp;"'',","")</f>
        <v/>
      </c>
      <c r="CN203" s="41" t="str">
        <f>IF(W203&lt;&gt;"","''flower color'':"&amp;"''"&amp;W203&amp;"'',","")</f>
        <v/>
      </c>
      <c r="CO203" s="41" t="str">
        <f>IF(X203&lt;&gt;"","''heightInCentimeters'':"&amp;X203&amp;",","")</f>
        <v/>
      </c>
      <c r="CP203" s="41" t="str">
        <f>IF(Y203&lt;&gt;"",Y203,"")</f>
        <v/>
      </c>
      <c r="CQ203" s="41" t="str">
        <f t="shared" si="41"/>
        <v/>
      </c>
      <c r="CR203" s="42" t="str">
        <f t="shared" si="42"/>
        <v/>
      </c>
      <c r="CS203" t="str">
        <f t="shared" si="43"/>
        <v/>
      </c>
      <c r="CT203" t="str">
        <f>IF(L203="Y","tissue","")</f>
        <v/>
      </c>
      <c r="CU203" t="str">
        <f>IF(L203="Y","in collection","")</f>
        <v/>
      </c>
      <c r="CV203" t="str">
        <f>IF(L203="Y","dessicated","")</f>
        <v/>
      </c>
    </row>
    <row r="204" spans="1:100" ht="16.5" x14ac:dyDescent="0.3">
      <c r="A204" s="7"/>
      <c r="B204" s="19"/>
      <c r="C204" s="19"/>
      <c r="D204" s="19"/>
      <c r="E204" s="19"/>
      <c r="F204" s="19"/>
      <c r="G204" s="10"/>
      <c r="H204" s="14"/>
      <c r="I204" s="19"/>
      <c r="J204" s="19"/>
      <c r="K204" s="10"/>
      <c r="L204" s="19"/>
      <c r="M204" s="19"/>
      <c r="N204" s="19"/>
      <c r="O204" s="19"/>
      <c r="P204" s="19"/>
      <c r="Q204" s="24"/>
      <c r="R204" s="14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29"/>
      <c r="AL204" s="29"/>
      <c r="AM204" s="7"/>
      <c r="AN204" s="7"/>
      <c r="AO204" s="7"/>
      <c r="AP204" s="19"/>
      <c r="AQ204" s="19"/>
      <c r="AR204" s="19"/>
      <c r="AS204" s="14"/>
      <c r="AT204" s="19"/>
      <c r="AU204" s="19"/>
      <c r="AV204" s="19"/>
      <c r="AW204" s="14"/>
      <c r="AX204" s="19"/>
      <c r="AY204" s="19"/>
      <c r="AZ204" s="19"/>
      <c r="BA204" s="19"/>
      <c r="BB204" s="19"/>
      <c r="BC204" s="19"/>
      <c r="BD204" s="19"/>
      <c r="BE204" s="19"/>
      <c r="BF204" s="14"/>
      <c r="BG204" s="35" t="str">
        <f>IF(BB204&lt;&gt;"","&lt;a href='https://www.inaturalist.org/observations/"&amp;BB204&amp;" 'target='_blank' style='color: blue'&gt;iNaturalist Record: "&amp;BB204&amp;"&lt;/a&gt; ","")</f>
        <v/>
      </c>
      <c r="BH204" s="36" t="str">
        <f>IF(AT204&lt;&gt;"",AT204&amp;". ","")</f>
        <v/>
      </c>
      <c r="BI204" s="36" t="str">
        <f>IF(AV204&lt;&gt;"","Land use/disturbance history: "&amp;AV204&amp;". ","")</f>
        <v/>
      </c>
      <c r="BJ204" s="36" t="str">
        <f>IF(AW204&lt;&gt;"","Slope in degrees: "&amp;AW204&amp;". ","")</f>
        <v/>
      </c>
      <c r="BK204" s="36" t="str">
        <f>IF(AX204&lt;&gt;"","Slope aspect: "&amp;AX204&amp;". ","")</f>
        <v/>
      </c>
      <c r="BL204" s="36" t="str">
        <f>IF(AY204&lt;&gt;"","Soil description: "&amp;AY204&amp;". ","")</f>
        <v/>
      </c>
      <c r="BM204" s="36" t="str">
        <f>IF(BA204&lt;&gt;"","Terrain: "&amp;BA204&amp;". ","")</f>
        <v/>
      </c>
      <c r="BN204" s="36" t="str">
        <f t="shared" si="33"/>
        <v/>
      </c>
      <c r="BO204" t="str">
        <f t="shared" si="34"/>
        <v/>
      </c>
      <c r="BP204" t="str">
        <f>IF(BD204&lt;&gt;"","Permit: "&amp;BD204,"")</f>
        <v/>
      </c>
      <c r="BQ204" s="41" t="str">
        <f>IF(AA204="Abundant","Estimated frequency within viewshed: Abundant (&gt;500).",IF(AA204="Common","Estimated frequency within viewshed: Common (101-500).",IF(AA204="Frequent","Estimated frequency within viewshed: Frequent (11-100).",IF(AA204="Occasional","Estimated frequency within viewshed: Occasional (6-10).",IF(AA204="Rare","Estimated frequency within viewshed: Rare (1-5).","")))))</f>
        <v/>
      </c>
      <c r="BR204" s="41" t="str">
        <f>IF(B204&lt;&gt;"",B204&amp;". ","")</f>
        <v/>
      </c>
      <c r="BS204" s="41" t="str">
        <f>IF(M204="Same individual","Tissue sample collected.",IF(M204="Same population","Tissue sample collected from another individual in the same population.",""))</f>
        <v/>
      </c>
      <c r="BT204" s="41" t="str">
        <f>IF(R204&lt;&gt;"","Seed sample collected from "&amp;R204&amp;" plants within the same population.","")</f>
        <v/>
      </c>
      <c r="BU204" s="41" t="str">
        <f>IF(AB204&lt;&gt;"",AB204&amp;". ","")</f>
        <v/>
      </c>
      <c r="BV204" s="41" t="str">
        <f>IF(AE204&lt;&gt;"","Landowner: "&amp;AE204&amp;".","")</f>
        <v/>
      </c>
      <c r="BW204" s="41" t="str">
        <f>IF(AF204&lt;&gt;"","Element Occurrence ID: "&amp;AF204&amp;".","")</f>
        <v/>
      </c>
      <c r="BX204" s="41" t="str">
        <f t="shared" si="35"/>
        <v/>
      </c>
      <c r="BY204" t="str">
        <f t="shared" si="36"/>
        <v/>
      </c>
      <c r="BZ204" s="41" t="str">
        <f t="shared" si="37"/>
        <v/>
      </c>
      <c r="CA204" t="str">
        <f t="shared" si="38"/>
        <v/>
      </c>
      <c r="CB204" s="41" t="str">
        <f>IF(AU204&lt;&gt;"","Area immediately surrounding specimen: "&amp;AU204&amp;".","")</f>
        <v/>
      </c>
      <c r="CC204" s="41" t="str">
        <f>IF(T204&lt;&gt;"","Habit: "&amp;T204&amp;".","")</f>
        <v/>
      </c>
      <c r="CD204" s="41" t="str">
        <f>IF(U204&lt;&gt;"","Life history habit: "&amp;U204&amp;".","")</f>
        <v/>
      </c>
      <c r="CE204" s="41" t="str">
        <f>IF(V204&lt;&gt;"","Graminoid habit: "&amp;V204&amp;".","")</f>
        <v/>
      </c>
      <c r="CF204" s="41" t="str">
        <f>IF(W204&lt;&gt;"","Flower color: "&amp;W204&amp;".","")</f>
        <v/>
      </c>
      <c r="CG204" s="41" t="str">
        <f>IF(X204&lt;&gt;"","Height in centimeters: "&amp;X204&amp;".","")</f>
        <v/>
      </c>
      <c r="CH204" s="41" t="str">
        <f>IF(Y204&lt;&gt;"",Y204&amp;".","")</f>
        <v/>
      </c>
      <c r="CI204" s="41" t="str">
        <f t="shared" si="39"/>
        <v/>
      </c>
      <c r="CJ204" t="str">
        <f t="shared" si="40"/>
        <v/>
      </c>
      <c r="CK204" s="41" t="str">
        <f>IF(T204&lt;&gt;"","''habit'':"&amp;"''"&amp;T204&amp;"'',","")</f>
        <v/>
      </c>
      <c r="CL204" s="41" t="str">
        <f>IF(U204&lt;&gt;"","''life cycle habit'':"&amp;"''"&amp;U204&amp;"'',","")</f>
        <v/>
      </c>
      <c r="CM204" s="41" t="str">
        <f>IF(V204&lt;&gt;"","''graminoidHabit'':"&amp;"''"&amp;V204&amp;"'',","")</f>
        <v/>
      </c>
      <c r="CN204" s="41" t="str">
        <f>IF(W204&lt;&gt;"","''flower color'':"&amp;"''"&amp;W204&amp;"'',","")</f>
        <v/>
      </c>
      <c r="CO204" s="41" t="str">
        <f>IF(X204&lt;&gt;"","''heightInCentimeters'':"&amp;X204&amp;",","")</f>
        <v/>
      </c>
      <c r="CP204" s="41" t="str">
        <f>IF(Y204&lt;&gt;"",Y204,"")</f>
        <v/>
      </c>
      <c r="CQ204" s="41" t="str">
        <f t="shared" si="41"/>
        <v/>
      </c>
      <c r="CR204" s="42" t="str">
        <f t="shared" si="42"/>
        <v/>
      </c>
      <c r="CS204" t="str">
        <f t="shared" si="43"/>
        <v/>
      </c>
      <c r="CT204" t="str">
        <f>IF(L204="Y","tissue","")</f>
        <v/>
      </c>
      <c r="CU204" t="str">
        <f>IF(L204="Y","in collection","")</f>
        <v/>
      </c>
      <c r="CV204" t="str">
        <f>IF(L204="Y","dessicated","")</f>
        <v/>
      </c>
    </row>
    <row r="205" spans="1:100" ht="16.5" x14ac:dyDescent="0.3">
      <c r="A205" s="7"/>
      <c r="B205" s="19"/>
      <c r="C205" s="19"/>
      <c r="D205" s="19"/>
      <c r="E205" s="19"/>
      <c r="F205" s="19"/>
      <c r="G205" s="10"/>
      <c r="H205" s="14"/>
      <c r="I205" s="19"/>
      <c r="J205" s="19"/>
      <c r="K205" s="10"/>
      <c r="L205" s="19"/>
      <c r="M205" s="19"/>
      <c r="N205" s="19"/>
      <c r="O205" s="19"/>
      <c r="P205" s="19"/>
      <c r="Q205" s="24"/>
      <c r="R205" s="14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29"/>
      <c r="AL205" s="29"/>
      <c r="AM205" s="7"/>
      <c r="AN205" s="7"/>
      <c r="AO205" s="7"/>
      <c r="AP205" s="19"/>
      <c r="AQ205" s="19"/>
      <c r="AR205" s="19"/>
      <c r="AS205" s="14"/>
      <c r="AT205" s="19"/>
      <c r="AU205" s="19"/>
      <c r="AV205" s="19"/>
      <c r="AW205" s="14"/>
      <c r="AX205" s="19"/>
      <c r="AY205" s="19"/>
      <c r="AZ205" s="19"/>
      <c r="BA205" s="19"/>
      <c r="BB205" s="19"/>
      <c r="BC205" s="19"/>
      <c r="BD205" s="19"/>
      <c r="BE205" s="19"/>
      <c r="BF205" s="14"/>
      <c r="BG205" s="35" t="str">
        <f>IF(BB205&lt;&gt;"","&lt;a href='https://www.inaturalist.org/observations/"&amp;BB205&amp;" 'target='_blank' style='color: blue'&gt;iNaturalist Record: "&amp;BB205&amp;"&lt;/a&gt; ","")</f>
        <v/>
      </c>
      <c r="BH205" s="36" t="str">
        <f>IF(AT205&lt;&gt;"",AT205&amp;". ","")</f>
        <v/>
      </c>
      <c r="BI205" s="36" t="str">
        <f>IF(AV205&lt;&gt;"","Land use/disturbance history: "&amp;AV205&amp;". ","")</f>
        <v/>
      </c>
      <c r="BJ205" s="36" t="str">
        <f>IF(AW205&lt;&gt;"","Slope in degrees: "&amp;AW205&amp;". ","")</f>
        <v/>
      </c>
      <c r="BK205" s="36" t="str">
        <f>IF(AX205&lt;&gt;"","Slope aspect: "&amp;AX205&amp;". ","")</f>
        <v/>
      </c>
      <c r="BL205" s="36" t="str">
        <f>IF(AY205&lt;&gt;"","Soil description: "&amp;AY205&amp;". ","")</f>
        <v/>
      </c>
      <c r="BM205" s="36" t="str">
        <f>IF(BA205&lt;&gt;"","Terrain: "&amp;BA205&amp;". ","")</f>
        <v/>
      </c>
      <c r="BN205" s="36" t="str">
        <f t="shared" si="33"/>
        <v/>
      </c>
      <c r="BO205" t="str">
        <f t="shared" si="34"/>
        <v/>
      </c>
      <c r="BP205" t="str">
        <f>IF(BD205&lt;&gt;"","Permit: "&amp;BD205,"")</f>
        <v/>
      </c>
      <c r="BQ205" s="41" t="str">
        <f>IF(AA205="Abundant","Estimated frequency within viewshed: Abundant (&gt;500).",IF(AA205="Common","Estimated frequency within viewshed: Common (101-500).",IF(AA205="Frequent","Estimated frequency within viewshed: Frequent (11-100).",IF(AA205="Occasional","Estimated frequency within viewshed: Occasional (6-10).",IF(AA205="Rare","Estimated frequency within viewshed: Rare (1-5).","")))))</f>
        <v/>
      </c>
      <c r="BR205" s="41" t="str">
        <f>IF(B205&lt;&gt;"",B205&amp;". ","")</f>
        <v/>
      </c>
      <c r="BS205" s="41" t="str">
        <f>IF(M205="Same individual","Tissue sample collected.",IF(M205="Same population","Tissue sample collected from another individual in the same population.",""))</f>
        <v/>
      </c>
      <c r="BT205" s="41" t="str">
        <f>IF(R205&lt;&gt;"","Seed sample collected from "&amp;R205&amp;" plants within the same population.","")</f>
        <v/>
      </c>
      <c r="BU205" s="41" t="str">
        <f>IF(AB205&lt;&gt;"",AB205&amp;". ","")</f>
        <v/>
      </c>
      <c r="BV205" s="41" t="str">
        <f>IF(AE205&lt;&gt;"","Landowner: "&amp;AE205&amp;".","")</f>
        <v/>
      </c>
      <c r="BW205" s="41" t="str">
        <f>IF(AF205&lt;&gt;"","Element Occurrence ID: "&amp;AF205&amp;".","")</f>
        <v/>
      </c>
      <c r="BX205" s="41" t="str">
        <f t="shared" si="35"/>
        <v/>
      </c>
      <c r="BY205" t="str">
        <f t="shared" si="36"/>
        <v/>
      </c>
      <c r="BZ205" s="41" t="str">
        <f t="shared" si="37"/>
        <v/>
      </c>
      <c r="CA205" t="str">
        <f t="shared" si="38"/>
        <v/>
      </c>
      <c r="CB205" s="41" t="str">
        <f>IF(AU205&lt;&gt;"","Area immediately surrounding specimen: "&amp;AU205&amp;".","")</f>
        <v/>
      </c>
      <c r="CC205" s="41" t="str">
        <f>IF(T205&lt;&gt;"","Habit: "&amp;T205&amp;".","")</f>
        <v/>
      </c>
      <c r="CD205" s="41" t="str">
        <f>IF(U205&lt;&gt;"","Life history habit: "&amp;U205&amp;".","")</f>
        <v/>
      </c>
      <c r="CE205" s="41" t="str">
        <f>IF(V205&lt;&gt;"","Graminoid habit: "&amp;V205&amp;".","")</f>
        <v/>
      </c>
      <c r="CF205" s="41" t="str">
        <f>IF(W205&lt;&gt;"","Flower color: "&amp;W205&amp;".","")</f>
        <v/>
      </c>
      <c r="CG205" s="41" t="str">
        <f>IF(X205&lt;&gt;"","Height in centimeters: "&amp;X205&amp;".","")</f>
        <v/>
      </c>
      <c r="CH205" s="41" t="str">
        <f>IF(Y205&lt;&gt;"",Y205&amp;".","")</f>
        <v/>
      </c>
      <c r="CI205" s="41" t="str">
        <f t="shared" si="39"/>
        <v/>
      </c>
      <c r="CJ205" t="str">
        <f t="shared" si="40"/>
        <v/>
      </c>
      <c r="CK205" s="41" t="str">
        <f>IF(T205&lt;&gt;"","''habit'':"&amp;"''"&amp;T205&amp;"'',","")</f>
        <v/>
      </c>
      <c r="CL205" s="41" t="str">
        <f>IF(U205&lt;&gt;"","''life cycle habit'':"&amp;"''"&amp;U205&amp;"'',","")</f>
        <v/>
      </c>
      <c r="CM205" s="41" t="str">
        <f>IF(V205&lt;&gt;"","''graminoidHabit'':"&amp;"''"&amp;V205&amp;"'',","")</f>
        <v/>
      </c>
      <c r="CN205" s="41" t="str">
        <f>IF(W205&lt;&gt;"","''flower color'':"&amp;"''"&amp;W205&amp;"'',","")</f>
        <v/>
      </c>
      <c r="CO205" s="41" t="str">
        <f>IF(X205&lt;&gt;"","''heightInCentimeters'':"&amp;X205&amp;",","")</f>
        <v/>
      </c>
      <c r="CP205" s="41" t="str">
        <f>IF(Y205&lt;&gt;"",Y205,"")</f>
        <v/>
      </c>
      <c r="CQ205" s="41" t="str">
        <f t="shared" si="41"/>
        <v/>
      </c>
      <c r="CR205" s="42" t="str">
        <f t="shared" si="42"/>
        <v/>
      </c>
      <c r="CS205" t="str">
        <f t="shared" si="43"/>
        <v/>
      </c>
      <c r="CT205" t="str">
        <f>IF(L205="Y","tissue","")</f>
        <v/>
      </c>
      <c r="CU205" t="str">
        <f>IF(L205="Y","in collection","")</f>
        <v/>
      </c>
      <c r="CV205" t="str">
        <f>IF(L205="Y","dessicated","")</f>
        <v/>
      </c>
    </row>
    <row r="206" spans="1:100" ht="16.5" x14ac:dyDescent="0.3">
      <c r="A206" s="7"/>
      <c r="B206" s="19"/>
      <c r="C206" s="19"/>
      <c r="D206" s="19"/>
      <c r="E206" s="19"/>
      <c r="F206" s="19"/>
      <c r="G206" s="10"/>
      <c r="H206" s="14"/>
      <c r="I206" s="19"/>
      <c r="J206" s="19"/>
      <c r="K206" s="10"/>
      <c r="L206" s="19"/>
      <c r="M206" s="19"/>
      <c r="N206" s="19"/>
      <c r="O206" s="19"/>
      <c r="P206" s="19"/>
      <c r="Q206" s="24"/>
      <c r="R206" s="14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29"/>
      <c r="AL206" s="29"/>
      <c r="AM206" s="7"/>
      <c r="AN206" s="7"/>
      <c r="AO206" s="7"/>
      <c r="AP206" s="19"/>
      <c r="AQ206" s="19"/>
      <c r="AR206" s="19"/>
      <c r="AS206" s="14"/>
      <c r="AT206" s="19"/>
      <c r="AU206" s="19"/>
      <c r="AV206" s="19"/>
      <c r="AW206" s="14"/>
      <c r="AX206" s="19"/>
      <c r="AY206" s="19"/>
      <c r="AZ206" s="19"/>
      <c r="BA206" s="19"/>
      <c r="BB206" s="19"/>
      <c r="BC206" s="19"/>
      <c r="BD206" s="19"/>
      <c r="BE206" s="19"/>
      <c r="BF206" s="14"/>
      <c r="BG206" s="35" t="str">
        <f>IF(BB206&lt;&gt;"","&lt;a href='https://www.inaturalist.org/observations/"&amp;BB206&amp;" 'target='_blank' style='color: blue'&gt;iNaturalist Record: "&amp;BB206&amp;"&lt;/a&gt; ","")</f>
        <v/>
      </c>
      <c r="BH206" s="36" t="str">
        <f>IF(AT206&lt;&gt;"",AT206&amp;". ","")</f>
        <v/>
      </c>
      <c r="BI206" s="36" t="str">
        <f>IF(AV206&lt;&gt;"","Land use/disturbance history: "&amp;AV206&amp;". ","")</f>
        <v/>
      </c>
      <c r="BJ206" s="36" t="str">
        <f>IF(AW206&lt;&gt;"","Slope in degrees: "&amp;AW206&amp;". ","")</f>
        <v/>
      </c>
      <c r="BK206" s="36" t="str">
        <f>IF(AX206&lt;&gt;"","Slope aspect: "&amp;AX206&amp;". ","")</f>
        <v/>
      </c>
      <c r="BL206" s="36" t="str">
        <f>IF(AY206&lt;&gt;"","Soil description: "&amp;AY206&amp;". ","")</f>
        <v/>
      </c>
      <c r="BM206" s="36" t="str">
        <f>IF(BA206&lt;&gt;"","Terrain: "&amp;BA206&amp;". ","")</f>
        <v/>
      </c>
      <c r="BN206" s="36" t="str">
        <f t="shared" si="33"/>
        <v/>
      </c>
      <c r="BO206" t="str">
        <f t="shared" si="34"/>
        <v/>
      </c>
      <c r="BP206" t="str">
        <f>IF(BD206&lt;&gt;"","Permit: "&amp;BD206,"")</f>
        <v/>
      </c>
      <c r="BQ206" s="41" t="str">
        <f>IF(AA206="Abundant","Estimated frequency within viewshed: Abundant (&gt;500).",IF(AA206="Common","Estimated frequency within viewshed: Common (101-500).",IF(AA206="Frequent","Estimated frequency within viewshed: Frequent (11-100).",IF(AA206="Occasional","Estimated frequency within viewshed: Occasional (6-10).",IF(AA206="Rare","Estimated frequency within viewshed: Rare (1-5).","")))))</f>
        <v/>
      </c>
      <c r="BR206" s="41" t="str">
        <f>IF(B206&lt;&gt;"",B206&amp;". ","")</f>
        <v/>
      </c>
      <c r="BS206" s="41" t="str">
        <f>IF(M206="Same individual","Tissue sample collected.",IF(M206="Same population","Tissue sample collected from another individual in the same population.",""))</f>
        <v/>
      </c>
      <c r="BT206" s="41" t="str">
        <f>IF(R206&lt;&gt;"","Seed sample collected from "&amp;R206&amp;" plants within the same population.","")</f>
        <v/>
      </c>
      <c r="BU206" s="41" t="str">
        <f>IF(AB206&lt;&gt;"",AB206&amp;". ","")</f>
        <v/>
      </c>
      <c r="BV206" s="41" t="str">
        <f>IF(AE206&lt;&gt;"","Landowner: "&amp;AE206&amp;".","")</f>
        <v/>
      </c>
      <c r="BW206" s="41" t="str">
        <f>IF(AF206&lt;&gt;"","Element Occurrence ID: "&amp;AF206&amp;".","")</f>
        <v/>
      </c>
      <c r="BX206" s="41" t="str">
        <f t="shared" si="35"/>
        <v/>
      </c>
      <c r="BY206" t="str">
        <f t="shared" si="36"/>
        <v/>
      </c>
      <c r="BZ206" s="41" t="str">
        <f t="shared" si="37"/>
        <v/>
      </c>
      <c r="CA206" t="str">
        <f t="shared" si="38"/>
        <v/>
      </c>
      <c r="CB206" s="41" t="str">
        <f>IF(AU206&lt;&gt;"","Area immediately surrounding specimen: "&amp;AU206&amp;".","")</f>
        <v/>
      </c>
      <c r="CC206" s="41" t="str">
        <f>IF(T206&lt;&gt;"","Habit: "&amp;T206&amp;".","")</f>
        <v/>
      </c>
      <c r="CD206" s="41" t="str">
        <f>IF(U206&lt;&gt;"","Life history habit: "&amp;U206&amp;".","")</f>
        <v/>
      </c>
      <c r="CE206" s="41" t="str">
        <f>IF(V206&lt;&gt;"","Graminoid habit: "&amp;V206&amp;".","")</f>
        <v/>
      </c>
      <c r="CF206" s="41" t="str">
        <f>IF(W206&lt;&gt;"","Flower color: "&amp;W206&amp;".","")</f>
        <v/>
      </c>
      <c r="CG206" s="41" t="str">
        <f>IF(X206&lt;&gt;"","Height in centimeters: "&amp;X206&amp;".","")</f>
        <v/>
      </c>
      <c r="CH206" s="41" t="str">
        <f>IF(Y206&lt;&gt;"",Y206&amp;".","")</f>
        <v/>
      </c>
      <c r="CI206" s="41" t="str">
        <f t="shared" si="39"/>
        <v/>
      </c>
      <c r="CJ206" t="str">
        <f t="shared" si="40"/>
        <v/>
      </c>
      <c r="CK206" s="41" t="str">
        <f>IF(T206&lt;&gt;"","''habit'':"&amp;"''"&amp;T206&amp;"'',","")</f>
        <v/>
      </c>
      <c r="CL206" s="41" t="str">
        <f>IF(U206&lt;&gt;"","''life cycle habit'':"&amp;"''"&amp;U206&amp;"'',","")</f>
        <v/>
      </c>
      <c r="CM206" s="41" t="str">
        <f>IF(V206&lt;&gt;"","''graminoidHabit'':"&amp;"''"&amp;V206&amp;"'',","")</f>
        <v/>
      </c>
      <c r="CN206" s="41" t="str">
        <f>IF(W206&lt;&gt;"","''flower color'':"&amp;"''"&amp;W206&amp;"'',","")</f>
        <v/>
      </c>
      <c r="CO206" s="41" t="str">
        <f>IF(X206&lt;&gt;"","''heightInCentimeters'':"&amp;X206&amp;",","")</f>
        <v/>
      </c>
      <c r="CP206" s="41" t="str">
        <f>IF(Y206&lt;&gt;"",Y206,"")</f>
        <v/>
      </c>
      <c r="CQ206" s="41" t="str">
        <f t="shared" si="41"/>
        <v/>
      </c>
      <c r="CR206" s="42" t="str">
        <f t="shared" si="42"/>
        <v/>
      </c>
      <c r="CS206" t="str">
        <f t="shared" si="43"/>
        <v/>
      </c>
      <c r="CT206" t="str">
        <f>IF(L206="Y","tissue","")</f>
        <v/>
      </c>
      <c r="CU206" t="str">
        <f>IF(L206="Y","in collection","")</f>
        <v/>
      </c>
      <c r="CV206" t="str">
        <f>IF(L206="Y","dessicated","")</f>
        <v/>
      </c>
    </row>
    <row r="207" spans="1:100" ht="16.5" x14ac:dyDescent="0.3">
      <c r="A207" s="7"/>
      <c r="B207" s="19"/>
      <c r="C207" s="19"/>
      <c r="D207" s="19"/>
      <c r="E207" s="19"/>
      <c r="F207" s="19"/>
      <c r="G207" s="10"/>
      <c r="H207" s="14"/>
      <c r="I207" s="19"/>
      <c r="J207" s="19"/>
      <c r="K207" s="10"/>
      <c r="L207" s="19"/>
      <c r="M207" s="19"/>
      <c r="N207" s="19"/>
      <c r="O207" s="19"/>
      <c r="P207" s="19"/>
      <c r="Q207" s="24"/>
      <c r="R207" s="14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29"/>
      <c r="AL207" s="29"/>
      <c r="AM207" s="7"/>
      <c r="AN207" s="7"/>
      <c r="AO207" s="7"/>
      <c r="AP207" s="19"/>
      <c r="AQ207" s="19"/>
      <c r="AR207" s="19"/>
      <c r="AS207" s="14"/>
      <c r="AT207" s="19"/>
      <c r="AU207" s="19"/>
      <c r="AV207" s="19"/>
      <c r="AW207" s="14"/>
      <c r="AX207" s="19"/>
      <c r="AY207" s="19"/>
      <c r="AZ207" s="19"/>
      <c r="BA207" s="19"/>
      <c r="BB207" s="19"/>
      <c r="BC207" s="19"/>
      <c r="BD207" s="19"/>
      <c r="BE207" s="19"/>
      <c r="BF207" s="14"/>
      <c r="BG207" s="35" t="str">
        <f>IF(BB207&lt;&gt;"","&lt;a href='https://www.inaturalist.org/observations/"&amp;BB207&amp;" 'target='_blank' style='color: blue'&gt;iNaturalist Record: "&amp;BB207&amp;"&lt;/a&gt; ","")</f>
        <v/>
      </c>
      <c r="BH207" s="36" t="str">
        <f>IF(AT207&lt;&gt;"",AT207&amp;". ","")</f>
        <v/>
      </c>
      <c r="BI207" s="36" t="str">
        <f>IF(AV207&lt;&gt;"","Land use/disturbance history: "&amp;AV207&amp;". ","")</f>
        <v/>
      </c>
      <c r="BJ207" s="36" t="str">
        <f>IF(AW207&lt;&gt;"","Slope in degrees: "&amp;AW207&amp;". ","")</f>
        <v/>
      </c>
      <c r="BK207" s="36" t="str">
        <f>IF(AX207&lt;&gt;"","Slope aspect: "&amp;AX207&amp;". ","")</f>
        <v/>
      </c>
      <c r="BL207" s="36" t="str">
        <f>IF(AY207&lt;&gt;"","Soil description: "&amp;AY207&amp;". ","")</f>
        <v/>
      </c>
      <c r="BM207" s="36" t="str">
        <f>IF(BA207&lt;&gt;"","Terrain: "&amp;BA207&amp;". ","")</f>
        <v/>
      </c>
      <c r="BN207" s="36" t="str">
        <f t="shared" si="33"/>
        <v/>
      </c>
      <c r="BO207" t="str">
        <f t="shared" si="34"/>
        <v/>
      </c>
      <c r="BP207" t="str">
        <f>IF(BD207&lt;&gt;"","Permit: "&amp;BD207,"")</f>
        <v/>
      </c>
      <c r="BQ207" s="41" t="str">
        <f>IF(AA207="Abundant","Estimated frequency within viewshed: Abundant (&gt;500).",IF(AA207="Common","Estimated frequency within viewshed: Common (101-500).",IF(AA207="Frequent","Estimated frequency within viewshed: Frequent (11-100).",IF(AA207="Occasional","Estimated frequency within viewshed: Occasional (6-10).",IF(AA207="Rare","Estimated frequency within viewshed: Rare (1-5).","")))))</f>
        <v/>
      </c>
      <c r="BR207" s="41" t="str">
        <f>IF(B207&lt;&gt;"",B207&amp;". ","")</f>
        <v/>
      </c>
      <c r="BS207" s="41" t="str">
        <f>IF(M207="Same individual","Tissue sample collected.",IF(M207="Same population","Tissue sample collected from another individual in the same population.",""))</f>
        <v/>
      </c>
      <c r="BT207" s="41" t="str">
        <f>IF(R207&lt;&gt;"","Seed sample collected from "&amp;R207&amp;" plants within the same population.","")</f>
        <v/>
      </c>
      <c r="BU207" s="41" t="str">
        <f>IF(AB207&lt;&gt;"",AB207&amp;". ","")</f>
        <v/>
      </c>
      <c r="BV207" s="41" t="str">
        <f>IF(AE207&lt;&gt;"","Landowner: "&amp;AE207&amp;".","")</f>
        <v/>
      </c>
      <c r="BW207" s="41" t="str">
        <f>IF(AF207&lt;&gt;"","Element Occurrence ID: "&amp;AF207&amp;".","")</f>
        <v/>
      </c>
      <c r="BX207" s="41" t="str">
        <f t="shared" si="35"/>
        <v/>
      </c>
      <c r="BY207" t="str">
        <f t="shared" si="36"/>
        <v/>
      </c>
      <c r="BZ207" s="41" t="str">
        <f t="shared" si="37"/>
        <v/>
      </c>
      <c r="CA207" t="str">
        <f t="shared" si="38"/>
        <v/>
      </c>
      <c r="CB207" s="41" t="str">
        <f>IF(AU207&lt;&gt;"","Area immediately surrounding specimen: "&amp;AU207&amp;".","")</f>
        <v/>
      </c>
      <c r="CC207" s="41" t="str">
        <f>IF(T207&lt;&gt;"","Habit: "&amp;T207&amp;".","")</f>
        <v/>
      </c>
      <c r="CD207" s="41" t="str">
        <f>IF(U207&lt;&gt;"","Life history habit: "&amp;U207&amp;".","")</f>
        <v/>
      </c>
      <c r="CE207" s="41" t="str">
        <f>IF(V207&lt;&gt;"","Graminoid habit: "&amp;V207&amp;".","")</f>
        <v/>
      </c>
      <c r="CF207" s="41" t="str">
        <f>IF(W207&lt;&gt;"","Flower color: "&amp;W207&amp;".","")</f>
        <v/>
      </c>
      <c r="CG207" s="41" t="str">
        <f>IF(X207&lt;&gt;"","Height in centimeters: "&amp;X207&amp;".","")</f>
        <v/>
      </c>
      <c r="CH207" s="41" t="str">
        <f>IF(Y207&lt;&gt;"",Y207&amp;".","")</f>
        <v/>
      </c>
      <c r="CI207" s="41" t="str">
        <f t="shared" si="39"/>
        <v/>
      </c>
      <c r="CJ207" t="str">
        <f t="shared" si="40"/>
        <v/>
      </c>
      <c r="CK207" s="41" t="str">
        <f>IF(T207&lt;&gt;"","''habit'':"&amp;"''"&amp;T207&amp;"'',","")</f>
        <v/>
      </c>
      <c r="CL207" s="41" t="str">
        <f>IF(U207&lt;&gt;"","''life cycle habit'':"&amp;"''"&amp;U207&amp;"'',","")</f>
        <v/>
      </c>
      <c r="CM207" s="41" t="str">
        <f>IF(V207&lt;&gt;"","''graminoidHabit'':"&amp;"''"&amp;V207&amp;"'',","")</f>
        <v/>
      </c>
      <c r="CN207" s="41" t="str">
        <f>IF(W207&lt;&gt;"","''flower color'':"&amp;"''"&amp;W207&amp;"'',","")</f>
        <v/>
      </c>
      <c r="CO207" s="41" t="str">
        <f>IF(X207&lt;&gt;"","''heightInCentimeters'':"&amp;X207&amp;",","")</f>
        <v/>
      </c>
      <c r="CP207" s="41" t="str">
        <f>IF(Y207&lt;&gt;"",Y207,"")</f>
        <v/>
      </c>
      <c r="CQ207" s="41" t="str">
        <f t="shared" si="41"/>
        <v/>
      </c>
      <c r="CR207" s="42" t="str">
        <f t="shared" si="42"/>
        <v/>
      </c>
      <c r="CS207" t="str">
        <f t="shared" si="43"/>
        <v/>
      </c>
      <c r="CT207" t="str">
        <f>IF(L207="Y","tissue","")</f>
        <v/>
      </c>
      <c r="CU207" t="str">
        <f>IF(L207="Y","in collection","")</f>
        <v/>
      </c>
      <c r="CV207" t="str">
        <f>IF(L207="Y","dessicated","")</f>
        <v/>
      </c>
    </row>
    <row r="208" spans="1:100" ht="16.5" x14ac:dyDescent="0.3">
      <c r="A208" s="7"/>
      <c r="B208" s="19"/>
      <c r="C208" s="19"/>
      <c r="D208" s="19"/>
      <c r="E208" s="19"/>
      <c r="F208" s="19"/>
      <c r="G208" s="10"/>
      <c r="H208" s="14"/>
      <c r="I208" s="19"/>
      <c r="J208" s="19"/>
      <c r="K208" s="10"/>
      <c r="L208" s="19"/>
      <c r="M208" s="19"/>
      <c r="N208" s="19"/>
      <c r="O208" s="19"/>
      <c r="P208" s="19"/>
      <c r="Q208" s="24"/>
      <c r="R208" s="14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29"/>
      <c r="AL208" s="29"/>
      <c r="AM208" s="7"/>
      <c r="AN208" s="7"/>
      <c r="AO208" s="7"/>
      <c r="AP208" s="19"/>
      <c r="AQ208" s="19"/>
      <c r="AR208" s="19"/>
      <c r="AS208" s="14"/>
      <c r="AT208" s="19"/>
      <c r="AU208" s="19"/>
      <c r="AV208" s="19"/>
      <c r="AW208" s="14"/>
      <c r="AX208" s="19"/>
      <c r="AY208" s="19"/>
      <c r="AZ208" s="19"/>
      <c r="BA208" s="19"/>
      <c r="BB208" s="19"/>
      <c r="BC208" s="19"/>
      <c r="BD208" s="19"/>
      <c r="BE208" s="19"/>
      <c r="BF208" s="14"/>
      <c r="BG208" s="35" t="str">
        <f>IF(BB208&lt;&gt;"","&lt;a href='https://www.inaturalist.org/observations/"&amp;BB208&amp;" 'target='_blank' style='color: blue'&gt;iNaturalist Record: "&amp;BB208&amp;"&lt;/a&gt; ","")</f>
        <v/>
      </c>
      <c r="BH208" s="36" t="str">
        <f>IF(AT208&lt;&gt;"",AT208&amp;". ","")</f>
        <v/>
      </c>
      <c r="BI208" s="36" t="str">
        <f>IF(AV208&lt;&gt;"","Land use/disturbance history: "&amp;AV208&amp;". ","")</f>
        <v/>
      </c>
      <c r="BJ208" s="36" t="str">
        <f>IF(AW208&lt;&gt;"","Slope in degrees: "&amp;AW208&amp;". ","")</f>
        <v/>
      </c>
      <c r="BK208" s="36" t="str">
        <f>IF(AX208&lt;&gt;"","Slope aspect: "&amp;AX208&amp;". ","")</f>
        <v/>
      </c>
      <c r="BL208" s="36" t="str">
        <f>IF(AY208&lt;&gt;"","Soil description: "&amp;AY208&amp;". ","")</f>
        <v/>
      </c>
      <c r="BM208" s="36" t="str">
        <f>IF(BA208&lt;&gt;"","Terrain: "&amp;BA208&amp;". ","")</f>
        <v/>
      </c>
      <c r="BN208" s="36" t="str">
        <f t="shared" si="33"/>
        <v/>
      </c>
      <c r="BO208" t="str">
        <f t="shared" si="34"/>
        <v/>
      </c>
      <c r="BP208" t="str">
        <f>IF(BD208&lt;&gt;"","Permit: "&amp;BD208,"")</f>
        <v/>
      </c>
      <c r="BQ208" s="41" t="str">
        <f>IF(AA208="Abundant","Estimated frequency within viewshed: Abundant (&gt;500).",IF(AA208="Common","Estimated frequency within viewshed: Common (101-500).",IF(AA208="Frequent","Estimated frequency within viewshed: Frequent (11-100).",IF(AA208="Occasional","Estimated frequency within viewshed: Occasional (6-10).",IF(AA208="Rare","Estimated frequency within viewshed: Rare (1-5).","")))))</f>
        <v/>
      </c>
      <c r="BR208" s="41" t="str">
        <f>IF(B208&lt;&gt;"",B208&amp;". ","")</f>
        <v/>
      </c>
      <c r="BS208" s="41" t="str">
        <f>IF(M208="Same individual","Tissue sample collected.",IF(M208="Same population","Tissue sample collected from another individual in the same population.",""))</f>
        <v/>
      </c>
      <c r="BT208" s="41" t="str">
        <f>IF(R208&lt;&gt;"","Seed sample collected from "&amp;R208&amp;" plants within the same population.","")</f>
        <v/>
      </c>
      <c r="BU208" s="41" t="str">
        <f>IF(AB208&lt;&gt;"",AB208&amp;". ","")</f>
        <v/>
      </c>
      <c r="BV208" s="41" t="str">
        <f>IF(AE208&lt;&gt;"","Landowner: "&amp;AE208&amp;".","")</f>
        <v/>
      </c>
      <c r="BW208" s="41" t="str">
        <f>IF(AF208&lt;&gt;"","Element Occurrence ID: "&amp;AF208&amp;".","")</f>
        <v/>
      </c>
      <c r="BX208" s="41" t="str">
        <f t="shared" si="35"/>
        <v/>
      </c>
      <c r="BY208" t="str">
        <f t="shared" si="36"/>
        <v/>
      </c>
      <c r="BZ208" s="41" t="str">
        <f t="shared" si="37"/>
        <v/>
      </c>
      <c r="CA208" t="str">
        <f t="shared" si="38"/>
        <v/>
      </c>
      <c r="CB208" s="41" t="str">
        <f>IF(AU208&lt;&gt;"","Area immediately surrounding specimen: "&amp;AU208&amp;".","")</f>
        <v/>
      </c>
      <c r="CC208" s="41" t="str">
        <f>IF(T208&lt;&gt;"","Habit: "&amp;T208&amp;".","")</f>
        <v/>
      </c>
      <c r="CD208" s="41" t="str">
        <f>IF(U208&lt;&gt;"","Life history habit: "&amp;U208&amp;".","")</f>
        <v/>
      </c>
      <c r="CE208" s="41" t="str">
        <f>IF(V208&lt;&gt;"","Graminoid habit: "&amp;V208&amp;".","")</f>
        <v/>
      </c>
      <c r="CF208" s="41" t="str">
        <f>IF(W208&lt;&gt;"","Flower color: "&amp;W208&amp;".","")</f>
        <v/>
      </c>
      <c r="CG208" s="41" t="str">
        <f>IF(X208&lt;&gt;"","Height in centimeters: "&amp;X208&amp;".","")</f>
        <v/>
      </c>
      <c r="CH208" s="41" t="str">
        <f>IF(Y208&lt;&gt;"",Y208&amp;".","")</f>
        <v/>
      </c>
      <c r="CI208" s="41" t="str">
        <f t="shared" si="39"/>
        <v/>
      </c>
      <c r="CJ208" t="str">
        <f t="shared" si="40"/>
        <v/>
      </c>
      <c r="CK208" s="41" t="str">
        <f>IF(T208&lt;&gt;"","''habit'':"&amp;"''"&amp;T208&amp;"'',","")</f>
        <v/>
      </c>
      <c r="CL208" s="41" t="str">
        <f>IF(U208&lt;&gt;"","''life cycle habit'':"&amp;"''"&amp;U208&amp;"'',","")</f>
        <v/>
      </c>
      <c r="CM208" s="41" t="str">
        <f>IF(V208&lt;&gt;"","''graminoidHabit'':"&amp;"''"&amp;V208&amp;"'',","")</f>
        <v/>
      </c>
      <c r="CN208" s="41" t="str">
        <f>IF(W208&lt;&gt;"","''flower color'':"&amp;"''"&amp;W208&amp;"'',","")</f>
        <v/>
      </c>
      <c r="CO208" s="41" t="str">
        <f>IF(X208&lt;&gt;"","''heightInCentimeters'':"&amp;X208&amp;",","")</f>
        <v/>
      </c>
      <c r="CP208" s="41" t="str">
        <f>IF(Y208&lt;&gt;"",Y208,"")</f>
        <v/>
      </c>
      <c r="CQ208" s="41" t="str">
        <f t="shared" si="41"/>
        <v/>
      </c>
      <c r="CR208" s="42" t="str">
        <f t="shared" si="42"/>
        <v/>
      </c>
      <c r="CS208" t="str">
        <f t="shared" si="43"/>
        <v/>
      </c>
      <c r="CT208" t="str">
        <f>IF(L208="Y","tissue","")</f>
        <v/>
      </c>
      <c r="CU208" t="str">
        <f>IF(L208="Y","in collection","")</f>
        <v/>
      </c>
      <c r="CV208" t="str">
        <f>IF(L208="Y","dessicated","")</f>
        <v/>
      </c>
    </row>
    <row r="209" spans="1:100" ht="16.5" x14ac:dyDescent="0.3">
      <c r="A209" s="7"/>
      <c r="B209" s="19"/>
      <c r="C209" s="19"/>
      <c r="D209" s="19"/>
      <c r="E209" s="19"/>
      <c r="F209" s="19"/>
      <c r="G209" s="10"/>
      <c r="H209" s="14"/>
      <c r="I209" s="19"/>
      <c r="J209" s="19"/>
      <c r="K209" s="10"/>
      <c r="L209" s="19"/>
      <c r="M209" s="19"/>
      <c r="N209" s="19"/>
      <c r="O209" s="19"/>
      <c r="P209" s="19"/>
      <c r="Q209" s="24"/>
      <c r="R209" s="14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29"/>
      <c r="AL209" s="29"/>
      <c r="AM209" s="7"/>
      <c r="AN209" s="7"/>
      <c r="AO209" s="7"/>
      <c r="AP209" s="19"/>
      <c r="AQ209" s="19"/>
      <c r="AR209" s="19"/>
      <c r="AS209" s="14"/>
      <c r="AT209" s="19"/>
      <c r="AU209" s="19"/>
      <c r="AV209" s="19"/>
      <c r="AW209" s="14"/>
      <c r="AX209" s="19"/>
      <c r="AY209" s="19"/>
      <c r="AZ209" s="19"/>
      <c r="BA209" s="19"/>
      <c r="BB209" s="19"/>
      <c r="BC209" s="19"/>
      <c r="BD209" s="19"/>
      <c r="BE209" s="19"/>
      <c r="BF209" s="14"/>
      <c r="BG209" s="35" t="str">
        <f>IF(BB209&lt;&gt;"","&lt;a href='https://www.inaturalist.org/observations/"&amp;BB209&amp;" 'target='_blank' style='color: blue'&gt;iNaturalist Record: "&amp;BB209&amp;"&lt;/a&gt; ","")</f>
        <v/>
      </c>
      <c r="BH209" s="36" t="str">
        <f>IF(AT209&lt;&gt;"",AT209&amp;". ","")</f>
        <v/>
      </c>
      <c r="BI209" s="36" t="str">
        <f>IF(AV209&lt;&gt;"","Land use/disturbance history: "&amp;AV209&amp;". ","")</f>
        <v/>
      </c>
      <c r="BJ209" s="36" t="str">
        <f>IF(AW209&lt;&gt;"","Slope in degrees: "&amp;AW209&amp;". ","")</f>
        <v/>
      </c>
      <c r="BK209" s="36" t="str">
        <f>IF(AX209&lt;&gt;"","Slope aspect: "&amp;AX209&amp;". ","")</f>
        <v/>
      </c>
      <c r="BL209" s="36" t="str">
        <f>IF(AY209&lt;&gt;"","Soil description: "&amp;AY209&amp;". ","")</f>
        <v/>
      </c>
      <c r="BM209" s="36" t="str">
        <f>IF(BA209&lt;&gt;"","Terrain: "&amp;BA209&amp;". ","")</f>
        <v/>
      </c>
      <c r="BN209" s="36" t="str">
        <f t="shared" si="33"/>
        <v/>
      </c>
      <c r="BO209" t="str">
        <f t="shared" si="34"/>
        <v/>
      </c>
      <c r="BP209" t="str">
        <f>IF(BD209&lt;&gt;"","Permit: "&amp;BD209,"")</f>
        <v/>
      </c>
      <c r="BQ209" s="41" t="str">
        <f>IF(AA209="Abundant","Estimated frequency within viewshed: Abundant (&gt;500).",IF(AA209="Common","Estimated frequency within viewshed: Common (101-500).",IF(AA209="Frequent","Estimated frequency within viewshed: Frequent (11-100).",IF(AA209="Occasional","Estimated frequency within viewshed: Occasional (6-10).",IF(AA209="Rare","Estimated frequency within viewshed: Rare (1-5).","")))))</f>
        <v/>
      </c>
      <c r="BR209" s="41" t="str">
        <f>IF(B209&lt;&gt;"",B209&amp;". ","")</f>
        <v/>
      </c>
      <c r="BS209" s="41" t="str">
        <f>IF(M209="Same individual","Tissue sample collected.",IF(M209="Same population","Tissue sample collected from another individual in the same population.",""))</f>
        <v/>
      </c>
      <c r="BT209" s="41" t="str">
        <f>IF(R209&lt;&gt;"","Seed sample collected from "&amp;R209&amp;" plants within the same population.","")</f>
        <v/>
      </c>
      <c r="BU209" s="41" t="str">
        <f>IF(AB209&lt;&gt;"",AB209&amp;". ","")</f>
        <v/>
      </c>
      <c r="BV209" s="41" t="str">
        <f>IF(AE209&lt;&gt;"","Landowner: "&amp;AE209&amp;".","")</f>
        <v/>
      </c>
      <c r="BW209" s="41" t="str">
        <f>IF(AF209&lt;&gt;"","Element Occurrence ID: "&amp;AF209&amp;".","")</f>
        <v/>
      </c>
      <c r="BX209" s="41" t="str">
        <f t="shared" si="35"/>
        <v/>
      </c>
      <c r="BY209" t="str">
        <f t="shared" si="36"/>
        <v/>
      </c>
      <c r="BZ209" s="41" t="str">
        <f t="shared" si="37"/>
        <v/>
      </c>
      <c r="CA209" t="str">
        <f t="shared" si="38"/>
        <v/>
      </c>
      <c r="CB209" s="41" t="str">
        <f>IF(AU209&lt;&gt;"","Area immediately surrounding specimen: "&amp;AU209&amp;".","")</f>
        <v/>
      </c>
      <c r="CC209" s="41" t="str">
        <f>IF(T209&lt;&gt;"","Habit: "&amp;T209&amp;".","")</f>
        <v/>
      </c>
      <c r="CD209" s="41" t="str">
        <f>IF(U209&lt;&gt;"","Life history habit: "&amp;U209&amp;".","")</f>
        <v/>
      </c>
      <c r="CE209" s="41" t="str">
        <f>IF(V209&lt;&gt;"","Graminoid habit: "&amp;V209&amp;".","")</f>
        <v/>
      </c>
      <c r="CF209" s="41" t="str">
        <f>IF(W209&lt;&gt;"","Flower color: "&amp;W209&amp;".","")</f>
        <v/>
      </c>
      <c r="CG209" s="41" t="str">
        <f>IF(X209&lt;&gt;"","Height in centimeters: "&amp;X209&amp;".","")</f>
        <v/>
      </c>
      <c r="CH209" s="41" t="str">
        <f>IF(Y209&lt;&gt;"",Y209&amp;".","")</f>
        <v/>
      </c>
      <c r="CI209" s="41" t="str">
        <f t="shared" si="39"/>
        <v/>
      </c>
      <c r="CJ209" t="str">
        <f t="shared" si="40"/>
        <v/>
      </c>
      <c r="CK209" s="41" t="str">
        <f>IF(T209&lt;&gt;"","''habit'':"&amp;"''"&amp;T209&amp;"'',","")</f>
        <v/>
      </c>
      <c r="CL209" s="41" t="str">
        <f>IF(U209&lt;&gt;"","''life cycle habit'':"&amp;"''"&amp;U209&amp;"'',","")</f>
        <v/>
      </c>
      <c r="CM209" s="41" t="str">
        <f>IF(V209&lt;&gt;"","''graminoidHabit'':"&amp;"''"&amp;V209&amp;"'',","")</f>
        <v/>
      </c>
      <c r="CN209" s="41" t="str">
        <f>IF(W209&lt;&gt;"","''flower color'':"&amp;"''"&amp;W209&amp;"'',","")</f>
        <v/>
      </c>
      <c r="CO209" s="41" t="str">
        <f>IF(X209&lt;&gt;"","''heightInCentimeters'':"&amp;X209&amp;",","")</f>
        <v/>
      </c>
      <c r="CP209" s="41" t="str">
        <f>IF(Y209&lt;&gt;"",Y209,"")</f>
        <v/>
      </c>
      <c r="CQ209" s="41" t="str">
        <f t="shared" si="41"/>
        <v/>
      </c>
      <c r="CR209" s="42" t="str">
        <f t="shared" si="42"/>
        <v/>
      </c>
      <c r="CS209" t="str">
        <f t="shared" si="43"/>
        <v/>
      </c>
      <c r="CT209" t="str">
        <f>IF(L209="Y","tissue","")</f>
        <v/>
      </c>
      <c r="CU209" t="str">
        <f>IF(L209="Y","in collection","")</f>
        <v/>
      </c>
      <c r="CV209" t="str">
        <f>IF(L209="Y","dessicated","")</f>
        <v/>
      </c>
    </row>
    <row r="210" spans="1:100" ht="16.5" x14ac:dyDescent="0.3">
      <c r="A210" s="7"/>
      <c r="B210" s="19"/>
      <c r="C210" s="19"/>
      <c r="D210" s="19"/>
      <c r="E210" s="19"/>
      <c r="F210" s="19"/>
      <c r="G210" s="10"/>
      <c r="H210" s="14"/>
      <c r="I210" s="19"/>
      <c r="J210" s="19"/>
      <c r="K210" s="10"/>
      <c r="L210" s="19"/>
      <c r="M210" s="19"/>
      <c r="N210" s="19"/>
      <c r="O210" s="19"/>
      <c r="P210" s="19"/>
      <c r="Q210" s="24"/>
      <c r="R210" s="14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29"/>
      <c r="AL210" s="29"/>
      <c r="AM210" s="7"/>
      <c r="AN210" s="7"/>
      <c r="AO210" s="7"/>
      <c r="AP210" s="19"/>
      <c r="AQ210" s="19"/>
      <c r="AR210" s="19"/>
      <c r="AS210" s="14"/>
      <c r="AT210" s="19"/>
      <c r="AU210" s="19"/>
      <c r="AV210" s="19"/>
      <c r="AW210" s="14"/>
      <c r="AX210" s="19"/>
      <c r="AY210" s="19"/>
      <c r="AZ210" s="19"/>
      <c r="BA210" s="19"/>
      <c r="BB210" s="19"/>
      <c r="BC210" s="19"/>
      <c r="BD210" s="19"/>
      <c r="BE210" s="19"/>
      <c r="BF210" s="14"/>
      <c r="BG210" s="35" t="str">
        <f>IF(BB210&lt;&gt;"","&lt;a href='https://www.inaturalist.org/observations/"&amp;BB210&amp;" 'target='_blank' style='color: blue'&gt;iNaturalist Record: "&amp;BB210&amp;"&lt;/a&gt; ","")</f>
        <v/>
      </c>
      <c r="BH210" s="36" t="str">
        <f>IF(AT210&lt;&gt;"",AT210&amp;". ","")</f>
        <v/>
      </c>
      <c r="BI210" s="36" t="str">
        <f>IF(AV210&lt;&gt;"","Land use/disturbance history: "&amp;AV210&amp;". ","")</f>
        <v/>
      </c>
      <c r="BJ210" s="36" t="str">
        <f>IF(AW210&lt;&gt;"","Slope in degrees: "&amp;AW210&amp;". ","")</f>
        <v/>
      </c>
      <c r="BK210" s="36" t="str">
        <f>IF(AX210&lt;&gt;"","Slope aspect: "&amp;AX210&amp;". ","")</f>
        <v/>
      </c>
      <c r="BL210" s="36" t="str">
        <f>IF(AY210&lt;&gt;"","Soil description: "&amp;AY210&amp;". ","")</f>
        <v/>
      </c>
      <c r="BM210" s="36" t="str">
        <f>IF(BA210&lt;&gt;"","Terrain: "&amp;BA210&amp;". ","")</f>
        <v/>
      </c>
      <c r="BN210" s="36" t="str">
        <f t="shared" si="33"/>
        <v/>
      </c>
      <c r="BO210" t="str">
        <f t="shared" si="34"/>
        <v/>
      </c>
      <c r="BP210" t="str">
        <f>IF(BD210&lt;&gt;"","Permit: "&amp;BD210,"")</f>
        <v/>
      </c>
      <c r="BQ210" s="41" t="str">
        <f>IF(AA210="Abundant","Estimated frequency within viewshed: Abundant (&gt;500).",IF(AA210="Common","Estimated frequency within viewshed: Common (101-500).",IF(AA210="Frequent","Estimated frequency within viewshed: Frequent (11-100).",IF(AA210="Occasional","Estimated frequency within viewshed: Occasional (6-10).",IF(AA210="Rare","Estimated frequency within viewshed: Rare (1-5).","")))))</f>
        <v/>
      </c>
      <c r="BR210" s="41" t="str">
        <f>IF(B210&lt;&gt;"",B210&amp;". ","")</f>
        <v/>
      </c>
      <c r="BS210" s="41" t="str">
        <f>IF(M210="Same individual","Tissue sample collected.",IF(M210="Same population","Tissue sample collected from another individual in the same population.",""))</f>
        <v/>
      </c>
      <c r="BT210" s="41" t="str">
        <f>IF(R210&lt;&gt;"","Seed sample collected from "&amp;R210&amp;" plants within the same population.","")</f>
        <v/>
      </c>
      <c r="BU210" s="41" t="str">
        <f>IF(AB210&lt;&gt;"",AB210&amp;". ","")</f>
        <v/>
      </c>
      <c r="BV210" s="41" t="str">
        <f>IF(AE210&lt;&gt;"","Landowner: "&amp;AE210&amp;".","")</f>
        <v/>
      </c>
      <c r="BW210" s="41" t="str">
        <f>IF(AF210&lt;&gt;"","Element Occurrence ID: "&amp;AF210&amp;".","")</f>
        <v/>
      </c>
      <c r="BX210" s="41" t="str">
        <f t="shared" si="35"/>
        <v/>
      </c>
      <c r="BY210" t="str">
        <f t="shared" si="36"/>
        <v/>
      </c>
      <c r="BZ210" s="41" t="str">
        <f t="shared" si="37"/>
        <v/>
      </c>
      <c r="CA210" t="str">
        <f t="shared" si="38"/>
        <v/>
      </c>
      <c r="CB210" s="41" t="str">
        <f>IF(AU210&lt;&gt;"","Area immediately surrounding specimen: "&amp;AU210&amp;".","")</f>
        <v/>
      </c>
      <c r="CC210" s="41" t="str">
        <f>IF(T210&lt;&gt;"","Habit: "&amp;T210&amp;".","")</f>
        <v/>
      </c>
      <c r="CD210" s="41" t="str">
        <f>IF(U210&lt;&gt;"","Life history habit: "&amp;U210&amp;".","")</f>
        <v/>
      </c>
      <c r="CE210" s="41" t="str">
        <f>IF(V210&lt;&gt;"","Graminoid habit: "&amp;V210&amp;".","")</f>
        <v/>
      </c>
      <c r="CF210" s="41" t="str">
        <f>IF(W210&lt;&gt;"","Flower color: "&amp;W210&amp;".","")</f>
        <v/>
      </c>
      <c r="CG210" s="41" t="str">
        <f>IF(X210&lt;&gt;"","Height in centimeters: "&amp;X210&amp;".","")</f>
        <v/>
      </c>
      <c r="CH210" s="41" t="str">
        <f>IF(Y210&lt;&gt;"",Y210&amp;".","")</f>
        <v/>
      </c>
      <c r="CI210" s="41" t="str">
        <f t="shared" si="39"/>
        <v/>
      </c>
      <c r="CJ210" t="str">
        <f t="shared" si="40"/>
        <v/>
      </c>
      <c r="CK210" s="41" t="str">
        <f>IF(T210&lt;&gt;"","''habit'':"&amp;"''"&amp;T210&amp;"'',","")</f>
        <v/>
      </c>
      <c r="CL210" s="41" t="str">
        <f>IF(U210&lt;&gt;"","''life cycle habit'':"&amp;"''"&amp;U210&amp;"'',","")</f>
        <v/>
      </c>
      <c r="CM210" s="41" t="str">
        <f>IF(V210&lt;&gt;"","''graminoidHabit'':"&amp;"''"&amp;V210&amp;"'',","")</f>
        <v/>
      </c>
      <c r="CN210" s="41" t="str">
        <f>IF(W210&lt;&gt;"","''flower color'':"&amp;"''"&amp;W210&amp;"'',","")</f>
        <v/>
      </c>
      <c r="CO210" s="41" t="str">
        <f>IF(X210&lt;&gt;"","''heightInCentimeters'':"&amp;X210&amp;",","")</f>
        <v/>
      </c>
      <c r="CP210" s="41" t="str">
        <f>IF(Y210&lt;&gt;"",Y210,"")</f>
        <v/>
      </c>
      <c r="CQ210" s="41" t="str">
        <f t="shared" si="41"/>
        <v/>
      </c>
      <c r="CR210" s="42" t="str">
        <f t="shared" si="42"/>
        <v/>
      </c>
      <c r="CS210" t="str">
        <f t="shared" si="43"/>
        <v/>
      </c>
      <c r="CT210" t="str">
        <f>IF(L210="Y","tissue","")</f>
        <v/>
      </c>
      <c r="CU210" t="str">
        <f>IF(L210="Y","in collection","")</f>
        <v/>
      </c>
      <c r="CV210" t="str">
        <f>IF(L210="Y","dessicated","")</f>
        <v/>
      </c>
    </row>
    <row r="211" spans="1:100" ht="16.5" x14ac:dyDescent="0.3">
      <c r="A211" s="7"/>
      <c r="B211" s="19"/>
      <c r="C211" s="19"/>
      <c r="D211" s="19"/>
      <c r="E211" s="19"/>
      <c r="F211" s="19"/>
      <c r="G211" s="10"/>
      <c r="H211" s="14"/>
      <c r="I211" s="19"/>
      <c r="J211" s="19"/>
      <c r="K211" s="10"/>
      <c r="L211" s="19"/>
      <c r="M211" s="19"/>
      <c r="N211" s="19"/>
      <c r="O211" s="19"/>
      <c r="P211" s="19"/>
      <c r="Q211" s="24"/>
      <c r="R211" s="14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29"/>
      <c r="AL211" s="29"/>
      <c r="AM211" s="7"/>
      <c r="AN211" s="7"/>
      <c r="AO211" s="7"/>
      <c r="AP211" s="19"/>
      <c r="AQ211" s="19"/>
      <c r="AR211" s="19"/>
      <c r="AS211" s="14"/>
      <c r="AT211" s="19"/>
      <c r="AU211" s="19"/>
      <c r="AV211" s="19"/>
      <c r="AW211" s="14"/>
      <c r="AX211" s="19"/>
      <c r="AY211" s="19"/>
      <c r="AZ211" s="19"/>
      <c r="BA211" s="19"/>
      <c r="BB211" s="19"/>
      <c r="BC211" s="19"/>
      <c r="BD211" s="19"/>
      <c r="BE211" s="19"/>
      <c r="BF211" s="14"/>
      <c r="BG211" s="35" t="str">
        <f>IF(BB211&lt;&gt;"","&lt;a href='https://www.inaturalist.org/observations/"&amp;BB211&amp;" 'target='_blank' style='color: blue'&gt;iNaturalist Record: "&amp;BB211&amp;"&lt;/a&gt; ","")</f>
        <v/>
      </c>
      <c r="BH211" s="36" t="str">
        <f>IF(AT211&lt;&gt;"",AT211&amp;". ","")</f>
        <v/>
      </c>
      <c r="BI211" s="36" t="str">
        <f>IF(AV211&lt;&gt;"","Land use/disturbance history: "&amp;AV211&amp;". ","")</f>
        <v/>
      </c>
      <c r="BJ211" s="36" t="str">
        <f>IF(AW211&lt;&gt;"","Slope in degrees: "&amp;AW211&amp;". ","")</f>
        <v/>
      </c>
      <c r="BK211" s="36" t="str">
        <f>IF(AX211&lt;&gt;"","Slope aspect: "&amp;AX211&amp;". ","")</f>
        <v/>
      </c>
      <c r="BL211" s="36" t="str">
        <f>IF(AY211&lt;&gt;"","Soil description: "&amp;AY211&amp;". ","")</f>
        <v/>
      </c>
      <c r="BM211" s="36" t="str">
        <f>IF(BA211&lt;&gt;"","Terrain: "&amp;BA211&amp;". ","")</f>
        <v/>
      </c>
      <c r="BN211" s="36" t="str">
        <f t="shared" si="33"/>
        <v/>
      </c>
      <c r="BO211" t="str">
        <f t="shared" si="34"/>
        <v/>
      </c>
      <c r="BP211" t="str">
        <f>IF(BD211&lt;&gt;"","Permit: "&amp;BD211,"")</f>
        <v/>
      </c>
      <c r="BQ211" s="41" t="str">
        <f>IF(AA211="Abundant","Estimated frequency within viewshed: Abundant (&gt;500).",IF(AA211="Common","Estimated frequency within viewshed: Common (101-500).",IF(AA211="Frequent","Estimated frequency within viewshed: Frequent (11-100).",IF(AA211="Occasional","Estimated frequency within viewshed: Occasional (6-10).",IF(AA211="Rare","Estimated frequency within viewshed: Rare (1-5).","")))))</f>
        <v/>
      </c>
      <c r="BR211" s="41" t="str">
        <f>IF(B211&lt;&gt;"",B211&amp;". ","")</f>
        <v/>
      </c>
      <c r="BS211" s="41" t="str">
        <f>IF(M211="Same individual","Tissue sample collected.",IF(M211="Same population","Tissue sample collected from another individual in the same population.",""))</f>
        <v/>
      </c>
      <c r="BT211" s="41" t="str">
        <f>IF(R211&lt;&gt;"","Seed sample collected from "&amp;R211&amp;" plants within the same population.","")</f>
        <v/>
      </c>
      <c r="BU211" s="41" t="str">
        <f>IF(AB211&lt;&gt;"",AB211&amp;". ","")</f>
        <v/>
      </c>
      <c r="BV211" s="41" t="str">
        <f>IF(AE211&lt;&gt;"","Landowner: "&amp;AE211&amp;".","")</f>
        <v/>
      </c>
      <c r="BW211" s="41" t="str">
        <f>IF(AF211&lt;&gt;"","Element Occurrence ID: "&amp;AF211&amp;".","")</f>
        <v/>
      </c>
      <c r="BX211" s="41" t="str">
        <f t="shared" si="35"/>
        <v/>
      </c>
      <c r="BY211" t="str">
        <f t="shared" si="36"/>
        <v/>
      </c>
      <c r="BZ211" s="41" t="str">
        <f t="shared" si="37"/>
        <v/>
      </c>
      <c r="CA211" t="str">
        <f t="shared" si="38"/>
        <v/>
      </c>
      <c r="CB211" s="41" t="str">
        <f>IF(AU211&lt;&gt;"","Area immediately surrounding specimen: "&amp;AU211&amp;".","")</f>
        <v/>
      </c>
      <c r="CC211" s="41" t="str">
        <f>IF(T211&lt;&gt;"","Habit: "&amp;T211&amp;".","")</f>
        <v/>
      </c>
      <c r="CD211" s="41" t="str">
        <f>IF(U211&lt;&gt;"","Life history habit: "&amp;U211&amp;".","")</f>
        <v/>
      </c>
      <c r="CE211" s="41" t="str">
        <f>IF(V211&lt;&gt;"","Graminoid habit: "&amp;V211&amp;".","")</f>
        <v/>
      </c>
      <c r="CF211" s="41" t="str">
        <f>IF(W211&lt;&gt;"","Flower color: "&amp;W211&amp;".","")</f>
        <v/>
      </c>
      <c r="CG211" s="41" t="str">
        <f>IF(X211&lt;&gt;"","Height in centimeters: "&amp;X211&amp;".","")</f>
        <v/>
      </c>
      <c r="CH211" s="41" t="str">
        <f>IF(Y211&lt;&gt;"",Y211&amp;".","")</f>
        <v/>
      </c>
      <c r="CI211" s="41" t="str">
        <f t="shared" si="39"/>
        <v/>
      </c>
      <c r="CJ211" t="str">
        <f t="shared" si="40"/>
        <v/>
      </c>
      <c r="CK211" s="41" t="str">
        <f>IF(T211&lt;&gt;"","''habit'':"&amp;"''"&amp;T211&amp;"'',","")</f>
        <v/>
      </c>
      <c r="CL211" s="41" t="str">
        <f>IF(U211&lt;&gt;"","''life cycle habit'':"&amp;"''"&amp;U211&amp;"'',","")</f>
        <v/>
      </c>
      <c r="CM211" s="41" t="str">
        <f>IF(V211&lt;&gt;"","''graminoidHabit'':"&amp;"''"&amp;V211&amp;"'',","")</f>
        <v/>
      </c>
      <c r="CN211" s="41" t="str">
        <f>IF(W211&lt;&gt;"","''flower color'':"&amp;"''"&amp;W211&amp;"'',","")</f>
        <v/>
      </c>
      <c r="CO211" s="41" t="str">
        <f>IF(X211&lt;&gt;"","''heightInCentimeters'':"&amp;X211&amp;",","")</f>
        <v/>
      </c>
      <c r="CP211" s="41" t="str">
        <f>IF(Y211&lt;&gt;"",Y211,"")</f>
        <v/>
      </c>
      <c r="CQ211" s="41" t="str">
        <f t="shared" si="41"/>
        <v/>
      </c>
      <c r="CR211" s="42" t="str">
        <f t="shared" si="42"/>
        <v/>
      </c>
      <c r="CS211" t="str">
        <f t="shared" si="43"/>
        <v/>
      </c>
      <c r="CT211" t="str">
        <f>IF(L211="Y","tissue","")</f>
        <v/>
      </c>
      <c r="CU211" t="str">
        <f>IF(L211="Y","in collection","")</f>
        <v/>
      </c>
      <c r="CV211" t="str">
        <f>IF(L211="Y","dessicated","")</f>
        <v/>
      </c>
    </row>
    <row r="212" spans="1:100" ht="16.5" x14ac:dyDescent="0.3">
      <c r="A212" s="7"/>
      <c r="B212" s="19"/>
      <c r="C212" s="19"/>
      <c r="D212" s="19"/>
      <c r="E212" s="19"/>
      <c r="F212" s="19"/>
      <c r="G212" s="10"/>
      <c r="H212" s="14"/>
      <c r="I212" s="19"/>
      <c r="J212" s="19"/>
      <c r="K212" s="10"/>
      <c r="L212" s="19"/>
      <c r="M212" s="19"/>
      <c r="N212" s="19"/>
      <c r="O212" s="19"/>
      <c r="P212" s="19"/>
      <c r="Q212" s="24"/>
      <c r="R212" s="14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29"/>
      <c r="AL212" s="29"/>
      <c r="AM212" s="7"/>
      <c r="AN212" s="7"/>
      <c r="AO212" s="7"/>
      <c r="AP212" s="19"/>
      <c r="AQ212" s="19"/>
      <c r="AR212" s="19"/>
      <c r="AS212" s="14"/>
      <c r="AT212" s="19"/>
      <c r="AU212" s="19"/>
      <c r="AV212" s="19"/>
      <c r="AW212" s="14"/>
      <c r="AX212" s="19"/>
      <c r="AY212" s="19"/>
      <c r="AZ212" s="19"/>
      <c r="BA212" s="19"/>
      <c r="BB212" s="19"/>
      <c r="BC212" s="19"/>
      <c r="BD212" s="19"/>
      <c r="BE212" s="19"/>
      <c r="BF212" s="14"/>
      <c r="BG212" s="35" t="str">
        <f>IF(BB212&lt;&gt;"","&lt;a href='https://www.inaturalist.org/observations/"&amp;BB212&amp;" 'target='_blank' style='color: blue'&gt;iNaturalist Record: "&amp;BB212&amp;"&lt;/a&gt; ","")</f>
        <v/>
      </c>
      <c r="BH212" s="36" t="str">
        <f>IF(AT212&lt;&gt;"",AT212&amp;". ","")</f>
        <v/>
      </c>
      <c r="BI212" s="36" t="str">
        <f>IF(AV212&lt;&gt;"","Land use/disturbance history: "&amp;AV212&amp;". ","")</f>
        <v/>
      </c>
      <c r="BJ212" s="36" t="str">
        <f>IF(AW212&lt;&gt;"","Slope in degrees: "&amp;AW212&amp;". ","")</f>
        <v/>
      </c>
      <c r="BK212" s="36" t="str">
        <f>IF(AX212&lt;&gt;"","Slope aspect: "&amp;AX212&amp;". ","")</f>
        <v/>
      </c>
      <c r="BL212" s="36" t="str">
        <f>IF(AY212&lt;&gt;"","Soil description: "&amp;AY212&amp;". ","")</f>
        <v/>
      </c>
      <c r="BM212" s="36" t="str">
        <f>IF(BA212&lt;&gt;"","Terrain: "&amp;BA212&amp;". ","")</f>
        <v/>
      </c>
      <c r="BN212" s="36" t="str">
        <f t="shared" si="33"/>
        <v/>
      </c>
      <c r="BO212" t="str">
        <f t="shared" si="34"/>
        <v/>
      </c>
      <c r="BP212" t="str">
        <f>IF(BD212&lt;&gt;"","Permit: "&amp;BD212,"")</f>
        <v/>
      </c>
      <c r="BQ212" s="41" t="str">
        <f>IF(AA212="Abundant","Estimated frequency within viewshed: Abundant (&gt;500).",IF(AA212="Common","Estimated frequency within viewshed: Common (101-500).",IF(AA212="Frequent","Estimated frequency within viewshed: Frequent (11-100).",IF(AA212="Occasional","Estimated frequency within viewshed: Occasional (6-10).",IF(AA212="Rare","Estimated frequency within viewshed: Rare (1-5).","")))))</f>
        <v/>
      </c>
      <c r="BR212" s="41" t="str">
        <f>IF(B212&lt;&gt;"",B212&amp;". ","")</f>
        <v/>
      </c>
      <c r="BS212" s="41" t="str">
        <f>IF(M212="Same individual","Tissue sample collected.",IF(M212="Same population","Tissue sample collected from another individual in the same population.",""))</f>
        <v/>
      </c>
      <c r="BT212" s="41" t="str">
        <f>IF(R212&lt;&gt;"","Seed sample collected from "&amp;R212&amp;" plants within the same population.","")</f>
        <v/>
      </c>
      <c r="BU212" s="41" t="str">
        <f>IF(AB212&lt;&gt;"",AB212&amp;". ","")</f>
        <v/>
      </c>
      <c r="BV212" s="41" t="str">
        <f>IF(AE212&lt;&gt;"","Landowner: "&amp;AE212&amp;".","")</f>
        <v/>
      </c>
      <c r="BW212" s="41" t="str">
        <f>IF(AF212&lt;&gt;"","Element Occurrence ID: "&amp;AF212&amp;".","")</f>
        <v/>
      </c>
      <c r="BX212" s="41" t="str">
        <f t="shared" si="35"/>
        <v/>
      </c>
      <c r="BY212" t="str">
        <f t="shared" si="36"/>
        <v/>
      </c>
      <c r="BZ212" s="41" t="str">
        <f t="shared" si="37"/>
        <v/>
      </c>
      <c r="CA212" t="str">
        <f t="shared" si="38"/>
        <v/>
      </c>
      <c r="CB212" s="41" t="str">
        <f>IF(AU212&lt;&gt;"","Area immediately surrounding specimen: "&amp;AU212&amp;".","")</f>
        <v/>
      </c>
      <c r="CC212" s="41" t="str">
        <f>IF(T212&lt;&gt;"","Habit: "&amp;T212&amp;".","")</f>
        <v/>
      </c>
      <c r="CD212" s="41" t="str">
        <f>IF(U212&lt;&gt;"","Life history habit: "&amp;U212&amp;".","")</f>
        <v/>
      </c>
      <c r="CE212" s="41" t="str">
        <f>IF(V212&lt;&gt;"","Graminoid habit: "&amp;V212&amp;".","")</f>
        <v/>
      </c>
      <c r="CF212" s="41" t="str">
        <f>IF(W212&lt;&gt;"","Flower color: "&amp;W212&amp;".","")</f>
        <v/>
      </c>
      <c r="CG212" s="41" t="str">
        <f>IF(X212&lt;&gt;"","Height in centimeters: "&amp;X212&amp;".","")</f>
        <v/>
      </c>
      <c r="CH212" s="41" t="str">
        <f>IF(Y212&lt;&gt;"",Y212&amp;".","")</f>
        <v/>
      </c>
      <c r="CI212" s="41" t="str">
        <f t="shared" si="39"/>
        <v/>
      </c>
      <c r="CJ212" t="str">
        <f t="shared" si="40"/>
        <v/>
      </c>
      <c r="CK212" s="41" t="str">
        <f>IF(T212&lt;&gt;"","''habit'':"&amp;"''"&amp;T212&amp;"'',","")</f>
        <v/>
      </c>
      <c r="CL212" s="41" t="str">
        <f>IF(U212&lt;&gt;"","''life cycle habit'':"&amp;"''"&amp;U212&amp;"'',","")</f>
        <v/>
      </c>
      <c r="CM212" s="41" t="str">
        <f>IF(V212&lt;&gt;"","''graminoidHabit'':"&amp;"''"&amp;V212&amp;"'',","")</f>
        <v/>
      </c>
      <c r="CN212" s="41" t="str">
        <f>IF(W212&lt;&gt;"","''flower color'':"&amp;"''"&amp;W212&amp;"'',","")</f>
        <v/>
      </c>
      <c r="CO212" s="41" t="str">
        <f>IF(X212&lt;&gt;"","''heightInCentimeters'':"&amp;X212&amp;",","")</f>
        <v/>
      </c>
      <c r="CP212" s="41" t="str">
        <f>IF(Y212&lt;&gt;"",Y212,"")</f>
        <v/>
      </c>
      <c r="CQ212" s="41" t="str">
        <f t="shared" si="41"/>
        <v/>
      </c>
      <c r="CR212" s="42" t="str">
        <f t="shared" si="42"/>
        <v/>
      </c>
      <c r="CS212" t="str">
        <f t="shared" si="43"/>
        <v/>
      </c>
      <c r="CT212" t="str">
        <f>IF(L212="Y","tissue","")</f>
        <v/>
      </c>
      <c r="CU212" t="str">
        <f>IF(L212="Y","in collection","")</f>
        <v/>
      </c>
      <c r="CV212" t="str">
        <f>IF(L212="Y","dessicated","")</f>
        <v/>
      </c>
    </row>
    <row r="213" spans="1:100" ht="16.5" x14ac:dyDescent="0.3">
      <c r="A213" s="7"/>
      <c r="B213" s="19"/>
      <c r="C213" s="19"/>
      <c r="D213" s="19"/>
      <c r="E213" s="19"/>
      <c r="F213" s="19"/>
      <c r="G213" s="10"/>
      <c r="H213" s="14"/>
      <c r="I213" s="19"/>
      <c r="J213" s="19"/>
      <c r="K213" s="10"/>
      <c r="L213" s="19"/>
      <c r="M213" s="19"/>
      <c r="N213" s="19"/>
      <c r="O213" s="19"/>
      <c r="P213" s="19"/>
      <c r="Q213" s="24"/>
      <c r="R213" s="14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29"/>
      <c r="AL213" s="29"/>
      <c r="AM213" s="7"/>
      <c r="AN213" s="7"/>
      <c r="AO213" s="7"/>
      <c r="AP213" s="19"/>
      <c r="AQ213" s="19"/>
      <c r="AR213" s="19"/>
      <c r="AS213" s="14"/>
      <c r="AT213" s="19"/>
      <c r="AU213" s="19"/>
      <c r="AV213" s="19"/>
      <c r="AW213" s="14"/>
      <c r="AX213" s="19"/>
      <c r="AY213" s="19"/>
      <c r="AZ213" s="19"/>
      <c r="BA213" s="19"/>
      <c r="BB213" s="19"/>
      <c r="BC213" s="19"/>
      <c r="BD213" s="19"/>
      <c r="BE213" s="19"/>
      <c r="BF213" s="14"/>
      <c r="BG213" s="35" t="str">
        <f>IF(BB213&lt;&gt;"","&lt;a href='https://www.inaturalist.org/observations/"&amp;BB213&amp;" 'target='_blank' style='color: blue'&gt;iNaturalist Record: "&amp;BB213&amp;"&lt;/a&gt; ","")</f>
        <v/>
      </c>
      <c r="BH213" s="36" t="str">
        <f>IF(AT213&lt;&gt;"",AT213&amp;". ","")</f>
        <v/>
      </c>
      <c r="BI213" s="36" t="str">
        <f>IF(AV213&lt;&gt;"","Land use/disturbance history: "&amp;AV213&amp;". ","")</f>
        <v/>
      </c>
      <c r="BJ213" s="36" t="str">
        <f>IF(AW213&lt;&gt;"","Slope in degrees: "&amp;AW213&amp;". ","")</f>
        <v/>
      </c>
      <c r="BK213" s="36" t="str">
        <f>IF(AX213&lt;&gt;"","Slope aspect: "&amp;AX213&amp;". ","")</f>
        <v/>
      </c>
      <c r="BL213" s="36" t="str">
        <f>IF(AY213&lt;&gt;"","Soil description: "&amp;AY213&amp;". ","")</f>
        <v/>
      </c>
      <c r="BM213" s="36" t="str">
        <f>IF(BA213&lt;&gt;"","Terrain: "&amp;BA213&amp;". ","")</f>
        <v/>
      </c>
      <c r="BN213" s="36" t="str">
        <f t="shared" si="33"/>
        <v/>
      </c>
      <c r="BO213" t="str">
        <f t="shared" si="34"/>
        <v/>
      </c>
      <c r="BP213" t="str">
        <f>IF(BD213&lt;&gt;"","Permit: "&amp;BD213,"")</f>
        <v/>
      </c>
      <c r="BQ213" s="41" t="str">
        <f>IF(AA213="Abundant","Estimated frequency within viewshed: Abundant (&gt;500).",IF(AA213="Common","Estimated frequency within viewshed: Common (101-500).",IF(AA213="Frequent","Estimated frequency within viewshed: Frequent (11-100).",IF(AA213="Occasional","Estimated frequency within viewshed: Occasional (6-10).",IF(AA213="Rare","Estimated frequency within viewshed: Rare (1-5).","")))))</f>
        <v/>
      </c>
      <c r="BR213" s="41" t="str">
        <f>IF(B213&lt;&gt;"",B213&amp;". ","")</f>
        <v/>
      </c>
      <c r="BS213" s="41" t="str">
        <f>IF(M213="Same individual","Tissue sample collected.",IF(M213="Same population","Tissue sample collected from another individual in the same population.",""))</f>
        <v/>
      </c>
      <c r="BT213" s="41" t="str">
        <f>IF(R213&lt;&gt;"","Seed sample collected from "&amp;R213&amp;" plants within the same population.","")</f>
        <v/>
      </c>
      <c r="BU213" s="41" t="str">
        <f>IF(AB213&lt;&gt;"",AB213&amp;". ","")</f>
        <v/>
      </c>
      <c r="BV213" s="41" t="str">
        <f>IF(AE213&lt;&gt;"","Landowner: "&amp;AE213&amp;".","")</f>
        <v/>
      </c>
      <c r="BW213" s="41" t="str">
        <f>IF(AF213&lt;&gt;"","Element Occurrence ID: "&amp;AF213&amp;".","")</f>
        <v/>
      </c>
      <c r="BX213" s="41" t="str">
        <f t="shared" si="35"/>
        <v/>
      </c>
      <c r="BY213" t="str">
        <f t="shared" si="36"/>
        <v/>
      </c>
      <c r="BZ213" s="41" t="str">
        <f t="shared" si="37"/>
        <v/>
      </c>
      <c r="CA213" t="str">
        <f t="shared" si="38"/>
        <v/>
      </c>
      <c r="CB213" s="41" t="str">
        <f>IF(AU213&lt;&gt;"","Area immediately surrounding specimen: "&amp;AU213&amp;".","")</f>
        <v/>
      </c>
      <c r="CC213" s="41" t="str">
        <f>IF(T213&lt;&gt;"","Habit: "&amp;T213&amp;".","")</f>
        <v/>
      </c>
      <c r="CD213" s="41" t="str">
        <f>IF(U213&lt;&gt;"","Life history habit: "&amp;U213&amp;".","")</f>
        <v/>
      </c>
      <c r="CE213" s="41" t="str">
        <f>IF(V213&lt;&gt;"","Graminoid habit: "&amp;V213&amp;".","")</f>
        <v/>
      </c>
      <c r="CF213" s="41" t="str">
        <f>IF(W213&lt;&gt;"","Flower color: "&amp;W213&amp;".","")</f>
        <v/>
      </c>
      <c r="CG213" s="41" t="str">
        <f>IF(X213&lt;&gt;"","Height in centimeters: "&amp;X213&amp;".","")</f>
        <v/>
      </c>
      <c r="CH213" s="41" t="str">
        <f>IF(Y213&lt;&gt;"",Y213&amp;".","")</f>
        <v/>
      </c>
      <c r="CI213" s="41" t="str">
        <f t="shared" si="39"/>
        <v/>
      </c>
      <c r="CJ213" t="str">
        <f t="shared" si="40"/>
        <v/>
      </c>
      <c r="CK213" s="41" t="str">
        <f>IF(T213&lt;&gt;"","''habit'':"&amp;"''"&amp;T213&amp;"'',","")</f>
        <v/>
      </c>
      <c r="CL213" s="41" t="str">
        <f>IF(U213&lt;&gt;"","''life cycle habit'':"&amp;"''"&amp;U213&amp;"'',","")</f>
        <v/>
      </c>
      <c r="CM213" s="41" t="str">
        <f>IF(V213&lt;&gt;"","''graminoidHabit'':"&amp;"''"&amp;V213&amp;"'',","")</f>
        <v/>
      </c>
      <c r="CN213" s="41" t="str">
        <f>IF(W213&lt;&gt;"","''flower color'':"&amp;"''"&amp;W213&amp;"'',","")</f>
        <v/>
      </c>
      <c r="CO213" s="41" t="str">
        <f>IF(X213&lt;&gt;"","''heightInCentimeters'':"&amp;X213&amp;",","")</f>
        <v/>
      </c>
      <c r="CP213" s="41" t="str">
        <f>IF(Y213&lt;&gt;"",Y213,"")</f>
        <v/>
      </c>
      <c r="CQ213" s="41" t="str">
        <f t="shared" si="41"/>
        <v/>
      </c>
      <c r="CR213" s="42" t="str">
        <f t="shared" si="42"/>
        <v/>
      </c>
      <c r="CS213" t="str">
        <f t="shared" si="43"/>
        <v/>
      </c>
      <c r="CT213" t="str">
        <f>IF(L213="Y","tissue","")</f>
        <v/>
      </c>
      <c r="CU213" t="str">
        <f>IF(L213="Y","in collection","")</f>
        <v/>
      </c>
      <c r="CV213" t="str">
        <f>IF(L213="Y","dessicated","")</f>
        <v/>
      </c>
    </row>
    <row r="214" spans="1:100" ht="16.5" x14ac:dyDescent="0.3">
      <c r="A214" s="7"/>
      <c r="B214" s="19"/>
      <c r="C214" s="19"/>
      <c r="D214" s="19"/>
      <c r="E214" s="19"/>
      <c r="F214" s="19"/>
      <c r="G214" s="10"/>
      <c r="H214" s="14"/>
      <c r="I214" s="19"/>
      <c r="J214" s="19"/>
      <c r="K214" s="10"/>
      <c r="L214" s="19"/>
      <c r="M214" s="19"/>
      <c r="N214" s="19"/>
      <c r="O214" s="19"/>
      <c r="P214" s="19"/>
      <c r="Q214" s="24"/>
      <c r="R214" s="14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29"/>
      <c r="AL214" s="29"/>
      <c r="AM214" s="7"/>
      <c r="AN214" s="7"/>
      <c r="AO214" s="7"/>
      <c r="AP214" s="19"/>
      <c r="AQ214" s="19"/>
      <c r="AR214" s="19"/>
      <c r="AS214" s="14"/>
      <c r="AT214" s="19"/>
      <c r="AU214" s="19"/>
      <c r="AV214" s="19"/>
      <c r="AW214" s="14"/>
      <c r="AX214" s="19"/>
      <c r="AY214" s="19"/>
      <c r="AZ214" s="19"/>
      <c r="BA214" s="19"/>
      <c r="BB214" s="19"/>
      <c r="BC214" s="19"/>
      <c r="BD214" s="19"/>
      <c r="BE214" s="19"/>
      <c r="BF214" s="14"/>
      <c r="BG214" s="35" t="str">
        <f>IF(BB214&lt;&gt;"","&lt;a href='https://www.inaturalist.org/observations/"&amp;BB214&amp;" 'target='_blank' style='color: blue'&gt;iNaturalist Record: "&amp;BB214&amp;"&lt;/a&gt; ","")</f>
        <v/>
      </c>
      <c r="BH214" s="36" t="str">
        <f>IF(AT214&lt;&gt;"",AT214&amp;". ","")</f>
        <v/>
      </c>
      <c r="BI214" s="36" t="str">
        <f>IF(AV214&lt;&gt;"","Land use/disturbance history: "&amp;AV214&amp;". ","")</f>
        <v/>
      </c>
      <c r="BJ214" s="36" t="str">
        <f>IF(AW214&lt;&gt;"","Slope in degrees: "&amp;AW214&amp;". ","")</f>
        <v/>
      </c>
      <c r="BK214" s="36" t="str">
        <f>IF(AX214&lt;&gt;"","Slope aspect: "&amp;AX214&amp;". ","")</f>
        <v/>
      </c>
      <c r="BL214" s="36" t="str">
        <f>IF(AY214&lt;&gt;"","Soil description: "&amp;AY214&amp;". ","")</f>
        <v/>
      </c>
      <c r="BM214" s="36" t="str">
        <f>IF(BA214&lt;&gt;"","Terrain: "&amp;BA214&amp;". ","")</f>
        <v/>
      </c>
      <c r="BN214" s="36" t="str">
        <f t="shared" si="33"/>
        <v/>
      </c>
      <c r="BO214" t="str">
        <f t="shared" si="34"/>
        <v/>
      </c>
      <c r="BP214" t="str">
        <f>IF(BD214&lt;&gt;"","Permit: "&amp;BD214,"")</f>
        <v/>
      </c>
      <c r="BQ214" s="41" t="str">
        <f>IF(AA214="Abundant","Estimated frequency within viewshed: Abundant (&gt;500).",IF(AA214="Common","Estimated frequency within viewshed: Common (101-500).",IF(AA214="Frequent","Estimated frequency within viewshed: Frequent (11-100).",IF(AA214="Occasional","Estimated frequency within viewshed: Occasional (6-10).",IF(AA214="Rare","Estimated frequency within viewshed: Rare (1-5).","")))))</f>
        <v/>
      </c>
      <c r="BR214" s="41" t="str">
        <f>IF(B214&lt;&gt;"",B214&amp;". ","")</f>
        <v/>
      </c>
      <c r="BS214" s="41" t="str">
        <f>IF(M214="Same individual","Tissue sample collected.",IF(M214="Same population","Tissue sample collected from another individual in the same population.",""))</f>
        <v/>
      </c>
      <c r="BT214" s="41" t="str">
        <f>IF(R214&lt;&gt;"","Seed sample collected from "&amp;R214&amp;" plants within the same population.","")</f>
        <v/>
      </c>
      <c r="BU214" s="41" t="str">
        <f>IF(AB214&lt;&gt;"",AB214&amp;". ","")</f>
        <v/>
      </c>
      <c r="BV214" s="41" t="str">
        <f>IF(AE214&lt;&gt;"","Landowner: "&amp;AE214&amp;".","")</f>
        <v/>
      </c>
      <c r="BW214" s="41" t="str">
        <f>IF(AF214&lt;&gt;"","Element Occurrence ID: "&amp;AF214&amp;".","")</f>
        <v/>
      </c>
      <c r="BX214" s="41" t="str">
        <f t="shared" si="35"/>
        <v/>
      </c>
      <c r="BY214" t="str">
        <f t="shared" si="36"/>
        <v/>
      </c>
      <c r="BZ214" s="41" t="str">
        <f t="shared" si="37"/>
        <v/>
      </c>
      <c r="CA214" t="str">
        <f t="shared" si="38"/>
        <v/>
      </c>
      <c r="CB214" s="41" t="str">
        <f>IF(AU214&lt;&gt;"","Area immediately surrounding specimen: "&amp;AU214&amp;".","")</f>
        <v/>
      </c>
      <c r="CC214" s="41" t="str">
        <f>IF(T214&lt;&gt;"","Habit: "&amp;T214&amp;".","")</f>
        <v/>
      </c>
      <c r="CD214" s="41" t="str">
        <f>IF(U214&lt;&gt;"","Life history habit: "&amp;U214&amp;".","")</f>
        <v/>
      </c>
      <c r="CE214" s="41" t="str">
        <f>IF(V214&lt;&gt;"","Graminoid habit: "&amp;V214&amp;".","")</f>
        <v/>
      </c>
      <c r="CF214" s="41" t="str">
        <f>IF(W214&lt;&gt;"","Flower color: "&amp;W214&amp;".","")</f>
        <v/>
      </c>
      <c r="CG214" s="41" t="str">
        <f>IF(X214&lt;&gt;"","Height in centimeters: "&amp;X214&amp;".","")</f>
        <v/>
      </c>
      <c r="CH214" s="41" t="str">
        <f>IF(Y214&lt;&gt;"",Y214&amp;".","")</f>
        <v/>
      </c>
      <c r="CI214" s="41" t="str">
        <f t="shared" si="39"/>
        <v/>
      </c>
      <c r="CJ214" t="str">
        <f t="shared" si="40"/>
        <v/>
      </c>
      <c r="CK214" s="41" t="str">
        <f>IF(T214&lt;&gt;"","''habit'':"&amp;"''"&amp;T214&amp;"'',","")</f>
        <v/>
      </c>
      <c r="CL214" s="41" t="str">
        <f>IF(U214&lt;&gt;"","''life cycle habit'':"&amp;"''"&amp;U214&amp;"'',","")</f>
        <v/>
      </c>
      <c r="CM214" s="41" t="str">
        <f>IF(V214&lt;&gt;"","''graminoidHabit'':"&amp;"''"&amp;V214&amp;"'',","")</f>
        <v/>
      </c>
      <c r="CN214" s="41" t="str">
        <f>IF(W214&lt;&gt;"","''flower color'':"&amp;"''"&amp;W214&amp;"'',","")</f>
        <v/>
      </c>
      <c r="CO214" s="41" t="str">
        <f>IF(X214&lt;&gt;"","''heightInCentimeters'':"&amp;X214&amp;",","")</f>
        <v/>
      </c>
      <c r="CP214" s="41" t="str">
        <f>IF(Y214&lt;&gt;"",Y214,"")</f>
        <v/>
      </c>
      <c r="CQ214" s="41" t="str">
        <f t="shared" si="41"/>
        <v/>
      </c>
      <c r="CR214" s="42" t="str">
        <f t="shared" si="42"/>
        <v/>
      </c>
      <c r="CS214" t="str">
        <f t="shared" si="43"/>
        <v/>
      </c>
      <c r="CT214" t="str">
        <f>IF(L214="Y","tissue","")</f>
        <v/>
      </c>
      <c r="CU214" t="str">
        <f>IF(L214="Y","in collection","")</f>
        <v/>
      </c>
      <c r="CV214" t="str">
        <f>IF(L214="Y","dessicated","")</f>
        <v/>
      </c>
    </row>
    <row r="215" spans="1:100" ht="16.5" x14ac:dyDescent="0.3">
      <c r="A215" s="7"/>
      <c r="B215" s="19"/>
      <c r="C215" s="19"/>
      <c r="D215" s="19"/>
      <c r="E215" s="19"/>
      <c r="F215" s="19"/>
      <c r="G215" s="10"/>
      <c r="H215" s="14"/>
      <c r="I215" s="19"/>
      <c r="J215" s="19"/>
      <c r="K215" s="10"/>
      <c r="L215" s="19"/>
      <c r="M215" s="19"/>
      <c r="N215" s="19"/>
      <c r="O215" s="19"/>
      <c r="P215" s="19"/>
      <c r="Q215" s="24"/>
      <c r="R215" s="14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29"/>
      <c r="AL215" s="29"/>
      <c r="AM215" s="7"/>
      <c r="AN215" s="7"/>
      <c r="AO215" s="7"/>
      <c r="AP215" s="19"/>
      <c r="AQ215" s="19"/>
      <c r="AR215" s="19"/>
      <c r="AS215" s="14"/>
      <c r="AT215" s="19"/>
      <c r="AU215" s="19"/>
      <c r="AV215" s="19"/>
      <c r="AW215" s="14"/>
      <c r="AX215" s="19"/>
      <c r="AY215" s="19"/>
      <c r="AZ215" s="19"/>
      <c r="BA215" s="19"/>
      <c r="BB215" s="19"/>
      <c r="BC215" s="19"/>
      <c r="BD215" s="19"/>
      <c r="BE215" s="19"/>
      <c r="BF215" s="14"/>
      <c r="BG215" s="35" t="str">
        <f>IF(BB215&lt;&gt;"","&lt;a href='https://www.inaturalist.org/observations/"&amp;BB215&amp;" 'target='_blank' style='color: blue'&gt;iNaturalist Record: "&amp;BB215&amp;"&lt;/a&gt; ","")</f>
        <v/>
      </c>
      <c r="BH215" s="36" t="str">
        <f>IF(AT215&lt;&gt;"",AT215&amp;". ","")</f>
        <v/>
      </c>
      <c r="BI215" s="36" t="str">
        <f>IF(AV215&lt;&gt;"","Land use/disturbance history: "&amp;AV215&amp;". ","")</f>
        <v/>
      </c>
      <c r="BJ215" s="36" t="str">
        <f>IF(AW215&lt;&gt;"","Slope in degrees: "&amp;AW215&amp;". ","")</f>
        <v/>
      </c>
      <c r="BK215" s="36" t="str">
        <f>IF(AX215&lt;&gt;"","Slope aspect: "&amp;AX215&amp;". ","")</f>
        <v/>
      </c>
      <c r="BL215" s="36" t="str">
        <f>IF(AY215&lt;&gt;"","Soil description: "&amp;AY215&amp;". ","")</f>
        <v/>
      </c>
      <c r="BM215" s="36" t="str">
        <f>IF(BA215&lt;&gt;"","Terrain: "&amp;BA215&amp;". ","")</f>
        <v/>
      </c>
      <c r="BN215" s="36" t="str">
        <f t="shared" si="33"/>
        <v/>
      </c>
      <c r="BO215" t="str">
        <f t="shared" si="34"/>
        <v/>
      </c>
      <c r="BP215" t="str">
        <f>IF(BD215&lt;&gt;"","Permit: "&amp;BD215,"")</f>
        <v/>
      </c>
      <c r="BQ215" s="41" t="str">
        <f>IF(AA215="Abundant","Estimated frequency within viewshed: Abundant (&gt;500).",IF(AA215="Common","Estimated frequency within viewshed: Common (101-500).",IF(AA215="Frequent","Estimated frequency within viewshed: Frequent (11-100).",IF(AA215="Occasional","Estimated frequency within viewshed: Occasional (6-10).",IF(AA215="Rare","Estimated frequency within viewshed: Rare (1-5).","")))))</f>
        <v/>
      </c>
      <c r="BR215" s="41" t="str">
        <f>IF(B215&lt;&gt;"",B215&amp;". ","")</f>
        <v/>
      </c>
      <c r="BS215" s="41" t="str">
        <f>IF(M215="Same individual","Tissue sample collected.",IF(M215="Same population","Tissue sample collected from another individual in the same population.",""))</f>
        <v/>
      </c>
      <c r="BT215" s="41" t="str">
        <f>IF(R215&lt;&gt;"","Seed sample collected from "&amp;R215&amp;" plants within the same population.","")</f>
        <v/>
      </c>
      <c r="BU215" s="41" t="str">
        <f>IF(AB215&lt;&gt;"",AB215&amp;". ","")</f>
        <v/>
      </c>
      <c r="BV215" s="41" t="str">
        <f>IF(AE215&lt;&gt;"","Landowner: "&amp;AE215&amp;".","")</f>
        <v/>
      </c>
      <c r="BW215" s="41" t="str">
        <f>IF(AF215&lt;&gt;"","Element Occurrence ID: "&amp;AF215&amp;".","")</f>
        <v/>
      </c>
      <c r="BX215" s="41" t="str">
        <f t="shared" si="35"/>
        <v/>
      </c>
      <c r="BY215" t="str">
        <f t="shared" si="36"/>
        <v/>
      </c>
      <c r="BZ215" s="41" t="str">
        <f t="shared" si="37"/>
        <v/>
      </c>
      <c r="CA215" t="str">
        <f t="shared" si="38"/>
        <v/>
      </c>
      <c r="CB215" s="41" t="str">
        <f>IF(AU215&lt;&gt;"","Area immediately surrounding specimen: "&amp;AU215&amp;".","")</f>
        <v/>
      </c>
      <c r="CC215" s="41" t="str">
        <f>IF(T215&lt;&gt;"","Habit: "&amp;T215&amp;".","")</f>
        <v/>
      </c>
      <c r="CD215" s="41" t="str">
        <f>IF(U215&lt;&gt;"","Life history habit: "&amp;U215&amp;".","")</f>
        <v/>
      </c>
      <c r="CE215" s="41" t="str">
        <f>IF(V215&lt;&gt;"","Graminoid habit: "&amp;V215&amp;".","")</f>
        <v/>
      </c>
      <c r="CF215" s="41" t="str">
        <f>IF(W215&lt;&gt;"","Flower color: "&amp;W215&amp;".","")</f>
        <v/>
      </c>
      <c r="CG215" s="41" t="str">
        <f>IF(X215&lt;&gt;"","Height in centimeters: "&amp;X215&amp;".","")</f>
        <v/>
      </c>
      <c r="CH215" s="41" t="str">
        <f>IF(Y215&lt;&gt;"",Y215&amp;".","")</f>
        <v/>
      </c>
      <c r="CI215" s="41" t="str">
        <f t="shared" si="39"/>
        <v/>
      </c>
      <c r="CJ215" t="str">
        <f t="shared" si="40"/>
        <v/>
      </c>
      <c r="CK215" s="41" t="str">
        <f>IF(T215&lt;&gt;"","''habit'':"&amp;"''"&amp;T215&amp;"'',","")</f>
        <v/>
      </c>
      <c r="CL215" s="41" t="str">
        <f>IF(U215&lt;&gt;"","''life cycle habit'':"&amp;"''"&amp;U215&amp;"'',","")</f>
        <v/>
      </c>
      <c r="CM215" s="41" t="str">
        <f>IF(V215&lt;&gt;"","''graminoidHabit'':"&amp;"''"&amp;V215&amp;"'',","")</f>
        <v/>
      </c>
      <c r="CN215" s="41" t="str">
        <f>IF(W215&lt;&gt;"","''flower color'':"&amp;"''"&amp;W215&amp;"'',","")</f>
        <v/>
      </c>
      <c r="CO215" s="41" t="str">
        <f>IF(X215&lt;&gt;"","''heightInCentimeters'':"&amp;X215&amp;",","")</f>
        <v/>
      </c>
      <c r="CP215" s="41" t="str">
        <f>IF(Y215&lt;&gt;"",Y215,"")</f>
        <v/>
      </c>
      <c r="CQ215" s="41" t="str">
        <f t="shared" si="41"/>
        <v/>
      </c>
      <c r="CR215" s="42" t="str">
        <f t="shared" si="42"/>
        <v/>
      </c>
      <c r="CS215" t="str">
        <f t="shared" si="43"/>
        <v/>
      </c>
      <c r="CT215" t="str">
        <f>IF(L215="Y","tissue","")</f>
        <v/>
      </c>
      <c r="CU215" t="str">
        <f>IF(L215="Y","in collection","")</f>
        <v/>
      </c>
      <c r="CV215" t="str">
        <f>IF(L215="Y","dessicated","")</f>
        <v/>
      </c>
    </row>
    <row r="216" spans="1:100" ht="16.5" x14ac:dyDescent="0.3">
      <c r="A216" s="7"/>
      <c r="B216" s="19"/>
      <c r="C216" s="19"/>
      <c r="D216" s="19"/>
      <c r="E216" s="19"/>
      <c r="F216" s="19"/>
      <c r="G216" s="10"/>
      <c r="H216" s="14"/>
      <c r="I216" s="19"/>
      <c r="J216" s="19"/>
      <c r="K216" s="10"/>
      <c r="L216" s="19"/>
      <c r="M216" s="19"/>
      <c r="N216" s="19"/>
      <c r="O216" s="19"/>
      <c r="P216" s="19"/>
      <c r="Q216" s="24"/>
      <c r="R216" s="14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29"/>
      <c r="AL216" s="29"/>
      <c r="AM216" s="7"/>
      <c r="AN216" s="7"/>
      <c r="AO216" s="7"/>
      <c r="AP216" s="19"/>
      <c r="AQ216" s="19"/>
      <c r="AR216" s="19"/>
      <c r="AS216" s="14"/>
      <c r="AT216" s="19"/>
      <c r="AU216" s="19"/>
      <c r="AV216" s="19"/>
      <c r="AW216" s="14"/>
      <c r="AX216" s="19"/>
      <c r="AY216" s="19"/>
      <c r="AZ216" s="19"/>
      <c r="BA216" s="19"/>
      <c r="BB216" s="19"/>
      <c r="BC216" s="19"/>
      <c r="BD216" s="19"/>
      <c r="BE216" s="19"/>
      <c r="BF216" s="14"/>
      <c r="BG216" s="35" t="str">
        <f>IF(BB216&lt;&gt;"","&lt;a href='https://www.inaturalist.org/observations/"&amp;BB216&amp;" 'target='_blank' style='color: blue'&gt;iNaturalist Record: "&amp;BB216&amp;"&lt;/a&gt; ","")</f>
        <v/>
      </c>
      <c r="BH216" s="36" t="str">
        <f>IF(AT216&lt;&gt;"",AT216&amp;". ","")</f>
        <v/>
      </c>
      <c r="BI216" s="36" t="str">
        <f>IF(AV216&lt;&gt;"","Land use/disturbance history: "&amp;AV216&amp;". ","")</f>
        <v/>
      </c>
      <c r="BJ216" s="36" t="str">
        <f>IF(AW216&lt;&gt;"","Slope in degrees: "&amp;AW216&amp;". ","")</f>
        <v/>
      </c>
      <c r="BK216" s="36" t="str">
        <f>IF(AX216&lt;&gt;"","Slope aspect: "&amp;AX216&amp;". ","")</f>
        <v/>
      </c>
      <c r="BL216" s="36" t="str">
        <f>IF(AY216&lt;&gt;"","Soil description: "&amp;AY216&amp;". ","")</f>
        <v/>
      </c>
      <c r="BM216" s="36" t="str">
        <f>IF(BA216&lt;&gt;"","Terrain: "&amp;BA216&amp;". ","")</f>
        <v/>
      </c>
      <c r="BN216" s="36" t="str">
        <f t="shared" si="33"/>
        <v/>
      </c>
      <c r="BO216" t="str">
        <f t="shared" si="34"/>
        <v/>
      </c>
      <c r="BP216" t="str">
        <f>IF(BD216&lt;&gt;"","Permit: "&amp;BD216,"")</f>
        <v/>
      </c>
      <c r="BQ216" s="41" t="str">
        <f>IF(AA216="Abundant","Estimated frequency within viewshed: Abundant (&gt;500).",IF(AA216="Common","Estimated frequency within viewshed: Common (101-500).",IF(AA216="Frequent","Estimated frequency within viewshed: Frequent (11-100).",IF(AA216="Occasional","Estimated frequency within viewshed: Occasional (6-10).",IF(AA216="Rare","Estimated frequency within viewshed: Rare (1-5).","")))))</f>
        <v/>
      </c>
      <c r="BR216" s="41" t="str">
        <f>IF(B216&lt;&gt;"",B216&amp;". ","")</f>
        <v/>
      </c>
      <c r="BS216" s="41" t="str">
        <f>IF(M216="Same individual","Tissue sample collected.",IF(M216="Same population","Tissue sample collected from another individual in the same population.",""))</f>
        <v/>
      </c>
      <c r="BT216" s="41" t="str">
        <f>IF(R216&lt;&gt;"","Seed sample collected from "&amp;R216&amp;" plants within the same population.","")</f>
        <v/>
      </c>
      <c r="BU216" s="41" t="str">
        <f>IF(AB216&lt;&gt;"",AB216&amp;". ","")</f>
        <v/>
      </c>
      <c r="BV216" s="41" t="str">
        <f>IF(AE216&lt;&gt;"","Landowner: "&amp;AE216&amp;".","")</f>
        <v/>
      </c>
      <c r="BW216" s="41" t="str">
        <f>IF(AF216&lt;&gt;"","Element Occurrence ID: "&amp;AF216&amp;".","")</f>
        <v/>
      </c>
      <c r="BX216" s="41" t="str">
        <f t="shared" si="35"/>
        <v/>
      </c>
      <c r="BY216" t="str">
        <f t="shared" si="36"/>
        <v/>
      </c>
      <c r="BZ216" s="41" t="str">
        <f t="shared" si="37"/>
        <v/>
      </c>
      <c r="CA216" t="str">
        <f t="shared" si="38"/>
        <v/>
      </c>
      <c r="CB216" s="41" t="str">
        <f>IF(AU216&lt;&gt;"","Area immediately surrounding specimen: "&amp;AU216&amp;".","")</f>
        <v/>
      </c>
      <c r="CC216" s="41" t="str">
        <f>IF(T216&lt;&gt;"","Habit: "&amp;T216&amp;".","")</f>
        <v/>
      </c>
      <c r="CD216" s="41" t="str">
        <f>IF(U216&lt;&gt;"","Life history habit: "&amp;U216&amp;".","")</f>
        <v/>
      </c>
      <c r="CE216" s="41" t="str">
        <f>IF(V216&lt;&gt;"","Graminoid habit: "&amp;V216&amp;".","")</f>
        <v/>
      </c>
      <c r="CF216" s="41" t="str">
        <f>IF(W216&lt;&gt;"","Flower color: "&amp;W216&amp;".","")</f>
        <v/>
      </c>
      <c r="CG216" s="41" t="str">
        <f>IF(X216&lt;&gt;"","Height in centimeters: "&amp;X216&amp;".","")</f>
        <v/>
      </c>
      <c r="CH216" s="41" t="str">
        <f>IF(Y216&lt;&gt;"",Y216&amp;".","")</f>
        <v/>
      </c>
      <c r="CI216" s="41" t="str">
        <f t="shared" si="39"/>
        <v/>
      </c>
      <c r="CJ216" t="str">
        <f t="shared" si="40"/>
        <v/>
      </c>
      <c r="CK216" s="41" t="str">
        <f>IF(T216&lt;&gt;"","''habit'':"&amp;"''"&amp;T216&amp;"'',","")</f>
        <v/>
      </c>
      <c r="CL216" s="41" t="str">
        <f>IF(U216&lt;&gt;"","''life cycle habit'':"&amp;"''"&amp;U216&amp;"'',","")</f>
        <v/>
      </c>
      <c r="CM216" s="41" t="str">
        <f>IF(V216&lt;&gt;"","''graminoidHabit'':"&amp;"''"&amp;V216&amp;"'',","")</f>
        <v/>
      </c>
      <c r="CN216" s="41" t="str">
        <f>IF(W216&lt;&gt;"","''flower color'':"&amp;"''"&amp;W216&amp;"'',","")</f>
        <v/>
      </c>
      <c r="CO216" s="41" t="str">
        <f>IF(X216&lt;&gt;"","''heightInCentimeters'':"&amp;X216&amp;",","")</f>
        <v/>
      </c>
      <c r="CP216" s="41" t="str">
        <f>IF(Y216&lt;&gt;"",Y216,"")</f>
        <v/>
      </c>
      <c r="CQ216" s="41" t="str">
        <f t="shared" si="41"/>
        <v/>
      </c>
      <c r="CR216" s="42" t="str">
        <f t="shared" si="42"/>
        <v/>
      </c>
      <c r="CS216" t="str">
        <f t="shared" si="43"/>
        <v/>
      </c>
      <c r="CT216" t="str">
        <f>IF(L216="Y","tissue","")</f>
        <v/>
      </c>
      <c r="CU216" t="str">
        <f>IF(L216="Y","in collection","")</f>
        <v/>
      </c>
      <c r="CV216" t="str">
        <f>IF(L216="Y","dessicated","")</f>
        <v/>
      </c>
    </row>
    <row r="217" spans="1:100" ht="16.5" x14ac:dyDescent="0.3">
      <c r="A217" s="7"/>
      <c r="B217" s="19"/>
      <c r="C217" s="19"/>
      <c r="D217" s="19"/>
      <c r="E217" s="19"/>
      <c r="F217" s="19"/>
      <c r="G217" s="10"/>
      <c r="H217" s="14"/>
      <c r="I217" s="19"/>
      <c r="J217" s="19"/>
      <c r="K217" s="10"/>
      <c r="L217" s="19"/>
      <c r="M217" s="19"/>
      <c r="N217" s="19"/>
      <c r="O217" s="19"/>
      <c r="P217" s="19"/>
      <c r="Q217" s="24"/>
      <c r="R217" s="14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29"/>
      <c r="AL217" s="29"/>
      <c r="AM217" s="7"/>
      <c r="AN217" s="7"/>
      <c r="AO217" s="7"/>
      <c r="AP217" s="19"/>
      <c r="AQ217" s="19"/>
      <c r="AR217" s="19"/>
      <c r="AS217" s="14"/>
      <c r="AT217" s="19"/>
      <c r="AU217" s="19"/>
      <c r="AV217" s="19"/>
      <c r="AW217" s="14"/>
      <c r="AX217" s="19"/>
      <c r="AY217" s="19"/>
      <c r="AZ217" s="19"/>
      <c r="BA217" s="19"/>
      <c r="BB217" s="19"/>
      <c r="BC217" s="19"/>
      <c r="BD217" s="19"/>
      <c r="BE217" s="19"/>
      <c r="BF217" s="14"/>
      <c r="BG217" s="35" t="str">
        <f>IF(BB217&lt;&gt;"","&lt;a href='https://www.inaturalist.org/observations/"&amp;BB217&amp;" 'target='_blank' style='color: blue'&gt;iNaturalist Record: "&amp;BB217&amp;"&lt;/a&gt; ","")</f>
        <v/>
      </c>
      <c r="BH217" s="36" t="str">
        <f>IF(AT217&lt;&gt;"",AT217&amp;". ","")</f>
        <v/>
      </c>
      <c r="BI217" s="36" t="str">
        <f>IF(AV217&lt;&gt;"","Land use/disturbance history: "&amp;AV217&amp;". ","")</f>
        <v/>
      </c>
      <c r="BJ217" s="36" t="str">
        <f>IF(AW217&lt;&gt;"","Slope in degrees: "&amp;AW217&amp;". ","")</f>
        <v/>
      </c>
      <c r="BK217" s="36" t="str">
        <f>IF(AX217&lt;&gt;"","Slope aspect: "&amp;AX217&amp;". ","")</f>
        <v/>
      </c>
      <c r="BL217" s="36" t="str">
        <f>IF(AY217&lt;&gt;"","Soil description: "&amp;AY217&amp;". ","")</f>
        <v/>
      </c>
      <c r="BM217" s="36" t="str">
        <f>IF(BA217&lt;&gt;"","Terrain: "&amp;BA217&amp;". ","")</f>
        <v/>
      </c>
      <c r="BN217" s="36" t="str">
        <f t="shared" si="33"/>
        <v/>
      </c>
      <c r="BO217" t="str">
        <f t="shared" si="34"/>
        <v/>
      </c>
      <c r="BP217" t="str">
        <f>IF(BD217&lt;&gt;"","Permit: "&amp;BD217,"")</f>
        <v/>
      </c>
      <c r="BQ217" s="41" t="str">
        <f>IF(AA217="Abundant","Estimated frequency within viewshed: Abundant (&gt;500).",IF(AA217="Common","Estimated frequency within viewshed: Common (101-500).",IF(AA217="Frequent","Estimated frequency within viewshed: Frequent (11-100).",IF(AA217="Occasional","Estimated frequency within viewshed: Occasional (6-10).",IF(AA217="Rare","Estimated frequency within viewshed: Rare (1-5).","")))))</f>
        <v/>
      </c>
      <c r="BR217" s="41" t="str">
        <f>IF(B217&lt;&gt;"",B217&amp;". ","")</f>
        <v/>
      </c>
      <c r="BS217" s="41" t="str">
        <f>IF(M217="Same individual","Tissue sample collected.",IF(M217="Same population","Tissue sample collected from another individual in the same population.",""))</f>
        <v/>
      </c>
      <c r="BT217" s="41" t="str">
        <f>IF(R217&lt;&gt;"","Seed sample collected from "&amp;R217&amp;" plants within the same population.","")</f>
        <v/>
      </c>
      <c r="BU217" s="41" t="str">
        <f>IF(AB217&lt;&gt;"",AB217&amp;". ","")</f>
        <v/>
      </c>
      <c r="BV217" s="41" t="str">
        <f>IF(AE217&lt;&gt;"","Landowner: "&amp;AE217&amp;".","")</f>
        <v/>
      </c>
      <c r="BW217" s="41" t="str">
        <f>IF(AF217&lt;&gt;"","Element Occurrence ID: "&amp;AF217&amp;".","")</f>
        <v/>
      </c>
      <c r="BX217" s="41" t="str">
        <f t="shared" si="35"/>
        <v/>
      </c>
      <c r="BY217" t="str">
        <f t="shared" si="36"/>
        <v/>
      </c>
      <c r="BZ217" s="41" t="str">
        <f t="shared" si="37"/>
        <v/>
      </c>
      <c r="CA217" t="str">
        <f t="shared" si="38"/>
        <v/>
      </c>
      <c r="CB217" s="41" t="str">
        <f>IF(AU217&lt;&gt;"","Area immediately surrounding specimen: "&amp;AU217&amp;".","")</f>
        <v/>
      </c>
      <c r="CC217" s="41" t="str">
        <f>IF(T217&lt;&gt;"","Habit: "&amp;T217&amp;".","")</f>
        <v/>
      </c>
      <c r="CD217" s="41" t="str">
        <f>IF(U217&lt;&gt;"","Life history habit: "&amp;U217&amp;".","")</f>
        <v/>
      </c>
      <c r="CE217" s="41" t="str">
        <f>IF(V217&lt;&gt;"","Graminoid habit: "&amp;V217&amp;".","")</f>
        <v/>
      </c>
      <c r="CF217" s="41" t="str">
        <f>IF(W217&lt;&gt;"","Flower color: "&amp;W217&amp;".","")</f>
        <v/>
      </c>
      <c r="CG217" s="41" t="str">
        <f>IF(X217&lt;&gt;"","Height in centimeters: "&amp;X217&amp;".","")</f>
        <v/>
      </c>
      <c r="CH217" s="41" t="str">
        <f>IF(Y217&lt;&gt;"",Y217&amp;".","")</f>
        <v/>
      </c>
      <c r="CI217" s="41" t="str">
        <f t="shared" si="39"/>
        <v/>
      </c>
      <c r="CJ217" t="str">
        <f t="shared" si="40"/>
        <v/>
      </c>
      <c r="CK217" s="41" t="str">
        <f>IF(T217&lt;&gt;"","''habit'':"&amp;"''"&amp;T217&amp;"'',","")</f>
        <v/>
      </c>
      <c r="CL217" s="41" t="str">
        <f>IF(U217&lt;&gt;"","''life cycle habit'':"&amp;"''"&amp;U217&amp;"'',","")</f>
        <v/>
      </c>
      <c r="CM217" s="41" t="str">
        <f>IF(V217&lt;&gt;"","''graminoidHabit'':"&amp;"''"&amp;V217&amp;"'',","")</f>
        <v/>
      </c>
      <c r="CN217" s="41" t="str">
        <f>IF(W217&lt;&gt;"","''flower color'':"&amp;"''"&amp;W217&amp;"'',","")</f>
        <v/>
      </c>
      <c r="CO217" s="41" t="str">
        <f>IF(X217&lt;&gt;"","''heightInCentimeters'':"&amp;X217&amp;",","")</f>
        <v/>
      </c>
      <c r="CP217" s="41" t="str">
        <f>IF(Y217&lt;&gt;"",Y217,"")</f>
        <v/>
      </c>
      <c r="CQ217" s="41" t="str">
        <f t="shared" si="41"/>
        <v/>
      </c>
      <c r="CR217" s="42" t="str">
        <f t="shared" si="42"/>
        <v/>
      </c>
      <c r="CS217" t="str">
        <f t="shared" si="43"/>
        <v/>
      </c>
      <c r="CT217" t="str">
        <f>IF(L217="Y","tissue","")</f>
        <v/>
      </c>
      <c r="CU217" t="str">
        <f>IF(L217="Y","in collection","")</f>
        <v/>
      </c>
      <c r="CV217" t="str">
        <f>IF(L217="Y","dessicated","")</f>
        <v/>
      </c>
    </row>
    <row r="218" spans="1:100" ht="16.5" x14ac:dyDescent="0.3">
      <c r="A218" s="7"/>
      <c r="B218" s="19"/>
      <c r="C218" s="19"/>
      <c r="D218" s="19"/>
      <c r="E218" s="19"/>
      <c r="F218" s="19"/>
      <c r="G218" s="10"/>
      <c r="H218" s="14"/>
      <c r="I218" s="19"/>
      <c r="J218" s="19"/>
      <c r="K218" s="10"/>
      <c r="L218" s="19"/>
      <c r="M218" s="19"/>
      <c r="N218" s="19"/>
      <c r="O218" s="19"/>
      <c r="P218" s="19"/>
      <c r="Q218" s="24"/>
      <c r="R218" s="14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29"/>
      <c r="AL218" s="29"/>
      <c r="AM218" s="7"/>
      <c r="AN218" s="7"/>
      <c r="AO218" s="7"/>
      <c r="AP218" s="19"/>
      <c r="AQ218" s="19"/>
      <c r="AR218" s="19"/>
      <c r="AS218" s="14"/>
      <c r="AT218" s="19"/>
      <c r="AU218" s="19"/>
      <c r="AV218" s="19"/>
      <c r="AW218" s="14"/>
      <c r="AX218" s="19"/>
      <c r="AY218" s="19"/>
      <c r="AZ218" s="19"/>
      <c r="BA218" s="19"/>
      <c r="BB218" s="19"/>
      <c r="BC218" s="19"/>
      <c r="BD218" s="19"/>
      <c r="BE218" s="19"/>
      <c r="BF218" s="14"/>
      <c r="BG218" s="35" t="str">
        <f>IF(BB218&lt;&gt;"","&lt;a href='https://www.inaturalist.org/observations/"&amp;BB218&amp;" 'target='_blank' style='color: blue'&gt;iNaturalist Record: "&amp;BB218&amp;"&lt;/a&gt; ","")</f>
        <v/>
      </c>
      <c r="BH218" s="36" t="str">
        <f>IF(AT218&lt;&gt;"",AT218&amp;". ","")</f>
        <v/>
      </c>
      <c r="BI218" s="36" t="str">
        <f>IF(AV218&lt;&gt;"","Land use/disturbance history: "&amp;AV218&amp;". ","")</f>
        <v/>
      </c>
      <c r="BJ218" s="36" t="str">
        <f>IF(AW218&lt;&gt;"","Slope in degrees: "&amp;AW218&amp;". ","")</f>
        <v/>
      </c>
      <c r="BK218" s="36" t="str">
        <f>IF(AX218&lt;&gt;"","Slope aspect: "&amp;AX218&amp;". ","")</f>
        <v/>
      </c>
      <c r="BL218" s="36" t="str">
        <f>IF(AY218&lt;&gt;"","Soil description: "&amp;AY218&amp;". ","")</f>
        <v/>
      </c>
      <c r="BM218" s="36" t="str">
        <f>IF(BA218&lt;&gt;"","Terrain: "&amp;BA218&amp;". ","")</f>
        <v/>
      </c>
      <c r="BN218" s="36" t="str">
        <f t="shared" si="33"/>
        <v/>
      </c>
      <c r="BO218" t="str">
        <f t="shared" si="34"/>
        <v/>
      </c>
      <c r="BP218" t="str">
        <f>IF(BD218&lt;&gt;"","Permit: "&amp;BD218,"")</f>
        <v/>
      </c>
      <c r="BQ218" s="41" t="str">
        <f>IF(AA218="Abundant","Estimated frequency within viewshed: Abundant (&gt;500).",IF(AA218="Common","Estimated frequency within viewshed: Common (101-500).",IF(AA218="Frequent","Estimated frequency within viewshed: Frequent (11-100).",IF(AA218="Occasional","Estimated frequency within viewshed: Occasional (6-10).",IF(AA218="Rare","Estimated frequency within viewshed: Rare (1-5).","")))))</f>
        <v/>
      </c>
      <c r="BR218" s="41" t="str">
        <f>IF(B218&lt;&gt;"",B218&amp;". ","")</f>
        <v/>
      </c>
      <c r="BS218" s="41" t="str">
        <f>IF(M218="Same individual","Tissue sample collected.",IF(M218="Same population","Tissue sample collected from another individual in the same population.",""))</f>
        <v/>
      </c>
      <c r="BT218" s="41" t="str">
        <f>IF(R218&lt;&gt;"","Seed sample collected from "&amp;R218&amp;" plants within the same population.","")</f>
        <v/>
      </c>
      <c r="BU218" s="41" t="str">
        <f>IF(AB218&lt;&gt;"",AB218&amp;". ","")</f>
        <v/>
      </c>
      <c r="BV218" s="41" t="str">
        <f>IF(AE218&lt;&gt;"","Landowner: "&amp;AE218&amp;".","")</f>
        <v/>
      </c>
      <c r="BW218" s="41" t="str">
        <f>IF(AF218&lt;&gt;"","Element Occurrence ID: "&amp;AF218&amp;".","")</f>
        <v/>
      </c>
      <c r="BX218" s="41" t="str">
        <f t="shared" si="35"/>
        <v/>
      </c>
      <c r="BY218" t="str">
        <f t="shared" si="36"/>
        <v/>
      </c>
      <c r="BZ218" s="41" t="str">
        <f t="shared" si="37"/>
        <v/>
      </c>
      <c r="CA218" t="str">
        <f t="shared" si="38"/>
        <v/>
      </c>
      <c r="CB218" s="41" t="str">
        <f>IF(AU218&lt;&gt;"","Area immediately surrounding specimen: "&amp;AU218&amp;".","")</f>
        <v/>
      </c>
      <c r="CC218" s="41" t="str">
        <f>IF(T218&lt;&gt;"","Habit: "&amp;T218&amp;".","")</f>
        <v/>
      </c>
      <c r="CD218" s="41" t="str">
        <f>IF(U218&lt;&gt;"","Life history habit: "&amp;U218&amp;".","")</f>
        <v/>
      </c>
      <c r="CE218" s="41" t="str">
        <f>IF(V218&lt;&gt;"","Graminoid habit: "&amp;V218&amp;".","")</f>
        <v/>
      </c>
      <c r="CF218" s="41" t="str">
        <f>IF(W218&lt;&gt;"","Flower color: "&amp;W218&amp;".","")</f>
        <v/>
      </c>
      <c r="CG218" s="41" t="str">
        <f>IF(X218&lt;&gt;"","Height in centimeters: "&amp;X218&amp;".","")</f>
        <v/>
      </c>
      <c r="CH218" s="41" t="str">
        <f>IF(Y218&lt;&gt;"",Y218&amp;".","")</f>
        <v/>
      </c>
      <c r="CI218" s="41" t="str">
        <f t="shared" si="39"/>
        <v/>
      </c>
      <c r="CJ218" t="str">
        <f t="shared" si="40"/>
        <v/>
      </c>
      <c r="CK218" s="41" t="str">
        <f>IF(T218&lt;&gt;"","''habit'':"&amp;"''"&amp;T218&amp;"'',","")</f>
        <v/>
      </c>
      <c r="CL218" s="41" t="str">
        <f>IF(U218&lt;&gt;"","''life cycle habit'':"&amp;"''"&amp;U218&amp;"'',","")</f>
        <v/>
      </c>
      <c r="CM218" s="41" t="str">
        <f>IF(V218&lt;&gt;"","''graminoidHabit'':"&amp;"''"&amp;V218&amp;"'',","")</f>
        <v/>
      </c>
      <c r="CN218" s="41" t="str">
        <f>IF(W218&lt;&gt;"","''flower color'':"&amp;"''"&amp;W218&amp;"'',","")</f>
        <v/>
      </c>
      <c r="CO218" s="41" t="str">
        <f>IF(X218&lt;&gt;"","''heightInCentimeters'':"&amp;X218&amp;",","")</f>
        <v/>
      </c>
      <c r="CP218" s="41" t="str">
        <f>IF(Y218&lt;&gt;"",Y218,"")</f>
        <v/>
      </c>
      <c r="CQ218" s="41" t="str">
        <f t="shared" si="41"/>
        <v/>
      </c>
      <c r="CR218" s="42" t="str">
        <f t="shared" si="42"/>
        <v/>
      </c>
      <c r="CS218" t="str">
        <f t="shared" si="43"/>
        <v/>
      </c>
      <c r="CT218" t="str">
        <f>IF(L218="Y","tissue","")</f>
        <v/>
      </c>
      <c r="CU218" t="str">
        <f>IF(L218="Y","in collection","")</f>
        <v/>
      </c>
      <c r="CV218" t="str">
        <f>IF(L218="Y","dessicated","")</f>
        <v/>
      </c>
    </row>
    <row r="219" spans="1:100" ht="16.5" x14ac:dyDescent="0.3">
      <c r="A219" s="7"/>
      <c r="B219" s="19"/>
      <c r="C219" s="19"/>
      <c r="D219" s="19"/>
      <c r="E219" s="19"/>
      <c r="F219" s="19"/>
      <c r="G219" s="10"/>
      <c r="H219" s="14"/>
      <c r="I219" s="19"/>
      <c r="J219" s="19"/>
      <c r="K219" s="10"/>
      <c r="L219" s="19"/>
      <c r="M219" s="19"/>
      <c r="N219" s="19"/>
      <c r="O219" s="19"/>
      <c r="P219" s="19"/>
      <c r="Q219" s="24"/>
      <c r="R219" s="14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29"/>
      <c r="AL219" s="29"/>
      <c r="AM219" s="7"/>
      <c r="AN219" s="7"/>
      <c r="AO219" s="7"/>
      <c r="AP219" s="19"/>
      <c r="AQ219" s="19"/>
      <c r="AR219" s="19"/>
      <c r="AS219" s="14"/>
      <c r="AT219" s="19"/>
      <c r="AU219" s="19"/>
      <c r="AV219" s="19"/>
      <c r="AW219" s="14"/>
      <c r="AX219" s="19"/>
      <c r="AY219" s="19"/>
      <c r="AZ219" s="19"/>
      <c r="BA219" s="19"/>
      <c r="BB219" s="19"/>
      <c r="BC219" s="19"/>
      <c r="BD219" s="19"/>
      <c r="BE219" s="19"/>
      <c r="BF219" s="14"/>
      <c r="BG219" s="35" t="str">
        <f>IF(BB219&lt;&gt;"","&lt;a href='https://www.inaturalist.org/observations/"&amp;BB219&amp;" 'target='_blank' style='color: blue'&gt;iNaturalist Record: "&amp;BB219&amp;"&lt;/a&gt; ","")</f>
        <v/>
      </c>
      <c r="BH219" s="36" t="str">
        <f>IF(AT219&lt;&gt;"",AT219&amp;". ","")</f>
        <v/>
      </c>
      <c r="BI219" s="36" t="str">
        <f>IF(AV219&lt;&gt;"","Land use/disturbance history: "&amp;AV219&amp;". ","")</f>
        <v/>
      </c>
      <c r="BJ219" s="36" t="str">
        <f>IF(AW219&lt;&gt;"","Slope in degrees: "&amp;AW219&amp;". ","")</f>
        <v/>
      </c>
      <c r="BK219" s="36" t="str">
        <f>IF(AX219&lt;&gt;"","Slope aspect: "&amp;AX219&amp;". ","")</f>
        <v/>
      </c>
      <c r="BL219" s="36" t="str">
        <f>IF(AY219&lt;&gt;"","Soil description: "&amp;AY219&amp;". ","")</f>
        <v/>
      </c>
      <c r="BM219" s="36" t="str">
        <f>IF(BA219&lt;&gt;"","Terrain: "&amp;BA219&amp;". ","")</f>
        <v/>
      </c>
      <c r="BN219" s="36" t="str">
        <f t="shared" si="33"/>
        <v/>
      </c>
      <c r="BO219" t="str">
        <f t="shared" si="34"/>
        <v/>
      </c>
      <c r="BP219" t="str">
        <f>IF(BD219&lt;&gt;"","Permit: "&amp;BD219,"")</f>
        <v/>
      </c>
      <c r="BQ219" s="41" t="str">
        <f>IF(AA219="Abundant","Estimated frequency within viewshed: Abundant (&gt;500).",IF(AA219="Common","Estimated frequency within viewshed: Common (101-500).",IF(AA219="Frequent","Estimated frequency within viewshed: Frequent (11-100).",IF(AA219="Occasional","Estimated frequency within viewshed: Occasional (6-10).",IF(AA219="Rare","Estimated frequency within viewshed: Rare (1-5).","")))))</f>
        <v/>
      </c>
      <c r="BR219" s="41" t="str">
        <f>IF(B219&lt;&gt;"",B219&amp;". ","")</f>
        <v/>
      </c>
      <c r="BS219" s="41" t="str">
        <f>IF(M219="Same individual","Tissue sample collected.",IF(M219="Same population","Tissue sample collected from another individual in the same population.",""))</f>
        <v/>
      </c>
      <c r="BT219" s="41" t="str">
        <f>IF(R219&lt;&gt;"","Seed sample collected from "&amp;R219&amp;" plants within the same population.","")</f>
        <v/>
      </c>
      <c r="BU219" s="41" t="str">
        <f>IF(AB219&lt;&gt;"",AB219&amp;". ","")</f>
        <v/>
      </c>
      <c r="BV219" s="41" t="str">
        <f>IF(AE219&lt;&gt;"","Landowner: "&amp;AE219&amp;".","")</f>
        <v/>
      </c>
      <c r="BW219" s="41" t="str">
        <f>IF(AF219&lt;&gt;"","Element Occurrence ID: "&amp;AF219&amp;".","")</f>
        <v/>
      </c>
      <c r="BX219" s="41" t="str">
        <f t="shared" si="35"/>
        <v/>
      </c>
      <c r="BY219" t="str">
        <f t="shared" si="36"/>
        <v/>
      </c>
      <c r="BZ219" s="41" t="str">
        <f t="shared" si="37"/>
        <v/>
      </c>
      <c r="CA219" t="str">
        <f t="shared" si="38"/>
        <v/>
      </c>
      <c r="CB219" s="41" t="str">
        <f>IF(AU219&lt;&gt;"","Area immediately surrounding specimen: "&amp;AU219&amp;".","")</f>
        <v/>
      </c>
      <c r="CC219" s="41" t="str">
        <f>IF(T219&lt;&gt;"","Habit: "&amp;T219&amp;".","")</f>
        <v/>
      </c>
      <c r="CD219" s="41" t="str">
        <f>IF(U219&lt;&gt;"","Life history habit: "&amp;U219&amp;".","")</f>
        <v/>
      </c>
      <c r="CE219" s="41" t="str">
        <f>IF(V219&lt;&gt;"","Graminoid habit: "&amp;V219&amp;".","")</f>
        <v/>
      </c>
      <c r="CF219" s="41" t="str">
        <f>IF(W219&lt;&gt;"","Flower color: "&amp;W219&amp;".","")</f>
        <v/>
      </c>
      <c r="CG219" s="41" t="str">
        <f>IF(X219&lt;&gt;"","Height in centimeters: "&amp;X219&amp;".","")</f>
        <v/>
      </c>
      <c r="CH219" s="41" t="str">
        <f>IF(Y219&lt;&gt;"",Y219&amp;".","")</f>
        <v/>
      </c>
      <c r="CI219" s="41" t="str">
        <f t="shared" si="39"/>
        <v/>
      </c>
      <c r="CJ219" t="str">
        <f t="shared" si="40"/>
        <v/>
      </c>
      <c r="CK219" s="41" t="str">
        <f>IF(T219&lt;&gt;"","''habit'':"&amp;"''"&amp;T219&amp;"'',","")</f>
        <v/>
      </c>
      <c r="CL219" s="41" t="str">
        <f>IF(U219&lt;&gt;"","''life cycle habit'':"&amp;"''"&amp;U219&amp;"'',","")</f>
        <v/>
      </c>
      <c r="CM219" s="41" t="str">
        <f>IF(V219&lt;&gt;"","''graminoidHabit'':"&amp;"''"&amp;V219&amp;"'',","")</f>
        <v/>
      </c>
      <c r="CN219" s="41" t="str">
        <f>IF(W219&lt;&gt;"","''flower color'':"&amp;"''"&amp;W219&amp;"'',","")</f>
        <v/>
      </c>
      <c r="CO219" s="41" t="str">
        <f>IF(X219&lt;&gt;"","''heightInCentimeters'':"&amp;X219&amp;",","")</f>
        <v/>
      </c>
      <c r="CP219" s="41" t="str">
        <f>IF(Y219&lt;&gt;"",Y219,"")</f>
        <v/>
      </c>
      <c r="CQ219" s="41" t="str">
        <f t="shared" si="41"/>
        <v/>
      </c>
      <c r="CR219" s="42" t="str">
        <f t="shared" si="42"/>
        <v/>
      </c>
      <c r="CS219" t="str">
        <f t="shared" si="43"/>
        <v/>
      </c>
      <c r="CT219" t="str">
        <f>IF(L219="Y","tissue","")</f>
        <v/>
      </c>
      <c r="CU219" t="str">
        <f>IF(L219="Y","in collection","")</f>
        <v/>
      </c>
      <c r="CV219" t="str">
        <f>IF(L219="Y","dessicated","")</f>
        <v/>
      </c>
    </row>
    <row r="220" spans="1:100" ht="16.5" x14ac:dyDescent="0.3">
      <c r="A220" s="7"/>
      <c r="B220" s="19"/>
      <c r="C220" s="19"/>
      <c r="D220" s="19"/>
      <c r="E220" s="19"/>
      <c r="F220" s="19"/>
      <c r="G220" s="10"/>
      <c r="H220" s="14"/>
      <c r="I220" s="19"/>
      <c r="J220" s="19"/>
      <c r="K220" s="10"/>
      <c r="L220" s="19"/>
      <c r="M220" s="19"/>
      <c r="N220" s="19"/>
      <c r="O220" s="19"/>
      <c r="P220" s="19"/>
      <c r="Q220" s="24"/>
      <c r="R220" s="14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29"/>
      <c r="AL220" s="29"/>
      <c r="AM220" s="7"/>
      <c r="AN220" s="7"/>
      <c r="AO220" s="7"/>
      <c r="AP220" s="19"/>
      <c r="AQ220" s="19"/>
      <c r="AR220" s="19"/>
      <c r="AS220" s="14"/>
      <c r="AT220" s="19"/>
      <c r="AU220" s="19"/>
      <c r="AV220" s="19"/>
      <c r="AW220" s="14"/>
      <c r="AX220" s="19"/>
      <c r="AY220" s="19"/>
      <c r="AZ220" s="19"/>
      <c r="BA220" s="19"/>
      <c r="BB220" s="19"/>
      <c r="BC220" s="19"/>
      <c r="BD220" s="19"/>
      <c r="BE220" s="19"/>
      <c r="BF220" s="14"/>
      <c r="BG220" s="35" t="str">
        <f>IF(BB220&lt;&gt;"","&lt;a href='https://www.inaturalist.org/observations/"&amp;BB220&amp;" 'target='_blank' style='color: blue'&gt;iNaturalist Record: "&amp;BB220&amp;"&lt;/a&gt; ","")</f>
        <v/>
      </c>
      <c r="BH220" s="36" t="str">
        <f>IF(AT220&lt;&gt;"",AT220&amp;". ","")</f>
        <v/>
      </c>
      <c r="BI220" s="36" t="str">
        <f>IF(AV220&lt;&gt;"","Land use/disturbance history: "&amp;AV220&amp;". ","")</f>
        <v/>
      </c>
      <c r="BJ220" s="36" t="str">
        <f>IF(AW220&lt;&gt;"","Slope in degrees: "&amp;AW220&amp;". ","")</f>
        <v/>
      </c>
      <c r="BK220" s="36" t="str">
        <f>IF(AX220&lt;&gt;"","Slope aspect: "&amp;AX220&amp;". ","")</f>
        <v/>
      </c>
      <c r="BL220" s="36" t="str">
        <f>IF(AY220&lt;&gt;"","Soil description: "&amp;AY220&amp;". ","")</f>
        <v/>
      </c>
      <c r="BM220" s="36" t="str">
        <f>IF(BA220&lt;&gt;"","Terrain: "&amp;BA220&amp;". ","")</f>
        <v/>
      </c>
      <c r="BN220" s="36" t="str">
        <f t="shared" si="33"/>
        <v/>
      </c>
      <c r="BO220" t="str">
        <f t="shared" si="34"/>
        <v/>
      </c>
      <c r="BP220" t="str">
        <f>IF(BD220&lt;&gt;"","Permit: "&amp;BD220,"")</f>
        <v/>
      </c>
      <c r="BQ220" s="41" t="str">
        <f>IF(AA220="Abundant","Estimated frequency within viewshed: Abundant (&gt;500).",IF(AA220="Common","Estimated frequency within viewshed: Common (101-500).",IF(AA220="Frequent","Estimated frequency within viewshed: Frequent (11-100).",IF(AA220="Occasional","Estimated frequency within viewshed: Occasional (6-10).",IF(AA220="Rare","Estimated frequency within viewshed: Rare (1-5).","")))))</f>
        <v/>
      </c>
      <c r="BR220" s="41" t="str">
        <f>IF(B220&lt;&gt;"",B220&amp;". ","")</f>
        <v/>
      </c>
      <c r="BS220" s="41" t="str">
        <f>IF(M220="Same individual","Tissue sample collected.",IF(M220="Same population","Tissue sample collected from another individual in the same population.",""))</f>
        <v/>
      </c>
      <c r="BT220" s="41" t="str">
        <f>IF(R220&lt;&gt;"","Seed sample collected from "&amp;R220&amp;" plants within the same population.","")</f>
        <v/>
      </c>
      <c r="BU220" s="41" t="str">
        <f>IF(AB220&lt;&gt;"",AB220&amp;". ","")</f>
        <v/>
      </c>
      <c r="BV220" s="41" t="str">
        <f>IF(AE220&lt;&gt;"","Landowner: "&amp;AE220&amp;".","")</f>
        <v/>
      </c>
      <c r="BW220" s="41" t="str">
        <f>IF(AF220&lt;&gt;"","Element Occurrence ID: "&amp;AF220&amp;".","")</f>
        <v/>
      </c>
      <c r="BX220" s="41" t="str">
        <f t="shared" si="35"/>
        <v/>
      </c>
      <c r="BY220" t="str">
        <f t="shared" si="36"/>
        <v/>
      </c>
      <c r="BZ220" s="41" t="str">
        <f t="shared" si="37"/>
        <v/>
      </c>
      <c r="CA220" t="str">
        <f t="shared" si="38"/>
        <v/>
      </c>
      <c r="CB220" s="41" t="str">
        <f>IF(AU220&lt;&gt;"","Area immediately surrounding specimen: "&amp;AU220&amp;".","")</f>
        <v/>
      </c>
      <c r="CC220" s="41" t="str">
        <f>IF(T220&lt;&gt;"","Habit: "&amp;T220&amp;".","")</f>
        <v/>
      </c>
      <c r="CD220" s="41" t="str">
        <f>IF(U220&lt;&gt;"","Life history habit: "&amp;U220&amp;".","")</f>
        <v/>
      </c>
      <c r="CE220" s="41" t="str">
        <f>IF(V220&lt;&gt;"","Graminoid habit: "&amp;V220&amp;".","")</f>
        <v/>
      </c>
      <c r="CF220" s="41" t="str">
        <f>IF(W220&lt;&gt;"","Flower color: "&amp;W220&amp;".","")</f>
        <v/>
      </c>
      <c r="CG220" s="41" t="str">
        <f>IF(X220&lt;&gt;"","Height in centimeters: "&amp;X220&amp;".","")</f>
        <v/>
      </c>
      <c r="CH220" s="41" t="str">
        <f>IF(Y220&lt;&gt;"",Y220&amp;".","")</f>
        <v/>
      </c>
      <c r="CI220" s="41" t="str">
        <f t="shared" si="39"/>
        <v/>
      </c>
      <c r="CJ220" t="str">
        <f t="shared" si="40"/>
        <v/>
      </c>
      <c r="CK220" s="41" t="str">
        <f>IF(T220&lt;&gt;"","''habit'':"&amp;"''"&amp;T220&amp;"'',","")</f>
        <v/>
      </c>
      <c r="CL220" s="41" t="str">
        <f>IF(U220&lt;&gt;"","''life cycle habit'':"&amp;"''"&amp;U220&amp;"'',","")</f>
        <v/>
      </c>
      <c r="CM220" s="41" t="str">
        <f>IF(V220&lt;&gt;"","''graminoidHabit'':"&amp;"''"&amp;V220&amp;"'',","")</f>
        <v/>
      </c>
      <c r="CN220" s="41" t="str">
        <f>IF(W220&lt;&gt;"","''flower color'':"&amp;"''"&amp;W220&amp;"'',","")</f>
        <v/>
      </c>
      <c r="CO220" s="41" t="str">
        <f>IF(X220&lt;&gt;"","''heightInCentimeters'':"&amp;X220&amp;",","")</f>
        <v/>
      </c>
      <c r="CP220" s="41" t="str">
        <f>IF(Y220&lt;&gt;"",Y220,"")</f>
        <v/>
      </c>
      <c r="CQ220" s="41" t="str">
        <f t="shared" si="41"/>
        <v/>
      </c>
      <c r="CR220" s="42" t="str">
        <f t="shared" si="42"/>
        <v/>
      </c>
      <c r="CS220" t="str">
        <f t="shared" si="43"/>
        <v/>
      </c>
      <c r="CT220" t="str">
        <f>IF(L220="Y","tissue","")</f>
        <v/>
      </c>
      <c r="CU220" t="str">
        <f>IF(L220="Y","in collection","")</f>
        <v/>
      </c>
      <c r="CV220" t="str">
        <f>IF(L220="Y","dessicated","")</f>
        <v/>
      </c>
    </row>
    <row r="221" spans="1:100" ht="16.5" x14ac:dyDescent="0.3">
      <c r="A221" s="7"/>
      <c r="B221" s="19"/>
      <c r="C221" s="19"/>
      <c r="D221" s="19"/>
      <c r="E221" s="19"/>
      <c r="F221" s="19"/>
      <c r="G221" s="10"/>
      <c r="H221" s="14"/>
      <c r="I221" s="19"/>
      <c r="J221" s="19"/>
      <c r="K221" s="10"/>
      <c r="L221" s="19"/>
      <c r="M221" s="19"/>
      <c r="N221" s="19"/>
      <c r="O221" s="19"/>
      <c r="P221" s="19"/>
      <c r="Q221" s="24"/>
      <c r="R221" s="14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29"/>
      <c r="AL221" s="29"/>
      <c r="AM221" s="7"/>
      <c r="AN221" s="7"/>
      <c r="AO221" s="7"/>
      <c r="AP221" s="19"/>
      <c r="AQ221" s="19"/>
      <c r="AR221" s="19"/>
      <c r="AS221" s="14"/>
      <c r="AT221" s="19"/>
      <c r="AU221" s="19"/>
      <c r="AV221" s="19"/>
      <c r="AW221" s="14"/>
      <c r="AX221" s="19"/>
      <c r="AY221" s="19"/>
      <c r="AZ221" s="19"/>
      <c r="BA221" s="19"/>
      <c r="BB221" s="19"/>
      <c r="BC221" s="19"/>
      <c r="BD221" s="19"/>
      <c r="BE221" s="19"/>
      <c r="BF221" s="14"/>
      <c r="BG221" s="35" t="str">
        <f>IF(BB221&lt;&gt;"","&lt;a href='https://www.inaturalist.org/observations/"&amp;BB221&amp;" 'target='_blank' style='color: blue'&gt;iNaturalist Record: "&amp;BB221&amp;"&lt;/a&gt; ","")</f>
        <v/>
      </c>
      <c r="BH221" s="36" t="str">
        <f>IF(AT221&lt;&gt;"",AT221&amp;". ","")</f>
        <v/>
      </c>
      <c r="BI221" s="36" t="str">
        <f>IF(AV221&lt;&gt;"","Land use/disturbance history: "&amp;AV221&amp;". ","")</f>
        <v/>
      </c>
      <c r="BJ221" s="36" t="str">
        <f>IF(AW221&lt;&gt;"","Slope in degrees: "&amp;AW221&amp;". ","")</f>
        <v/>
      </c>
      <c r="BK221" s="36" t="str">
        <f>IF(AX221&lt;&gt;"","Slope aspect: "&amp;AX221&amp;". ","")</f>
        <v/>
      </c>
      <c r="BL221" s="36" t="str">
        <f>IF(AY221&lt;&gt;"","Soil description: "&amp;AY221&amp;". ","")</f>
        <v/>
      </c>
      <c r="BM221" s="36" t="str">
        <f>IF(BA221&lt;&gt;"","Terrain: "&amp;BA221&amp;". ","")</f>
        <v/>
      </c>
      <c r="BN221" s="36" t="str">
        <f t="shared" si="33"/>
        <v/>
      </c>
      <c r="BO221" t="str">
        <f t="shared" si="34"/>
        <v/>
      </c>
      <c r="BP221" t="str">
        <f>IF(BD221&lt;&gt;"","Permit: "&amp;BD221,"")</f>
        <v/>
      </c>
      <c r="BQ221" s="41" t="str">
        <f>IF(AA221="Abundant","Estimated frequency within viewshed: Abundant (&gt;500).",IF(AA221="Common","Estimated frequency within viewshed: Common (101-500).",IF(AA221="Frequent","Estimated frequency within viewshed: Frequent (11-100).",IF(AA221="Occasional","Estimated frequency within viewshed: Occasional (6-10).",IF(AA221="Rare","Estimated frequency within viewshed: Rare (1-5).","")))))</f>
        <v/>
      </c>
      <c r="BR221" s="41" t="str">
        <f>IF(B221&lt;&gt;"",B221&amp;". ","")</f>
        <v/>
      </c>
      <c r="BS221" s="41" t="str">
        <f>IF(M221="Same individual","Tissue sample collected.",IF(M221="Same population","Tissue sample collected from another individual in the same population.",""))</f>
        <v/>
      </c>
      <c r="BT221" s="41" t="str">
        <f>IF(R221&lt;&gt;"","Seed sample collected from "&amp;R221&amp;" plants within the same population.","")</f>
        <v/>
      </c>
      <c r="BU221" s="41" t="str">
        <f>IF(AB221&lt;&gt;"",AB221&amp;". ","")</f>
        <v/>
      </c>
      <c r="BV221" s="41" t="str">
        <f>IF(AE221&lt;&gt;"","Landowner: "&amp;AE221&amp;".","")</f>
        <v/>
      </c>
      <c r="BW221" s="41" t="str">
        <f>IF(AF221&lt;&gt;"","Element Occurrence ID: "&amp;AF221&amp;".","")</f>
        <v/>
      </c>
      <c r="BX221" s="41" t="str">
        <f t="shared" si="35"/>
        <v/>
      </c>
      <c r="BY221" t="str">
        <f t="shared" si="36"/>
        <v/>
      </c>
      <c r="BZ221" s="41" t="str">
        <f t="shared" si="37"/>
        <v/>
      </c>
      <c r="CA221" t="str">
        <f t="shared" si="38"/>
        <v/>
      </c>
      <c r="CB221" s="41" t="str">
        <f>IF(AU221&lt;&gt;"","Area immediately surrounding specimen: "&amp;AU221&amp;".","")</f>
        <v/>
      </c>
      <c r="CC221" s="41" t="str">
        <f>IF(T221&lt;&gt;"","Habit: "&amp;T221&amp;".","")</f>
        <v/>
      </c>
      <c r="CD221" s="41" t="str">
        <f>IF(U221&lt;&gt;"","Life history habit: "&amp;U221&amp;".","")</f>
        <v/>
      </c>
      <c r="CE221" s="41" t="str">
        <f>IF(V221&lt;&gt;"","Graminoid habit: "&amp;V221&amp;".","")</f>
        <v/>
      </c>
      <c r="CF221" s="41" t="str">
        <f>IF(W221&lt;&gt;"","Flower color: "&amp;W221&amp;".","")</f>
        <v/>
      </c>
      <c r="CG221" s="41" t="str">
        <f>IF(X221&lt;&gt;"","Height in centimeters: "&amp;X221&amp;".","")</f>
        <v/>
      </c>
      <c r="CH221" s="41" t="str">
        <f>IF(Y221&lt;&gt;"",Y221&amp;".","")</f>
        <v/>
      </c>
      <c r="CI221" s="41" t="str">
        <f t="shared" si="39"/>
        <v/>
      </c>
      <c r="CJ221" t="str">
        <f t="shared" si="40"/>
        <v/>
      </c>
      <c r="CK221" s="41" t="str">
        <f>IF(T221&lt;&gt;"","''habit'':"&amp;"''"&amp;T221&amp;"'',","")</f>
        <v/>
      </c>
      <c r="CL221" s="41" t="str">
        <f>IF(U221&lt;&gt;"","''life cycle habit'':"&amp;"''"&amp;U221&amp;"'',","")</f>
        <v/>
      </c>
      <c r="CM221" s="41" t="str">
        <f>IF(V221&lt;&gt;"","''graminoidHabit'':"&amp;"''"&amp;V221&amp;"'',","")</f>
        <v/>
      </c>
      <c r="CN221" s="41" t="str">
        <f>IF(W221&lt;&gt;"","''flower color'':"&amp;"''"&amp;W221&amp;"'',","")</f>
        <v/>
      </c>
      <c r="CO221" s="41" t="str">
        <f>IF(X221&lt;&gt;"","''heightInCentimeters'':"&amp;X221&amp;",","")</f>
        <v/>
      </c>
      <c r="CP221" s="41" t="str">
        <f>IF(Y221&lt;&gt;"",Y221,"")</f>
        <v/>
      </c>
      <c r="CQ221" s="41" t="str">
        <f t="shared" si="41"/>
        <v/>
      </c>
      <c r="CR221" s="42" t="str">
        <f t="shared" si="42"/>
        <v/>
      </c>
      <c r="CS221" t="str">
        <f t="shared" si="43"/>
        <v/>
      </c>
      <c r="CT221" t="str">
        <f>IF(L221="Y","tissue","")</f>
        <v/>
      </c>
      <c r="CU221" t="str">
        <f>IF(L221="Y","in collection","")</f>
        <v/>
      </c>
      <c r="CV221" t="str">
        <f>IF(L221="Y","dessicated","")</f>
        <v/>
      </c>
    </row>
    <row r="222" spans="1:100" ht="16.5" x14ac:dyDescent="0.3">
      <c r="A222" s="7"/>
      <c r="B222" s="19"/>
      <c r="C222" s="19"/>
      <c r="D222" s="19"/>
      <c r="E222" s="19"/>
      <c r="F222" s="19"/>
      <c r="G222" s="10"/>
      <c r="H222" s="14"/>
      <c r="I222" s="19"/>
      <c r="J222" s="19"/>
      <c r="K222" s="10"/>
      <c r="L222" s="19"/>
      <c r="M222" s="19"/>
      <c r="N222" s="19"/>
      <c r="O222" s="19"/>
      <c r="P222" s="19"/>
      <c r="Q222" s="24"/>
      <c r="R222" s="14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29"/>
      <c r="AL222" s="29"/>
      <c r="AM222" s="7"/>
      <c r="AN222" s="7"/>
      <c r="AO222" s="7"/>
      <c r="AP222" s="19"/>
      <c r="AQ222" s="19"/>
      <c r="AR222" s="19"/>
      <c r="AS222" s="14"/>
      <c r="AT222" s="19"/>
      <c r="AU222" s="19"/>
      <c r="AV222" s="19"/>
      <c r="AW222" s="14"/>
      <c r="AX222" s="19"/>
      <c r="AY222" s="19"/>
      <c r="AZ222" s="19"/>
      <c r="BA222" s="19"/>
      <c r="BB222" s="19"/>
      <c r="BC222" s="19"/>
      <c r="BD222" s="19"/>
      <c r="BE222" s="19"/>
      <c r="BF222" s="14"/>
      <c r="BG222" s="35" t="str">
        <f>IF(BB222&lt;&gt;"","&lt;a href='https://www.inaturalist.org/observations/"&amp;BB222&amp;" 'target='_blank' style='color: blue'&gt;iNaturalist Record: "&amp;BB222&amp;"&lt;/a&gt; ","")</f>
        <v/>
      </c>
      <c r="BH222" s="36" t="str">
        <f>IF(AT222&lt;&gt;"",AT222&amp;". ","")</f>
        <v/>
      </c>
      <c r="BI222" s="36" t="str">
        <f>IF(AV222&lt;&gt;"","Land use/disturbance history: "&amp;AV222&amp;". ","")</f>
        <v/>
      </c>
      <c r="BJ222" s="36" t="str">
        <f>IF(AW222&lt;&gt;"","Slope in degrees: "&amp;AW222&amp;". ","")</f>
        <v/>
      </c>
      <c r="BK222" s="36" t="str">
        <f>IF(AX222&lt;&gt;"","Slope aspect: "&amp;AX222&amp;". ","")</f>
        <v/>
      </c>
      <c r="BL222" s="36" t="str">
        <f>IF(AY222&lt;&gt;"","Soil description: "&amp;AY222&amp;". ","")</f>
        <v/>
      </c>
      <c r="BM222" s="36" t="str">
        <f>IF(BA222&lt;&gt;"","Terrain: "&amp;BA222&amp;". ","")</f>
        <v/>
      </c>
      <c r="BN222" s="36" t="str">
        <f t="shared" si="33"/>
        <v/>
      </c>
      <c r="BO222" t="str">
        <f t="shared" si="34"/>
        <v/>
      </c>
      <c r="BP222" t="str">
        <f>IF(BD222&lt;&gt;"","Permit: "&amp;BD222,"")</f>
        <v/>
      </c>
      <c r="BQ222" s="41" t="str">
        <f>IF(AA222="Abundant","Estimated frequency within viewshed: Abundant (&gt;500).",IF(AA222="Common","Estimated frequency within viewshed: Common (101-500).",IF(AA222="Frequent","Estimated frequency within viewshed: Frequent (11-100).",IF(AA222="Occasional","Estimated frequency within viewshed: Occasional (6-10).",IF(AA222="Rare","Estimated frequency within viewshed: Rare (1-5).","")))))</f>
        <v/>
      </c>
      <c r="BR222" s="41" t="str">
        <f>IF(B222&lt;&gt;"",B222&amp;". ","")</f>
        <v/>
      </c>
      <c r="BS222" s="41" t="str">
        <f>IF(M222="Same individual","Tissue sample collected.",IF(M222="Same population","Tissue sample collected from another individual in the same population.",""))</f>
        <v/>
      </c>
      <c r="BT222" s="41" t="str">
        <f>IF(R222&lt;&gt;"","Seed sample collected from "&amp;R222&amp;" plants within the same population.","")</f>
        <v/>
      </c>
      <c r="BU222" s="41" t="str">
        <f>IF(AB222&lt;&gt;"",AB222&amp;". ","")</f>
        <v/>
      </c>
      <c r="BV222" s="41" t="str">
        <f>IF(AE222&lt;&gt;"","Landowner: "&amp;AE222&amp;".","")</f>
        <v/>
      </c>
      <c r="BW222" s="41" t="str">
        <f>IF(AF222&lt;&gt;"","Element Occurrence ID: "&amp;AF222&amp;".","")</f>
        <v/>
      </c>
      <c r="BX222" s="41" t="str">
        <f t="shared" si="35"/>
        <v/>
      </c>
      <c r="BY222" t="str">
        <f t="shared" si="36"/>
        <v/>
      </c>
      <c r="BZ222" s="41" t="str">
        <f t="shared" si="37"/>
        <v/>
      </c>
      <c r="CA222" t="str">
        <f t="shared" si="38"/>
        <v/>
      </c>
      <c r="CB222" s="41" t="str">
        <f>IF(AU222&lt;&gt;"","Area immediately surrounding specimen: "&amp;AU222&amp;".","")</f>
        <v/>
      </c>
      <c r="CC222" s="41" t="str">
        <f>IF(T222&lt;&gt;"","Habit: "&amp;T222&amp;".","")</f>
        <v/>
      </c>
      <c r="CD222" s="41" t="str">
        <f>IF(U222&lt;&gt;"","Life history habit: "&amp;U222&amp;".","")</f>
        <v/>
      </c>
      <c r="CE222" s="41" t="str">
        <f>IF(V222&lt;&gt;"","Graminoid habit: "&amp;V222&amp;".","")</f>
        <v/>
      </c>
      <c r="CF222" s="41" t="str">
        <f>IF(W222&lt;&gt;"","Flower color: "&amp;W222&amp;".","")</f>
        <v/>
      </c>
      <c r="CG222" s="41" t="str">
        <f>IF(X222&lt;&gt;"","Height in centimeters: "&amp;X222&amp;".","")</f>
        <v/>
      </c>
      <c r="CH222" s="41" t="str">
        <f>IF(Y222&lt;&gt;"",Y222&amp;".","")</f>
        <v/>
      </c>
      <c r="CI222" s="41" t="str">
        <f t="shared" si="39"/>
        <v/>
      </c>
      <c r="CJ222" t="str">
        <f t="shared" si="40"/>
        <v/>
      </c>
      <c r="CK222" s="41" t="str">
        <f>IF(T222&lt;&gt;"","''habit'':"&amp;"''"&amp;T222&amp;"'',","")</f>
        <v/>
      </c>
      <c r="CL222" s="41" t="str">
        <f>IF(U222&lt;&gt;"","''life cycle habit'':"&amp;"''"&amp;U222&amp;"'',","")</f>
        <v/>
      </c>
      <c r="CM222" s="41" t="str">
        <f>IF(V222&lt;&gt;"","''graminoidHabit'':"&amp;"''"&amp;V222&amp;"'',","")</f>
        <v/>
      </c>
      <c r="CN222" s="41" t="str">
        <f>IF(W222&lt;&gt;"","''flower color'':"&amp;"''"&amp;W222&amp;"'',","")</f>
        <v/>
      </c>
      <c r="CO222" s="41" t="str">
        <f>IF(X222&lt;&gt;"","''heightInCentimeters'':"&amp;X222&amp;",","")</f>
        <v/>
      </c>
      <c r="CP222" s="41" t="str">
        <f>IF(Y222&lt;&gt;"",Y222,"")</f>
        <v/>
      </c>
      <c r="CQ222" s="41" t="str">
        <f t="shared" si="41"/>
        <v/>
      </c>
      <c r="CR222" s="42" t="str">
        <f t="shared" si="42"/>
        <v/>
      </c>
      <c r="CS222" t="str">
        <f t="shared" si="43"/>
        <v/>
      </c>
      <c r="CT222" t="str">
        <f>IF(L222="Y","tissue","")</f>
        <v/>
      </c>
      <c r="CU222" t="str">
        <f>IF(L222="Y","in collection","")</f>
        <v/>
      </c>
      <c r="CV222" t="str">
        <f>IF(L222="Y","dessicated","")</f>
        <v/>
      </c>
    </row>
    <row r="223" spans="1:100" ht="16.5" x14ac:dyDescent="0.3">
      <c r="A223" s="7"/>
      <c r="B223" s="19"/>
      <c r="C223" s="19"/>
      <c r="D223" s="19"/>
      <c r="E223" s="19"/>
      <c r="F223" s="19"/>
      <c r="G223" s="10"/>
      <c r="H223" s="14"/>
      <c r="I223" s="19"/>
      <c r="J223" s="19"/>
      <c r="K223" s="10"/>
      <c r="L223" s="19"/>
      <c r="M223" s="19"/>
      <c r="N223" s="19"/>
      <c r="O223" s="19"/>
      <c r="P223" s="19"/>
      <c r="Q223" s="24"/>
      <c r="R223" s="14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29"/>
      <c r="AL223" s="29"/>
      <c r="AM223" s="7"/>
      <c r="AN223" s="7"/>
      <c r="AO223" s="7"/>
      <c r="AP223" s="19"/>
      <c r="AQ223" s="19"/>
      <c r="AR223" s="19"/>
      <c r="AS223" s="14"/>
      <c r="AT223" s="19"/>
      <c r="AU223" s="19"/>
      <c r="AV223" s="19"/>
      <c r="AW223" s="14"/>
      <c r="AX223" s="19"/>
      <c r="AY223" s="19"/>
      <c r="AZ223" s="19"/>
      <c r="BA223" s="19"/>
      <c r="BB223" s="19"/>
      <c r="BC223" s="19"/>
      <c r="BD223" s="19"/>
      <c r="BE223" s="19"/>
      <c r="BF223" s="14"/>
      <c r="BG223" s="35" t="str">
        <f>IF(BB223&lt;&gt;"","&lt;a href='https://www.inaturalist.org/observations/"&amp;BB223&amp;" 'target='_blank' style='color: blue'&gt;iNaturalist Record: "&amp;BB223&amp;"&lt;/a&gt; ","")</f>
        <v/>
      </c>
      <c r="BH223" s="36" t="str">
        <f>IF(AT223&lt;&gt;"",AT223&amp;". ","")</f>
        <v/>
      </c>
      <c r="BI223" s="36" t="str">
        <f>IF(AV223&lt;&gt;"","Land use/disturbance history: "&amp;AV223&amp;". ","")</f>
        <v/>
      </c>
      <c r="BJ223" s="36" t="str">
        <f>IF(AW223&lt;&gt;"","Slope in degrees: "&amp;AW223&amp;". ","")</f>
        <v/>
      </c>
      <c r="BK223" s="36" t="str">
        <f>IF(AX223&lt;&gt;"","Slope aspect: "&amp;AX223&amp;". ","")</f>
        <v/>
      </c>
      <c r="BL223" s="36" t="str">
        <f>IF(AY223&lt;&gt;"","Soil description: "&amp;AY223&amp;". ","")</f>
        <v/>
      </c>
      <c r="BM223" s="36" t="str">
        <f>IF(BA223&lt;&gt;"","Terrain: "&amp;BA223&amp;". ","")</f>
        <v/>
      </c>
      <c r="BN223" s="36" t="str">
        <f t="shared" si="33"/>
        <v/>
      </c>
      <c r="BO223" t="str">
        <f t="shared" si="34"/>
        <v/>
      </c>
      <c r="BP223" t="str">
        <f>IF(BD223&lt;&gt;"","Permit: "&amp;BD223,"")</f>
        <v/>
      </c>
      <c r="BQ223" s="41" t="str">
        <f>IF(AA223="Abundant","Estimated frequency within viewshed: Abundant (&gt;500).",IF(AA223="Common","Estimated frequency within viewshed: Common (101-500).",IF(AA223="Frequent","Estimated frequency within viewshed: Frequent (11-100).",IF(AA223="Occasional","Estimated frequency within viewshed: Occasional (6-10).",IF(AA223="Rare","Estimated frequency within viewshed: Rare (1-5).","")))))</f>
        <v/>
      </c>
      <c r="BR223" s="41" t="str">
        <f>IF(B223&lt;&gt;"",B223&amp;". ","")</f>
        <v/>
      </c>
      <c r="BS223" s="41" t="str">
        <f>IF(M223="Same individual","Tissue sample collected.",IF(M223="Same population","Tissue sample collected from another individual in the same population.",""))</f>
        <v/>
      </c>
      <c r="BT223" s="41" t="str">
        <f>IF(R223&lt;&gt;"","Seed sample collected from "&amp;R223&amp;" plants within the same population.","")</f>
        <v/>
      </c>
      <c r="BU223" s="41" t="str">
        <f>IF(AB223&lt;&gt;"",AB223&amp;". ","")</f>
        <v/>
      </c>
      <c r="BV223" s="41" t="str">
        <f>IF(AE223&lt;&gt;"","Landowner: "&amp;AE223&amp;".","")</f>
        <v/>
      </c>
      <c r="BW223" s="41" t="str">
        <f>IF(AF223&lt;&gt;"","Element Occurrence ID: "&amp;AF223&amp;".","")</f>
        <v/>
      </c>
      <c r="BX223" s="41" t="str">
        <f t="shared" si="35"/>
        <v/>
      </c>
      <c r="BY223" t="str">
        <f t="shared" si="36"/>
        <v/>
      </c>
      <c r="BZ223" s="41" t="str">
        <f t="shared" si="37"/>
        <v/>
      </c>
      <c r="CA223" t="str">
        <f t="shared" si="38"/>
        <v/>
      </c>
      <c r="CB223" s="41" t="str">
        <f>IF(AU223&lt;&gt;"","Area immediately surrounding specimen: "&amp;AU223&amp;".","")</f>
        <v/>
      </c>
      <c r="CC223" s="41" t="str">
        <f>IF(T223&lt;&gt;"","Habit: "&amp;T223&amp;".","")</f>
        <v/>
      </c>
      <c r="CD223" s="41" t="str">
        <f>IF(U223&lt;&gt;"","Life history habit: "&amp;U223&amp;".","")</f>
        <v/>
      </c>
      <c r="CE223" s="41" t="str">
        <f>IF(V223&lt;&gt;"","Graminoid habit: "&amp;V223&amp;".","")</f>
        <v/>
      </c>
      <c r="CF223" s="41" t="str">
        <f>IF(W223&lt;&gt;"","Flower color: "&amp;W223&amp;".","")</f>
        <v/>
      </c>
      <c r="CG223" s="41" t="str">
        <f>IF(X223&lt;&gt;"","Height in centimeters: "&amp;X223&amp;".","")</f>
        <v/>
      </c>
      <c r="CH223" s="41" t="str">
        <f>IF(Y223&lt;&gt;"",Y223&amp;".","")</f>
        <v/>
      </c>
      <c r="CI223" s="41" t="str">
        <f t="shared" si="39"/>
        <v/>
      </c>
      <c r="CJ223" t="str">
        <f t="shared" si="40"/>
        <v/>
      </c>
      <c r="CK223" s="41" t="str">
        <f>IF(T223&lt;&gt;"","''habit'':"&amp;"''"&amp;T223&amp;"'',","")</f>
        <v/>
      </c>
      <c r="CL223" s="41" t="str">
        <f>IF(U223&lt;&gt;"","''life cycle habit'':"&amp;"''"&amp;U223&amp;"'',","")</f>
        <v/>
      </c>
      <c r="CM223" s="41" t="str">
        <f>IF(V223&lt;&gt;"","''graminoidHabit'':"&amp;"''"&amp;V223&amp;"'',","")</f>
        <v/>
      </c>
      <c r="CN223" s="41" t="str">
        <f>IF(W223&lt;&gt;"","''flower color'':"&amp;"''"&amp;W223&amp;"'',","")</f>
        <v/>
      </c>
      <c r="CO223" s="41" t="str">
        <f>IF(X223&lt;&gt;"","''heightInCentimeters'':"&amp;X223&amp;",","")</f>
        <v/>
      </c>
      <c r="CP223" s="41" t="str">
        <f>IF(Y223&lt;&gt;"",Y223,"")</f>
        <v/>
      </c>
      <c r="CQ223" s="41" t="str">
        <f t="shared" si="41"/>
        <v/>
      </c>
      <c r="CR223" s="42" t="str">
        <f t="shared" si="42"/>
        <v/>
      </c>
      <c r="CS223" t="str">
        <f t="shared" si="43"/>
        <v/>
      </c>
      <c r="CT223" t="str">
        <f>IF(L223="Y","tissue","")</f>
        <v/>
      </c>
      <c r="CU223" t="str">
        <f>IF(L223="Y","in collection","")</f>
        <v/>
      </c>
      <c r="CV223" t="str">
        <f>IF(L223="Y","dessicated","")</f>
        <v/>
      </c>
    </row>
    <row r="224" spans="1:100" ht="16.5" x14ac:dyDescent="0.3">
      <c r="A224" s="7"/>
      <c r="B224" s="19"/>
      <c r="C224" s="19"/>
      <c r="D224" s="19"/>
      <c r="E224" s="19"/>
      <c r="F224" s="19"/>
      <c r="G224" s="10"/>
      <c r="H224" s="14"/>
      <c r="I224" s="19"/>
      <c r="J224" s="19"/>
      <c r="K224" s="10"/>
      <c r="L224" s="19"/>
      <c r="M224" s="19"/>
      <c r="N224" s="19"/>
      <c r="O224" s="19"/>
      <c r="P224" s="19"/>
      <c r="Q224" s="24"/>
      <c r="R224" s="14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29"/>
      <c r="AL224" s="29"/>
      <c r="AM224" s="7"/>
      <c r="AN224" s="7"/>
      <c r="AO224" s="7"/>
      <c r="AP224" s="19"/>
      <c r="AQ224" s="19"/>
      <c r="AR224" s="19"/>
      <c r="AS224" s="14"/>
      <c r="AT224" s="19"/>
      <c r="AU224" s="19"/>
      <c r="AV224" s="19"/>
      <c r="AW224" s="14"/>
      <c r="AX224" s="19"/>
      <c r="AY224" s="19"/>
      <c r="AZ224" s="19"/>
      <c r="BA224" s="19"/>
      <c r="BB224" s="19"/>
      <c r="BC224" s="19"/>
      <c r="BD224" s="19"/>
      <c r="BE224" s="19"/>
      <c r="BF224" s="14"/>
      <c r="BG224" s="35" t="str">
        <f>IF(BB224&lt;&gt;"","&lt;a href='https://www.inaturalist.org/observations/"&amp;BB224&amp;" 'target='_blank' style='color: blue'&gt;iNaturalist Record: "&amp;BB224&amp;"&lt;/a&gt; ","")</f>
        <v/>
      </c>
      <c r="BH224" s="36" t="str">
        <f>IF(AT224&lt;&gt;"",AT224&amp;". ","")</f>
        <v/>
      </c>
      <c r="BI224" s="36" t="str">
        <f>IF(AV224&lt;&gt;"","Land use/disturbance history: "&amp;AV224&amp;". ","")</f>
        <v/>
      </c>
      <c r="BJ224" s="36" t="str">
        <f>IF(AW224&lt;&gt;"","Slope in degrees: "&amp;AW224&amp;". ","")</f>
        <v/>
      </c>
      <c r="BK224" s="36" t="str">
        <f>IF(AX224&lt;&gt;"","Slope aspect: "&amp;AX224&amp;". ","")</f>
        <v/>
      </c>
      <c r="BL224" s="36" t="str">
        <f>IF(AY224&lt;&gt;"","Soil description: "&amp;AY224&amp;". ","")</f>
        <v/>
      </c>
      <c r="BM224" s="36" t="str">
        <f>IF(BA224&lt;&gt;"","Terrain: "&amp;BA224&amp;". ","")</f>
        <v/>
      </c>
      <c r="BN224" s="36" t="str">
        <f t="shared" si="33"/>
        <v/>
      </c>
      <c r="BO224" t="str">
        <f t="shared" si="34"/>
        <v/>
      </c>
      <c r="BP224" t="str">
        <f>IF(BD224&lt;&gt;"","Permit: "&amp;BD224,"")</f>
        <v/>
      </c>
      <c r="BQ224" s="41" t="str">
        <f>IF(AA224="Abundant","Estimated frequency within viewshed: Abundant (&gt;500).",IF(AA224="Common","Estimated frequency within viewshed: Common (101-500).",IF(AA224="Frequent","Estimated frequency within viewshed: Frequent (11-100).",IF(AA224="Occasional","Estimated frequency within viewshed: Occasional (6-10).",IF(AA224="Rare","Estimated frequency within viewshed: Rare (1-5).","")))))</f>
        <v/>
      </c>
      <c r="BR224" s="41" t="str">
        <f>IF(B224&lt;&gt;"",B224&amp;". ","")</f>
        <v/>
      </c>
      <c r="BS224" s="41" t="str">
        <f>IF(M224="Same individual","Tissue sample collected.",IF(M224="Same population","Tissue sample collected from another individual in the same population.",""))</f>
        <v/>
      </c>
      <c r="BT224" s="41" t="str">
        <f>IF(R224&lt;&gt;"","Seed sample collected from "&amp;R224&amp;" plants within the same population.","")</f>
        <v/>
      </c>
      <c r="BU224" s="41" t="str">
        <f>IF(AB224&lt;&gt;"",AB224&amp;". ","")</f>
        <v/>
      </c>
      <c r="BV224" s="41" t="str">
        <f>IF(AE224&lt;&gt;"","Landowner: "&amp;AE224&amp;".","")</f>
        <v/>
      </c>
      <c r="BW224" s="41" t="str">
        <f>IF(AF224&lt;&gt;"","Element Occurrence ID: "&amp;AF224&amp;".","")</f>
        <v/>
      </c>
      <c r="BX224" s="41" t="str">
        <f t="shared" si="35"/>
        <v/>
      </c>
      <c r="BY224" t="str">
        <f t="shared" si="36"/>
        <v/>
      </c>
      <c r="BZ224" s="41" t="str">
        <f t="shared" si="37"/>
        <v/>
      </c>
      <c r="CA224" t="str">
        <f t="shared" si="38"/>
        <v/>
      </c>
      <c r="CB224" s="41" t="str">
        <f>IF(AU224&lt;&gt;"","Area immediately surrounding specimen: "&amp;AU224&amp;".","")</f>
        <v/>
      </c>
      <c r="CC224" s="41" t="str">
        <f>IF(T224&lt;&gt;"","Habit: "&amp;T224&amp;".","")</f>
        <v/>
      </c>
      <c r="CD224" s="41" t="str">
        <f>IF(U224&lt;&gt;"","Life history habit: "&amp;U224&amp;".","")</f>
        <v/>
      </c>
      <c r="CE224" s="41" t="str">
        <f>IF(V224&lt;&gt;"","Graminoid habit: "&amp;V224&amp;".","")</f>
        <v/>
      </c>
      <c r="CF224" s="41" t="str">
        <f>IF(W224&lt;&gt;"","Flower color: "&amp;W224&amp;".","")</f>
        <v/>
      </c>
      <c r="CG224" s="41" t="str">
        <f>IF(X224&lt;&gt;"","Height in centimeters: "&amp;X224&amp;".","")</f>
        <v/>
      </c>
      <c r="CH224" s="41" t="str">
        <f>IF(Y224&lt;&gt;"",Y224&amp;".","")</f>
        <v/>
      </c>
      <c r="CI224" s="41" t="str">
        <f t="shared" si="39"/>
        <v/>
      </c>
      <c r="CJ224" t="str">
        <f t="shared" si="40"/>
        <v/>
      </c>
      <c r="CK224" s="41" t="str">
        <f>IF(T224&lt;&gt;"","''habit'':"&amp;"''"&amp;T224&amp;"'',","")</f>
        <v/>
      </c>
      <c r="CL224" s="41" t="str">
        <f>IF(U224&lt;&gt;"","''life cycle habit'':"&amp;"''"&amp;U224&amp;"'',","")</f>
        <v/>
      </c>
      <c r="CM224" s="41" t="str">
        <f>IF(V224&lt;&gt;"","''graminoidHabit'':"&amp;"''"&amp;V224&amp;"'',","")</f>
        <v/>
      </c>
      <c r="CN224" s="41" t="str">
        <f>IF(W224&lt;&gt;"","''flower color'':"&amp;"''"&amp;W224&amp;"'',","")</f>
        <v/>
      </c>
      <c r="CO224" s="41" t="str">
        <f>IF(X224&lt;&gt;"","''heightInCentimeters'':"&amp;X224&amp;",","")</f>
        <v/>
      </c>
      <c r="CP224" s="41" t="str">
        <f>IF(Y224&lt;&gt;"",Y224,"")</f>
        <v/>
      </c>
      <c r="CQ224" s="41" t="str">
        <f t="shared" si="41"/>
        <v/>
      </c>
      <c r="CR224" s="42" t="str">
        <f t="shared" si="42"/>
        <v/>
      </c>
      <c r="CS224" t="str">
        <f t="shared" si="43"/>
        <v/>
      </c>
      <c r="CT224" t="str">
        <f>IF(L224="Y","tissue","")</f>
        <v/>
      </c>
      <c r="CU224" t="str">
        <f>IF(L224="Y","in collection","")</f>
        <v/>
      </c>
      <c r="CV224" t="str">
        <f>IF(L224="Y","dessicated","")</f>
        <v/>
      </c>
    </row>
    <row r="225" spans="1:100" ht="16.5" x14ac:dyDescent="0.3">
      <c r="A225" s="7"/>
      <c r="B225" s="19"/>
      <c r="C225" s="19"/>
      <c r="D225" s="19"/>
      <c r="E225" s="19"/>
      <c r="F225" s="19"/>
      <c r="G225" s="10"/>
      <c r="H225" s="14"/>
      <c r="I225" s="19"/>
      <c r="J225" s="19"/>
      <c r="K225" s="10"/>
      <c r="L225" s="19"/>
      <c r="M225" s="19"/>
      <c r="N225" s="19"/>
      <c r="O225" s="19"/>
      <c r="P225" s="19"/>
      <c r="Q225" s="24"/>
      <c r="R225" s="14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29"/>
      <c r="AL225" s="29"/>
      <c r="AM225" s="7"/>
      <c r="AN225" s="7"/>
      <c r="AO225" s="7"/>
      <c r="AP225" s="19"/>
      <c r="AQ225" s="19"/>
      <c r="AR225" s="19"/>
      <c r="AS225" s="14"/>
      <c r="AT225" s="19"/>
      <c r="AU225" s="19"/>
      <c r="AV225" s="19"/>
      <c r="AW225" s="14"/>
      <c r="AX225" s="19"/>
      <c r="AY225" s="19"/>
      <c r="AZ225" s="19"/>
      <c r="BA225" s="19"/>
      <c r="BB225" s="19"/>
      <c r="BC225" s="19"/>
      <c r="BD225" s="19"/>
      <c r="BE225" s="19"/>
      <c r="BF225" s="14"/>
      <c r="BG225" s="35" t="str">
        <f>IF(BB225&lt;&gt;"","&lt;a href='https://www.inaturalist.org/observations/"&amp;BB225&amp;" 'target='_blank' style='color: blue'&gt;iNaturalist Record: "&amp;BB225&amp;"&lt;/a&gt; ","")</f>
        <v/>
      </c>
      <c r="BH225" s="36" t="str">
        <f>IF(AT225&lt;&gt;"",AT225&amp;". ","")</f>
        <v/>
      </c>
      <c r="BI225" s="36" t="str">
        <f>IF(AV225&lt;&gt;"","Land use/disturbance history: "&amp;AV225&amp;". ","")</f>
        <v/>
      </c>
      <c r="BJ225" s="36" t="str">
        <f>IF(AW225&lt;&gt;"","Slope in degrees: "&amp;AW225&amp;". ","")</f>
        <v/>
      </c>
      <c r="BK225" s="36" t="str">
        <f>IF(AX225&lt;&gt;"","Slope aspect: "&amp;AX225&amp;". ","")</f>
        <v/>
      </c>
      <c r="BL225" s="36" t="str">
        <f>IF(AY225&lt;&gt;"","Soil description: "&amp;AY225&amp;". ","")</f>
        <v/>
      </c>
      <c r="BM225" s="36" t="str">
        <f>IF(BA225&lt;&gt;"","Terrain: "&amp;BA225&amp;". ","")</f>
        <v/>
      </c>
      <c r="BN225" s="36" t="str">
        <f t="shared" si="33"/>
        <v/>
      </c>
      <c r="BO225" t="str">
        <f t="shared" si="34"/>
        <v/>
      </c>
      <c r="BP225" t="str">
        <f>IF(BD225&lt;&gt;"","Permit: "&amp;BD225,"")</f>
        <v/>
      </c>
      <c r="BQ225" s="41" t="str">
        <f>IF(AA225="Abundant","Estimated frequency within viewshed: Abundant (&gt;500).",IF(AA225="Common","Estimated frequency within viewshed: Common (101-500).",IF(AA225="Frequent","Estimated frequency within viewshed: Frequent (11-100).",IF(AA225="Occasional","Estimated frequency within viewshed: Occasional (6-10).",IF(AA225="Rare","Estimated frequency within viewshed: Rare (1-5).","")))))</f>
        <v/>
      </c>
      <c r="BR225" s="41" t="str">
        <f>IF(B225&lt;&gt;"",B225&amp;". ","")</f>
        <v/>
      </c>
      <c r="BS225" s="41" t="str">
        <f>IF(M225="Same individual","Tissue sample collected.",IF(M225="Same population","Tissue sample collected from another individual in the same population.",""))</f>
        <v/>
      </c>
      <c r="BT225" s="41" t="str">
        <f>IF(R225&lt;&gt;"","Seed sample collected from "&amp;R225&amp;" plants within the same population.","")</f>
        <v/>
      </c>
      <c r="BU225" s="41" t="str">
        <f>IF(AB225&lt;&gt;"",AB225&amp;". ","")</f>
        <v/>
      </c>
      <c r="BV225" s="41" t="str">
        <f>IF(AE225&lt;&gt;"","Landowner: "&amp;AE225&amp;".","")</f>
        <v/>
      </c>
      <c r="BW225" s="41" t="str">
        <f>IF(AF225&lt;&gt;"","Element Occurrence ID: "&amp;AF225&amp;".","")</f>
        <v/>
      </c>
      <c r="BX225" s="41" t="str">
        <f t="shared" si="35"/>
        <v/>
      </c>
      <c r="BY225" t="str">
        <f t="shared" si="36"/>
        <v/>
      </c>
      <c r="BZ225" s="41" t="str">
        <f t="shared" si="37"/>
        <v/>
      </c>
      <c r="CA225" t="str">
        <f t="shared" si="38"/>
        <v/>
      </c>
      <c r="CB225" s="41" t="str">
        <f>IF(AU225&lt;&gt;"","Area immediately surrounding specimen: "&amp;AU225&amp;".","")</f>
        <v/>
      </c>
      <c r="CC225" s="41" t="str">
        <f>IF(T225&lt;&gt;"","Habit: "&amp;T225&amp;".","")</f>
        <v/>
      </c>
      <c r="CD225" s="41" t="str">
        <f>IF(U225&lt;&gt;"","Life history habit: "&amp;U225&amp;".","")</f>
        <v/>
      </c>
      <c r="CE225" s="41" t="str">
        <f>IF(V225&lt;&gt;"","Graminoid habit: "&amp;V225&amp;".","")</f>
        <v/>
      </c>
      <c r="CF225" s="41" t="str">
        <f>IF(W225&lt;&gt;"","Flower color: "&amp;W225&amp;".","")</f>
        <v/>
      </c>
      <c r="CG225" s="41" t="str">
        <f>IF(X225&lt;&gt;"","Height in centimeters: "&amp;X225&amp;".","")</f>
        <v/>
      </c>
      <c r="CH225" s="41" t="str">
        <f>IF(Y225&lt;&gt;"",Y225&amp;".","")</f>
        <v/>
      </c>
      <c r="CI225" s="41" t="str">
        <f t="shared" si="39"/>
        <v/>
      </c>
      <c r="CJ225" t="str">
        <f t="shared" si="40"/>
        <v/>
      </c>
      <c r="CK225" s="41" t="str">
        <f>IF(T225&lt;&gt;"","''habit'':"&amp;"''"&amp;T225&amp;"'',","")</f>
        <v/>
      </c>
      <c r="CL225" s="41" t="str">
        <f>IF(U225&lt;&gt;"","''life cycle habit'':"&amp;"''"&amp;U225&amp;"'',","")</f>
        <v/>
      </c>
      <c r="CM225" s="41" t="str">
        <f>IF(V225&lt;&gt;"","''graminoidHabit'':"&amp;"''"&amp;V225&amp;"'',","")</f>
        <v/>
      </c>
      <c r="CN225" s="41" t="str">
        <f>IF(W225&lt;&gt;"","''flower color'':"&amp;"''"&amp;W225&amp;"'',","")</f>
        <v/>
      </c>
      <c r="CO225" s="41" t="str">
        <f>IF(X225&lt;&gt;"","''heightInCentimeters'':"&amp;X225&amp;",","")</f>
        <v/>
      </c>
      <c r="CP225" s="41" t="str">
        <f>IF(Y225&lt;&gt;"",Y225,"")</f>
        <v/>
      </c>
      <c r="CQ225" s="41" t="str">
        <f t="shared" si="41"/>
        <v/>
      </c>
      <c r="CR225" s="42" t="str">
        <f t="shared" si="42"/>
        <v/>
      </c>
      <c r="CS225" t="str">
        <f t="shared" si="43"/>
        <v/>
      </c>
      <c r="CT225" t="str">
        <f>IF(L225="Y","tissue","")</f>
        <v/>
      </c>
      <c r="CU225" t="str">
        <f>IF(L225="Y","in collection","")</f>
        <v/>
      </c>
      <c r="CV225" t="str">
        <f>IF(L225="Y","dessicated","")</f>
        <v/>
      </c>
    </row>
    <row r="226" spans="1:100" ht="16.5" x14ac:dyDescent="0.3">
      <c r="A226" s="7"/>
      <c r="B226" s="19"/>
      <c r="C226" s="19"/>
      <c r="D226" s="19"/>
      <c r="E226" s="19"/>
      <c r="F226" s="19"/>
      <c r="G226" s="10"/>
      <c r="H226" s="14"/>
      <c r="I226" s="19"/>
      <c r="J226" s="19"/>
      <c r="K226" s="10"/>
      <c r="L226" s="19"/>
      <c r="M226" s="19"/>
      <c r="N226" s="19"/>
      <c r="O226" s="19"/>
      <c r="P226" s="19"/>
      <c r="Q226" s="24"/>
      <c r="R226" s="14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29"/>
      <c r="AL226" s="29"/>
      <c r="AM226" s="7"/>
      <c r="AN226" s="7"/>
      <c r="AO226" s="7"/>
      <c r="AP226" s="19"/>
      <c r="AQ226" s="19"/>
      <c r="AR226" s="19"/>
      <c r="AS226" s="14"/>
      <c r="AT226" s="19"/>
      <c r="AU226" s="19"/>
      <c r="AV226" s="19"/>
      <c r="AW226" s="14"/>
      <c r="AX226" s="19"/>
      <c r="AY226" s="19"/>
      <c r="AZ226" s="19"/>
      <c r="BA226" s="19"/>
      <c r="BB226" s="19"/>
      <c r="BC226" s="19"/>
      <c r="BD226" s="19"/>
      <c r="BE226" s="19"/>
      <c r="BF226" s="14"/>
      <c r="BG226" s="35" t="str">
        <f>IF(BB226&lt;&gt;"","&lt;a href='https://www.inaturalist.org/observations/"&amp;BB226&amp;" 'target='_blank' style='color: blue'&gt;iNaturalist Record: "&amp;BB226&amp;"&lt;/a&gt; ","")</f>
        <v/>
      </c>
      <c r="BH226" s="36" t="str">
        <f>IF(AT226&lt;&gt;"",AT226&amp;". ","")</f>
        <v/>
      </c>
      <c r="BI226" s="36" t="str">
        <f>IF(AV226&lt;&gt;"","Land use/disturbance history: "&amp;AV226&amp;". ","")</f>
        <v/>
      </c>
      <c r="BJ226" s="36" t="str">
        <f>IF(AW226&lt;&gt;"","Slope in degrees: "&amp;AW226&amp;". ","")</f>
        <v/>
      </c>
      <c r="BK226" s="36" t="str">
        <f>IF(AX226&lt;&gt;"","Slope aspect: "&amp;AX226&amp;". ","")</f>
        <v/>
      </c>
      <c r="BL226" s="36" t="str">
        <f>IF(AY226&lt;&gt;"","Soil description: "&amp;AY226&amp;". ","")</f>
        <v/>
      </c>
      <c r="BM226" s="36" t="str">
        <f>IF(BA226&lt;&gt;"","Terrain: "&amp;BA226&amp;". ","")</f>
        <v/>
      </c>
      <c r="BN226" s="36" t="str">
        <f t="shared" si="33"/>
        <v/>
      </c>
      <c r="BO226" t="str">
        <f t="shared" si="34"/>
        <v/>
      </c>
      <c r="BP226" t="str">
        <f>IF(BD226&lt;&gt;"","Permit: "&amp;BD226,"")</f>
        <v/>
      </c>
      <c r="BQ226" s="41" t="str">
        <f>IF(AA226="Abundant","Estimated frequency within viewshed: Abundant (&gt;500).",IF(AA226="Common","Estimated frequency within viewshed: Common (101-500).",IF(AA226="Frequent","Estimated frequency within viewshed: Frequent (11-100).",IF(AA226="Occasional","Estimated frequency within viewshed: Occasional (6-10).",IF(AA226="Rare","Estimated frequency within viewshed: Rare (1-5).","")))))</f>
        <v/>
      </c>
      <c r="BR226" s="41" t="str">
        <f>IF(B226&lt;&gt;"",B226&amp;". ","")</f>
        <v/>
      </c>
      <c r="BS226" s="41" t="str">
        <f>IF(M226="Same individual","Tissue sample collected.",IF(M226="Same population","Tissue sample collected from another individual in the same population.",""))</f>
        <v/>
      </c>
      <c r="BT226" s="41" t="str">
        <f>IF(R226&lt;&gt;"","Seed sample collected from "&amp;R226&amp;" plants within the same population.","")</f>
        <v/>
      </c>
      <c r="BU226" s="41" t="str">
        <f>IF(AB226&lt;&gt;"",AB226&amp;". ","")</f>
        <v/>
      </c>
      <c r="BV226" s="41" t="str">
        <f>IF(AE226&lt;&gt;"","Landowner: "&amp;AE226&amp;".","")</f>
        <v/>
      </c>
      <c r="BW226" s="41" t="str">
        <f>IF(AF226&lt;&gt;"","Element Occurrence ID: "&amp;AF226&amp;".","")</f>
        <v/>
      </c>
      <c r="BX226" s="41" t="str">
        <f t="shared" si="35"/>
        <v/>
      </c>
      <c r="BY226" t="str">
        <f t="shared" si="36"/>
        <v/>
      </c>
      <c r="BZ226" s="41" t="str">
        <f t="shared" si="37"/>
        <v/>
      </c>
      <c r="CA226" t="str">
        <f t="shared" si="38"/>
        <v/>
      </c>
      <c r="CB226" s="41" t="str">
        <f>IF(AU226&lt;&gt;"","Area immediately surrounding specimen: "&amp;AU226&amp;".","")</f>
        <v/>
      </c>
      <c r="CC226" s="41" t="str">
        <f>IF(T226&lt;&gt;"","Habit: "&amp;T226&amp;".","")</f>
        <v/>
      </c>
      <c r="CD226" s="41" t="str">
        <f>IF(U226&lt;&gt;"","Life history habit: "&amp;U226&amp;".","")</f>
        <v/>
      </c>
      <c r="CE226" s="41" t="str">
        <f>IF(V226&lt;&gt;"","Graminoid habit: "&amp;V226&amp;".","")</f>
        <v/>
      </c>
      <c r="CF226" s="41" t="str">
        <f>IF(W226&lt;&gt;"","Flower color: "&amp;W226&amp;".","")</f>
        <v/>
      </c>
      <c r="CG226" s="41" t="str">
        <f>IF(X226&lt;&gt;"","Height in centimeters: "&amp;X226&amp;".","")</f>
        <v/>
      </c>
      <c r="CH226" s="41" t="str">
        <f>IF(Y226&lt;&gt;"",Y226&amp;".","")</f>
        <v/>
      </c>
      <c r="CI226" s="41" t="str">
        <f t="shared" si="39"/>
        <v/>
      </c>
      <c r="CJ226" t="str">
        <f t="shared" si="40"/>
        <v/>
      </c>
      <c r="CK226" s="41" t="str">
        <f>IF(T226&lt;&gt;"","''habit'':"&amp;"''"&amp;T226&amp;"'',","")</f>
        <v/>
      </c>
      <c r="CL226" s="41" t="str">
        <f>IF(U226&lt;&gt;"","''life cycle habit'':"&amp;"''"&amp;U226&amp;"'',","")</f>
        <v/>
      </c>
      <c r="CM226" s="41" t="str">
        <f>IF(V226&lt;&gt;"","''graminoidHabit'':"&amp;"''"&amp;V226&amp;"'',","")</f>
        <v/>
      </c>
      <c r="CN226" s="41" t="str">
        <f>IF(W226&lt;&gt;"","''flower color'':"&amp;"''"&amp;W226&amp;"'',","")</f>
        <v/>
      </c>
      <c r="CO226" s="41" t="str">
        <f>IF(X226&lt;&gt;"","''heightInCentimeters'':"&amp;X226&amp;",","")</f>
        <v/>
      </c>
      <c r="CP226" s="41" t="str">
        <f>IF(Y226&lt;&gt;"",Y226,"")</f>
        <v/>
      </c>
      <c r="CQ226" s="41" t="str">
        <f t="shared" si="41"/>
        <v/>
      </c>
      <c r="CR226" s="42" t="str">
        <f t="shared" si="42"/>
        <v/>
      </c>
      <c r="CS226" t="str">
        <f t="shared" si="43"/>
        <v/>
      </c>
      <c r="CT226" t="str">
        <f>IF(L226="Y","tissue","")</f>
        <v/>
      </c>
      <c r="CU226" t="str">
        <f>IF(L226="Y","in collection","")</f>
        <v/>
      </c>
      <c r="CV226" t="str">
        <f>IF(L226="Y","dessicated","")</f>
        <v/>
      </c>
    </row>
    <row r="227" spans="1:100" ht="16.5" x14ac:dyDescent="0.3">
      <c r="A227" s="7"/>
      <c r="B227" s="19"/>
      <c r="C227" s="19"/>
      <c r="D227" s="19"/>
      <c r="E227" s="19"/>
      <c r="F227" s="19"/>
      <c r="G227" s="10"/>
      <c r="H227" s="14"/>
      <c r="I227" s="19"/>
      <c r="J227" s="19"/>
      <c r="K227" s="10"/>
      <c r="L227" s="19"/>
      <c r="M227" s="19"/>
      <c r="N227" s="19"/>
      <c r="O227" s="19"/>
      <c r="P227" s="19"/>
      <c r="Q227" s="24"/>
      <c r="R227" s="14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29"/>
      <c r="AL227" s="29"/>
      <c r="AM227" s="7"/>
      <c r="AN227" s="7"/>
      <c r="AO227" s="7"/>
      <c r="AP227" s="19"/>
      <c r="AQ227" s="19"/>
      <c r="AR227" s="19"/>
      <c r="AS227" s="14"/>
      <c r="AT227" s="19"/>
      <c r="AU227" s="19"/>
      <c r="AV227" s="19"/>
      <c r="AW227" s="14"/>
      <c r="AX227" s="19"/>
      <c r="AY227" s="19"/>
      <c r="AZ227" s="19"/>
      <c r="BA227" s="19"/>
      <c r="BB227" s="19"/>
      <c r="BC227" s="19"/>
      <c r="BD227" s="19"/>
      <c r="BE227" s="19"/>
      <c r="BF227" s="14"/>
      <c r="BG227" s="35" t="str">
        <f>IF(BB227&lt;&gt;"","&lt;a href='https://www.inaturalist.org/observations/"&amp;BB227&amp;" 'target='_blank' style='color: blue'&gt;iNaturalist Record: "&amp;BB227&amp;"&lt;/a&gt; ","")</f>
        <v/>
      </c>
      <c r="BH227" s="36" t="str">
        <f>IF(AT227&lt;&gt;"",AT227&amp;". ","")</f>
        <v/>
      </c>
      <c r="BI227" s="36" t="str">
        <f>IF(AV227&lt;&gt;"","Land use/disturbance history: "&amp;AV227&amp;". ","")</f>
        <v/>
      </c>
      <c r="BJ227" s="36" t="str">
        <f>IF(AW227&lt;&gt;"","Slope in degrees: "&amp;AW227&amp;". ","")</f>
        <v/>
      </c>
      <c r="BK227" s="36" t="str">
        <f>IF(AX227&lt;&gt;"","Slope aspect: "&amp;AX227&amp;". ","")</f>
        <v/>
      </c>
      <c r="BL227" s="36" t="str">
        <f>IF(AY227&lt;&gt;"","Soil description: "&amp;AY227&amp;". ","")</f>
        <v/>
      </c>
      <c r="BM227" s="36" t="str">
        <f>IF(BA227&lt;&gt;"","Terrain: "&amp;BA227&amp;". ","")</f>
        <v/>
      </c>
      <c r="BN227" s="36" t="str">
        <f t="shared" si="33"/>
        <v/>
      </c>
      <c r="BO227" t="str">
        <f t="shared" si="34"/>
        <v/>
      </c>
      <c r="BP227" t="str">
        <f>IF(BD227&lt;&gt;"","Permit: "&amp;BD227,"")</f>
        <v/>
      </c>
      <c r="BQ227" s="41" t="str">
        <f>IF(AA227="Abundant","Estimated frequency within viewshed: Abundant (&gt;500).",IF(AA227="Common","Estimated frequency within viewshed: Common (101-500).",IF(AA227="Frequent","Estimated frequency within viewshed: Frequent (11-100).",IF(AA227="Occasional","Estimated frequency within viewshed: Occasional (6-10).",IF(AA227="Rare","Estimated frequency within viewshed: Rare (1-5).","")))))</f>
        <v/>
      </c>
      <c r="BR227" s="41" t="str">
        <f>IF(B227&lt;&gt;"",B227&amp;". ","")</f>
        <v/>
      </c>
      <c r="BS227" s="41" t="str">
        <f>IF(M227="Same individual","Tissue sample collected.",IF(M227="Same population","Tissue sample collected from another individual in the same population.",""))</f>
        <v/>
      </c>
      <c r="BT227" s="41" t="str">
        <f>IF(R227&lt;&gt;"","Seed sample collected from "&amp;R227&amp;" plants within the same population.","")</f>
        <v/>
      </c>
      <c r="BU227" s="41" t="str">
        <f>IF(AB227&lt;&gt;"",AB227&amp;". ","")</f>
        <v/>
      </c>
      <c r="BV227" s="41" t="str">
        <f>IF(AE227&lt;&gt;"","Landowner: "&amp;AE227&amp;".","")</f>
        <v/>
      </c>
      <c r="BW227" s="41" t="str">
        <f>IF(AF227&lt;&gt;"","Element Occurrence ID: "&amp;AF227&amp;".","")</f>
        <v/>
      </c>
      <c r="BX227" s="41" t="str">
        <f t="shared" si="35"/>
        <v/>
      </c>
      <c r="BY227" t="str">
        <f t="shared" si="36"/>
        <v/>
      </c>
      <c r="BZ227" s="41" t="str">
        <f t="shared" si="37"/>
        <v/>
      </c>
      <c r="CA227" t="str">
        <f t="shared" si="38"/>
        <v/>
      </c>
      <c r="CB227" s="41" t="str">
        <f>IF(AU227&lt;&gt;"","Area immediately surrounding specimen: "&amp;AU227&amp;".","")</f>
        <v/>
      </c>
      <c r="CC227" s="41" t="str">
        <f>IF(T227&lt;&gt;"","Habit: "&amp;T227&amp;".","")</f>
        <v/>
      </c>
      <c r="CD227" s="41" t="str">
        <f>IF(U227&lt;&gt;"","Life history habit: "&amp;U227&amp;".","")</f>
        <v/>
      </c>
      <c r="CE227" s="41" t="str">
        <f>IF(V227&lt;&gt;"","Graminoid habit: "&amp;V227&amp;".","")</f>
        <v/>
      </c>
      <c r="CF227" s="41" t="str">
        <f>IF(W227&lt;&gt;"","Flower color: "&amp;W227&amp;".","")</f>
        <v/>
      </c>
      <c r="CG227" s="41" t="str">
        <f>IF(X227&lt;&gt;"","Height in centimeters: "&amp;X227&amp;".","")</f>
        <v/>
      </c>
      <c r="CH227" s="41" t="str">
        <f>IF(Y227&lt;&gt;"",Y227&amp;".","")</f>
        <v/>
      </c>
      <c r="CI227" s="41" t="str">
        <f t="shared" si="39"/>
        <v/>
      </c>
      <c r="CJ227" t="str">
        <f t="shared" si="40"/>
        <v/>
      </c>
      <c r="CK227" s="41" t="str">
        <f>IF(T227&lt;&gt;"","''habit'':"&amp;"''"&amp;T227&amp;"'',","")</f>
        <v/>
      </c>
      <c r="CL227" s="41" t="str">
        <f>IF(U227&lt;&gt;"","''life cycle habit'':"&amp;"''"&amp;U227&amp;"'',","")</f>
        <v/>
      </c>
      <c r="CM227" s="41" t="str">
        <f>IF(V227&lt;&gt;"","''graminoidHabit'':"&amp;"''"&amp;V227&amp;"'',","")</f>
        <v/>
      </c>
      <c r="CN227" s="41" t="str">
        <f>IF(W227&lt;&gt;"","''flower color'':"&amp;"''"&amp;W227&amp;"'',","")</f>
        <v/>
      </c>
      <c r="CO227" s="41" t="str">
        <f>IF(X227&lt;&gt;"","''heightInCentimeters'':"&amp;X227&amp;",","")</f>
        <v/>
      </c>
      <c r="CP227" s="41" t="str">
        <f>IF(Y227&lt;&gt;"",Y227,"")</f>
        <v/>
      </c>
      <c r="CQ227" s="41" t="str">
        <f t="shared" si="41"/>
        <v/>
      </c>
      <c r="CR227" s="42" t="str">
        <f t="shared" si="42"/>
        <v/>
      </c>
      <c r="CS227" t="str">
        <f t="shared" si="43"/>
        <v/>
      </c>
      <c r="CT227" t="str">
        <f>IF(L227="Y","tissue","")</f>
        <v/>
      </c>
      <c r="CU227" t="str">
        <f>IF(L227="Y","in collection","")</f>
        <v/>
      </c>
      <c r="CV227" t="str">
        <f>IF(L227="Y","dessicated","")</f>
        <v/>
      </c>
    </row>
    <row r="228" spans="1:100" ht="16.5" x14ac:dyDescent="0.3">
      <c r="A228" s="7"/>
      <c r="B228" s="19"/>
      <c r="C228" s="19"/>
      <c r="D228" s="19"/>
      <c r="E228" s="19"/>
      <c r="F228" s="19"/>
      <c r="G228" s="10"/>
      <c r="H228" s="14"/>
      <c r="I228" s="19"/>
      <c r="J228" s="19"/>
      <c r="K228" s="10"/>
      <c r="L228" s="19"/>
      <c r="M228" s="19"/>
      <c r="N228" s="19"/>
      <c r="O228" s="19"/>
      <c r="P228" s="19"/>
      <c r="Q228" s="24"/>
      <c r="R228" s="14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29"/>
      <c r="AL228" s="29"/>
      <c r="AM228" s="7"/>
      <c r="AN228" s="7"/>
      <c r="AO228" s="7"/>
      <c r="AP228" s="19"/>
      <c r="AQ228" s="19"/>
      <c r="AR228" s="19"/>
      <c r="AS228" s="14"/>
      <c r="AT228" s="19"/>
      <c r="AU228" s="19"/>
      <c r="AV228" s="19"/>
      <c r="AW228" s="14"/>
      <c r="AX228" s="19"/>
      <c r="AY228" s="19"/>
      <c r="AZ228" s="19"/>
      <c r="BA228" s="19"/>
      <c r="BB228" s="19"/>
      <c r="BC228" s="19"/>
      <c r="BD228" s="19"/>
      <c r="BE228" s="19"/>
      <c r="BF228" s="14"/>
      <c r="BG228" s="35" t="str">
        <f>IF(BB228&lt;&gt;"","&lt;a href='https://www.inaturalist.org/observations/"&amp;BB228&amp;" 'target='_blank' style='color: blue'&gt;iNaturalist Record: "&amp;BB228&amp;"&lt;/a&gt; ","")</f>
        <v/>
      </c>
      <c r="BH228" s="36" t="str">
        <f>IF(AT228&lt;&gt;"",AT228&amp;". ","")</f>
        <v/>
      </c>
      <c r="BI228" s="36" t="str">
        <f>IF(AV228&lt;&gt;"","Land use/disturbance history: "&amp;AV228&amp;". ","")</f>
        <v/>
      </c>
      <c r="BJ228" s="36" t="str">
        <f>IF(AW228&lt;&gt;"","Slope in degrees: "&amp;AW228&amp;". ","")</f>
        <v/>
      </c>
      <c r="BK228" s="36" t="str">
        <f>IF(AX228&lt;&gt;"","Slope aspect: "&amp;AX228&amp;". ","")</f>
        <v/>
      </c>
      <c r="BL228" s="36" t="str">
        <f>IF(AY228&lt;&gt;"","Soil description: "&amp;AY228&amp;". ","")</f>
        <v/>
      </c>
      <c r="BM228" s="36" t="str">
        <f>IF(BA228&lt;&gt;"","Terrain: "&amp;BA228&amp;". ","")</f>
        <v/>
      </c>
      <c r="BN228" s="36" t="str">
        <f t="shared" si="33"/>
        <v/>
      </c>
      <c r="BO228" t="str">
        <f t="shared" si="34"/>
        <v/>
      </c>
      <c r="BP228" t="str">
        <f>IF(BD228&lt;&gt;"","Permit: "&amp;BD228,"")</f>
        <v/>
      </c>
      <c r="BQ228" s="41" t="str">
        <f>IF(AA228="Abundant","Estimated frequency within viewshed: Abundant (&gt;500).",IF(AA228="Common","Estimated frequency within viewshed: Common (101-500).",IF(AA228="Frequent","Estimated frequency within viewshed: Frequent (11-100).",IF(AA228="Occasional","Estimated frequency within viewshed: Occasional (6-10).",IF(AA228="Rare","Estimated frequency within viewshed: Rare (1-5).","")))))</f>
        <v/>
      </c>
      <c r="BR228" s="41" t="str">
        <f>IF(B228&lt;&gt;"",B228&amp;". ","")</f>
        <v/>
      </c>
      <c r="BS228" s="41" t="str">
        <f>IF(M228="Same individual","Tissue sample collected.",IF(M228="Same population","Tissue sample collected from another individual in the same population.",""))</f>
        <v/>
      </c>
      <c r="BT228" s="41" t="str">
        <f>IF(R228&lt;&gt;"","Seed sample collected from "&amp;R228&amp;" plants within the same population.","")</f>
        <v/>
      </c>
      <c r="BU228" s="41" t="str">
        <f>IF(AB228&lt;&gt;"",AB228&amp;". ","")</f>
        <v/>
      </c>
      <c r="BV228" s="41" t="str">
        <f>IF(AE228&lt;&gt;"","Landowner: "&amp;AE228&amp;".","")</f>
        <v/>
      </c>
      <c r="BW228" s="41" t="str">
        <f>IF(AF228&lt;&gt;"","Element Occurrence ID: "&amp;AF228&amp;".","")</f>
        <v/>
      </c>
      <c r="BX228" s="41" t="str">
        <f t="shared" si="35"/>
        <v/>
      </c>
      <c r="BY228" t="str">
        <f t="shared" si="36"/>
        <v/>
      </c>
      <c r="BZ228" s="41" t="str">
        <f t="shared" si="37"/>
        <v/>
      </c>
      <c r="CA228" t="str">
        <f t="shared" si="38"/>
        <v/>
      </c>
      <c r="CB228" s="41" t="str">
        <f>IF(AU228&lt;&gt;"","Area immediately surrounding specimen: "&amp;AU228&amp;".","")</f>
        <v/>
      </c>
      <c r="CC228" s="41" t="str">
        <f>IF(T228&lt;&gt;"","Habit: "&amp;T228&amp;".","")</f>
        <v/>
      </c>
      <c r="CD228" s="41" t="str">
        <f>IF(U228&lt;&gt;"","Life history habit: "&amp;U228&amp;".","")</f>
        <v/>
      </c>
      <c r="CE228" s="41" t="str">
        <f>IF(V228&lt;&gt;"","Graminoid habit: "&amp;V228&amp;".","")</f>
        <v/>
      </c>
      <c r="CF228" s="41" t="str">
        <f>IF(W228&lt;&gt;"","Flower color: "&amp;W228&amp;".","")</f>
        <v/>
      </c>
      <c r="CG228" s="41" t="str">
        <f>IF(X228&lt;&gt;"","Height in centimeters: "&amp;X228&amp;".","")</f>
        <v/>
      </c>
      <c r="CH228" s="41" t="str">
        <f>IF(Y228&lt;&gt;"",Y228&amp;".","")</f>
        <v/>
      </c>
      <c r="CI228" s="41" t="str">
        <f t="shared" si="39"/>
        <v/>
      </c>
      <c r="CJ228" t="str">
        <f t="shared" si="40"/>
        <v/>
      </c>
      <c r="CK228" s="41" t="str">
        <f>IF(T228&lt;&gt;"","''habit'':"&amp;"''"&amp;T228&amp;"'',","")</f>
        <v/>
      </c>
      <c r="CL228" s="41" t="str">
        <f>IF(U228&lt;&gt;"","''life cycle habit'':"&amp;"''"&amp;U228&amp;"'',","")</f>
        <v/>
      </c>
      <c r="CM228" s="41" t="str">
        <f>IF(V228&lt;&gt;"","''graminoidHabit'':"&amp;"''"&amp;V228&amp;"'',","")</f>
        <v/>
      </c>
      <c r="CN228" s="41" t="str">
        <f>IF(W228&lt;&gt;"","''flower color'':"&amp;"''"&amp;W228&amp;"'',","")</f>
        <v/>
      </c>
      <c r="CO228" s="41" t="str">
        <f>IF(X228&lt;&gt;"","''heightInCentimeters'':"&amp;X228&amp;",","")</f>
        <v/>
      </c>
      <c r="CP228" s="41" t="str">
        <f>IF(Y228&lt;&gt;"",Y228,"")</f>
        <v/>
      </c>
      <c r="CQ228" s="41" t="str">
        <f t="shared" si="41"/>
        <v/>
      </c>
      <c r="CR228" s="42" t="str">
        <f t="shared" si="42"/>
        <v/>
      </c>
      <c r="CS228" t="str">
        <f t="shared" si="43"/>
        <v/>
      </c>
      <c r="CT228" t="str">
        <f>IF(L228="Y","tissue","")</f>
        <v/>
      </c>
      <c r="CU228" t="str">
        <f>IF(L228="Y","in collection","")</f>
        <v/>
      </c>
      <c r="CV228" t="str">
        <f>IF(L228="Y","dessicated","")</f>
        <v/>
      </c>
    </row>
    <row r="229" spans="1:100" ht="16.5" x14ac:dyDescent="0.3">
      <c r="A229" s="7"/>
      <c r="B229" s="19"/>
      <c r="C229" s="19"/>
      <c r="D229" s="19"/>
      <c r="E229" s="19"/>
      <c r="F229" s="19"/>
      <c r="G229" s="10"/>
      <c r="H229" s="14"/>
      <c r="I229" s="19"/>
      <c r="J229" s="19"/>
      <c r="K229" s="10"/>
      <c r="L229" s="19"/>
      <c r="M229" s="19"/>
      <c r="N229" s="19"/>
      <c r="O229" s="19"/>
      <c r="P229" s="19"/>
      <c r="Q229" s="24"/>
      <c r="R229" s="14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29"/>
      <c r="AL229" s="29"/>
      <c r="AM229" s="7"/>
      <c r="AN229" s="7"/>
      <c r="AO229" s="7"/>
      <c r="AP229" s="19"/>
      <c r="AQ229" s="19"/>
      <c r="AR229" s="19"/>
      <c r="AS229" s="14"/>
      <c r="AT229" s="19"/>
      <c r="AU229" s="19"/>
      <c r="AV229" s="19"/>
      <c r="AW229" s="14"/>
      <c r="AX229" s="19"/>
      <c r="AY229" s="19"/>
      <c r="AZ229" s="19"/>
      <c r="BA229" s="19"/>
      <c r="BB229" s="19"/>
      <c r="BC229" s="19"/>
      <c r="BD229" s="19"/>
      <c r="BE229" s="19"/>
      <c r="BF229" s="14"/>
      <c r="BG229" s="35" t="str">
        <f>IF(BB229&lt;&gt;"","&lt;a href='https://www.inaturalist.org/observations/"&amp;BB229&amp;" 'target='_blank' style='color: blue'&gt;iNaturalist Record: "&amp;BB229&amp;"&lt;/a&gt; ","")</f>
        <v/>
      </c>
      <c r="BH229" s="36" t="str">
        <f>IF(AT229&lt;&gt;"",AT229&amp;". ","")</f>
        <v/>
      </c>
      <c r="BI229" s="36" t="str">
        <f>IF(AV229&lt;&gt;"","Land use/disturbance history: "&amp;AV229&amp;". ","")</f>
        <v/>
      </c>
      <c r="BJ229" s="36" t="str">
        <f>IF(AW229&lt;&gt;"","Slope in degrees: "&amp;AW229&amp;". ","")</f>
        <v/>
      </c>
      <c r="BK229" s="36" t="str">
        <f>IF(AX229&lt;&gt;"","Slope aspect: "&amp;AX229&amp;". ","")</f>
        <v/>
      </c>
      <c r="BL229" s="36" t="str">
        <f>IF(AY229&lt;&gt;"","Soil description: "&amp;AY229&amp;". ","")</f>
        <v/>
      </c>
      <c r="BM229" s="36" t="str">
        <f>IF(BA229&lt;&gt;"","Terrain: "&amp;BA229&amp;". ","")</f>
        <v/>
      </c>
      <c r="BN229" s="36" t="str">
        <f t="shared" si="33"/>
        <v/>
      </c>
      <c r="BO229" t="str">
        <f t="shared" si="34"/>
        <v/>
      </c>
      <c r="BP229" t="str">
        <f>IF(BD229&lt;&gt;"","Permit: "&amp;BD229,"")</f>
        <v/>
      </c>
      <c r="BQ229" s="41" t="str">
        <f>IF(AA229="Abundant","Estimated frequency within viewshed: Abundant (&gt;500).",IF(AA229="Common","Estimated frequency within viewshed: Common (101-500).",IF(AA229="Frequent","Estimated frequency within viewshed: Frequent (11-100).",IF(AA229="Occasional","Estimated frequency within viewshed: Occasional (6-10).",IF(AA229="Rare","Estimated frequency within viewshed: Rare (1-5).","")))))</f>
        <v/>
      </c>
      <c r="BR229" s="41" t="str">
        <f>IF(B229&lt;&gt;"",B229&amp;". ","")</f>
        <v/>
      </c>
      <c r="BS229" s="41" t="str">
        <f>IF(M229="Same individual","Tissue sample collected.",IF(M229="Same population","Tissue sample collected from another individual in the same population.",""))</f>
        <v/>
      </c>
      <c r="BT229" s="41" t="str">
        <f>IF(R229&lt;&gt;"","Seed sample collected from "&amp;R229&amp;" plants within the same population.","")</f>
        <v/>
      </c>
      <c r="BU229" s="41" t="str">
        <f>IF(AB229&lt;&gt;"",AB229&amp;". ","")</f>
        <v/>
      </c>
      <c r="BV229" s="41" t="str">
        <f>IF(AE229&lt;&gt;"","Landowner: "&amp;AE229&amp;".","")</f>
        <v/>
      </c>
      <c r="BW229" s="41" t="str">
        <f>IF(AF229&lt;&gt;"","Element Occurrence ID: "&amp;AF229&amp;".","")</f>
        <v/>
      </c>
      <c r="BX229" s="41" t="str">
        <f t="shared" si="35"/>
        <v/>
      </c>
      <c r="BY229" t="str">
        <f t="shared" si="36"/>
        <v/>
      </c>
      <c r="BZ229" s="41" t="str">
        <f t="shared" si="37"/>
        <v/>
      </c>
      <c r="CA229" t="str">
        <f t="shared" si="38"/>
        <v/>
      </c>
      <c r="CB229" s="41" t="str">
        <f>IF(AU229&lt;&gt;"","Area immediately surrounding specimen: "&amp;AU229&amp;".","")</f>
        <v/>
      </c>
      <c r="CC229" s="41" t="str">
        <f>IF(T229&lt;&gt;"","Habit: "&amp;T229&amp;".","")</f>
        <v/>
      </c>
      <c r="CD229" s="41" t="str">
        <f>IF(U229&lt;&gt;"","Life history habit: "&amp;U229&amp;".","")</f>
        <v/>
      </c>
      <c r="CE229" s="41" t="str">
        <f>IF(V229&lt;&gt;"","Graminoid habit: "&amp;V229&amp;".","")</f>
        <v/>
      </c>
      <c r="CF229" s="41" t="str">
        <f>IF(W229&lt;&gt;"","Flower color: "&amp;W229&amp;".","")</f>
        <v/>
      </c>
      <c r="CG229" s="41" t="str">
        <f>IF(X229&lt;&gt;"","Height in centimeters: "&amp;X229&amp;".","")</f>
        <v/>
      </c>
      <c r="CH229" s="41" t="str">
        <f>IF(Y229&lt;&gt;"",Y229&amp;".","")</f>
        <v/>
      </c>
      <c r="CI229" s="41" t="str">
        <f t="shared" si="39"/>
        <v/>
      </c>
      <c r="CJ229" t="str">
        <f t="shared" si="40"/>
        <v/>
      </c>
      <c r="CK229" s="41" t="str">
        <f>IF(T229&lt;&gt;"","''habit'':"&amp;"''"&amp;T229&amp;"'',","")</f>
        <v/>
      </c>
      <c r="CL229" s="41" t="str">
        <f>IF(U229&lt;&gt;"","''life cycle habit'':"&amp;"''"&amp;U229&amp;"'',","")</f>
        <v/>
      </c>
      <c r="CM229" s="41" t="str">
        <f>IF(V229&lt;&gt;"","''graminoidHabit'':"&amp;"''"&amp;V229&amp;"'',","")</f>
        <v/>
      </c>
      <c r="CN229" s="41" t="str">
        <f>IF(W229&lt;&gt;"","''flower color'':"&amp;"''"&amp;W229&amp;"'',","")</f>
        <v/>
      </c>
      <c r="CO229" s="41" t="str">
        <f>IF(X229&lt;&gt;"","''heightInCentimeters'':"&amp;X229&amp;",","")</f>
        <v/>
      </c>
      <c r="CP229" s="41" t="str">
        <f>IF(Y229&lt;&gt;"",Y229,"")</f>
        <v/>
      </c>
      <c r="CQ229" s="41" t="str">
        <f t="shared" si="41"/>
        <v/>
      </c>
      <c r="CR229" s="42" t="str">
        <f t="shared" si="42"/>
        <v/>
      </c>
      <c r="CS229" t="str">
        <f t="shared" si="43"/>
        <v/>
      </c>
      <c r="CT229" t="str">
        <f>IF(L229="Y","tissue","")</f>
        <v/>
      </c>
      <c r="CU229" t="str">
        <f>IF(L229="Y","in collection","")</f>
        <v/>
      </c>
      <c r="CV229" t="str">
        <f>IF(L229="Y","dessicated","")</f>
        <v/>
      </c>
    </row>
    <row r="230" spans="1:100" ht="16.5" x14ac:dyDescent="0.3">
      <c r="A230" s="7"/>
      <c r="B230" s="19"/>
      <c r="C230" s="19"/>
      <c r="D230" s="19"/>
      <c r="E230" s="19"/>
      <c r="F230" s="19"/>
      <c r="G230" s="10"/>
      <c r="H230" s="14"/>
      <c r="I230" s="19"/>
      <c r="J230" s="19"/>
      <c r="K230" s="10"/>
      <c r="L230" s="19"/>
      <c r="M230" s="19"/>
      <c r="N230" s="19"/>
      <c r="O230" s="19"/>
      <c r="P230" s="19"/>
      <c r="Q230" s="24"/>
      <c r="R230" s="14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29"/>
      <c r="AL230" s="29"/>
      <c r="AM230" s="7"/>
      <c r="AN230" s="7"/>
      <c r="AO230" s="7"/>
      <c r="AP230" s="19"/>
      <c r="AQ230" s="19"/>
      <c r="AR230" s="19"/>
      <c r="AS230" s="14"/>
      <c r="AT230" s="19"/>
      <c r="AU230" s="19"/>
      <c r="AV230" s="19"/>
      <c r="AW230" s="14"/>
      <c r="AX230" s="19"/>
      <c r="AY230" s="19"/>
      <c r="AZ230" s="19"/>
      <c r="BA230" s="19"/>
      <c r="BB230" s="19"/>
      <c r="BC230" s="19"/>
      <c r="BD230" s="19"/>
      <c r="BE230" s="19"/>
      <c r="BF230" s="14"/>
      <c r="BG230" s="35" t="str">
        <f>IF(BB230&lt;&gt;"","&lt;a href='https://www.inaturalist.org/observations/"&amp;BB230&amp;" 'target='_blank' style='color: blue'&gt;iNaturalist Record: "&amp;BB230&amp;"&lt;/a&gt; ","")</f>
        <v/>
      </c>
      <c r="BH230" s="36" t="str">
        <f>IF(AT230&lt;&gt;"",AT230&amp;". ","")</f>
        <v/>
      </c>
      <c r="BI230" s="36" t="str">
        <f>IF(AV230&lt;&gt;"","Land use/disturbance history: "&amp;AV230&amp;". ","")</f>
        <v/>
      </c>
      <c r="BJ230" s="36" t="str">
        <f>IF(AW230&lt;&gt;"","Slope in degrees: "&amp;AW230&amp;". ","")</f>
        <v/>
      </c>
      <c r="BK230" s="36" t="str">
        <f>IF(AX230&lt;&gt;"","Slope aspect: "&amp;AX230&amp;". ","")</f>
        <v/>
      </c>
      <c r="BL230" s="36" t="str">
        <f>IF(AY230&lt;&gt;"","Soil description: "&amp;AY230&amp;". ","")</f>
        <v/>
      </c>
      <c r="BM230" s="36" t="str">
        <f>IF(BA230&lt;&gt;"","Terrain: "&amp;BA230&amp;". ","")</f>
        <v/>
      </c>
      <c r="BN230" s="36" t="str">
        <f t="shared" si="33"/>
        <v/>
      </c>
      <c r="BO230" t="str">
        <f t="shared" si="34"/>
        <v/>
      </c>
      <c r="BP230" t="str">
        <f>IF(BD230&lt;&gt;"","Permit: "&amp;BD230,"")</f>
        <v/>
      </c>
      <c r="BQ230" s="41" t="str">
        <f>IF(AA230="Abundant","Estimated frequency within viewshed: Abundant (&gt;500).",IF(AA230="Common","Estimated frequency within viewshed: Common (101-500).",IF(AA230="Frequent","Estimated frequency within viewshed: Frequent (11-100).",IF(AA230="Occasional","Estimated frequency within viewshed: Occasional (6-10).",IF(AA230="Rare","Estimated frequency within viewshed: Rare (1-5).","")))))</f>
        <v/>
      </c>
      <c r="BR230" s="41" t="str">
        <f>IF(B230&lt;&gt;"",B230&amp;". ","")</f>
        <v/>
      </c>
      <c r="BS230" s="41" t="str">
        <f>IF(M230="Same individual","Tissue sample collected.",IF(M230="Same population","Tissue sample collected from another individual in the same population.",""))</f>
        <v/>
      </c>
      <c r="BT230" s="41" t="str">
        <f>IF(R230&lt;&gt;"","Seed sample collected from "&amp;R230&amp;" plants within the same population.","")</f>
        <v/>
      </c>
      <c r="BU230" s="41" t="str">
        <f>IF(AB230&lt;&gt;"",AB230&amp;". ","")</f>
        <v/>
      </c>
      <c r="BV230" s="41" t="str">
        <f>IF(AE230&lt;&gt;"","Landowner: "&amp;AE230&amp;".","")</f>
        <v/>
      </c>
      <c r="BW230" s="41" t="str">
        <f>IF(AF230&lt;&gt;"","Element Occurrence ID: "&amp;AF230&amp;".","")</f>
        <v/>
      </c>
      <c r="BX230" s="41" t="str">
        <f t="shared" si="35"/>
        <v/>
      </c>
      <c r="BY230" t="str">
        <f t="shared" si="36"/>
        <v/>
      </c>
      <c r="BZ230" s="41" t="str">
        <f t="shared" si="37"/>
        <v/>
      </c>
      <c r="CA230" t="str">
        <f t="shared" si="38"/>
        <v/>
      </c>
      <c r="CB230" s="41" t="str">
        <f>IF(AU230&lt;&gt;"","Area immediately surrounding specimen: "&amp;AU230&amp;".","")</f>
        <v/>
      </c>
      <c r="CC230" s="41" t="str">
        <f>IF(T230&lt;&gt;"","Habit: "&amp;T230&amp;".","")</f>
        <v/>
      </c>
      <c r="CD230" s="41" t="str">
        <f>IF(U230&lt;&gt;"","Life history habit: "&amp;U230&amp;".","")</f>
        <v/>
      </c>
      <c r="CE230" s="41" t="str">
        <f>IF(V230&lt;&gt;"","Graminoid habit: "&amp;V230&amp;".","")</f>
        <v/>
      </c>
      <c r="CF230" s="41" t="str">
        <f>IF(W230&lt;&gt;"","Flower color: "&amp;W230&amp;".","")</f>
        <v/>
      </c>
      <c r="CG230" s="41" t="str">
        <f>IF(X230&lt;&gt;"","Height in centimeters: "&amp;X230&amp;".","")</f>
        <v/>
      </c>
      <c r="CH230" s="41" t="str">
        <f>IF(Y230&lt;&gt;"",Y230&amp;".","")</f>
        <v/>
      </c>
      <c r="CI230" s="41" t="str">
        <f t="shared" si="39"/>
        <v/>
      </c>
      <c r="CJ230" t="str">
        <f t="shared" si="40"/>
        <v/>
      </c>
      <c r="CK230" s="41" t="str">
        <f>IF(T230&lt;&gt;"","''habit'':"&amp;"''"&amp;T230&amp;"'',","")</f>
        <v/>
      </c>
      <c r="CL230" s="41" t="str">
        <f>IF(U230&lt;&gt;"","''life cycle habit'':"&amp;"''"&amp;U230&amp;"'',","")</f>
        <v/>
      </c>
      <c r="CM230" s="41" t="str">
        <f>IF(V230&lt;&gt;"","''graminoidHabit'':"&amp;"''"&amp;V230&amp;"'',","")</f>
        <v/>
      </c>
      <c r="CN230" s="41" t="str">
        <f>IF(W230&lt;&gt;"","''flower color'':"&amp;"''"&amp;W230&amp;"'',","")</f>
        <v/>
      </c>
      <c r="CO230" s="41" t="str">
        <f>IF(X230&lt;&gt;"","''heightInCentimeters'':"&amp;X230&amp;",","")</f>
        <v/>
      </c>
      <c r="CP230" s="41" t="str">
        <f>IF(Y230&lt;&gt;"",Y230,"")</f>
        <v/>
      </c>
      <c r="CQ230" s="41" t="str">
        <f t="shared" si="41"/>
        <v/>
      </c>
      <c r="CR230" s="42" t="str">
        <f t="shared" si="42"/>
        <v/>
      </c>
      <c r="CS230" t="str">
        <f t="shared" si="43"/>
        <v/>
      </c>
      <c r="CT230" t="str">
        <f>IF(L230="Y","tissue","")</f>
        <v/>
      </c>
      <c r="CU230" t="str">
        <f>IF(L230="Y","in collection","")</f>
        <v/>
      </c>
      <c r="CV230" t="str">
        <f>IF(L230="Y","dessicated","")</f>
        <v/>
      </c>
    </row>
    <row r="231" spans="1:100" ht="16.5" x14ac:dyDescent="0.3">
      <c r="A231" s="7"/>
      <c r="B231" s="19"/>
      <c r="C231" s="19"/>
      <c r="D231" s="19"/>
      <c r="E231" s="19"/>
      <c r="F231" s="19"/>
      <c r="G231" s="10"/>
      <c r="H231" s="14"/>
      <c r="I231" s="19"/>
      <c r="J231" s="19"/>
      <c r="K231" s="10"/>
      <c r="L231" s="19"/>
      <c r="M231" s="19"/>
      <c r="N231" s="19"/>
      <c r="O231" s="19"/>
      <c r="P231" s="19"/>
      <c r="Q231" s="24"/>
      <c r="R231" s="14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29"/>
      <c r="AL231" s="29"/>
      <c r="AM231" s="7"/>
      <c r="AN231" s="7"/>
      <c r="AO231" s="7"/>
      <c r="AP231" s="19"/>
      <c r="AQ231" s="19"/>
      <c r="AR231" s="19"/>
      <c r="AS231" s="14"/>
      <c r="AT231" s="19"/>
      <c r="AU231" s="19"/>
      <c r="AV231" s="19"/>
      <c r="AW231" s="14"/>
      <c r="AX231" s="19"/>
      <c r="AY231" s="19"/>
      <c r="AZ231" s="19"/>
      <c r="BA231" s="19"/>
      <c r="BB231" s="19"/>
      <c r="BC231" s="19"/>
      <c r="BD231" s="19"/>
      <c r="BE231" s="19"/>
      <c r="BF231" s="14"/>
      <c r="BG231" s="35" t="str">
        <f>IF(BB231&lt;&gt;"","&lt;a href='https://www.inaturalist.org/observations/"&amp;BB231&amp;" 'target='_blank' style='color: blue'&gt;iNaturalist Record: "&amp;BB231&amp;"&lt;/a&gt; ","")</f>
        <v/>
      </c>
      <c r="BH231" s="36" t="str">
        <f>IF(AT231&lt;&gt;"",AT231&amp;". ","")</f>
        <v/>
      </c>
      <c r="BI231" s="36" t="str">
        <f>IF(AV231&lt;&gt;"","Land use/disturbance history: "&amp;AV231&amp;". ","")</f>
        <v/>
      </c>
      <c r="BJ231" s="36" t="str">
        <f>IF(AW231&lt;&gt;"","Slope in degrees: "&amp;AW231&amp;". ","")</f>
        <v/>
      </c>
      <c r="BK231" s="36" t="str">
        <f>IF(AX231&lt;&gt;"","Slope aspect: "&amp;AX231&amp;". ","")</f>
        <v/>
      </c>
      <c r="BL231" s="36" t="str">
        <f>IF(AY231&lt;&gt;"","Soil description: "&amp;AY231&amp;". ","")</f>
        <v/>
      </c>
      <c r="BM231" s="36" t="str">
        <f>IF(BA231&lt;&gt;"","Terrain: "&amp;BA231&amp;". ","")</f>
        <v/>
      </c>
      <c r="BN231" s="36" t="str">
        <f t="shared" si="33"/>
        <v/>
      </c>
      <c r="BO231" t="str">
        <f t="shared" si="34"/>
        <v/>
      </c>
      <c r="BP231" t="str">
        <f>IF(BD231&lt;&gt;"","Permit: "&amp;BD231,"")</f>
        <v/>
      </c>
      <c r="BQ231" s="41" t="str">
        <f>IF(AA231="Abundant","Estimated frequency within viewshed: Abundant (&gt;500).",IF(AA231="Common","Estimated frequency within viewshed: Common (101-500).",IF(AA231="Frequent","Estimated frequency within viewshed: Frequent (11-100).",IF(AA231="Occasional","Estimated frequency within viewshed: Occasional (6-10).",IF(AA231="Rare","Estimated frequency within viewshed: Rare (1-5).","")))))</f>
        <v/>
      </c>
      <c r="BR231" s="41" t="str">
        <f>IF(B231&lt;&gt;"",B231&amp;". ","")</f>
        <v/>
      </c>
      <c r="BS231" s="41" t="str">
        <f>IF(M231="Same individual","Tissue sample collected.",IF(M231="Same population","Tissue sample collected from another individual in the same population.",""))</f>
        <v/>
      </c>
      <c r="BT231" s="41" t="str">
        <f>IF(R231&lt;&gt;"","Seed sample collected from "&amp;R231&amp;" plants within the same population.","")</f>
        <v/>
      </c>
      <c r="BU231" s="41" t="str">
        <f>IF(AB231&lt;&gt;"",AB231&amp;". ","")</f>
        <v/>
      </c>
      <c r="BV231" s="41" t="str">
        <f>IF(AE231&lt;&gt;"","Landowner: "&amp;AE231&amp;".","")</f>
        <v/>
      </c>
      <c r="BW231" s="41" t="str">
        <f>IF(AF231&lt;&gt;"","Element Occurrence ID: "&amp;AF231&amp;".","")</f>
        <v/>
      </c>
      <c r="BX231" s="41" t="str">
        <f t="shared" si="35"/>
        <v/>
      </c>
      <c r="BY231" t="str">
        <f t="shared" si="36"/>
        <v/>
      </c>
      <c r="BZ231" s="41" t="str">
        <f t="shared" si="37"/>
        <v/>
      </c>
      <c r="CA231" t="str">
        <f t="shared" si="38"/>
        <v/>
      </c>
      <c r="CB231" s="41" t="str">
        <f>IF(AU231&lt;&gt;"","Area immediately surrounding specimen: "&amp;AU231&amp;".","")</f>
        <v/>
      </c>
      <c r="CC231" s="41" t="str">
        <f>IF(T231&lt;&gt;"","Habit: "&amp;T231&amp;".","")</f>
        <v/>
      </c>
      <c r="CD231" s="41" t="str">
        <f>IF(U231&lt;&gt;"","Life history habit: "&amp;U231&amp;".","")</f>
        <v/>
      </c>
      <c r="CE231" s="41" t="str">
        <f>IF(V231&lt;&gt;"","Graminoid habit: "&amp;V231&amp;".","")</f>
        <v/>
      </c>
      <c r="CF231" s="41" t="str">
        <f>IF(W231&lt;&gt;"","Flower color: "&amp;W231&amp;".","")</f>
        <v/>
      </c>
      <c r="CG231" s="41" t="str">
        <f>IF(X231&lt;&gt;"","Height in centimeters: "&amp;X231&amp;".","")</f>
        <v/>
      </c>
      <c r="CH231" s="41" t="str">
        <f>IF(Y231&lt;&gt;"",Y231&amp;".","")</f>
        <v/>
      </c>
      <c r="CI231" s="41" t="str">
        <f t="shared" si="39"/>
        <v/>
      </c>
      <c r="CJ231" t="str">
        <f t="shared" si="40"/>
        <v/>
      </c>
      <c r="CK231" s="41" t="str">
        <f>IF(T231&lt;&gt;"","''habit'':"&amp;"''"&amp;T231&amp;"'',","")</f>
        <v/>
      </c>
      <c r="CL231" s="41" t="str">
        <f>IF(U231&lt;&gt;"","''life cycle habit'':"&amp;"''"&amp;U231&amp;"'',","")</f>
        <v/>
      </c>
      <c r="CM231" s="41" t="str">
        <f>IF(V231&lt;&gt;"","''graminoidHabit'':"&amp;"''"&amp;V231&amp;"'',","")</f>
        <v/>
      </c>
      <c r="CN231" s="41" t="str">
        <f>IF(W231&lt;&gt;"","''flower color'':"&amp;"''"&amp;W231&amp;"'',","")</f>
        <v/>
      </c>
      <c r="CO231" s="41" t="str">
        <f>IF(X231&lt;&gt;"","''heightInCentimeters'':"&amp;X231&amp;",","")</f>
        <v/>
      </c>
      <c r="CP231" s="41" t="str">
        <f>IF(Y231&lt;&gt;"",Y231,"")</f>
        <v/>
      </c>
      <c r="CQ231" s="41" t="str">
        <f t="shared" si="41"/>
        <v/>
      </c>
      <c r="CR231" s="42" t="str">
        <f t="shared" si="42"/>
        <v/>
      </c>
      <c r="CS231" t="str">
        <f t="shared" si="43"/>
        <v/>
      </c>
      <c r="CT231" t="str">
        <f>IF(L231="Y","tissue","")</f>
        <v/>
      </c>
      <c r="CU231" t="str">
        <f>IF(L231="Y","in collection","")</f>
        <v/>
      </c>
      <c r="CV231" t="str">
        <f>IF(L231="Y","dessicated","")</f>
        <v/>
      </c>
    </row>
    <row r="232" spans="1:100" ht="16.5" x14ac:dyDescent="0.3">
      <c r="A232" s="7"/>
      <c r="B232" s="19"/>
      <c r="C232" s="19"/>
      <c r="D232" s="19"/>
      <c r="E232" s="19"/>
      <c r="F232" s="19"/>
      <c r="G232" s="10"/>
      <c r="H232" s="14"/>
      <c r="I232" s="19"/>
      <c r="J232" s="19"/>
      <c r="K232" s="10"/>
      <c r="L232" s="19"/>
      <c r="M232" s="19"/>
      <c r="N232" s="19"/>
      <c r="O232" s="19"/>
      <c r="P232" s="19"/>
      <c r="Q232" s="24"/>
      <c r="R232" s="14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29"/>
      <c r="AL232" s="29"/>
      <c r="AM232" s="7"/>
      <c r="AN232" s="7"/>
      <c r="AO232" s="7"/>
      <c r="AP232" s="19"/>
      <c r="AQ232" s="19"/>
      <c r="AR232" s="19"/>
      <c r="AS232" s="14"/>
      <c r="AT232" s="19"/>
      <c r="AU232" s="19"/>
      <c r="AV232" s="19"/>
      <c r="AW232" s="14"/>
      <c r="AX232" s="19"/>
      <c r="AY232" s="19"/>
      <c r="AZ232" s="19"/>
      <c r="BA232" s="19"/>
      <c r="BB232" s="19"/>
      <c r="BC232" s="19"/>
      <c r="BD232" s="19"/>
      <c r="BE232" s="19"/>
      <c r="BF232" s="14"/>
      <c r="BG232" s="35" t="str">
        <f>IF(BB232&lt;&gt;"","&lt;a href='https://www.inaturalist.org/observations/"&amp;BB232&amp;" 'target='_blank' style='color: blue'&gt;iNaturalist Record: "&amp;BB232&amp;"&lt;/a&gt; ","")</f>
        <v/>
      </c>
      <c r="BH232" s="36" t="str">
        <f>IF(AT232&lt;&gt;"",AT232&amp;". ","")</f>
        <v/>
      </c>
      <c r="BI232" s="36" t="str">
        <f>IF(AV232&lt;&gt;"","Land use/disturbance history: "&amp;AV232&amp;". ","")</f>
        <v/>
      </c>
      <c r="BJ232" s="36" t="str">
        <f>IF(AW232&lt;&gt;"","Slope in degrees: "&amp;AW232&amp;". ","")</f>
        <v/>
      </c>
      <c r="BK232" s="36" t="str">
        <f>IF(AX232&lt;&gt;"","Slope aspect: "&amp;AX232&amp;". ","")</f>
        <v/>
      </c>
      <c r="BL232" s="36" t="str">
        <f>IF(AY232&lt;&gt;"","Soil description: "&amp;AY232&amp;". ","")</f>
        <v/>
      </c>
      <c r="BM232" s="36" t="str">
        <f>IF(BA232&lt;&gt;"","Terrain: "&amp;BA232&amp;". ","")</f>
        <v/>
      </c>
      <c r="BN232" s="36" t="str">
        <f t="shared" si="33"/>
        <v/>
      </c>
      <c r="BO232" t="str">
        <f t="shared" si="34"/>
        <v/>
      </c>
      <c r="BP232" t="str">
        <f>IF(BD232&lt;&gt;"","Permit: "&amp;BD232,"")</f>
        <v/>
      </c>
      <c r="BQ232" s="41" t="str">
        <f>IF(AA232="Abundant","Estimated frequency within viewshed: Abundant (&gt;500).",IF(AA232="Common","Estimated frequency within viewshed: Common (101-500).",IF(AA232="Frequent","Estimated frequency within viewshed: Frequent (11-100).",IF(AA232="Occasional","Estimated frequency within viewshed: Occasional (6-10).",IF(AA232="Rare","Estimated frequency within viewshed: Rare (1-5).","")))))</f>
        <v/>
      </c>
      <c r="BR232" s="41" t="str">
        <f>IF(B232&lt;&gt;"",B232&amp;". ","")</f>
        <v/>
      </c>
      <c r="BS232" s="41" t="str">
        <f>IF(M232="Same individual","Tissue sample collected.",IF(M232="Same population","Tissue sample collected from another individual in the same population.",""))</f>
        <v/>
      </c>
      <c r="BT232" s="41" t="str">
        <f>IF(R232&lt;&gt;"","Seed sample collected from "&amp;R232&amp;" plants within the same population.","")</f>
        <v/>
      </c>
      <c r="BU232" s="41" t="str">
        <f>IF(AB232&lt;&gt;"",AB232&amp;". ","")</f>
        <v/>
      </c>
      <c r="BV232" s="41" t="str">
        <f>IF(AE232&lt;&gt;"","Landowner: "&amp;AE232&amp;".","")</f>
        <v/>
      </c>
      <c r="BW232" s="41" t="str">
        <f>IF(AF232&lt;&gt;"","Element Occurrence ID: "&amp;AF232&amp;".","")</f>
        <v/>
      </c>
      <c r="BX232" s="41" t="str">
        <f t="shared" si="35"/>
        <v/>
      </c>
      <c r="BY232" t="str">
        <f t="shared" si="36"/>
        <v/>
      </c>
      <c r="BZ232" s="41" t="str">
        <f t="shared" si="37"/>
        <v/>
      </c>
      <c r="CA232" t="str">
        <f t="shared" si="38"/>
        <v/>
      </c>
      <c r="CB232" s="41" t="str">
        <f>IF(AU232&lt;&gt;"","Area immediately surrounding specimen: "&amp;AU232&amp;".","")</f>
        <v/>
      </c>
      <c r="CC232" s="41" t="str">
        <f>IF(T232&lt;&gt;"","Habit: "&amp;T232&amp;".","")</f>
        <v/>
      </c>
      <c r="CD232" s="41" t="str">
        <f>IF(U232&lt;&gt;"","Life history habit: "&amp;U232&amp;".","")</f>
        <v/>
      </c>
      <c r="CE232" s="41" t="str">
        <f>IF(V232&lt;&gt;"","Graminoid habit: "&amp;V232&amp;".","")</f>
        <v/>
      </c>
      <c r="CF232" s="41" t="str">
        <f>IF(W232&lt;&gt;"","Flower color: "&amp;W232&amp;".","")</f>
        <v/>
      </c>
      <c r="CG232" s="41" t="str">
        <f>IF(X232&lt;&gt;"","Height in centimeters: "&amp;X232&amp;".","")</f>
        <v/>
      </c>
      <c r="CH232" s="41" t="str">
        <f>IF(Y232&lt;&gt;"",Y232&amp;".","")</f>
        <v/>
      </c>
      <c r="CI232" s="41" t="str">
        <f t="shared" si="39"/>
        <v/>
      </c>
      <c r="CJ232" t="str">
        <f t="shared" si="40"/>
        <v/>
      </c>
      <c r="CK232" s="41" t="str">
        <f>IF(T232&lt;&gt;"","''habit'':"&amp;"''"&amp;T232&amp;"'',","")</f>
        <v/>
      </c>
      <c r="CL232" s="41" t="str">
        <f>IF(U232&lt;&gt;"","''life cycle habit'':"&amp;"''"&amp;U232&amp;"'',","")</f>
        <v/>
      </c>
      <c r="CM232" s="41" t="str">
        <f>IF(V232&lt;&gt;"","''graminoidHabit'':"&amp;"''"&amp;V232&amp;"'',","")</f>
        <v/>
      </c>
      <c r="CN232" s="41" t="str">
        <f>IF(W232&lt;&gt;"","''flower color'':"&amp;"''"&amp;W232&amp;"'',","")</f>
        <v/>
      </c>
      <c r="CO232" s="41" t="str">
        <f>IF(X232&lt;&gt;"","''heightInCentimeters'':"&amp;X232&amp;",","")</f>
        <v/>
      </c>
      <c r="CP232" s="41" t="str">
        <f>IF(Y232&lt;&gt;"",Y232,"")</f>
        <v/>
      </c>
      <c r="CQ232" s="41" t="str">
        <f t="shared" si="41"/>
        <v/>
      </c>
      <c r="CR232" s="42" t="str">
        <f t="shared" si="42"/>
        <v/>
      </c>
      <c r="CS232" t="str">
        <f t="shared" si="43"/>
        <v/>
      </c>
      <c r="CT232" t="str">
        <f>IF(L232="Y","tissue","")</f>
        <v/>
      </c>
      <c r="CU232" t="str">
        <f>IF(L232="Y","in collection","")</f>
        <v/>
      </c>
      <c r="CV232" t="str">
        <f>IF(L232="Y","dessicated","")</f>
        <v/>
      </c>
    </row>
    <row r="233" spans="1:100" ht="16.5" x14ac:dyDescent="0.3">
      <c r="A233" s="7"/>
      <c r="B233" s="19"/>
      <c r="C233" s="19"/>
      <c r="D233" s="19"/>
      <c r="E233" s="19"/>
      <c r="F233" s="19"/>
      <c r="G233" s="10"/>
      <c r="H233" s="14"/>
      <c r="I233" s="19"/>
      <c r="J233" s="19"/>
      <c r="K233" s="10"/>
      <c r="L233" s="19"/>
      <c r="M233" s="19"/>
      <c r="N233" s="19"/>
      <c r="O233" s="19"/>
      <c r="P233" s="19"/>
      <c r="Q233" s="24"/>
      <c r="R233" s="14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29"/>
      <c r="AL233" s="29"/>
      <c r="AM233" s="7"/>
      <c r="AN233" s="7"/>
      <c r="AO233" s="7"/>
      <c r="AP233" s="19"/>
      <c r="AQ233" s="19"/>
      <c r="AR233" s="19"/>
      <c r="AS233" s="14"/>
      <c r="AT233" s="19"/>
      <c r="AU233" s="19"/>
      <c r="AV233" s="19"/>
      <c r="AW233" s="14"/>
      <c r="AX233" s="19"/>
      <c r="AY233" s="19"/>
      <c r="AZ233" s="19"/>
      <c r="BA233" s="19"/>
      <c r="BB233" s="19"/>
      <c r="BC233" s="19"/>
      <c r="BD233" s="19"/>
      <c r="BE233" s="19"/>
      <c r="BF233" s="14"/>
      <c r="BG233" s="35" t="str">
        <f>IF(BB233&lt;&gt;"","&lt;a href='https://www.inaturalist.org/observations/"&amp;BB233&amp;" 'target='_blank' style='color: blue'&gt;iNaturalist Record: "&amp;BB233&amp;"&lt;/a&gt; ","")</f>
        <v/>
      </c>
      <c r="BH233" s="36" t="str">
        <f>IF(AT233&lt;&gt;"",AT233&amp;". ","")</f>
        <v/>
      </c>
      <c r="BI233" s="36" t="str">
        <f>IF(AV233&lt;&gt;"","Land use/disturbance history: "&amp;AV233&amp;". ","")</f>
        <v/>
      </c>
      <c r="BJ233" s="36" t="str">
        <f>IF(AW233&lt;&gt;"","Slope in degrees: "&amp;AW233&amp;". ","")</f>
        <v/>
      </c>
      <c r="BK233" s="36" t="str">
        <f>IF(AX233&lt;&gt;"","Slope aspect: "&amp;AX233&amp;". ","")</f>
        <v/>
      </c>
      <c r="BL233" s="36" t="str">
        <f>IF(AY233&lt;&gt;"","Soil description: "&amp;AY233&amp;". ","")</f>
        <v/>
      </c>
      <c r="BM233" s="36" t="str">
        <f>IF(BA233&lt;&gt;"","Terrain: "&amp;BA233&amp;". ","")</f>
        <v/>
      </c>
      <c r="BN233" s="36" t="str">
        <f t="shared" si="33"/>
        <v/>
      </c>
      <c r="BO233" t="str">
        <f t="shared" si="34"/>
        <v/>
      </c>
      <c r="BP233" t="str">
        <f>IF(BD233&lt;&gt;"","Permit: "&amp;BD233,"")</f>
        <v/>
      </c>
      <c r="BQ233" s="41" t="str">
        <f>IF(AA233="Abundant","Estimated frequency within viewshed: Abundant (&gt;500).",IF(AA233="Common","Estimated frequency within viewshed: Common (101-500).",IF(AA233="Frequent","Estimated frequency within viewshed: Frequent (11-100).",IF(AA233="Occasional","Estimated frequency within viewshed: Occasional (6-10).",IF(AA233="Rare","Estimated frequency within viewshed: Rare (1-5).","")))))</f>
        <v/>
      </c>
      <c r="BR233" s="41" t="str">
        <f>IF(B233&lt;&gt;"",B233&amp;". ","")</f>
        <v/>
      </c>
      <c r="BS233" s="41" t="str">
        <f>IF(M233="Same individual","Tissue sample collected.",IF(M233="Same population","Tissue sample collected from another individual in the same population.",""))</f>
        <v/>
      </c>
      <c r="BT233" s="41" t="str">
        <f>IF(R233&lt;&gt;"","Seed sample collected from "&amp;R233&amp;" plants within the same population.","")</f>
        <v/>
      </c>
      <c r="BU233" s="41" t="str">
        <f>IF(AB233&lt;&gt;"",AB233&amp;". ","")</f>
        <v/>
      </c>
      <c r="BV233" s="41" t="str">
        <f>IF(AE233&lt;&gt;"","Landowner: "&amp;AE233&amp;".","")</f>
        <v/>
      </c>
      <c r="BW233" s="41" t="str">
        <f>IF(AF233&lt;&gt;"","Element Occurrence ID: "&amp;AF233&amp;".","")</f>
        <v/>
      </c>
      <c r="BX233" s="41" t="str">
        <f t="shared" si="35"/>
        <v/>
      </c>
      <c r="BY233" t="str">
        <f t="shared" si="36"/>
        <v/>
      </c>
      <c r="BZ233" s="41" t="str">
        <f t="shared" si="37"/>
        <v/>
      </c>
      <c r="CA233" t="str">
        <f t="shared" si="38"/>
        <v/>
      </c>
      <c r="CB233" s="41" t="str">
        <f>IF(AU233&lt;&gt;"","Area immediately surrounding specimen: "&amp;AU233&amp;".","")</f>
        <v/>
      </c>
      <c r="CC233" s="41" t="str">
        <f>IF(T233&lt;&gt;"","Habit: "&amp;T233&amp;".","")</f>
        <v/>
      </c>
      <c r="CD233" s="41" t="str">
        <f>IF(U233&lt;&gt;"","Life history habit: "&amp;U233&amp;".","")</f>
        <v/>
      </c>
      <c r="CE233" s="41" t="str">
        <f>IF(V233&lt;&gt;"","Graminoid habit: "&amp;V233&amp;".","")</f>
        <v/>
      </c>
      <c r="CF233" s="41" t="str">
        <f>IF(W233&lt;&gt;"","Flower color: "&amp;W233&amp;".","")</f>
        <v/>
      </c>
      <c r="CG233" s="41" t="str">
        <f>IF(X233&lt;&gt;"","Height in centimeters: "&amp;X233&amp;".","")</f>
        <v/>
      </c>
      <c r="CH233" s="41" t="str">
        <f>IF(Y233&lt;&gt;"",Y233&amp;".","")</f>
        <v/>
      </c>
      <c r="CI233" s="41" t="str">
        <f t="shared" si="39"/>
        <v/>
      </c>
      <c r="CJ233" t="str">
        <f t="shared" si="40"/>
        <v/>
      </c>
      <c r="CK233" s="41" t="str">
        <f>IF(T233&lt;&gt;"","''habit'':"&amp;"''"&amp;T233&amp;"'',","")</f>
        <v/>
      </c>
      <c r="CL233" s="41" t="str">
        <f>IF(U233&lt;&gt;"","''life cycle habit'':"&amp;"''"&amp;U233&amp;"'',","")</f>
        <v/>
      </c>
      <c r="CM233" s="41" t="str">
        <f>IF(V233&lt;&gt;"","''graminoidHabit'':"&amp;"''"&amp;V233&amp;"'',","")</f>
        <v/>
      </c>
      <c r="CN233" s="41" t="str">
        <f>IF(W233&lt;&gt;"","''flower color'':"&amp;"''"&amp;W233&amp;"'',","")</f>
        <v/>
      </c>
      <c r="CO233" s="41" t="str">
        <f>IF(X233&lt;&gt;"","''heightInCentimeters'':"&amp;X233&amp;",","")</f>
        <v/>
      </c>
      <c r="CP233" s="41" t="str">
        <f>IF(Y233&lt;&gt;"",Y233,"")</f>
        <v/>
      </c>
      <c r="CQ233" s="41" t="str">
        <f t="shared" si="41"/>
        <v/>
      </c>
      <c r="CR233" s="42" t="str">
        <f t="shared" si="42"/>
        <v/>
      </c>
      <c r="CS233" t="str">
        <f t="shared" si="43"/>
        <v/>
      </c>
      <c r="CT233" t="str">
        <f>IF(L233="Y","tissue","")</f>
        <v/>
      </c>
      <c r="CU233" t="str">
        <f>IF(L233="Y","in collection","")</f>
        <v/>
      </c>
      <c r="CV233" t="str">
        <f>IF(L233="Y","dessicated","")</f>
        <v/>
      </c>
    </row>
    <row r="234" spans="1:100" ht="16.5" x14ac:dyDescent="0.3">
      <c r="A234" s="7"/>
      <c r="B234" s="19"/>
      <c r="C234" s="19"/>
      <c r="D234" s="19"/>
      <c r="E234" s="19"/>
      <c r="F234" s="19"/>
      <c r="G234" s="10"/>
      <c r="H234" s="14"/>
      <c r="I234" s="19"/>
      <c r="J234" s="19"/>
      <c r="K234" s="10"/>
      <c r="L234" s="19"/>
      <c r="M234" s="19"/>
      <c r="N234" s="19"/>
      <c r="O234" s="19"/>
      <c r="P234" s="19"/>
      <c r="Q234" s="24"/>
      <c r="R234" s="14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29"/>
      <c r="AL234" s="29"/>
      <c r="AM234" s="7"/>
      <c r="AN234" s="7"/>
      <c r="AO234" s="7"/>
      <c r="AP234" s="19"/>
      <c r="AQ234" s="19"/>
      <c r="AR234" s="19"/>
      <c r="AS234" s="14"/>
      <c r="AT234" s="19"/>
      <c r="AU234" s="19"/>
      <c r="AV234" s="19"/>
      <c r="AW234" s="14"/>
      <c r="AX234" s="19"/>
      <c r="AY234" s="19"/>
      <c r="AZ234" s="19"/>
      <c r="BA234" s="19"/>
      <c r="BB234" s="19"/>
      <c r="BC234" s="19"/>
      <c r="BD234" s="19"/>
      <c r="BE234" s="19"/>
      <c r="BF234" s="14"/>
      <c r="BG234" s="35" t="str">
        <f>IF(BB234&lt;&gt;"","&lt;a href='https://www.inaturalist.org/observations/"&amp;BB234&amp;" 'target='_blank' style='color: blue'&gt;iNaturalist Record: "&amp;BB234&amp;"&lt;/a&gt; ","")</f>
        <v/>
      </c>
      <c r="BH234" s="36" t="str">
        <f>IF(AT234&lt;&gt;"",AT234&amp;". ","")</f>
        <v/>
      </c>
      <c r="BI234" s="36" t="str">
        <f>IF(AV234&lt;&gt;"","Land use/disturbance history: "&amp;AV234&amp;". ","")</f>
        <v/>
      </c>
      <c r="BJ234" s="36" t="str">
        <f>IF(AW234&lt;&gt;"","Slope in degrees: "&amp;AW234&amp;". ","")</f>
        <v/>
      </c>
      <c r="BK234" s="36" t="str">
        <f>IF(AX234&lt;&gt;"","Slope aspect: "&amp;AX234&amp;". ","")</f>
        <v/>
      </c>
      <c r="BL234" s="36" t="str">
        <f>IF(AY234&lt;&gt;"","Soil description: "&amp;AY234&amp;". ","")</f>
        <v/>
      </c>
      <c r="BM234" s="36" t="str">
        <f>IF(BA234&lt;&gt;"","Terrain: "&amp;BA234&amp;". ","")</f>
        <v/>
      </c>
      <c r="BN234" s="36" t="str">
        <f t="shared" si="33"/>
        <v/>
      </c>
      <c r="BO234" t="str">
        <f t="shared" si="34"/>
        <v/>
      </c>
      <c r="BP234" t="str">
        <f>IF(BD234&lt;&gt;"","Permit: "&amp;BD234,"")</f>
        <v/>
      </c>
      <c r="BQ234" s="41" t="str">
        <f>IF(AA234="Abundant","Estimated frequency within viewshed: Abundant (&gt;500).",IF(AA234="Common","Estimated frequency within viewshed: Common (101-500).",IF(AA234="Frequent","Estimated frequency within viewshed: Frequent (11-100).",IF(AA234="Occasional","Estimated frequency within viewshed: Occasional (6-10).",IF(AA234="Rare","Estimated frequency within viewshed: Rare (1-5).","")))))</f>
        <v/>
      </c>
      <c r="BR234" s="41" t="str">
        <f>IF(B234&lt;&gt;"",B234&amp;". ","")</f>
        <v/>
      </c>
      <c r="BS234" s="41" t="str">
        <f>IF(M234="Same individual","Tissue sample collected.",IF(M234="Same population","Tissue sample collected from another individual in the same population.",""))</f>
        <v/>
      </c>
      <c r="BT234" s="41" t="str">
        <f>IF(R234&lt;&gt;"","Seed sample collected from "&amp;R234&amp;" plants within the same population.","")</f>
        <v/>
      </c>
      <c r="BU234" s="41" t="str">
        <f>IF(AB234&lt;&gt;"",AB234&amp;". ","")</f>
        <v/>
      </c>
      <c r="BV234" s="41" t="str">
        <f>IF(AE234&lt;&gt;"","Landowner: "&amp;AE234&amp;".","")</f>
        <v/>
      </c>
      <c r="BW234" s="41" t="str">
        <f>IF(AF234&lt;&gt;"","Element Occurrence ID: "&amp;AF234&amp;".","")</f>
        <v/>
      </c>
      <c r="BX234" s="41" t="str">
        <f t="shared" si="35"/>
        <v/>
      </c>
      <c r="BY234" t="str">
        <f t="shared" si="36"/>
        <v/>
      </c>
      <c r="BZ234" s="41" t="str">
        <f t="shared" si="37"/>
        <v/>
      </c>
      <c r="CA234" t="str">
        <f t="shared" si="38"/>
        <v/>
      </c>
      <c r="CB234" s="41" t="str">
        <f>IF(AU234&lt;&gt;"","Area immediately surrounding specimen: "&amp;AU234&amp;".","")</f>
        <v/>
      </c>
      <c r="CC234" s="41" t="str">
        <f>IF(T234&lt;&gt;"","Habit: "&amp;T234&amp;".","")</f>
        <v/>
      </c>
      <c r="CD234" s="41" t="str">
        <f>IF(U234&lt;&gt;"","Life history habit: "&amp;U234&amp;".","")</f>
        <v/>
      </c>
      <c r="CE234" s="41" t="str">
        <f>IF(V234&lt;&gt;"","Graminoid habit: "&amp;V234&amp;".","")</f>
        <v/>
      </c>
      <c r="CF234" s="41" t="str">
        <f>IF(W234&lt;&gt;"","Flower color: "&amp;W234&amp;".","")</f>
        <v/>
      </c>
      <c r="CG234" s="41" t="str">
        <f>IF(X234&lt;&gt;"","Height in centimeters: "&amp;X234&amp;".","")</f>
        <v/>
      </c>
      <c r="CH234" s="41" t="str">
        <f>IF(Y234&lt;&gt;"",Y234&amp;".","")</f>
        <v/>
      </c>
      <c r="CI234" s="41" t="str">
        <f t="shared" si="39"/>
        <v/>
      </c>
      <c r="CJ234" t="str">
        <f t="shared" si="40"/>
        <v/>
      </c>
      <c r="CK234" s="41" t="str">
        <f>IF(T234&lt;&gt;"","''habit'':"&amp;"''"&amp;T234&amp;"'',","")</f>
        <v/>
      </c>
      <c r="CL234" s="41" t="str">
        <f>IF(U234&lt;&gt;"","''life cycle habit'':"&amp;"''"&amp;U234&amp;"'',","")</f>
        <v/>
      </c>
      <c r="CM234" s="41" t="str">
        <f>IF(V234&lt;&gt;"","''graminoidHabit'':"&amp;"''"&amp;V234&amp;"'',","")</f>
        <v/>
      </c>
      <c r="CN234" s="41" t="str">
        <f>IF(W234&lt;&gt;"","''flower color'':"&amp;"''"&amp;W234&amp;"'',","")</f>
        <v/>
      </c>
      <c r="CO234" s="41" t="str">
        <f>IF(X234&lt;&gt;"","''heightInCentimeters'':"&amp;X234&amp;",","")</f>
        <v/>
      </c>
      <c r="CP234" s="41" t="str">
        <f>IF(Y234&lt;&gt;"",Y234,"")</f>
        <v/>
      </c>
      <c r="CQ234" s="41" t="str">
        <f t="shared" si="41"/>
        <v/>
      </c>
      <c r="CR234" s="42" t="str">
        <f t="shared" si="42"/>
        <v/>
      </c>
      <c r="CS234" t="str">
        <f t="shared" si="43"/>
        <v/>
      </c>
      <c r="CT234" t="str">
        <f>IF(L234="Y","tissue","")</f>
        <v/>
      </c>
      <c r="CU234" t="str">
        <f>IF(L234="Y","in collection","")</f>
        <v/>
      </c>
      <c r="CV234" t="str">
        <f>IF(L234="Y","dessicated","")</f>
        <v/>
      </c>
    </row>
    <row r="235" spans="1:100" ht="16.5" x14ac:dyDescent="0.3">
      <c r="A235" s="7"/>
      <c r="B235" s="19"/>
      <c r="C235" s="19"/>
      <c r="D235" s="19"/>
      <c r="E235" s="19"/>
      <c r="F235" s="19"/>
      <c r="G235" s="10"/>
      <c r="H235" s="14"/>
      <c r="I235" s="19"/>
      <c r="J235" s="19"/>
      <c r="K235" s="10"/>
      <c r="L235" s="19"/>
      <c r="M235" s="19"/>
      <c r="N235" s="19"/>
      <c r="O235" s="19"/>
      <c r="P235" s="19"/>
      <c r="Q235" s="24"/>
      <c r="R235" s="14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29"/>
      <c r="AL235" s="29"/>
      <c r="AM235" s="7"/>
      <c r="AN235" s="7"/>
      <c r="AO235" s="7"/>
      <c r="AP235" s="19"/>
      <c r="AQ235" s="19"/>
      <c r="AR235" s="19"/>
      <c r="AS235" s="14"/>
      <c r="AT235" s="19"/>
      <c r="AU235" s="19"/>
      <c r="AV235" s="19"/>
      <c r="AW235" s="14"/>
      <c r="AX235" s="19"/>
      <c r="AY235" s="19"/>
      <c r="AZ235" s="19"/>
      <c r="BA235" s="19"/>
      <c r="BB235" s="19"/>
      <c r="BC235" s="19"/>
      <c r="BD235" s="19"/>
      <c r="BE235" s="19"/>
      <c r="BF235" s="14"/>
      <c r="BG235" s="35" t="str">
        <f>IF(BB235&lt;&gt;"","&lt;a href='https://www.inaturalist.org/observations/"&amp;BB235&amp;" 'target='_blank' style='color: blue'&gt;iNaturalist Record: "&amp;BB235&amp;"&lt;/a&gt; ","")</f>
        <v/>
      </c>
      <c r="BH235" s="36" t="str">
        <f>IF(AT235&lt;&gt;"",AT235&amp;". ","")</f>
        <v/>
      </c>
      <c r="BI235" s="36" t="str">
        <f>IF(AV235&lt;&gt;"","Land use/disturbance history: "&amp;AV235&amp;". ","")</f>
        <v/>
      </c>
      <c r="BJ235" s="36" t="str">
        <f>IF(AW235&lt;&gt;"","Slope in degrees: "&amp;AW235&amp;". ","")</f>
        <v/>
      </c>
      <c r="BK235" s="36" t="str">
        <f>IF(AX235&lt;&gt;"","Slope aspect: "&amp;AX235&amp;". ","")</f>
        <v/>
      </c>
      <c r="BL235" s="36" t="str">
        <f>IF(AY235&lt;&gt;"","Soil description: "&amp;AY235&amp;". ","")</f>
        <v/>
      </c>
      <c r="BM235" s="36" t="str">
        <f>IF(BA235&lt;&gt;"","Terrain: "&amp;BA235&amp;". ","")</f>
        <v/>
      </c>
      <c r="BN235" s="36" t="str">
        <f t="shared" si="33"/>
        <v/>
      </c>
      <c r="BO235" t="str">
        <f t="shared" si="34"/>
        <v/>
      </c>
      <c r="BP235" t="str">
        <f>IF(BD235&lt;&gt;"","Permit: "&amp;BD235,"")</f>
        <v/>
      </c>
      <c r="BQ235" s="41" t="str">
        <f>IF(AA235="Abundant","Estimated frequency within viewshed: Abundant (&gt;500).",IF(AA235="Common","Estimated frequency within viewshed: Common (101-500).",IF(AA235="Frequent","Estimated frequency within viewshed: Frequent (11-100).",IF(AA235="Occasional","Estimated frequency within viewshed: Occasional (6-10).",IF(AA235="Rare","Estimated frequency within viewshed: Rare (1-5).","")))))</f>
        <v/>
      </c>
      <c r="BR235" s="41" t="str">
        <f>IF(B235&lt;&gt;"",B235&amp;". ","")</f>
        <v/>
      </c>
      <c r="BS235" s="41" t="str">
        <f>IF(M235="Same individual","Tissue sample collected.",IF(M235="Same population","Tissue sample collected from another individual in the same population.",""))</f>
        <v/>
      </c>
      <c r="BT235" s="41" t="str">
        <f>IF(R235&lt;&gt;"","Seed sample collected from "&amp;R235&amp;" plants within the same population.","")</f>
        <v/>
      </c>
      <c r="BU235" s="41" t="str">
        <f>IF(AB235&lt;&gt;"",AB235&amp;". ","")</f>
        <v/>
      </c>
      <c r="BV235" s="41" t="str">
        <f>IF(AE235&lt;&gt;"","Landowner: "&amp;AE235&amp;".","")</f>
        <v/>
      </c>
      <c r="BW235" s="41" t="str">
        <f>IF(AF235&lt;&gt;"","Element Occurrence ID: "&amp;AF235&amp;".","")</f>
        <v/>
      </c>
      <c r="BX235" s="41" t="str">
        <f t="shared" si="35"/>
        <v/>
      </c>
      <c r="BY235" t="str">
        <f t="shared" si="36"/>
        <v/>
      </c>
      <c r="BZ235" s="41" t="str">
        <f t="shared" si="37"/>
        <v/>
      </c>
      <c r="CA235" t="str">
        <f t="shared" si="38"/>
        <v/>
      </c>
      <c r="CB235" s="41" t="str">
        <f>IF(AU235&lt;&gt;"","Area immediately surrounding specimen: "&amp;AU235&amp;".","")</f>
        <v/>
      </c>
      <c r="CC235" s="41" t="str">
        <f>IF(T235&lt;&gt;"","Habit: "&amp;T235&amp;".","")</f>
        <v/>
      </c>
      <c r="CD235" s="41" t="str">
        <f>IF(U235&lt;&gt;"","Life history habit: "&amp;U235&amp;".","")</f>
        <v/>
      </c>
      <c r="CE235" s="41" t="str">
        <f>IF(V235&lt;&gt;"","Graminoid habit: "&amp;V235&amp;".","")</f>
        <v/>
      </c>
      <c r="CF235" s="41" t="str">
        <f>IF(W235&lt;&gt;"","Flower color: "&amp;W235&amp;".","")</f>
        <v/>
      </c>
      <c r="CG235" s="41" t="str">
        <f>IF(X235&lt;&gt;"","Height in centimeters: "&amp;X235&amp;".","")</f>
        <v/>
      </c>
      <c r="CH235" s="41" t="str">
        <f>IF(Y235&lt;&gt;"",Y235&amp;".","")</f>
        <v/>
      </c>
      <c r="CI235" s="41" t="str">
        <f t="shared" si="39"/>
        <v/>
      </c>
      <c r="CJ235" t="str">
        <f t="shared" si="40"/>
        <v/>
      </c>
      <c r="CK235" s="41" t="str">
        <f>IF(T235&lt;&gt;"","''habit'':"&amp;"''"&amp;T235&amp;"'',","")</f>
        <v/>
      </c>
      <c r="CL235" s="41" t="str">
        <f>IF(U235&lt;&gt;"","''life cycle habit'':"&amp;"''"&amp;U235&amp;"'',","")</f>
        <v/>
      </c>
      <c r="CM235" s="41" t="str">
        <f>IF(V235&lt;&gt;"","''graminoidHabit'':"&amp;"''"&amp;V235&amp;"'',","")</f>
        <v/>
      </c>
      <c r="CN235" s="41" t="str">
        <f>IF(W235&lt;&gt;"","''flower color'':"&amp;"''"&amp;W235&amp;"'',","")</f>
        <v/>
      </c>
      <c r="CO235" s="41" t="str">
        <f>IF(X235&lt;&gt;"","''heightInCentimeters'':"&amp;X235&amp;",","")</f>
        <v/>
      </c>
      <c r="CP235" s="41" t="str">
        <f>IF(Y235&lt;&gt;"",Y235,"")</f>
        <v/>
      </c>
      <c r="CQ235" s="41" t="str">
        <f t="shared" si="41"/>
        <v/>
      </c>
      <c r="CR235" s="42" t="str">
        <f t="shared" si="42"/>
        <v/>
      </c>
      <c r="CS235" t="str">
        <f t="shared" si="43"/>
        <v/>
      </c>
      <c r="CT235" t="str">
        <f>IF(L235="Y","tissue","")</f>
        <v/>
      </c>
      <c r="CU235" t="str">
        <f>IF(L235="Y","in collection","")</f>
        <v/>
      </c>
      <c r="CV235" t="str">
        <f>IF(L235="Y","dessicated","")</f>
        <v/>
      </c>
    </row>
    <row r="236" spans="1:100" ht="16.5" x14ac:dyDescent="0.3">
      <c r="A236" s="7"/>
      <c r="B236" s="19"/>
      <c r="C236" s="19"/>
      <c r="D236" s="19"/>
      <c r="E236" s="19"/>
      <c r="F236" s="19"/>
      <c r="G236" s="10"/>
      <c r="H236" s="14"/>
      <c r="I236" s="19"/>
      <c r="J236" s="19"/>
      <c r="K236" s="10"/>
      <c r="L236" s="19"/>
      <c r="M236" s="19"/>
      <c r="N236" s="19"/>
      <c r="O236" s="19"/>
      <c r="P236" s="19"/>
      <c r="Q236" s="24"/>
      <c r="R236" s="14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29"/>
      <c r="AL236" s="29"/>
      <c r="AM236" s="7"/>
      <c r="AN236" s="7"/>
      <c r="AO236" s="7"/>
      <c r="AP236" s="19"/>
      <c r="AQ236" s="19"/>
      <c r="AR236" s="19"/>
      <c r="AS236" s="14"/>
      <c r="AT236" s="19"/>
      <c r="AU236" s="19"/>
      <c r="AV236" s="19"/>
      <c r="AW236" s="14"/>
      <c r="AX236" s="19"/>
      <c r="AY236" s="19"/>
      <c r="AZ236" s="19"/>
      <c r="BA236" s="19"/>
      <c r="BB236" s="19"/>
      <c r="BC236" s="19"/>
      <c r="BD236" s="19"/>
      <c r="BE236" s="19"/>
      <c r="BF236" s="14"/>
      <c r="BG236" s="35" t="str">
        <f>IF(BB236&lt;&gt;"","&lt;a href='https://www.inaturalist.org/observations/"&amp;BB236&amp;" 'target='_blank' style='color: blue'&gt;iNaturalist Record: "&amp;BB236&amp;"&lt;/a&gt; ","")</f>
        <v/>
      </c>
      <c r="BH236" s="36" t="str">
        <f>IF(AT236&lt;&gt;"",AT236&amp;". ","")</f>
        <v/>
      </c>
      <c r="BI236" s="36" t="str">
        <f>IF(AV236&lt;&gt;"","Land use/disturbance history: "&amp;AV236&amp;". ","")</f>
        <v/>
      </c>
      <c r="BJ236" s="36" t="str">
        <f>IF(AW236&lt;&gt;"","Slope in degrees: "&amp;AW236&amp;". ","")</f>
        <v/>
      </c>
      <c r="BK236" s="36" t="str">
        <f>IF(AX236&lt;&gt;"","Slope aspect: "&amp;AX236&amp;". ","")</f>
        <v/>
      </c>
      <c r="BL236" s="36" t="str">
        <f>IF(AY236&lt;&gt;"","Soil description: "&amp;AY236&amp;". ","")</f>
        <v/>
      </c>
      <c r="BM236" s="36" t="str">
        <f>IF(BA236&lt;&gt;"","Terrain: "&amp;BA236&amp;". ","")</f>
        <v/>
      </c>
      <c r="BN236" s="36" t="str">
        <f t="shared" si="33"/>
        <v/>
      </c>
      <c r="BO236" t="str">
        <f t="shared" si="34"/>
        <v/>
      </c>
      <c r="BP236" t="str">
        <f>IF(BD236&lt;&gt;"","Permit: "&amp;BD236,"")</f>
        <v/>
      </c>
      <c r="BQ236" s="41" t="str">
        <f>IF(AA236="Abundant","Estimated frequency within viewshed: Abundant (&gt;500).",IF(AA236="Common","Estimated frequency within viewshed: Common (101-500).",IF(AA236="Frequent","Estimated frequency within viewshed: Frequent (11-100).",IF(AA236="Occasional","Estimated frequency within viewshed: Occasional (6-10).",IF(AA236="Rare","Estimated frequency within viewshed: Rare (1-5).","")))))</f>
        <v/>
      </c>
      <c r="BR236" s="41" t="str">
        <f>IF(B236&lt;&gt;"",B236&amp;". ","")</f>
        <v/>
      </c>
      <c r="BS236" s="41" t="str">
        <f>IF(M236="Same individual","Tissue sample collected.",IF(M236="Same population","Tissue sample collected from another individual in the same population.",""))</f>
        <v/>
      </c>
      <c r="BT236" s="41" t="str">
        <f>IF(R236&lt;&gt;"","Seed sample collected from "&amp;R236&amp;" plants within the same population.","")</f>
        <v/>
      </c>
      <c r="BU236" s="41" t="str">
        <f>IF(AB236&lt;&gt;"",AB236&amp;". ","")</f>
        <v/>
      </c>
      <c r="BV236" s="41" t="str">
        <f>IF(AE236&lt;&gt;"","Landowner: "&amp;AE236&amp;".","")</f>
        <v/>
      </c>
      <c r="BW236" s="41" t="str">
        <f>IF(AF236&lt;&gt;"","Element Occurrence ID: "&amp;AF236&amp;".","")</f>
        <v/>
      </c>
      <c r="BX236" s="41" t="str">
        <f t="shared" si="35"/>
        <v/>
      </c>
      <c r="BY236" t="str">
        <f t="shared" si="36"/>
        <v/>
      </c>
      <c r="BZ236" s="41" t="str">
        <f t="shared" si="37"/>
        <v/>
      </c>
      <c r="CA236" t="str">
        <f t="shared" si="38"/>
        <v/>
      </c>
      <c r="CB236" s="41" t="str">
        <f>IF(AU236&lt;&gt;"","Area immediately surrounding specimen: "&amp;AU236&amp;".","")</f>
        <v/>
      </c>
      <c r="CC236" s="41" t="str">
        <f>IF(T236&lt;&gt;"","Habit: "&amp;T236&amp;".","")</f>
        <v/>
      </c>
      <c r="CD236" s="41" t="str">
        <f>IF(U236&lt;&gt;"","Life history habit: "&amp;U236&amp;".","")</f>
        <v/>
      </c>
      <c r="CE236" s="41" t="str">
        <f>IF(V236&lt;&gt;"","Graminoid habit: "&amp;V236&amp;".","")</f>
        <v/>
      </c>
      <c r="CF236" s="41" t="str">
        <f>IF(W236&lt;&gt;"","Flower color: "&amp;W236&amp;".","")</f>
        <v/>
      </c>
      <c r="CG236" s="41" t="str">
        <f>IF(X236&lt;&gt;"","Height in centimeters: "&amp;X236&amp;".","")</f>
        <v/>
      </c>
      <c r="CH236" s="41" t="str">
        <f>IF(Y236&lt;&gt;"",Y236&amp;".","")</f>
        <v/>
      </c>
      <c r="CI236" s="41" t="str">
        <f t="shared" si="39"/>
        <v/>
      </c>
      <c r="CJ236" t="str">
        <f t="shared" si="40"/>
        <v/>
      </c>
      <c r="CK236" s="41" t="str">
        <f>IF(T236&lt;&gt;"","''habit'':"&amp;"''"&amp;T236&amp;"'',","")</f>
        <v/>
      </c>
      <c r="CL236" s="41" t="str">
        <f>IF(U236&lt;&gt;"","''life cycle habit'':"&amp;"''"&amp;U236&amp;"'',","")</f>
        <v/>
      </c>
      <c r="CM236" s="41" t="str">
        <f>IF(V236&lt;&gt;"","''graminoidHabit'':"&amp;"''"&amp;V236&amp;"'',","")</f>
        <v/>
      </c>
      <c r="CN236" s="41" t="str">
        <f>IF(W236&lt;&gt;"","''flower color'':"&amp;"''"&amp;W236&amp;"'',","")</f>
        <v/>
      </c>
      <c r="CO236" s="41" t="str">
        <f>IF(X236&lt;&gt;"","''heightInCentimeters'':"&amp;X236&amp;",","")</f>
        <v/>
      </c>
      <c r="CP236" s="41" t="str">
        <f>IF(Y236&lt;&gt;"",Y236,"")</f>
        <v/>
      </c>
      <c r="CQ236" s="41" t="str">
        <f t="shared" si="41"/>
        <v/>
      </c>
      <c r="CR236" s="42" t="str">
        <f t="shared" si="42"/>
        <v/>
      </c>
      <c r="CS236" t="str">
        <f t="shared" si="43"/>
        <v/>
      </c>
      <c r="CT236" t="str">
        <f>IF(L236="Y","tissue","")</f>
        <v/>
      </c>
      <c r="CU236" t="str">
        <f>IF(L236="Y","in collection","")</f>
        <v/>
      </c>
      <c r="CV236" t="str">
        <f>IF(L236="Y","dessicated","")</f>
        <v/>
      </c>
    </row>
    <row r="237" spans="1:100" ht="16.5" x14ac:dyDescent="0.3">
      <c r="A237" s="7"/>
      <c r="B237" s="19"/>
      <c r="C237" s="19"/>
      <c r="D237" s="19"/>
      <c r="E237" s="19"/>
      <c r="F237" s="19"/>
      <c r="G237" s="10"/>
      <c r="H237" s="14"/>
      <c r="I237" s="19"/>
      <c r="J237" s="19"/>
      <c r="K237" s="10"/>
      <c r="L237" s="19"/>
      <c r="M237" s="19"/>
      <c r="N237" s="19"/>
      <c r="O237" s="19"/>
      <c r="P237" s="19"/>
      <c r="Q237" s="24"/>
      <c r="R237" s="14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29"/>
      <c r="AL237" s="29"/>
      <c r="AM237" s="7"/>
      <c r="AN237" s="7"/>
      <c r="AO237" s="7"/>
      <c r="AP237" s="19"/>
      <c r="AQ237" s="19"/>
      <c r="AR237" s="19"/>
      <c r="AS237" s="14"/>
      <c r="AT237" s="19"/>
      <c r="AU237" s="19"/>
      <c r="AV237" s="19"/>
      <c r="AW237" s="14"/>
      <c r="AX237" s="19"/>
      <c r="AY237" s="19"/>
      <c r="AZ237" s="19"/>
      <c r="BA237" s="19"/>
      <c r="BB237" s="19"/>
      <c r="BC237" s="19"/>
      <c r="BD237" s="19"/>
      <c r="BE237" s="19"/>
      <c r="BF237" s="14"/>
      <c r="BG237" s="35" t="str">
        <f>IF(BB237&lt;&gt;"","&lt;a href='https://www.inaturalist.org/observations/"&amp;BB237&amp;" 'target='_blank' style='color: blue'&gt;iNaturalist Record: "&amp;BB237&amp;"&lt;/a&gt; ","")</f>
        <v/>
      </c>
      <c r="BH237" s="36" t="str">
        <f>IF(AT237&lt;&gt;"",AT237&amp;". ","")</f>
        <v/>
      </c>
      <c r="BI237" s="36" t="str">
        <f>IF(AV237&lt;&gt;"","Land use/disturbance history: "&amp;AV237&amp;". ","")</f>
        <v/>
      </c>
      <c r="BJ237" s="36" t="str">
        <f>IF(AW237&lt;&gt;"","Slope in degrees: "&amp;AW237&amp;". ","")</f>
        <v/>
      </c>
      <c r="BK237" s="36" t="str">
        <f>IF(AX237&lt;&gt;"","Slope aspect: "&amp;AX237&amp;". ","")</f>
        <v/>
      </c>
      <c r="BL237" s="36" t="str">
        <f>IF(AY237&lt;&gt;"","Soil description: "&amp;AY237&amp;". ","")</f>
        <v/>
      </c>
      <c r="BM237" s="36" t="str">
        <f>IF(BA237&lt;&gt;"","Terrain: "&amp;BA237&amp;". ","")</f>
        <v/>
      </c>
      <c r="BN237" s="36" t="str">
        <f t="shared" si="33"/>
        <v/>
      </c>
      <c r="BO237" t="str">
        <f t="shared" si="34"/>
        <v/>
      </c>
      <c r="BP237" t="str">
        <f>IF(BD237&lt;&gt;"","Permit: "&amp;BD237,"")</f>
        <v/>
      </c>
      <c r="BQ237" s="41" t="str">
        <f>IF(AA237="Abundant","Estimated frequency within viewshed: Abundant (&gt;500).",IF(AA237="Common","Estimated frequency within viewshed: Common (101-500).",IF(AA237="Frequent","Estimated frequency within viewshed: Frequent (11-100).",IF(AA237="Occasional","Estimated frequency within viewshed: Occasional (6-10).",IF(AA237="Rare","Estimated frequency within viewshed: Rare (1-5).","")))))</f>
        <v/>
      </c>
      <c r="BR237" s="41" t="str">
        <f>IF(B237&lt;&gt;"",B237&amp;". ","")</f>
        <v/>
      </c>
      <c r="BS237" s="41" t="str">
        <f>IF(M237="Same individual","Tissue sample collected.",IF(M237="Same population","Tissue sample collected from another individual in the same population.",""))</f>
        <v/>
      </c>
      <c r="BT237" s="41" t="str">
        <f>IF(R237&lt;&gt;"","Seed sample collected from "&amp;R237&amp;" plants within the same population.","")</f>
        <v/>
      </c>
      <c r="BU237" s="41" t="str">
        <f>IF(AB237&lt;&gt;"",AB237&amp;". ","")</f>
        <v/>
      </c>
      <c r="BV237" s="41" t="str">
        <f>IF(AE237&lt;&gt;"","Landowner: "&amp;AE237&amp;".","")</f>
        <v/>
      </c>
      <c r="BW237" s="41" t="str">
        <f>IF(AF237&lt;&gt;"","Element Occurrence ID: "&amp;AF237&amp;".","")</f>
        <v/>
      </c>
      <c r="BX237" s="41" t="str">
        <f t="shared" si="35"/>
        <v/>
      </c>
      <c r="BY237" t="str">
        <f t="shared" si="36"/>
        <v/>
      </c>
      <c r="BZ237" s="41" t="str">
        <f t="shared" si="37"/>
        <v/>
      </c>
      <c r="CA237" t="str">
        <f t="shared" si="38"/>
        <v/>
      </c>
      <c r="CB237" s="41" t="str">
        <f>IF(AU237&lt;&gt;"","Area immediately surrounding specimen: "&amp;AU237&amp;".","")</f>
        <v/>
      </c>
      <c r="CC237" s="41" t="str">
        <f>IF(T237&lt;&gt;"","Habit: "&amp;T237&amp;".","")</f>
        <v/>
      </c>
      <c r="CD237" s="41" t="str">
        <f>IF(U237&lt;&gt;"","Life history habit: "&amp;U237&amp;".","")</f>
        <v/>
      </c>
      <c r="CE237" s="41" t="str">
        <f>IF(V237&lt;&gt;"","Graminoid habit: "&amp;V237&amp;".","")</f>
        <v/>
      </c>
      <c r="CF237" s="41" t="str">
        <f>IF(W237&lt;&gt;"","Flower color: "&amp;W237&amp;".","")</f>
        <v/>
      </c>
      <c r="CG237" s="41" t="str">
        <f>IF(X237&lt;&gt;"","Height in centimeters: "&amp;X237&amp;".","")</f>
        <v/>
      </c>
      <c r="CH237" s="41" t="str">
        <f>IF(Y237&lt;&gt;"",Y237&amp;".","")</f>
        <v/>
      </c>
      <c r="CI237" s="41" t="str">
        <f t="shared" si="39"/>
        <v/>
      </c>
      <c r="CJ237" t="str">
        <f t="shared" si="40"/>
        <v/>
      </c>
      <c r="CK237" s="41" t="str">
        <f>IF(T237&lt;&gt;"","''habit'':"&amp;"''"&amp;T237&amp;"'',","")</f>
        <v/>
      </c>
      <c r="CL237" s="41" t="str">
        <f>IF(U237&lt;&gt;"","''life cycle habit'':"&amp;"''"&amp;U237&amp;"'',","")</f>
        <v/>
      </c>
      <c r="CM237" s="41" t="str">
        <f>IF(V237&lt;&gt;"","''graminoidHabit'':"&amp;"''"&amp;V237&amp;"'',","")</f>
        <v/>
      </c>
      <c r="CN237" s="41" t="str">
        <f>IF(W237&lt;&gt;"","''flower color'':"&amp;"''"&amp;W237&amp;"'',","")</f>
        <v/>
      </c>
      <c r="CO237" s="41" t="str">
        <f>IF(X237&lt;&gt;"","''heightInCentimeters'':"&amp;X237&amp;",","")</f>
        <v/>
      </c>
      <c r="CP237" s="41" t="str">
        <f>IF(Y237&lt;&gt;"",Y237,"")</f>
        <v/>
      </c>
      <c r="CQ237" s="41" t="str">
        <f t="shared" si="41"/>
        <v/>
      </c>
      <c r="CR237" s="42" t="str">
        <f t="shared" si="42"/>
        <v/>
      </c>
      <c r="CS237" t="str">
        <f t="shared" si="43"/>
        <v/>
      </c>
      <c r="CT237" t="str">
        <f>IF(L237="Y","tissue","")</f>
        <v/>
      </c>
      <c r="CU237" t="str">
        <f>IF(L237="Y","in collection","")</f>
        <v/>
      </c>
      <c r="CV237" t="str">
        <f>IF(L237="Y","dessicated","")</f>
        <v/>
      </c>
    </row>
    <row r="238" spans="1:100" ht="16.5" x14ac:dyDescent="0.3">
      <c r="A238" s="7"/>
      <c r="B238" s="19"/>
      <c r="C238" s="19"/>
      <c r="D238" s="19"/>
      <c r="E238" s="19"/>
      <c r="F238" s="19"/>
      <c r="G238" s="10"/>
      <c r="H238" s="14"/>
      <c r="I238" s="19"/>
      <c r="J238" s="19"/>
      <c r="K238" s="10"/>
      <c r="L238" s="19"/>
      <c r="M238" s="19"/>
      <c r="N238" s="19"/>
      <c r="O238" s="19"/>
      <c r="P238" s="19"/>
      <c r="Q238" s="24"/>
      <c r="R238" s="14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29"/>
      <c r="AL238" s="29"/>
      <c r="AM238" s="7"/>
      <c r="AN238" s="7"/>
      <c r="AO238" s="7"/>
      <c r="AP238" s="19"/>
      <c r="AQ238" s="19"/>
      <c r="AR238" s="19"/>
      <c r="AS238" s="14"/>
      <c r="AT238" s="19"/>
      <c r="AU238" s="19"/>
      <c r="AV238" s="19"/>
      <c r="AW238" s="14"/>
      <c r="AX238" s="19"/>
      <c r="AY238" s="19"/>
      <c r="AZ238" s="19"/>
      <c r="BA238" s="19"/>
      <c r="BB238" s="19"/>
      <c r="BC238" s="19"/>
      <c r="BD238" s="19"/>
      <c r="BE238" s="19"/>
      <c r="BF238" s="14"/>
      <c r="BG238" s="35" t="str">
        <f>IF(BB238&lt;&gt;"","&lt;a href='https://www.inaturalist.org/observations/"&amp;BB238&amp;" 'target='_blank' style='color: blue'&gt;iNaturalist Record: "&amp;BB238&amp;"&lt;/a&gt; ","")</f>
        <v/>
      </c>
      <c r="BH238" s="36" t="str">
        <f>IF(AT238&lt;&gt;"",AT238&amp;". ","")</f>
        <v/>
      </c>
      <c r="BI238" s="36" t="str">
        <f>IF(AV238&lt;&gt;"","Land use/disturbance history: "&amp;AV238&amp;". ","")</f>
        <v/>
      </c>
      <c r="BJ238" s="36" t="str">
        <f>IF(AW238&lt;&gt;"","Slope in degrees: "&amp;AW238&amp;". ","")</f>
        <v/>
      </c>
      <c r="BK238" s="36" t="str">
        <f>IF(AX238&lt;&gt;"","Slope aspect: "&amp;AX238&amp;". ","")</f>
        <v/>
      </c>
      <c r="BL238" s="36" t="str">
        <f>IF(AY238&lt;&gt;"","Soil description: "&amp;AY238&amp;". ","")</f>
        <v/>
      </c>
      <c r="BM238" s="36" t="str">
        <f>IF(BA238&lt;&gt;"","Terrain: "&amp;BA238&amp;". ","")</f>
        <v/>
      </c>
      <c r="BN238" s="36" t="str">
        <f t="shared" si="33"/>
        <v/>
      </c>
      <c r="BO238" t="str">
        <f t="shared" si="34"/>
        <v/>
      </c>
      <c r="BP238" t="str">
        <f>IF(BD238&lt;&gt;"","Permit: "&amp;BD238,"")</f>
        <v/>
      </c>
      <c r="BQ238" s="41" t="str">
        <f>IF(AA238="Abundant","Estimated frequency within viewshed: Abundant (&gt;500).",IF(AA238="Common","Estimated frequency within viewshed: Common (101-500).",IF(AA238="Frequent","Estimated frequency within viewshed: Frequent (11-100).",IF(AA238="Occasional","Estimated frequency within viewshed: Occasional (6-10).",IF(AA238="Rare","Estimated frequency within viewshed: Rare (1-5).","")))))</f>
        <v/>
      </c>
      <c r="BR238" s="41" t="str">
        <f>IF(B238&lt;&gt;"",B238&amp;". ","")</f>
        <v/>
      </c>
      <c r="BS238" s="41" t="str">
        <f>IF(M238="Same individual","Tissue sample collected.",IF(M238="Same population","Tissue sample collected from another individual in the same population.",""))</f>
        <v/>
      </c>
      <c r="BT238" s="41" t="str">
        <f>IF(R238&lt;&gt;"","Seed sample collected from "&amp;R238&amp;" plants within the same population.","")</f>
        <v/>
      </c>
      <c r="BU238" s="41" t="str">
        <f>IF(AB238&lt;&gt;"",AB238&amp;". ","")</f>
        <v/>
      </c>
      <c r="BV238" s="41" t="str">
        <f>IF(AE238&lt;&gt;"","Landowner: "&amp;AE238&amp;".","")</f>
        <v/>
      </c>
      <c r="BW238" s="41" t="str">
        <f>IF(AF238&lt;&gt;"","Element Occurrence ID: "&amp;AF238&amp;".","")</f>
        <v/>
      </c>
      <c r="BX238" s="41" t="str">
        <f t="shared" si="35"/>
        <v/>
      </c>
      <c r="BY238" t="str">
        <f t="shared" si="36"/>
        <v/>
      </c>
      <c r="BZ238" s="41" t="str">
        <f t="shared" si="37"/>
        <v/>
      </c>
      <c r="CA238" t="str">
        <f t="shared" si="38"/>
        <v/>
      </c>
      <c r="CB238" s="41" t="str">
        <f>IF(AU238&lt;&gt;"","Area immediately surrounding specimen: "&amp;AU238&amp;".","")</f>
        <v/>
      </c>
      <c r="CC238" s="41" t="str">
        <f>IF(T238&lt;&gt;"","Habit: "&amp;T238&amp;".","")</f>
        <v/>
      </c>
      <c r="CD238" s="41" t="str">
        <f>IF(U238&lt;&gt;"","Life history habit: "&amp;U238&amp;".","")</f>
        <v/>
      </c>
      <c r="CE238" s="41" t="str">
        <f>IF(V238&lt;&gt;"","Graminoid habit: "&amp;V238&amp;".","")</f>
        <v/>
      </c>
      <c r="CF238" s="41" t="str">
        <f>IF(W238&lt;&gt;"","Flower color: "&amp;W238&amp;".","")</f>
        <v/>
      </c>
      <c r="CG238" s="41" t="str">
        <f>IF(X238&lt;&gt;"","Height in centimeters: "&amp;X238&amp;".","")</f>
        <v/>
      </c>
      <c r="CH238" s="41" t="str">
        <f>IF(Y238&lt;&gt;"",Y238&amp;".","")</f>
        <v/>
      </c>
      <c r="CI238" s="41" t="str">
        <f t="shared" si="39"/>
        <v/>
      </c>
      <c r="CJ238" t="str">
        <f t="shared" si="40"/>
        <v/>
      </c>
      <c r="CK238" s="41" t="str">
        <f>IF(T238&lt;&gt;"","''habit'':"&amp;"''"&amp;T238&amp;"'',","")</f>
        <v/>
      </c>
      <c r="CL238" s="41" t="str">
        <f>IF(U238&lt;&gt;"","''life cycle habit'':"&amp;"''"&amp;U238&amp;"'',","")</f>
        <v/>
      </c>
      <c r="CM238" s="41" t="str">
        <f>IF(V238&lt;&gt;"","''graminoidHabit'':"&amp;"''"&amp;V238&amp;"'',","")</f>
        <v/>
      </c>
      <c r="CN238" s="41" t="str">
        <f>IF(W238&lt;&gt;"","''flower color'':"&amp;"''"&amp;W238&amp;"'',","")</f>
        <v/>
      </c>
      <c r="CO238" s="41" t="str">
        <f>IF(X238&lt;&gt;"","''heightInCentimeters'':"&amp;X238&amp;",","")</f>
        <v/>
      </c>
      <c r="CP238" s="41" t="str">
        <f>IF(Y238&lt;&gt;"",Y238,"")</f>
        <v/>
      </c>
      <c r="CQ238" s="41" t="str">
        <f t="shared" si="41"/>
        <v/>
      </c>
      <c r="CR238" s="42" t="str">
        <f t="shared" si="42"/>
        <v/>
      </c>
      <c r="CS238" t="str">
        <f t="shared" si="43"/>
        <v/>
      </c>
      <c r="CT238" t="str">
        <f>IF(L238="Y","tissue","")</f>
        <v/>
      </c>
      <c r="CU238" t="str">
        <f>IF(L238="Y","in collection","")</f>
        <v/>
      </c>
      <c r="CV238" t="str">
        <f>IF(L238="Y","dessicated","")</f>
        <v/>
      </c>
    </row>
    <row r="239" spans="1:100" ht="16.5" x14ac:dyDescent="0.3">
      <c r="A239" s="7"/>
      <c r="B239" s="19"/>
      <c r="C239" s="19"/>
      <c r="D239" s="19"/>
      <c r="E239" s="19"/>
      <c r="F239" s="19"/>
      <c r="G239" s="10"/>
      <c r="H239" s="14"/>
      <c r="I239" s="19"/>
      <c r="J239" s="19"/>
      <c r="K239" s="10"/>
      <c r="L239" s="19"/>
      <c r="M239" s="19"/>
      <c r="N239" s="19"/>
      <c r="O239" s="19"/>
      <c r="P239" s="19"/>
      <c r="Q239" s="24"/>
      <c r="R239" s="14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29"/>
      <c r="AL239" s="29"/>
      <c r="AM239" s="7"/>
      <c r="AN239" s="7"/>
      <c r="AO239" s="7"/>
      <c r="AP239" s="19"/>
      <c r="AQ239" s="19"/>
      <c r="AR239" s="19"/>
      <c r="AS239" s="14"/>
      <c r="AT239" s="19"/>
      <c r="AU239" s="19"/>
      <c r="AV239" s="19"/>
      <c r="AW239" s="14"/>
      <c r="AX239" s="19"/>
      <c r="AY239" s="19"/>
      <c r="AZ239" s="19"/>
      <c r="BA239" s="19"/>
      <c r="BB239" s="19"/>
      <c r="BC239" s="19"/>
      <c r="BD239" s="19"/>
      <c r="BE239" s="19"/>
      <c r="BF239" s="14"/>
      <c r="BG239" s="35" t="str">
        <f>IF(BB239&lt;&gt;"","&lt;a href='https://www.inaturalist.org/observations/"&amp;BB239&amp;" 'target='_blank' style='color: blue'&gt;iNaturalist Record: "&amp;BB239&amp;"&lt;/a&gt; ","")</f>
        <v/>
      </c>
      <c r="BH239" s="36" t="str">
        <f>IF(AT239&lt;&gt;"",AT239&amp;". ","")</f>
        <v/>
      </c>
      <c r="BI239" s="36" t="str">
        <f>IF(AV239&lt;&gt;"","Land use/disturbance history: "&amp;AV239&amp;". ","")</f>
        <v/>
      </c>
      <c r="BJ239" s="36" t="str">
        <f>IF(AW239&lt;&gt;"","Slope in degrees: "&amp;AW239&amp;". ","")</f>
        <v/>
      </c>
      <c r="BK239" s="36" t="str">
        <f>IF(AX239&lt;&gt;"","Slope aspect: "&amp;AX239&amp;". ","")</f>
        <v/>
      </c>
      <c r="BL239" s="36" t="str">
        <f>IF(AY239&lt;&gt;"","Soil description: "&amp;AY239&amp;". ","")</f>
        <v/>
      </c>
      <c r="BM239" s="36" t="str">
        <f>IF(BA239&lt;&gt;"","Terrain: "&amp;BA239&amp;". ","")</f>
        <v/>
      </c>
      <c r="BN239" s="36" t="str">
        <f t="shared" si="33"/>
        <v/>
      </c>
      <c r="BO239" t="str">
        <f t="shared" si="34"/>
        <v/>
      </c>
      <c r="BP239" t="str">
        <f>IF(BD239&lt;&gt;"","Permit: "&amp;BD239,"")</f>
        <v/>
      </c>
      <c r="BQ239" s="41" t="str">
        <f>IF(AA239="Abundant","Estimated frequency within viewshed: Abundant (&gt;500).",IF(AA239="Common","Estimated frequency within viewshed: Common (101-500).",IF(AA239="Frequent","Estimated frequency within viewshed: Frequent (11-100).",IF(AA239="Occasional","Estimated frequency within viewshed: Occasional (6-10).",IF(AA239="Rare","Estimated frequency within viewshed: Rare (1-5).","")))))</f>
        <v/>
      </c>
      <c r="BR239" s="41" t="str">
        <f>IF(B239&lt;&gt;"",B239&amp;". ","")</f>
        <v/>
      </c>
      <c r="BS239" s="41" t="str">
        <f>IF(M239="Same individual","Tissue sample collected.",IF(M239="Same population","Tissue sample collected from another individual in the same population.",""))</f>
        <v/>
      </c>
      <c r="BT239" s="41" t="str">
        <f>IF(R239&lt;&gt;"","Seed sample collected from "&amp;R239&amp;" plants within the same population.","")</f>
        <v/>
      </c>
      <c r="BU239" s="41" t="str">
        <f>IF(AB239&lt;&gt;"",AB239&amp;". ","")</f>
        <v/>
      </c>
      <c r="BV239" s="41" t="str">
        <f>IF(AE239&lt;&gt;"","Landowner: "&amp;AE239&amp;".","")</f>
        <v/>
      </c>
      <c r="BW239" s="41" t="str">
        <f>IF(AF239&lt;&gt;"","Element Occurrence ID: "&amp;AF239&amp;".","")</f>
        <v/>
      </c>
      <c r="BX239" s="41" t="str">
        <f t="shared" si="35"/>
        <v/>
      </c>
      <c r="BY239" t="str">
        <f t="shared" si="36"/>
        <v/>
      </c>
      <c r="BZ239" s="41" t="str">
        <f t="shared" si="37"/>
        <v/>
      </c>
      <c r="CA239" t="str">
        <f t="shared" si="38"/>
        <v/>
      </c>
      <c r="CB239" s="41" t="str">
        <f>IF(AU239&lt;&gt;"","Area immediately surrounding specimen: "&amp;AU239&amp;".","")</f>
        <v/>
      </c>
      <c r="CC239" s="41" t="str">
        <f>IF(T239&lt;&gt;"","Habit: "&amp;T239&amp;".","")</f>
        <v/>
      </c>
      <c r="CD239" s="41" t="str">
        <f>IF(U239&lt;&gt;"","Life history habit: "&amp;U239&amp;".","")</f>
        <v/>
      </c>
      <c r="CE239" s="41" t="str">
        <f>IF(V239&lt;&gt;"","Graminoid habit: "&amp;V239&amp;".","")</f>
        <v/>
      </c>
      <c r="CF239" s="41" t="str">
        <f>IF(W239&lt;&gt;"","Flower color: "&amp;W239&amp;".","")</f>
        <v/>
      </c>
      <c r="CG239" s="41" t="str">
        <f>IF(X239&lt;&gt;"","Height in centimeters: "&amp;X239&amp;".","")</f>
        <v/>
      </c>
      <c r="CH239" s="41" t="str">
        <f>IF(Y239&lt;&gt;"",Y239&amp;".","")</f>
        <v/>
      </c>
      <c r="CI239" s="41" t="str">
        <f t="shared" si="39"/>
        <v/>
      </c>
      <c r="CJ239" t="str">
        <f t="shared" si="40"/>
        <v/>
      </c>
      <c r="CK239" s="41" t="str">
        <f>IF(T239&lt;&gt;"","''habit'':"&amp;"''"&amp;T239&amp;"'',","")</f>
        <v/>
      </c>
      <c r="CL239" s="41" t="str">
        <f>IF(U239&lt;&gt;"","''life cycle habit'':"&amp;"''"&amp;U239&amp;"'',","")</f>
        <v/>
      </c>
      <c r="CM239" s="41" t="str">
        <f>IF(V239&lt;&gt;"","''graminoidHabit'':"&amp;"''"&amp;V239&amp;"'',","")</f>
        <v/>
      </c>
      <c r="CN239" s="41" t="str">
        <f>IF(W239&lt;&gt;"","''flower color'':"&amp;"''"&amp;W239&amp;"'',","")</f>
        <v/>
      </c>
      <c r="CO239" s="41" t="str">
        <f>IF(X239&lt;&gt;"","''heightInCentimeters'':"&amp;X239&amp;",","")</f>
        <v/>
      </c>
      <c r="CP239" s="41" t="str">
        <f>IF(Y239&lt;&gt;"",Y239,"")</f>
        <v/>
      </c>
      <c r="CQ239" s="41" t="str">
        <f t="shared" si="41"/>
        <v/>
      </c>
      <c r="CR239" s="42" t="str">
        <f t="shared" si="42"/>
        <v/>
      </c>
      <c r="CS239" t="str">
        <f t="shared" si="43"/>
        <v/>
      </c>
      <c r="CT239" t="str">
        <f>IF(L239="Y","tissue","")</f>
        <v/>
      </c>
      <c r="CU239" t="str">
        <f>IF(L239="Y","in collection","")</f>
        <v/>
      </c>
      <c r="CV239" t="str">
        <f>IF(L239="Y","dessicated","")</f>
        <v/>
      </c>
    </row>
    <row r="240" spans="1:100" ht="16.5" x14ac:dyDescent="0.3">
      <c r="A240" s="7"/>
      <c r="B240" s="19"/>
      <c r="C240" s="19"/>
      <c r="D240" s="19"/>
      <c r="E240" s="19"/>
      <c r="F240" s="19"/>
      <c r="G240" s="10"/>
      <c r="H240" s="14"/>
      <c r="I240" s="19"/>
      <c r="J240" s="19"/>
      <c r="K240" s="10"/>
      <c r="L240" s="19"/>
      <c r="M240" s="19"/>
      <c r="N240" s="19"/>
      <c r="O240" s="19"/>
      <c r="P240" s="19"/>
      <c r="Q240" s="24"/>
      <c r="R240" s="14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29"/>
      <c r="AL240" s="29"/>
      <c r="AM240" s="7"/>
      <c r="AN240" s="7"/>
      <c r="AO240" s="7"/>
      <c r="AP240" s="19"/>
      <c r="AQ240" s="19"/>
      <c r="AR240" s="19"/>
      <c r="AS240" s="14"/>
      <c r="AT240" s="19"/>
      <c r="AU240" s="19"/>
      <c r="AV240" s="19"/>
      <c r="AW240" s="14"/>
      <c r="AX240" s="19"/>
      <c r="AY240" s="19"/>
      <c r="AZ240" s="19"/>
      <c r="BA240" s="19"/>
      <c r="BB240" s="19"/>
      <c r="BC240" s="19"/>
      <c r="BD240" s="19"/>
      <c r="BE240" s="19"/>
      <c r="BF240" s="14"/>
      <c r="BG240" s="35" t="str">
        <f>IF(BB240&lt;&gt;"","&lt;a href='https://www.inaturalist.org/observations/"&amp;BB240&amp;" 'target='_blank' style='color: blue'&gt;iNaturalist Record: "&amp;BB240&amp;"&lt;/a&gt; ","")</f>
        <v/>
      </c>
      <c r="BH240" s="36" t="str">
        <f>IF(AT240&lt;&gt;"",AT240&amp;". ","")</f>
        <v/>
      </c>
      <c r="BI240" s="36" t="str">
        <f>IF(AV240&lt;&gt;"","Land use/disturbance history: "&amp;AV240&amp;". ","")</f>
        <v/>
      </c>
      <c r="BJ240" s="36" t="str">
        <f>IF(AW240&lt;&gt;"","Slope in degrees: "&amp;AW240&amp;". ","")</f>
        <v/>
      </c>
      <c r="BK240" s="36" t="str">
        <f>IF(AX240&lt;&gt;"","Slope aspect: "&amp;AX240&amp;". ","")</f>
        <v/>
      </c>
      <c r="BL240" s="36" t="str">
        <f>IF(AY240&lt;&gt;"","Soil description: "&amp;AY240&amp;". ","")</f>
        <v/>
      </c>
      <c r="BM240" s="36" t="str">
        <f>IF(BA240&lt;&gt;"","Terrain: "&amp;BA240&amp;". ","")</f>
        <v/>
      </c>
      <c r="BN240" s="36" t="str">
        <f t="shared" si="33"/>
        <v/>
      </c>
      <c r="BO240" t="str">
        <f t="shared" si="34"/>
        <v/>
      </c>
      <c r="BP240" t="str">
        <f>IF(BD240&lt;&gt;"","Permit: "&amp;BD240,"")</f>
        <v/>
      </c>
      <c r="BQ240" s="41" t="str">
        <f>IF(AA240="Abundant","Estimated frequency within viewshed: Abundant (&gt;500).",IF(AA240="Common","Estimated frequency within viewshed: Common (101-500).",IF(AA240="Frequent","Estimated frequency within viewshed: Frequent (11-100).",IF(AA240="Occasional","Estimated frequency within viewshed: Occasional (6-10).",IF(AA240="Rare","Estimated frequency within viewshed: Rare (1-5).","")))))</f>
        <v/>
      </c>
      <c r="BR240" s="41" t="str">
        <f>IF(B240&lt;&gt;"",B240&amp;". ","")</f>
        <v/>
      </c>
      <c r="BS240" s="41" t="str">
        <f>IF(M240="Same individual","Tissue sample collected.",IF(M240="Same population","Tissue sample collected from another individual in the same population.",""))</f>
        <v/>
      </c>
      <c r="BT240" s="41" t="str">
        <f>IF(R240&lt;&gt;"","Seed sample collected from "&amp;R240&amp;" plants within the same population.","")</f>
        <v/>
      </c>
      <c r="BU240" s="41" t="str">
        <f>IF(AB240&lt;&gt;"",AB240&amp;". ","")</f>
        <v/>
      </c>
      <c r="BV240" s="41" t="str">
        <f>IF(AE240&lt;&gt;"","Landowner: "&amp;AE240&amp;".","")</f>
        <v/>
      </c>
      <c r="BW240" s="41" t="str">
        <f>IF(AF240&lt;&gt;"","Element Occurrence ID: "&amp;AF240&amp;".","")</f>
        <v/>
      </c>
      <c r="BX240" s="41" t="str">
        <f t="shared" si="35"/>
        <v/>
      </c>
      <c r="BY240" t="str">
        <f t="shared" si="36"/>
        <v/>
      </c>
      <c r="BZ240" s="41" t="str">
        <f t="shared" si="37"/>
        <v/>
      </c>
      <c r="CA240" t="str">
        <f t="shared" si="38"/>
        <v/>
      </c>
      <c r="CB240" s="41" t="str">
        <f>IF(AU240&lt;&gt;"","Area immediately surrounding specimen: "&amp;AU240&amp;".","")</f>
        <v/>
      </c>
      <c r="CC240" s="41" t="str">
        <f>IF(T240&lt;&gt;"","Habit: "&amp;T240&amp;".","")</f>
        <v/>
      </c>
      <c r="CD240" s="41" t="str">
        <f>IF(U240&lt;&gt;"","Life history habit: "&amp;U240&amp;".","")</f>
        <v/>
      </c>
      <c r="CE240" s="41" t="str">
        <f>IF(V240&lt;&gt;"","Graminoid habit: "&amp;V240&amp;".","")</f>
        <v/>
      </c>
      <c r="CF240" s="41" t="str">
        <f>IF(W240&lt;&gt;"","Flower color: "&amp;W240&amp;".","")</f>
        <v/>
      </c>
      <c r="CG240" s="41" t="str">
        <f>IF(X240&lt;&gt;"","Height in centimeters: "&amp;X240&amp;".","")</f>
        <v/>
      </c>
      <c r="CH240" s="41" t="str">
        <f>IF(Y240&lt;&gt;"",Y240&amp;".","")</f>
        <v/>
      </c>
      <c r="CI240" s="41" t="str">
        <f t="shared" si="39"/>
        <v/>
      </c>
      <c r="CJ240" t="str">
        <f t="shared" si="40"/>
        <v/>
      </c>
      <c r="CK240" s="41" t="str">
        <f>IF(T240&lt;&gt;"","''habit'':"&amp;"''"&amp;T240&amp;"'',","")</f>
        <v/>
      </c>
      <c r="CL240" s="41" t="str">
        <f>IF(U240&lt;&gt;"","''life cycle habit'':"&amp;"''"&amp;U240&amp;"'',","")</f>
        <v/>
      </c>
      <c r="CM240" s="41" t="str">
        <f>IF(V240&lt;&gt;"","''graminoidHabit'':"&amp;"''"&amp;V240&amp;"'',","")</f>
        <v/>
      </c>
      <c r="CN240" s="41" t="str">
        <f>IF(W240&lt;&gt;"","''flower color'':"&amp;"''"&amp;W240&amp;"'',","")</f>
        <v/>
      </c>
      <c r="CO240" s="41" t="str">
        <f>IF(X240&lt;&gt;"","''heightInCentimeters'':"&amp;X240&amp;",","")</f>
        <v/>
      </c>
      <c r="CP240" s="41" t="str">
        <f>IF(Y240&lt;&gt;"",Y240,"")</f>
        <v/>
      </c>
      <c r="CQ240" s="41" t="str">
        <f t="shared" si="41"/>
        <v/>
      </c>
      <c r="CR240" s="42" t="str">
        <f t="shared" si="42"/>
        <v/>
      </c>
      <c r="CS240" t="str">
        <f t="shared" si="43"/>
        <v/>
      </c>
      <c r="CT240" t="str">
        <f>IF(L240="Y","tissue","")</f>
        <v/>
      </c>
      <c r="CU240" t="str">
        <f>IF(L240="Y","in collection","")</f>
        <v/>
      </c>
      <c r="CV240" t="str">
        <f>IF(L240="Y","dessicated","")</f>
        <v/>
      </c>
    </row>
    <row r="241" spans="1:100" ht="16.5" x14ac:dyDescent="0.3">
      <c r="A241" s="7"/>
      <c r="B241" s="19"/>
      <c r="C241" s="19"/>
      <c r="D241" s="19"/>
      <c r="E241" s="19"/>
      <c r="F241" s="19"/>
      <c r="G241" s="10"/>
      <c r="H241" s="14"/>
      <c r="I241" s="19"/>
      <c r="J241" s="19"/>
      <c r="K241" s="10"/>
      <c r="L241" s="19"/>
      <c r="M241" s="19"/>
      <c r="N241" s="19"/>
      <c r="O241" s="19"/>
      <c r="P241" s="19"/>
      <c r="Q241" s="24"/>
      <c r="R241" s="14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29"/>
      <c r="AL241" s="29"/>
      <c r="AM241" s="7"/>
      <c r="AN241" s="7"/>
      <c r="AO241" s="7"/>
      <c r="AP241" s="19"/>
      <c r="AQ241" s="19"/>
      <c r="AR241" s="19"/>
      <c r="AS241" s="14"/>
      <c r="AT241" s="19"/>
      <c r="AU241" s="19"/>
      <c r="AV241" s="19"/>
      <c r="AW241" s="14"/>
      <c r="AX241" s="19"/>
      <c r="AY241" s="19"/>
      <c r="AZ241" s="19"/>
      <c r="BA241" s="19"/>
      <c r="BB241" s="19"/>
      <c r="BC241" s="19"/>
      <c r="BD241" s="19"/>
      <c r="BE241" s="19"/>
      <c r="BF241" s="14"/>
      <c r="BG241" s="35" t="str">
        <f>IF(BB241&lt;&gt;"","&lt;a href='https://www.inaturalist.org/observations/"&amp;BB241&amp;" 'target='_blank' style='color: blue'&gt;iNaturalist Record: "&amp;BB241&amp;"&lt;/a&gt; ","")</f>
        <v/>
      </c>
      <c r="BH241" s="36" t="str">
        <f>IF(AT241&lt;&gt;"",AT241&amp;". ","")</f>
        <v/>
      </c>
      <c r="BI241" s="36" t="str">
        <f>IF(AV241&lt;&gt;"","Land use/disturbance history: "&amp;AV241&amp;". ","")</f>
        <v/>
      </c>
      <c r="BJ241" s="36" t="str">
        <f>IF(AW241&lt;&gt;"","Slope in degrees: "&amp;AW241&amp;". ","")</f>
        <v/>
      </c>
      <c r="BK241" s="36" t="str">
        <f>IF(AX241&lt;&gt;"","Slope aspect: "&amp;AX241&amp;". ","")</f>
        <v/>
      </c>
      <c r="BL241" s="36" t="str">
        <f>IF(AY241&lt;&gt;"","Soil description: "&amp;AY241&amp;". ","")</f>
        <v/>
      </c>
      <c r="BM241" s="36" t="str">
        <f>IF(BA241&lt;&gt;"","Terrain: "&amp;BA241&amp;". ","")</f>
        <v/>
      </c>
      <c r="BN241" s="36" t="str">
        <f t="shared" si="33"/>
        <v/>
      </c>
      <c r="BO241" t="str">
        <f t="shared" si="34"/>
        <v/>
      </c>
      <c r="BP241" t="str">
        <f>IF(BD241&lt;&gt;"","Permit: "&amp;BD241,"")</f>
        <v/>
      </c>
      <c r="BQ241" s="41" t="str">
        <f>IF(AA241="Abundant","Estimated frequency within viewshed: Abundant (&gt;500).",IF(AA241="Common","Estimated frequency within viewshed: Common (101-500).",IF(AA241="Frequent","Estimated frequency within viewshed: Frequent (11-100).",IF(AA241="Occasional","Estimated frequency within viewshed: Occasional (6-10).",IF(AA241="Rare","Estimated frequency within viewshed: Rare (1-5).","")))))</f>
        <v/>
      </c>
      <c r="BR241" s="41" t="str">
        <f>IF(B241&lt;&gt;"",B241&amp;". ","")</f>
        <v/>
      </c>
      <c r="BS241" s="41" t="str">
        <f>IF(M241="Same individual","Tissue sample collected.",IF(M241="Same population","Tissue sample collected from another individual in the same population.",""))</f>
        <v/>
      </c>
      <c r="BT241" s="41" t="str">
        <f>IF(R241&lt;&gt;"","Seed sample collected from "&amp;R241&amp;" plants within the same population.","")</f>
        <v/>
      </c>
      <c r="BU241" s="41" t="str">
        <f>IF(AB241&lt;&gt;"",AB241&amp;". ","")</f>
        <v/>
      </c>
      <c r="BV241" s="41" t="str">
        <f>IF(AE241&lt;&gt;"","Landowner: "&amp;AE241&amp;".","")</f>
        <v/>
      </c>
      <c r="BW241" s="41" t="str">
        <f>IF(AF241&lt;&gt;"","Element Occurrence ID: "&amp;AF241&amp;".","")</f>
        <v/>
      </c>
      <c r="BX241" s="41" t="str">
        <f t="shared" si="35"/>
        <v/>
      </c>
      <c r="BY241" t="str">
        <f t="shared" si="36"/>
        <v/>
      </c>
      <c r="BZ241" s="41" t="str">
        <f t="shared" si="37"/>
        <v/>
      </c>
      <c r="CA241" t="str">
        <f t="shared" si="38"/>
        <v/>
      </c>
      <c r="CB241" s="41" t="str">
        <f>IF(AU241&lt;&gt;"","Area immediately surrounding specimen: "&amp;AU241&amp;".","")</f>
        <v/>
      </c>
      <c r="CC241" s="41" t="str">
        <f>IF(T241&lt;&gt;"","Habit: "&amp;T241&amp;".","")</f>
        <v/>
      </c>
      <c r="CD241" s="41" t="str">
        <f>IF(U241&lt;&gt;"","Life history habit: "&amp;U241&amp;".","")</f>
        <v/>
      </c>
      <c r="CE241" s="41" t="str">
        <f>IF(V241&lt;&gt;"","Graminoid habit: "&amp;V241&amp;".","")</f>
        <v/>
      </c>
      <c r="CF241" s="41" t="str">
        <f>IF(W241&lt;&gt;"","Flower color: "&amp;W241&amp;".","")</f>
        <v/>
      </c>
      <c r="CG241" s="41" t="str">
        <f>IF(X241&lt;&gt;"","Height in centimeters: "&amp;X241&amp;".","")</f>
        <v/>
      </c>
      <c r="CH241" s="41" t="str">
        <f>IF(Y241&lt;&gt;"",Y241&amp;".","")</f>
        <v/>
      </c>
      <c r="CI241" s="41" t="str">
        <f t="shared" si="39"/>
        <v/>
      </c>
      <c r="CJ241" t="str">
        <f t="shared" si="40"/>
        <v/>
      </c>
      <c r="CK241" s="41" t="str">
        <f>IF(T241&lt;&gt;"","''habit'':"&amp;"''"&amp;T241&amp;"'',","")</f>
        <v/>
      </c>
      <c r="CL241" s="41" t="str">
        <f>IF(U241&lt;&gt;"","''life cycle habit'':"&amp;"''"&amp;U241&amp;"'',","")</f>
        <v/>
      </c>
      <c r="CM241" s="41" t="str">
        <f>IF(V241&lt;&gt;"","''graminoidHabit'':"&amp;"''"&amp;V241&amp;"'',","")</f>
        <v/>
      </c>
      <c r="CN241" s="41" t="str">
        <f>IF(W241&lt;&gt;"","''flower color'':"&amp;"''"&amp;W241&amp;"'',","")</f>
        <v/>
      </c>
      <c r="CO241" s="41" t="str">
        <f>IF(X241&lt;&gt;"","''heightInCentimeters'':"&amp;X241&amp;",","")</f>
        <v/>
      </c>
      <c r="CP241" s="41" t="str">
        <f>IF(Y241&lt;&gt;"",Y241,"")</f>
        <v/>
      </c>
      <c r="CQ241" s="41" t="str">
        <f t="shared" si="41"/>
        <v/>
      </c>
      <c r="CR241" s="42" t="str">
        <f t="shared" si="42"/>
        <v/>
      </c>
      <c r="CS241" t="str">
        <f t="shared" si="43"/>
        <v/>
      </c>
      <c r="CT241" t="str">
        <f>IF(L241="Y","tissue","")</f>
        <v/>
      </c>
      <c r="CU241" t="str">
        <f>IF(L241="Y","in collection","")</f>
        <v/>
      </c>
      <c r="CV241" t="str">
        <f>IF(L241="Y","dessicated","")</f>
        <v/>
      </c>
    </row>
    <row r="242" spans="1:100" ht="16.5" x14ac:dyDescent="0.3">
      <c r="A242" s="7"/>
      <c r="B242" s="19"/>
      <c r="C242" s="19"/>
      <c r="D242" s="19"/>
      <c r="E242" s="19"/>
      <c r="F242" s="19"/>
      <c r="G242" s="10"/>
      <c r="H242" s="14"/>
      <c r="I242" s="19"/>
      <c r="J242" s="19"/>
      <c r="K242" s="10"/>
      <c r="L242" s="19"/>
      <c r="M242" s="19"/>
      <c r="N242" s="19"/>
      <c r="O242" s="19"/>
      <c r="P242" s="19"/>
      <c r="Q242" s="24"/>
      <c r="R242" s="14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29"/>
      <c r="AL242" s="29"/>
      <c r="AM242" s="7"/>
      <c r="AN242" s="7"/>
      <c r="AO242" s="7"/>
      <c r="AP242" s="19"/>
      <c r="AQ242" s="19"/>
      <c r="AR242" s="19"/>
      <c r="AS242" s="14"/>
      <c r="AT242" s="19"/>
      <c r="AU242" s="19"/>
      <c r="AV242" s="19"/>
      <c r="AW242" s="14"/>
      <c r="AX242" s="19"/>
      <c r="AY242" s="19"/>
      <c r="AZ242" s="19"/>
      <c r="BA242" s="19"/>
      <c r="BB242" s="19"/>
      <c r="BC242" s="19"/>
      <c r="BD242" s="19"/>
      <c r="BE242" s="19"/>
      <c r="BF242" s="14"/>
      <c r="BG242" s="35" t="str">
        <f>IF(BB242&lt;&gt;"","&lt;a href='https://www.inaturalist.org/observations/"&amp;BB242&amp;" 'target='_blank' style='color: blue'&gt;iNaturalist Record: "&amp;BB242&amp;"&lt;/a&gt; ","")</f>
        <v/>
      </c>
      <c r="BH242" s="36" t="str">
        <f>IF(AT242&lt;&gt;"",AT242&amp;". ","")</f>
        <v/>
      </c>
      <c r="BI242" s="36" t="str">
        <f>IF(AV242&lt;&gt;"","Land use/disturbance history: "&amp;AV242&amp;". ","")</f>
        <v/>
      </c>
      <c r="BJ242" s="36" t="str">
        <f>IF(AW242&lt;&gt;"","Slope in degrees: "&amp;AW242&amp;". ","")</f>
        <v/>
      </c>
      <c r="BK242" s="36" t="str">
        <f>IF(AX242&lt;&gt;"","Slope aspect: "&amp;AX242&amp;". ","")</f>
        <v/>
      </c>
      <c r="BL242" s="36" t="str">
        <f>IF(AY242&lt;&gt;"","Soil description: "&amp;AY242&amp;". ","")</f>
        <v/>
      </c>
      <c r="BM242" s="36" t="str">
        <f>IF(BA242&lt;&gt;"","Terrain: "&amp;BA242&amp;". ","")</f>
        <v/>
      </c>
      <c r="BN242" s="36" t="str">
        <f t="shared" si="33"/>
        <v/>
      </c>
      <c r="BO242" t="str">
        <f t="shared" si="34"/>
        <v/>
      </c>
      <c r="BP242" t="str">
        <f>IF(BD242&lt;&gt;"","Permit: "&amp;BD242,"")</f>
        <v/>
      </c>
      <c r="BQ242" s="41" t="str">
        <f>IF(AA242="Abundant","Estimated frequency within viewshed: Abundant (&gt;500).",IF(AA242="Common","Estimated frequency within viewshed: Common (101-500).",IF(AA242="Frequent","Estimated frequency within viewshed: Frequent (11-100).",IF(AA242="Occasional","Estimated frequency within viewshed: Occasional (6-10).",IF(AA242="Rare","Estimated frequency within viewshed: Rare (1-5).","")))))</f>
        <v/>
      </c>
      <c r="BR242" s="41" t="str">
        <f>IF(B242&lt;&gt;"",B242&amp;". ","")</f>
        <v/>
      </c>
      <c r="BS242" s="41" t="str">
        <f>IF(M242="Same individual","Tissue sample collected.",IF(M242="Same population","Tissue sample collected from another individual in the same population.",""))</f>
        <v/>
      </c>
      <c r="BT242" s="41" t="str">
        <f>IF(R242&lt;&gt;"","Seed sample collected from "&amp;R242&amp;" plants within the same population.","")</f>
        <v/>
      </c>
      <c r="BU242" s="41" t="str">
        <f>IF(AB242&lt;&gt;"",AB242&amp;". ","")</f>
        <v/>
      </c>
      <c r="BV242" s="41" t="str">
        <f>IF(AE242&lt;&gt;"","Landowner: "&amp;AE242&amp;".","")</f>
        <v/>
      </c>
      <c r="BW242" s="41" t="str">
        <f>IF(AF242&lt;&gt;"","Element Occurrence ID: "&amp;AF242&amp;".","")</f>
        <v/>
      </c>
      <c r="BX242" s="41" t="str">
        <f t="shared" si="35"/>
        <v/>
      </c>
      <c r="BY242" t="str">
        <f t="shared" si="36"/>
        <v/>
      </c>
      <c r="BZ242" s="41" t="str">
        <f t="shared" si="37"/>
        <v/>
      </c>
      <c r="CA242" t="str">
        <f t="shared" si="38"/>
        <v/>
      </c>
      <c r="CB242" s="41" t="str">
        <f>IF(AU242&lt;&gt;"","Area immediately surrounding specimen: "&amp;AU242&amp;".","")</f>
        <v/>
      </c>
      <c r="CC242" s="41" t="str">
        <f>IF(T242&lt;&gt;"","Habit: "&amp;T242&amp;".","")</f>
        <v/>
      </c>
      <c r="CD242" s="41" t="str">
        <f>IF(U242&lt;&gt;"","Life history habit: "&amp;U242&amp;".","")</f>
        <v/>
      </c>
      <c r="CE242" s="41" t="str">
        <f>IF(V242&lt;&gt;"","Graminoid habit: "&amp;V242&amp;".","")</f>
        <v/>
      </c>
      <c r="CF242" s="41" t="str">
        <f>IF(W242&lt;&gt;"","Flower color: "&amp;W242&amp;".","")</f>
        <v/>
      </c>
      <c r="CG242" s="41" t="str">
        <f>IF(X242&lt;&gt;"","Height in centimeters: "&amp;X242&amp;".","")</f>
        <v/>
      </c>
      <c r="CH242" s="41" t="str">
        <f>IF(Y242&lt;&gt;"",Y242&amp;".","")</f>
        <v/>
      </c>
      <c r="CI242" s="41" t="str">
        <f t="shared" si="39"/>
        <v/>
      </c>
      <c r="CJ242" t="str">
        <f t="shared" si="40"/>
        <v/>
      </c>
      <c r="CK242" s="41" t="str">
        <f>IF(T242&lt;&gt;"","''habit'':"&amp;"''"&amp;T242&amp;"'',","")</f>
        <v/>
      </c>
      <c r="CL242" s="41" t="str">
        <f>IF(U242&lt;&gt;"","''life cycle habit'':"&amp;"''"&amp;U242&amp;"'',","")</f>
        <v/>
      </c>
      <c r="CM242" s="41" t="str">
        <f>IF(V242&lt;&gt;"","''graminoidHabit'':"&amp;"''"&amp;V242&amp;"'',","")</f>
        <v/>
      </c>
      <c r="CN242" s="41" t="str">
        <f>IF(W242&lt;&gt;"","''flower color'':"&amp;"''"&amp;W242&amp;"'',","")</f>
        <v/>
      </c>
      <c r="CO242" s="41" t="str">
        <f>IF(X242&lt;&gt;"","''heightInCentimeters'':"&amp;X242&amp;",","")</f>
        <v/>
      </c>
      <c r="CP242" s="41" t="str">
        <f>IF(Y242&lt;&gt;"",Y242,"")</f>
        <v/>
      </c>
      <c r="CQ242" s="41" t="str">
        <f t="shared" si="41"/>
        <v/>
      </c>
      <c r="CR242" s="42" t="str">
        <f t="shared" si="42"/>
        <v/>
      </c>
      <c r="CS242" t="str">
        <f t="shared" si="43"/>
        <v/>
      </c>
      <c r="CT242" t="str">
        <f>IF(L242="Y","tissue","")</f>
        <v/>
      </c>
      <c r="CU242" t="str">
        <f>IF(L242="Y","in collection","")</f>
        <v/>
      </c>
      <c r="CV242" t="str">
        <f>IF(L242="Y","dessicated","")</f>
        <v/>
      </c>
    </row>
    <row r="243" spans="1:100" ht="16.5" x14ac:dyDescent="0.3">
      <c r="A243" s="7"/>
      <c r="B243" s="19"/>
      <c r="C243" s="19"/>
      <c r="D243" s="19"/>
      <c r="E243" s="19"/>
      <c r="F243" s="19"/>
      <c r="G243" s="10"/>
      <c r="H243" s="14"/>
      <c r="I243" s="19"/>
      <c r="J243" s="19"/>
      <c r="K243" s="10"/>
      <c r="L243" s="19"/>
      <c r="M243" s="19"/>
      <c r="N243" s="19"/>
      <c r="O243" s="19"/>
      <c r="P243" s="19"/>
      <c r="Q243" s="24"/>
      <c r="R243" s="14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29"/>
      <c r="AL243" s="29"/>
      <c r="AM243" s="7"/>
      <c r="AN243" s="7"/>
      <c r="AO243" s="7"/>
      <c r="AP243" s="19"/>
      <c r="AQ243" s="19"/>
      <c r="AR243" s="19"/>
      <c r="AS243" s="14"/>
      <c r="AT243" s="19"/>
      <c r="AU243" s="19"/>
      <c r="AV243" s="19"/>
      <c r="AW243" s="14"/>
      <c r="AX243" s="19"/>
      <c r="AY243" s="19"/>
      <c r="AZ243" s="19"/>
      <c r="BA243" s="19"/>
      <c r="BB243" s="19"/>
      <c r="BC243" s="19"/>
      <c r="BD243" s="19"/>
      <c r="BE243" s="19"/>
      <c r="BF243" s="14"/>
      <c r="BG243" s="35" t="str">
        <f>IF(BB243&lt;&gt;"","&lt;a href='https://www.inaturalist.org/observations/"&amp;BB243&amp;" 'target='_blank' style='color: blue'&gt;iNaturalist Record: "&amp;BB243&amp;"&lt;/a&gt; ","")</f>
        <v/>
      </c>
      <c r="BH243" s="36" t="str">
        <f>IF(AT243&lt;&gt;"",AT243&amp;". ","")</f>
        <v/>
      </c>
      <c r="BI243" s="36" t="str">
        <f>IF(AV243&lt;&gt;"","Land use/disturbance history: "&amp;AV243&amp;". ","")</f>
        <v/>
      </c>
      <c r="BJ243" s="36" t="str">
        <f>IF(AW243&lt;&gt;"","Slope in degrees: "&amp;AW243&amp;". ","")</f>
        <v/>
      </c>
      <c r="BK243" s="36" t="str">
        <f>IF(AX243&lt;&gt;"","Slope aspect: "&amp;AX243&amp;". ","")</f>
        <v/>
      </c>
      <c r="BL243" s="36" t="str">
        <f>IF(AY243&lt;&gt;"","Soil description: "&amp;AY243&amp;". ","")</f>
        <v/>
      </c>
      <c r="BM243" s="36" t="str">
        <f>IF(BA243&lt;&gt;"","Terrain: "&amp;BA243&amp;". ","")</f>
        <v/>
      </c>
      <c r="BN243" s="36" t="str">
        <f t="shared" si="33"/>
        <v/>
      </c>
      <c r="BO243" t="str">
        <f t="shared" si="34"/>
        <v/>
      </c>
      <c r="BP243" t="str">
        <f>IF(BD243&lt;&gt;"","Permit: "&amp;BD243,"")</f>
        <v/>
      </c>
      <c r="BQ243" s="41" t="str">
        <f>IF(AA243="Abundant","Estimated frequency within viewshed: Abundant (&gt;500).",IF(AA243="Common","Estimated frequency within viewshed: Common (101-500).",IF(AA243="Frequent","Estimated frequency within viewshed: Frequent (11-100).",IF(AA243="Occasional","Estimated frequency within viewshed: Occasional (6-10).",IF(AA243="Rare","Estimated frequency within viewshed: Rare (1-5).","")))))</f>
        <v/>
      </c>
      <c r="BR243" s="41" t="str">
        <f>IF(B243&lt;&gt;"",B243&amp;". ","")</f>
        <v/>
      </c>
      <c r="BS243" s="41" t="str">
        <f>IF(M243="Same individual","Tissue sample collected.",IF(M243="Same population","Tissue sample collected from another individual in the same population.",""))</f>
        <v/>
      </c>
      <c r="BT243" s="41" t="str">
        <f>IF(R243&lt;&gt;"","Seed sample collected from "&amp;R243&amp;" plants within the same population.","")</f>
        <v/>
      </c>
      <c r="BU243" s="41" t="str">
        <f>IF(AB243&lt;&gt;"",AB243&amp;". ","")</f>
        <v/>
      </c>
      <c r="BV243" s="41" t="str">
        <f>IF(AE243&lt;&gt;"","Landowner: "&amp;AE243&amp;".","")</f>
        <v/>
      </c>
      <c r="BW243" s="41" t="str">
        <f>IF(AF243&lt;&gt;"","Element Occurrence ID: "&amp;AF243&amp;".","")</f>
        <v/>
      </c>
      <c r="BX243" s="41" t="str">
        <f t="shared" si="35"/>
        <v/>
      </c>
      <c r="BY243" t="str">
        <f t="shared" si="36"/>
        <v/>
      </c>
      <c r="BZ243" s="41" t="str">
        <f t="shared" si="37"/>
        <v/>
      </c>
      <c r="CA243" t="str">
        <f t="shared" si="38"/>
        <v/>
      </c>
      <c r="CB243" s="41" t="str">
        <f>IF(AU243&lt;&gt;"","Area immediately surrounding specimen: "&amp;AU243&amp;".","")</f>
        <v/>
      </c>
      <c r="CC243" s="41" t="str">
        <f>IF(T243&lt;&gt;"","Habit: "&amp;T243&amp;".","")</f>
        <v/>
      </c>
      <c r="CD243" s="41" t="str">
        <f>IF(U243&lt;&gt;"","Life history habit: "&amp;U243&amp;".","")</f>
        <v/>
      </c>
      <c r="CE243" s="41" t="str">
        <f>IF(V243&lt;&gt;"","Graminoid habit: "&amp;V243&amp;".","")</f>
        <v/>
      </c>
      <c r="CF243" s="41" t="str">
        <f>IF(W243&lt;&gt;"","Flower color: "&amp;W243&amp;".","")</f>
        <v/>
      </c>
      <c r="CG243" s="41" t="str">
        <f>IF(X243&lt;&gt;"","Height in centimeters: "&amp;X243&amp;".","")</f>
        <v/>
      </c>
      <c r="CH243" s="41" t="str">
        <f>IF(Y243&lt;&gt;"",Y243&amp;".","")</f>
        <v/>
      </c>
      <c r="CI243" s="41" t="str">
        <f t="shared" si="39"/>
        <v/>
      </c>
      <c r="CJ243" t="str">
        <f t="shared" si="40"/>
        <v/>
      </c>
      <c r="CK243" s="41" t="str">
        <f>IF(T243&lt;&gt;"","''habit'':"&amp;"''"&amp;T243&amp;"'',","")</f>
        <v/>
      </c>
      <c r="CL243" s="41" t="str">
        <f>IF(U243&lt;&gt;"","''life cycle habit'':"&amp;"''"&amp;U243&amp;"'',","")</f>
        <v/>
      </c>
      <c r="CM243" s="41" t="str">
        <f>IF(V243&lt;&gt;"","''graminoidHabit'':"&amp;"''"&amp;V243&amp;"'',","")</f>
        <v/>
      </c>
      <c r="CN243" s="41" t="str">
        <f>IF(W243&lt;&gt;"","''flower color'':"&amp;"''"&amp;W243&amp;"'',","")</f>
        <v/>
      </c>
      <c r="CO243" s="41" t="str">
        <f>IF(X243&lt;&gt;"","''heightInCentimeters'':"&amp;X243&amp;",","")</f>
        <v/>
      </c>
      <c r="CP243" s="41" t="str">
        <f>IF(Y243&lt;&gt;"",Y243,"")</f>
        <v/>
      </c>
      <c r="CQ243" s="41" t="str">
        <f t="shared" si="41"/>
        <v/>
      </c>
      <c r="CR243" s="42" t="str">
        <f t="shared" si="42"/>
        <v/>
      </c>
      <c r="CS243" t="str">
        <f t="shared" si="43"/>
        <v/>
      </c>
      <c r="CT243" t="str">
        <f>IF(L243="Y","tissue","")</f>
        <v/>
      </c>
      <c r="CU243" t="str">
        <f>IF(L243="Y","in collection","")</f>
        <v/>
      </c>
      <c r="CV243" t="str">
        <f>IF(L243="Y","dessicated","")</f>
        <v/>
      </c>
    </row>
    <row r="244" spans="1:100" ht="16.5" x14ac:dyDescent="0.3">
      <c r="A244" s="7"/>
      <c r="B244" s="19"/>
      <c r="C244" s="19"/>
      <c r="D244" s="19"/>
      <c r="E244" s="19"/>
      <c r="F244" s="19"/>
      <c r="G244" s="10"/>
      <c r="H244" s="14"/>
      <c r="I244" s="19"/>
      <c r="J244" s="19"/>
      <c r="K244" s="10"/>
      <c r="L244" s="19"/>
      <c r="M244" s="19"/>
      <c r="N244" s="19"/>
      <c r="O244" s="19"/>
      <c r="P244" s="19"/>
      <c r="Q244" s="24"/>
      <c r="R244" s="14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29"/>
      <c r="AL244" s="29"/>
      <c r="AM244" s="7"/>
      <c r="AN244" s="7"/>
      <c r="AO244" s="7"/>
      <c r="AP244" s="19"/>
      <c r="AQ244" s="19"/>
      <c r="AR244" s="19"/>
      <c r="AS244" s="14"/>
      <c r="AT244" s="19"/>
      <c r="AU244" s="19"/>
      <c r="AV244" s="19"/>
      <c r="AW244" s="14"/>
      <c r="AX244" s="19"/>
      <c r="AY244" s="19"/>
      <c r="AZ244" s="19"/>
      <c r="BA244" s="19"/>
      <c r="BB244" s="19"/>
      <c r="BC244" s="19"/>
      <c r="BD244" s="19"/>
      <c r="BE244" s="19"/>
      <c r="BF244" s="14"/>
      <c r="BG244" s="35" t="str">
        <f>IF(BB244&lt;&gt;"","&lt;a href='https://www.inaturalist.org/observations/"&amp;BB244&amp;" 'target='_blank' style='color: blue'&gt;iNaturalist Record: "&amp;BB244&amp;"&lt;/a&gt; ","")</f>
        <v/>
      </c>
      <c r="BH244" s="36" t="str">
        <f>IF(AT244&lt;&gt;"",AT244&amp;". ","")</f>
        <v/>
      </c>
      <c r="BI244" s="36" t="str">
        <f>IF(AV244&lt;&gt;"","Land use/disturbance history: "&amp;AV244&amp;". ","")</f>
        <v/>
      </c>
      <c r="BJ244" s="36" t="str">
        <f>IF(AW244&lt;&gt;"","Slope in degrees: "&amp;AW244&amp;". ","")</f>
        <v/>
      </c>
      <c r="BK244" s="36" t="str">
        <f>IF(AX244&lt;&gt;"","Slope aspect: "&amp;AX244&amp;". ","")</f>
        <v/>
      </c>
      <c r="BL244" s="36" t="str">
        <f>IF(AY244&lt;&gt;"","Soil description: "&amp;AY244&amp;". ","")</f>
        <v/>
      </c>
      <c r="BM244" s="36" t="str">
        <f>IF(BA244&lt;&gt;"","Terrain: "&amp;BA244&amp;". ","")</f>
        <v/>
      </c>
      <c r="BN244" s="36" t="str">
        <f t="shared" si="33"/>
        <v/>
      </c>
      <c r="BO244" t="str">
        <f t="shared" si="34"/>
        <v/>
      </c>
      <c r="BP244" t="str">
        <f>IF(BD244&lt;&gt;"","Permit: "&amp;BD244,"")</f>
        <v/>
      </c>
      <c r="BQ244" s="41" t="str">
        <f>IF(AA244="Abundant","Estimated frequency within viewshed: Abundant (&gt;500).",IF(AA244="Common","Estimated frequency within viewshed: Common (101-500).",IF(AA244="Frequent","Estimated frequency within viewshed: Frequent (11-100).",IF(AA244="Occasional","Estimated frequency within viewshed: Occasional (6-10).",IF(AA244="Rare","Estimated frequency within viewshed: Rare (1-5).","")))))</f>
        <v/>
      </c>
      <c r="BR244" s="41" t="str">
        <f>IF(B244&lt;&gt;"",B244&amp;". ","")</f>
        <v/>
      </c>
      <c r="BS244" s="41" t="str">
        <f>IF(M244="Same individual","Tissue sample collected.",IF(M244="Same population","Tissue sample collected from another individual in the same population.",""))</f>
        <v/>
      </c>
      <c r="BT244" s="41" t="str">
        <f>IF(R244&lt;&gt;"","Seed sample collected from "&amp;R244&amp;" plants within the same population.","")</f>
        <v/>
      </c>
      <c r="BU244" s="41" t="str">
        <f>IF(AB244&lt;&gt;"",AB244&amp;". ","")</f>
        <v/>
      </c>
      <c r="BV244" s="41" t="str">
        <f>IF(AE244&lt;&gt;"","Landowner: "&amp;AE244&amp;".","")</f>
        <v/>
      </c>
      <c r="BW244" s="41" t="str">
        <f>IF(AF244&lt;&gt;"","Element Occurrence ID: "&amp;AF244&amp;".","")</f>
        <v/>
      </c>
      <c r="BX244" s="41" t="str">
        <f t="shared" si="35"/>
        <v/>
      </c>
      <c r="BY244" t="str">
        <f t="shared" si="36"/>
        <v/>
      </c>
      <c r="BZ244" s="41" t="str">
        <f t="shared" si="37"/>
        <v/>
      </c>
      <c r="CA244" t="str">
        <f t="shared" si="38"/>
        <v/>
      </c>
      <c r="CB244" s="41" t="str">
        <f>IF(AU244&lt;&gt;"","Area immediately surrounding specimen: "&amp;AU244&amp;".","")</f>
        <v/>
      </c>
      <c r="CC244" s="41" t="str">
        <f>IF(T244&lt;&gt;"","Habit: "&amp;T244&amp;".","")</f>
        <v/>
      </c>
      <c r="CD244" s="41" t="str">
        <f>IF(U244&lt;&gt;"","Life history habit: "&amp;U244&amp;".","")</f>
        <v/>
      </c>
      <c r="CE244" s="41" t="str">
        <f>IF(V244&lt;&gt;"","Graminoid habit: "&amp;V244&amp;".","")</f>
        <v/>
      </c>
      <c r="CF244" s="41" t="str">
        <f>IF(W244&lt;&gt;"","Flower color: "&amp;W244&amp;".","")</f>
        <v/>
      </c>
      <c r="CG244" s="41" t="str">
        <f>IF(X244&lt;&gt;"","Height in centimeters: "&amp;X244&amp;".","")</f>
        <v/>
      </c>
      <c r="CH244" s="41" t="str">
        <f>IF(Y244&lt;&gt;"",Y244&amp;".","")</f>
        <v/>
      </c>
      <c r="CI244" s="41" t="str">
        <f t="shared" si="39"/>
        <v/>
      </c>
      <c r="CJ244" t="str">
        <f t="shared" si="40"/>
        <v/>
      </c>
      <c r="CK244" s="41" t="str">
        <f>IF(T244&lt;&gt;"","''habit'':"&amp;"''"&amp;T244&amp;"'',","")</f>
        <v/>
      </c>
      <c r="CL244" s="41" t="str">
        <f>IF(U244&lt;&gt;"","''life cycle habit'':"&amp;"''"&amp;U244&amp;"'',","")</f>
        <v/>
      </c>
      <c r="CM244" s="41" t="str">
        <f>IF(V244&lt;&gt;"","''graminoidHabit'':"&amp;"''"&amp;V244&amp;"'',","")</f>
        <v/>
      </c>
      <c r="CN244" s="41" t="str">
        <f>IF(W244&lt;&gt;"","''flower color'':"&amp;"''"&amp;W244&amp;"'',","")</f>
        <v/>
      </c>
      <c r="CO244" s="41" t="str">
        <f>IF(X244&lt;&gt;"","''heightInCentimeters'':"&amp;X244&amp;",","")</f>
        <v/>
      </c>
      <c r="CP244" s="41" t="str">
        <f>IF(Y244&lt;&gt;"",Y244,"")</f>
        <v/>
      </c>
      <c r="CQ244" s="41" t="str">
        <f t="shared" si="41"/>
        <v/>
      </c>
      <c r="CR244" s="42" t="str">
        <f t="shared" si="42"/>
        <v/>
      </c>
      <c r="CS244" t="str">
        <f t="shared" si="43"/>
        <v/>
      </c>
      <c r="CT244" t="str">
        <f>IF(L244="Y","tissue","")</f>
        <v/>
      </c>
      <c r="CU244" t="str">
        <f>IF(L244="Y","in collection","")</f>
        <v/>
      </c>
      <c r="CV244" t="str">
        <f>IF(L244="Y","dessicated","")</f>
        <v/>
      </c>
    </row>
    <row r="245" spans="1:100" ht="16.5" x14ac:dyDescent="0.3">
      <c r="A245" s="7"/>
      <c r="B245" s="19"/>
      <c r="C245" s="19"/>
      <c r="D245" s="19"/>
      <c r="E245" s="19"/>
      <c r="F245" s="19"/>
      <c r="G245" s="10"/>
      <c r="H245" s="14"/>
      <c r="I245" s="19"/>
      <c r="J245" s="19"/>
      <c r="K245" s="10"/>
      <c r="L245" s="19"/>
      <c r="M245" s="19"/>
      <c r="N245" s="19"/>
      <c r="O245" s="19"/>
      <c r="P245" s="19"/>
      <c r="Q245" s="24"/>
      <c r="R245" s="14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29"/>
      <c r="AL245" s="29"/>
      <c r="AM245" s="7"/>
      <c r="AN245" s="7"/>
      <c r="AO245" s="7"/>
      <c r="AP245" s="19"/>
      <c r="AQ245" s="19"/>
      <c r="AR245" s="19"/>
      <c r="AS245" s="14"/>
      <c r="AT245" s="19"/>
      <c r="AU245" s="19"/>
      <c r="AV245" s="19"/>
      <c r="AW245" s="14"/>
      <c r="AX245" s="19"/>
      <c r="AY245" s="19"/>
      <c r="AZ245" s="19"/>
      <c r="BA245" s="19"/>
      <c r="BB245" s="19"/>
      <c r="BC245" s="19"/>
      <c r="BD245" s="19"/>
      <c r="BE245" s="19"/>
      <c r="BF245" s="14"/>
      <c r="BG245" s="35" t="str">
        <f>IF(BB245&lt;&gt;"","&lt;a href='https://www.inaturalist.org/observations/"&amp;BB245&amp;" 'target='_blank' style='color: blue'&gt;iNaturalist Record: "&amp;BB245&amp;"&lt;/a&gt; ","")</f>
        <v/>
      </c>
      <c r="BH245" s="36" t="str">
        <f>IF(AT245&lt;&gt;"",AT245&amp;". ","")</f>
        <v/>
      </c>
      <c r="BI245" s="36" t="str">
        <f>IF(AV245&lt;&gt;"","Land use/disturbance history: "&amp;AV245&amp;". ","")</f>
        <v/>
      </c>
      <c r="BJ245" s="36" t="str">
        <f>IF(AW245&lt;&gt;"","Slope in degrees: "&amp;AW245&amp;". ","")</f>
        <v/>
      </c>
      <c r="BK245" s="36" t="str">
        <f>IF(AX245&lt;&gt;"","Slope aspect: "&amp;AX245&amp;". ","")</f>
        <v/>
      </c>
      <c r="BL245" s="36" t="str">
        <f>IF(AY245&lt;&gt;"","Soil description: "&amp;AY245&amp;". ","")</f>
        <v/>
      </c>
      <c r="BM245" s="36" t="str">
        <f>IF(BA245&lt;&gt;"","Terrain: "&amp;BA245&amp;". ","")</f>
        <v/>
      </c>
      <c r="BN245" s="36" t="str">
        <f t="shared" si="33"/>
        <v/>
      </c>
      <c r="BO245" t="str">
        <f t="shared" si="34"/>
        <v/>
      </c>
      <c r="BP245" t="str">
        <f>IF(BD245&lt;&gt;"","Permit: "&amp;BD245,"")</f>
        <v/>
      </c>
      <c r="BQ245" s="41" t="str">
        <f>IF(AA245="Abundant","Estimated frequency within viewshed: Abundant (&gt;500).",IF(AA245="Common","Estimated frequency within viewshed: Common (101-500).",IF(AA245="Frequent","Estimated frequency within viewshed: Frequent (11-100).",IF(AA245="Occasional","Estimated frequency within viewshed: Occasional (6-10).",IF(AA245="Rare","Estimated frequency within viewshed: Rare (1-5).","")))))</f>
        <v/>
      </c>
      <c r="BR245" s="41" t="str">
        <f>IF(B245&lt;&gt;"",B245&amp;". ","")</f>
        <v/>
      </c>
      <c r="BS245" s="41" t="str">
        <f>IF(M245="Same individual","Tissue sample collected.",IF(M245="Same population","Tissue sample collected from another individual in the same population.",""))</f>
        <v/>
      </c>
      <c r="BT245" s="41" t="str">
        <f>IF(R245&lt;&gt;"","Seed sample collected from "&amp;R245&amp;" plants within the same population.","")</f>
        <v/>
      </c>
      <c r="BU245" s="41" t="str">
        <f>IF(AB245&lt;&gt;"",AB245&amp;". ","")</f>
        <v/>
      </c>
      <c r="BV245" s="41" t="str">
        <f>IF(AE245&lt;&gt;"","Landowner: "&amp;AE245&amp;".","")</f>
        <v/>
      </c>
      <c r="BW245" s="41" t="str">
        <f>IF(AF245&lt;&gt;"","Element Occurrence ID: "&amp;AF245&amp;".","")</f>
        <v/>
      </c>
      <c r="BX245" s="41" t="str">
        <f t="shared" si="35"/>
        <v/>
      </c>
      <c r="BY245" t="str">
        <f t="shared" si="36"/>
        <v/>
      </c>
      <c r="BZ245" s="41" t="str">
        <f t="shared" si="37"/>
        <v/>
      </c>
      <c r="CA245" t="str">
        <f t="shared" si="38"/>
        <v/>
      </c>
      <c r="CB245" s="41" t="str">
        <f>IF(AU245&lt;&gt;"","Area immediately surrounding specimen: "&amp;AU245&amp;".","")</f>
        <v/>
      </c>
      <c r="CC245" s="41" t="str">
        <f>IF(T245&lt;&gt;"","Habit: "&amp;T245&amp;".","")</f>
        <v/>
      </c>
      <c r="CD245" s="41" t="str">
        <f>IF(U245&lt;&gt;"","Life history habit: "&amp;U245&amp;".","")</f>
        <v/>
      </c>
      <c r="CE245" s="41" t="str">
        <f>IF(V245&lt;&gt;"","Graminoid habit: "&amp;V245&amp;".","")</f>
        <v/>
      </c>
      <c r="CF245" s="41" t="str">
        <f>IF(W245&lt;&gt;"","Flower color: "&amp;W245&amp;".","")</f>
        <v/>
      </c>
      <c r="CG245" s="41" t="str">
        <f>IF(X245&lt;&gt;"","Height in centimeters: "&amp;X245&amp;".","")</f>
        <v/>
      </c>
      <c r="CH245" s="41" t="str">
        <f>IF(Y245&lt;&gt;"",Y245&amp;".","")</f>
        <v/>
      </c>
      <c r="CI245" s="41" t="str">
        <f t="shared" si="39"/>
        <v/>
      </c>
      <c r="CJ245" t="str">
        <f t="shared" si="40"/>
        <v/>
      </c>
      <c r="CK245" s="41" t="str">
        <f>IF(T245&lt;&gt;"","''habit'':"&amp;"''"&amp;T245&amp;"'',","")</f>
        <v/>
      </c>
      <c r="CL245" s="41" t="str">
        <f>IF(U245&lt;&gt;"","''life cycle habit'':"&amp;"''"&amp;U245&amp;"'',","")</f>
        <v/>
      </c>
      <c r="CM245" s="41" t="str">
        <f>IF(V245&lt;&gt;"","''graminoidHabit'':"&amp;"''"&amp;V245&amp;"'',","")</f>
        <v/>
      </c>
      <c r="CN245" s="41" t="str">
        <f>IF(W245&lt;&gt;"","''flower color'':"&amp;"''"&amp;W245&amp;"'',","")</f>
        <v/>
      </c>
      <c r="CO245" s="41" t="str">
        <f>IF(X245&lt;&gt;"","''heightInCentimeters'':"&amp;X245&amp;",","")</f>
        <v/>
      </c>
      <c r="CP245" s="41" t="str">
        <f>IF(Y245&lt;&gt;"",Y245,"")</f>
        <v/>
      </c>
      <c r="CQ245" s="41" t="str">
        <f t="shared" si="41"/>
        <v/>
      </c>
      <c r="CR245" s="42" t="str">
        <f t="shared" si="42"/>
        <v/>
      </c>
      <c r="CS245" t="str">
        <f t="shared" si="43"/>
        <v/>
      </c>
      <c r="CT245" t="str">
        <f>IF(L245="Y","tissue","")</f>
        <v/>
      </c>
      <c r="CU245" t="str">
        <f>IF(L245="Y","in collection","")</f>
        <v/>
      </c>
      <c r="CV245" t="str">
        <f>IF(L245="Y","dessicated","")</f>
        <v/>
      </c>
    </row>
    <row r="246" spans="1:100" ht="16.5" x14ac:dyDescent="0.3">
      <c r="A246" s="7"/>
      <c r="B246" s="19"/>
      <c r="C246" s="19"/>
      <c r="D246" s="19"/>
      <c r="E246" s="19"/>
      <c r="F246" s="19"/>
      <c r="G246" s="10"/>
      <c r="H246" s="14"/>
      <c r="I246" s="19"/>
      <c r="J246" s="19"/>
      <c r="K246" s="10"/>
      <c r="L246" s="19"/>
      <c r="M246" s="19"/>
      <c r="N246" s="19"/>
      <c r="O246" s="19"/>
      <c r="P246" s="19"/>
      <c r="Q246" s="24"/>
      <c r="R246" s="14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29"/>
      <c r="AL246" s="29"/>
      <c r="AM246" s="7"/>
      <c r="AN246" s="7"/>
      <c r="AO246" s="7"/>
      <c r="AP246" s="19"/>
      <c r="AQ246" s="19"/>
      <c r="AR246" s="19"/>
      <c r="AS246" s="14"/>
      <c r="AT246" s="19"/>
      <c r="AU246" s="19"/>
      <c r="AV246" s="19"/>
      <c r="AW246" s="14"/>
      <c r="AX246" s="19"/>
      <c r="AY246" s="19"/>
      <c r="AZ246" s="19"/>
      <c r="BA246" s="19"/>
      <c r="BB246" s="19"/>
      <c r="BC246" s="19"/>
      <c r="BD246" s="19"/>
      <c r="BE246" s="19"/>
      <c r="BF246" s="14"/>
      <c r="BG246" s="35" t="str">
        <f>IF(BB246&lt;&gt;"","&lt;a href='https://www.inaturalist.org/observations/"&amp;BB246&amp;" 'target='_blank' style='color: blue'&gt;iNaturalist Record: "&amp;BB246&amp;"&lt;/a&gt; ","")</f>
        <v/>
      </c>
      <c r="BH246" s="36" t="str">
        <f>IF(AT246&lt;&gt;"",AT246&amp;". ","")</f>
        <v/>
      </c>
      <c r="BI246" s="36" t="str">
        <f>IF(AV246&lt;&gt;"","Land use/disturbance history: "&amp;AV246&amp;". ","")</f>
        <v/>
      </c>
      <c r="BJ246" s="36" t="str">
        <f>IF(AW246&lt;&gt;"","Slope in degrees: "&amp;AW246&amp;". ","")</f>
        <v/>
      </c>
      <c r="BK246" s="36" t="str">
        <f>IF(AX246&lt;&gt;"","Slope aspect: "&amp;AX246&amp;". ","")</f>
        <v/>
      </c>
      <c r="BL246" s="36" t="str">
        <f>IF(AY246&lt;&gt;"","Soil description: "&amp;AY246&amp;". ","")</f>
        <v/>
      </c>
      <c r="BM246" s="36" t="str">
        <f>IF(BA246&lt;&gt;"","Terrain: "&amp;BA246&amp;". ","")</f>
        <v/>
      </c>
      <c r="BN246" s="36" t="str">
        <f t="shared" si="33"/>
        <v/>
      </c>
      <c r="BO246" t="str">
        <f t="shared" si="34"/>
        <v/>
      </c>
      <c r="BP246" t="str">
        <f>IF(BD246&lt;&gt;"","Permit: "&amp;BD246,"")</f>
        <v/>
      </c>
      <c r="BQ246" s="41" t="str">
        <f>IF(AA246="Abundant","Estimated frequency within viewshed: Abundant (&gt;500).",IF(AA246="Common","Estimated frequency within viewshed: Common (101-500).",IF(AA246="Frequent","Estimated frequency within viewshed: Frequent (11-100).",IF(AA246="Occasional","Estimated frequency within viewshed: Occasional (6-10).",IF(AA246="Rare","Estimated frequency within viewshed: Rare (1-5).","")))))</f>
        <v/>
      </c>
      <c r="BR246" s="41" t="str">
        <f>IF(B246&lt;&gt;"",B246&amp;". ","")</f>
        <v/>
      </c>
      <c r="BS246" s="41" t="str">
        <f>IF(M246="Same individual","Tissue sample collected.",IF(M246="Same population","Tissue sample collected from another individual in the same population.",""))</f>
        <v/>
      </c>
      <c r="BT246" s="41" t="str">
        <f>IF(R246&lt;&gt;"","Seed sample collected from "&amp;R246&amp;" plants within the same population.","")</f>
        <v/>
      </c>
      <c r="BU246" s="41" t="str">
        <f>IF(AB246&lt;&gt;"",AB246&amp;". ","")</f>
        <v/>
      </c>
      <c r="BV246" s="41" t="str">
        <f>IF(AE246&lt;&gt;"","Landowner: "&amp;AE246&amp;".","")</f>
        <v/>
      </c>
      <c r="BW246" s="41" t="str">
        <f>IF(AF246&lt;&gt;"","Element Occurrence ID: "&amp;AF246&amp;".","")</f>
        <v/>
      </c>
      <c r="BX246" s="41" t="str">
        <f t="shared" si="35"/>
        <v/>
      </c>
      <c r="BY246" t="str">
        <f t="shared" si="36"/>
        <v/>
      </c>
      <c r="BZ246" s="41" t="str">
        <f t="shared" si="37"/>
        <v/>
      </c>
      <c r="CA246" t="str">
        <f t="shared" si="38"/>
        <v/>
      </c>
      <c r="CB246" s="41" t="str">
        <f>IF(AU246&lt;&gt;"","Area immediately surrounding specimen: "&amp;AU246&amp;".","")</f>
        <v/>
      </c>
      <c r="CC246" s="41" t="str">
        <f>IF(T246&lt;&gt;"","Habit: "&amp;T246&amp;".","")</f>
        <v/>
      </c>
      <c r="CD246" s="41" t="str">
        <f>IF(U246&lt;&gt;"","Life history habit: "&amp;U246&amp;".","")</f>
        <v/>
      </c>
      <c r="CE246" s="41" t="str">
        <f>IF(V246&lt;&gt;"","Graminoid habit: "&amp;V246&amp;".","")</f>
        <v/>
      </c>
      <c r="CF246" s="41" t="str">
        <f>IF(W246&lt;&gt;"","Flower color: "&amp;W246&amp;".","")</f>
        <v/>
      </c>
      <c r="CG246" s="41" t="str">
        <f>IF(X246&lt;&gt;"","Height in centimeters: "&amp;X246&amp;".","")</f>
        <v/>
      </c>
      <c r="CH246" s="41" t="str">
        <f>IF(Y246&lt;&gt;"",Y246&amp;".","")</f>
        <v/>
      </c>
      <c r="CI246" s="41" t="str">
        <f t="shared" si="39"/>
        <v/>
      </c>
      <c r="CJ246" t="str">
        <f t="shared" si="40"/>
        <v/>
      </c>
      <c r="CK246" s="41" t="str">
        <f>IF(T246&lt;&gt;"","''habit'':"&amp;"''"&amp;T246&amp;"'',","")</f>
        <v/>
      </c>
      <c r="CL246" s="41" t="str">
        <f>IF(U246&lt;&gt;"","''life cycle habit'':"&amp;"''"&amp;U246&amp;"'',","")</f>
        <v/>
      </c>
      <c r="CM246" s="41" t="str">
        <f>IF(V246&lt;&gt;"","''graminoidHabit'':"&amp;"''"&amp;V246&amp;"'',","")</f>
        <v/>
      </c>
      <c r="CN246" s="41" t="str">
        <f>IF(W246&lt;&gt;"","''flower color'':"&amp;"''"&amp;W246&amp;"'',","")</f>
        <v/>
      </c>
      <c r="CO246" s="41" t="str">
        <f>IF(X246&lt;&gt;"","''heightInCentimeters'':"&amp;X246&amp;",","")</f>
        <v/>
      </c>
      <c r="CP246" s="41" t="str">
        <f>IF(Y246&lt;&gt;"",Y246,"")</f>
        <v/>
      </c>
      <c r="CQ246" s="41" t="str">
        <f t="shared" si="41"/>
        <v/>
      </c>
      <c r="CR246" s="42" t="str">
        <f t="shared" si="42"/>
        <v/>
      </c>
      <c r="CS246" t="str">
        <f t="shared" si="43"/>
        <v/>
      </c>
      <c r="CT246" t="str">
        <f>IF(L246="Y","tissue","")</f>
        <v/>
      </c>
      <c r="CU246" t="str">
        <f>IF(L246="Y","in collection","")</f>
        <v/>
      </c>
      <c r="CV246" t="str">
        <f>IF(L246="Y","dessicated","")</f>
        <v/>
      </c>
    </row>
    <row r="247" spans="1:100" ht="16.5" x14ac:dyDescent="0.3">
      <c r="A247" s="7"/>
      <c r="B247" s="19"/>
      <c r="C247" s="19"/>
      <c r="D247" s="19"/>
      <c r="E247" s="19"/>
      <c r="F247" s="19"/>
      <c r="G247" s="10"/>
      <c r="H247" s="14"/>
      <c r="I247" s="19"/>
      <c r="J247" s="19"/>
      <c r="K247" s="10"/>
      <c r="L247" s="19"/>
      <c r="M247" s="19"/>
      <c r="N247" s="19"/>
      <c r="O247" s="19"/>
      <c r="P247" s="19"/>
      <c r="Q247" s="24"/>
      <c r="R247" s="14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29"/>
      <c r="AL247" s="29"/>
      <c r="AM247" s="7"/>
      <c r="AN247" s="7"/>
      <c r="AO247" s="7"/>
      <c r="AP247" s="19"/>
      <c r="AQ247" s="19"/>
      <c r="AR247" s="19"/>
      <c r="AS247" s="14"/>
      <c r="AT247" s="19"/>
      <c r="AU247" s="19"/>
      <c r="AV247" s="19"/>
      <c r="AW247" s="14"/>
      <c r="AX247" s="19"/>
      <c r="AY247" s="19"/>
      <c r="AZ247" s="19"/>
      <c r="BA247" s="19"/>
      <c r="BB247" s="19"/>
      <c r="BC247" s="19"/>
      <c r="BD247" s="19"/>
      <c r="BE247" s="19"/>
      <c r="BF247" s="14"/>
      <c r="BG247" s="35" t="str">
        <f>IF(BB247&lt;&gt;"","&lt;a href='https://www.inaturalist.org/observations/"&amp;BB247&amp;" 'target='_blank' style='color: blue'&gt;iNaturalist Record: "&amp;BB247&amp;"&lt;/a&gt; ","")</f>
        <v/>
      </c>
      <c r="BH247" s="36" t="str">
        <f>IF(AT247&lt;&gt;"",AT247&amp;". ","")</f>
        <v/>
      </c>
      <c r="BI247" s="36" t="str">
        <f>IF(AV247&lt;&gt;"","Land use/disturbance history: "&amp;AV247&amp;". ","")</f>
        <v/>
      </c>
      <c r="BJ247" s="36" t="str">
        <f>IF(AW247&lt;&gt;"","Slope in degrees: "&amp;AW247&amp;". ","")</f>
        <v/>
      </c>
      <c r="BK247" s="36" t="str">
        <f>IF(AX247&lt;&gt;"","Slope aspect: "&amp;AX247&amp;". ","")</f>
        <v/>
      </c>
      <c r="BL247" s="36" t="str">
        <f>IF(AY247&lt;&gt;"","Soil description: "&amp;AY247&amp;". ","")</f>
        <v/>
      </c>
      <c r="BM247" s="36" t="str">
        <f>IF(BA247&lt;&gt;"","Terrain: "&amp;BA247&amp;". ","")</f>
        <v/>
      </c>
      <c r="BN247" s="36" t="str">
        <f t="shared" si="33"/>
        <v/>
      </c>
      <c r="BO247" t="str">
        <f t="shared" si="34"/>
        <v/>
      </c>
      <c r="BP247" t="str">
        <f>IF(BD247&lt;&gt;"","Permit: "&amp;BD247,"")</f>
        <v/>
      </c>
      <c r="BQ247" s="41" t="str">
        <f>IF(AA247="Abundant","Estimated frequency within viewshed: Abundant (&gt;500).",IF(AA247="Common","Estimated frequency within viewshed: Common (101-500).",IF(AA247="Frequent","Estimated frequency within viewshed: Frequent (11-100).",IF(AA247="Occasional","Estimated frequency within viewshed: Occasional (6-10).",IF(AA247="Rare","Estimated frequency within viewshed: Rare (1-5).","")))))</f>
        <v/>
      </c>
      <c r="BR247" s="41" t="str">
        <f>IF(B247&lt;&gt;"",B247&amp;". ","")</f>
        <v/>
      </c>
      <c r="BS247" s="41" t="str">
        <f>IF(M247="Same individual","Tissue sample collected.",IF(M247="Same population","Tissue sample collected from another individual in the same population.",""))</f>
        <v/>
      </c>
      <c r="BT247" s="41" t="str">
        <f>IF(R247&lt;&gt;"","Seed sample collected from "&amp;R247&amp;" plants within the same population.","")</f>
        <v/>
      </c>
      <c r="BU247" s="41" t="str">
        <f>IF(AB247&lt;&gt;"",AB247&amp;". ","")</f>
        <v/>
      </c>
      <c r="BV247" s="41" t="str">
        <f>IF(AE247&lt;&gt;"","Landowner: "&amp;AE247&amp;".","")</f>
        <v/>
      </c>
      <c r="BW247" s="41" t="str">
        <f>IF(AF247&lt;&gt;"","Element Occurrence ID: "&amp;AF247&amp;".","")</f>
        <v/>
      </c>
      <c r="BX247" s="41" t="str">
        <f t="shared" si="35"/>
        <v/>
      </c>
      <c r="BY247" t="str">
        <f t="shared" si="36"/>
        <v/>
      </c>
      <c r="BZ247" s="41" t="str">
        <f t="shared" si="37"/>
        <v/>
      </c>
      <c r="CA247" t="str">
        <f t="shared" si="38"/>
        <v/>
      </c>
      <c r="CB247" s="41" t="str">
        <f>IF(AU247&lt;&gt;"","Area immediately surrounding specimen: "&amp;AU247&amp;".","")</f>
        <v/>
      </c>
      <c r="CC247" s="41" t="str">
        <f>IF(T247&lt;&gt;"","Habit: "&amp;T247&amp;".","")</f>
        <v/>
      </c>
      <c r="CD247" s="41" t="str">
        <f>IF(U247&lt;&gt;"","Life history habit: "&amp;U247&amp;".","")</f>
        <v/>
      </c>
      <c r="CE247" s="41" t="str">
        <f>IF(V247&lt;&gt;"","Graminoid habit: "&amp;V247&amp;".","")</f>
        <v/>
      </c>
      <c r="CF247" s="41" t="str">
        <f>IF(W247&lt;&gt;"","Flower color: "&amp;W247&amp;".","")</f>
        <v/>
      </c>
      <c r="CG247" s="41" t="str">
        <f>IF(X247&lt;&gt;"","Height in centimeters: "&amp;X247&amp;".","")</f>
        <v/>
      </c>
      <c r="CH247" s="41" t="str">
        <f>IF(Y247&lt;&gt;"",Y247&amp;".","")</f>
        <v/>
      </c>
      <c r="CI247" s="41" t="str">
        <f t="shared" si="39"/>
        <v/>
      </c>
      <c r="CJ247" t="str">
        <f t="shared" si="40"/>
        <v/>
      </c>
      <c r="CK247" s="41" t="str">
        <f>IF(T247&lt;&gt;"","''habit'':"&amp;"''"&amp;T247&amp;"'',","")</f>
        <v/>
      </c>
      <c r="CL247" s="41" t="str">
        <f>IF(U247&lt;&gt;"","''life cycle habit'':"&amp;"''"&amp;U247&amp;"'',","")</f>
        <v/>
      </c>
      <c r="CM247" s="41" t="str">
        <f>IF(V247&lt;&gt;"","''graminoidHabit'':"&amp;"''"&amp;V247&amp;"'',","")</f>
        <v/>
      </c>
      <c r="CN247" s="41" t="str">
        <f>IF(W247&lt;&gt;"","''flower color'':"&amp;"''"&amp;W247&amp;"'',","")</f>
        <v/>
      </c>
      <c r="CO247" s="41" t="str">
        <f>IF(X247&lt;&gt;"","''heightInCentimeters'':"&amp;X247&amp;",","")</f>
        <v/>
      </c>
      <c r="CP247" s="41" t="str">
        <f>IF(Y247&lt;&gt;"",Y247,"")</f>
        <v/>
      </c>
      <c r="CQ247" s="41" t="str">
        <f t="shared" si="41"/>
        <v/>
      </c>
      <c r="CR247" s="42" t="str">
        <f t="shared" si="42"/>
        <v/>
      </c>
      <c r="CS247" t="str">
        <f t="shared" si="43"/>
        <v/>
      </c>
      <c r="CT247" t="str">
        <f>IF(L247="Y","tissue","")</f>
        <v/>
      </c>
      <c r="CU247" t="str">
        <f>IF(L247="Y","in collection","")</f>
        <v/>
      </c>
      <c r="CV247" t="str">
        <f>IF(L247="Y","dessicated","")</f>
        <v/>
      </c>
    </row>
    <row r="248" spans="1:100" ht="16.5" x14ac:dyDescent="0.3">
      <c r="A248" s="7"/>
      <c r="B248" s="19"/>
      <c r="C248" s="19"/>
      <c r="D248" s="19"/>
      <c r="E248" s="19"/>
      <c r="F248" s="19"/>
      <c r="G248" s="10"/>
      <c r="H248" s="14"/>
      <c r="I248" s="19"/>
      <c r="J248" s="19"/>
      <c r="K248" s="10"/>
      <c r="L248" s="19"/>
      <c r="M248" s="19"/>
      <c r="N248" s="19"/>
      <c r="O248" s="19"/>
      <c r="P248" s="19"/>
      <c r="Q248" s="24"/>
      <c r="R248" s="14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29"/>
      <c r="AL248" s="29"/>
      <c r="AM248" s="7"/>
      <c r="AN248" s="7"/>
      <c r="AO248" s="7"/>
      <c r="AP248" s="19"/>
      <c r="AQ248" s="19"/>
      <c r="AR248" s="19"/>
      <c r="AS248" s="14"/>
      <c r="AT248" s="19"/>
      <c r="AU248" s="19"/>
      <c r="AV248" s="19"/>
      <c r="AW248" s="14"/>
      <c r="AX248" s="19"/>
      <c r="AY248" s="19"/>
      <c r="AZ248" s="19"/>
      <c r="BA248" s="19"/>
      <c r="BB248" s="19"/>
      <c r="BC248" s="19"/>
      <c r="BD248" s="19"/>
      <c r="BE248" s="19"/>
      <c r="BF248" s="14"/>
      <c r="BG248" s="35" t="str">
        <f>IF(BB248&lt;&gt;"","&lt;a href='https://www.inaturalist.org/observations/"&amp;BB248&amp;" 'target='_blank' style='color: blue'&gt;iNaturalist Record: "&amp;BB248&amp;"&lt;/a&gt; ","")</f>
        <v/>
      </c>
      <c r="BH248" s="36" t="str">
        <f>IF(AT248&lt;&gt;"",AT248&amp;". ","")</f>
        <v/>
      </c>
      <c r="BI248" s="36" t="str">
        <f>IF(AV248&lt;&gt;"","Land use/disturbance history: "&amp;AV248&amp;". ","")</f>
        <v/>
      </c>
      <c r="BJ248" s="36" t="str">
        <f>IF(AW248&lt;&gt;"","Slope in degrees: "&amp;AW248&amp;". ","")</f>
        <v/>
      </c>
      <c r="BK248" s="36" t="str">
        <f>IF(AX248&lt;&gt;"","Slope aspect: "&amp;AX248&amp;". ","")</f>
        <v/>
      </c>
      <c r="BL248" s="36" t="str">
        <f>IF(AY248&lt;&gt;"","Soil description: "&amp;AY248&amp;". ","")</f>
        <v/>
      </c>
      <c r="BM248" s="36" t="str">
        <f>IF(BA248&lt;&gt;"","Terrain: "&amp;BA248&amp;". ","")</f>
        <v/>
      </c>
      <c r="BN248" s="36" t="str">
        <f t="shared" si="33"/>
        <v/>
      </c>
      <c r="BO248" t="str">
        <f t="shared" si="34"/>
        <v/>
      </c>
      <c r="BP248" t="str">
        <f>IF(BD248&lt;&gt;"","Permit: "&amp;BD248,"")</f>
        <v/>
      </c>
      <c r="BQ248" s="41" t="str">
        <f>IF(AA248="Abundant","Estimated frequency within viewshed: Abundant (&gt;500).",IF(AA248="Common","Estimated frequency within viewshed: Common (101-500).",IF(AA248="Frequent","Estimated frequency within viewshed: Frequent (11-100).",IF(AA248="Occasional","Estimated frequency within viewshed: Occasional (6-10).",IF(AA248="Rare","Estimated frequency within viewshed: Rare (1-5).","")))))</f>
        <v/>
      </c>
      <c r="BR248" s="41" t="str">
        <f>IF(B248&lt;&gt;"",B248&amp;". ","")</f>
        <v/>
      </c>
      <c r="BS248" s="41" t="str">
        <f>IF(M248="Same individual","Tissue sample collected.",IF(M248="Same population","Tissue sample collected from another individual in the same population.",""))</f>
        <v/>
      </c>
      <c r="BT248" s="41" t="str">
        <f>IF(R248&lt;&gt;"","Seed sample collected from "&amp;R248&amp;" plants within the same population.","")</f>
        <v/>
      </c>
      <c r="BU248" s="41" t="str">
        <f>IF(AB248&lt;&gt;"",AB248&amp;". ","")</f>
        <v/>
      </c>
      <c r="BV248" s="41" t="str">
        <f>IF(AE248&lt;&gt;"","Landowner: "&amp;AE248&amp;".","")</f>
        <v/>
      </c>
      <c r="BW248" s="41" t="str">
        <f>IF(AF248&lt;&gt;"","Element Occurrence ID: "&amp;AF248&amp;".","")</f>
        <v/>
      </c>
      <c r="BX248" s="41" t="str">
        <f t="shared" si="35"/>
        <v/>
      </c>
      <c r="BY248" t="str">
        <f t="shared" si="36"/>
        <v/>
      </c>
      <c r="BZ248" s="41" t="str">
        <f t="shared" si="37"/>
        <v/>
      </c>
      <c r="CA248" t="str">
        <f t="shared" si="38"/>
        <v/>
      </c>
      <c r="CB248" s="41" t="str">
        <f>IF(AU248&lt;&gt;"","Area immediately surrounding specimen: "&amp;AU248&amp;".","")</f>
        <v/>
      </c>
      <c r="CC248" s="41" t="str">
        <f>IF(T248&lt;&gt;"","Habit: "&amp;T248&amp;".","")</f>
        <v/>
      </c>
      <c r="CD248" s="41" t="str">
        <f>IF(U248&lt;&gt;"","Life history habit: "&amp;U248&amp;".","")</f>
        <v/>
      </c>
      <c r="CE248" s="41" t="str">
        <f>IF(V248&lt;&gt;"","Graminoid habit: "&amp;V248&amp;".","")</f>
        <v/>
      </c>
      <c r="CF248" s="41" t="str">
        <f>IF(W248&lt;&gt;"","Flower color: "&amp;W248&amp;".","")</f>
        <v/>
      </c>
      <c r="CG248" s="41" t="str">
        <f>IF(X248&lt;&gt;"","Height in centimeters: "&amp;X248&amp;".","")</f>
        <v/>
      </c>
      <c r="CH248" s="41" t="str">
        <f>IF(Y248&lt;&gt;"",Y248&amp;".","")</f>
        <v/>
      </c>
      <c r="CI248" s="41" t="str">
        <f t="shared" si="39"/>
        <v/>
      </c>
      <c r="CJ248" t="str">
        <f t="shared" si="40"/>
        <v/>
      </c>
      <c r="CK248" s="41" t="str">
        <f>IF(T248&lt;&gt;"","''habit'':"&amp;"''"&amp;T248&amp;"'',","")</f>
        <v/>
      </c>
      <c r="CL248" s="41" t="str">
        <f>IF(U248&lt;&gt;"","''life cycle habit'':"&amp;"''"&amp;U248&amp;"'',","")</f>
        <v/>
      </c>
      <c r="CM248" s="41" t="str">
        <f>IF(V248&lt;&gt;"","''graminoidHabit'':"&amp;"''"&amp;V248&amp;"'',","")</f>
        <v/>
      </c>
      <c r="CN248" s="41" t="str">
        <f>IF(W248&lt;&gt;"","''flower color'':"&amp;"''"&amp;W248&amp;"'',","")</f>
        <v/>
      </c>
      <c r="CO248" s="41" t="str">
        <f>IF(X248&lt;&gt;"","''heightInCentimeters'':"&amp;X248&amp;",","")</f>
        <v/>
      </c>
      <c r="CP248" s="41" t="str">
        <f>IF(Y248&lt;&gt;"",Y248,"")</f>
        <v/>
      </c>
      <c r="CQ248" s="41" t="str">
        <f t="shared" si="41"/>
        <v/>
      </c>
      <c r="CR248" s="42" t="str">
        <f t="shared" si="42"/>
        <v/>
      </c>
      <c r="CS248" t="str">
        <f t="shared" si="43"/>
        <v/>
      </c>
      <c r="CT248" t="str">
        <f>IF(L248="Y","tissue","")</f>
        <v/>
      </c>
      <c r="CU248" t="str">
        <f>IF(L248="Y","in collection","")</f>
        <v/>
      </c>
      <c r="CV248" t="str">
        <f>IF(L248="Y","dessicated","")</f>
        <v/>
      </c>
    </row>
    <row r="249" spans="1:100" ht="16.5" x14ac:dyDescent="0.3">
      <c r="A249" s="7"/>
      <c r="B249" s="19"/>
      <c r="C249" s="19"/>
      <c r="D249" s="19"/>
      <c r="E249" s="19"/>
      <c r="F249" s="19"/>
      <c r="G249" s="10"/>
      <c r="H249" s="14"/>
      <c r="I249" s="19"/>
      <c r="J249" s="19"/>
      <c r="K249" s="10"/>
      <c r="L249" s="19"/>
      <c r="M249" s="19"/>
      <c r="N249" s="19"/>
      <c r="O249" s="19"/>
      <c r="P249" s="19"/>
      <c r="Q249" s="24"/>
      <c r="R249" s="14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29"/>
      <c r="AL249" s="29"/>
      <c r="AM249" s="7"/>
      <c r="AN249" s="7"/>
      <c r="AO249" s="7"/>
      <c r="AP249" s="19"/>
      <c r="AQ249" s="19"/>
      <c r="AR249" s="19"/>
      <c r="AS249" s="14"/>
      <c r="AT249" s="19"/>
      <c r="AU249" s="19"/>
      <c r="AV249" s="19"/>
      <c r="AW249" s="14"/>
      <c r="AX249" s="19"/>
      <c r="AY249" s="19"/>
      <c r="AZ249" s="19"/>
      <c r="BA249" s="19"/>
      <c r="BB249" s="19"/>
      <c r="BC249" s="19"/>
      <c r="BD249" s="19"/>
      <c r="BE249" s="19"/>
      <c r="BF249" s="14"/>
      <c r="BG249" s="35" t="str">
        <f>IF(BB249&lt;&gt;"","&lt;a href='https://www.inaturalist.org/observations/"&amp;BB249&amp;" 'target='_blank' style='color: blue'&gt;iNaturalist Record: "&amp;BB249&amp;"&lt;/a&gt; ","")</f>
        <v/>
      </c>
      <c r="BH249" s="36" t="str">
        <f>IF(AT249&lt;&gt;"",AT249&amp;". ","")</f>
        <v/>
      </c>
      <c r="BI249" s="36" t="str">
        <f>IF(AV249&lt;&gt;"","Land use/disturbance history: "&amp;AV249&amp;". ","")</f>
        <v/>
      </c>
      <c r="BJ249" s="36" t="str">
        <f>IF(AW249&lt;&gt;"","Slope in degrees: "&amp;AW249&amp;". ","")</f>
        <v/>
      </c>
      <c r="BK249" s="36" t="str">
        <f>IF(AX249&lt;&gt;"","Slope aspect: "&amp;AX249&amp;". ","")</f>
        <v/>
      </c>
      <c r="BL249" s="36" t="str">
        <f>IF(AY249&lt;&gt;"","Soil description: "&amp;AY249&amp;". ","")</f>
        <v/>
      </c>
      <c r="BM249" s="36" t="str">
        <f>IF(BA249&lt;&gt;"","Terrain: "&amp;BA249&amp;". ","")</f>
        <v/>
      </c>
      <c r="BN249" s="36" t="str">
        <f t="shared" si="33"/>
        <v/>
      </c>
      <c r="BO249" t="str">
        <f t="shared" si="34"/>
        <v/>
      </c>
      <c r="BP249" t="str">
        <f>IF(BD249&lt;&gt;"","Permit: "&amp;BD249,"")</f>
        <v/>
      </c>
      <c r="BQ249" s="41" t="str">
        <f>IF(AA249="Abundant","Estimated frequency within viewshed: Abundant (&gt;500).",IF(AA249="Common","Estimated frequency within viewshed: Common (101-500).",IF(AA249="Frequent","Estimated frequency within viewshed: Frequent (11-100).",IF(AA249="Occasional","Estimated frequency within viewshed: Occasional (6-10).",IF(AA249="Rare","Estimated frequency within viewshed: Rare (1-5).","")))))</f>
        <v/>
      </c>
      <c r="BR249" s="41" t="str">
        <f>IF(B249&lt;&gt;"",B249&amp;". ","")</f>
        <v/>
      </c>
      <c r="BS249" s="41" t="str">
        <f>IF(M249="Same individual","Tissue sample collected.",IF(M249="Same population","Tissue sample collected from another individual in the same population.",""))</f>
        <v/>
      </c>
      <c r="BT249" s="41" t="str">
        <f>IF(R249&lt;&gt;"","Seed sample collected from "&amp;R249&amp;" plants within the same population.","")</f>
        <v/>
      </c>
      <c r="BU249" s="41" t="str">
        <f>IF(AB249&lt;&gt;"",AB249&amp;". ","")</f>
        <v/>
      </c>
      <c r="BV249" s="41" t="str">
        <f>IF(AE249&lt;&gt;"","Landowner: "&amp;AE249&amp;".","")</f>
        <v/>
      </c>
      <c r="BW249" s="41" t="str">
        <f>IF(AF249&lt;&gt;"","Element Occurrence ID: "&amp;AF249&amp;".","")</f>
        <v/>
      </c>
      <c r="BX249" s="41" t="str">
        <f t="shared" si="35"/>
        <v/>
      </c>
      <c r="BY249" t="str">
        <f t="shared" si="36"/>
        <v/>
      </c>
      <c r="BZ249" s="41" t="str">
        <f t="shared" si="37"/>
        <v/>
      </c>
      <c r="CA249" t="str">
        <f t="shared" si="38"/>
        <v/>
      </c>
      <c r="CB249" s="41" t="str">
        <f>IF(AU249&lt;&gt;"","Area immediately surrounding specimen: "&amp;AU249&amp;".","")</f>
        <v/>
      </c>
      <c r="CC249" s="41" t="str">
        <f>IF(T249&lt;&gt;"","Habit: "&amp;T249&amp;".","")</f>
        <v/>
      </c>
      <c r="CD249" s="41" t="str">
        <f>IF(U249&lt;&gt;"","Life history habit: "&amp;U249&amp;".","")</f>
        <v/>
      </c>
      <c r="CE249" s="41" t="str">
        <f>IF(V249&lt;&gt;"","Graminoid habit: "&amp;V249&amp;".","")</f>
        <v/>
      </c>
      <c r="CF249" s="41" t="str">
        <f>IF(W249&lt;&gt;"","Flower color: "&amp;W249&amp;".","")</f>
        <v/>
      </c>
      <c r="CG249" s="41" t="str">
        <f>IF(X249&lt;&gt;"","Height in centimeters: "&amp;X249&amp;".","")</f>
        <v/>
      </c>
      <c r="CH249" s="41" t="str">
        <f>IF(Y249&lt;&gt;"",Y249&amp;".","")</f>
        <v/>
      </c>
      <c r="CI249" s="41" t="str">
        <f t="shared" si="39"/>
        <v/>
      </c>
      <c r="CJ249" t="str">
        <f t="shared" si="40"/>
        <v/>
      </c>
      <c r="CK249" s="41" t="str">
        <f>IF(T249&lt;&gt;"","''habit'':"&amp;"''"&amp;T249&amp;"'',","")</f>
        <v/>
      </c>
      <c r="CL249" s="41" t="str">
        <f>IF(U249&lt;&gt;"","''life cycle habit'':"&amp;"''"&amp;U249&amp;"'',","")</f>
        <v/>
      </c>
      <c r="CM249" s="41" t="str">
        <f>IF(V249&lt;&gt;"","''graminoidHabit'':"&amp;"''"&amp;V249&amp;"'',","")</f>
        <v/>
      </c>
      <c r="CN249" s="41" t="str">
        <f>IF(W249&lt;&gt;"","''flower color'':"&amp;"''"&amp;W249&amp;"'',","")</f>
        <v/>
      </c>
      <c r="CO249" s="41" t="str">
        <f>IF(X249&lt;&gt;"","''heightInCentimeters'':"&amp;X249&amp;",","")</f>
        <v/>
      </c>
      <c r="CP249" s="41" t="str">
        <f>IF(Y249&lt;&gt;"",Y249,"")</f>
        <v/>
      </c>
      <c r="CQ249" s="41" t="str">
        <f t="shared" si="41"/>
        <v/>
      </c>
      <c r="CR249" s="42" t="str">
        <f t="shared" si="42"/>
        <v/>
      </c>
      <c r="CS249" t="str">
        <f t="shared" si="43"/>
        <v/>
      </c>
      <c r="CT249" t="str">
        <f>IF(L249="Y","tissue","")</f>
        <v/>
      </c>
      <c r="CU249" t="str">
        <f>IF(L249="Y","in collection","")</f>
        <v/>
      </c>
      <c r="CV249" t="str">
        <f>IF(L249="Y","dessicated","")</f>
        <v/>
      </c>
    </row>
    <row r="250" spans="1:100" ht="16.5" x14ac:dyDescent="0.3">
      <c r="A250" s="7"/>
      <c r="B250" s="19"/>
      <c r="C250" s="19"/>
      <c r="D250" s="19"/>
      <c r="E250" s="19"/>
      <c r="F250" s="19"/>
      <c r="G250" s="10"/>
      <c r="H250" s="14"/>
      <c r="I250" s="19"/>
      <c r="J250" s="19"/>
      <c r="K250" s="10"/>
      <c r="L250" s="19"/>
      <c r="M250" s="19"/>
      <c r="N250" s="19"/>
      <c r="O250" s="19"/>
      <c r="P250" s="19"/>
      <c r="Q250" s="24"/>
      <c r="R250" s="14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29"/>
      <c r="AL250" s="29"/>
      <c r="AM250" s="7"/>
      <c r="AN250" s="7"/>
      <c r="AO250" s="7"/>
      <c r="AP250" s="19"/>
      <c r="AQ250" s="19"/>
      <c r="AR250" s="19"/>
      <c r="AS250" s="14"/>
      <c r="AT250" s="19"/>
      <c r="AU250" s="19"/>
      <c r="AV250" s="19"/>
      <c r="AW250" s="14"/>
      <c r="AX250" s="19"/>
      <c r="AY250" s="19"/>
      <c r="AZ250" s="19"/>
      <c r="BA250" s="19"/>
      <c r="BB250" s="19"/>
      <c r="BC250" s="19"/>
      <c r="BD250" s="19"/>
      <c r="BE250" s="19"/>
      <c r="BF250" s="14"/>
      <c r="BG250" s="35" t="str">
        <f>IF(BB250&lt;&gt;"","&lt;a href='https://www.inaturalist.org/observations/"&amp;BB250&amp;" 'target='_blank' style='color: blue'&gt;iNaturalist Record: "&amp;BB250&amp;"&lt;/a&gt; ","")</f>
        <v/>
      </c>
      <c r="BH250" s="36" t="str">
        <f>IF(AT250&lt;&gt;"",AT250&amp;". ","")</f>
        <v/>
      </c>
      <c r="BI250" s="36" t="str">
        <f>IF(AV250&lt;&gt;"","Land use/disturbance history: "&amp;AV250&amp;". ","")</f>
        <v/>
      </c>
      <c r="BJ250" s="36" t="str">
        <f>IF(AW250&lt;&gt;"","Slope in degrees: "&amp;AW250&amp;". ","")</f>
        <v/>
      </c>
      <c r="BK250" s="36" t="str">
        <f>IF(AX250&lt;&gt;"","Slope aspect: "&amp;AX250&amp;". ","")</f>
        <v/>
      </c>
      <c r="BL250" s="36" t="str">
        <f>IF(AY250&lt;&gt;"","Soil description: "&amp;AY250&amp;". ","")</f>
        <v/>
      </c>
      <c r="BM250" s="36" t="str">
        <f>IF(BA250&lt;&gt;"","Terrain: "&amp;BA250&amp;". ","")</f>
        <v/>
      </c>
      <c r="BN250" s="36" t="str">
        <f t="shared" si="33"/>
        <v/>
      </c>
      <c r="BO250" t="str">
        <f t="shared" si="34"/>
        <v/>
      </c>
      <c r="BP250" t="str">
        <f>IF(BD250&lt;&gt;"","Permit: "&amp;BD250,"")</f>
        <v/>
      </c>
      <c r="BQ250" s="41" t="str">
        <f>IF(AA250="Abundant","Estimated frequency within viewshed: Abundant (&gt;500).",IF(AA250="Common","Estimated frequency within viewshed: Common (101-500).",IF(AA250="Frequent","Estimated frequency within viewshed: Frequent (11-100).",IF(AA250="Occasional","Estimated frequency within viewshed: Occasional (6-10).",IF(AA250="Rare","Estimated frequency within viewshed: Rare (1-5).","")))))</f>
        <v/>
      </c>
      <c r="BR250" s="41" t="str">
        <f>IF(B250&lt;&gt;"",B250&amp;". ","")</f>
        <v/>
      </c>
      <c r="BS250" s="41" t="str">
        <f>IF(M250="Same individual","Tissue sample collected.",IF(M250="Same population","Tissue sample collected from another individual in the same population.",""))</f>
        <v/>
      </c>
      <c r="BT250" s="41" t="str">
        <f>IF(R250&lt;&gt;"","Seed sample collected from "&amp;R250&amp;" plants within the same population.","")</f>
        <v/>
      </c>
      <c r="BU250" s="41" t="str">
        <f>IF(AB250&lt;&gt;"",AB250&amp;". ","")</f>
        <v/>
      </c>
      <c r="BV250" s="41" t="str">
        <f>IF(AE250&lt;&gt;"","Landowner: "&amp;AE250&amp;".","")</f>
        <v/>
      </c>
      <c r="BW250" s="41" t="str">
        <f>IF(AF250&lt;&gt;"","Element Occurrence ID: "&amp;AF250&amp;".","")</f>
        <v/>
      </c>
      <c r="BX250" s="41" t="str">
        <f t="shared" si="35"/>
        <v/>
      </c>
      <c r="BY250" t="str">
        <f t="shared" si="36"/>
        <v/>
      </c>
      <c r="BZ250" s="41" t="str">
        <f t="shared" si="37"/>
        <v/>
      </c>
      <c r="CA250" t="str">
        <f t="shared" si="38"/>
        <v/>
      </c>
      <c r="CB250" s="41" t="str">
        <f>IF(AU250&lt;&gt;"","Area immediately surrounding specimen: "&amp;AU250&amp;".","")</f>
        <v/>
      </c>
      <c r="CC250" s="41" t="str">
        <f>IF(T250&lt;&gt;"","Habit: "&amp;T250&amp;".","")</f>
        <v/>
      </c>
      <c r="CD250" s="41" t="str">
        <f>IF(U250&lt;&gt;"","Life history habit: "&amp;U250&amp;".","")</f>
        <v/>
      </c>
      <c r="CE250" s="41" t="str">
        <f>IF(V250&lt;&gt;"","Graminoid habit: "&amp;V250&amp;".","")</f>
        <v/>
      </c>
      <c r="CF250" s="41" t="str">
        <f>IF(W250&lt;&gt;"","Flower color: "&amp;W250&amp;".","")</f>
        <v/>
      </c>
      <c r="CG250" s="41" t="str">
        <f>IF(X250&lt;&gt;"","Height in centimeters: "&amp;X250&amp;".","")</f>
        <v/>
      </c>
      <c r="CH250" s="41" t="str">
        <f>IF(Y250&lt;&gt;"",Y250&amp;".","")</f>
        <v/>
      </c>
      <c r="CI250" s="41" t="str">
        <f t="shared" si="39"/>
        <v/>
      </c>
      <c r="CJ250" t="str">
        <f t="shared" si="40"/>
        <v/>
      </c>
      <c r="CK250" s="41" t="str">
        <f>IF(T250&lt;&gt;"","''habit'':"&amp;"''"&amp;T250&amp;"'',","")</f>
        <v/>
      </c>
      <c r="CL250" s="41" t="str">
        <f>IF(U250&lt;&gt;"","''life cycle habit'':"&amp;"''"&amp;U250&amp;"'',","")</f>
        <v/>
      </c>
      <c r="CM250" s="41" t="str">
        <f>IF(V250&lt;&gt;"","''graminoidHabit'':"&amp;"''"&amp;V250&amp;"'',","")</f>
        <v/>
      </c>
      <c r="CN250" s="41" t="str">
        <f>IF(W250&lt;&gt;"","''flower color'':"&amp;"''"&amp;W250&amp;"'',","")</f>
        <v/>
      </c>
      <c r="CO250" s="41" t="str">
        <f>IF(X250&lt;&gt;"","''heightInCentimeters'':"&amp;X250&amp;",","")</f>
        <v/>
      </c>
      <c r="CP250" s="41" t="str">
        <f>IF(Y250&lt;&gt;"",Y250,"")</f>
        <v/>
      </c>
      <c r="CQ250" s="41" t="str">
        <f t="shared" si="41"/>
        <v/>
      </c>
      <c r="CR250" s="42" t="str">
        <f t="shared" si="42"/>
        <v/>
      </c>
      <c r="CS250" t="str">
        <f t="shared" si="43"/>
        <v/>
      </c>
      <c r="CT250" t="str">
        <f>IF(L250="Y","tissue","")</f>
        <v/>
      </c>
      <c r="CU250" t="str">
        <f>IF(L250="Y","in collection","")</f>
        <v/>
      </c>
      <c r="CV250" t="str">
        <f>IF(L250="Y","dessicated","")</f>
        <v/>
      </c>
    </row>
    <row r="251" spans="1:100" ht="16.5" x14ac:dyDescent="0.3">
      <c r="A251" s="7"/>
      <c r="B251" s="19"/>
      <c r="C251" s="19"/>
      <c r="D251" s="19"/>
      <c r="E251" s="19"/>
      <c r="F251" s="19"/>
      <c r="G251" s="10"/>
      <c r="H251" s="14"/>
      <c r="I251" s="19"/>
      <c r="J251" s="19"/>
      <c r="K251" s="10"/>
      <c r="L251" s="19"/>
      <c r="M251" s="19"/>
      <c r="N251" s="19"/>
      <c r="O251" s="19"/>
      <c r="P251" s="19"/>
      <c r="Q251" s="24"/>
      <c r="R251" s="14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29"/>
      <c r="AL251" s="29"/>
      <c r="AM251" s="7"/>
      <c r="AN251" s="7"/>
      <c r="AO251" s="7"/>
      <c r="AP251" s="19"/>
      <c r="AQ251" s="19"/>
      <c r="AR251" s="19"/>
      <c r="AS251" s="14"/>
      <c r="AT251" s="19"/>
      <c r="AU251" s="19"/>
      <c r="AV251" s="19"/>
      <c r="AW251" s="14"/>
      <c r="AX251" s="19"/>
      <c r="AY251" s="19"/>
      <c r="AZ251" s="19"/>
      <c r="BA251" s="19"/>
      <c r="BB251" s="19"/>
      <c r="BC251" s="19"/>
      <c r="BD251" s="19"/>
      <c r="BE251" s="19"/>
      <c r="BF251" s="14"/>
      <c r="BG251" s="35" t="str">
        <f>IF(BB251&lt;&gt;"","&lt;a href='https://www.inaturalist.org/observations/"&amp;BB251&amp;" 'target='_blank' style='color: blue'&gt;iNaturalist Record: "&amp;BB251&amp;"&lt;/a&gt; ","")</f>
        <v/>
      </c>
      <c r="BH251" s="36" t="str">
        <f>IF(AT251&lt;&gt;"",AT251&amp;". ","")</f>
        <v/>
      </c>
      <c r="BI251" s="36" t="str">
        <f>IF(AV251&lt;&gt;"","Land use/disturbance history: "&amp;AV251&amp;". ","")</f>
        <v/>
      </c>
      <c r="BJ251" s="36" t="str">
        <f>IF(AW251&lt;&gt;"","Slope in degrees: "&amp;AW251&amp;". ","")</f>
        <v/>
      </c>
      <c r="BK251" s="36" t="str">
        <f>IF(AX251&lt;&gt;"","Slope aspect: "&amp;AX251&amp;". ","")</f>
        <v/>
      </c>
      <c r="BL251" s="36" t="str">
        <f>IF(AY251&lt;&gt;"","Soil description: "&amp;AY251&amp;". ","")</f>
        <v/>
      </c>
      <c r="BM251" s="36" t="str">
        <f>IF(BA251&lt;&gt;"","Terrain: "&amp;BA251&amp;". ","")</f>
        <v/>
      </c>
      <c r="BN251" s="36" t="str">
        <f t="shared" si="33"/>
        <v/>
      </c>
      <c r="BO251" t="str">
        <f t="shared" si="34"/>
        <v/>
      </c>
      <c r="BP251" t="str">
        <f>IF(BD251&lt;&gt;"","Permit: "&amp;BD251,"")</f>
        <v/>
      </c>
      <c r="BQ251" s="41" t="str">
        <f>IF(AA251="Abundant","Estimated frequency within viewshed: Abundant (&gt;500).",IF(AA251="Common","Estimated frequency within viewshed: Common (101-500).",IF(AA251="Frequent","Estimated frequency within viewshed: Frequent (11-100).",IF(AA251="Occasional","Estimated frequency within viewshed: Occasional (6-10).",IF(AA251="Rare","Estimated frequency within viewshed: Rare (1-5).","")))))</f>
        <v/>
      </c>
      <c r="BR251" s="41" t="str">
        <f>IF(B251&lt;&gt;"",B251&amp;". ","")</f>
        <v/>
      </c>
      <c r="BS251" s="41" t="str">
        <f>IF(M251="Same individual","Tissue sample collected.",IF(M251="Same population","Tissue sample collected from another individual in the same population.",""))</f>
        <v/>
      </c>
      <c r="BT251" s="41" t="str">
        <f>IF(R251&lt;&gt;"","Seed sample collected from "&amp;R251&amp;" plants within the same population.","")</f>
        <v/>
      </c>
      <c r="BU251" s="41" t="str">
        <f>IF(AB251&lt;&gt;"",AB251&amp;". ","")</f>
        <v/>
      </c>
      <c r="BV251" s="41" t="str">
        <f>IF(AE251&lt;&gt;"","Landowner: "&amp;AE251&amp;".","")</f>
        <v/>
      </c>
      <c r="BW251" s="41" t="str">
        <f>IF(AF251&lt;&gt;"","Element Occurrence ID: "&amp;AF251&amp;".","")</f>
        <v/>
      </c>
      <c r="BX251" s="41" t="str">
        <f t="shared" si="35"/>
        <v/>
      </c>
      <c r="BY251" t="str">
        <f t="shared" si="36"/>
        <v/>
      </c>
      <c r="BZ251" s="41" t="str">
        <f t="shared" si="37"/>
        <v/>
      </c>
      <c r="CA251" t="str">
        <f t="shared" si="38"/>
        <v/>
      </c>
      <c r="CB251" s="41" t="str">
        <f>IF(AU251&lt;&gt;"","Area immediately surrounding specimen: "&amp;AU251&amp;".","")</f>
        <v/>
      </c>
      <c r="CC251" s="41" t="str">
        <f>IF(T251&lt;&gt;"","Habit: "&amp;T251&amp;".","")</f>
        <v/>
      </c>
      <c r="CD251" s="41" t="str">
        <f>IF(U251&lt;&gt;"","Life history habit: "&amp;U251&amp;".","")</f>
        <v/>
      </c>
      <c r="CE251" s="41" t="str">
        <f>IF(V251&lt;&gt;"","Graminoid habit: "&amp;V251&amp;".","")</f>
        <v/>
      </c>
      <c r="CF251" s="41" t="str">
        <f>IF(W251&lt;&gt;"","Flower color: "&amp;W251&amp;".","")</f>
        <v/>
      </c>
      <c r="CG251" s="41" t="str">
        <f>IF(X251&lt;&gt;"","Height in centimeters: "&amp;X251&amp;".","")</f>
        <v/>
      </c>
      <c r="CH251" s="41" t="str">
        <f>IF(Y251&lt;&gt;"",Y251&amp;".","")</f>
        <v/>
      </c>
      <c r="CI251" s="41" t="str">
        <f t="shared" si="39"/>
        <v/>
      </c>
      <c r="CJ251" t="str">
        <f t="shared" si="40"/>
        <v/>
      </c>
      <c r="CK251" s="41" t="str">
        <f>IF(T251&lt;&gt;"","''habit'':"&amp;"''"&amp;T251&amp;"'',","")</f>
        <v/>
      </c>
      <c r="CL251" s="41" t="str">
        <f>IF(U251&lt;&gt;"","''life cycle habit'':"&amp;"''"&amp;U251&amp;"'',","")</f>
        <v/>
      </c>
      <c r="CM251" s="41" t="str">
        <f>IF(V251&lt;&gt;"","''graminoidHabit'':"&amp;"''"&amp;V251&amp;"'',","")</f>
        <v/>
      </c>
      <c r="CN251" s="41" t="str">
        <f>IF(W251&lt;&gt;"","''flower color'':"&amp;"''"&amp;W251&amp;"'',","")</f>
        <v/>
      </c>
      <c r="CO251" s="41" t="str">
        <f>IF(X251&lt;&gt;"","''heightInCentimeters'':"&amp;X251&amp;",","")</f>
        <v/>
      </c>
      <c r="CP251" s="41" t="str">
        <f>IF(Y251&lt;&gt;"",Y251,"")</f>
        <v/>
      </c>
      <c r="CQ251" s="41" t="str">
        <f t="shared" si="41"/>
        <v/>
      </c>
      <c r="CR251" s="42" t="str">
        <f t="shared" si="42"/>
        <v/>
      </c>
      <c r="CS251" t="str">
        <f t="shared" si="43"/>
        <v/>
      </c>
      <c r="CT251" t="str">
        <f>IF(L251="Y","tissue","")</f>
        <v/>
      </c>
      <c r="CU251" t="str">
        <f>IF(L251="Y","in collection","")</f>
        <v/>
      </c>
      <c r="CV251" t="str">
        <f>IF(L251="Y","dessicated","")</f>
        <v/>
      </c>
    </row>
    <row r="252" spans="1:100" ht="16.5" x14ac:dyDescent="0.3">
      <c r="A252" s="7"/>
      <c r="B252" s="19"/>
      <c r="C252" s="19"/>
      <c r="D252" s="19"/>
      <c r="E252" s="19"/>
      <c r="F252" s="19"/>
      <c r="G252" s="10"/>
      <c r="H252" s="14"/>
      <c r="I252" s="19"/>
      <c r="J252" s="19"/>
      <c r="K252" s="10"/>
      <c r="L252" s="19"/>
      <c r="M252" s="19"/>
      <c r="N252" s="19"/>
      <c r="O252" s="19"/>
      <c r="P252" s="19"/>
      <c r="Q252" s="24"/>
      <c r="R252" s="14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29"/>
      <c r="AL252" s="29"/>
      <c r="AM252" s="7"/>
      <c r="AN252" s="7"/>
      <c r="AO252" s="7"/>
      <c r="AP252" s="19"/>
      <c r="AQ252" s="19"/>
      <c r="AR252" s="19"/>
      <c r="AS252" s="14"/>
      <c r="AT252" s="19"/>
      <c r="AU252" s="19"/>
      <c r="AV252" s="19"/>
      <c r="AW252" s="14"/>
      <c r="AX252" s="19"/>
      <c r="AY252" s="19"/>
      <c r="AZ252" s="19"/>
      <c r="BA252" s="19"/>
      <c r="BB252" s="19"/>
      <c r="BC252" s="19"/>
      <c r="BD252" s="19"/>
      <c r="BE252" s="19"/>
      <c r="BF252" s="14"/>
      <c r="BG252" s="35" t="str">
        <f>IF(BB252&lt;&gt;"","&lt;a href='https://www.inaturalist.org/observations/"&amp;BB252&amp;" 'target='_blank' style='color: blue'&gt;iNaturalist Record: "&amp;BB252&amp;"&lt;/a&gt; ","")</f>
        <v/>
      </c>
      <c r="BH252" s="36" t="str">
        <f>IF(AT252&lt;&gt;"",AT252&amp;". ","")</f>
        <v/>
      </c>
      <c r="BI252" s="36" t="str">
        <f>IF(AV252&lt;&gt;"","Land use/disturbance history: "&amp;AV252&amp;". ","")</f>
        <v/>
      </c>
      <c r="BJ252" s="36" t="str">
        <f>IF(AW252&lt;&gt;"","Slope in degrees: "&amp;AW252&amp;". ","")</f>
        <v/>
      </c>
      <c r="BK252" s="36" t="str">
        <f>IF(AX252&lt;&gt;"","Slope aspect: "&amp;AX252&amp;". ","")</f>
        <v/>
      </c>
      <c r="BL252" s="36" t="str">
        <f>IF(AY252&lt;&gt;"","Soil description: "&amp;AY252&amp;". ","")</f>
        <v/>
      </c>
      <c r="BM252" s="36" t="str">
        <f>IF(BA252&lt;&gt;"","Terrain: "&amp;BA252&amp;". ","")</f>
        <v/>
      </c>
      <c r="BN252" s="36" t="str">
        <f t="shared" si="33"/>
        <v/>
      </c>
      <c r="BO252" t="str">
        <f t="shared" si="34"/>
        <v/>
      </c>
      <c r="BP252" t="str">
        <f>IF(BD252&lt;&gt;"","Permit: "&amp;BD252,"")</f>
        <v/>
      </c>
      <c r="BQ252" s="41" t="str">
        <f>IF(AA252="Abundant","Estimated frequency within viewshed: Abundant (&gt;500).",IF(AA252="Common","Estimated frequency within viewshed: Common (101-500).",IF(AA252="Frequent","Estimated frequency within viewshed: Frequent (11-100).",IF(AA252="Occasional","Estimated frequency within viewshed: Occasional (6-10).",IF(AA252="Rare","Estimated frequency within viewshed: Rare (1-5).","")))))</f>
        <v/>
      </c>
      <c r="BR252" s="41" t="str">
        <f>IF(B252&lt;&gt;"",B252&amp;". ","")</f>
        <v/>
      </c>
      <c r="BS252" s="41" t="str">
        <f>IF(M252="Same individual","Tissue sample collected.",IF(M252="Same population","Tissue sample collected from another individual in the same population.",""))</f>
        <v/>
      </c>
      <c r="BT252" s="41" t="str">
        <f>IF(R252&lt;&gt;"","Seed sample collected from "&amp;R252&amp;" plants within the same population.","")</f>
        <v/>
      </c>
      <c r="BU252" s="41" t="str">
        <f>IF(AB252&lt;&gt;"",AB252&amp;". ","")</f>
        <v/>
      </c>
      <c r="BV252" s="41" t="str">
        <f>IF(AE252&lt;&gt;"","Landowner: "&amp;AE252&amp;".","")</f>
        <v/>
      </c>
      <c r="BW252" s="41" t="str">
        <f>IF(AF252&lt;&gt;"","Element Occurrence ID: "&amp;AF252&amp;".","")</f>
        <v/>
      </c>
      <c r="BX252" s="41" t="str">
        <f t="shared" si="35"/>
        <v/>
      </c>
      <c r="BY252" t="str">
        <f t="shared" si="36"/>
        <v/>
      </c>
      <c r="BZ252" s="41" t="str">
        <f t="shared" si="37"/>
        <v/>
      </c>
      <c r="CA252" t="str">
        <f t="shared" si="38"/>
        <v/>
      </c>
      <c r="CB252" s="41" t="str">
        <f>IF(AU252&lt;&gt;"","Area immediately surrounding specimen: "&amp;AU252&amp;".","")</f>
        <v/>
      </c>
      <c r="CC252" s="41" t="str">
        <f>IF(T252&lt;&gt;"","Habit: "&amp;T252&amp;".","")</f>
        <v/>
      </c>
      <c r="CD252" s="41" t="str">
        <f>IF(U252&lt;&gt;"","Life history habit: "&amp;U252&amp;".","")</f>
        <v/>
      </c>
      <c r="CE252" s="41" t="str">
        <f>IF(V252&lt;&gt;"","Graminoid habit: "&amp;V252&amp;".","")</f>
        <v/>
      </c>
      <c r="CF252" s="41" t="str">
        <f>IF(W252&lt;&gt;"","Flower color: "&amp;W252&amp;".","")</f>
        <v/>
      </c>
      <c r="CG252" s="41" t="str">
        <f>IF(X252&lt;&gt;"","Height in centimeters: "&amp;X252&amp;".","")</f>
        <v/>
      </c>
      <c r="CH252" s="41" t="str">
        <f>IF(Y252&lt;&gt;"",Y252&amp;".","")</f>
        <v/>
      </c>
      <c r="CI252" s="41" t="str">
        <f t="shared" si="39"/>
        <v/>
      </c>
      <c r="CJ252" t="str">
        <f t="shared" si="40"/>
        <v/>
      </c>
      <c r="CK252" s="41" t="str">
        <f>IF(T252&lt;&gt;"","''habit'':"&amp;"''"&amp;T252&amp;"'',","")</f>
        <v/>
      </c>
      <c r="CL252" s="41" t="str">
        <f>IF(U252&lt;&gt;"","''life cycle habit'':"&amp;"''"&amp;U252&amp;"'',","")</f>
        <v/>
      </c>
      <c r="CM252" s="41" t="str">
        <f>IF(V252&lt;&gt;"","''graminoidHabit'':"&amp;"''"&amp;V252&amp;"'',","")</f>
        <v/>
      </c>
      <c r="CN252" s="41" t="str">
        <f>IF(W252&lt;&gt;"","''flower color'':"&amp;"''"&amp;W252&amp;"'',","")</f>
        <v/>
      </c>
      <c r="CO252" s="41" t="str">
        <f>IF(X252&lt;&gt;"","''heightInCentimeters'':"&amp;X252&amp;",","")</f>
        <v/>
      </c>
      <c r="CP252" s="41" t="str">
        <f>IF(Y252&lt;&gt;"",Y252,"")</f>
        <v/>
      </c>
      <c r="CQ252" s="41" t="str">
        <f t="shared" si="41"/>
        <v/>
      </c>
      <c r="CR252" s="42" t="str">
        <f t="shared" si="42"/>
        <v/>
      </c>
      <c r="CS252" t="str">
        <f t="shared" si="43"/>
        <v/>
      </c>
      <c r="CT252" t="str">
        <f>IF(L252="Y","tissue","")</f>
        <v/>
      </c>
      <c r="CU252" t="str">
        <f>IF(L252="Y","in collection","")</f>
        <v/>
      </c>
      <c r="CV252" t="str">
        <f>IF(L252="Y","dessicated","")</f>
        <v/>
      </c>
    </row>
    <row r="253" spans="1:100" ht="16.5" x14ac:dyDescent="0.3">
      <c r="A253" s="7"/>
      <c r="B253" s="19"/>
      <c r="C253" s="19"/>
      <c r="D253" s="19"/>
      <c r="E253" s="19"/>
      <c r="F253" s="19"/>
      <c r="G253" s="10"/>
      <c r="H253" s="14"/>
      <c r="I253" s="19"/>
      <c r="J253" s="19"/>
      <c r="K253" s="10"/>
      <c r="L253" s="19"/>
      <c r="M253" s="19"/>
      <c r="N253" s="19"/>
      <c r="O253" s="19"/>
      <c r="P253" s="19"/>
      <c r="Q253" s="24"/>
      <c r="R253" s="14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29"/>
      <c r="AL253" s="29"/>
      <c r="AM253" s="7"/>
      <c r="AN253" s="7"/>
      <c r="AO253" s="7"/>
      <c r="AP253" s="19"/>
      <c r="AQ253" s="19"/>
      <c r="AR253" s="19"/>
      <c r="AS253" s="14"/>
      <c r="AT253" s="19"/>
      <c r="AU253" s="19"/>
      <c r="AV253" s="19"/>
      <c r="AW253" s="14"/>
      <c r="AX253" s="19"/>
      <c r="AY253" s="19"/>
      <c r="AZ253" s="19"/>
      <c r="BA253" s="19"/>
      <c r="BB253" s="19"/>
      <c r="BC253" s="19"/>
      <c r="BD253" s="19"/>
      <c r="BE253" s="19"/>
      <c r="BF253" s="14"/>
      <c r="BG253" s="35" t="str">
        <f>IF(BB253&lt;&gt;"","&lt;a href='https://www.inaturalist.org/observations/"&amp;BB253&amp;" 'target='_blank' style='color: blue'&gt;iNaturalist Record: "&amp;BB253&amp;"&lt;/a&gt; ","")</f>
        <v/>
      </c>
      <c r="BH253" s="36" t="str">
        <f>IF(AT253&lt;&gt;"",AT253&amp;". ","")</f>
        <v/>
      </c>
      <c r="BI253" s="36" t="str">
        <f>IF(AV253&lt;&gt;"","Land use/disturbance history: "&amp;AV253&amp;". ","")</f>
        <v/>
      </c>
      <c r="BJ253" s="36" t="str">
        <f>IF(AW253&lt;&gt;"","Slope in degrees: "&amp;AW253&amp;". ","")</f>
        <v/>
      </c>
      <c r="BK253" s="36" t="str">
        <f>IF(AX253&lt;&gt;"","Slope aspect: "&amp;AX253&amp;". ","")</f>
        <v/>
      </c>
      <c r="BL253" s="36" t="str">
        <f>IF(AY253&lt;&gt;"","Soil description: "&amp;AY253&amp;". ","")</f>
        <v/>
      </c>
      <c r="BM253" s="36" t="str">
        <f>IF(BA253&lt;&gt;"","Terrain: "&amp;BA253&amp;". ","")</f>
        <v/>
      </c>
      <c r="BN253" s="36" t="str">
        <f t="shared" si="33"/>
        <v/>
      </c>
      <c r="BO253" t="str">
        <f t="shared" si="34"/>
        <v/>
      </c>
      <c r="BP253" t="str">
        <f>IF(BD253&lt;&gt;"","Permit: "&amp;BD253,"")</f>
        <v/>
      </c>
      <c r="BQ253" s="41" t="str">
        <f>IF(AA253="Abundant","Estimated frequency within viewshed: Abundant (&gt;500).",IF(AA253="Common","Estimated frequency within viewshed: Common (101-500).",IF(AA253="Frequent","Estimated frequency within viewshed: Frequent (11-100).",IF(AA253="Occasional","Estimated frequency within viewshed: Occasional (6-10).",IF(AA253="Rare","Estimated frequency within viewshed: Rare (1-5).","")))))</f>
        <v/>
      </c>
      <c r="BR253" s="41" t="str">
        <f>IF(B253&lt;&gt;"",B253&amp;". ","")</f>
        <v/>
      </c>
      <c r="BS253" s="41" t="str">
        <f>IF(M253="Same individual","Tissue sample collected.",IF(M253="Same population","Tissue sample collected from another individual in the same population.",""))</f>
        <v/>
      </c>
      <c r="BT253" s="41" t="str">
        <f>IF(R253&lt;&gt;"","Seed sample collected from "&amp;R253&amp;" plants within the same population.","")</f>
        <v/>
      </c>
      <c r="BU253" s="41" t="str">
        <f>IF(AB253&lt;&gt;"",AB253&amp;". ","")</f>
        <v/>
      </c>
      <c r="BV253" s="41" t="str">
        <f>IF(AE253&lt;&gt;"","Landowner: "&amp;AE253&amp;".","")</f>
        <v/>
      </c>
      <c r="BW253" s="41" t="str">
        <f>IF(AF253&lt;&gt;"","Element Occurrence ID: "&amp;AF253&amp;".","")</f>
        <v/>
      </c>
      <c r="BX253" s="41" t="str">
        <f t="shared" si="35"/>
        <v/>
      </c>
      <c r="BY253" t="str">
        <f t="shared" si="36"/>
        <v/>
      </c>
      <c r="BZ253" s="41" t="str">
        <f t="shared" si="37"/>
        <v/>
      </c>
      <c r="CA253" t="str">
        <f t="shared" si="38"/>
        <v/>
      </c>
      <c r="CB253" s="41" t="str">
        <f>IF(AU253&lt;&gt;"","Area immediately surrounding specimen: "&amp;AU253&amp;".","")</f>
        <v/>
      </c>
      <c r="CC253" s="41" t="str">
        <f>IF(T253&lt;&gt;"","Habit: "&amp;T253&amp;".","")</f>
        <v/>
      </c>
      <c r="CD253" s="41" t="str">
        <f>IF(U253&lt;&gt;"","Life history habit: "&amp;U253&amp;".","")</f>
        <v/>
      </c>
      <c r="CE253" s="41" t="str">
        <f>IF(V253&lt;&gt;"","Graminoid habit: "&amp;V253&amp;".","")</f>
        <v/>
      </c>
      <c r="CF253" s="41" t="str">
        <f>IF(W253&lt;&gt;"","Flower color: "&amp;W253&amp;".","")</f>
        <v/>
      </c>
      <c r="CG253" s="41" t="str">
        <f>IF(X253&lt;&gt;"","Height in centimeters: "&amp;X253&amp;".","")</f>
        <v/>
      </c>
      <c r="CH253" s="41" t="str">
        <f>IF(Y253&lt;&gt;"",Y253&amp;".","")</f>
        <v/>
      </c>
      <c r="CI253" s="41" t="str">
        <f t="shared" si="39"/>
        <v/>
      </c>
      <c r="CJ253" t="str">
        <f t="shared" si="40"/>
        <v/>
      </c>
      <c r="CK253" s="41" t="str">
        <f>IF(T253&lt;&gt;"","''habit'':"&amp;"''"&amp;T253&amp;"'',","")</f>
        <v/>
      </c>
      <c r="CL253" s="41" t="str">
        <f>IF(U253&lt;&gt;"","''life cycle habit'':"&amp;"''"&amp;U253&amp;"'',","")</f>
        <v/>
      </c>
      <c r="CM253" s="41" t="str">
        <f>IF(V253&lt;&gt;"","''graminoidHabit'':"&amp;"''"&amp;V253&amp;"'',","")</f>
        <v/>
      </c>
      <c r="CN253" s="41" t="str">
        <f>IF(W253&lt;&gt;"","''flower color'':"&amp;"''"&amp;W253&amp;"'',","")</f>
        <v/>
      </c>
      <c r="CO253" s="41" t="str">
        <f>IF(X253&lt;&gt;"","''heightInCentimeters'':"&amp;X253&amp;",","")</f>
        <v/>
      </c>
      <c r="CP253" s="41" t="str">
        <f>IF(Y253&lt;&gt;"",Y253,"")</f>
        <v/>
      </c>
      <c r="CQ253" s="41" t="str">
        <f t="shared" si="41"/>
        <v/>
      </c>
      <c r="CR253" s="42" t="str">
        <f t="shared" si="42"/>
        <v/>
      </c>
      <c r="CS253" t="str">
        <f t="shared" si="43"/>
        <v/>
      </c>
      <c r="CT253" t="str">
        <f>IF(L253="Y","tissue","")</f>
        <v/>
      </c>
      <c r="CU253" t="str">
        <f>IF(L253="Y","in collection","")</f>
        <v/>
      </c>
      <c r="CV253" t="str">
        <f>IF(L253="Y","dessicated","")</f>
        <v/>
      </c>
    </row>
    <row r="254" spans="1:100" ht="16.5" x14ac:dyDescent="0.3">
      <c r="A254" s="7"/>
      <c r="B254" s="19"/>
      <c r="C254" s="19"/>
      <c r="D254" s="19"/>
      <c r="E254" s="19"/>
      <c r="F254" s="19"/>
      <c r="G254" s="10"/>
      <c r="H254" s="14"/>
      <c r="I254" s="19"/>
      <c r="J254" s="19"/>
      <c r="K254" s="10"/>
      <c r="L254" s="19"/>
      <c r="M254" s="19"/>
      <c r="N254" s="19"/>
      <c r="O254" s="19"/>
      <c r="P254" s="19"/>
      <c r="Q254" s="24"/>
      <c r="R254" s="14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29"/>
      <c r="AL254" s="29"/>
      <c r="AM254" s="7"/>
      <c r="AN254" s="7"/>
      <c r="AO254" s="7"/>
      <c r="AP254" s="19"/>
      <c r="AQ254" s="19"/>
      <c r="AR254" s="19"/>
      <c r="AS254" s="14"/>
      <c r="AT254" s="19"/>
      <c r="AU254" s="19"/>
      <c r="AV254" s="19"/>
      <c r="AW254" s="14"/>
      <c r="AX254" s="19"/>
      <c r="AY254" s="19"/>
      <c r="AZ254" s="19"/>
      <c r="BA254" s="19"/>
      <c r="BB254" s="19"/>
      <c r="BC254" s="19"/>
      <c r="BD254" s="19"/>
      <c r="BE254" s="19"/>
      <c r="BF254" s="14"/>
      <c r="BG254" s="35" t="str">
        <f>IF(BB254&lt;&gt;"","&lt;a href='https://www.inaturalist.org/observations/"&amp;BB254&amp;" 'target='_blank' style='color: blue'&gt;iNaturalist Record: "&amp;BB254&amp;"&lt;/a&gt; ","")</f>
        <v/>
      </c>
      <c r="BH254" s="36" t="str">
        <f>IF(AT254&lt;&gt;"",AT254&amp;". ","")</f>
        <v/>
      </c>
      <c r="BI254" s="36" t="str">
        <f>IF(AV254&lt;&gt;"","Land use/disturbance history: "&amp;AV254&amp;". ","")</f>
        <v/>
      </c>
      <c r="BJ254" s="36" t="str">
        <f>IF(AW254&lt;&gt;"","Slope in degrees: "&amp;AW254&amp;". ","")</f>
        <v/>
      </c>
      <c r="BK254" s="36" t="str">
        <f>IF(AX254&lt;&gt;"","Slope aspect: "&amp;AX254&amp;". ","")</f>
        <v/>
      </c>
      <c r="BL254" s="36" t="str">
        <f>IF(AY254&lt;&gt;"","Soil description: "&amp;AY254&amp;". ","")</f>
        <v/>
      </c>
      <c r="BM254" s="36" t="str">
        <f>IF(BA254&lt;&gt;"","Terrain: "&amp;BA254&amp;". ","")</f>
        <v/>
      </c>
      <c r="BN254" s="36" t="str">
        <f t="shared" si="33"/>
        <v/>
      </c>
      <c r="BO254" t="str">
        <f t="shared" si="34"/>
        <v/>
      </c>
      <c r="BP254" t="str">
        <f>IF(BD254&lt;&gt;"","Permit: "&amp;BD254,"")</f>
        <v/>
      </c>
      <c r="BQ254" s="41" t="str">
        <f>IF(AA254="Abundant","Estimated frequency within viewshed: Abundant (&gt;500).",IF(AA254="Common","Estimated frequency within viewshed: Common (101-500).",IF(AA254="Frequent","Estimated frequency within viewshed: Frequent (11-100).",IF(AA254="Occasional","Estimated frequency within viewshed: Occasional (6-10).",IF(AA254="Rare","Estimated frequency within viewshed: Rare (1-5).","")))))</f>
        <v/>
      </c>
      <c r="BR254" s="41" t="str">
        <f>IF(B254&lt;&gt;"",B254&amp;". ","")</f>
        <v/>
      </c>
      <c r="BS254" s="41" t="str">
        <f>IF(M254="Same individual","Tissue sample collected.",IF(M254="Same population","Tissue sample collected from another individual in the same population.",""))</f>
        <v/>
      </c>
      <c r="BT254" s="41" t="str">
        <f>IF(R254&lt;&gt;"","Seed sample collected from "&amp;R254&amp;" plants within the same population.","")</f>
        <v/>
      </c>
      <c r="BU254" s="41" t="str">
        <f>IF(AB254&lt;&gt;"",AB254&amp;". ","")</f>
        <v/>
      </c>
      <c r="BV254" s="41" t="str">
        <f>IF(AE254&lt;&gt;"","Landowner: "&amp;AE254&amp;".","")</f>
        <v/>
      </c>
      <c r="BW254" s="41" t="str">
        <f>IF(AF254&lt;&gt;"","Element Occurrence ID: "&amp;AF254&amp;".","")</f>
        <v/>
      </c>
      <c r="BX254" s="41" t="str">
        <f t="shared" si="35"/>
        <v/>
      </c>
      <c r="BY254" t="str">
        <f t="shared" si="36"/>
        <v/>
      </c>
      <c r="BZ254" s="41" t="str">
        <f t="shared" si="37"/>
        <v/>
      </c>
      <c r="CA254" t="str">
        <f t="shared" si="38"/>
        <v/>
      </c>
      <c r="CB254" s="41" t="str">
        <f>IF(AU254&lt;&gt;"","Area immediately surrounding specimen: "&amp;AU254&amp;".","")</f>
        <v/>
      </c>
      <c r="CC254" s="41" t="str">
        <f>IF(T254&lt;&gt;"","Habit: "&amp;T254&amp;".","")</f>
        <v/>
      </c>
      <c r="CD254" s="41" t="str">
        <f>IF(U254&lt;&gt;"","Life history habit: "&amp;U254&amp;".","")</f>
        <v/>
      </c>
      <c r="CE254" s="41" t="str">
        <f>IF(V254&lt;&gt;"","Graminoid habit: "&amp;V254&amp;".","")</f>
        <v/>
      </c>
      <c r="CF254" s="41" t="str">
        <f>IF(W254&lt;&gt;"","Flower color: "&amp;W254&amp;".","")</f>
        <v/>
      </c>
      <c r="CG254" s="41" t="str">
        <f>IF(X254&lt;&gt;"","Height in centimeters: "&amp;X254&amp;".","")</f>
        <v/>
      </c>
      <c r="CH254" s="41" t="str">
        <f>IF(Y254&lt;&gt;"",Y254&amp;".","")</f>
        <v/>
      </c>
      <c r="CI254" s="41" t="str">
        <f t="shared" si="39"/>
        <v/>
      </c>
      <c r="CJ254" t="str">
        <f t="shared" si="40"/>
        <v/>
      </c>
      <c r="CK254" s="41" t="str">
        <f>IF(T254&lt;&gt;"","''habit'':"&amp;"''"&amp;T254&amp;"'',","")</f>
        <v/>
      </c>
      <c r="CL254" s="41" t="str">
        <f>IF(U254&lt;&gt;"","''life cycle habit'':"&amp;"''"&amp;U254&amp;"'',","")</f>
        <v/>
      </c>
      <c r="CM254" s="41" t="str">
        <f>IF(V254&lt;&gt;"","''graminoidHabit'':"&amp;"''"&amp;V254&amp;"'',","")</f>
        <v/>
      </c>
      <c r="CN254" s="41" t="str">
        <f>IF(W254&lt;&gt;"","''flower color'':"&amp;"''"&amp;W254&amp;"'',","")</f>
        <v/>
      </c>
      <c r="CO254" s="41" t="str">
        <f>IF(X254&lt;&gt;"","''heightInCentimeters'':"&amp;X254&amp;",","")</f>
        <v/>
      </c>
      <c r="CP254" s="41" t="str">
        <f>IF(Y254&lt;&gt;"",Y254,"")</f>
        <v/>
      </c>
      <c r="CQ254" s="41" t="str">
        <f t="shared" si="41"/>
        <v/>
      </c>
      <c r="CR254" s="42" t="str">
        <f t="shared" si="42"/>
        <v/>
      </c>
      <c r="CS254" t="str">
        <f t="shared" si="43"/>
        <v/>
      </c>
      <c r="CT254" t="str">
        <f>IF(L254="Y","tissue","")</f>
        <v/>
      </c>
      <c r="CU254" t="str">
        <f>IF(L254="Y","in collection","")</f>
        <v/>
      </c>
      <c r="CV254" t="str">
        <f>IF(L254="Y","dessicated","")</f>
        <v/>
      </c>
    </row>
    <row r="255" spans="1:100" ht="16.5" x14ac:dyDescent="0.3">
      <c r="A255" s="7"/>
      <c r="B255" s="19"/>
      <c r="C255" s="19"/>
      <c r="D255" s="19"/>
      <c r="E255" s="19"/>
      <c r="F255" s="19"/>
      <c r="G255" s="10"/>
      <c r="H255" s="14"/>
      <c r="I255" s="19"/>
      <c r="J255" s="19"/>
      <c r="K255" s="10"/>
      <c r="L255" s="19"/>
      <c r="M255" s="19"/>
      <c r="N255" s="19"/>
      <c r="O255" s="19"/>
      <c r="P255" s="19"/>
      <c r="Q255" s="24"/>
      <c r="R255" s="14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29"/>
      <c r="AL255" s="29"/>
      <c r="AM255" s="7"/>
      <c r="AN255" s="7"/>
      <c r="AO255" s="7"/>
      <c r="AP255" s="19"/>
      <c r="AQ255" s="19"/>
      <c r="AR255" s="19"/>
      <c r="AS255" s="14"/>
      <c r="AT255" s="19"/>
      <c r="AU255" s="19"/>
      <c r="AV255" s="19"/>
      <c r="AW255" s="14"/>
      <c r="AX255" s="19"/>
      <c r="AY255" s="19"/>
      <c r="AZ255" s="19"/>
      <c r="BA255" s="19"/>
      <c r="BB255" s="19"/>
      <c r="BC255" s="19"/>
      <c r="BD255" s="19"/>
      <c r="BE255" s="19"/>
      <c r="BF255" s="14"/>
      <c r="BG255" s="35" t="str">
        <f>IF(BB255&lt;&gt;"","&lt;a href='https://www.inaturalist.org/observations/"&amp;BB255&amp;" 'target='_blank' style='color: blue'&gt;iNaturalist Record: "&amp;BB255&amp;"&lt;/a&gt; ","")</f>
        <v/>
      </c>
      <c r="BH255" s="36" t="str">
        <f>IF(AT255&lt;&gt;"",AT255&amp;". ","")</f>
        <v/>
      </c>
      <c r="BI255" s="36" t="str">
        <f>IF(AV255&lt;&gt;"","Land use/disturbance history: "&amp;AV255&amp;". ","")</f>
        <v/>
      </c>
      <c r="BJ255" s="36" t="str">
        <f>IF(AW255&lt;&gt;"","Slope in degrees: "&amp;AW255&amp;". ","")</f>
        <v/>
      </c>
      <c r="BK255" s="36" t="str">
        <f>IF(AX255&lt;&gt;"","Slope aspect: "&amp;AX255&amp;". ","")</f>
        <v/>
      </c>
      <c r="BL255" s="36" t="str">
        <f>IF(AY255&lt;&gt;"","Soil description: "&amp;AY255&amp;". ","")</f>
        <v/>
      </c>
      <c r="BM255" s="36" t="str">
        <f>IF(BA255&lt;&gt;"","Terrain: "&amp;BA255&amp;". ","")</f>
        <v/>
      </c>
      <c r="BN255" s="36" t="str">
        <f t="shared" si="33"/>
        <v/>
      </c>
      <c r="BO255" t="str">
        <f t="shared" si="34"/>
        <v/>
      </c>
      <c r="BP255" t="str">
        <f>IF(BD255&lt;&gt;"","Permit: "&amp;BD255,"")</f>
        <v/>
      </c>
      <c r="BQ255" s="41" t="str">
        <f>IF(AA255="Abundant","Estimated frequency within viewshed: Abundant (&gt;500).",IF(AA255="Common","Estimated frequency within viewshed: Common (101-500).",IF(AA255="Frequent","Estimated frequency within viewshed: Frequent (11-100).",IF(AA255="Occasional","Estimated frequency within viewshed: Occasional (6-10).",IF(AA255="Rare","Estimated frequency within viewshed: Rare (1-5).","")))))</f>
        <v/>
      </c>
      <c r="BR255" s="41" t="str">
        <f>IF(B255&lt;&gt;"",B255&amp;". ","")</f>
        <v/>
      </c>
      <c r="BS255" s="41" t="str">
        <f>IF(M255="Same individual","Tissue sample collected.",IF(M255="Same population","Tissue sample collected from another individual in the same population.",""))</f>
        <v/>
      </c>
      <c r="BT255" s="41" t="str">
        <f>IF(R255&lt;&gt;"","Seed sample collected from "&amp;R255&amp;" plants within the same population.","")</f>
        <v/>
      </c>
      <c r="BU255" s="41" t="str">
        <f>IF(AB255&lt;&gt;"",AB255&amp;". ","")</f>
        <v/>
      </c>
      <c r="BV255" s="41" t="str">
        <f>IF(AE255&lt;&gt;"","Landowner: "&amp;AE255&amp;".","")</f>
        <v/>
      </c>
      <c r="BW255" s="41" t="str">
        <f>IF(AF255&lt;&gt;"","Element Occurrence ID: "&amp;AF255&amp;".","")</f>
        <v/>
      </c>
      <c r="BX255" s="41" t="str">
        <f t="shared" si="35"/>
        <v/>
      </c>
      <c r="BY255" t="str">
        <f t="shared" si="36"/>
        <v/>
      </c>
      <c r="BZ255" s="41" t="str">
        <f t="shared" si="37"/>
        <v/>
      </c>
      <c r="CA255" t="str">
        <f t="shared" si="38"/>
        <v/>
      </c>
      <c r="CB255" s="41" t="str">
        <f>IF(AU255&lt;&gt;"","Area immediately surrounding specimen: "&amp;AU255&amp;".","")</f>
        <v/>
      </c>
      <c r="CC255" s="41" t="str">
        <f>IF(T255&lt;&gt;"","Habit: "&amp;T255&amp;".","")</f>
        <v/>
      </c>
      <c r="CD255" s="41" t="str">
        <f>IF(U255&lt;&gt;"","Life history habit: "&amp;U255&amp;".","")</f>
        <v/>
      </c>
      <c r="CE255" s="41" t="str">
        <f>IF(V255&lt;&gt;"","Graminoid habit: "&amp;V255&amp;".","")</f>
        <v/>
      </c>
      <c r="CF255" s="41" t="str">
        <f>IF(W255&lt;&gt;"","Flower color: "&amp;W255&amp;".","")</f>
        <v/>
      </c>
      <c r="CG255" s="41" t="str">
        <f>IF(X255&lt;&gt;"","Height in centimeters: "&amp;X255&amp;".","")</f>
        <v/>
      </c>
      <c r="CH255" s="41" t="str">
        <f>IF(Y255&lt;&gt;"",Y255&amp;".","")</f>
        <v/>
      </c>
      <c r="CI255" s="41" t="str">
        <f t="shared" si="39"/>
        <v/>
      </c>
      <c r="CJ255" t="str">
        <f t="shared" si="40"/>
        <v/>
      </c>
      <c r="CK255" s="41" t="str">
        <f>IF(T255&lt;&gt;"","''habit'':"&amp;"''"&amp;T255&amp;"'',","")</f>
        <v/>
      </c>
      <c r="CL255" s="41" t="str">
        <f>IF(U255&lt;&gt;"","''life cycle habit'':"&amp;"''"&amp;U255&amp;"'',","")</f>
        <v/>
      </c>
      <c r="CM255" s="41" t="str">
        <f>IF(V255&lt;&gt;"","''graminoidHabit'':"&amp;"''"&amp;V255&amp;"'',","")</f>
        <v/>
      </c>
      <c r="CN255" s="41" t="str">
        <f>IF(W255&lt;&gt;"","''flower color'':"&amp;"''"&amp;W255&amp;"'',","")</f>
        <v/>
      </c>
      <c r="CO255" s="41" t="str">
        <f>IF(X255&lt;&gt;"","''heightInCentimeters'':"&amp;X255&amp;",","")</f>
        <v/>
      </c>
      <c r="CP255" s="41" t="str">
        <f>IF(Y255&lt;&gt;"",Y255,"")</f>
        <v/>
      </c>
      <c r="CQ255" s="41" t="str">
        <f t="shared" si="41"/>
        <v/>
      </c>
      <c r="CR255" s="42" t="str">
        <f t="shared" si="42"/>
        <v/>
      </c>
      <c r="CS255" t="str">
        <f t="shared" si="43"/>
        <v/>
      </c>
      <c r="CT255" t="str">
        <f>IF(L255="Y","tissue","")</f>
        <v/>
      </c>
      <c r="CU255" t="str">
        <f>IF(L255="Y","in collection","")</f>
        <v/>
      </c>
      <c r="CV255" t="str">
        <f>IF(L255="Y","dessicated","")</f>
        <v/>
      </c>
    </row>
    <row r="256" spans="1:100" ht="16.5" x14ac:dyDescent="0.3">
      <c r="A256" s="7"/>
      <c r="B256" s="19"/>
      <c r="C256" s="19"/>
      <c r="D256" s="19"/>
      <c r="E256" s="19"/>
      <c r="F256" s="19"/>
      <c r="G256" s="10"/>
      <c r="H256" s="14"/>
      <c r="I256" s="19"/>
      <c r="J256" s="19"/>
      <c r="K256" s="10"/>
      <c r="L256" s="19"/>
      <c r="M256" s="19"/>
      <c r="N256" s="19"/>
      <c r="O256" s="19"/>
      <c r="P256" s="19"/>
      <c r="Q256" s="24"/>
      <c r="R256" s="14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29"/>
      <c r="AL256" s="29"/>
      <c r="AM256" s="7"/>
      <c r="AN256" s="7"/>
      <c r="AO256" s="7"/>
      <c r="AP256" s="19"/>
      <c r="AQ256" s="19"/>
      <c r="AR256" s="19"/>
      <c r="AS256" s="14"/>
      <c r="AT256" s="19"/>
      <c r="AU256" s="19"/>
      <c r="AV256" s="19"/>
      <c r="AW256" s="14"/>
      <c r="AX256" s="19"/>
      <c r="AY256" s="19"/>
      <c r="AZ256" s="19"/>
      <c r="BA256" s="19"/>
      <c r="BB256" s="19"/>
      <c r="BC256" s="19"/>
      <c r="BD256" s="19"/>
      <c r="BE256" s="19"/>
      <c r="BF256" s="14"/>
      <c r="BG256" s="35" t="str">
        <f>IF(BB256&lt;&gt;"","&lt;a href='https://www.inaturalist.org/observations/"&amp;BB256&amp;" 'target='_blank' style='color: blue'&gt;iNaturalist Record: "&amp;BB256&amp;"&lt;/a&gt; ","")</f>
        <v/>
      </c>
      <c r="BH256" s="36" t="str">
        <f>IF(AT256&lt;&gt;"",AT256&amp;". ","")</f>
        <v/>
      </c>
      <c r="BI256" s="36" t="str">
        <f>IF(AV256&lt;&gt;"","Land use/disturbance history: "&amp;AV256&amp;". ","")</f>
        <v/>
      </c>
      <c r="BJ256" s="36" t="str">
        <f>IF(AW256&lt;&gt;"","Slope in degrees: "&amp;AW256&amp;". ","")</f>
        <v/>
      </c>
      <c r="BK256" s="36" t="str">
        <f>IF(AX256&lt;&gt;"","Slope aspect: "&amp;AX256&amp;". ","")</f>
        <v/>
      </c>
      <c r="BL256" s="36" t="str">
        <f>IF(AY256&lt;&gt;"","Soil description: "&amp;AY256&amp;". ","")</f>
        <v/>
      </c>
      <c r="BM256" s="36" t="str">
        <f>IF(BA256&lt;&gt;"","Terrain: "&amp;BA256&amp;". ","")</f>
        <v/>
      </c>
      <c r="BN256" s="36" t="str">
        <f t="shared" si="33"/>
        <v/>
      </c>
      <c r="BO256" t="str">
        <f t="shared" si="34"/>
        <v/>
      </c>
      <c r="BP256" t="str">
        <f>IF(BD256&lt;&gt;"","Permit: "&amp;BD256,"")</f>
        <v/>
      </c>
      <c r="BQ256" s="41" t="str">
        <f>IF(AA256="Abundant","Estimated frequency within viewshed: Abundant (&gt;500).",IF(AA256="Common","Estimated frequency within viewshed: Common (101-500).",IF(AA256="Frequent","Estimated frequency within viewshed: Frequent (11-100).",IF(AA256="Occasional","Estimated frequency within viewshed: Occasional (6-10).",IF(AA256="Rare","Estimated frequency within viewshed: Rare (1-5).","")))))</f>
        <v/>
      </c>
      <c r="BR256" s="41" t="str">
        <f>IF(B256&lt;&gt;"",B256&amp;". ","")</f>
        <v/>
      </c>
      <c r="BS256" s="41" t="str">
        <f>IF(M256="Same individual","Tissue sample collected.",IF(M256="Same population","Tissue sample collected from another individual in the same population.",""))</f>
        <v/>
      </c>
      <c r="BT256" s="41" t="str">
        <f>IF(R256&lt;&gt;"","Seed sample collected from "&amp;R256&amp;" plants within the same population.","")</f>
        <v/>
      </c>
      <c r="BU256" s="41" t="str">
        <f>IF(AB256&lt;&gt;"",AB256&amp;". ","")</f>
        <v/>
      </c>
      <c r="BV256" s="41" t="str">
        <f>IF(AE256&lt;&gt;"","Landowner: "&amp;AE256&amp;".","")</f>
        <v/>
      </c>
      <c r="BW256" s="41" t="str">
        <f>IF(AF256&lt;&gt;"","Element Occurrence ID: "&amp;AF256&amp;".","")</f>
        <v/>
      </c>
      <c r="BX256" s="41" t="str">
        <f t="shared" si="35"/>
        <v/>
      </c>
      <c r="BY256" t="str">
        <f t="shared" si="36"/>
        <v/>
      </c>
      <c r="BZ256" s="41" t="str">
        <f t="shared" si="37"/>
        <v/>
      </c>
      <c r="CA256" t="str">
        <f t="shared" si="38"/>
        <v/>
      </c>
      <c r="CB256" s="41" t="str">
        <f>IF(AU256&lt;&gt;"","Area immediately surrounding specimen: "&amp;AU256&amp;".","")</f>
        <v/>
      </c>
      <c r="CC256" s="41" t="str">
        <f>IF(T256&lt;&gt;"","Habit: "&amp;T256&amp;".","")</f>
        <v/>
      </c>
      <c r="CD256" s="41" t="str">
        <f>IF(U256&lt;&gt;"","Life history habit: "&amp;U256&amp;".","")</f>
        <v/>
      </c>
      <c r="CE256" s="41" t="str">
        <f>IF(V256&lt;&gt;"","Graminoid habit: "&amp;V256&amp;".","")</f>
        <v/>
      </c>
      <c r="CF256" s="41" t="str">
        <f>IF(W256&lt;&gt;"","Flower color: "&amp;W256&amp;".","")</f>
        <v/>
      </c>
      <c r="CG256" s="41" t="str">
        <f>IF(X256&lt;&gt;"","Height in centimeters: "&amp;X256&amp;".","")</f>
        <v/>
      </c>
      <c r="CH256" s="41" t="str">
        <f>IF(Y256&lt;&gt;"",Y256&amp;".","")</f>
        <v/>
      </c>
      <c r="CI256" s="41" t="str">
        <f t="shared" si="39"/>
        <v/>
      </c>
      <c r="CJ256" t="str">
        <f t="shared" si="40"/>
        <v/>
      </c>
      <c r="CK256" s="41" t="str">
        <f>IF(T256&lt;&gt;"","''habit'':"&amp;"''"&amp;T256&amp;"'',","")</f>
        <v/>
      </c>
      <c r="CL256" s="41" t="str">
        <f>IF(U256&lt;&gt;"","''life cycle habit'':"&amp;"''"&amp;U256&amp;"'',","")</f>
        <v/>
      </c>
      <c r="CM256" s="41" t="str">
        <f>IF(V256&lt;&gt;"","''graminoidHabit'':"&amp;"''"&amp;V256&amp;"'',","")</f>
        <v/>
      </c>
      <c r="CN256" s="41" t="str">
        <f>IF(W256&lt;&gt;"","''flower color'':"&amp;"''"&amp;W256&amp;"'',","")</f>
        <v/>
      </c>
      <c r="CO256" s="41" t="str">
        <f>IF(X256&lt;&gt;"","''heightInCentimeters'':"&amp;X256&amp;",","")</f>
        <v/>
      </c>
      <c r="CP256" s="41" t="str">
        <f>IF(Y256&lt;&gt;"",Y256,"")</f>
        <v/>
      </c>
      <c r="CQ256" s="41" t="str">
        <f t="shared" si="41"/>
        <v/>
      </c>
      <c r="CR256" s="42" t="str">
        <f t="shared" si="42"/>
        <v/>
      </c>
      <c r="CS256" t="str">
        <f t="shared" si="43"/>
        <v/>
      </c>
      <c r="CT256" t="str">
        <f>IF(L256="Y","tissue","")</f>
        <v/>
      </c>
      <c r="CU256" t="str">
        <f>IF(L256="Y","in collection","")</f>
        <v/>
      </c>
      <c r="CV256" t="str">
        <f>IF(L256="Y","dessicated","")</f>
        <v/>
      </c>
    </row>
    <row r="257" spans="1:100" ht="16.5" x14ac:dyDescent="0.3">
      <c r="A257" s="7"/>
      <c r="B257" s="19"/>
      <c r="C257" s="19"/>
      <c r="D257" s="19"/>
      <c r="E257" s="19"/>
      <c r="F257" s="19"/>
      <c r="G257" s="10"/>
      <c r="H257" s="14"/>
      <c r="I257" s="19"/>
      <c r="J257" s="19"/>
      <c r="K257" s="10"/>
      <c r="L257" s="19"/>
      <c r="M257" s="19"/>
      <c r="N257" s="19"/>
      <c r="O257" s="19"/>
      <c r="P257" s="19"/>
      <c r="Q257" s="24"/>
      <c r="R257" s="14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29"/>
      <c r="AL257" s="29"/>
      <c r="AM257" s="7"/>
      <c r="AN257" s="7"/>
      <c r="AO257" s="7"/>
      <c r="AP257" s="19"/>
      <c r="AQ257" s="19"/>
      <c r="AR257" s="19"/>
      <c r="AS257" s="14"/>
      <c r="AT257" s="19"/>
      <c r="AU257" s="19"/>
      <c r="AV257" s="19"/>
      <c r="AW257" s="14"/>
      <c r="AX257" s="19"/>
      <c r="AY257" s="19"/>
      <c r="AZ257" s="19"/>
      <c r="BA257" s="19"/>
      <c r="BB257" s="19"/>
      <c r="BC257" s="19"/>
      <c r="BD257" s="19"/>
      <c r="BE257" s="19"/>
      <c r="BF257" s="14"/>
      <c r="BG257" s="35" t="str">
        <f>IF(BB257&lt;&gt;"","&lt;a href='https://www.inaturalist.org/observations/"&amp;BB257&amp;" 'target='_blank' style='color: blue'&gt;iNaturalist Record: "&amp;BB257&amp;"&lt;/a&gt; ","")</f>
        <v/>
      </c>
      <c r="BH257" s="36" t="str">
        <f>IF(AT257&lt;&gt;"",AT257&amp;". ","")</f>
        <v/>
      </c>
      <c r="BI257" s="36" t="str">
        <f>IF(AV257&lt;&gt;"","Land use/disturbance history: "&amp;AV257&amp;". ","")</f>
        <v/>
      </c>
      <c r="BJ257" s="36" t="str">
        <f>IF(AW257&lt;&gt;"","Slope in degrees: "&amp;AW257&amp;". ","")</f>
        <v/>
      </c>
      <c r="BK257" s="36" t="str">
        <f>IF(AX257&lt;&gt;"","Slope aspect: "&amp;AX257&amp;". ","")</f>
        <v/>
      </c>
      <c r="BL257" s="36" t="str">
        <f>IF(AY257&lt;&gt;"","Soil description: "&amp;AY257&amp;". ","")</f>
        <v/>
      </c>
      <c r="BM257" s="36" t="str">
        <f>IF(BA257&lt;&gt;"","Terrain: "&amp;BA257&amp;". ","")</f>
        <v/>
      </c>
      <c r="BN257" s="36" t="str">
        <f t="shared" si="33"/>
        <v/>
      </c>
      <c r="BO257" t="str">
        <f t="shared" si="34"/>
        <v/>
      </c>
      <c r="BP257" t="str">
        <f>IF(BD257&lt;&gt;"","Permit: "&amp;BD257,"")</f>
        <v/>
      </c>
      <c r="BQ257" s="41" t="str">
        <f>IF(AA257="Abundant","Estimated frequency within viewshed: Abundant (&gt;500).",IF(AA257="Common","Estimated frequency within viewshed: Common (101-500).",IF(AA257="Frequent","Estimated frequency within viewshed: Frequent (11-100).",IF(AA257="Occasional","Estimated frequency within viewshed: Occasional (6-10).",IF(AA257="Rare","Estimated frequency within viewshed: Rare (1-5).","")))))</f>
        <v/>
      </c>
      <c r="BR257" s="41" t="str">
        <f>IF(B257&lt;&gt;"",B257&amp;". ","")</f>
        <v/>
      </c>
      <c r="BS257" s="41" t="str">
        <f>IF(M257="Same individual","Tissue sample collected.",IF(M257="Same population","Tissue sample collected from another individual in the same population.",""))</f>
        <v/>
      </c>
      <c r="BT257" s="41" t="str">
        <f>IF(R257&lt;&gt;"","Seed sample collected from "&amp;R257&amp;" plants within the same population.","")</f>
        <v/>
      </c>
      <c r="BU257" s="41" t="str">
        <f>IF(AB257&lt;&gt;"",AB257&amp;". ","")</f>
        <v/>
      </c>
      <c r="BV257" s="41" t="str">
        <f>IF(AE257&lt;&gt;"","Landowner: "&amp;AE257&amp;".","")</f>
        <v/>
      </c>
      <c r="BW257" s="41" t="str">
        <f>IF(AF257&lt;&gt;"","Element Occurrence ID: "&amp;AF257&amp;".","")</f>
        <v/>
      </c>
      <c r="BX257" s="41" t="str">
        <f t="shared" si="35"/>
        <v/>
      </c>
      <c r="BY257" t="str">
        <f t="shared" si="36"/>
        <v/>
      </c>
      <c r="BZ257" s="41" t="str">
        <f t="shared" si="37"/>
        <v/>
      </c>
      <c r="CA257" t="str">
        <f t="shared" si="38"/>
        <v/>
      </c>
      <c r="CB257" s="41" t="str">
        <f>IF(AU257&lt;&gt;"","Area immediately surrounding specimen: "&amp;AU257&amp;".","")</f>
        <v/>
      </c>
      <c r="CC257" s="41" t="str">
        <f>IF(T257&lt;&gt;"","Habit: "&amp;T257&amp;".","")</f>
        <v/>
      </c>
      <c r="CD257" s="41" t="str">
        <f>IF(U257&lt;&gt;"","Life history habit: "&amp;U257&amp;".","")</f>
        <v/>
      </c>
      <c r="CE257" s="41" t="str">
        <f>IF(V257&lt;&gt;"","Graminoid habit: "&amp;V257&amp;".","")</f>
        <v/>
      </c>
      <c r="CF257" s="41" t="str">
        <f>IF(W257&lt;&gt;"","Flower color: "&amp;W257&amp;".","")</f>
        <v/>
      </c>
      <c r="CG257" s="41" t="str">
        <f>IF(X257&lt;&gt;"","Height in centimeters: "&amp;X257&amp;".","")</f>
        <v/>
      </c>
      <c r="CH257" s="41" t="str">
        <f>IF(Y257&lt;&gt;"",Y257&amp;".","")</f>
        <v/>
      </c>
      <c r="CI257" s="41" t="str">
        <f t="shared" si="39"/>
        <v/>
      </c>
      <c r="CJ257" t="str">
        <f t="shared" si="40"/>
        <v/>
      </c>
      <c r="CK257" s="41" t="str">
        <f>IF(T257&lt;&gt;"","''habit'':"&amp;"''"&amp;T257&amp;"'',","")</f>
        <v/>
      </c>
      <c r="CL257" s="41" t="str">
        <f>IF(U257&lt;&gt;"","''life cycle habit'':"&amp;"''"&amp;U257&amp;"'',","")</f>
        <v/>
      </c>
      <c r="CM257" s="41" t="str">
        <f>IF(V257&lt;&gt;"","''graminoidHabit'':"&amp;"''"&amp;V257&amp;"'',","")</f>
        <v/>
      </c>
      <c r="CN257" s="41" t="str">
        <f>IF(W257&lt;&gt;"","''flower color'':"&amp;"''"&amp;W257&amp;"'',","")</f>
        <v/>
      </c>
      <c r="CO257" s="41" t="str">
        <f>IF(X257&lt;&gt;"","''heightInCentimeters'':"&amp;X257&amp;",","")</f>
        <v/>
      </c>
      <c r="CP257" s="41" t="str">
        <f>IF(Y257&lt;&gt;"",Y257,"")</f>
        <v/>
      </c>
      <c r="CQ257" s="41" t="str">
        <f t="shared" si="41"/>
        <v/>
      </c>
      <c r="CR257" s="42" t="str">
        <f t="shared" si="42"/>
        <v/>
      </c>
      <c r="CS257" t="str">
        <f t="shared" si="43"/>
        <v/>
      </c>
      <c r="CT257" t="str">
        <f>IF(L257="Y","tissue","")</f>
        <v/>
      </c>
      <c r="CU257" t="str">
        <f>IF(L257="Y","in collection","")</f>
        <v/>
      </c>
      <c r="CV257" t="str">
        <f>IF(L257="Y","dessicated","")</f>
        <v/>
      </c>
    </row>
    <row r="258" spans="1:100" ht="16.5" x14ac:dyDescent="0.3">
      <c r="A258" s="7"/>
      <c r="B258" s="19"/>
      <c r="C258" s="19"/>
      <c r="D258" s="19"/>
      <c r="E258" s="19"/>
      <c r="F258" s="19"/>
      <c r="G258" s="10"/>
      <c r="H258" s="14"/>
      <c r="I258" s="19"/>
      <c r="J258" s="19"/>
      <c r="K258" s="10"/>
      <c r="L258" s="19"/>
      <c r="M258" s="19"/>
      <c r="N258" s="19"/>
      <c r="O258" s="19"/>
      <c r="P258" s="19"/>
      <c r="Q258" s="24"/>
      <c r="R258" s="14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29"/>
      <c r="AL258" s="29"/>
      <c r="AM258" s="7"/>
      <c r="AN258" s="7"/>
      <c r="AO258" s="7"/>
      <c r="AP258" s="19"/>
      <c r="AQ258" s="19"/>
      <c r="AR258" s="19"/>
      <c r="AS258" s="14"/>
      <c r="AT258" s="19"/>
      <c r="AU258" s="19"/>
      <c r="AV258" s="19"/>
      <c r="AW258" s="14"/>
      <c r="AX258" s="19"/>
      <c r="AY258" s="19"/>
      <c r="AZ258" s="19"/>
      <c r="BA258" s="19"/>
      <c r="BB258" s="19"/>
      <c r="BC258" s="19"/>
      <c r="BD258" s="19"/>
      <c r="BE258" s="19"/>
      <c r="BF258" s="14"/>
      <c r="BG258" s="35" t="str">
        <f>IF(BB258&lt;&gt;"","&lt;a href='https://www.inaturalist.org/observations/"&amp;BB258&amp;" 'target='_blank' style='color: blue'&gt;iNaturalist Record: "&amp;BB258&amp;"&lt;/a&gt; ","")</f>
        <v/>
      </c>
      <c r="BH258" s="36" t="str">
        <f>IF(AT258&lt;&gt;"",AT258&amp;". ","")</f>
        <v/>
      </c>
      <c r="BI258" s="36" t="str">
        <f>IF(AV258&lt;&gt;"","Land use/disturbance history: "&amp;AV258&amp;". ","")</f>
        <v/>
      </c>
      <c r="BJ258" s="36" t="str">
        <f>IF(AW258&lt;&gt;"","Slope in degrees: "&amp;AW258&amp;". ","")</f>
        <v/>
      </c>
      <c r="BK258" s="36" t="str">
        <f>IF(AX258&lt;&gt;"","Slope aspect: "&amp;AX258&amp;". ","")</f>
        <v/>
      </c>
      <c r="BL258" s="36" t="str">
        <f>IF(AY258&lt;&gt;"","Soil description: "&amp;AY258&amp;". ","")</f>
        <v/>
      </c>
      <c r="BM258" s="36" t="str">
        <f>IF(BA258&lt;&gt;"","Terrain: "&amp;BA258&amp;". ","")</f>
        <v/>
      </c>
      <c r="BN258" s="36" t="str">
        <f t="shared" si="33"/>
        <v/>
      </c>
      <c r="BO258" t="str">
        <f t="shared" si="34"/>
        <v/>
      </c>
      <c r="BP258" t="str">
        <f>IF(BD258&lt;&gt;"","Permit: "&amp;BD258,"")</f>
        <v/>
      </c>
      <c r="BQ258" s="41" t="str">
        <f>IF(AA258="Abundant","Estimated frequency within viewshed: Abundant (&gt;500).",IF(AA258="Common","Estimated frequency within viewshed: Common (101-500).",IF(AA258="Frequent","Estimated frequency within viewshed: Frequent (11-100).",IF(AA258="Occasional","Estimated frequency within viewshed: Occasional (6-10).",IF(AA258="Rare","Estimated frequency within viewshed: Rare (1-5).","")))))</f>
        <v/>
      </c>
      <c r="BR258" s="41" t="str">
        <f>IF(B258&lt;&gt;"",B258&amp;". ","")</f>
        <v/>
      </c>
      <c r="BS258" s="41" t="str">
        <f>IF(M258="Same individual","Tissue sample collected.",IF(M258="Same population","Tissue sample collected from another individual in the same population.",""))</f>
        <v/>
      </c>
      <c r="BT258" s="41" t="str">
        <f>IF(R258&lt;&gt;"","Seed sample collected from "&amp;R258&amp;" plants within the same population.","")</f>
        <v/>
      </c>
      <c r="BU258" s="41" t="str">
        <f>IF(AB258&lt;&gt;"",AB258&amp;". ","")</f>
        <v/>
      </c>
      <c r="BV258" s="41" t="str">
        <f>IF(AE258&lt;&gt;"","Landowner: "&amp;AE258&amp;".","")</f>
        <v/>
      </c>
      <c r="BW258" s="41" t="str">
        <f>IF(AF258&lt;&gt;"","Element Occurrence ID: "&amp;AF258&amp;".","")</f>
        <v/>
      </c>
      <c r="BX258" s="41" t="str">
        <f t="shared" si="35"/>
        <v/>
      </c>
      <c r="BY258" t="str">
        <f t="shared" si="36"/>
        <v/>
      </c>
      <c r="BZ258" s="41" t="str">
        <f t="shared" si="37"/>
        <v/>
      </c>
      <c r="CA258" t="str">
        <f t="shared" si="38"/>
        <v/>
      </c>
      <c r="CB258" s="41" t="str">
        <f>IF(AU258&lt;&gt;"","Area immediately surrounding specimen: "&amp;AU258&amp;".","")</f>
        <v/>
      </c>
      <c r="CC258" s="41" t="str">
        <f>IF(T258&lt;&gt;"","Habit: "&amp;T258&amp;".","")</f>
        <v/>
      </c>
      <c r="CD258" s="41" t="str">
        <f>IF(U258&lt;&gt;"","Life history habit: "&amp;U258&amp;".","")</f>
        <v/>
      </c>
      <c r="CE258" s="41" t="str">
        <f>IF(V258&lt;&gt;"","Graminoid habit: "&amp;V258&amp;".","")</f>
        <v/>
      </c>
      <c r="CF258" s="41" t="str">
        <f>IF(W258&lt;&gt;"","Flower color: "&amp;W258&amp;".","")</f>
        <v/>
      </c>
      <c r="CG258" s="41" t="str">
        <f>IF(X258&lt;&gt;"","Height in centimeters: "&amp;X258&amp;".","")</f>
        <v/>
      </c>
      <c r="CH258" s="41" t="str">
        <f>IF(Y258&lt;&gt;"",Y258&amp;".","")</f>
        <v/>
      </c>
      <c r="CI258" s="41" t="str">
        <f t="shared" si="39"/>
        <v/>
      </c>
      <c r="CJ258" t="str">
        <f t="shared" si="40"/>
        <v/>
      </c>
      <c r="CK258" s="41" t="str">
        <f>IF(T258&lt;&gt;"","''habit'':"&amp;"''"&amp;T258&amp;"'',","")</f>
        <v/>
      </c>
      <c r="CL258" s="41" t="str">
        <f>IF(U258&lt;&gt;"","''life cycle habit'':"&amp;"''"&amp;U258&amp;"'',","")</f>
        <v/>
      </c>
      <c r="CM258" s="41" t="str">
        <f>IF(V258&lt;&gt;"","''graminoidHabit'':"&amp;"''"&amp;V258&amp;"'',","")</f>
        <v/>
      </c>
      <c r="CN258" s="41" t="str">
        <f>IF(W258&lt;&gt;"","''flower color'':"&amp;"''"&amp;W258&amp;"'',","")</f>
        <v/>
      </c>
      <c r="CO258" s="41" t="str">
        <f>IF(X258&lt;&gt;"","''heightInCentimeters'':"&amp;X258&amp;",","")</f>
        <v/>
      </c>
      <c r="CP258" s="41" t="str">
        <f>IF(Y258&lt;&gt;"",Y258,"")</f>
        <v/>
      </c>
      <c r="CQ258" s="41" t="str">
        <f t="shared" si="41"/>
        <v/>
      </c>
      <c r="CR258" s="42" t="str">
        <f t="shared" si="42"/>
        <v/>
      </c>
      <c r="CS258" t="str">
        <f t="shared" si="43"/>
        <v/>
      </c>
      <c r="CT258" t="str">
        <f>IF(L258="Y","tissue","")</f>
        <v/>
      </c>
      <c r="CU258" t="str">
        <f>IF(L258="Y","in collection","")</f>
        <v/>
      </c>
      <c r="CV258" t="str">
        <f>IF(L258="Y","dessicated","")</f>
        <v/>
      </c>
    </row>
    <row r="259" spans="1:100" ht="16.5" x14ac:dyDescent="0.3">
      <c r="A259" s="7"/>
      <c r="B259" s="19"/>
      <c r="C259" s="19"/>
      <c r="D259" s="19"/>
      <c r="E259" s="19"/>
      <c r="F259" s="19"/>
      <c r="G259" s="10"/>
      <c r="H259" s="14"/>
      <c r="I259" s="19"/>
      <c r="J259" s="19"/>
      <c r="K259" s="10"/>
      <c r="L259" s="19"/>
      <c r="M259" s="19"/>
      <c r="N259" s="19"/>
      <c r="O259" s="19"/>
      <c r="P259" s="19"/>
      <c r="Q259" s="24"/>
      <c r="R259" s="14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29"/>
      <c r="AL259" s="29"/>
      <c r="AM259" s="7"/>
      <c r="AN259" s="7"/>
      <c r="AO259" s="7"/>
      <c r="AP259" s="19"/>
      <c r="AQ259" s="19"/>
      <c r="AR259" s="19"/>
      <c r="AS259" s="14"/>
      <c r="AT259" s="19"/>
      <c r="AU259" s="19"/>
      <c r="AV259" s="19"/>
      <c r="AW259" s="14"/>
      <c r="AX259" s="19"/>
      <c r="AY259" s="19"/>
      <c r="AZ259" s="19"/>
      <c r="BA259" s="19"/>
      <c r="BB259" s="19"/>
      <c r="BC259" s="19"/>
      <c r="BD259" s="19"/>
      <c r="BE259" s="19"/>
      <c r="BF259" s="14"/>
      <c r="BG259" s="35" t="str">
        <f>IF(BB259&lt;&gt;"","&lt;a href='https://www.inaturalist.org/observations/"&amp;BB259&amp;" 'target='_blank' style='color: blue'&gt;iNaturalist Record: "&amp;BB259&amp;"&lt;/a&gt; ","")</f>
        <v/>
      </c>
      <c r="BH259" s="36" t="str">
        <f>IF(AT259&lt;&gt;"",AT259&amp;". ","")</f>
        <v/>
      </c>
      <c r="BI259" s="36" t="str">
        <f>IF(AV259&lt;&gt;"","Land use/disturbance history: "&amp;AV259&amp;". ","")</f>
        <v/>
      </c>
      <c r="BJ259" s="36" t="str">
        <f>IF(AW259&lt;&gt;"","Slope in degrees: "&amp;AW259&amp;". ","")</f>
        <v/>
      </c>
      <c r="BK259" s="36" t="str">
        <f>IF(AX259&lt;&gt;"","Slope aspect: "&amp;AX259&amp;". ","")</f>
        <v/>
      </c>
      <c r="BL259" s="36" t="str">
        <f>IF(AY259&lt;&gt;"","Soil description: "&amp;AY259&amp;". ","")</f>
        <v/>
      </c>
      <c r="BM259" s="36" t="str">
        <f>IF(BA259&lt;&gt;"","Terrain: "&amp;BA259&amp;". ","")</f>
        <v/>
      </c>
      <c r="BN259" s="36" t="str">
        <f t="shared" si="33"/>
        <v/>
      </c>
      <c r="BO259" t="str">
        <f t="shared" si="34"/>
        <v/>
      </c>
      <c r="BP259" t="str">
        <f>IF(BD259&lt;&gt;"","Permit: "&amp;BD259,"")</f>
        <v/>
      </c>
      <c r="BQ259" s="41" t="str">
        <f>IF(AA259="Abundant","Estimated frequency within viewshed: Abundant (&gt;500).",IF(AA259="Common","Estimated frequency within viewshed: Common (101-500).",IF(AA259="Frequent","Estimated frequency within viewshed: Frequent (11-100).",IF(AA259="Occasional","Estimated frequency within viewshed: Occasional (6-10).",IF(AA259="Rare","Estimated frequency within viewshed: Rare (1-5).","")))))</f>
        <v/>
      </c>
      <c r="BR259" s="41" t="str">
        <f>IF(B259&lt;&gt;"",B259&amp;". ","")</f>
        <v/>
      </c>
      <c r="BS259" s="41" t="str">
        <f>IF(M259="Same individual","Tissue sample collected.",IF(M259="Same population","Tissue sample collected from another individual in the same population.",""))</f>
        <v/>
      </c>
      <c r="BT259" s="41" t="str">
        <f>IF(R259&lt;&gt;"","Seed sample collected from "&amp;R259&amp;" plants within the same population.","")</f>
        <v/>
      </c>
      <c r="BU259" s="41" t="str">
        <f>IF(AB259&lt;&gt;"",AB259&amp;". ","")</f>
        <v/>
      </c>
      <c r="BV259" s="41" t="str">
        <f>IF(AE259&lt;&gt;"","Landowner: "&amp;AE259&amp;".","")</f>
        <v/>
      </c>
      <c r="BW259" s="41" t="str">
        <f>IF(AF259&lt;&gt;"","Element Occurrence ID: "&amp;AF259&amp;".","")</f>
        <v/>
      </c>
      <c r="BX259" s="41" t="str">
        <f t="shared" si="35"/>
        <v/>
      </c>
      <c r="BY259" t="str">
        <f t="shared" si="36"/>
        <v/>
      </c>
      <c r="BZ259" s="41" t="str">
        <f t="shared" si="37"/>
        <v/>
      </c>
      <c r="CA259" t="str">
        <f t="shared" si="38"/>
        <v/>
      </c>
      <c r="CB259" s="41" t="str">
        <f>IF(AU259&lt;&gt;"","Area immediately surrounding specimen: "&amp;AU259&amp;".","")</f>
        <v/>
      </c>
      <c r="CC259" s="41" t="str">
        <f>IF(T259&lt;&gt;"","Habit: "&amp;T259&amp;".","")</f>
        <v/>
      </c>
      <c r="CD259" s="41" t="str">
        <f>IF(U259&lt;&gt;"","Life history habit: "&amp;U259&amp;".","")</f>
        <v/>
      </c>
      <c r="CE259" s="41" t="str">
        <f>IF(V259&lt;&gt;"","Graminoid habit: "&amp;V259&amp;".","")</f>
        <v/>
      </c>
      <c r="CF259" s="41" t="str">
        <f>IF(W259&lt;&gt;"","Flower color: "&amp;W259&amp;".","")</f>
        <v/>
      </c>
      <c r="CG259" s="41" t="str">
        <f>IF(X259&lt;&gt;"","Height in centimeters: "&amp;X259&amp;".","")</f>
        <v/>
      </c>
      <c r="CH259" s="41" t="str">
        <f>IF(Y259&lt;&gt;"",Y259&amp;".","")</f>
        <v/>
      </c>
      <c r="CI259" s="41" t="str">
        <f t="shared" si="39"/>
        <v/>
      </c>
      <c r="CJ259" t="str">
        <f t="shared" si="40"/>
        <v/>
      </c>
      <c r="CK259" s="41" t="str">
        <f>IF(T259&lt;&gt;"","''habit'':"&amp;"''"&amp;T259&amp;"'',","")</f>
        <v/>
      </c>
      <c r="CL259" s="41" t="str">
        <f>IF(U259&lt;&gt;"","''life cycle habit'':"&amp;"''"&amp;U259&amp;"'',","")</f>
        <v/>
      </c>
      <c r="CM259" s="41" t="str">
        <f>IF(V259&lt;&gt;"","''graminoidHabit'':"&amp;"''"&amp;V259&amp;"'',","")</f>
        <v/>
      </c>
      <c r="CN259" s="41" t="str">
        <f>IF(W259&lt;&gt;"","''flower color'':"&amp;"''"&amp;W259&amp;"'',","")</f>
        <v/>
      </c>
      <c r="CO259" s="41" t="str">
        <f>IF(X259&lt;&gt;"","''heightInCentimeters'':"&amp;X259&amp;",","")</f>
        <v/>
      </c>
      <c r="CP259" s="41" t="str">
        <f>IF(Y259&lt;&gt;"",Y259,"")</f>
        <v/>
      </c>
      <c r="CQ259" s="41" t="str">
        <f t="shared" si="41"/>
        <v/>
      </c>
      <c r="CR259" s="42" t="str">
        <f t="shared" si="42"/>
        <v/>
      </c>
      <c r="CS259" t="str">
        <f t="shared" si="43"/>
        <v/>
      </c>
      <c r="CT259" t="str">
        <f>IF(L259="Y","tissue","")</f>
        <v/>
      </c>
      <c r="CU259" t="str">
        <f>IF(L259="Y","in collection","")</f>
        <v/>
      </c>
      <c r="CV259" t="str">
        <f>IF(L259="Y","dessicated","")</f>
        <v/>
      </c>
    </row>
    <row r="260" spans="1:100" ht="16.5" x14ac:dyDescent="0.3">
      <c r="A260" s="7"/>
      <c r="B260" s="19"/>
      <c r="C260" s="19"/>
      <c r="D260" s="19"/>
      <c r="E260" s="19"/>
      <c r="F260" s="19"/>
      <c r="G260" s="10"/>
      <c r="H260" s="14"/>
      <c r="I260" s="19"/>
      <c r="J260" s="19"/>
      <c r="K260" s="10"/>
      <c r="L260" s="19"/>
      <c r="M260" s="19"/>
      <c r="N260" s="19"/>
      <c r="O260" s="19"/>
      <c r="P260" s="19"/>
      <c r="Q260" s="24"/>
      <c r="R260" s="14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29"/>
      <c r="AL260" s="29"/>
      <c r="AM260" s="7"/>
      <c r="AN260" s="7"/>
      <c r="AO260" s="7"/>
      <c r="AP260" s="19"/>
      <c r="AQ260" s="19"/>
      <c r="AR260" s="19"/>
      <c r="AS260" s="14"/>
      <c r="AT260" s="19"/>
      <c r="AU260" s="19"/>
      <c r="AV260" s="19"/>
      <c r="AW260" s="14"/>
      <c r="AX260" s="19"/>
      <c r="AY260" s="19"/>
      <c r="AZ260" s="19"/>
      <c r="BA260" s="19"/>
      <c r="BB260" s="19"/>
      <c r="BC260" s="19"/>
      <c r="BD260" s="19"/>
      <c r="BE260" s="19"/>
      <c r="BF260" s="14"/>
      <c r="BG260" s="35" t="str">
        <f>IF(BB260&lt;&gt;"","&lt;a href='https://www.inaturalist.org/observations/"&amp;BB260&amp;" 'target='_blank' style='color: blue'&gt;iNaturalist Record: "&amp;BB260&amp;"&lt;/a&gt; ","")</f>
        <v/>
      </c>
      <c r="BH260" s="36" t="str">
        <f>IF(AT260&lt;&gt;"",AT260&amp;". ","")</f>
        <v/>
      </c>
      <c r="BI260" s="36" t="str">
        <f>IF(AV260&lt;&gt;"","Land use/disturbance history: "&amp;AV260&amp;". ","")</f>
        <v/>
      </c>
      <c r="BJ260" s="36" t="str">
        <f>IF(AW260&lt;&gt;"","Slope in degrees: "&amp;AW260&amp;". ","")</f>
        <v/>
      </c>
      <c r="BK260" s="36" t="str">
        <f>IF(AX260&lt;&gt;"","Slope aspect: "&amp;AX260&amp;". ","")</f>
        <v/>
      </c>
      <c r="BL260" s="36" t="str">
        <f>IF(AY260&lt;&gt;"","Soil description: "&amp;AY260&amp;". ","")</f>
        <v/>
      </c>
      <c r="BM260" s="36" t="str">
        <f>IF(BA260&lt;&gt;"","Terrain: "&amp;BA260&amp;". ","")</f>
        <v/>
      </c>
      <c r="BN260" s="36" t="str">
        <f t="shared" ref="BN260:BN323" si="44">TRIM(BH260&amp;BI260&amp;BJ260&amp;BK260&amp;BL260&amp;BM260&amp;CB260)</f>
        <v/>
      </c>
      <c r="BO260" t="str">
        <f t="shared" ref="BO260:BO323" si="45">SUBSTITUTE(BN260,"..",".")</f>
        <v/>
      </c>
      <c r="BP260" t="str">
        <f>IF(BD260&lt;&gt;"","Permit: "&amp;BD260,"")</f>
        <v/>
      </c>
      <c r="BQ260" s="41" t="str">
        <f>IF(AA260="Abundant","Estimated frequency within viewshed: Abundant (&gt;500).",IF(AA260="Common","Estimated frequency within viewshed: Common (101-500).",IF(AA260="Frequent","Estimated frequency within viewshed: Frequent (11-100).",IF(AA260="Occasional","Estimated frequency within viewshed: Occasional (6-10).",IF(AA260="Rare","Estimated frequency within viewshed: Rare (1-5).","")))))</f>
        <v/>
      </c>
      <c r="BR260" s="41" t="str">
        <f>IF(B260&lt;&gt;"",B260&amp;". ","")</f>
        <v/>
      </c>
      <c r="BS260" s="41" t="str">
        <f>IF(M260="Same individual","Tissue sample collected.",IF(M260="Same population","Tissue sample collected from another individual in the same population.",""))</f>
        <v/>
      </c>
      <c r="BT260" s="41" t="str">
        <f>IF(R260&lt;&gt;"","Seed sample collected from "&amp;R260&amp;" plants within the same population.","")</f>
        <v/>
      </c>
      <c r="BU260" s="41" t="str">
        <f>IF(AB260&lt;&gt;"",AB260&amp;". ","")</f>
        <v/>
      </c>
      <c r="BV260" s="41" t="str">
        <f>IF(AE260&lt;&gt;"","Landowner: "&amp;AE260&amp;".","")</f>
        <v/>
      </c>
      <c r="BW260" s="41" t="str">
        <f>IF(AF260&lt;&gt;"","Element Occurrence ID: "&amp;AF260&amp;".","")</f>
        <v/>
      </c>
      <c r="BX260" s="41" t="str">
        <f t="shared" ref="BX260:BX323" si="46">TRIM(BV260&amp;" "&amp;BW260)</f>
        <v/>
      </c>
      <c r="BY260" t="str">
        <f t="shared" ref="BY260:BY323" si="47">SUBSTITUTE(BX260,"..",".")</f>
        <v/>
      </c>
      <c r="BZ260" s="41" t="str">
        <f t="shared" ref="BZ260:BZ323" si="48">TRIM(BR260&amp;BQ260&amp;BS260&amp;BT260&amp;BU260&amp;BG260)</f>
        <v/>
      </c>
      <c r="CA260" t="str">
        <f t="shared" ref="CA260:CA323" si="49">SUBSTITUTE(BZ260,"..",".")</f>
        <v/>
      </c>
      <c r="CB260" s="41" t="str">
        <f>IF(AU260&lt;&gt;"","Area immediately surrounding specimen: "&amp;AU260&amp;".","")</f>
        <v/>
      </c>
      <c r="CC260" s="41" t="str">
        <f>IF(T260&lt;&gt;"","Habit: "&amp;T260&amp;".","")</f>
        <v/>
      </c>
      <c r="CD260" s="41" t="str">
        <f>IF(U260&lt;&gt;"","Life history habit: "&amp;U260&amp;".","")</f>
        <v/>
      </c>
      <c r="CE260" s="41" t="str">
        <f>IF(V260&lt;&gt;"","Graminoid habit: "&amp;V260&amp;".","")</f>
        <v/>
      </c>
      <c r="CF260" s="41" t="str">
        <f>IF(W260&lt;&gt;"","Flower color: "&amp;W260&amp;".","")</f>
        <v/>
      </c>
      <c r="CG260" s="41" t="str">
        <f>IF(X260&lt;&gt;"","Height in centimeters: "&amp;X260&amp;".","")</f>
        <v/>
      </c>
      <c r="CH260" s="41" t="str">
        <f>IF(Y260&lt;&gt;"",Y260&amp;".","")</f>
        <v/>
      </c>
      <c r="CI260" s="41" t="str">
        <f t="shared" ref="CI260:CI323" si="50">TRIM(CC260&amp;" "&amp;CD260&amp;" "&amp;CE260&amp;" "&amp;CF260&amp;" "&amp;CG260&amp;" "&amp;CH260)</f>
        <v/>
      </c>
      <c r="CJ260" t="str">
        <f t="shared" ref="CJ260:CJ323" si="51">SUBSTITUTE(CI260,"..",".")</f>
        <v/>
      </c>
      <c r="CK260" s="41" t="str">
        <f>IF(T260&lt;&gt;"","''habit'':"&amp;"''"&amp;T260&amp;"'',","")</f>
        <v/>
      </c>
      <c r="CL260" s="41" t="str">
        <f>IF(U260&lt;&gt;"","''life cycle habit'':"&amp;"''"&amp;U260&amp;"'',","")</f>
        <v/>
      </c>
      <c r="CM260" s="41" t="str">
        <f>IF(V260&lt;&gt;"","''graminoidHabit'':"&amp;"''"&amp;V260&amp;"'',","")</f>
        <v/>
      </c>
      <c r="CN260" s="41" t="str">
        <f>IF(W260&lt;&gt;"","''flower color'':"&amp;"''"&amp;W260&amp;"'',","")</f>
        <v/>
      </c>
      <c r="CO260" s="41" t="str">
        <f>IF(X260&lt;&gt;"","''heightInCentimeters'':"&amp;X260&amp;",","")</f>
        <v/>
      </c>
      <c r="CP260" s="41" t="str">
        <f>IF(Y260&lt;&gt;"",Y260,"")</f>
        <v/>
      </c>
      <c r="CQ260" s="41" t="str">
        <f t="shared" ref="CQ260:CQ323" si="52">TRIM(CK260&amp;CL260&amp;CM260&amp;CN260&amp;CO260&amp;CP260)</f>
        <v/>
      </c>
      <c r="CR260" s="42" t="str">
        <f t="shared" ref="CR260:CR323" si="53">IF(AND(LEFT(CQ260)=",",RIGHT(CQ260)=","),MID(CQ260,2,LEN(CQ260)-2),IF(LEFT(CQ260)=",",MID(CQ260,2,LEN(CQ260)),IF(RIGHT(CQ260)=",",LEFT(CQ260,LEN(CQ260)-1),CQ260)))</f>
        <v/>
      </c>
      <c r="CS260" t="str">
        <f t="shared" ref="CS260:CS323" si="54">IF(CR260&lt;&gt;"","{"&amp;CR260&amp;"}","")</f>
        <v/>
      </c>
      <c r="CT260" t="str">
        <f>IF(L260="Y","tissue","")</f>
        <v/>
      </c>
      <c r="CU260" t="str">
        <f>IF(L260="Y","in collection","")</f>
        <v/>
      </c>
      <c r="CV260" t="str">
        <f>IF(L260="Y","dessicated","")</f>
        <v/>
      </c>
    </row>
    <row r="261" spans="1:100" ht="16.5" x14ac:dyDescent="0.3">
      <c r="A261" s="7"/>
      <c r="B261" s="19"/>
      <c r="C261" s="19"/>
      <c r="D261" s="19"/>
      <c r="E261" s="19"/>
      <c r="F261" s="19"/>
      <c r="G261" s="10"/>
      <c r="H261" s="14"/>
      <c r="I261" s="19"/>
      <c r="J261" s="19"/>
      <c r="K261" s="10"/>
      <c r="L261" s="19"/>
      <c r="M261" s="19"/>
      <c r="N261" s="19"/>
      <c r="O261" s="19"/>
      <c r="P261" s="19"/>
      <c r="Q261" s="24"/>
      <c r="R261" s="14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29"/>
      <c r="AL261" s="29"/>
      <c r="AM261" s="7"/>
      <c r="AN261" s="7"/>
      <c r="AO261" s="7"/>
      <c r="AP261" s="19"/>
      <c r="AQ261" s="19"/>
      <c r="AR261" s="19"/>
      <c r="AS261" s="14"/>
      <c r="AT261" s="19"/>
      <c r="AU261" s="19"/>
      <c r="AV261" s="19"/>
      <c r="AW261" s="14"/>
      <c r="AX261" s="19"/>
      <c r="AY261" s="19"/>
      <c r="AZ261" s="19"/>
      <c r="BA261" s="19"/>
      <c r="BB261" s="19"/>
      <c r="BC261" s="19"/>
      <c r="BD261" s="19"/>
      <c r="BE261" s="19"/>
      <c r="BF261" s="14"/>
      <c r="BG261" s="35" t="str">
        <f>IF(BB261&lt;&gt;"","&lt;a href='https://www.inaturalist.org/observations/"&amp;BB261&amp;" 'target='_blank' style='color: blue'&gt;iNaturalist Record: "&amp;BB261&amp;"&lt;/a&gt; ","")</f>
        <v/>
      </c>
      <c r="BH261" s="36" t="str">
        <f>IF(AT261&lt;&gt;"",AT261&amp;". ","")</f>
        <v/>
      </c>
      <c r="BI261" s="36" t="str">
        <f>IF(AV261&lt;&gt;"","Land use/disturbance history: "&amp;AV261&amp;". ","")</f>
        <v/>
      </c>
      <c r="BJ261" s="36" t="str">
        <f>IF(AW261&lt;&gt;"","Slope in degrees: "&amp;AW261&amp;". ","")</f>
        <v/>
      </c>
      <c r="BK261" s="36" t="str">
        <f>IF(AX261&lt;&gt;"","Slope aspect: "&amp;AX261&amp;". ","")</f>
        <v/>
      </c>
      <c r="BL261" s="36" t="str">
        <f>IF(AY261&lt;&gt;"","Soil description: "&amp;AY261&amp;". ","")</f>
        <v/>
      </c>
      <c r="BM261" s="36" t="str">
        <f>IF(BA261&lt;&gt;"","Terrain: "&amp;BA261&amp;". ","")</f>
        <v/>
      </c>
      <c r="BN261" s="36" t="str">
        <f t="shared" si="44"/>
        <v/>
      </c>
      <c r="BO261" t="str">
        <f t="shared" si="45"/>
        <v/>
      </c>
      <c r="BP261" t="str">
        <f>IF(BD261&lt;&gt;"","Permit: "&amp;BD261,"")</f>
        <v/>
      </c>
      <c r="BQ261" s="41" t="str">
        <f>IF(AA261="Abundant","Estimated frequency within viewshed: Abundant (&gt;500).",IF(AA261="Common","Estimated frequency within viewshed: Common (101-500).",IF(AA261="Frequent","Estimated frequency within viewshed: Frequent (11-100).",IF(AA261="Occasional","Estimated frequency within viewshed: Occasional (6-10).",IF(AA261="Rare","Estimated frequency within viewshed: Rare (1-5).","")))))</f>
        <v/>
      </c>
      <c r="BR261" s="41" t="str">
        <f>IF(B261&lt;&gt;"",B261&amp;". ","")</f>
        <v/>
      </c>
      <c r="BS261" s="41" t="str">
        <f>IF(M261="Same individual","Tissue sample collected.",IF(M261="Same population","Tissue sample collected from another individual in the same population.",""))</f>
        <v/>
      </c>
      <c r="BT261" s="41" t="str">
        <f>IF(R261&lt;&gt;"","Seed sample collected from "&amp;R261&amp;" plants within the same population.","")</f>
        <v/>
      </c>
      <c r="BU261" s="41" t="str">
        <f>IF(AB261&lt;&gt;"",AB261&amp;". ","")</f>
        <v/>
      </c>
      <c r="BV261" s="41" t="str">
        <f>IF(AE261&lt;&gt;"","Landowner: "&amp;AE261&amp;".","")</f>
        <v/>
      </c>
      <c r="BW261" s="41" t="str">
        <f>IF(AF261&lt;&gt;"","Element Occurrence ID: "&amp;AF261&amp;".","")</f>
        <v/>
      </c>
      <c r="BX261" s="41" t="str">
        <f t="shared" si="46"/>
        <v/>
      </c>
      <c r="BY261" t="str">
        <f t="shared" si="47"/>
        <v/>
      </c>
      <c r="BZ261" s="41" t="str">
        <f t="shared" si="48"/>
        <v/>
      </c>
      <c r="CA261" t="str">
        <f t="shared" si="49"/>
        <v/>
      </c>
      <c r="CB261" s="41" t="str">
        <f>IF(AU261&lt;&gt;"","Area immediately surrounding specimen: "&amp;AU261&amp;".","")</f>
        <v/>
      </c>
      <c r="CC261" s="41" t="str">
        <f>IF(T261&lt;&gt;"","Habit: "&amp;T261&amp;".","")</f>
        <v/>
      </c>
      <c r="CD261" s="41" t="str">
        <f>IF(U261&lt;&gt;"","Life history habit: "&amp;U261&amp;".","")</f>
        <v/>
      </c>
      <c r="CE261" s="41" t="str">
        <f>IF(V261&lt;&gt;"","Graminoid habit: "&amp;V261&amp;".","")</f>
        <v/>
      </c>
      <c r="CF261" s="41" t="str">
        <f>IF(W261&lt;&gt;"","Flower color: "&amp;W261&amp;".","")</f>
        <v/>
      </c>
      <c r="CG261" s="41" t="str">
        <f>IF(X261&lt;&gt;"","Height in centimeters: "&amp;X261&amp;".","")</f>
        <v/>
      </c>
      <c r="CH261" s="41" t="str">
        <f>IF(Y261&lt;&gt;"",Y261&amp;".","")</f>
        <v/>
      </c>
      <c r="CI261" s="41" t="str">
        <f t="shared" si="50"/>
        <v/>
      </c>
      <c r="CJ261" t="str">
        <f t="shared" si="51"/>
        <v/>
      </c>
      <c r="CK261" s="41" t="str">
        <f>IF(T261&lt;&gt;"","''habit'':"&amp;"''"&amp;T261&amp;"'',","")</f>
        <v/>
      </c>
      <c r="CL261" s="41" t="str">
        <f>IF(U261&lt;&gt;"","''life cycle habit'':"&amp;"''"&amp;U261&amp;"'',","")</f>
        <v/>
      </c>
      <c r="CM261" s="41" t="str">
        <f>IF(V261&lt;&gt;"","''graminoidHabit'':"&amp;"''"&amp;V261&amp;"'',","")</f>
        <v/>
      </c>
      <c r="CN261" s="41" t="str">
        <f>IF(W261&lt;&gt;"","''flower color'':"&amp;"''"&amp;W261&amp;"'',","")</f>
        <v/>
      </c>
      <c r="CO261" s="41" t="str">
        <f>IF(X261&lt;&gt;"","''heightInCentimeters'':"&amp;X261&amp;",","")</f>
        <v/>
      </c>
      <c r="CP261" s="41" t="str">
        <f>IF(Y261&lt;&gt;"",Y261,"")</f>
        <v/>
      </c>
      <c r="CQ261" s="41" t="str">
        <f t="shared" si="52"/>
        <v/>
      </c>
      <c r="CR261" s="42" t="str">
        <f t="shared" si="53"/>
        <v/>
      </c>
      <c r="CS261" t="str">
        <f t="shared" si="54"/>
        <v/>
      </c>
      <c r="CT261" t="str">
        <f>IF(L261="Y","tissue","")</f>
        <v/>
      </c>
      <c r="CU261" t="str">
        <f>IF(L261="Y","in collection","")</f>
        <v/>
      </c>
      <c r="CV261" t="str">
        <f>IF(L261="Y","dessicated","")</f>
        <v/>
      </c>
    </row>
    <row r="262" spans="1:100" ht="16.5" x14ac:dyDescent="0.3">
      <c r="A262" s="7"/>
      <c r="B262" s="19"/>
      <c r="C262" s="19"/>
      <c r="D262" s="19"/>
      <c r="E262" s="19"/>
      <c r="F262" s="19"/>
      <c r="G262" s="10"/>
      <c r="H262" s="14"/>
      <c r="I262" s="19"/>
      <c r="J262" s="19"/>
      <c r="K262" s="10"/>
      <c r="L262" s="19"/>
      <c r="M262" s="19"/>
      <c r="N262" s="19"/>
      <c r="O262" s="19"/>
      <c r="P262" s="19"/>
      <c r="Q262" s="24"/>
      <c r="R262" s="14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29"/>
      <c r="AL262" s="29"/>
      <c r="AM262" s="7"/>
      <c r="AN262" s="7"/>
      <c r="AO262" s="7"/>
      <c r="AP262" s="19"/>
      <c r="AQ262" s="19"/>
      <c r="AR262" s="19"/>
      <c r="AS262" s="14"/>
      <c r="AT262" s="19"/>
      <c r="AU262" s="19"/>
      <c r="AV262" s="19"/>
      <c r="AW262" s="14"/>
      <c r="AX262" s="19"/>
      <c r="AY262" s="19"/>
      <c r="AZ262" s="19"/>
      <c r="BA262" s="19"/>
      <c r="BB262" s="19"/>
      <c r="BC262" s="19"/>
      <c r="BD262" s="19"/>
      <c r="BE262" s="19"/>
      <c r="BF262" s="14"/>
      <c r="BG262" s="35" t="str">
        <f>IF(BB262&lt;&gt;"","&lt;a href='https://www.inaturalist.org/observations/"&amp;BB262&amp;" 'target='_blank' style='color: blue'&gt;iNaturalist Record: "&amp;BB262&amp;"&lt;/a&gt; ","")</f>
        <v/>
      </c>
      <c r="BH262" s="36" t="str">
        <f>IF(AT262&lt;&gt;"",AT262&amp;". ","")</f>
        <v/>
      </c>
      <c r="BI262" s="36" t="str">
        <f>IF(AV262&lt;&gt;"","Land use/disturbance history: "&amp;AV262&amp;". ","")</f>
        <v/>
      </c>
      <c r="BJ262" s="36" t="str">
        <f>IF(AW262&lt;&gt;"","Slope in degrees: "&amp;AW262&amp;". ","")</f>
        <v/>
      </c>
      <c r="BK262" s="36" t="str">
        <f>IF(AX262&lt;&gt;"","Slope aspect: "&amp;AX262&amp;". ","")</f>
        <v/>
      </c>
      <c r="BL262" s="36" t="str">
        <f>IF(AY262&lt;&gt;"","Soil description: "&amp;AY262&amp;". ","")</f>
        <v/>
      </c>
      <c r="BM262" s="36" t="str">
        <f>IF(BA262&lt;&gt;"","Terrain: "&amp;BA262&amp;". ","")</f>
        <v/>
      </c>
      <c r="BN262" s="36" t="str">
        <f t="shared" si="44"/>
        <v/>
      </c>
      <c r="BO262" t="str">
        <f t="shared" si="45"/>
        <v/>
      </c>
      <c r="BP262" t="str">
        <f>IF(BD262&lt;&gt;"","Permit: "&amp;BD262,"")</f>
        <v/>
      </c>
      <c r="BQ262" s="41" t="str">
        <f>IF(AA262="Abundant","Estimated frequency within viewshed: Abundant (&gt;500).",IF(AA262="Common","Estimated frequency within viewshed: Common (101-500).",IF(AA262="Frequent","Estimated frequency within viewshed: Frequent (11-100).",IF(AA262="Occasional","Estimated frequency within viewshed: Occasional (6-10).",IF(AA262="Rare","Estimated frequency within viewshed: Rare (1-5).","")))))</f>
        <v/>
      </c>
      <c r="BR262" s="41" t="str">
        <f>IF(B262&lt;&gt;"",B262&amp;". ","")</f>
        <v/>
      </c>
      <c r="BS262" s="41" t="str">
        <f>IF(M262="Same individual","Tissue sample collected.",IF(M262="Same population","Tissue sample collected from another individual in the same population.",""))</f>
        <v/>
      </c>
      <c r="BT262" s="41" t="str">
        <f>IF(R262&lt;&gt;"","Seed sample collected from "&amp;R262&amp;" plants within the same population.","")</f>
        <v/>
      </c>
      <c r="BU262" s="41" t="str">
        <f>IF(AB262&lt;&gt;"",AB262&amp;". ","")</f>
        <v/>
      </c>
      <c r="BV262" s="41" t="str">
        <f>IF(AE262&lt;&gt;"","Landowner: "&amp;AE262&amp;".","")</f>
        <v/>
      </c>
      <c r="BW262" s="41" t="str">
        <f>IF(AF262&lt;&gt;"","Element Occurrence ID: "&amp;AF262&amp;".","")</f>
        <v/>
      </c>
      <c r="BX262" s="41" t="str">
        <f t="shared" si="46"/>
        <v/>
      </c>
      <c r="BY262" t="str">
        <f t="shared" si="47"/>
        <v/>
      </c>
      <c r="BZ262" s="41" t="str">
        <f t="shared" si="48"/>
        <v/>
      </c>
      <c r="CA262" t="str">
        <f t="shared" si="49"/>
        <v/>
      </c>
      <c r="CB262" s="41" t="str">
        <f>IF(AU262&lt;&gt;"","Area immediately surrounding specimen: "&amp;AU262&amp;".","")</f>
        <v/>
      </c>
      <c r="CC262" s="41" t="str">
        <f>IF(T262&lt;&gt;"","Habit: "&amp;T262&amp;".","")</f>
        <v/>
      </c>
      <c r="CD262" s="41" t="str">
        <f>IF(U262&lt;&gt;"","Life history habit: "&amp;U262&amp;".","")</f>
        <v/>
      </c>
      <c r="CE262" s="41" t="str">
        <f>IF(V262&lt;&gt;"","Graminoid habit: "&amp;V262&amp;".","")</f>
        <v/>
      </c>
      <c r="CF262" s="41" t="str">
        <f>IF(W262&lt;&gt;"","Flower color: "&amp;W262&amp;".","")</f>
        <v/>
      </c>
      <c r="CG262" s="41" t="str">
        <f>IF(X262&lt;&gt;"","Height in centimeters: "&amp;X262&amp;".","")</f>
        <v/>
      </c>
      <c r="CH262" s="41" t="str">
        <f>IF(Y262&lt;&gt;"",Y262&amp;".","")</f>
        <v/>
      </c>
      <c r="CI262" s="41" t="str">
        <f t="shared" si="50"/>
        <v/>
      </c>
      <c r="CJ262" t="str">
        <f t="shared" si="51"/>
        <v/>
      </c>
      <c r="CK262" s="41" t="str">
        <f>IF(T262&lt;&gt;"","''habit'':"&amp;"''"&amp;T262&amp;"'',","")</f>
        <v/>
      </c>
      <c r="CL262" s="41" t="str">
        <f>IF(U262&lt;&gt;"","''life cycle habit'':"&amp;"''"&amp;U262&amp;"'',","")</f>
        <v/>
      </c>
      <c r="CM262" s="41" t="str">
        <f>IF(V262&lt;&gt;"","''graminoidHabit'':"&amp;"''"&amp;V262&amp;"'',","")</f>
        <v/>
      </c>
      <c r="CN262" s="41" t="str">
        <f>IF(W262&lt;&gt;"","''flower color'':"&amp;"''"&amp;W262&amp;"'',","")</f>
        <v/>
      </c>
      <c r="CO262" s="41" t="str">
        <f>IF(X262&lt;&gt;"","''heightInCentimeters'':"&amp;X262&amp;",","")</f>
        <v/>
      </c>
      <c r="CP262" s="41" t="str">
        <f>IF(Y262&lt;&gt;"",Y262,"")</f>
        <v/>
      </c>
      <c r="CQ262" s="41" t="str">
        <f t="shared" si="52"/>
        <v/>
      </c>
      <c r="CR262" s="42" t="str">
        <f t="shared" si="53"/>
        <v/>
      </c>
      <c r="CS262" t="str">
        <f t="shared" si="54"/>
        <v/>
      </c>
      <c r="CT262" t="str">
        <f>IF(L262="Y","tissue","")</f>
        <v/>
      </c>
      <c r="CU262" t="str">
        <f>IF(L262="Y","in collection","")</f>
        <v/>
      </c>
      <c r="CV262" t="str">
        <f>IF(L262="Y","dessicated","")</f>
        <v/>
      </c>
    </row>
    <row r="263" spans="1:100" ht="16.5" x14ac:dyDescent="0.3">
      <c r="A263" s="7"/>
      <c r="B263" s="19"/>
      <c r="C263" s="19"/>
      <c r="D263" s="19"/>
      <c r="E263" s="19"/>
      <c r="F263" s="19"/>
      <c r="G263" s="10"/>
      <c r="H263" s="14"/>
      <c r="I263" s="19"/>
      <c r="J263" s="19"/>
      <c r="K263" s="10"/>
      <c r="L263" s="19"/>
      <c r="M263" s="19"/>
      <c r="N263" s="19"/>
      <c r="O263" s="19"/>
      <c r="P263" s="19"/>
      <c r="Q263" s="24"/>
      <c r="R263" s="14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29"/>
      <c r="AL263" s="29"/>
      <c r="AM263" s="7"/>
      <c r="AN263" s="7"/>
      <c r="AO263" s="7"/>
      <c r="AP263" s="19"/>
      <c r="AQ263" s="19"/>
      <c r="AR263" s="19"/>
      <c r="AS263" s="14"/>
      <c r="AT263" s="19"/>
      <c r="AU263" s="19"/>
      <c r="AV263" s="19"/>
      <c r="AW263" s="14"/>
      <c r="AX263" s="19"/>
      <c r="AY263" s="19"/>
      <c r="AZ263" s="19"/>
      <c r="BA263" s="19"/>
      <c r="BB263" s="19"/>
      <c r="BC263" s="19"/>
      <c r="BD263" s="19"/>
      <c r="BE263" s="19"/>
      <c r="BF263" s="14"/>
      <c r="BG263" s="35" t="str">
        <f>IF(BB263&lt;&gt;"","&lt;a href='https://www.inaturalist.org/observations/"&amp;BB263&amp;" 'target='_blank' style='color: blue'&gt;iNaturalist Record: "&amp;BB263&amp;"&lt;/a&gt; ","")</f>
        <v/>
      </c>
      <c r="BH263" s="36" t="str">
        <f>IF(AT263&lt;&gt;"",AT263&amp;". ","")</f>
        <v/>
      </c>
      <c r="BI263" s="36" t="str">
        <f>IF(AV263&lt;&gt;"","Land use/disturbance history: "&amp;AV263&amp;". ","")</f>
        <v/>
      </c>
      <c r="BJ263" s="36" t="str">
        <f>IF(AW263&lt;&gt;"","Slope in degrees: "&amp;AW263&amp;". ","")</f>
        <v/>
      </c>
      <c r="BK263" s="36" t="str">
        <f>IF(AX263&lt;&gt;"","Slope aspect: "&amp;AX263&amp;". ","")</f>
        <v/>
      </c>
      <c r="BL263" s="36" t="str">
        <f>IF(AY263&lt;&gt;"","Soil description: "&amp;AY263&amp;". ","")</f>
        <v/>
      </c>
      <c r="BM263" s="36" t="str">
        <f>IF(BA263&lt;&gt;"","Terrain: "&amp;BA263&amp;". ","")</f>
        <v/>
      </c>
      <c r="BN263" s="36" t="str">
        <f t="shared" si="44"/>
        <v/>
      </c>
      <c r="BO263" t="str">
        <f t="shared" si="45"/>
        <v/>
      </c>
      <c r="BP263" t="str">
        <f>IF(BD263&lt;&gt;"","Permit: "&amp;BD263,"")</f>
        <v/>
      </c>
      <c r="BQ263" s="41" t="str">
        <f>IF(AA263="Abundant","Estimated frequency within viewshed: Abundant (&gt;500).",IF(AA263="Common","Estimated frequency within viewshed: Common (101-500).",IF(AA263="Frequent","Estimated frequency within viewshed: Frequent (11-100).",IF(AA263="Occasional","Estimated frequency within viewshed: Occasional (6-10).",IF(AA263="Rare","Estimated frequency within viewshed: Rare (1-5).","")))))</f>
        <v/>
      </c>
      <c r="BR263" s="41" t="str">
        <f>IF(B263&lt;&gt;"",B263&amp;". ","")</f>
        <v/>
      </c>
      <c r="BS263" s="41" t="str">
        <f>IF(M263="Same individual","Tissue sample collected.",IF(M263="Same population","Tissue sample collected from another individual in the same population.",""))</f>
        <v/>
      </c>
      <c r="BT263" s="41" t="str">
        <f>IF(R263&lt;&gt;"","Seed sample collected from "&amp;R263&amp;" plants within the same population.","")</f>
        <v/>
      </c>
      <c r="BU263" s="41" t="str">
        <f>IF(AB263&lt;&gt;"",AB263&amp;". ","")</f>
        <v/>
      </c>
      <c r="BV263" s="41" t="str">
        <f>IF(AE263&lt;&gt;"","Landowner: "&amp;AE263&amp;".","")</f>
        <v/>
      </c>
      <c r="BW263" s="41" t="str">
        <f>IF(AF263&lt;&gt;"","Element Occurrence ID: "&amp;AF263&amp;".","")</f>
        <v/>
      </c>
      <c r="BX263" s="41" t="str">
        <f t="shared" si="46"/>
        <v/>
      </c>
      <c r="BY263" t="str">
        <f t="shared" si="47"/>
        <v/>
      </c>
      <c r="BZ263" s="41" t="str">
        <f t="shared" si="48"/>
        <v/>
      </c>
      <c r="CA263" t="str">
        <f t="shared" si="49"/>
        <v/>
      </c>
      <c r="CB263" s="41" t="str">
        <f>IF(AU263&lt;&gt;"","Area immediately surrounding specimen: "&amp;AU263&amp;".","")</f>
        <v/>
      </c>
      <c r="CC263" s="41" t="str">
        <f>IF(T263&lt;&gt;"","Habit: "&amp;T263&amp;".","")</f>
        <v/>
      </c>
      <c r="CD263" s="41" t="str">
        <f>IF(U263&lt;&gt;"","Life history habit: "&amp;U263&amp;".","")</f>
        <v/>
      </c>
      <c r="CE263" s="41" t="str">
        <f>IF(V263&lt;&gt;"","Graminoid habit: "&amp;V263&amp;".","")</f>
        <v/>
      </c>
      <c r="CF263" s="41" t="str">
        <f>IF(W263&lt;&gt;"","Flower color: "&amp;W263&amp;".","")</f>
        <v/>
      </c>
      <c r="CG263" s="41" t="str">
        <f>IF(X263&lt;&gt;"","Height in centimeters: "&amp;X263&amp;".","")</f>
        <v/>
      </c>
      <c r="CH263" s="41" t="str">
        <f>IF(Y263&lt;&gt;"",Y263&amp;".","")</f>
        <v/>
      </c>
      <c r="CI263" s="41" t="str">
        <f t="shared" si="50"/>
        <v/>
      </c>
      <c r="CJ263" t="str">
        <f t="shared" si="51"/>
        <v/>
      </c>
      <c r="CK263" s="41" t="str">
        <f>IF(T263&lt;&gt;"","''habit'':"&amp;"''"&amp;T263&amp;"'',","")</f>
        <v/>
      </c>
      <c r="CL263" s="41" t="str">
        <f>IF(U263&lt;&gt;"","''life cycle habit'':"&amp;"''"&amp;U263&amp;"'',","")</f>
        <v/>
      </c>
      <c r="CM263" s="41" t="str">
        <f>IF(V263&lt;&gt;"","''graminoidHabit'':"&amp;"''"&amp;V263&amp;"'',","")</f>
        <v/>
      </c>
      <c r="CN263" s="41" t="str">
        <f>IF(W263&lt;&gt;"","''flower color'':"&amp;"''"&amp;W263&amp;"'',","")</f>
        <v/>
      </c>
      <c r="CO263" s="41" t="str">
        <f>IF(X263&lt;&gt;"","''heightInCentimeters'':"&amp;X263&amp;",","")</f>
        <v/>
      </c>
      <c r="CP263" s="41" t="str">
        <f>IF(Y263&lt;&gt;"",Y263,"")</f>
        <v/>
      </c>
      <c r="CQ263" s="41" t="str">
        <f t="shared" si="52"/>
        <v/>
      </c>
      <c r="CR263" s="42" t="str">
        <f t="shared" si="53"/>
        <v/>
      </c>
      <c r="CS263" t="str">
        <f t="shared" si="54"/>
        <v/>
      </c>
      <c r="CT263" t="str">
        <f>IF(L263="Y","tissue","")</f>
        <v/>
      </c>
      <c r="CU263" t="str">
        <f>IF(L263="Y","in collection","")</f>
        <v/>
      </c>
      <c r="CV263" t="str">
        <f>IF(L263="Y","dessicated","")</f>
        <v/>
      </c>
    </row>
    <row r="264" spans="1:100" ht="16.5" x14ac:dyDescent="0.3">
      <c r="A264" s="7"/>
      <c r="B264" s="19"/>
      <c r="C264" s="19"/>
      <c r="D264" s="19"/>
      <c r="E264" s="19"/>
      <c r="F264" s="19"/>
      <c r="G264" s="10"/>
      <c r="H264" s="14"/>
      <c r="I264" s="19"/>
      <c r="J264" s="19"/>
      <c r="K264" s="10"/>
      <c r="L264" s="19"/>
      <c r="M264" s="19"/>
      <c r="N264" s="19"/>
      <c r="O264" s="19"/>
      <c r="P264" s="19"/>
      <c r="Q264" s="24"/>
      <c r="R264" s="14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29"/>
      <c r="AL264" s="29"/>
      <c r="AM264" s="7"/>
      <c r="AN264" s="7"/>
      <c r="AO264" s="7"/>
      <c r="AP264" s="19"/>
      <c r="AQ264" s="19"/>
      <c r="AR264" s="19"/>
      <c r="AS264" s="14"/>
      <c r="AT264" s="19"/>
      <c r="AU264" s="19"/>
      <c r="AV264" s="19"/>
      <c r="AW264" s="14"/>
      <c r="AX264" s="19"/>
      <c r="AY264" s="19"/>
      <c r="AZ264" s="19"/>
      <c r="BA264" s="19"/>
      <c r="BB264" s="19"/>
      <c r="BC264" s="19"/>
      <c r="BD264" s="19"/>
      <c r="BE264" s="19"/>
      <c r="BF264" s="14"/>
      <c r="BG264" s="35" t="str">
        <f>IF(BB264&lt;&gt;"","&lt;a href='https://www.inaturalist.org/observations/"&amp;BB264&amp;" 'target='_blank' style='color: blue'&gt;iNaturalist Record: "&amp;BB264&amp;"&lt;/a&gt; ","")</f>
        <v/>
      </c>
      <c r="BH264" s="36" t="str">
        <f>IF(AT264&lt;&gt;"",AT264&amp;". ","")</f>
        <v/>
      </c>
      <c r="BI264" s="36" t="str">
        <f>IF(AV264&lt;&gt;"","Land use/disturbance history: "&amp;AV264&amp;". ","")</f>
        <v/>
      </c>
      <c r="BJ264" s="36" t="str">
        <f>IF(AW264&lt;&gt;"","Slope in degrees: "&amp;AW264&amp;". ","")</f>
        <v/>
      </c>
      <c r="BK264" s="36" t="str">
        <f>IF(AX264&lt;&gt;"","Slope aspect: "&amp;AX264&amp;". ","")</f>
        <v/>
      </c>
      <c r="BL264" s="36" t="str">
        <f>IF(AY264&lt;&gt;"","Soil description: "&amp;AY264&amp;". ","")</f>
        <v/>
      </c>
      <c r="BM264" s="36" t="str">
        <f>IF(BA264&lt;&gt;"","Terrain: "&amp;BA264&amp;". ","")</f>
        <v/>
      </c>
      <c r="BN264" s="36" t="str">
        <f t="shared" si="44"/>
        <v/>
      </c>
      <c r="BO264" t="str">
        <f t="shared" si="45"/>
        <v/>
      </c>
      <c r="BP264" t="str">
        <f>IF(BD264&lt;&gt;"","Permit: "&amp;BD264,"")</f>
        <v/>
      </c>
      <c r="BQ264" s="41" t="str">
        <f>IF(AA264="Abundant","Estimated frequency within viewshed: Abundant (&gt;500).",IF(AA264="Common","Estimated frequency within viewshed: Common (101-500).",IF(AA264="Frequent","Estimated frequency within viewshed: Frequent (11-100).",IF(AA264="Occasional","Estimated frequency within viewshed: Occasional (6-10).",IF(AA264="Rare","Estimated frequency within viewshed: Rare (1-5).","")))))</f>
        <v/>
      </c>
      <c r="BR264" s="41" t="str">
        <f>IF(B264&lt;&gt;"",B264&amp;". ","")</f>
        <v/>
      </c>
      <c r="BS264" s="41" t="str">
        <f>IF(M264="Same individual","Tissue sample collected.",IF(M264="Same population","Tissue sample collected from another individual in the same population.",""))</f>
        <v/>
      </c>
      <c r="BT264" s="41" t="str">
        <f>IF(R264&lt;&gt;"","Seed sample collected from "&amp;R264&amp;" plants within the same population.","")</f>
        <v/>
      </c>
      <c r="BU264" s="41" t="str">
        <f>IF(AB264&lt;&gt;"",AB264&amp;". ","")</f>
        <v/>
      </c>
      <c r="BV264" s="41" t="str">
        <f>IF(AE264&lt;&gt;"","Landowner: "&amp;AE264&amp;".","")</f>
        <v/>
      </c>
      <c r="BW264" s="41" t="str">
        <f>IF(AF264&lt;&gt;"","Element Occurrence ID: "&amp;AF264&amp;".","")</f>
        <v/>
      </c>
      <c r="BX264" s="41" t="str">
        <f t="shared" si="46"/>
        <v/>
      </c>
      <c r="BY264" t="str">
        <f t="shared" si="47"/>
        <v/>
      </c>
      <c r="BZ264" s="41" t="str">
        <f t="shared" si="48"/>
        <v/>
      </c>
      <c r="CA264" t="str">
        <f t="shared" si="49"/>
        <v/>
      </c>
      <c r="CB264" s="41" t="str">
        <f>IF(AU264&lt;&gt;"","Area immediately surrounding specimen: "&amp;AU264&amp;".","")</f>
        <v/>
      </c>
      <c r="CC264" s="41" t="str">
        <f>IF(T264&lt;&gt;"","Habit: "&amp;T264&amp;".","")</f>
        <v/>
      </c>
      <c r="CD264" s="41" t="str">
        <f>IF(U264&lt;&gt;"","Life history habit: "&amp;U264&amp;".","")</f>
        <v/>
      </c>
      <c r="CE264" s="41" t="str">
        <f>IF(V264&lt;&gt;"","Graminoid habit: "&amp;V264&amp;".","")</f>
        <v/>
      </c>
      <c r="CF264" s="41" t="str">
        <f>IF(W264&lt;&gt;"","Flower color: "&amp;W264&amp;".","")</f>
        <v/>
      </c>
      <c r="CG264" s="41" t="str">
        <f>IF(X264&lt;&gt;"","Height in centimeters: "&amp;X264&amp;".","")</f>
        <v/>
      </c>
      <c r="CH264" s="41" t="str">
        <f>IF(Y264&lt;&gt;"",Y264&amp;".","")</f>
        <v/>
      </c>
      <c r="CI264" s="41" t="str">
        <f t="shared" si="50"/>
        <v/>
      </c>
      <c r="CJ264" t="str">
        <f t="shared" si="51"/>
        <v/>
      </c>
      <c r="CK264" s="41" t="str">
        <f>IF(T264&lt;&gt;"","''habit'':"&amp;"''"&amp;T264&amp;"'',","")</f>
        <v/>
      </c>
      <c r="CL264" s="41" t="str">
        <f>IF(U264&lt;&gt;"","''life cycle habit'':"&amp;"''"&amp;U264&amp;"'',","")</f>
        <v/>
      </c>
      <c r="CM264" s="41" t="str">
        <f>IF(V264&lt;&gt;"","''graminoidHabit'':"&amp;"''"&amp;V264&amp;"'',","")</f>
        <v/>
      </c>
      <c r="CN264" s="41" t="str">
        <f>IF(W264&lt;&gt;"","''flower color'':"&amp;"''"&amp;W264&amp;"'',","")</f>
        <v/>
      </c>
      <c r="CO264" s="41" t="str">
        <f>IF(X264&lt;&gt;"","''heightInCentimeters'':"&amp;X264&amp;",","")</f>
        <v/>
      </c>
      <c r="CP264" s="41" t="str">
        <f>IF(Y264&lt;&gt;"",Y264,"")</f>
        <v/>
      </c>
      <c r="CQ264" s="41" t="str">
        <f t="shared" si="52"/>
        <v/>
      </c>
      <c r="CR264" s="42" t="str">
        <f t="shared" si="53"/>
        <v/>
      </c>
      <c r="CS264" t="str">
        <f t="shared" si="54"/>
        <v/>
      </c>
      <c r="CT264" t="str">
        <f>IF(L264="Y","tissue","")</f>
        <v/>
      </c>
      <c r="CU264" t="str">
        <f>IF(L264="Y","in collection","")</f>
        <v/>
      </c>
      <c r="CV264" t="str">
        <f>IF(L264="Y","dessicated","")</f>
        <v/>
      </c>
    </row>
    <row r="265" spans="1:100" ht="16.5" x14ac:dyDescent="0.3">
      <c r="A265" s="7"/>
      <c r="B265" s="19"/>
      <c r="C265" s="19"/>
      <c r="D265" s="19"/>
      <c r="E265" s="19"/>
      <c r="F265" s="19"/>
      <c r="G265" s="10"/>
      <c r="H265" s="14"/>
      <c r="I265" s="19"/>
      <c r="J265" s="19"/>
      <c r="K265" s="10"/>
      <c r="L265" s="19"/>
      <c r="M265" s="19"/>
      <c r="N265" s="19"/>
      <c r="O265" s="19"/>
      <c r="P265" s="19"/>
      <c r="Q265" s="24"/>
      <c r="R265" s="14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29"/>
      <c r="AL265" s="29"/>
      <c r="AM265" s="7"/>
      <c r="AN265" s="7"/>
      <c r="AO265" s="7"/>
      <c r="AP265" s="19"/>
      <c r="AQ265" s="19"/>
      <c r="AR265" s="19"/>
      <c r="AS265" s="14"/>
      <c r="AT265" s="19"/>
      <c r="AU265" s="19"/>
      <c r="AV265" s="19"/>
      <c r="AW265" s="14"/>
      <c r="AX265" s="19"/>
      <c r="AY265" s="19"/>
      <c r="AZ265" s="19"/>
      <c r="BA265" s="19"/>
      <c r="BB265" s="19"/>
      <c r="BC265" s="19"/>
      <c r="BD265" s="19"/>
      <c r="BE265" s="19"/>
      <c r="BF265" s="14"/>
      <c r="BG265" s="35" t="str">
        <f>IF(BB265&lt;&gt;"","&lt;a href='https://www.inaturalist.org/observations/"&amp;BB265&amp;" 'target='_blank' style='color: blue'&gt;iNaturalist Record: "&amp;BB265&amp;"&lt;/a&gt; ","")</f>
        <v/>
      </c>
      <c r="BH265" s="36" t="str">
        <f>IF(AT265&lt;&gt;"",AT265&amp;". ","")</f>
        <v/>
      </c>
      <c r="BI265" s="36" t="str">
        <f>IF(AV265&lt;&gt;"","Land use/disturbance history: "&amp;AV265&amp;". ","")</f>
        <v/>
      </c>
      <c r="BJ265" s="36" t="str">
        <f>IF(AW265&lt;&gt;"","Slope in degrees: "&amp;AW265&amp;". ","")</f>
        <v/>
      </c>
      <c r="BK265" s="36" t="str">
        <f>IF(AX265&lt;&gt;"","Slope aspect: "&amp;AX265&amp;". ","")</f>
        <v/>
      </c>
      <c r="BL265" s="36" t="str">
        <f>IF(AY265&lt;&gt;"","Soil description: "&amp;AY265&amp;". ","")</f>
        <v/>
      </c>
      <c r="BM265" s="36" t="str">
        <f>IF(BA265&lt;&gt;"","Terrain: "&amp;BA265&amp;". ","")</f>
        <v/>
      </c>
      <c r="BN265" s="36" t="str">
        <f t="shared" si="44"/>
        <v/>
      </c>
      <c r="BO265" t="str">
        <f t="shared" si="45"/>
        <v/>
      </c>
      <c r="BP265" t="str">
        <f>IF(BD265&lt;&gt;"","Permit: "&amp;BD265,"")</f>
        <v/>
      </c>
      <c r="BQ265" s="41" t="str">
        <f>IF(AA265="Abundant","Estimated frequency within viewshed: Abundant (&gt;500).",IF(AA265="Common","Estimated frequency within viewshed: Common (101-500).",IF(AA265="Frequent","Estimated frequency within viewshed: Frequent (11-100).",IF(AA265="Occasional","Estimated frequency within viewshed: Occasional (6-10).",IF(AA265="Rare","Estimated frequency within viewshed: Rare (1-5).","")))))</f>
        <v/>
      </c>
      <c r="BR265" s="41" t="str">
        <f>IF(B265&lt;&gt;"",B265&amp;". ","")</f>
        <v/>
      </c>
      <c r="BS265" s="41" t="str">
        <f>IF(M265="Same individual","Tissue sample collected.",IF(M265="Same population","Tissue sample collected from another individual in the same population.",""))</f>
        <v/>
      </c>
      <c r="BT265" s="41" t="str">
        <f>IF(R265&lt;&gt;"","Seed sample collected from "&amp;R265&amp;" plants within the same population.","")</f>
        <v/>
      </c>
      <c r="BU265" s="41" t="str">
        <f>IF(AB265&lt;&gt;"",AB265&amp;". ","")</f>
        <v/>
      </c>
      <c r="BV265" s="41" t="str">
        <f>IF(AE265&lt;&gt;"","Landowner: "&amp;AE265&amp;".","")</f>
        <v/>
      </c>
      <c r="BW265" s="41" t="str">
        <f>IF(AF265&lt;&gt;"","Element Occurrence ID: "&amp;AF265&amp;".","")</f>
        <v/>
      </c>
      <c r="BX265" s="41" t="str">
        <f t="shared" si="46"/>
        <v/>
      </c>
      <c r="BY265" t="str">
        <f t="shared" si="47"/>
        <v/>
      </c>
      <c r="BZ265" s="41" t="str">
        <f t="shared" si="48"/>
        <v/>
      </c>
      <c r="CA265" t="str">
        <f t="shared" si="49"/>
        <v/>
      </c>
      <c r="CB265" s="41" t="str">
        <f>IF(AU265&lt;&gt;"","Area immediately surrounding specimen: "&amp;AU265&amp;".","")</f>
        <v/>
      </c>
      <c r="CC265" s="41" t="str">
        <f>IF(T265&lt;&gt;"","Habit: "&amp;T265&amp;".","")</f>
        <v/>
      </c>
      <c r="CD265" s="41" t="str">
        <f>IF(U265&lt;&gt;"","Life history habit: "&amp;U265&amp;".","")</f>
        <v/>
      </c>
      <c r="CE265" s="41" t="str">
        <f>IF(V265&lt;&gt;"","Graminoid habit: "&amp;V265&amp;".","")</f>
        <v/>
      </c>
      <c r="CF265" s="41" t="str">
        <f>IF(W265&lt;&gt;"","Flower color: "&amp;W265&amp;".","")</f>
        <v/>
      </c>
      <c r="CG265" s="41" t="str">
        <f>IF(X265&lt;&gt;"","Height in centimeters: "&amp;X265&amp;".","")</f>
        <v/>
      </c>
      <c r="CH265" s="41" t="str">
        <f>IF(Y265&lt;&gt;"",Y265&amp;".","")</f>
        <v/>
      </c>
      <c r="CI265" s="41" t="str">
        <f t="shared" si="50"/>
        <v/>
      </c>
      <c r="CJ265" t="str">
        <f t="shared" si="51"/>
        <v/>
      </c>
      <c r="CK265" s="41" t="str">
        <f>IF(T265&lt;&gt;"","''habit'':"&amp;"''"&amp;T265&amp;"'',","")</f>
        <v/>
      </c>
      <c r="CL265" s="41" t="str">
        <f>IF(U265&lt;&gt;"","''life cycle habit'':"&amp;"''"&amp;U265&amp;"'',","")</f>
        <v/>
      </c>
      <c r="CM265" s="41" t="str">
        <f>IF(V265&lt;&gt;"","''graminoidHabit'':"&amp;"''"&amp;V265&amp;"'',","")</f>
        <v/>
      </c>
      <c r="CN265" s="41" t="str">
        <f>IF(W265&lt;&gt;"","''flower color'':"&amp;"''"&amp;W265&amp;"'',","")</f>
        <v/>
      </c>
      <c r="CO265" s="41" t="str">
        <f>IF(X265&lt;&gt;"","''heightInCentimeters'':"&amp;X265&amp;",","")</f>
        <v/>
      </c>
      <c r="CP265" s="41" t="str">
        <f>IF(Y265&lt;&gt;"",Y265,"")</f>
        <v/>
      </c>
      <c r="CQ265" s="41" t="str">
        <f t="shared" si="52"/>
        <v/>
      </c>
      <c r="CR265" s="42" t="str">
        <f t="shared" si="53"/>
        <v/>
      </c>
      <c r="CS265" t="str">
        <f t="shared" si="54"/>
        <v/>
      </c>
      <c r="CT265" t="str">
        <f>IF(L265="Y","tissue","")</f>
        <v/>
      </c>
      <c r="CU265" t="str">
        <f>IF(L265="Y","in collection","")</f>
        <v/>
      </c>
      <c r="CV265" t="str">
        <f>IF(L265="Y","dessicated","")</f>
        <v/>
      </c>
    </row>
    <row r="266" spans="1:100" ht="16.5" x14ac:dyDescent="0.3">
      <c r="A266" s="7"/>
      <c r="B266" s="19"/>
      <c r="C266" s="19"/>
      <c r="D266" s="19"/>
      <c r="E266" s="19"/>
      <c r="F266" s="19"/>
      <c r="G266" s="10"/>
      <c r="H266" s="14"/>
      <c r="I266" s="19"/>
      <c r="J266" s="19"/>
      <c r="K266" s="10"/>
      <c r="L266" s="19"/>
      <c r="M266" s="19"/>
      <c r="N266" s="19"/>
      <c r="O266" s="19"/>
      <c r="P266" s="19"/>
      <c r="Q266" s="24"/>
      <c r="R266" s="14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29"/>
      <c r="AL266" s="29"/>
      <c r="AM266" s="7"/>
      <c r="AN266" s="7"/>
      <c r="AO266" s="7"/>
      <c r="AP266" s="19"/>
      <c r="AQ266" s="19"/>
      <c r="AR266" s="19"/>
      <c r="AS266" s="14"/>
      <c r="AT266" s="19"/>
      <c r="AU266" s="19"/>
      <c r="AV266" s="19"/>
      <c r="AW266" s="14"/>
      <c r="AX266" s="19"/>
      <c r="AY266" s="19"/>
      <c r="AZ266" s="19"/>
      <c r="BA266" s="19"/>
      <c r="BB266" s="19"/>
      <c r="BC266" s="19"/>
      <c r="BD266" s="19"/>
      <c r="BE266" s="19"/>
      <c r="BF266" s="14"/>
      <c r="BG266" s="35" t="str">
        <f>IF(BB266&lt;&gt;"","&lt;a href='https://www.inaturalist.org/observations/"&amp;BB266&amp;" 'target='_blank' style='color: blue'&gt;iNaturalist Record: "&amp;BB266&amp;"&lt;/a&gt; ","")</f>
        <v/>
      </c>
      <c r="BH266" s="36" t="str">
        <f>IF(AT266&lt;&gt;"",AT266&amp;". ","")</f>
        <v/>
      </c>
      <c r="BI266" s="36" t="str">
        <f>IF(AV266&lt;&gt;"","Land use/disturbance history: "&amp;AV266&amp;". ","")</f>
        <v/>
      </c>
      <c r="BJ266" s="36" t="str">
        <f>IF(AW266&lt;&gt;"","Slope in degrees: "&amp;AW266&amp;". ","")</f>
        <v/>
      </c>
      <c r="BK266" s="36" t="str">
        <f>IF(AX266&lt;&gt;"","Slope aspect: "&amp;AX266&amp;". ","")</f>
        <v/>
      </c>
      <c r="BL266" s="36" t="str">
        <f>IF(AY266&lt;&gt;"","Soil description: "&amp;AY266&amp;". ","")</f>
        <v/>
      </c>
      <c r="BM266" s="36" t="str">
        <f>IF(BA266&lt;&gt;"","Terrain: "&amp;BA266&amp;". ","")</f>
        <v/>
      </c>
      <c r="BN266" s="36" t="str">
        <f t="shared" si="44"/>
        <v/>
      </c>
      <c r="BO266" t="str">
        <f t="shared" si="45"/>
        <v/>
      </c>
      <c r="BP266" t="str">
        <f>IF(BD266&lt;&gt;"","Permit: "&amp;BD266,"")</f>
        <v/>
      </c>
      <c r="BQ266" s="41" t="str">
        <f>IF(AA266="Abundant","Estimated frequency within viewshed: Abundant (&gt;500).",IF(AA266="Common","Estimated frequency within viewshed: Common (101-500).",IF(AA266="Frequent","Estimated frequency within viewshed: Frequent (11-100).",IF(AA266="Occasional","Estimated frequency within viewshed: Occasional (6-10).",IF(AA266="Rare","Estimated frequency within viewshed: Rare (1-5).","")))))</f>
        <v/>
      </c>
      <c r="BR266" s="41" t="str">
        <f>IF(B266&lt;&gt;"",B266&amp;". ","")</f>
        <v/>
      </c>
      <c r="BS266" s="41" t="str">
        <f>IF(M266="Same individual","Tissue sample collected.",IF(M266="Same population","Tissue sample collected from another individual in the same population.",""))</f>
        <v/>
      </c>
      <c r="BT266" s="41" t="str">
        <f>IF(R266&lt;&gt;"","Seed sample collected from "&amp;R266&amp;" plants within the same population.","")</f>
        <v/>
      </c>
      <c r="BU266" s="41" t="str">
        <f>IF(AB266&lt;&gt;"",AB266&amp;". ","")</f>
        <v/>
      </c>
      <c r="BV266" s="41" t="str">
        <f>IF(AE266&lt;&gt;"","Landowner: "&amp;AE266&amp;".","")</f>
        <v/>
      </c>
      <c r="BW266" s="41" t="str">
        <f>IF(AF266&lt;&gt;"","Element Occurrence ID: "&amp;AF266&amp;".","")</f>
        <v/>
      </c>
      <c r="BX266" s="41" t="str">
        <f t="shared" si="46"/>
        <v/>
      </c>
      <c r="BY266" t="str">
        <f t="shared" si="47"/>
        <v/>
      </c>
      <c r="BZ266" s="41" t="str">
        <f t="shared" si="48"/>
        <v/>
      </c>
      <c r="CA266" t="str">
        <f t="shared" si="49"/>
        <v/>
      </c>
      <c r="CB266" s="41" t="str">
        <f>IF(AU266&lt;&gt;"","Area immediately surrounding specimen: "&amp;AU266&amp;".","")</f>
        <v/>
      </c>
      <c r="CC266" s="41" t="str">
        <f>IF(T266&lt;&gt;"","Habit: "&amp;T266&amp;".","")</f>
        <v/>
      </c>
      <c r="CD266" s="41" t="str">
        <f>IF(U266&lt;&gt;"","Life history habit: "&amp;U266&amp;".","")</f>
        <v/>
      </c>
      <c r="CE266" s="41" t="str">
        <f>IF(V266&lt;&gt;"","Graminoid habit: "&amp;V266&amp;".","")</f>
        <v/>
      </c>
      <c r="CF266" s="41" t="str">
        <f>IF(W266&lt;&gt;"","Flower color: "&amp;W266&amp;".","")</f>
        <v/>
      </c>
      <c r="CG266" s="41" t="str">
        <f>IF(X266&lt;&gt;"","Height in centimeters: "&amp;X266&amp;".","")</f>
        <v/>
      </c>
      <c r="CH266" s="41" t="str">
        <f>IF(Y266&lt;&gt;"",Y266&amp;".","")</f>
        <v/>
      </c>
      <c r="CI266" s="41" t="str">
        <f t="shared" si="50"/>
        <v/>
      </c>
      <c r="CJ266" t="str">
        <f t="shared" si="51"/>
        <v/>
      </c>
      <c r="CK266" s="41" t="str">
        <f>IF(T266&lt;&gt;"","''habit'':"&amp;"''"&amp;T266&amp;"'',","")</f>
        <v/>
      </c>
      <c r="CL266" s="41" t="str">
        <f>IF(U266&lt;&gt;"","''life cycle habit'':"&amp;"''"&amp;U266&amp;"'',","")</f>
        <v/>
      </c>
      <c r="CM266" s="41" t="str">
        <f>IF(V266&lt;&gt;"","''graminoidHabit'':"&amp;"''"&amp;V266&amp;"'',","")</f>
        <v/>
      </c>
      <c r="CN266" s="41" t="str">
        <f>IF(W266&lt;&gt;"","''flower color'':"&amp;"''"&amp;W266&amp;"'',","")</f>
        <v/>
      </c>
      <c r="CO266" s="41" t="str">
        <f>IF(X266&lt;&gt;"","''heightInCentimeters'':"&amp;X266&amp;",","")</f>
        <v/>
      </c>
      <c r="CP266" s="41" t="str">
        <f>IF(Y266&lt;&gt;"",Y266,"")</f>
        <v/>
      </c>
      <c r="CQ266" s="41" t="str">
        <f t="shared" si="52"/>
        <v/>
      </c>
      <c r="CR266" s="42" t="str">
        <f t="shared" si="53"/>
        <v/>
      </c>
      <c r="CS266" t="str">
        <f t="shared" si="54"/>
        <v/>
      </c>
      <c r="CT266" t="str">
        <f>IF(L266="Y","tissue","")</f>
        <v/>
      </c>
      <c r="CU266" t="str">
        <f>IF(L266="Y","in collection","")</f>
        <v/>
      </c>
      <c r="CV266" t="str">
        <f>IF(L266="Y","dessicated","")</f>
        <v/>
      </c>
    </row>
    <row r="267" spans="1:100" ht="16.5" x14ac:dyDescent="0.3">
      <c r="A267" s="7"/>
      <c r="B267" s="19"/>
      <c r="C267" s="19"/>
      <c r="D267" s="19"/>
      <c r="E267" s="19"/>
      <c r="F267" s="19"/>
      <c r="G267" s="10"/>
      <c r="H267" s="14"/>
      <c r="I267" s="19"/>
      <c r="J267" s="19"/>
      <c r="K267" s="10"/>
      <c r="L267" s="19"/>
      <c r="M267" s="19"/>
      <c r="N267" s="19"/>
      <c r="O267" s="19"/>
      <c r="P267" s="19"/>
      <c r="Q267" s="24"/>
      <c r="R267" s="14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29"/>
      <c r="AL267" s="29"/>
      <c r="AM267" s="7"/>
      <c r="AN267" s="7"/>
      <c r="AO267" s="7"/>
      <c r="AP267" s="19"/>
      <c r="AQ267" s="19"/>
      <c r="AR267" s="19"/>
      <c r="AS267" s="14"/>
      <c r="AT267" s="19"/>
      <c r="AU267" s="19"/>
      <c r="AV267" s="19"/>
      <c r="AW267" s="14"/>
      <c r="AX267" s="19"/>
      <c r="AY267" s="19"/>
      <c r="AZ267" s="19"/>
      <c r="BA267" s="19"/>
      <c r="BB267" s="19"/>
      <c r="BC267" s="19"/>
      <c r="BD267" s="19"/>
      <c r="BE267" s="19"/>
      <c r="BF267" s="14"/>
      <c r="BG267" s="35" t="str">
        <f>IF(BB267&lt;&gt;"","&lt;a href='https://www.inaturalist.org/observations/"&amp;BB267&amp;" 'target='_blank' style='color: blue'&gt;iNaturalist Record: "&amp;BB267&amp;"&lt;/a&gt; ","")</f>
        <v/>
      </c>
      <c r="BH267" s="36" t="str">
        <f>IF(AT267&lt;&gt;"",AT267&amp;". ","")</f>
        <v/>
      </c>
      <c r="BI267" s="36" t="str">
        <f>IF(AV267&lt;&gt;"","Land use/disturbance history: "&amp;AV267&amp;". ","")</f>
        <v/>
      </c>
      <c r="BJ267" s="36" t="str">
        <f>IF(AW267&lt;&gt;"","Slope in degrees: "&amp;AW267&amp;". ","")</f>
        <v/>
      </c>
      <c r="BK267" s="36" t="str">
        <f>IF(AX267&lt;&gt;"","Slope aspect: "&amp;AX267&amp;". ","")</f>
        <v/>
      </c>
      <c r="BL267" s="36" t="str">
        <f>IF(AY267&lt;&gt;"","Soil description: "&amp;AY267&amp;". ","")</f>
        <v/>
      </c>
      <c r="BM267" s="36" t="str">
        <f>IF(BA267&lt;&gt;"","Terrain: "&amp;BA267&amp;". ","")</f>
        <v/>
      </c>
      <c r="BN267" s="36" t="str">
        <f t="shared" si="44"/>
        <v/>
      </c>
      <c r="BO267" t="str">
        <f t="shared" si="45"/>
        <v/>
      </c>
      <c r="BP267" t="str">
        <f>IF(BD267&lt;&gt;"","Permit: "&amp;BD267,"")</f>
        <v/>
      </c>
      <c r="BQ267" s="41" t="str">
        <f>IF(AA267="Abundant","Estimated frequency within viewshed: Abundant (&gt;500).",IF(AA267="Common","Estimated frequency within viewshed: Common (101-500).",IF(AA267="Frequent","Estimated frequency within viewshed: Frequent (11-100).",IF(AA267="Occasional","Estimated frequency within viewshed: Occasional (6-10).",IF(AA267="Rare","Estimated frequency within viewshed: Rare (1-5).","")))))</f>
        <v/>
      </c>
      <c r="BR267" s="41" t="str">
        <f>IF(B267&lt;&gt;"",B267&amp;". ","")</f>
        <v/>
      </c>
      <c r="BS267" s="41" t="str">
        <f>IF(M267="Same individual","Tissue sample collected.",IF(M267="Same population","Tissue sample collected from another individual in the same population.",""))</f>
        <v/>
      </c>
      <c r="BT267" s="41" t="str">
        <f>IF(R267&lt;&gt;"","Seed sample collected from "&amp;R267&amp;" plants within the same population.","")</f>
        <v/>
      </c>
      <c r="BU267" s="41" t="str">
        <f>IF(AB267&lt;&gt;"",AB267&amp;". ","")</f>
        <v/>
      </c>
      <c r="BV267" s="41" t="str">
        <f>IF(AE267&lt;&gt;"","Landowner: "&amp;AE267&amp;".","")</f>
        <v/>
      </c>
      <c r="BW267" s="41" t="str">
        <f>IF(AF267&lt;&gt;"","Element Occurrence ID: "&amp;AF267&amp;".","")</f>
        <v/>
      </c>
      <c r="BX267" s="41" t="str">
        <f t="shared" si="46"/>
        <v/>
      </c>
      <c r="BY267" t="str">
        <f t="shared" si="47"/>
        <v/>
      </c>
      <c r="BZ267" s="41" t="str">
        <f t="shared" si="48"/>
        <v/>
      </c>
      <c r="CA267" t="str">
        <f t="shared" si="49"/>
        <v/>
      </c>
      <c r="CB267" s="41" t="str">
        <f>IF(AU267&lt;&gt;"","Area immediately surrounding specimen: "&amp;AU267&amp;".","")</f>
        <v/>
      </c>
      <c r="CC267" s="41" t="str">
        <f>IF(T267&lt;&gt;"","Habit: "&amp;T267&amp;".","")</f>
        <v/>
      </c>
      <c r="CD267" s="41" t="str">
        <f>IF(U267&lt;&gt;"","Life history habit: "&amp;U267&amp;".","")</f>
        <v/>
      </c>
      <c r="CE267" s="41" t="str">
        <f>IF(V267&lt;&gt;"","Graminoid habit: "&amp;V267&amp;".","")</f>
        <v/>
      </c>
      <c r="CF267" s="41" t="str">
        <f>IF(W267&lt;&gt;"","Flower color: "&amp;W267&amp;".","")</f>
        <v/>
      </c>
      <c r="CG267" s="41" t="str">
        <f>IF(X267&lt;&gt;"","Height in centimeters: "&amp;X267&amp;".","")</f>
        <v/>
      </c>
      <c r="CH267" s="41" t="str">
        <f>IF(Y267&lt;&gt;"",Y267&amp;".","")</f>
        <v/>
      </c>
      <c r="CI267" s="41" t="str">
        <f t="shared" si="50"/>
        <v/>
      </c>
      <c r="CJ267" t="str">
        <f t="shared" si="51"/>
        <v/>
      </c>
      <c r="CK267" s="41" t="str">
        <f>IF(T267&lt;&gt;"","''habit'':"&amp;"''"&amp;T267&amp;"'',","")</f>
        <v/>
      </c>
      <c r="CL267" s="41" t="str">
        <f>IF(U267&lt;&gt;"","''life cycle habit'':"&amp;"''"&amp;U267&amp;"'',","")</f>
        <v/>
      </c>
      <c r="CM267" s="41" t="str">
        <f>IF(V267&lt;&gt;"","''graminoidHabit'':"&amp;"''"&amp;V267&amp;"'',","")</f>
        <v/>
      </c>
      <c r="CN267" s="41" t="str">
        <f>IF(W267&lt;&gt;"","''flower color'':"&amp;"''"&amp;W267&amp;"'',","")</f>
        <v/>
      </c>
      <c r="CO267" s="41" t="str">
        <f>IF(X267&lt;&gt;"","''heightInCentimeters'':"&amp;X267&amp;",","")</f>
        <v/>
      </c>
      <c r="CP267" s="41" t="str">
        <f>IF(Y267&lt;&gt;"",Y267,"")</f>
        <v/>
      </c>
      <c r="CQ267" s="41" t="str">
        <f t="shared" si="52"/>
        <v/>
      </c>
      <c r="CR267" s="42" t="str">
        <f t="shared" si="53"/>
        <v/>
      </c>
      <c r="CS267" t="str">
        <f t="shared" si="54"/>
        <v/>
      </c>
      <c r="CT267" t="str">
        <f>IF(L267="Y","tissue","")</f>
        <v/>
      </c>
      <c r="CU267" t="str">
        <f>IF(L267="Y","in collection","")</f>
        <v/>
      </c>
      <c r="CV267" t="str">
        <f>IF(L267="Y","dessicated","")</f>
        <v/>
      </c>
    </row>
    <row r="268" spans="1:100" ht="16.5" x14ac:dyDescent="0.3">
      <c r="A268" s="7"/>
      <c r="B268" s="19"/>
      <c r="C268" s="19"/>
      <c r="D268" s="19"/>
      <c r="E268" s="19"/>
      <c r="F268" s="19"/>
      <c r="G268" s="10"/>
      <c r="H268" s="14"/>
      <c r="I268" s="19"/>
      <c r="J268" s="19"/>
      <c r="K268" s="10"/>
      <c r="L268" s="19"/>
      <c r="M268" s="19"/>
      <c r="N268" s="19"/>
      <c r="O268" s="19"/>
      <c r="P268" s="19"/>
      <c r="Q268" s="24"/>
      <c r="R268" s="14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29"/>
      <c r="AL268" s="29"/>
      <c r="AM268" s="7"/>
      <c r="AN268" s="7"/>
      <c r="AO268" s="7"/>
      <c r="AP268" s="19"/>
      <c r="AQ268" s="19"/>
      <c r="AR268" s="19"/>
      <c r="AS268" s="14"/>
      <c r="AT268" s="19"/>
      <c r="AU268" s="19"/>
      <c r="AV268" s="19"/>
      <c r="AW268" s="14"/>
      <c r="AX268" s="19"/>
      <c r="AY268" s="19"/>
      <c r="AZ268" s="19"/>
      <c r="BA268" s="19"/>
      <c r="BB268" s="19"/>
      <c r="BC268" s="19"/>
      <c r="BD268" s="19"/>
      <c r="BE268" s="19"/>
      <c r="BF268" s="14"/>
      <c r="BG268" s="35" t="str">
        <f>IF(BB268&lt;&gt;"","&lt;a href='https://www.inaturalist.org/observations/"&amp;BB268&amp;" 'target='_blank' style='color: blue'&gt;iNaturalist Record: "&amp;BB268&amp;"&lt;/a&gt; ","")</f>
        <v/>
      </c>
      <c r="BH268" s="36" t="str">
        <f>IF(AT268&lt;&gt;"",AT268&amp;". ","")</f>
        <v/>
      </c>
      <c r="BI268" s="36" t="str">
        <f>IF(AV268&lt;&gt;"","Land use/disturbance history: "&amp;AV268&amp;". ","")</f>
        <v/>
      </c>
      <c r="BJ268" s="36" t="str">
        <f>IF(AW268&lt;&gt;"","Slope in degrees: "&amp;AW268&amp;". ","")</f>
        <v/>
      </c>
      <c r="BK268" s="36" t="str">
        <f>IF(AX268&lt;&gt;"","Slope aspect: "&amp;AX268&amp;". ","")</f>
        <v/>
      </c>
      <c r="BL268" s="36" t="str">
        <f>IF(AY268&lt;&gt;"","Soil description: "&amp;AY268&amp;". ","")</f>
        <v/>
      </c>
      <c r="BM268" s="36" t="str">
        <f>IF(BA268&lt;&gt;"","Terrain: "&amp;BA268&amp;". ","")</f>
        <v/>
      </c>
      <c r="BN268" s="36" t="str">
        <f t="shared" si="44"/>
        <v/>
      </c>
      <c r="BO268" t="str">
        <f t="shared" si="45"/>
        <v/>
      </c>
      <c r="BP268" t="str">
        <f>IF(BD268&lt;&gt;"","Permit: "&amp;BD268,"")</f>
        <v/>
      </c>
      <c r="BQ268" s="41" t="str">
        <f>IF(AA268="Abundant","Estimated frequency within viewshed: Abundant (&gt;500).",IF(AA268="Common","Estimated frequency within viewshed: Common (101-500).",IF(AA268="Frequent","Estimated frequency within viewshed: Frequent (11-100).",IF(AA268="Occasional","Estimated frequency within viewshed: Occasional (6-10).",IF(AA268="Rare","Estimated frequency within viewshed: Rare (1-5).","")))))</f>
        <v/>
      </c>
      <c r="BR268" s="41" t="str">
        <f>IF(B268&lt;&gt;"",B268&amp;". ","")</f>
        <v/>
      </c>
      <c r="BS268" s="41" t="str">
        <f>IF(M268="Same individual","Tissue sample collected.",IF(M268="Same population","Tissue sample collected from another individual in the same population.",""))</f>
        <v/>
      </c>
      <c r="BT268" s="41" t="str">
        <f>IF(R268&lt;&gt;"","Seed sample collected from "&amp;R268&amp;" plants within the same population.","")</f>
        <v/>
      </c>
      <c r="BU268" s="41" t="str">
        <f>IF(AB268&lt;&gt;"",AB268&amp;". ","")</f>
        <v/>
      </c>
      <c r="BV268" s="41" t="str">
        <f>IF(AE268&lt;&gt;"","Landowner: "&amp;AE268&amp;".","")</f>
        <v/>
      </c>
      <c r="BW268" s="41" t="str">
        <f>IF(AF268&lt;&gt;"","Element Occurrence ID: "&amp;AF268&amp;".","")</f>
        <v/>
      </c>
      <c r="BX268" s="41" t="str">
        <f t="shared" si="46"/>
        <v/>
      </c>
      <c r="BY268" t="str">
        <f t="shared" si="47"/>
        <v/>
      </c>
      <c r="BZ268" s="41" t="str">
        <f t="shared" si="48"/>
        <v/>
      </c>
      <c r="CA268" t="str">
        <f t="shared" si="49"/>
        <v/>
      </c>
      <c r="CB268" s="41" t="str">
        <f>IF(AU268&lt;&gt;"","Area immediately surrounding specimen: "&amp;AU268&amp;".","")</f>
        <v/>
      </c>
      <c r="CC268" s="41" t="str">
        <f>IF(T268&lt;&gt;"","Habit: "&amp;T268&amp;".","")</f>
        <v/>
      </c>
      <c r="CD268" s="41" t="str">
        <f>IF(U268&lt;&gt;"","Life history habit: "&amp;U268&amp;".","")</f>
        <v/>
      </c>
      <c r="CE268" s="41" t="str">
        <f>IF(V268&lt;&gt;"","Graminoid habit: "&amp;V268&amp;".","")</f>
        <v/>
      </c>
      <c r="CF268" s="41" t="str">
        <f>IF(W268&lt;&gt;"","Flower color: "&amp;W268&amp;".","")</f>
        <v/>
      </c>
      <c r="CG268" s="41" t="str">
        <f>IF(X268&lt;&gt;"","Height in centimeters: "&amp;X268&amp;".","")</f>
        <v/>
      </c>
      <c r="CH268" s="41" t="str">
        <f>IF(Y268&lt;&gt;"",Y268&amp;".","")</f>
        <v/>
      </c>
      <c r="CI268" s="41" t="str">
        <f t="shared" si="50"/>
        <v/>
      </c>
      <c r="CJ268" t="str">
        <f t="shared" si="51"/>
        <v/>
      </c>
      <c r="CK268" s="41" t="str">
        <f>IF(T268&lt;&gt;"","''habit'':"&amp;"''"&amp;T268&amp;"'',","")</f>
        <v/>
      </c>
      <c r="CL268" s="41" t="str">
        <f>IF(U268&lt;&gt;"","''life cycle habit'':"&amp;"''"&amp;U268&amp;"'',","")</f>
        <v/>
      </c>
      <c r="CM268" s="41" t="str">
        <f>IF(V268&lt;&gt;"","''graminoidHabit'':"&amp;"''"&amp;V268&amp;"'',","")</f>
        <v/>
      </c>
      <c r="CN268" s="41" t="str">
        <f>IF(W268&lt;&gt;"","''flower color'':"&amp;"''"&amp;W268&amp;"'',","")</f>
        <v/>
      </c>
      <c r="CO268" s="41" t="str">
        <f>IF(X268&lt;&gt;"","''heightInCentimeters'':"&amp;X268&amp;",","")</f>
        <v/>
      </c>
      <c r="CP268" s="41" t="str">
        <f>IF(Y268&lt;&gt;"",Y268,"")</f>
        <v/>
      </c>
      <c r="CQ268" s="41" t="str">
        <f t="shared" si="52"/>
        <v/>
      </c>
      <c r="CR268" s="42" t="str">
        <f t="shared" si="53"/>
        <v/>
      </c>
      <c r="CS268" t="str">
        <f t="shared" si="54"/>
        <v/>
      </c>
      <c r="CT268" t="str">
        <f>IF(L268="Y","tissue","")</f>
        <v/>
      </c>
      <c r="CU268" t="str">
        <f>IF(L268="Y","in collection","")</f>
        <v/>
      </c>
      <c r="CV268" t="str">
        <f>IF(L268="Y","dessicated","")</f>
        <v/>
      </c>
    </row>
    <row r="269" spans="1:100" ht="16.5" x14ac:dyDescent="0.3">
      <c r="A269" s="7"/>
      <c r="B269" s="19"/>
      <c r="C269" s="19"/>
      <c r="D269" s="19"/>
      <c r="E269" s="19"/>
      <c r="F269" s="19"/>
      <c r="G269" s="10"/>
      <c r="H269" s="14"/>
      <c r="I269" s="19"/>
      <c r="J269" s="19"/>
      <c r="K269" s="10"/>
      <c r="L269" s="19"/>
      <c r="M269" s="19"/>
      <c r="N269" s="19"/>
      <c r="O269" s="19"/>
      <c r="P269" s="19"/>
      <c r="Q269" s="24"/>
      <c r="R269" s="14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29"/>
      <c r="AL269" s="29"/>
      <c r="AM269" s="7"/>
      <c r="AN269" s="7"/>
      <c r="AO269" s="7"/>
      <c r="AP269" s="19"/>
      <c r="AQ269" s="19"/>
      <c r="AR269" s="19"/>
      <c r="AS269" s="14"/>
      <c r="AT269" s="19"/>
      <c r="AU269" s="19"/>
      <c r="AV269" s="19"/>
      <c r="AW269" s="14"/>
      <c r="AX269" s="19"/>
      <c r="AY269" s="19"/>
      <c r="AZ269" s="19"/>
      <c r="BA269" s="19"/>
      <c r="BB269" s="19"/>
      <c r="BC269" s="19"/>
      <c r="BD269" s="19"/>
      <c r="BE269" s="19"/>
      <c r="BF269" s="14"/>
      <c r="BG269" s="35" t="str">
        <f>IF(BB269&lt;&gt;"","&lt;a href='https://www.inaturalist.org/observations/"&amp;BB269&amp;" 'target='_blank' style='color: blue'&gt;iNaturalist Record: "&amp;BB269&amp;"&lt;/a&gt; ","")</f>
        <v/>
      </c>
      <c r="BH269" s="36" t="str">
        <f>IF(AT269&lt;&gt;"",AT269&amp;". ","")</f>
        <v/>
      </c>
      <c r="BI269" s="36" t="str">
        <f>IF(AV269&lt;&gt;"","Land use/disturbance history: "&amp;AV269&amp;". ","")</f>
        <v/>
      </c>
      <c r="BJ269" s="36" t="str">
        <f>IF(AW269&lt;&gt;"","Slope in degrees: "&amp;AW269&amp;". ","")</f>
        <v/>
      </c>
      <c r="BK269" s="36" t="str">
        <f>IF(AX269&lt;&gt;"","Slope aspect: "&amp;AX269&amp;". ","")</f>
        <v/>
      </c>
      <c r="BL269" s="36" t="str">
        <f>IF(AY269&lt;&gt;"","Soil description: "&amp;AY269&amp;". ","")</f>
        <v/>
      </c>
      <c r="BM269" s="36" t="str">
        <f>IF(BA269&lt;&gt;"","Terrain: "&amp;BA269&amp;". ","")</f>
        <v/>
      </c>
      <c r="BN269" s="36" t="str">
        <f t="shared" si="44"/>
        <v/>
      </c>
      <c r="BO269" t="str">
        <f t="shared" si="45"/>
        <v/>
      </c>
      <c r="BP269" t="str">
        <f>IF(BD269&lt;&gt;"","Permit: "&amp;BD269,"")</f>
        <v/>
      </c>
      <c r="BQ269" s="41" t="str">
        <f>IF(AA269="Abundant","Estimated frequency within viewshed: Abundant (&gt;500).",IF(AA269="Common","Estimated frequency within viewshed: Common (101-500).",IF(AA269="Frequent","Estimated frequency within viewshed: Frequent (11-100).",IF(AA269="Occasional","Estimated frequency within viewshed: Occasional (6-10).",IF(AA269="Rare","Estimated frequency within viewshed: Rare (1-5).","")))))</f>
        <v/>
      </c>
      <c r="BR269" s="41" t="str">
        <f>IF(B269&lt;&gt;"",B269&amp;". ","")</f>
        <v/>
      </c>
      <c r="BS269" s="41" t="str">
        <f>IF(M269="Same individual","Tissue sample collected.",IF(M269="Same population","Tissue sample collected from another individual in the same population.",""))</f>
        <v/>
      </c>
      <c r="BT269" s="41" t="str">
        <f>IF(R269&lt;&gt;"","Seed sample collected from "&amp;R269&amp;" plants within the same population.","")</f>
        <v/>
      </c>
      <c r="BU269" s="41" t="str">
        <f>IF(AB269&lt;&gt;"",AB269&amp;". ","")</f>
        <v/>
      </c>
      <c r="BV269" s="41" t="str">
        <f>IF(AE269&lt;&gt;"","Landowner: "&amp;AE269&amp;".","")</f>
        <v/>
      </c>
      <c r="BW269" s="41" t="str">
        <f>IF(AF269&lt;&gt;"","Element Occurrence ID: "&amp;AF269&amp;".","")</f>
        <v/>
      </c>
      <c r="BX269" s="41" t="str">
        <f t="shared" si="46"/>
        <v/>
      </c>
      <c r="BY269" t="str">
        <f t="shared" si="47"/>
        <v/>
      </c>
      <c r="BZ269" s="41" t="str">
        <f t="shared" si="48"/>
        <v/>
      </c>
      <c r="CA269" t="str">
        <f t="shared" si="49"/>
        <v/>
      </c>
      <c r="CB269" s="41" t="str">
        <f>IF(AU269&lt;&gt;"","Area immediately surrounding specimen: "&amp;AU269&amp;".","")</f>
        <v/>
      </c>
      <c r="CC269" s="41" t="str">
        <f>IF(T269&lt;&gt;"","Habit: "&amp;T269&amp;".","")</f>
        <v/>
      </c>
      <c r="CD269" s="41" t="str">
        <f>IF(U269&lt;&gt;"","Life history habit: "&amp;U269&amp;".","")</f>
        <v/>
      </c>
      <c r="CE269" s="41" t="str">
        <f>IF(V269&lt;&gt;"","Graminoid habit: "&amp;V269&amp;".","")</f>
        <v/>
      </c>
      <c r="CF269" s="41" t="str">
        <f>IF(W269&lt;&gt;"","Flower color: "&amp;W269&amp;".","")</f>
        <v/>
      </c>
      <c r="CG269" s="41" t="str">
        <f>IF(X269&lt;&gt;"","Height in centimeters: "&amp;X269&amp;".","")</f>
        <v/>
      </c>
      <c r="CH269" s="41" t="str">
        <f>IF(Y269&lt;&gt;"",Y269&amp;".","")</f>
        <v/>
      </c>
      <c r="CI269" s="41" t="str">
        <f t="shared" si="50"/>
        <v/>
      </c>
      <c r="CJ269" t="str">
        <f t="shared" si="51"/>
        <v/>
      </c>
      <c r="CK269" s="41" t="str">
        <f>IF(T269&lt;&gt;"","''habit'':"&amp;"''"&amp;T269&amp;"'',","")</f>
        <v/>
      </c>
      <c r="CL269" s="41" t="str">
        <f>IF(U269&lt;&gt;"","''life cycle habit'':"&amp;"''"&amp;U269&amp;"'',","")</f>
        <v/>
      </c>
      <c r="CM269" s="41" t="str">
        <f>IF(V269&lt;&gt;"","''graminoidHabit'':"&amp;"''"&amp;V269&amp;"'',","")</f>
        <v/>
      </c>
      <c r="CN269" s="41" t="str">
        <f>IF(W269&lt;&gt;"","''flower color'':"&amp;"''"&amp;W269&amp;"'',","")</f>
        <v/>
      </c>
      <c r="CO269" s="41" t="str">
        <f>IF(X269&lt;&gt;"","''heightInCentimeters'':"&amp;X269&amp;",","")</f>
        <v/>
      </c>
      <c r="CP269" s="41" t="str">
        <f>IF(Y269&lt;&gt;"",Y269,"")</f>
        <v/>
      </c>
      <c r="CQ269" s="41" t="str">
        <f t="shared" si="52"/>
        <v/>
      </c>
      <c r="CR269" s="42" t="str">
        <f t="shared" si="53"/>
        <v/>
      </c>
      <c r="CS269" t="str">
        <f t="shared" si="54"/>
        <v/>
      </c>
      <c r="CT269" t="str">
        <f>IF(L269="Y","tissue","")</f>
        <v/>
      </c>
      <c r="CU269" t="str">
        <f>IF(L269="Y","in collection","")</f>
        <v/>
      </c>
      <c r="CV269" t="str">
        <f>IF(L269="Y","dessicated","")</f>
        <v/>
      </c>
    </row>
    <row r="270" spans="1:100" ht="16.5" x14ac:dyDescent="0.3">
      <c r="A270" s="7"/>
      <c r="B270" s="19"/>
      <c r="C270" s="19"/>
      <c r="D270" s="19"/>
      <c r="E270" s="19"/>
      <c r="F270" s="19"/>
      <c r="G270" s="10"/>
      <c r="H270" s="14"/>
      <c r="I270" s="19"/>
      <c r="J270" s="19"/>
      <c r="K270" s="10"/>
      <c r="L270" s="19"/>
      <c r="M270" s="19"/>
      <c r="N270" s="19"/>
      <c r="O270" s="19"/>
      <c r="P270" s="19"/>
      <c r="Q270" s="24"/>
      <c r="R270" s="14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29"/>
      <c r="AL270" s="29"/>
      <c r="AM270" s="7"/>
      <c r="AN270" s="7"/>
      <c r="AO270" s="7"/>
      <c r="AP270" s="19"/>
      <c r="AQ270" s="19"/>
      <c r="AR270" s="19"/>
      <c r="AS270" s="14"/>
      <c r="AT270" s="19"/>
      <c r="AU270" s="19"/>
      <c r="AV270" s="19"/>
      <c r="AW270" s="14"/>
      <c r="AX270" s="19"/>
      <c r="AY270" s="19"/>
      <c r="AZ270" s="19"/>
      <c r="BA270" s="19"/>
      <c r="BB270" s="19"/>
      <c r="BC270" s="19"/>
      <c r="BD270" s="19"/>
      <c r="BE270" s="19"/>
      <c r="BF270" s="14"/>
      <c r="BG270" s="35" t="str">
        <f>IF(BB270&lt;&gt;"","&lt;a href='https://www.inaturalist.org/observations/"&amp;BB270&amp;" 'target='_blank' style='color: blue'&gt;iNaturalist Record: "&amp;BB270&amp;"&lt;/a&gt; ","")</f>
        <v/>
      </c>
      <c r="BH270" s="36" t="str">
        <f>IF(AT270&lt;&gt;"",AT270&amp;". ","")</f>
        <v/>
      </c>
      <c r="BI270" s="36" t="str">
        <f>IF(AV270&lt;&gt;"","Land use/disturbance history: "&amp;AV270&amp;". ","")</f>
        <v/>
      </c>
      <c r="BJ270" s="36" t="str">
        <f>IF(AW270&lt;&gt;"","Slope in degrees: "&amp;AW270&amp;". ","")</f>
        <v/>
      </c>
      <c r="BK270" s="36" t="str">
        <f>IF(AX270&lt;&gt;"","Slope aspect: "&amp;AX270&amp;". ","")</f>
        <v/>
      </c>
      <c r="BL270" s="36" t="str">
        <f>IF(AY270&lt;&gt;"","Soil description: "&amp;AY270&amp;". ","")</f>
        <v/>
      </c>
      <c r="BM270" s="36" t="str">
        <f>IF(BA270&lt;&gt;"","Terrain: "&amp;BA270&amp;". ","")</f>
        <v/>
      </c>
      <c r="BN270" s="36" t="str">
        <f t="shared" si="44"/>
        <v/>
      </c>
      <c r="BO270" t="str">
        <f t="shared" si="45"/>
        <v/>
      </c>
      <c r="BP270" t="str">
        <f>IF(BD270&lt;&gt;"","Permit: "&amp;BD270,"")</f>
        <v/>
      </c>
      <c r="BQ270" s="41" t="str">
        <f>IF(AA270="Abundant","Estimated frequency within viewshed: Abundant (&gt;500).",IF(AA270="Common","Estimated frequency within viewshed: Common (101-500).",IF(AA270="Frequent","Estimated frequency within viewshed: Frequent (11-100).",IF(AA270="Occasional","Estimated frequency within viewshed: Occasional (6-10).",IF(AA270="Rare","Estimated frequency within viewshed: Rare (1-5).","")))))</f>
        <v/>
      </c>
      <c r="BR270" s="41" t="str">
        <f>IF(B270&lt;&gt;"",B270&amp;". ","")</f>
        <v/>
      </c>
      <c r="BS270" s="41" t="str">
        <f>IF(M270="Same individual","Tissue sample collected.",IF(M270="Same population","Tissue sample collected from another individual in the same population.",""))</f>
        <v/>
      </c>
      <c r="BT270" s="41" t="str">
        <f>IF(R270&lt;&gt;"","Seed sample collected from "&amp;R270&amp;" plants within the same population.","")</f>
        <v/>
      </c>
      <c r="BU270" s="41" t="str">
        <f>IF(AB270&lt;&gt;"",AB270&amp;". ","")</f>
        <v/>
      </c>
      <c r="BV270" s="41" t="str">
        <f>IF(AE270&lt;&gt;"","Landowner: "&amp;AE270&amp;".","")</f>
        <v/>
      </c>
      <c r="BW270" s="41" t="str">
        <f>IF(AF270&lt;&gt;"","Element Occurrence ID: "&amp;AF270&amp;".","")</f>
        <v/>
      </c>
      <c r="BX270" s="41" t="str">
        <f t="shared" si="46"/>
        <v/>
      </c>
      <c r="BY270" t="str">
        <f t="shared" si="47"/>
        <v/>
      </c>
      <c r="BZ270" s="41" t="str">
        <f t="shared" si="48"/>
        <v/>
      </c>
      <c r="CA270" t="str">
        <f t="shared" si="49"/>
        <v/>
      </c>
      <c r="CB270" s="41" t="str">
        <f>IF(AU270&lt;&gt;"","Area immediately surrounding specimen: "&amp;AU270&amp;".","")</f>
        <v/>
      </c>
      <c r="CC270" s="41" t="str">
        <f>IF(T270&lt;&gt;"","Habit: "&amp;T270&amp;".","")</f>
        <v/>
      </c>
      <c r="CD270" s="41" t="str">
        <f>IF(U270&lt;&gt;"","Life history habit: "&amp;U270&amp;".","")</f>
        <v/>
      </c>
      <c r="CE270" s="41" t="str">
        <f>IF(V270&lt;&gt;"","Graminoid habit: "&amp;V270&amp;".","")</f>
        <v/>
      </c>
      <c r="CF270" s="41" t="str">
        <f>IF(W270&lt;&gt;"","Flower color: "&amp;W270&amp;".","")</f>
        <v/>
      </c>
      <c r="CG270" s="41" t="str">
        <f>IF(X270&lt;&gt;"","Height in centimeters: "&amp;X270&amp;".","")</f>
        <v/>
      </c>
      <c r="CH270" s="41" t="str">
        <f>IF(Y270&lt;&gt;"",Y270&amp;".","")</f>
        <v/>
      </c>
      <c r="CI270" s="41" t="str">
        <f t="shared" si="50"/>
        <v/>
      </c>
      <c r="CJ270" t="str">
        <f t="shared" si="51"/>
        <v/>
      </c>
      <c r="CK270" s="41" t="str">
        <f>IF(T270&lt;&gt;"","''habit'':"&amp;"''"&amp;T270&amp;"'',","")</f>
        <v/>
      </c>
      <c r="CL270" s="41" t="str">
        <f>IF(U270&lt;&gt;"","''life cycle habit'':"&amp;"''"&amp;U270&amp;"'',","")</f>
        <v/>
      </c>
      <c r="CM270" s="41" t="str">
        <f>IF(V270&lt;&gt;"","''graminoidHabit'':"&amp;"''"&amp;V270&amp;"'',","")</f>
        <v/>
      </c>
      <c r="CN270" s="41" t="str">
        <f>IF(W270&lt;&gt;"","''flower color'':"&amp;"''"&amp;W270&amp;"'',","")</f>
        <v/>
      </c>
      <c r="CO270" s="41" t="str">
        <f>IF(X270&lt;&gt;"","''heightInCentimeters'':"&amp;X270&amp;",","")</f>
        <v/>
      </c>
      <c r="CP270" s="41" t="str">
        <f>IF(Y270&lt;&gt;"",Y270,"")</f>
        <v/>
      </c>
      <c r="CQ270" s="41" t="str">
        <f t="shared" si="52"/>
        <v/>
      </c>
      <c r="CR270" s="42" t="str">
        <f t="shared" si="53"/>
        <v/>
      </c>
      <c r="CS270" t="str">
        <f t="shared" si="54"/>
        <v/>
      </c>
      <c r="CT270" t="str">
        <f>IF(L270="Y","tissue","")</f>
        <v/>
      </c>
      <c r="CU270" t="str">
        <f>IF(L270="Y","in collection","")</f>
        <v/>
      </c>
      <c r="CV270" t="str">
        <f>IF(L270="Y","dessicated","")</f>
        <v/>
      </c>
    </row>
    <row r="271" spans="1:100" ht="16.5" x14ac:dyDescent="0.3">
      <c r="A271" s="7"/>
      <c r="B271" s="19"/>
      <c r="C271" s="19"/>
      <c r="D271" s="19"/>
      <c r="E271" s="19"/>
      <c r="F271" s="19"/>
      <c r="G271" s="10"/>
      <c r="H271" s="14"/>
      <c r="I271" s="19"/>
      <c r="J271" s="19"/>
      <c r="K271" s="10"/>
      <c r="L271" s="19"/>
      <c r="M271" s="19"/>
      <c r="N271" s="19"/>
      <c r="O271" s="19"/>
      <c r="P271" s="19"/>
      <c r="Q271" s="24"/>
      <c r="R271" s="14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29"/>
      <c r="AL271" s="29"/>
      <c r="AM271" s="7"/>
      <c r="AN271" s="7"/>
      <c r="AO271" s="7"/>
      <c r="AP271" s="19"/>
      <c r="AQ271" s="19"/>
      <c r="AR271" s="19"/>
      <c r="AS271" s="14"/>
      <c r="AT271" s="19"/>
      <c r="AU271" s="19"/>
      <c r="AV271" s="19"/>
      <c r="AW271" s="14"/>
      <c r="AX271" s="19"/>
      <c r="AY271" s="19"/>
      <c r="AZ271" s="19"/>
      <c r="BA271" s="19"/>
      <c r="BB271" s="19"/>
      <c r="BC271" s="19"/>
      <c r="BD271" s="19"/>
      <c r="BE271" s="19"/>
      <c r="BF271" s="14"/>
      <c r="BG271" s="35" t="str">
        <f>IF(BB271&lt;&gt;"","&lt;a href='https://www.inaturalist.org/observations/"&amp;BB271&amp;" 'target='_blank' style='color: blue'&gt;iNaturalist Record: "&amp;BB271&amp;"&lt;/a&gt; ","")</f>
        <v/>
      </c>
      <c r="BH271" s="36" t="str">
        <f>IF(AT271&lt;&gt;"",AT271&amp;". ","")</f>
        <v/>
      </c>
      <c r="BI271" s="36" t="str">
        <f>IF(AV271&lt;&gt;"","Land use/disturbance history: "&amp;AV271&amp;". ","")</f>
        <v/>
      </c>
      <c r="BJ271" s="36" t="str">
        <f>IF(AW271&lt;&gt;"","Slope in degrees: "&amp;AW271&amp;". ","")</f>
        <v/>
      </c>
      <c r="BK271" s="36" t="str">
        <f>IF(AX271&lt;&gt;"","Slope aspect: "&amp;AX271&amp;". ","")</f>
        <v/>
      </c>
      <c r="BL271" s="36" t="str">
        <f>IF(AY271&lt;&gt;"","Soil description: "&amp;AY271&amp;". ","")</f>
        <v/>
      </c>
      <c r="BM271" s="36" t="str">
        <f>IF(BA271&lt;&gt;"","Terrain: "&amp;BA271&amp;". ","")</f>
        <v/>
      </c>
      <c r="BN271" s="36" t="str">
        <f t="shared" si="44"/>
        <v/>
      </c>
      <c r="BO271" t="str">
        <f t="shared" si="45"/>
        <v/>
      </c>
      <c r="BP271" t="str">
        <f>IF(BD271&lt;&gt;"","Permit: "&amp;BD271,"")</f>
        <v/>
      </c>
      <c r="BQ271" s="41" t="str">
        <f>IF(AA271="Abundant","Estimated frequency within viewshed: Abundant (&gt;500).",IF(AA271="Common","Estimated frequency within viewshed: Common (101-500).",IF(AA271="Frequent","Estimated frequency within viewshed: Frequent (11-100).",IF(AA271="Occasional","Estimated frequency within viewshed: Occasional (6-10).",IF(AA271="Rare","Estimated frequency within viewshed: Rare (1-5).","")))))</f>
        <v/>
      </c>
      <c r="BR271" s="41" t="str">
        <f>IF(B271&lt;&gt;"",B271&amp;". ","")</f>
        <v/>
      </c>
      <c r="BS271" s="41" t="str">
        <f>IF(M271="Same individual","Tissue sample collected.",IF(M271="Same population","Tissue sample collected from another individual in the same population.",""))</f>
        <v/>
      </c>
      <c r="BT271" s="41" t="str">
        <f>IF(R271&lt;&gt;"","Seed sample collected from "&amp;R271&amp;" plants within the same population.","")</f>
        <v/>
      </c>
      <c r="BU271" s="41" t="str">
        <f>IF(AB271&lt;&gt;"",AB271&amp;". ","")</f>
        <v/>
      </c>
      <c r="BV271" s="41" t="str">
        <f>IF(AE271&lt;&gt;"","Landowner: "&amp;AE271&amp;".","")</f>
        <v/>
      </c>
      <c r="BW271" s="41" t="str">
        <f>IF(AF271&lt;&gt;"","Element Occurrence ID: "&amp;AF271&amp;".","")</f>
        <v/>
      </c>
      <c r="BX271" s="41" t="str">
        <f t="shared" si="46"/>
        <v/>
      </c>
      <c r="BY271" t="str">
        <f t="shared" si="47"/>
        <v/>
      </c>
      <c r="BZ271" s="41" t="str">
        <f t="shared" si="48"/>
        <v/>
      </c>
      <c r="CA271" t="str">
        <f t="shared" si="49"/>
        <v/>
      </c>
      <c r="CB271" s="41" t="str">
        <f>IF(AU271&lt;&gt;"","Area immediately surrounding specimen: "&amp;AU271&amp;".","")</f>
        <v/>
      </c>
      <c r="CC271" s="41" t="str">
        <f>IF(T271&lt;&gt;"","Habit: "&amp;T271&amp;".","")</f>
        <v/>
      </c>
      <c r="CD271" s="41" t="str">
        <f>IF(U271&lt;&gt;"","Life history habit: "&amp;U271&amp;".","")</f>
        <v/>
      </c>
      <c r="CE271" s="41" t="str">
        <f>IF(V271&lt;&gt;"","Graminoid habit: "&amp;V271&amp;".","")</f>
        <v/>
      </c>
      <c r="CF271" s="41" t="str">
        <f>IF(W271&lt;&gt;"","Flower color: "&amp;W271&amp;".","")</f>
        <v/>
      </c>
      <c r="CG271" s="41" t="str">
        <f>IF(X271&lt;&gt;"","Height in centimeters: "&amp;X271&amp;".","")</f>
        <v/>
      </c>
      <c r="CH271" s="41" t="str">
        <f>IF(Y271&lt;&gt;"",Y271&amp;".","")</f>
        <v/>
      </c>
      <c r="CI271" s="41" t="str">
        <f t="shared" si="50"/>
        <v/>
      </c>
      <c r="CJ271" t="str">
        <f t="shared" si="51"/>
        <v/>
      </c>
      <c r="CK271" s="41" t="str">
        <f>IF(T271&lt;&gt;"","''habit'':"&amp;"''"&amp;T271&amp;"'',","")</f>
        <v/>
      </c>
      <c r="CL271" s="41" t="str">
        <f>IF(U271&lt;&gt;"","''life cycle habit'':"&amp;"''"&amp;U271&amp;"'',","")</f>
        <v/>
      </c>
      <c r="CM271" s="41" t="str">
        <f>IF(V271&lt;&gt;"","''graminoidHabit'':"&amp;"''"&amp;V271&amp;"'',","")</f>
        <v/>
      </c>
      <c r="CN271" s="41" t="str">
        <f>IF(W271&lt;&gt;"","''flower color'':"&amp;"''"&amp;W271&amp;"'',","")</f>
        <v/>
      </c>
      <c r="CO271" s="41" t="str">
        <f>IF(X271&lt;&gt;"","''heightInCentimeters'':"&amp;X271&amp;",","")</f>
        <v/>
      </c>
      <c r="CP271" s="41" t="str">
        <f>IF(Y271&lt;&gt;"",Y271,"")</f>
        <v/>
      </c>
      <c r="CQ271" s="41" t="str">
        <f t="shared" si="52"/>
        <v/>
      </c>
      <c r="CR271" s="42" t="str">
        <f t="shared" si="53"/>
        <v/>
      </c>
      <c r="CS271" t="str">
        <f t="shared" si="54"/>
        <v/>
      </c>
      <c r="CT271" t="str">
        <f>IF(L271="Y","tissue","")</f>
        <v/>
      </c>
      <c r="CU271" t="str">
        <f>IF(L271="Y","in collection","")</f>
        <v/>
      </c>
      <c r="CV271" t="str">
        <f>IF(L271="Y","dessicated","")</f>
        <v/>
      </c>
    </row>
    <row r="272" spans="1:100" ht="16.5" x14ac:dyDescent="0.3">
      <c r="A272" s="7"/>
      <c r="B272" s="19"/>
      <c r="C272" s="19"/>
      <c r="D272" s="19"/>
      <c r="E272" s="19"/>
      <c r="F272" s="19"/>
      <c r="G272" s="10"/>
      <c r="H272" s="14"/>
      <c r="I272" s="19"/>
      <c r="J272" s="19"/>
      <c r="K272" s="10"/>
      <c r="L272" s="19"/>
      <c r="M272" s="19"/>
      <c r="N272" s="19"/>
      <c r="O272" s="19"/>
      <c r="P272" s="19"/>
      <c r="Q272" s="24"/>
      <c r="R272" s="14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29"/>
      <c r="AL272" s="29"/>
      <c r="AM272" s="7"/>
      <c r="AN272" s="7"/>
      <c r="AO272" s="7"/>
      <c r="AP272" s="19"/>
      <c r="AQ272" s="19"/>
      <c r="AR272" s="19"/>
      <c r="AS272" s="14"/>
      <c r="AT272" s="19"/>
      <c r="AU272" s="19"/>
      <c r="AV272" s="19"/>
      <c r="AW272" s="14"/>
      <c r="AX272" s="19"/>
      <c r="AY272" s="19"/>
      <c r="AZ272" s="19"/>
      <c r="BA272" s="19"/>
      <c r="BB272" s="19"/>
      <c r="BC272" s="19"/>
      <c r="BD272" s="19"/>
      <c r="BE272" s="19"/>
      <c r="BF272" s="14"/>
      <c r="BG272" s="35" t="str">
        <f>IF(BB272&lt;&gt;"","&lt;a href='https://www.inaturalist.org/observations/"&amp;BB272&amp;" 'target='_blank' style='color: blue'&gt;iNaturalist Record: "&amp;BB272&amp;"&lt;/a&gt; ","")</f>
        <v/>
      </c>
      <c r="BH272" s="36" t="str">
        <f>IF(AT272&lt;&gt;"",AT272&amp;". ","")</f>
        <v/>
      </c>
      <c r="BI272" s="36" t="str">
        <f>IF(AV272&lt;&gt;"","Land use/disturbance history: "&amp;AV272&amp;". ","")</f>
        <v/>
      </c>
      <c r="BJ272" s="36" t="str">
        <f>IF(AW272&lt;&gt;"","Slope in degrees: "&amp;AW272&amp;". ","")</f>
        <v/>
      </c>
      <c r="BK272" s="36" t="str">
        <f>IF(AX272&lt;&gt;"","Slope aspect: "&amp;AX272&amp;". ","")</f>
        <v/>
      </c>
      <c r="BL272" s="36" t="str">
        <f>IF(AY272&lt;&gt;"","Soil description: "&amp;AY272&amp;". ","")</f>
        <v/>
      </c>
      <c r="BM272" s="36" t="str">
        <f>IF(BA272&lt;&gt;"","Terrain: "&amp;BA272&amp;". ","")</f>
        <v/>
      </c>
      <c r="BN272" s="36" t="str">
        <f t="shared" si="44"/>
        <v/>
      </c>
      <c r="BO272" t="str">
        <f t="shared" si="45"/>
        <v/>
      </c>
      <c r="BP272" t="str">
        <f>IF(BD272&lt;&gt;"","Permit: "&amp;BD272,"")</f>
        <v/>
      </c>
      <c r="BQ272" s="41" t="str">
        <f>IF(AA272="Abundant","Estimated frequency within viewshed: Abundant (&gt;500).",IF(AA272="Common","Estimated frequency within viewshed: Common (101-500).",IF(AA272="Frequent","Estimated frequency within viewshed: Frequent (11-100).",IF(AA272="Occasional","Estimated frequency within viewshed: Occasional (6-10).",IF(AA272="Rare","Estimated frequency within viewshed: Rare (1-5).","")))))</f>
        <v/>
      </c>
      <c r="BR272" s="41" t="str">
        <f>IF(B272&lt;&gt;"",B272&amp;". ","")</f>
        <v/>
      </c>
      <c r="BS272" s="41" t="str">
        <f>IF(M272="Same individual","Tissue sample collected.",IF(M272="Same population","Tissue sample collected from another individual in the same population.",""))</f>
        <v/>
      </c>
      <c r="BT272" s="41" t="str">
        <f>IF(R272&lt;&gt;"","Seed sample collected from "&amp;R272&amp;" plants within the same population.","")</f>
        <v/>
      </c>
      <c r="BU272" s="41" t="str">
        <f>IF(AB272&lt;&gt;"",AB272&amp;". ","")</f>
        <v/>
      </c>
      <c r="BV272" s="41" t="str">
        <f>IF(AE272&lt;&gt;"","Landowner: "&amp;AE272&amp;".","")</f>
        <v/>
      </c>
      <c r="BW272" s="41" t="str">
        <f>IF(AF272&lt;&gt;"","Element Occurrence ID: "&amp;AF272&amp;".","")</f>
        <v/>
      </c>
      <c r="BX272" s="41" t="str">
        <f t="shared" si="46"/>
        <v/>
      </c>
      <c r="BY272" t="str">
        <f t="shared" si="47"/>
        <v/>
      </c>
      <c r="BZ272" s="41" t="str">
        <f t="shared" si="48"/>
        <v/>
      </c>
      <c r="CA272" t="str">
        <f t="shared" si="49"/>
        <v/>
      </c>
      <c r="CB272" s="41" t="str">
        <f>IF(AU272&lt;&gt;"","Area immediately surrounding specimen: "&amp;AU272&amp;".","")</f>
        <v/>
      </c>
      <c r="CC272" s="41" t="str">
        <f>IF(T272&lt;&gt;"","Habit: "&amp;T272&amp;".","")</f>
        <v/>
      </c>
      <c r="CD272" s="41" t="str">
        <f>IF(U272&lt;&gt;"","Life history habit: "&amp;U272&amp;".","")</f>
        <v/>
      </c>
      <c r="CE272" s="41" t="str">
        <f>IF(V272&lt;&gt;"","Graminoid habit: "&amp;V272&amp;".","")</f>
        <v/>
      </c>
      <c r="CF272" s="41" t="str">
        <f>IF(W272&lt;&gt;"","Flower color: "&amp;W272&amp;".","")</f>
        <v/>
      </c>
      <c r="CG272" s="41" t="str">
        <f>IF(X272&lt;&gt;"","Height in centimeters: "&amp;X272&amp;".","")</f>
        <v/>
      </c>
      <c r="CH272" s="41" t="str">
        <f>IF(Y272&lt;&gt;"",Y272&amp;".","")</f>
        <v/>
      </c>
      <c r="CI272" s="41" t="str">
        <f t="shared" si="50"/>
        <v/>
      </c>
      <c r="CJ272" t="str">
        <f t="shared" si="51"/>
        <v/>
      </c>
      <c r="CK272" s="41" t="str">
        <f>IF(T272&lt;&gt;"","''habit'':"&amp;"''"&amp;T272&amp;"'',","")</f>
        <v/>
      </c>
      <c r="CL272" s="41" t="str">
        <f>IF(U272&lt;&gt;"","''life cycle habit'':"&amp;"''"&amp;U272&amp;"'',","")</f>
        <v/>
      </c>
      <c r="CM272" s="41" t="str">
        <f>IF(V272&lt;&gt;"","''graminoidHabit'':"&amp;"''"&amp;V272&amp;"'',","")</f>
        <v/>
      </c>
      <c r="CN272" s="41" t="str">
        <f>IF(W272&lt;&gt;"","''flower color'':"&amp;"''"&amp;W272&amp;"'',","")</f>
        <v/>
      </c>
      <c r="CO272" s="41" t="str">
        <f>IF(X272&lt;&gt;"","''heightInCentimeters'':"&amp;X272&amp;",","")</f>
        <v/>
      </c>
      <c r="CP272" s="41" t="str">
        <f>IF(Y272&lt;&gt;"",Y272,"")</f>
        <v/>
      </c>
      <c r="CQ272" s="41" t="str">
        <f t="shared" si="52"/>
        <v/>
      </c>
      <c r="CR272" s="42" t="str">
        <f t="shared" si="53"/>
        <v/>
      </c>
      <c r="CS272" t="str">
        <f t="shared" si="54"/>
        <v/>
      </c>
      <c r="CT272" t="str">
        <f>IF(L272="Y","tissue","")</f>
        <v/>
      </c>
      <c r="CU272" t="str">
        <f>IF(L272="Y","in collection","")</f>
        <v/>
      </c>
      <c r="CV272" t="str">
        <f>IF(L272="Y","dessicated","")</f>
        <v/>
      </c>
    </row>
    <row r="273" spans="1:100" ht="16.5" x14ac:dyDescent="0.3">
      <c r="A273" s="7"/>
      <c r="B273" s="19"/>
      <c r="C273" s="19"/>
      <c r="D273" s="19"/>
      <c r="E273" s="19"/>
      <c r="F273" s="19"/>
      <c r="G273" s="10"/>
      <c r="H273" s="14"/>
      <c r="I273" s="19"/>
      <c r="J273" s="19"/>
      <c r="K273" s="10"/>
      <c r="L273" s="19"/>
      <c r="M273" s="19"/>
      <c r="N273" s="19"/>
      <c r="O273" s="19"/>
      <c r="P273" s="19"/>
      <c r="Q273" s="24"/>
      <c r="R273" s="14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29"/>
      <c r="AL273" s="29"/>
      <c r="AM273" s="7"/>
      <c r="AN273" s="7"/>
      <c r="AO273" s="7"/>
      <c r="AP273" s="19"/>
      <c r="AQ273" s="19"/>
      <c r="AR273" s="19"/>
      <c r="AS273" s="14"/>
      <c r="AT273" s="19"/>
      <c r="AU273" s="19"/>
      <c r="AV273" s="19"/>
      <c r="AW273" s="14"/>
      <c r="AX273" s="19"/>
      <c r="AY273" s="19"/>
      <c r="AZ273" s="19"/>
      <c r="BA273" s="19"/>
      <c r="BB273" s="19"/>
      <c r="BC273" s="19"/>
      <c r="BD273" s="19"/>
      <c r="BE273" s="19"/>
      <c r="BF273" s="14"/>
      <c r="BG273" s="35" t="str">
        <f>IF(BB273&lt;&gt;"","&lt;a href='https://www.inaturalist.org/observations/"&amp;BB273&amp;" 'target='_blank' style='color: blue'&gt;iNaturalist Record: "&amp;BB273&amp;"&lt;/a&gt; ","")</f>
        <v/>
      </c>
      <c r="BH273" s="36" t="str">
        <f>IF(AT273&lt;&gt;"",AT273&amp;". ","")</f>
        <v/>
      </c>
      <c r="BI273" s="36" t="str">
        <f>IF(AV273&lt;&gt;"","Land use/disturbance history: "&amp;AV273&amp;". ","")</f>
        <v/>
      </c>
      <c r="BJ273" s="36" t="str">
        <f>IF(AW273&lt;&gt;"","Slope in degrees: "&amp;AW273&amp;". ","")</f>
        <v/>
      </c>
      <c r="BK273" s="36" t="str">
        <f>IF(AX273&lt;&gt;"","Slope aspect: "&amp;AX273&amp;". ","")</f>
        <v/>
      </c>
      <c r="BL273" s="36" t="str">
        <f>IF(AY273&lt;&gt;"","Soil description: "&amp;AY273&amp;". ","")</f>
        <v/>
      </c>
      <c r="BM273" s="36" t="str">
        <f>IF(BA273&lt;&gt;"","Terrain: "&amp;BA273&amp;". ","")</f>
        <v/>
      </c>
      <c r="BN273" s="36" t="str">
        <f t="shared" si="44"/>
        <v/>
      </c>
      <c r="BO273" t="str">
        <f t="shared" si="45"/>
        <v/>
      </c>
      <c r="BP273" t="str">
        <f>IF(BD273&lt;&gt;"","Permit: "&amp;BD273,"")</f>
        <v/>
      </c>
      <c r="BQ273" s="41" t="str">
        <f>IF(AA273="Abundant","Estimated frequency within viewshed: Abundant (&gt;500).",IF(AA273="Common","Estimated frequency within viewshed: Common (101-500).",IF(AA273="Frequent","Estimated frequency within viewshed: Frequent (11-100).",IF(AA273="Occasional","Estimated frequency within viewshed: Occasional (6-10).",IF(AA273="Rare","Estimated frequency within viewshed: Rare (1-5).","")))))</f>
        <v/>
      </c>
      <c r="BR273" s="41" t="str">
        <f>IF(B273&lt;&gt;"",B273&amp;". ","")</f>
        <v/>
      </c>
      <c r="BS273" s="41" t="str">
        <f>IF(M273="Same individual","Tissue sample collected.",IF(M273="Same population","Tissue sample collected from another individual in the same population.",""))</f>
        <v/>
      </c>
      <c r="BT273" s="41" t="str">
        <f>IF(R273&lt;&gt;"","Seed sample collected from "&amp;R273&amp;" plants within the same population.","")</f>
        <v/>
      </c>
      <c r="BU273" s="41" t="str">
        <f>IF(AB273&lt;&gt;"",AB273&amp;". ","")</f>
        <v/>
      </c>
      <c r="BV273" s="41" t="str">
        <f>IF(AE273&lt;&gt;"","Landowner: "&amp;AE273&amp;".","")</f>
        <v/>
      </c>
      <c r="BW273" s="41" t="str">
        <f>IF(AF273&lt;&gt;"","Element Occurrence ID: "&amp;AF273&amp;".","")</f>
        <v/>
      </c>
      <c r="BX273" s="41" t="str">
        <f t="shared" si="46"/>
        <v/>
      </c>
      <c r="BY273" t="str">
        <f t="shared" si="47"/>
        <v/>
      </c>
      <c r="BZ273" s="41" t="str">
        <f t="shared" si="48"/>
        <v/>
      </c>
      <c r="CA273" t="str">
        <f t="shared" si="49"/>
        <v/>
      </c>
      <c r="CB273" s="41" t="str">
        <f>IF(AU273&lt;&gt;"","Area immediately surrounding specimen: "&amp;AU273&amp;".","")</f>
        <v/>
      </c>
      <c r="CC273" s="41" t="str">
        <f>IF(T273&lt;&gt;"","Habit: "&amp;T273&amp;".","")</f>
        <v/>
      </c>
      <c r="CD273" s="41" t="str">
        <f>IF(U273&lt;&gt;"","Life history habit: "&amp;U273&amp;".","")</f>
        <v/>
      </c>
      <c r="CE273" s="41" t="str">
        <f>IF(V273&lt;&gt;"","Graminoid habit: "&amp;V273&amp;".","")</f>
        <v/>
      </c>
      <c r="CF273" s="41" t="str">
        <f>IF(W273&lt;&gt;"","Flower color: "&amp;W273&amp;".","")</f>
        <v/>
      </c>
      <c r="CG273" s="41" t="str">
        <f>IF(X273&lt;&gt;"","Height in centimeters: "&amp;X273&amp;".","")</f>
        <v/>
      </c>
      <c r="CH273" s="41" t="str">
        <f>IF(Y273&lt;&gt;"",Y273&amp;".","")</f>
        <v/>
      </c>
      <c r="CI273" s="41" t="str">
        <f t="shared" si="50"/>
        <v/>
      </c>
      <c r="CJ273" t="str">
        <f t="shared" si="51"/>
        <v/>
      </c>
      <c r="CK273" s="41" t="str">
        <f>IF(T273&lt;&gt;"","''habit'':"&amp;"''"&amp;T273&amp;"'',","")</f>
        <v/>
      </c>
      <c r="CL273" s="41" t="str">
        <f>IF(U273&lt;&gt;"","''life cycle habit'':"&amp;"''"&amp;U273&amp;"'',","")</f>
        <v/>
      </c>
      <c r="CM273" s="41" t="str">
        <f>IF(V273&lt;&gt;"","''graminoidHabit'':"&amp;"''"&amp;V273&amp;"'',","")</f>
        <v/>
      </c>
      <c r="CN273" s="41" t="str">
        <f>IF(W273&lt;&gt;"","''flower color'':"&amp;"''"&amp;W273&amp;"'',","")</f>
        <v/>
      </c>
      <c r="CO273" s="41" t="str">
        <f>IF(X273&lt;&gt;"","''heightInCentimeters'':"&amp;X273&amp;",","")</f>
        <v/>
      </c>
      <c r="CP273" s="41" t="str">
        <f>IF(Y273&lt;&gt;"",Y273,"")</f>
        <v/>
      </c>
      <c r="CQ273" s="41" t="str">
        <f t="shared" si="52"/>
        <v/>
      </c>
      <c r="CR273" s="42" t="str">
        <f t="shared" si="53"/>
        <v/>
      </c>
      <c r="CS273" t="str">
        <f t="shared" si="54"/>
        <v/>
      </c>
      <c r="CT273" t="str">
        <f>IF(L273="Y","tissue","")</f>
        <v/>
      </c>
      <c r="CU273" t="str">
        <f>IF(L273="Y","in collection","")</f>
        <v/>
      </c>
      <c r="CV273" t="str">
        <f>IF(L273="Y","dessicated","")</f>
        <v/>
      </c>
    </row>
    <row r="274" spans="1:100" ht="16.5" x14ac:dyDescent="0.3">
      <c r="A274" s="7"/>
      <c r="B274" s="19"/>
      <c r="C274" s="19"/>
      <c r="D274" s="19"/>
      <c r="E274" s="19"/>
      <c r="F274" s="19"/>
      <c r="G274" s="10"/>
      <c r="H274" s="14"/>
      <c r="I274" s="19"/>
      <c r="J274" s="19"/>
      <c r="K274" s="10"/>
      <c r="L274" s="19"/>
      <c r="M274" s="19"/>
      <c r="N274" s="19"/>
      <c r="O274" s="19"/>
      <c r="P274" s="19"/>
      <c r="Q274" s="24"/>
      <c r="R274" s="14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29"/>
      <c r="AL274" s="29"/>
      <c r="AM274" s="7"/>
      <c r="AN274" s="7"/>
      <c r="AO274" s="7"/>
      <c r="AP274" s="19"/>
      <c r="AQ274" s="19"/>
      <c r="AR274" s="19"/>
      <c r="AS274" s="14"/>
      <c r="AT274" s="19"/>
      <c r="AU274" s="19"/>
      <c r="AV274" s="19"/>
      <c r="AW274" s="14"/>
      <c r="AX274" s="19"/>
      <c r="AY274" s="19"/>
      <c r="AZ274" s="19"/>
      <c r="BA274" s="19"/>
      <c r="BB274" s="19"/>
      <c r="BC274" s="19"/>
      <c r="BD274" s="19"/>
      <c r="BE274" s="19"/>
      <c r="BF274" s="14"/>
      <c r="BG274" s="35" t="str">
        <f>IF(BB274&lt;&gt;"","&lt;a href='https://www.inaturalist.org/observations/"&amp;BB274&amp;" 'target='_blank' style='color: blue'&gt;iNaturalist Record: "&amp;BB274&amp;"&lt;/a&gt; ","")</f>
        <v/>
      </c>
      <c r="BH274" s="36" t="str">
        <f>IF(AT274&lt;&gt;"",AT274&amp;". ","")</f>
        <v/>
      </c>
      <c r="BI274" s="36" t="str">
        <f>IF(AV274&lt;&gt;"","Land use/disturbance history: "&amp;AV274&amp;". ","")</f>
        <v/>
      </c>
      <c r="BJ274" s="36" t="str">
        <f>IF(AW274&lt;&gt;"","Slope in degrees: "&amp;AW274&amp;". ","")</f>
        <v/>
      </c>
      <c r="BK274" s="36" t="str">
        <f>IF(AX274&lt;&gt;"","Slope aspect: "&amp;AX274&amp;". ","")</f>
        <v/>
      </c>
      <c r="BL274" s="36" t="str">
        <f>IF(AY274&lt;&gt;"","Soil description: "&amp;AY274&amp;". ","")</f>
        <v/>
      </c>
      <c r="BM274" s="36" t="str">
        <f>IF(BA274&lt;&gt;"","Terrain: "&amp;BA274&amp;". ","")</f>
        <v/>
      </c>
      <c r="BN274" s="36" t="str">
        <f t="shared" si="44"/>
        <v/>
      </c>
      <c r="BO274" t="str">
        <f t="shared" si="45"/>
        <v/>
      </c>
      <c r="BP274" t="str">
        <f>IF(BD274&lt;&gt;"","Permit: "&amp;BD274,"")</f>
        <v/>
      </c>
      <c r="BQ274" s="41" t="str">
        <f>IF(AA274="Abundant","Estimated frequency within viewshed: Abundant (&gt;500).",IF(AA274="Common","Estimated frequency within viewshed: Common (101-500).",IF(AA274="Frequent","Estimated frequency within viewshed: Frequent (11-100).",IF(AA274="Occasional","Estimated frequency within viewshed: Occasional (6-10).",IF(AA274="Rare","Estimated frequency within viewshed: Rare (1-5).","")))))</f>
        <v/>
      </c>
      <c r="BR274" s="41" t="str">
        <f>IF(B274&lt;&gt;"",B274&amp;". ","")</f>
        <v/>
      </c>
      <c r="BS274" s="41" t="str">
        <f>IF(M274="Same individual","Tissue sample collected.",IF(M274="Same population","Tissue sample collected from another individual in the same population.",""))</f>
        <v/>
      </c>
      <c r="BT274" s="41" t="str">
        <f>IF(R274&lt;&gt;"","Seed sample collected from "&amp;R274&amp;" plants within the same population.","")</f>
        <v/>
      </c>
      <c r="BU274" s="41" t="str">
        <f>IF(AB274&lt;&gt;"",AB274&amp;". ","")</f>
        <v/>
      </c>
      <c r="BV274" s="41" t="str">
        <f>IF(AE274&lt;&gt;"","Landowner: "&amp;AE274&amp;".","")</f>
        <v/>
      </c>
      <c r="BW274" s="41" t="str">
        <f>IF(AF274&lt;&gt;"","Element Occurrence ID: "&amp;AF274&amp;".","")</f>
        <v/>
      </c>
      <c r="BX274" s="41" t="str">
        <f t="shared" si="46"/>
        <v/>
      </c>
      <c r="BY274" t="str">
        <f t="shared" si="47"/>
        <v/>
      </c>
      <c r="BZ274" s="41" t="str">
        <f t="shared" si="48"/>
        <v/>
      </c>
      <c r="CA274" t="str">
        <f t="shared" si="49"/>
        <v/>
      </c>
      <c r="CB274" s="41" t="str">
        <f>IF(AU274&lt;&gt;"","Area immediately surrounding specimen: "&amp;AU274&amp;".","")</f>
        <v/>
      </c>
      <c r="CC274" s="41" t="str">
        <f>IF(T274&lt;&gt;"","Habit: "&amp;T274&amp;".","")</f>
        <v/>
      </c>
      <c r="CD274" s="41" t="str">
        <f>IF(U274&lt;&gt;"","Life history habit: "&amp;U274&amp;".","")</f>
        <v/>
      </c>
      <c r="CE274" s="41" t="str">
        <f>IF(V274&lt;&gt;"","Graminoid habit: "&amp;V274&amp;".","")</f>
        <v/>
      </c>
      <c r="CF274" s="41" t="str">
        <f>IF(W274&lt;&gt;"","Flower color: "&amp;W274&amp;".","")</f>
        <v/>
      </c>
      <c r="CG274" s="41" t="str">
        <f>IF(X274&lt;&gt;"","Height in centimeters: "&amp;X274&amp;".","")</f>
        <v/>
      </c>
      <c r="CH274" s="41" t="str">
        <f>IF(Y274&lt;&gt;"",Y274&amp;".","")</f>
        <v/>
      </c>
      <c r="CI274" s="41" t="str">
        <f t="shared" si="50"/>
        <v/>
      </c>
      <c r="CJ274" t="str">
        <f t="shared" si="51"/>
        <v/>
      </c>
      <c r="CK274" s="41" t="str">
        <f>IF(T274&lt;&gt;"","''habit'':"&amp;"''"&amp;T274&amp;"'',","")</f>
        <v/>
      </c>
      <c r="CL274" s="41" t="str">
        <f>IF(U274&lt;&gt;"","''life cycle habit'':"&amp;"''"&amp;U274&amp;"'',","")</f>
        <v/>
      </c>
      <c r="CM274" s="41" t="str">
        <f>IF(V274&lt;&gt;"","''graminoidHabit'':"&amp;"''"&amp;V274&amp;"'',","")</f>
        <v/>
      </c>
      <c r="CN274" s="41" t="str">
        <f>IF(W274&lt;&gt;"","''flower color'':"&amp;"''"&amp;W274&amp;"'',","")</f>
        <v/>
      </c>
      <c r="CO274" s="41" t="str">
        <f>IF(X274&lt;&gt;"","''heightInCentimeters'':"&amp;X274&amp;",","")</f>
        <v/>
      </c>
      <c r="CP274" s="41" t="str">
        <f>IF(Y274&lt;&gt;"",Y274,"")</f>
        <v/>
      </c>
      <c r="CQ274" s="41" t="str">
        <f t="shared" si="52"/>
        <v/>
      </c>
      <c r="CR274" s="42" t="str">
        <f t="shared" si="53"/>
        <v/>
      </c>
      <c r="CS274" t="str">
        <f t="shared" si="54"/>
        <v/>
      </c>
      <c r="CT274" t="str">
        <f>IF(L274="Y","tissue","")</f>
        <v/>
      </c>
      <c r="CU274" t="str">
        <f>IF(L274="Y","in collection","")</f>
        <v/>
      </c>
      <c r="CV274" t="str">
        <f>IF(L274="Y","dessicated","")</f>
        <v/>
      </c>
    </row>
    <row r="275" spans="1:100" ht="16.5" x14ac:dyDescent="0.3">
      <c r="A275" s="7"/>
      <c r="B275" s="19"/>
      <c r="C275" s="19"/>
      <c r="D275" s="19"/>
      <c r="E275" s="19"/>
      <c r="F275" s="19"/>
      <c r="G275" s="10"/>
      <c r="H275" s="14"/>
      <c r="I275" s="19"/>
      <c r="J275" s="19"/>
      <c r="K275" s="10"/>
      <c r="L275" s="19"/>
      <c r="M275" s="19"/>
      <c r="N275" s="19"/>
      <c r="O275" s="19"/>
      <c r="P275" s="19"/>
      <c r="Q275" s="24"/>
      <c r="R275" s="14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29"/>
      <c r="AL275" s="29"/>
      <c r="AM275" s="7"/>
      <c r="AN275" s="7"/>
      <c r="AO275" s="7"/>
      <c r="AP275" s="19"/>
      <c r="AQ275" s="19"/>
      <c r="AR275" s="19"/>
      <c r="AS275" s="14"/>
      <c r="AT275" s="19"/>
      <c r="AU275" s="19"/>
      <c r="AV275" s="19"/>
      <c r="AW275" s="14"/>
      <c r="AX275" s="19"/>
      <c r="AY275" s="19"/>
      <c r="AZ275" s="19"/>
      <c r="BA275" s="19"/>
      <c r="BB275" s="19"/>
      <c r="BC275" s="19"/>
      <c r="BD275" s="19"/>
      <c r="BE275" s="19"/>
      <c r="BF275" s="14"/>
      <c r="BG275" s="35" t="str">
        <f>IF(BB275&lt;&gt;"","&lt;a href='https://www.inaturalist.org/observations/"&amp;BB275&amp;" 'target='_blank' style='color: blue'&gt;iNaturalist Record: "&amp;BB275&amp;"&lt;/a&gt; ","")</f>
        <v/>
      </c>
      <c r="BH275" s="36" t="str">
        <f>IF(AT275&lt;&gt;"",AT275&amp;". ","")</f>
        <v/>
      </c>
      <c r="BI275" s="36" t="str">
        <f>IF(AV275&lt;&gt;"","Land use/disturbance history: "&amp;AV275&amp;". ","")</f>
        <v/>
      </c>
      <c r="BJ275" s="36" t="str">
        <f>IF(AW275&lt;&gt;"","Slope in degrees: "&amp;AW275&amp;". ","")</f>
        <v/>
      </c>
      <c r="BK275" s="36" t="str">
        <f>IF(AX275&lt;&gt;"","Slope aspect: "&amp;AX275&amp;". ","")</f>
        <v/>
      </c>
      <c r="BL275" s="36" t="str">
        <f>IF(AY275&lt;&gt;"","Soil description: "&amp;AY275&amp;". ","")</f>
        <v/>
      </c>
      <c r="BM275" s="36" t="str">
        <f>IF(BA275&lt;&gt;"","Terrain: "&amp;BA275&amp;". ","")</f>
        <v/>
      </c>
      <c r="BN275" s="36" t="str">
        <f t="shared" si="44"/>
        <v/>
      </c>
      <c r="BO275" t="str">
        <f t="shared" si="45"/>
        <v/>
      </c>
      <c r="BP275" t="str">
        <f>IF(BD275&lt;&gt;"","Permit: "&amp;BD275,"")</f>
        <v/>
      </c>
      <c r="BQ275" s="41" t="str">
        <f>IF(AA275="Abundant","Estimated frequency within viewshed: Abundant (&gt;500).",IF(AA275="Common","Estimated frequency within viewshed: Common (101-500).",IF(AA275="Frequent","Estimated frequency within viewshed: Frequent (11-100).",IF(AA275="Occasional","Estimated frequency within viewshed: Occasional (6-10).",IF(AA275="Rare","Estimated frequency within viewshed: Rare (1-5).","")))))</f>
        <v/>
      </c>
      <c r="BR275" s="41" t="str">
        <f>IF(B275&lt;&gt;"",B275&amp;". ","")</f>
        <v/>
      </c>
      <c r="BS275" s="41" t="str">
        <f>IF(M275="Same individual","Tissue sample collected.",IF(M275="Same population","Tissue sample collected from another individual in the same population.",""))</f>
        <v/>
      </c>
      <c r="BT275" s="41" t="str">
        <f>IF(R275&lt;&gt;"","Seed sample collected from "&amp;R275&amp;" plants within the same population.","")</f>
        <v/>
      </c>
      <c r="BU275" s="41" t="str">
        <f>IF(AB275&lt;&gt;"",AB275&amp;". ","")</f>
        <v/>
      </c>
      <c r="BV275" s="41" t="str">
        <f>IF(AE275&lt;&gt;"","Landowner: "&amp;AE275&amp;".","")</f>
        <v/>
      </c>
      <c r="BW275" s="41" t="str">
        <f>IF(AF275&lt;&gt;"","Element Occurrence ID: "&amp;AF275&amp;".","")</f>
        <v/>
      </c>
      <c r="BX275" s="41" t="str">
        <f t="shared" si="46"/>
        <v/>
      </c>
      <c r="BY275" t="str">
        <f t="shared" si="47"/>
        <v/>
      </c>
      <c r="BZ275" s="41" t="str">
        <f t="shared" si="48"/>
        <v/>
      </c>
      <c r="CA275" t="str">
        <f t="shared" si="49"/>
        <v/>
      </c>
      <c r="CB275" s="41" t="str">
        <f>IF(AU275&lt;&gt;"","Area immediately surrounding specimen: "&amp;AU275&amp;".","")</f>
        <v/>
      </c>
      <c r="CC275" s="41" t="str">
        <f>IF(T275&lt;&gt;"","Habit: "&amp;T275&amp;".","")</f>
        <v/>
      </c>
      <c r="CD275" s="41" t="str">
        <f>IF(U275&lt;&gt;"","Life history habit: "&amp;U275&amp;".","")</f>
        <v/>
      </c>
      <c r="CE275" s="41" t="str">
        <f>IF(V275&lt;&gt;"","Graminoid habit: "&amp;V275&amp;".","")</f>
        <v/>
      </c>
      <c r="CF275" s="41" t="str">
        <f>IF(W275&lt;&gt;"","Flower color: "&amp;W275&amp;".","")</f>
        <v/>
      </c>
      <c r="CG275" s="41" t="str">
        <f>IF(X275&lt;&gt;"","Height in centimeters: "&amp;X275&amp;".","")</f>
        <v/>
      </c>
      <c r="CH275" s="41" t="str">
        <f>IF(Y275&lt;&gt;"",Y275&amp;".","")</f>
        <v/>
      </c>
      <c r="CI275" s="41" t="str">
        <f t="shared" si="50"/>
        <v/>
      </c>
      <c r="CJ275" t="str">
        <f t="shared" si="51"/>
        <v/>
      </c>
      <c r="CK275" s="41" t="str">
        <f>IF(T275&lt;&gt;"","''habit'':"&amp;"''"&amp;T275&amp;"'',","")</f>
        <v/>
      </c>
      <c r="CL275" s="41" t="str">
        <f>IF(U275&lt;&gt;"","''life cycle habit'':"&amp;"''"&amp;U275&amp;"'',","")</f>
        <v/>
      </c>
      <c r="CM275" s="41" t="str">
        <f>IF(V275&lt;&gt;"","''graminoidHabit'':"&amp;"''"&amp;V275&amp;"'',","")</f>
        <v/>
      </c>
      <c r="CN275" s="41" t="str">
        <f>IF(W275&lt;&gt;"","''flower color'':"&amp;"''"&amp;W275&amp;"'',","")</f>
        <v/>
      </c>
      <c r="CO275" s="41" t="str">
        <f>IF(X275&lt;&gt;"","''heightInCentimeters'':"&amp;X275&amp;",","")</f>
        <v/>
      </c>
      <c r="CP275" s="41" t="str">
        <f>IF(Y275&lt;&gt;"",Y275,"")</f>
        <v/>
      </c>
      <c r="CQ275" s="41" t="str">
        <f t="shared" si="52"/>
        <v/>
      </c>
      <c r="CR275" s="42" t="str">
        <f t="shared" si="53"/>
        <v/>
      </c>
      <c r="CS275" t="str">
        <f t="shared" si="54"/>
        <v/>
      </c>
      <c r="CT275" t="str">
        <f>IF(L275="Y","tissue","")</f>
        <v/>
      </c>
      <c r="CU275" t="str">
        <f>IF(L275="Y","in collection","")</f>
        <v/>
      </c>
      <c r="CV275" t="str">
        <f>IF(L275="Y","dessicated","")</f>
        <v/>
      </c>
    </row>
    <row r="276" spans="1:100" ht="16.5" x14ac:dyDescent="0.3">
      <c r="A276" s="7"/>
      <c r="B276" s="19"/>
      <c r="C276" s="19"/>
      <c r="D276" s="19"/>
      <c r="E276" s="19"/>
      <c r="F276" s="19"/>
      <c r="G276" s="10"/>
      <c r="H276" s="14"/>
      <c r="I276" s="19"/>
      <c r="J276" s="19"/>
      <c r="K276" s="10"/>
      <c r="L276" s="19"/>
      <c r="M276" s="19"/>
      <c r="N276" s="19"/>
      <c r="O276" s="19"/>
      <c r="P276" s="19"/>
      <c r="Q276" s="24"/>
      <c r="R276" s="14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29"/>
      <c r="AL276" s="29"/>
      <c r="AM276" s="7"/>
      <c r="AN276" s="7"/>
      <c r="AO276" s="7"/>
      <c r="AP276" s="19"/>
      <c r="AQ276" s="19"/>
      <c r="AR276" s="19"/>
      <c r="AS276" s="14"/>
      <c r="AT276" s="19"/>
      <c r="AU276" s="19"/>
      <c r="AV276" s="19"/>
      <c r="AW276" s="14"/>
      <c r="AX276" s="19"/>
      <c r="AY276" s="19"/>
      <c r="AZ276" s="19"/>
      <c r="BA276" s="19"/>
      <c r="BB276" s="19"/>
      <c r="BC276" s="19"/>
      <c r="BD276" s="19"/>
      <c r="BE276" s="19"/>
      <c r="BF276" s="14"/>
      <c r="BG276" s="35" t="str">
        <f>IF(BB276&lt;&gt;"","&lt;a href='https://www.inaturalist.org/observations/"&amp;BB276&amp;" 'target='_blank' style='color: blue'&gt;iNaturalist Record: "&amp;BB276&amp;"&lt;/a&gt; ","")</f>
        <v/>
      </c>
      <c r="BH276" s="36" t="str">
        <f>IF(AT276&lt;&gt;"",AT276&amp;". ","")</f>
        <v/>
      </c>
      <c r="BI276" s="36" t="str">
        <f>IF(AV276&lt;&gt;"","Land use/disturbance history: "&amp;AV276&amp;". ","")</f>
        <v/>
      </c>
      <c r="BJ276" s="36" t="str">
        <f>IF(AW276&lt;&gt;"","Slope in degrees: "&amp;AW276&amp;". ","")</f>
        <v/>
      </c>
      <c r="BK276" s="36" t="str">
        <f>IF(AX276&lt;&gt;"","Slope aspect: "&amp;AX276&amp;". ","")</f>
        <v/>
      </c>
      <c r="BL276" s="36" t="str">
        <f>IF(AY276&lt;&gt;"","Soil description: "&amp;AY276&amp;". ","")</f>
        <v/>
      </c>
      <c r="BM276" s="36" t="str">
        <f>IF(BA276&lt;&gt;"","Terrain: "&amp;BA276&amp;". ","")</f>
        <v/>
      </c>
      <c r="BN276" s="36" t="str">
        <f t="shared" si="44"/>
        <v/>
      </c>
      <c r="BO276" t="str">
        <f t="shared" si="45"/>
        <v/>
      </c>
      <c r="BP276" t="str">
        <f>IF(BD276&lt;&gt;"","Permit: "&amp;BD276,"")</f>
        <v/>
      </c>
      <c r="BQ276" s="41" t="str">
        <f>IF(AA276="Abundant","Estimated frequency within viewshed: Abundant (&gt;500).",IF(AA276="Common","Estimated frequency within viewshed: Common (101-500).",IF(AA276="Frequent","Estimated frequency within viewshed: Frequent (11-100).",IF(AA276="Occasional","Estimated frequency within viewshed: Occasional (6-10).",IF(AA276="Rare","Estimated frequency within viewshed: Rare (1-5).","")))))</f>
        <v/>
      </c>
      <c r="BR276" s="41" t="str">
        <f>IF(B276&lt;&gt;"",B276&amp;". ","")</f>
        <v/>
      </c>
      <c r="BS276" s="41" t="str">
        <f>IF(M276="Same individual","Tissue sample collected.",IF(M276="Same population","Tissue sample collected from another individual in the same population.",""))</f>
        <v/>
      </c>
      <c r="BT276" s="41" t="str">
        <f>IF(R276&lt;&gt;"","Seed sample collected from "&amp;R276&amp;" plants within the same population.","")</f>
        <v/>
      </c>
      <c r="BU276" s="41" t="str">
        <f>IF(AB276&lt;&gt;"",AB276&amp;". ","")</f>
        <v/>
      </c>
      <c r="BV276" s="41" t="str">
        <f>IF(AE276&lt;&gt;"","Landowner: "&amp;AE276&amp;".","")</f>
        <v/>
      </c>
      <c r="BW276" s="41" t="str">
        <f>IF(AF276&lt;&gt;"","Element Occurrence ID: "&amp;AF276&amp;".","")</f>
        <v/>
      </c>
      <c r="BX276" s="41" t="str">
        <f t="shared" si="46"/>
        <v/>
      </c>
      <c r="BY276" t="str">
        <f t="shared" si="47"/>
        <v/>
      </c>
      <c r="BZ276" s="41" t="str">
        <f t="shared" si="48"/>
        <v/>
      </c>
      <c r="CA276" t="str">
        <f t="shared" si="49"/>
        <v/>
      </c>
      <c r="CB276" s="41" t="str">
        <f>IF(AU276&lt;&gt;"","Area immediately surrounding specimen: "&amp;AU276&amp;".","")</f>
        <v/>
      </c>
      <c r="CC276" s="41" t="str">
        <f>IF(T276&lt;&gt;"","Habit: "&amp;T276&amp;".","")</f>
        <v/>
      </c>
      <c r="CD276" s="41" t="str">
        <f>IF(U276&lt;&gt;"","Life history habit: "&amp;U276&amp;".","")</f>
        <v/>
      </c>
      <c r="CE276" s="41" t="str">
        <f>IF(V276&lt;&gt;"","Graminoid habit: "&amp;V276&amp;".","")</f>
        <v/>
      </c>
      <c r="CF276" s="41" t="str">
        <f>IF(W276&lt;&gt;"","Flower color: "&amp;W276&amp;".","")</f>
        <v/>
      </c>
      <c r="CG276" s="41" t="str">
        <f>IF(X276&lt;&gt;"","Height in centimeters: "&amp;X276&amp;".","")</f>
        <v/>
      </c>
      <c r="CH276" s="41" t="str">
        <f>IF(Y276&lt;&gt;"",Y276&amp;".","")</f>
        <v/>
      </c>
      <c r="CI276" s="41" t="str">
        <f t="shared" si="50"/>
        <v/>
      </c>
      <c r="CJ276" t="str">
        <f t="shared" si="51"/>
        <v/>
      </c>
      <c r="CK276" s="41" t="str">
        <f>IF(T276&lt;&gt;"","''habit'':"&amp;"''"&amp;T276&amp;"'',","")</f>
        <v/>
      </c>
      <c r="CL276" s="41" t="str">
        <f>IF(U276&lt;&gt;"","''life cycle habit'':"&amp;"''"&amp;U276&amp;"'',","")</f>
        <v/>
      </c>
      <c r="CM276" s="41" t="str">
        <f>IF(V276&lt;&gt;"","''graminoidHabit'':"&amp;"''"&amp;V276&amp;"'',","")</f>
        <v/>
      </c>
      <c r="CN276" s="41" t="str">
        <f>IF(W276&lt;&gt;"","''flower color'':"&amp;"''"&amp;W276&amp;"'',","")</f>
        <v/>
      </c>
      <c r="CO276" s="41" t="str">
        <f>IF(X276&lt;&gt;"","''heightInCentimeters'':"&amp;X276&amp;",","")</f>
        <v/>
      </c>
      <c r="CP276" s="41" t="str">
        <f>IF(Y276&lt;&gt;"",Y276,"")</f>
        <v/>
      </c>
      <c r="CQ276" s="41" t="str">
        <f t="shared" si="52"/>
        <v/>
      </c>
      <c r="CR276" s="42" t="str">
        <f t="shared" si="53"/>
        <v/>
      </c>
      <c r="CS276" t="str">
        <f t="shared" si="54"/>
        <v/>
      </c>
      <c r="CT276" t="str">
        <f>IF(L276="Y","tissue","")</f>
        <v/>
      </c>
      <c r="CU276" t="str">
        <f>IF(L276="Y","in collection","")</f>
        <v/>
      </c>
      <c r="CV276" t="str">
        <f>IF(L276="Y","dessicated","")</f>
        <v/>
      </c>
    </row>
    <row r="277" spans="1:100" ht="16.5" x14ac:dyDescent="0.3">
      <c r="A277" s="7"/>
      <c r="B277" s="19"/>
      <c r="C277" s="19"/>
      <c r="D277" s="19"/>
      <c r="E277" s="19"/>
      <c r="F277" s="19"/>
      <c r="G277" s="10"/>
      <c r="H277" s="14"/>
      <c r="I277" s="19"/>
      <c r="J277" s="19"/>
      <c r="K277" s="10"/>
      <c r="L277" s="19"/>
      <c r="M277" s="19"/>
      <c r="N277" s="19"/>
      <c r="O277" s="19"/>
      <c r="P277" s="19"/>
      <c r="Q277" s="24"/>
      <c r="R277" s="14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29"/>
      <c r="AL277" s="29"/>
      <c r="AM277" s="7"/>
      <c r="AN277" s="7"/>
      <c r="AO277" s="7"/>
      <c r="AP277" s="19"/>
      <c r="AQ277" s="19"/>
      <c r="AR277" s="19"/>
      <c r="AS277" s="14"/>
      <c r="AT277" s="19"/>
      <c r="AU277" s="19"/>
      <c r="AV277" s="19"/>
      <c r="AW277" s="14"/>
      <c r="AX277" s="19"/>
      <c r="AY277" s="19"/>
      <c r="AZ277" s="19"/>
      <c r="BA277" s="19"/>
      <c r="BB277" s="19"/>
      <c r="BC277" s="19"/>
      <c r="BD277" s="19"/>
      <c r="BE277" s="19"/>
      <c r="BF277" s="14"/>
      <c r="BG277" s="35" t="str">
        <f>IF(BB277&lt;&gt;"","&lt;a href='https://www.inaturalist.org/observations/"&amp;BB277&amp;" 'target='_blank' style='color: blue'&gt;iNaturalist Record: "&amp;BB277&amp;"&lt;/a&gt; ","")</f>
        <v/>
      </c>
      <c r="BH277" s="36" t="str">
        <f>IF(AT277&lt;&gt;"",AT277&amp;". ","")</f>
        <v/>
      </c>
      <c r="BI277" s="36" t="str">
        <f>IF(AV277&lt;&gt;"","Land use/disturbance history: "&amp;AV277&amp;". ","")</f>
        <v/>
      </c>
      <c r="BJ277" s="36" t="str">
        <f>IF(AW277&lt;&gt;"","Slope in degrees: "&amp;AW277&amp;". ","")</f>
        <v/>
      </c>
      <c r="BK277" s="36" t="str">
        <f>IF(AX277&lt;&gt;"","Slope aspect: "&amp;AX277&amp;". ","")</f>
        <v/>
      </c>
      <c r="BL277" s="36" t="str">
        <f>IF(AY277&lt;&gt;"","Soil description: "&amp;AY277&amp;". ","")</f>
        <v/>
      </c>
      <c r="BM277" s="36" t="str">
        <f>IF(BA277&lt;&gt;"","Terrain: "&amp;BA277&amp;". ","")</f>
        <v/>
      </c>
      <c r="BN277" s="36" t="str">
        <f t="shared" si="44"/>
        <v/>
      </c>
      <c r="BO277" t="str">
        <f t="shared" si="45"/>
        <v/>
      </c>
      <c r="BP277" t="str">
        <f>IF(BD277&lt;&gt;"","Permit: "&amp;BD277,"")</f>
        <v/>
      </c>
      <c r="BQ277" s="41" t="str">
        <f>IF(AA277="Abundant","Estimated frequency within viewshed: Abundant (&gt;500).",IF(AA277="Common","Estimated frequency within viewshed: Common (101-500).",IF(AA277="Frequent","Estimated frequency within viewshed: Frequent (11-100).",IF(AA277="Occasional","Estimated frequency within viewshed: Occasional (6-10).",IF(AA277="Rare","Estimated frequency within viewshed: Rare (1-5).","")))))</f>
        <v/>
      </c>
      <c r="BR277" s="41" t="str">
        <f>IF(B277&lt;&gt;"",B277&amp;". ","")</f>
        <v/>
      </c>
      <c r="BS277" s="41" t="str">
        <f>IF(M277="Same individual","Tissue sample collected.",IF(M277="Same population","Tissue sample collected from another individual in the same population.",""))</f>
        <v/>
      </c>
      <c r="BT277" s="41" t="str">
        <f>IF(R277&lt;&gt;"","Seed sample collected from "&amp;R277&amp;" plants within the same population.","")</f>
        <v/>
      </c>
      <c r="BU277" s="41" t="str">
        <f>IF(AB277&lt;&gt;"",AB277&amp;". ","")</f>
        <v/>
      </c>
      <c r="BV277" s="41" t="str">
        <f>IF(AE277&lt;&gt;"","Landowner: "&amp;AE277&amp;".","")</f>
        <v/>
      </c>
      <c r="BW277" s="41" t="str">
        <f>IF(AF277&lt;&gt;"","Element Occurrence ID: "&amp;AF277&amp;".","")</f>
        <v/>
      </c>
      <c r="BX277" s="41" t="str">
        <f t="shared" si="46"/>
        <v/>
      </c>
      <c r="BY277" t="str">
        <f t="shared" si="47"/>
        <v/>
      </c>
      <c r="BZ277" s="41" t="str">
        <f t="shared" si="48"/>
        <v/>
      </c>
      <c r="CA277" t="str">
        <f t="shared" si="49"/>
        <v/>
      </c>
      <c r="CB277" s="41" t="str">
        <f>IF(AU277&lt;&gt;"","Area immediately surrounding specimen: "&amp;AU277&amp;".","")</f>
        <v/>
      </c>
      <c r="CC277" s="41" t="str">
        <f>IF(T277&lt;&gt;"","Habit: "&amp;T277&amp;".","")</f>
        <v/>
      </c>
      <c r="CD277" s="41" t="str">
        <f>IF(U277&lt;&gt;"","Life history habit: "&amp;U277&amp;".","")</f>
        <v/>
      </c>
      <c r="CE277" s="41" t="str">
        <f>IF(V277&lt;&gt;"","Graminoid habit: "&amp;V277&amp;".","")</f>
        <v/>
      </c>
      <c r="CF277" s="41" t="str">
        <f>IF(W277&lt;&gt;"","Flower color: "&amp;W277&amp;".","")</f>
        <v/>
      </c>
      <c r="CG277" s="41" t="str">
        <f>IF(X277&lt;&gt;"","Height in centimeters: "&amp;X277&amp;".","")</f>
        <v/>
      </c>
      <c r="CH277" s="41" t="str">
        <f>IF(Y277&lt;&gt;"",Y277&amp;".","")</f>
        <v/>
      </c>
      <c r="CI277" s="41" t="str">
        <f t="shared" si="50"/>
        <v/>
      </c>
      <c r="CJ277" t="str">
        <f t="shared" si="51"/>
        <v/>
      </c>
      <c r="CK277" s="41" t="str">
        <f>IF(T277&lt;&gt;"","''habit'':"&amp;"''"&amp;T277&amp;"'',","")</f>
        <v/>
      </c>
      <c r="CL277" s="41" t="str">
        <f>IF(U277&lt;&gt;"","''life cycle habit'':"&amp;"''"&amp;U277&amp;"'',","")</f>
        <v/>
      </c>
      <c r="CM277" s="41" t="str">
        <f>IF(V277&lt;&gt;"","''graminoidHabit'':"&amp;"''"&amp;V277&amp;"'',","")</f>
        <v/>
      </c>
      <c r="CN277" s="41" t="str">
        <f>IF(W277&lt;&gt;"","''flower color'':"&amp;"''"&amp;W277&amp;"'',","")</f>
        <v/>
      </c>
      <c r="CO277" s="41" t="str">
        <f>IF(X277&lt;&gt;"","''heightInCentimeters'':"&amp;X277&amp;",","")</f>
        <v/>
      </c>
      <c r="CP277" s="41" t="str">
        <f>IF(Y277&lt;&gt;"",Y277,"")</f>
        <v/>
      </c>
      <c r="CQ277" s="41" t="str">
        <f t="shared" si="52"/>
        <v/>
      </c>
      <c r="CR277" s="42" t="str">
        <f t="shared" si="53"/>
        <v/>
      </c>
      <c r="CS277" t="str">
        <f t="shared" si="54"/>
        <v/>
      </c>
      <c r="CT277" t="str">
        <f>IF(L277="Y","tissue","")</f>
        <v/>
      </c>
      <c r="CU277" t="str">
        <f>IF(L277="Y","in collection","")</f>
        <v/>
      </c>
      <c r="CV277" t="str">
        <f>IF(L277="Y","dessicated","")</f>
        <v/>
      </c>
    </row>
    <row r="278" spans="1:100" ht="16.5" x14ac:dyDescent="0.3">
      <c r="A278" s="7"/>
      <c r="B278" s="19"/>
      <c r="C278" s="19"/>
      <c r="D278" s="19"/>
      <c r="E278" s="19"/>
      <c r="F278" s="19"/>
      <c r="G278" s="10"/>
      <c r="H278" s="14"/>
      <c r="I278" s="19"/>
      <c r="J278" s="19"/>
      <c r="K278" s="10"/>
      <c r="L278" s="19"/>
      <c r="M278" s="19"/>
      <c r="N278" s="19"/>
      <c r="O278" s="19"/>
      <c r="P278" s="19"/>
      <c r="Q278" s="24"/>
      <c r="R278" s="14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29"/>
      <c r="AL278" s="29"/>
      <c r="AM278" s="7"/>
      <c r="AN278" s="7"/>
      <c r="AO278" s="7"/>
      <c r="AP278" s="19"/>
      <c r="AQ278" s="19"/>
      <c r="AR278" s="19"/>
      <c r="AS278" s="14"/>
      <c r="AT278" s="19"/>
      <c r="AU278" s="19"/>
      <c r="AV278" s="19"/>
      <c r="AW278" s="14"/>
      <c r="AX278" s="19"/>
      <c r="AY278" s="19"/>
      <c r="AZ278" s="19"/>
      <c r="BA278" s="19"/>
      <c r="BB278" s="19"/>
      <c r="BC278" s="19"/>
      <c r="BD278" s="19"/>
      <c r="BE278" s="19"/>
      <c r="BF278" s="14"/>
      <c r="BG278" s="35" t="str">
        <f>IF(BB278&lt;&gt;"","&lt;a href='https://www.inaturalist.org/observations/"&amp;BB278&amp;" 'target='_blank' style='color: blue'&gt;iNaturalist Record: "&amp;BB278&amp;"&lt;/a&gt; ","")</f>
        <v/>
      </c>
      <c r="BH278" s="36" t="str">
        <f>IF(AT278&lt;&gt;"",AT278&amp;". ","")</f>
        <v/>
      </c>
      <c r="BI278" s="36" t="str">
        <f>IF(AV278&lt;&gt;"","Land use/disturbance history: "&amp;AV278&amp;". ","")</f>
        <v/>
      </c>
      <c r="BJ278" s="36" t="str">
        <f>IF(AW278&lt;&gt;"","Slope in degrees: "&amp;AW278&amp;". ","")</f>
        <v/>
      </c>
      <c r="BK278" s="36" t="str">
        <f>IF(AX278&lt;&gt;"","Slope aspect: "&amp;AX278&amp;". ","")</f>
        <v/>
      </c>
      <c r="BL278" s="36" t="str">
        <f>IF(AY278&lt;&gt;"","Soil description: "&amp;AY278&amp;". ","")</f>
        <v/>
      </c>
      <c r="BM278" s="36" t="str">
        <f>IF(BA278&lt;&gt;"","Terrain: "&amp;BA278&amp;". ","")</f>
        <v/>
      </c>
      <c r="BN278" s="36" t="str">
        <f t="shared" si="44"/>
        <v/>
      </c>
      <c r="BO278" t="str">
        <f t="shared" si="45"/>
        <v/>
      </c>
      <c r="BP278" t="str">
        <f>IF(BD278&lt;&gt;"","Permit: "&amp;BD278,"")</f>
        <v/>
      </c>
      <c r="BQ278" s="41" t="str">
        <f>IF(AA278="Abundant","Estimated frequency within viewshed: Abundant (&gt;500).",IF(AA278="Common","Estimated frequency within viewshed: Common (101-500).",IF(AA278="Frequent","Estimated frequency within viewshed: Frequent (11-100).",IF(AA278="Occasional","Estimated frequency within viewshed: Occasional (6-10).",IF(AA278="Rare","Estimated frequency within viewshed: Rare (1-5).","")))))</f>
        <v/>
      </c>
      <c r="BR278" s="41" t="str">
        <f>IF(B278&lt;&gt;"",B278&amp;". ","")</f>
        <v/>
      </c>
      <c r="BS278" s="41" t="str">
        <f>IF(M278="Same individual","Tissue sample collected.",IF(M278="Same population","Tissue sample collected from another individual in the same population.",""))</f>
        <v/>
      </c>
      <c r="BT278" s="41" t="str">
        <f>IF(R278&lt;&gt;"","Seed sample collected from "&amp;R278&amp;" plants within the same population.","")</f>
        <v/>
      </c>
      <c r="BU278" s="41" t="str">
        <f>IF(AB278&lt;&gt;"",AB278&amp;". ","")</f>
        <v/>
      </c>
      <c r="BV278" s="41" t="str">
        <f>IF(AE278&lt;&gt;"","Landowner: "&amp;AE278&amp;".","")</f>
        <v/>
      </c>
      <c r="BW278" s="41" t="str">
        <f>IF(AF278&lt;&gt;"","Element Occurrence ID: "&amp;AF278&amp;".","")</f>
        <v/>
      </c>
      <c r="BX278" s="41" t="str">
        <f t="shared" si="46"/>
        <v/>
      </c>
      <c r="BY278" t="str">
        <f t="shared" si="47"/>
        <v/>
      </c>
      <c r="BZ278" s="41" t="str">
        <f t="shared" si="48"/>
        <v/>
      </c>
      <c r="CA278" t="str">
        <f t="shared" si="49"/>
        <v/>
      </c>
      <c r="CB278" s="41" t="str">
        <f>IF(AU278&lt;&gt;"","Area immediately surrounding specimen: "&amp;AU278&amp;".","")</f>
        <v/>
      </c>
      <c r="CC278" s="41" t="str">
        <f>IF(T278&lt;&gt;"","Habit: "&amp;T278&amp;".","")</f>
        <v/>
      </c>
      <c r="CD278" s="41" t="str">
        <f>IF(U278&lt;&gt;"","Life history habit: "&amp;U278&amp;".","")</f>
        <v/>
      </c>
      <c r="CE278" s="41" t="str">
        <f>IF(V278&lt;&gt;"","Graminoid habit: "&amp;V278&amp;".","")</f>
        <v/>
      </c>
      <c r="CF278" s="41" t="str">
        <f>IF(W278&lt;&gt;"","Flower color: "&amp;W278&amp;".","")</f>
        <v/>
      </c>
      <c r="CG278" s="41" t="str">
        <f>IF(X278&lt;&gt;"","Height in centimeters: "&amp;X278&amp;".","")</f>
        <v/>
      </c>
      <c r="CH278" s="41" t="str">
        <f>IF(Y278&lt;&gt;"",Y278&amp;".","")</f>
        <v/>
      </c>
      <c r="CI278" s="41" t="str">
        <f t="shared" si="50"/>
        <v/>
      </c>
      <c r="CJ278" t="str">
        <f t="shared" si="51"/>
        <v/>
      </c>
      <c r="CK278" s="41" t="str">
        <f>IF(T278&lt;&gt;"","''habit'':"&amp;"''"&amp;T278&amp;"'',","")</f>
        <v/>
      </c>
      <c r="CL278" s="41" t="str">
        <f>IF(U278&lt;&gt;"","''life cycle habit'':"&amp;"''"&amp;U278&amp;"'',","")</f>
        <v/>
      </c>
      <c r="CM278" s="41" t="str">
        <f>IF(V278&lt;&gt;"","''graminoidHabit'':"&amp;"''"&amp;V278&amp;"'',","")</f>
        <v/>
      </c>
      <c r="CN278" s="41" t="str">
        <f>IF(W278&lt;&gt;"","''flower color'':"&amp;"''"&amp;W278&amp;"'',","")</f>
        <v/>
      </c>
      <c r="CO278" s="41" t="str">
        <f>IF(X278&lt;&gt;"","''heightInCentimeters'':"&amp;X278&amp;",","")</f>
        <v/>
      </c>
      <c r="CP278" s="41" t="str">
        <f>IF(Y278&lt;&gt;"",Y278,"")</f>
        <v/>
      </c>
      <c r="CQ278" s="41" t="str">
        <f t="shared" si="52"/>
        <v/>
      </c>
      <c r="CR278" s="42" t="str">
        <f t="shared" si="53"/>
        <v/>
      </c>
      <c r="CS278" t="str">
        <f t="shared" si="54"/>
        <v/>
      </c>
      <c r="CT278" t="str">
        <f>IF(L278="Y","tissue","")</f>
        <v/>
      </c>
      <c r="CU278" t="str">
        <f>IF(L278="Y","in collection","")</f>
        <v/>
      </c>
      <c r="CV278" t="str">
        <f>IF(L278="Y","dessicated","")</f>
        <v/>
      </c>
    </row>
    <row r="279" spans="1:100" ht="16.5" x14ac:dyDescent="0.3">
      <c r="A279" s="7"/>
      <c r="B279" s="19"/>
      <c r="C279" s="19"/>
      <c r="D279" s="19"/>
      <c r="E279" s="19"/>
      <c r="F279" s="19"/>
      <c r="G279" s="10"/>
      <c r="H279" s="14"/>
      <c r="I279" s="19"/>
      <c r="J279" s="19"/>
      <c r="K279" s="10"/>
      <c r="L279" s="19"/>
      <c r="M279" s="19"/>
      <c r="N279" s="19"/>
      <c r="O279" s="19"/>
      <c r="P279" s="19"/>
      <c r="Q279" s="24"/>
      <c r="R279" s="14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29"/>
      <c r="AL279" s="29"/>
      <c r="AM279" s="7"/>
      <c r="AN279" s="7"/>
      <c r="AO279" s="7"/>
      <c r="AP279" s="19"/>
      <c r="AQ279" s="19"/>
      <c r="AR279" s="19"/>
      <c r="AS279" s="14"/>
      <c r="AT279" s="19"/>
      <c r="AU279" s="19"/>
      <c r="AV279" s="19"/>
      <c r="AW279" s="14"/>
      <c r="AX279" s="19"/>
      <c r="AY279" s="19"/>
      <c r="AZ279" s="19"/>
      <c r="BA279" s="19"/>
      <c r="BB279" s="19"/>
      <c r="BC279" s="19"/>
      <c r="BD279" s="19"/>
      <c r="BE279" s="19"/>
      <c r="BF279" s="14"/>
      <c r="BG279" s="35" t="str">
        <f>IF(BB279&lt;&gt;"","&lt;a href='https://www.inaturalist.org/observations/"&amp;BB279&amp;" 'target='_blank' style='color: blue'&gt;iNaturalist Record: "&amp;BB279&amp;"&lt;/a&gt; ","")</f>
        <v/>
      </c>
      <c r="BH279" s="36" t="str">
        <f>IF(AT279&lt;&gt;"",AT279&amp;". ","")</f>
        <v/>
      </c>
      <c r="BI279" s="36" t="str">
        <f>IF(AV279&lt;&gt;"","Land use/disturbance history: "&amp;AV279&amp;". ","")</f>
        <v/>
      </c>
      <c r="BJ279" s="36" t="str">
        <f>IF(AW279&lt;&gt;"","Slope in degrees: "&amp;AW279&amp;". ","")</f>
        <v/>
      </c>
      <c r="BK279" s="36" t="str">
        <f>IF(AX279&lt;&gt;"","Slope aspect: "&amp;AX279&amp;". ","")</f>
        <v/>
      </c>
      <c r="BL279" s="36" t="str">
        <f>IF(AY279&lt;&gt;"","Soil description: "&amp;AY279&amp;". ","")</f>
        <v/>
      </c>
      <c r="BM279" s="36" t="str">
        <f>IF(BA279&lt;&gt;"","Terrain: "&amp;BA279&amp;". ","")</f>
        <v/>
      </c>
      <c r="BN279" s="36" t="str">
        <f t="shared" si="44"/>
        <v/>
      </c>
      <c r="BO279" t="str">
        <f t="shared" si="45"/>
        <v/>
      </c>
      <c r="BP279" t="str">
        <f>IF(BD279&lt;&gt;"","Permit: "&amp;BD279,"")</f>
        <v/>
      </c>
      <c r="BQ279" s="41" t="str">
        <f>IF(AA279="Abundant","Estimated frequency within viewshed: Abundant (&gt;500).",IF(AA279="Common","Estimated frequency within viewshed: Common (101-500).",IF(AA279="Frequent","Estimated frequency within viewshed: Frequent (11-100).",IF(AA279="Occasional","Estimated frequency within viewshed: Occasional (6-10).",IF(AA279="Rare","Estimated frequency within viewshed: Rare (1-5).","")))))</f>
        <v/>
      </c>
      <c r="BR279" s="41" t="str">
        <f>IF(B279&lt;&gt;"",B279&amp;". ","")</f>
        <v/>
      </c>
      <c r="BS279" s="41" t="str">
        <f>IF(M279="Same individual","Tissue sample collected.",IF(M279="Same population","Tissue sample collected from another individual in the same population.",""))</f>
        <v/>
      </c>
      <c r="BT279" s="41" t="str">
        <f>IF(R279&lt;&gt;"","Seed sample collected from "&amp;R279&amp;" plants within the same population.","")</f>
        <v/>
      </c>
      <c r="BU279" s="41" t="str">
        <f>IF(AB279&lt;&gt;"",AB279&amp;". ","")</f>
        <v/>
      </c>
      <c r="BV279" s="41" t="str">
        <f>IF(AE279&lt;&gt;"","Landowner: "&amp;AE279&amp;".","")</f>
        <v/>
      </c>
      <c r="BW279" s="41" t="str">
        <f>IF(AF279&lt;&gt;"","Element Occurrence ID: "&amp;AF279&amp;".","")</f>
        <v/>
      </c>
      <c r="BX279" s="41" t="str">
        <f t="shared" si="46"/>
        <v/>
      </c>
      <c r="BY279" t="str">
        <f t="shared" si="47"/>
        <v/>
      </c>
      <c r="BZ279" s="41" t="str">
        <f t="shared" si="48"/>
        <v/>
      </c>
      <c r="CA279" t="str">
        <f t="shared" si="49"/>
        <v/>
      </c>
      <c r="CB279" s="41" t="str">
        <f>IF(AU279&lt;&gt;"","Area immediately surrounding specimen: "&amp;AU279&amp;".","")</f>
        <v/>
      </c>
      <c r="CC279" s="41" t="str">
        <f>IF(T279&lt;&gt;"","Habit: "&amp;T279&amp;".","")</f>
        <v/>
      </c>
      <c r="CD279" s="41" t="str">
        <f>IF(U279&lt;&gt;"","Life history habit: "&amp;U279&amp;".","")</f>
        <v/>
      </c>
      <c r="CE279" s="41" t="str">
        <f>IF(V279&lt;&gt;"","Graminoid habit: "&amp;V279&amp;".","")</f>
        <v/>
      </c>
      <c r="CF279" s="41" t="str">
        <f>IF(W279&lt;&gt;"","Flower color: "&amp;W279&amp;".","")</f>
        <v/>
      </c>
      <c r="CG279" s="41" t="str">
        <f>IF(X279&lt;&gt;"","Height in centimeters: "&amp;X279&amp;".","")</f>
        <v/>
      </c>
      <c r="CH279" s="41" t="str">
        <f>IF(Y279&lt;&gt;"",Y279&amp;".","")</f>
        <v/>
      </c>
      <c r="CI279" s="41" t="str">
        <f t="shared" si="50"/>
        <v/>
      </c>
      <c r="CJ279" t="str">
        <f t="shared" si="51"/>
        <v/>
      </c>
      <c r="CK279" s="41" t="str">
        <f>IF(T279&lt;&gt;"","''habit'':"&amp;"''"&amp;T279&amp;"'',","")</f>
        <v/>
      </c>
      <c r="CL279" s="41" t="str">
        <f>IF(U279&lt;&gt;"","''life cycle habit'':"&amp;"''"&amp;U279&amp;"'',","")</f>
        <v/>
      </c>
      <c r="CM279" s="41" t="str">
        <f>IF(V279&lt;&gt;"","''graminoidHabit'':"&amp;"''"&amp;V279&amp;"'',","")</f>
        <v/>
      </c>
      <c r="CN279" s="41" t="str">
        <f>IF(W279&lt;&gt;"","''flower color'':"&amp;"''"&amp;W279&amp;"'',","")</f>
        <v/>
      </c>
      <c r="CO279" s="41" t="str">
        <f>IF(X279&lt;&gt;"","''heightInCentimeters'':"&amp;X279&amp;",","")</f>
        <v/>
      </c>
      <c r="CP279" s="41" t="str">
        <f>IF(Y279&lt;&gt;"",Y279,"")</f>
        <v/>
      </c>
      <c r="CQ279" s="41" t="str">
        <f t="shared" si="52"/>
        <v/>
      </c>
      <c r="CR279" s="42" t="str">
        <f t="shared" si="53"/>
        <v/>
      </c>
      <c r="CS279" t="str">
        <f t="shared" si="54"/>
        <v/>
      </c>
      <c r="CT279" t="str">
        <f>IF(L279="Y","tissue","")</f>
        <v/>
      </c>
      <c r="CU279" t="str">
        <f>IF(L279="Y","in collection","")</f>
        <v/>
      </c>
      <c r="CV279" t="str">
        <f>IF(L279="Y","dessicated","")</f>
        <v/>
      </c>
    </row>
    <row r="280" spans="1:100" ht="16.5" x14ac:dyDescent="0.3">
      <c r="A280" s="7"/>
      <c r="B280" s="19"/>
      <c r="C280" s="19"/>
      <c r="D280" s="19"/>
      <c r="E280" s="19"/>
      <c r="F280" s="19"/>
      <c r="G280" s="10"/>
      <c r="H280" s="14"/>
      <c r="I280" s="19"/>
      <c r="J280" s="19"/>
      <c r="K280" s="10"/>
      <c r="L280" s="19"/>
      <c r="M280" s="19"/>
      <c r="N280" s="19"/>
      <c r="O280" s="19"/>
      <c r="P280" s="19"/>
      <c r="Q280" s="24"/>
      <c r="R280" s="14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29"/>
      <c r="AL280" s="29"/>
      <c r="AM280" s="7"/>
      <c r="AN280" s="7"/>
      <c r="AO280" s="7"/>
      <c r="AP280" s="19"/>
      <c r="AQ280" s="19"/>
      <c r="AR280" s="19"/>
      <c r="AS280" s="14"/>
      <c r="AT280" s="19"/>
      <c r="AU280" s="19"/>
      <c r="AV280" s="19"/>
      <c r="AW280" s="14"/>
      <c r="AX280" s="19"/>
      <c r="AY280" s="19"/>
      <c r="AZ280" s="19"/>
      <c r="BA280" s="19"/>
      <c r="BB280" s="19"/>
      <c r="BC280" s="19"/>
      <c r="BD280" s="19"/>
      <c r="BE280" s="19"/>
      <c r="BF280" s="14"/>
      <c r="BG280" s="35" t="str">
        <f>IF(BB280&lt;&gt;"","&lt;a href='https://www.inaturalist.org/observations/"&amp;BB280&amp;" 'target='_blank' style='color: blue'&gt;iNaturalist Record: "&amp;BB280&amp;"&lt;/a&gt; ","")</f>
        <v/>
      </c>
      <c r="BH280" s="36" t="str">
        <f>IF(AT280&lt;&gt;"",AT280&amp;". ","")</f>
        <v/>
      </c>
      <c r="BI280" s="36" t="str">
        <f>IF(AV280&lt;&gt;"","Land use/disturbance history: "&amp;AV280&amp;". ","")</f>
        <v/>
      </c>
      <c r="BJ280" s="36" t="str">
        <f>IF(AW280&lt;&gt;"","Slope in degrees: "&amp;AW280&amp;". ","")</f>
        <v/>
      </c>
      <c r="BK280" s="36" t="str">
        <f>IF(AX280&lt;&gt;"","Slope aspect: "&amp;AX280&amp;". ","")</f>
        <v/>
      </c>
      <c r="BL280" s="36" t="str">
        <f>IF(AY280&lt;&gt;"","Soil description: "&amp;AY280&amp;". ","")</f>
        <v/>
      </c>
      <c r="BM280" s="36" t="str">
        <f>IF(BA280&lt;&gt;"","Terrain: "&amp;BA280&amp;". ","")</f>
        <v/>
      </c>
      <c r="BN280" s="36" t="str">
        <f t="shared" si="44"/>
        <v/>
      </c>
      <c r="BO280" t="str">
        <f t="shared" si="45"/>
        <v/>
      </c>
      <c r="BP280" t="str">
        <f>IF(BD280&lt;&gt;"","Permit: "&amp;BD280,"")</f>
        <v/>
      </c>
      <c r="BQ280" s="41" t="str">
        <f>IF(AA280="Abundant","Estimated frequency within viewshed: Abundant (&gt;500).",IF(AA280="Common","Estimated frequency within viewshed: Common (101-500).",IF(AA280="Frequent","Estimated frequency within viewshed: Frequent (11-100).",IF(AA280="Occasional","Estimated frequency within viewshed: Occasional (6-10).",IF(AA280="Rare","Estimated frequency within viewshed: Rare (1-5).","")))))</f>
        <v/>
      </c>
      <c r="BR280" s="41" t="str">
        <f>IF(B280&lt;&gt;"",B280&amp;". ","")</f>
        <v/>
      </c>
      <c r="BS280" s="41" t="str">
        <f>IF(M280="Same individual","Tissue sample collected.",IF(M280="Same population","Tissue sample collected from another individual in the same population.",""))</f>
        <v/>
      </c>
      <c r="BT280" s="41" t="str">
        <f>IF(R280&lt;&gt;"","Seed sample collected from "&amp;R280&amp;" plants within the same population.","")</f>
        <v/>
      </c>
      <c r="BU280" s="41" t="str">
        <f>IF(AB280&lt;&gt;"",AB280&amp;". ","")</f>
        <v/>
      </c>
      <c r="BV280" s="41" t="str">
        <f>IF(AE280&lt;&gt;"","Landowner: "&amp;AE280&amp;".","")</f>
        <v/>
      </c>
      <c r="BW280" s="41" t="str">
        <f>IF(AF280&lt;&gt;"","Element Occurrence ID: "&amp;AF280&amp;".","")</f>
        <v/>
      </c>
      <c r="BX280" s="41" t="str">
        <f t="shared" si="46"/>
        <v/>
      </c>
      <c r="BY280" t="str">
        <f t="shared" si="47"/>
        <v/>
      </c>
      <c r="BZ280" s="41" t="str">
        <f t="shared" si="48"/>
        <v/>
      </c>
      <c r="CA280" t="str">
        <f t="shared" si="49"/>
        <v/>
      </c>
      <c r="CB280" s="41" t="str">
        <f>IF(AU280&lt;&gt;"","Area immediately surrounding specimen: "&amp;AU280&amp;".","")</f>
        <v/>
      </c>
      <c r="CC280" s="41" t="str">
        <f>IF(T280&lt;&gt;"","Habit: "&amp;T280&amp;".","")</f>
        <v/>
      </c>
      <c r="CD280" s="41" t="str">
        <f>IF(U280&lt;&gt;"","Life history habit: "&amp;U280&amp;".","")</f>
        <v/>
      </c>
      <c r="CE280" s="41" t="str">
        <f>IF(V280&lt;&gt;"","Graminoid habit: "&amp;V280&amp;".","")</f>
        <v/>
      </c>
      <c r="CF280" s="41" t="str">
        <f>IF(W280&lt;&gt;"","Flower color: "&amp;W280&amp;".","")</f>
        <v/>
      </c>
      <c r="CG280" s="41" t="str">
        <f>IF(X280&lt;&gt;"","Height in centimeters: "&amp;X280&amp;".","")</f>
        <v/>
      </c>
      <c r="CH280" s="41" t="str">
        <f>IF(Y280&lt;&gt;"",Y280&amp;".","")</f>
        <v/>
      </c>
      <c r="CI280" s="41" t="str">
        <f t="shared" si="50"/>
        <v/>
      </c>
      <c r="CJ280" t="str">
        <f t="shared" si="51"/>
        <v/>
      </c>
      <c r="CK280" s="41" t="str">
        <f>IF(T280&lt;&gt;"","''habit'':"&amp;"''"&amp;T280&amp;"'',","")</f>
        <v/>
      </c>
      <c r="CL280" s="41" t="str">
        <f>IF(U280&lt;&gt;"","''life cycle habit'':"&amp;"''"&amp;U280&amp;"'',","")</f>
        <v/>
      </c>
      <c r="CM280" s="41" t="str">
        <f>IF(V280&lt;&gt;"","''graminoidHabit'':"&amp;"''"&amp;V280&amp;"'',","")</f>
        <v/>
      </c>
      <c r="CN280" s="41" t="str">
        <f>IF(W280&lt;&gt;"","''flower color'':"&amp;"''"&amp;W280&amp;"'',","")</f>
        <v/>
      </c>
      <c r="CO280" s="41" t="str">
        <f>IF(X280&lt;&gt;"","''heightInCentimeters'':"&amp;X280&amp;",","")</f>
        <v/>
      </c>
      <c r="CP280" s="41" t="str">
        <f>IF(Y280&lt;&gt;"",Y280,"")</f>
        <v/>
      </c>
      <c r="CQ280" s="41" t="str">
        <f t="shared" si="52"/>
        <v/>
      </c>
      <c r="CR280" s="42" t="str">
        <f t="shared" si="53"/>
        <v/>
      </c>
      <c r="CS280" t="str">
        <f t="shared" si="54"/>
        <v/>
      </c>
      <c r="CT280" t="str">
        <f>IF(L280="Y","tissue","")</f>
        <v/>
      </c>
      <c r="CU280" t="str">
        <f>IF(L280="Y","in collection","")</f>
        <v/>
      </c>
      <c r="CV280" t="str">
        <f>IF(L280="Y","dessicated","")</f>
        <v/>
      </c>
    </row>
    <row r="281" spans="1:100" ht="16.5" x14ac:dyDescent="0.3">
      <c r="A281" s="7"/>
      <c r="B281" s="19"/>
      <c r="C281" s="19"/>
      <c r="D281" s="19"/>
      <c r="E281" s="19"/>
      <c r="F281" s="19"/>
      <c r="G281" s="10"/>
      <c r="H281" s="14"/>
      <c r="I281" s="19"/>
      <c r="J281" s="19"/>
      <c r="K281" s="10"/>
      <c r="L281" s="19"/>
      <c r="M281" s="19"/>
      <c r="N281" s="19"/>
      <c r="O281" s="19"/>
      <c r="P281" s="19"/>
      <c r="Q281" s="24"/>
      <c r="R281" s="14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29"/>
      <c r="AL281" s="29"/>
      <c r="AM281" s="7"/>
      <c r="AN281" s="7"/>
      <c r="AO281" s="7"/>
      <c r="AP281" s="19"/>
      <c r="AQ281" s="19"/>
      <c r="AR281" s="19"/>
      <c r="AS281" s="14"/>
      <c r="AT281" s="19"/>
      <c r="AU281" s="19"/>
      <c r="AV281" s="19"/>
      <c r="AW281" s="14"/>
      <c r="AX281" s="19"/>
      <c r="AY281" s="19"/>
      <c r="AZ281" s="19"/>
      <c r="BA281" s="19"/>
      <c r="BB281" s="19"/>
      <c r="BC281" s="19"/>
      <c r="BD281" s="19"/>
      <c r="BE281" s="19"/>
      <c r="BF281" s="14"/>
      <c r="BG281" s="35" t="str">
        <f>IF(BB281&lt;&gt;"","&lt;a href='https://www.inaturalist.org/observations/"&amp;BB281&amp;" 'target='_blank' style='color: blue'&gt;iNaturalist Record: "&amp;BB281&amp;"&lt;/a&gt; ","")</f>
        <v/>
      </c>
      <c r="BH281" s="36" t="str">
        <f>IF(AT281&lt;&gt;"",AT281&amp;". ","")</f>
        <v/>
      </c>
      <c r="BI281" s="36" t="str">
        <f>IF(AV281&lt;&gt;"","Land use/disturbance history: "&amp;AV281&amp;". ","")</f>
        <v/>
      </c>
      <c r="BJ281" s="36" t="str">
        <f>IF(AW281&lt;&gt;"","Slope in degrees: "&amp;AW281&amp;". ","")</f>
        <v/>
      </c>
      <c r="BK281" s="36" t="str">
        <f>IF(AX281&lt;&gt;"","Slope aspect: "&amp;AX281&amp;". ","")</f>
        <v/>
      </c>
      <c r="BL281" s="36" t="str">
        <f>IF(AY281&lt;&gt;"","Soil description: "&amp;AY281&amp;". ","")</f>
        <v/>
      </c>
      <c r="BM281" s="36" t="str">
        <f>IF(BA281&lt;&gt;"","Terrain: "&amp;BA281&amp;". ","")</f>
        <v/>
      </c>
      <c r="BN281" s="36" t="str">
        <f t="shared" si="44"/>
        <v/>
      </c>
      <c r="BO281" t="str">
        <f t="shared" si="45"/>
        <v/>
      </c>
      <c r="BP281" t="str">
        <f>IF(BD281&lt;&gt;"","Permit: "&amp;BD281,"")</f>
        <v/>
      </c>
      <c r="BQ281" s="41" t="str">
        <f>IF(AA281="Abundant","Estimated frequency within viewshed: Abundant (&gt;500).",IF(AA281="Common","Estimated frequency within viewshed: Common (101-500).",IF(AA281="Frequent","Estimated frequency within viewshed: Frequent (11-100).",IF(AA281="Occasional","Estimated frequency within viewshed: Occasional (6-10).",IF(AA281="Rare","Estimated frequency within viewshed: Rare (1-5).","")))))</f>
        <v/>
      </c>
      <c r="BR281" s="41" t="str">
        <f>IF(B281&lt;&gt;"",B281&amp;". ","")</f>
        <v/>
      </c>
      <c r="BS281" s="41" t="str">
        <f>IF(M281="Same individual","Tissue sample collected.",IF(M281="Same population","Tissue sample collected from another individual in the same population.",""))</f>
        <v/>
      </c>
      <c r="BT281" s="41" t="str">
        <f>IF(R281&lt;&gt;"","Seed sample collected from "&amp;R281&amp;" plants within the same population.","")</f>
        <v/>
      </c>
      <c r="BU281" s="41" t="str">
        <f>IF(AB281&lt;&gt;"",AB281&amp;". ","")</f>
        <v/>
      </c>
      <c r="BV281" s="41" t="str">
        <f>IF(AE281&lt;&gt;"","Landowner: "&amp;AE281&amp;".","")</f>
        <v/>
      </c>
      <c r="BW281" s="41" t="str">
        <f>IF(AF281&lt;&gt;"","Element Occurrence ID: "&amp;AF281&amp;".","")</f>
        <v/>
      </c>
      <c r="BX281" s="41" t="str">
        <f t="shared" si="46"/>
        <v/>
      </c>
      <c r="BY281" t="str">
        <f t="shared" si="47"/>
        <v/>
      </c>
      <c r="BZ281" s="41" t="str">
        <f t="shared" si="48"/>
        <v/>
      </c>
      <c r="CA281" t="str">
        <f t="shared" si="49"/>
        <v/>
      </c>
      <c r="CB281" s="41" t="str">
        <f>IF(AU281&lt;&gt;"","Area immediately surrounding specimen: "&amp;AU281&amp;".","")</f>
        <v/>
      </c>
      <c r="CC281" s="41" t="str">
        <f>IF(T281&lt;&gt;"","Habit: "&amp;T281&amp;".","")</f>
        <v/>
      </c>
      <c r="CD281" s="41" t="str">
        <f>IF(U281&lt;&gt;"","Life history habit: "&amp;U281&amp;".","")</f>
        <v/>
      </c>
      <c r="CE281" s="41" t="str">
        <f>IF(V281&lt;&gt;"","Graminoid habit: "&amp;V281&amp;".","")</f>
        <v/>
      </c>
      <c r="CF281" s="41" t="str">
        <f>IF(W281&lt;&gt;"","Flower color: "&amp;W281&amp;".","")</f>
        <v/>
      </c>
      <c r="CG281" s="41" t="str">
        <f>IF(X281&lt;&gt;"","Height in centimeters: "&amp;X281&amp;".","")</f>
        <v/>
      </c>
      <c r="CH281" s="41" t="str">
        <f>IF(Y281&lt;&gt;"",Y281&amp;".","")</f>
        <v/>
      </c>
      <c r="CI281" s="41" t="str">
        <f t="shared" si="50"/>
        <v/>
      </c>
      <c r="CJ281" t="str">
        <f t="shared" si="51"/>
        <v/>
      </c>
      <c r="CK281" s="41" t="str">
        <f>IF(T281&lt;&gt;"","''habit'':"&amp;"''"&amp;T281&amp;"'',","")</f>
        <v/>
      </c>
      <c r="CL281" s="41" t="str">
        <f>IF(U281&lt;&gt;"","''life cycle habit'':"&amp;"''"&amp;U281&amp;"'',","")</f>
        <v/>
      </c>
      <c r="CM281" s="41" t="str">
        <f>IF(V281&lt;&gt;"","''graminoidHabit'':"&amp;"''"&amp;V281&amp;"'',","")</f>
        <v/>
      </c>
      <c r="CN281" s="41" t="str">
        <f>IF(W281&lt;&gt;"","''flower color'':"&amp;"''"&amp;W281&amp;"'',","")</f>
        <v/>
      </c>
      <c r="CO281" s="41" t="str">
        <f>IF(X281&lt;&gt;"","''heightInCentimeters'':"&amp;X281&amp;",","")</f>
        <v/>
      </c>
      <c r="CP281" s="41" t="str">
        <f>IF(Y281&lt;&gt;"",Y281,"")</f>
        <v/>
      </c>
      <c r="CQ281" s="41" t="str">
        <f t="shared" si="52"/>
        <v/>
      </c>
      <c r="CR281" s="42" t="str">
        <f t="shared" si="53"/>
        <v/>
      </c>
      <c r="CS281" t="str">
        <f t="shared" si="54"/>
        <v/>
      </c>
      <c r="CT281" t="str">
        <f>IF(L281="Y","tissue","")</f>
        <v/>
      </c>
      <c r="CU281" t="str">
        <f>IF(L281="Y","in collection","")</f>
        <v/>
      </c>
      <c r="CV281" t="str">
        <f>IF(L281="Y","dessicated","")</f>
        <v/>
      </c>
    </row>
    <row r="282" spans="1:100" ht="16.5" x14ac:dyDescent="0.3">
      <c r="A282" s="7"/>
      <c r="B282" s="19"/>
      <c r="C282" s="19"/>
      <c r="D282" s="19"/>
      <c r="E282" s="19"/>
      <c r="F282" s="19"/>
      <c r="G282" s="10"/>
      <c r="H282" s="14"/>
      <c r="I282" s="19"/>
      <c r="J282" s="19"/>
      <c r="K282" s="10"/>
      <c r="L282" s="19"/>
      <c r="M282" s="19"/>
      <c r="N282" s="19"/>
      <c r="O282" s="19"/>
      <c r="P282" s="19"/>
      <c r="Q282" s="24"/>
      <c r="R282" s="14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29"/>
      <c r="AL282" s="29"/>
      <c r="AM282" s="7"/>
      <c r="AN282" s="7"/>
      <c r="AO282" s="7"/>
      <c r="AP282" s="19"/>
      <c r="AQ282" s="19"/>
      <c r="AR282" s="19"/>
      <c r="AS282" s="14"/>
      <c r="AT282" s="19"/>
      <c r="AU282" s="19"/>
      <c r="AV282" s="19"/>
      <c r="AW282" s="14"/>
      <c r="AX282" s="19"/>
      <c r="AY282" s="19"/>
      <c r="AZ282" s="19"/>
      <c r="BA282" s="19"/>
      <c r="BB282" s="19"/>
      <c r="BC282" s="19"/>
      <c r="BD282" s="19"/>
      <c r="BE282" s="19"/>
      <c r="BF282" s="14"/>
      <c r="BG282" s="35" t="str">
        <f>IF(BB282&lt;&gt;"","&lt;a href='https://www.inaturalist.org/observations/"&amp;BB282&amp;" 'target='_blank' style='color: blue'&gt;iNaturalist Record: "&amp;BB282&amp;"&lt;/a&gt; ","")</f>
        <v/>
      </c>
      <c r="BH282" s="36" t="str">
        <f>IF(AT282&lt;&gt;"",AT282&amp;". ","")</f>
        <v/>
      </c>
      <c r="BI282" s="36" t="str">
        <f>IF(AV282&lt;&gt;"","Land use/disturbance history: "&amp;AV282&amp;". ","")</f>
        <v/>
      </c>
      <c r="BJ282" s="36" t="str">
        <f>IF(AW282&lt;&gt;"","Slope in degrees: "&amp;AW282&amp;". ","")</f>
        <v/>
      </c>
      <c r="BK282" s="36" t="str">
        <f>IF(AX282&lt;&gt;"","Slope aspect: "&amp;AX282&amp;". ","")</f>
        <v/>
      </c>
      <c r="BL282" s="36" t="str">
        <f>IF(AY282&lt;&gt;"","Soil description: "&amp;AY282&amp;". ","")</f>
        <v/>
      </c>
      <c r="BM282" s="36" t="str">
        <f>IF(BA282&lt;&gt;"","Terrain: "&amp;BA282&amp;". ","")</f>
        <v/>
      </c>
      <c r="BN282" s="36" t="str">
        <f t="shared" si="44"/>
        <v/>
      </c>
      <c r="BO282" t="str">
        <f t="shared" si="45"/>
        <v/>
      </c>
      <c r="BP282" t="str">
        <f>IF(BD282&lt;&gt;"","Permit: "&amp;BD282,"")</f>
        <v/>
      </c>
      <c r="BQ282" s="41" t="str">
        <f>IF(AA282="Abundant","Estimated frequency within viewshed: Abundant (&gt;500).",IF(AA282="Common","Estimated frequency within viewshed: Common (101-500).",IF(AA282="Frequent","Estimated frequency within viewshed: Frequent (11-100).",IF(AA282="Occasional","Estimated frequency within viewshed: Occasional (6-10).",IF(AA282="Rare","Estimated frequency within viewshed: Rare (1-5).","")))))</f>
        <v/>
      </c>
      <c r="BR282" s="41" t="str">
        <f>IF(B282&lt;&gt;"",B282&amp;". ","")</f>
        <v/>
      </c>
      <c r="BS282" s="41" t="str">
        <f>IF(M282="Same individual","Tissue sample collected.",IF(M282="Same population","Tissue sample collected from another individual in the same population.",""))</f>
        <v/>
      </c>
      <c r="BT282" s="41" t="str">
        <f>IF(R282&lt;&gt;"","Seed sample collected from "&amp;R282&amp;" plants within the same population.","")</f>
        <v/>
      </c>
      <c r="BU282" s="41" t="str">
        <f>IF(AB282&lt;&gt;"",AB282&amp;". ","")</f>
        <v/>
      </c>
      <c r="BV282" s="41" t="str">
        <f>IF(AE282&lt;&gt;"","Landowner: "&amp;AE282&amp;".","")</f>
        <v/>
      </c>
      <c r="BW282" s="41" t="str">
        <f>IF(AF282&lt;&gt;"","Element Occurrence ID: "&amp;AF282&amp;".","")</f>
        <v/>
      </c>
      <c r="BX282" s="41" t="str">
        <f t="shared" si="46"/>
        <v/>
      </c>
      <c r="BY282" t="str">
        <f t="shared" si="47"/>
        <v/>
      </c>
      <c r="BZ282" s="41" t="str">
        <f t="shared" si="48"/>
        <v/>
      </c>
      <c r="CA282" t="str">
        <f t="shared" si="49"/>
        <v/>
      </c>
      <c r="CB282" s="41" t="str">
        <f>IF(AU282&lt;&gt;"","Area immediately surrounding specimen: "&amp;AU282&amp;".","")</f>
        <v/>
      </c>
      <c r="CC282" s="41" t="str">
        <f>IF(T282&lt;&gt;"","Habit: "&amp;T282&amp;".","")</f>
        <v/>
      </c>
      <c r="CD282" s="41" t="str">
        <f>IF(U282&lt;&gt;"","Life history habit: "&amp;U282&amp;".","")</f>
        <v/>
      </c>
      <c r="CE282" s="41" t="str">
        <f>IF(V282&lt;&gt;"","Graminoid habit: "&amp;V282&amp;".","")</f>
        <v/>
      </c>
      <c r="CF282" s="41" t="str">
        <f>IF(W282&lt;&gt;"","Flower color: "&amp;W282&amp;".","")</f>
        <v/>
      </c>
      <c r="CG282" s="41" t="str">
        <f>IF(X282&lt;&gt;"","Height in centimeters: "&amp;X282&amp;".","")</f>
        <v/>
      </c>
      <c r="CH282" s="41" t="str">
        <f>IF(Y282&lt;&gt;"",Y282&amp;".","")</f>
        <v/>
      </c>
      <c r="CI282" s="41" t="str">
        <f t="shared" si="50"/>
        <v/>
      </c>
      <c r="CJ282" t="str">
        <f t="shared" si="51"/>
        <v/>
      </c>
      <c r="CK282" s="41" t="str">
        <f>IF(T282&lt;&gt;"","''habit'':"&amp;"''"&amp;T282&amp;"'',","")</f>
        <v/>
      </c>
      <c r="CL282" s="41" t="str">
        <f>IF(U282&lt;&gt;"","''life cycle habit'':"&amp;"''"&amp;U282&amp;"'',","")</f>
        <v/>
      </c>
      <c r="CM282" s="41" t="str">
        <f>IF(V282&lt;&gt;"","''graminoidHabit'':"&amp;"''"&amp;V282&amp;"'',","")</f>
        <v/>
      </c>
      <c r="CN282" s="41" t="str">
        <f>IF(W282&lt;&gt;"","''flower color'':"&amp;"''"&amp;W282&amp;"'',","")</f>
        <v/>
      </c>
      <c r="CO282" s="41" t="str">
        <f>IF(X282&lt;&gt;"","''heightInCentimeters'':"&amp;X282&amp;",","")</f>
        <v/>
      </c>
      <c r="CP282" s="41" t="str">
        <f>IF(Y282&lt;&gt;"",Y282,"")</f>
        <v/>
      </c>
      <c r="CQ282" s="41" t="str">
        <f t="shared" si="52"/>
        <v/>
      </c>
      <c r="CR282" s="42" t="str">
        <f t="shared" si="53"/>
        <v/>
      </c>
      <c r="CS282" t="str">
        <f t="shared" si="54"/>
        <v/>
      </c>
      <c r="CT282" t="str">
        <f>IF(L282="Y","tissue","")</f>
        <v/>
      </c>
      <c r="CU282" t="str">
        <f>IF(L282="Y","in collection","")</f>
        <v/>
      </c>
      <c r="CV282" t="str">
        <f>IF(L282="Y","dessicated","")</f>
        <v/>
      </c>
    </row>
    <row r="283" spans="1:100" ht="16.5" x14ac:dyDescent="0.3">
      <c r="A283" s="7"/>
      <c r="B283" s="19"/>
      <c r="C283" s="19"/>
      <c r="D283" s="19"/>
      <c r="E283" s="19"/>
      <c r="F283" s="19"/>
      <c r="G283" s="10"/>
      <c r="H283" s="14"/>
      <c r="I283" s="19"/>
      <c r="J283" s="19"/>
      <c r="K283" s="10"/>
      <c r="L283" s="19"/>
      <c r="M283" s="19"/>
      <c r="N283" s="19"/>
      <c r="O283" s="19"/>
      <c r="P283" s="19"/>
      <c r="Q283" s="24"/>
      <c r="R283" s="14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29"/>
      <c r="AL283" s="29"/>
      <c r="AM283" s="7"/>
      <c r="AN283" s="7"/>
      <c r="AO283" s="7"/>
      <c r="AP283" s="19"/>
      <c r="AQ283" s="19"/>
      <c r="AR283" s="19"/>
      <c r="AS283" s="14"/>
      <c r="AT283" s="19"/>
      <c r="AU283" s="19"/>
      <c r="AV283" s="19"/>
      <c r="AW283" s="14"/>
      <c r="AX283" s="19"/>
      <c r="AY283" s="19"/>
      <c r="AZ283" s="19"/>
      <c r="BA283" s="19"/>
      <c r="BB283" s="19"/>
      <c r="BC283" s="19"/>
      <c r="BD283" s="19"/>
      <c r="BE283" s="19"/>
      <c r="BF283" s="14"/>
      <c r="BG283" s="35" t="str">
        <f>IF(BB283&lt;&gt;"","&lt;a href='https://www.inaturalist.org/observations/"&amp;BB283&amp;" 'target='_blank' style='color: blue'&gt;iNaturalist Record: "&amp;BB283&amp;"&lt;/a&gt; ","")</f>
        <v/>
      </c>
      <c r="BH283" s="36" t="str">
        <f>IF(AT283&lt;&gt;"",AT283&amp;". ","")</f>
        <v/>
      </c>
      <c r="BI283" s="36" t="str">
        <f>IF(AV283&lt;&gt;"","Land use/disturbance history: "&amp;AV283&amp;". ","")</f>
        <v/>
      </c>
      <c r="BJ283" s="36" t="str">
        <f>IF(AW283&lt;&gt;"","Slope in degrees: "&amp;AW283&amp;". ","")</f>
        <v/>
      </c>
      <c r="BK283" s="36" t="str">
        <f>IF(AX283&lt;&gt;"","Slope aspect: "&amp;AX283&amp;". ","")</f>
        <v/>
      </c>
      <c r="BL283" s="36" t="str">
        <f>IF(AY283&lt;&gt;"","Soil description: "&amp;AY283&amp;". ","")</f>
        <v/>
      </c>
      <c r="BM283" s="36" t="str">
        <f>IF(BA283&lt;&gt;"","Terrain: "&amp;BA283&amp;". ","")</f>
        <v/>
      </c>
      <c r="BN283" s="36" t="str">
        <f t="shared" si="44"/>
        <v/>
      </c>
      <c r="BO283" t="str">
        <f t="shared" si="45"/>
        <v/>
      </c>
      <c r="BP283" t="str">
        <f>IF(BD283&lt;&gt;"","Permit: "&amp;BD283,"")</f>
        <v/>
      </c>
      <c r="BQ283" s="41" t="str">
        <f>IF(AA283="Abundant","Estimated frequency within viewshed: Abundant (&gt;500).",IF(AA283="Common","Estimated frequency within viewshed: Common (101-500).",IF(AA283="Frequent","Estimated frequency within viewshed: Frequent (11-100).",IF(AA283="Occasional","Estimated frequency within viewshed: Occasional (6-10).",IF(AA283="Rare","Estimated frequency within viewshed: Rare (1-5).","")))))</f>
        <v/>
      </c>
      <c r="BR283" s="41" t="str">
        <f>IF(B283&lt;&gt;"",B283&amp;". ","")</f>
        <v/>
      </c>
      <c r="BS283" s="41" t="str">
        <f>IF(M283="Same individual","Tissue sample collected.",IF(M283="Same population","Tissue sample collected from another individual in the same population.",""))</f>
        <v/>
      </c>
      <c r="BT283" s="41" t="str">
        <f>IF(R283&lt;&gt;"","Seed sample collected from "&amp;R283&amp;" plants within the same population.","")</f>
        <v/>
      </c>
      <c r="BU283" s="41" t="str">
        <f>IF(AB283&lt;&gt;"",AB283&amp;". ","")</f>
        <v/>
      </c>
      <c r="BV283" s="41" t="str">
        <f>IF(AE283&lt;&gt;"","Landowner: "&amp;AE283&amp;".","")</f>
        <v/>
      </c>
      <c r="BW283" s="41" t="str">
        <f>IF(AF283&lt;&gt;"","Element Occurrence ID: "&amp;AF283&amp;".","")</f>
        <v/>
      </c>
      <c r="BX283" s="41" t="str">
        <f t="shared" si="46"/>
        <v/>
      </c>
      <c r="BY283" t="str">
        <f t="shared" si="47"/>
        <v/>
      </c>
      <c r="BZ283" s="41" t="str">
        <f t="shared" si="48"/>
        <v/>
      </c>
      <c r="CA283" t="str">
        <f t="shared" si="49"/>
        <v/>
      </c>
      <c r="CB283" s="41" t="str">
        <f>IF(AU283&lt;&gt;"","Area immediately surrounding specimen: "&amp;AU283&amp;".","")</f>
        <v/>
      </c>
      <c r="CC283" s="41" t="str">
        <f>IF(T283&lt;&gt;"","Habit: "&amp;T283&amp;".","")</f>
        <v/>
      </c>
      <c r="CD283" s="41" t="str">
        <f>IF(U283&lt;&gt;"","Life history habit: "&amp;U283&amp;".","")</f>
        <v/>
      </c>
      <c r="CE283" s="41" t="str">
        <f>IF(V283&lt;&gt;"","Graminoid habit: "&amp;V283&amp;".","")</f>
        <v/>
      </c>
      <c r="CF283" s="41" t="str">
        <f>IF(W283&lt;&gt;"","Flower color: "&amp;W283&amp;".","")</f>
        <v/>
      </c>
      <c r="CG283" s="41" t="str">
        <f>IF(X283&lt;&gt;"","Height in centimeters: "&amp;X283&amp;".","")</f>
        <v/>
      </c>
      <c r="CH283" s="41" t="str">
        <f>IF(Y283&lt;&gt;"",Y283&amp;".","")</f>
        <v/>
      </c>
      <c r="CI283" s="41" t="str">
        <f t="shared" si="50"/>
        <v/>
      </c>
      <c r="CJ283" t="str">
        <f t="shared" si="51"/>
        <v/>
      </c>
      <c r="CK283" s="41" t="str">
        <f>IF(T283&lt;&gt;"","''habit'':"&amp;"''"&amp;T283&amp;"'',","")</f>
        <v/>
      </c>
      <c r="CL283" s="41" t="str">
        <f>IF(U283&lt;&gt;"","''life cycle habit'':"&amp;"''"&amp;U283&amp;"'',","")</f>
        <v/>
      </c>
      <c r="CM283" s="41" t="str">
        <f>IF(V283&lt;&gt;"","''graminoidHabit'':"&amp;"''"&amp;V283&amp;"'',","")</f>
        <v/>
      </c>
      <c r="CN283" s="41" t="str">
        <f>IF(W283&lt;&gt;"","''flower color'':"&amp;"''"&amp;W283&amp;"'',","")</f>
        <v/>
      </c>
      <c r="CO283" s="41" t="str">
        <f>IF(X283&lt;&gt;"","''heightInCentimeters'':"&amp;X283&amp;",","")</f>
        <v/>
      </c>
      <c r="CP283" s="41" t="str">
        <f>IF(Y283&lt;&gt;"",Y283,"")</f>
        <v/>
      </c>
      <c r="CQ283" s="41" t="str">
        <f t="shared" si="52"/>
        <v/>
      </c>
      <c r="CR283" s="42" t="str">
        <f t="shared" si="53"/>
        <v/>
      </c>
      <c r="CS283" t="str">
        <f t="shared" si="54"/>
        <v/>
      </c>
      <c r="CT283" t="str">
        <f>IF(L283="Y","tissue","")</f>
        <v/>
      </c>
      <c r="CU283" t="str">
        <f>IF(L283="Y","in collection","")</f>
        <v/>
      </c>
      <c r="CV283" t="str">
        <f>IF(L283="Y","dessicated","")</f>
        <v/>
      </c>
    </row>
    <row r="284" spans="1:100" ht="16.5" x14ac:dyDescent="0.3">
      <c r="A284" s="7"/>
      <c r="B284" s="19"/>
      <c r="C284" s="19"/>
      <c r="D284" s="19"/>
      <c r="E284" s="19"/>
      <c r="F284" s="19"/>
      <c r="G284" s="10"/>
      <c r="H284" s="14"/>
      <c r="I284" s="19"/>
      <c r="J284" s="19"/>
      <c r="K284" s="10"/>
      <c r="L284" s="19"/>
      <c r="M284" s="19"/>
      <c r="N284" s="19"/>
      <c r="O284" s="19"/>
      <c r="P284" s="19"/>
      <c r="Q284" s="24"/>
      <c r="R284" s="14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29"/>
      <c r="AL284" s="29"/>
      <c r="AM284" s="7"/>
      <c r="AN284" s="7"/>
      <c r="AO284" s="7"/>
      <c r="AP284" s="19"/>
      <c r="AQ284" s="19"/>
      <c r="AR284" s="19"/>
      <c r="AS284" s="14"/>
      <c r="AT284" s="19"/>
      <c r="AU284" s="19"/>
      <c r="AV284" s="19"/>
      <c r="AW284" s="14"/>
      <c r="AX284" s="19"/>
      <c r="AY284" s="19"/>
      <c r="AZ284" s="19"/>
      <c r="BA284" s="19"/>
      <c r="BB284" s="19"/>
      <c r="BC284" s="19"/>
      <c r="BD284" s="19"/>
      <c r="BE284" s="19"/>
      <c r="BF284" s="14"/>
      <c r="BG284" s="35" t="str">
        <f>IF(BB284&lt;&gt;"","&lt;a href='https://www.inaturalist.org/observations/"&amp;BB284&amp;" 'target='_blank' style='color: blue'&gt;iNaturalist Record: "&amp;BB284&amp;"&lt;/a&gt; ","")</f>
        <v/>
      </c>
      <c r="BH284" s="36" t="str">
        <f>IF(AT284&lt;&gt;"",AT284&amp;". ","")</f>
        <v/>
      </c>
      <c r="BI284" s="36" t="str">
        <f>IF(AV284&lt;&gt;"","Land use/disturbance history: "&amp;AV284&amp;". ","")</f>
        <v/>
      </c>
      <c r="BJ284" s="36" t="str">
        <f>IF(AW284&lt;&gt;"","Slope in degrees: "&amp;AW284&amp;". ","")</f>
        <v/>
      </c>
      <c r="BK284" s="36" t="str">
        <f>IF(AX284&lt;&gt;"","Slope aspect: "&amp;AX284&amp;". ","")</f>
        <v/>
      </c>
      <c r="BL284" s="36" t="str">
        <f>IF(AY284&lt;&gt;"","Soil description: "&amp;AY284&amp;". ","")</f>
        <v/>
      </c>
      <c r="BM284" s="36" t="str">
        <f>IF(BA284&lt;&gt;"","Terrain: "&amp;BA284&amp;". ","")</f>
        <v/>
      </c>
      <c r="BN284" s="36" t="str">
        <f t="shared" si="44"/>
        <v/>
      </c>
      <c r="BO284" t="str">
        <f t="shared" si="45"/>
        <v/>
      </c>
      <c r="BP284" t="str">
        <f>IF(BD284&lt;&gt;"","Permit: "&amp;BD284,"")</f>
        <v/>
      </c>
      <c r="BQ284" s="41" t="str">
        <f>IF(AA284="Abundant","Estimated frequency within viewshed: Abundant (&gt;500).",IF(AA284="Common","Estimated frequency within viewshed: Common (101-500).",IF(AA284="Frequent","Estimated frequency within viewshed: Frequent (11-100).",IF(AA284="Occasional","Estimated frequency within viewshed: Occasional (6-10).",IF(AA284="Rare","Estimated frequency within viewshed: Rare (1-5).","")))))</f>
        <v/>
      </c>
      <c r="BR284" s="41" t="str">
        <f>IF(B284&lt;&gt;"",B284&amp;". ","")</f>
        <v/>
      </c>
      <c r="BS284" s="41" t="str">
        <f>IF(M284="Same individual","Tissue sample collected.",IF(M284="Same population","Tissue sample collected from another individual in the same population.",""))</f>
        <v/>
      </c>
      <c r="BT284" s="41" t="str">
        <f>IF(R284&lt;&gt;"","Seed sample collected from "&amp;R284&amp;" plants within the same population.","")</f>
        <v/>
      </c>
      <c r="BU284" s="41" t="str">
        <f>IF(AB284&lt;&gt;"",AB284&amp;". ","")</f>
        <v/>
      </c>
      <c r="BV284" s="41" t="str">
        <f>IF(AE284&lt;&gt;"","Landowner: "&amp;AE284&amp;".","")</f>
        <v/>
      </c>
      <c r="BW284" s="41" t="str">
        <f>IF(AF284&lt;&gt;"","Element Occurrence ID: "&amp;AF284&amp;".","")</f>
        <v/>
      </c>
      <c r="BX284" s="41" t="str">
        <f t="shared" si="46"/>
        <v/>
      </c>
      <c r="BY284" t="str">
        <f t="shared" si="47"/>
        <v/>
      </c>
      <c r="BZ284" s="41" t="str">
        <f t="shared" si="48"/>
        <v/>
      </c>
      <c r="CA284" t="str">
        <f t="shared" si="49"/>
        <v/>
      </c>
      <c r="CB284" s="41" t="str">
        <f>IF(AU284&lt;&gt;"","Area immediately surrounding specimen: "&amp;AU284&amp;".","")</f>
        <v/>
      </c>
      <c r="CC284" s="41" t="str">
        <f>IF(T284&lt;&gt;"","Habit: "&amp;T284&amp;".","")</f>
        <v/>
      </c>
      <c r="CD284" s="41" t="str">
        <f>IF(U284&lt;&gt;"","Life history habit: "&amp;U284&amp;".","")</f>
        <v/>
      </c>
      <c r="CE284" s="41" t="str">
        <f>IF(V284&lt;&gt;"","Graminoid habit: "&amp;V284&amp;".","")</f>
        <v/>
      </c>
      <c r="CF284" s="41" t="str">
        <f>IF(W284&lt;&gt;"","Flower color: "&amp;W284&amp;".","")</f>
        <v/>
      </c>
      <c r="CG284" s="41" t="str">
        <f>IF(X284&lt;&gt;"","Height in centimeters: "&amp;X284&amp;".","")</f>
        <v/>
      </c>
      <c r="CH284" s="41" t="str">
        <f>IF(Y284&lt;&gt;"",Y284&amp;".","")</f>
        <v/>
      </c>
      <c r="CI284" s="41" t="str">
        <f t="shared" si="50"/>
        <v/>
      </c>
      <c r="CJ284" t="str">
        <f t="shared" si="51"/>
        <v/>
      </c>
      <c r="CK284" s="41" t="str">
        <f>IF(T284&lt;&gt;"","''habit'':"&amp;"''"&amp;T284&amp;"'',","")</f>
        <v/>
      </c>
      <c r="CL284" s="41" t="str">
        <f>IF(U284&lt;&gt;"","''life cycle habit'':"&amp;"''"&amp;U284&amp;"'',","")</f>
        <v/>
      </c>
      <c r="CM284" s="41" t="str">
        <f>IF(V284&lt;&gt;"","''graminoidHabit'':"&amp;"''"&amp;V284&amp;"'',","")</f>
        <v/>
      </c>
      <c r="CN284" s="41" t="str">
        <f>IF(W284&lt;&gt;"","''flower color'':"&amp;"''"&amp;W284&amp;"'',","")</f>
        <v/>
      </c>
      <c r="CO284" s="41" t="str">
        <f>IF(X284&lt;&gt;"","''heightInCentimeters'':"&amp;X284&amp;",","")</f>
        <v/>
      </c>
      <c r="CP284" s="41" t="str">
        <f>IF(Y284&lt;&gt;"",Y284,"")</f>
        <v/>
      </c>
      <c r="CQ284" s="41" t="str">
        <f t="shared" si="52"/>
        <v/>
      </c>
      <c r="CR284" s="42" t="str">
        <f t="shared" si="53"/>
        <v/>
      </c>
      <c r="CS284" t="str">
        <f t="shared" si="54"/>
        <v/>
      </c>
      <c r="CT284" t="str">
        <f>IF(L284="Y","tissue","")</f>
        <v/>
      </c>
      <c r="CU284" t="str">
        <f>IF(L284="Y","in collection","")</f>
        <v/>
      </c>
      <c r="CV284" t="str">
        <f>IF(L284="Y","dessicated","")</f>
        <v/>
      </c>
    </row>
    <row r="285" spans="1:100" ht="16.5" x14ac:dyDescent="0.3">
      <c r="A285" s="7"/>
      <c r="B285" s="19"/>
      <c r="C285" s="19"/>
      <c r="D285" s="19"/>
      <c r="E285" s="19"/>
      <c r="F285" s="19"/>
      <c r="G285" s="10"/>
      <c r="H285" s="14"/>
      <c r="I285" s="19"/>
      <c r="J285" s="19"/>
      <c r="K285" s="10"/>
      <c r="L285" s="19"/>
      <c r="M285" s="19"/>
      <c r="N285" s="19"/>
      <c r="O285" s="19"/>
      <c r="P285" s="19"/>
      <c r="Q285" s="24"/>
      <c r="R285" s="14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29"/>
      <c r="AL285" s="29"/>
      <c r="AM285" s="7"/>
      <c r="AN285" s="7"/>
      <c r="AO285" s="7"/>
      <c r="AP285" s="19"/>
      <c r="AQ285" s="19"/>
      <c r="AR285" s="19"/>
      <c r="AS285" s="14"/>
      <c r="AT285" s="19"/>
      <c r="AU285" s="19"/>
      <c r="AV285" s="19"/>
      <c r="AW285" s="14"/>
      <c r="AX285" s="19"/>
      <c r="AY285" s="19"/>
      <c r="AZ285" s="19"/>
      <c r="BA285" s="19"/>
      <c r="BB285" s="19"/>
      <c r="BC285" s="19"/>
      <c r="BD285" s="19"/>
      <c r="BE285" s="19"/>
      <c r="BF285" s="14"/>
      <c r="BG285" s="35" t="str">
        <f>IF(BB285&lt;&gt;"","&lt;a href='https://www.inaturalist.org/observations/"&amp;BB285&amp;" 'target='_blank' style='color: blue'&gt;iNaturalist Record: "&amp;BB285&amp;"&lt;/a&gt; ","")</f>
        <v/>
      </c>
      <c r="BH285" s="36" t="str">
        <f>IF(AT285&lt;&gt;"",AT285&amp;". ","")</f>
        <v/>
      </c>
      <c r="BI285" s="36" t="str">
        <f>IF(AV285&lt;&gt;"","Land use/disturbance history: "&amp;AV285&amp;". ","")</f>
        <v/>
      </c>
      <c r="BJ285" s="36" t="str">
        <f>IF(AW285&lt;&gt;"","Slope in degrees: "&amp;AW285&amp;". ","")</f>
        <v/>
      </c>
      <c r="BK285" s="36" t="str">
        <f>IF(AX285&lt;&gt;"","Slope aspect: "&amp;AX285&amp;". ","")</f>
        <v/>
      </c>
      <c r="BL285" s="36" t="str">
        <f>IF(AY285&lt;&gt;"","Soil description: "&amp;AY285&amp;". ","")</f>
        <v/>
      </c>
      <c r="BM285" s="36" t="str">
        <f>IF(BA285&lt;&gt;"","Terrain: "&amp;BA285&amp;". ","")</f>
        <v/>
      </c>
      <c r="BN285" s="36" t="str">
        <f t="shared" si="44"/>
        <v/>
      </c>
      <c r="BO285" t="str">
        <f t="shared" si="45"/>
        <v/>
      </c>
      <c r="BP285" t="str">
        <f>IF(BD285&lt;&gt;"","Permit: "&amp;BD285,"")</f>
        <v/>
      </c>
      <c r="BQ285" s="41" t="str">
        <f>IF(AA285="Abundant","Estimated frequency within viewshed: Abundant (&gt;500).",IF(AA285="Common","Estimated frequency within viewshed: Common (101-500).",IF(AA285="Frequent","Estimated frequency within viewshed: Frequent (11-100).",IF(AA285="Occasional","Estimated frequency within viewshed: Occasional (6-10).",IF(AA285="Rare","Estimated frequency within viewshed: Rare (1-5).","")))))</f>
        <v/>
      </c>
      <c r="BR285" s="41" t="str">
        <f>IF(B285&lt;&gt;"",B285&amp;". ","")</f>
        <v/>
      </c>
      <c r="BS285" s="41" t="str">
        <f>IF(M285="Same individual","Tissue sample collected.",IF(M285="Same population","Tissue sample collected from another individual in the same population.",""))</f>
        <v/>
      </c>
      <c r="BT285" s="41" t="str">
        <f>IF(R285&lt;&gt;"","Seed sample collected from "&amp;R285&amp;" plants within the same population.","")</f>
        <v/>
      </c>
      <c r="BU285" s="41" t="str">
        <f>IF(AB285&lt;&gt;"",AB285&amp;". ","")</f>
        <v/>
      </c>
      <c r="BV285" s="41" t="str">
        <f>IF(AE285&lt;&gt;"","Landowner: "&amp;AE285&amp;".","")</f>
        <v/>
      </c>
      <c r="BW285" s="41" t="str">
        <f>IF(AF285&lt;&gt;"","Element Occurrence ID: "&amp;AF285&amp;".","")</f>
        <v/>
      </c>
      <c r="BX285" s="41" t="str">
        <f t="shared" si="46"/>
        <v/>
      </c>
      <c r="BY285" t="str">
        <f t="shared" si="47"/>
        <v/>
      </c>
      <c r="BZ285" s="41" t="str">
        <f t="shared" si="48"/>
        <v/>
      </c>
      <c r="CA285" t="str">
        <f t="shared" si="49"/>
        <v/>
      </c>
      <c r="CB285" s="41" t="str">
        <f>IF(AU285&lt;&gt;"","Area immediately surrounding specimen: "&amp;AU285&amp;".","")</f>
        <v/>
      </c>
      <c r="CC285" s="41" t="str">
        <f>IF(T285&lt;&gt;"","Habit: "&amp;T285&amp;".","")</f>
        <v/>
      </c>
      <c r="CD285" s="41" t="str">
        <f>IF(U285&lt;&gt;"","Life history habit: "&amp;U285&amp;".","")</f>
        <v/>
      </c>
      <c r="CE285" s="41" t="str">
        <f>IF(V285&lt;&gt;"","Graminoid habit: "&amp;V285&amp;".","")</f>
        <v/>
      </c>
      <c r="CF285" s="41" t="str">
        <f>IF(W285&lt;&gt;"","Flower color: "&amp;W285&amp;".","")</f>
        <v/>
      </c>
      <c r="CG285" s="41" t="str">
        <f>IF(X285&lt;&gt;"","Height in centimeters: "&amp;X285&amp;".","")</f>
        <v/>
      </c>
      <c r="CH285" s="41" t="str">
        <f>IF(Y285&lt;&gt;"",Y285&amp;".","")</f>
        <v/>
      </c>
      <c r="CI285" s="41" t="str">
        <f t="shared" si="50"/>
        <v/>
      </c>
      <c r="CJ285" t="str">
        <f t="shared" si="51"/>
        <v/>
      </c>
      <c r="CK285" s="41" t="str">
        <f>IF(T285&lt;&gt;"","''habit'':"&amp;"''"&amp;T285&amp;"'',","")</f>
        <v/>
      </c>
      <c r="CL285" s="41" t="str">
        <f>IF(U285&lt;&gt;"","''life cycle habit'':"&amp;"''"&amp;U285&amp;"'',","")</f>
        <v/>
      </c>
      <c r="CM285" s="41" t="str">
        <f>IF(V285&lt;&gt;"","''graminoidHabit'':"&amp;"''"&amp;V285&amp;"'',","")</f>
        <v/>
      </c>
      <c r="CN285" s="41" t="str">
        <f>IF(W285&lt;&gt;"","''flower color'':"&amp;"''"&amp;W285&amp;"'',","")</f>
        <v/>
      </c>
      <c r="CO285" s="41" t="str">
        <f>IF(X285&lt;&gt;"","''heightInCentimeters'':"&amp;X285&amp;",","")</f>
        <v/>
      </c>
      <c r="CP285" s="41" t="str">
        <f>IF(Y285&lt;&gt;"",Y285,"")</f>
        <v/>
      </c>
      <c r="CQ285" s="41" t="str">
        <f t="shared" si="52"/>
        <v/>
      </c>
      <c r="CR285" s="42" t="str">
        <f t="shared" si="53"/>
        <v/>
      </c>
      <c r="CS285" t="str">
        <f t="shared" si="54"/>
        <v/>
      </c>
      <c r="CT285" t="str">
        <f>IF(L285="Y","tissue","")</f>
        <v/>
      </c>
      <c r="CU285" t="str">
        <f>IF(L285="Y","in collection","")</f>
        <v/>
      </c>
      <c r="CV285" t="str">
        <f>IF(L285="Y","dessicated","")</f>
        <v/>
      </c>
    </row>
    <row r="286" spans="1:100" ht="16.5" x14ac:dyDescent="0.3">
      <c r="A286" s="7"/>
      <c r="B286" s="19"/>
      <c r="C286" s="19"/>
      <c r="D286" s="19"/>
      <c r="E286" s="19"/>
      <c r="F286" s="19"/>
      <c r="G286" s="10"/>
      <c r="H286" s="14"/>
      <c r="I286" s="19"/>
      <c r="J286" s="19"/>
      <c r="K286" s="10"/>
      <c r="L286" s="19"/>
      <c r="M286" s="19"/>
      <c r="N286" s="19"/>
      <c r="O286" s="19"/>
      <c r="P286" s="19"/>
      <c r="Q286" s="24"/>
      <c r="R286" s="14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29"/>
      <c r="AL286" s="29"/>
      <c r="AM286" s="7"/>
      <c r="AN286" s="7"/>
      <c r="AO286" s="7"/>
      <c r="AP286" s="19"/>
      <c r="AQ286" s="19"/>
      <c r="AR286" s="19"/>
      <c r="AS286" s="14"/>
      <c r="AT286" s="19"/>
      <c r="AU286" s="19"/>
      <c r="AV286" s="19"/>
      <c r="AW286" s="14"/>
      <c r="AX286" s="19"/>
      <c r="AY286" s="19"/>
      <c r="AZ286" s="19"/>
      <c r="BA286" s="19"/>
      <c r="BB286" s="19"/>
      <c r="BC286" s="19"/>
      <c r="BD286" s="19"/>
      <c r="BE286" s="19"/>
      <c r="BF286" s="14"/>
      <c r="BG286" s="35" t="str">
        <f>IF(BB286&lt;&gt;"","&lt;a href='https://www.inaturalist.org/observations/"&amp;BB286&amp;" 'target='_blank' style='color: blue'&gt;iNaturalist Record: "&amp;BB286&amp;"&lt;/a&gt; ","")</f>
        <v/>
      </c>
      <c r="BH286" s="36" t="str">
        <f>IF(AT286&lt;&gt;"",AT286&amp;". ","")</f>
        <v/>
      </c>
      <c r="BI286" s="36" t="str">
        <f>IF(AV286&lt;&gt;"","Land use/disturbance history: "&amp;AV286&amp;". ","")</f>
        <v/>
      </c>
      <c r="BJ286" s="36" t="str">
        <f>IF(AW286&lt;&gt;"","Slope in degrees: "&amp;AW286&amp;". ","")</f>
        <v/>
      </c>
      <c r="BK286" s="36" t="str">
        <f>IF(AX286&lt;&gt;"","Slope aspect: "&amp;AX286&amp;". ","")</f>
        <v/>
      </c>
      <c r="BL286" s="36" t="str">
        <f>IF(AY286&lt;&gt;"","Soil description: "&amp;AY286&amp;". ","")</f>
        <v/>
      </c>
      <c r="BM286" s="36" t="str">
        <f>IF(BA286&lt;&gt;"","Terrain: "&amp;BA286&amp;". ","")</f>
        <v/>
      </c>
      <c r="BN286" s="36" t="str">
        <f t="shared" si="44"/>
        <v/>
      </c>
      <c r="BO286" t="str">
        <f t="shared" si="45"/>
        <v/>
      </c>
      <c r="BP286" t="str">
        <f>IF(BD286&lt;&gt;"","Permit: "&amp;BD286,"")</f>
        <v/>
      </c>
      <c r="BQ286" s="41" t="str">
        <f>IF(AA286="Abundant","Estimated frequency within viewshed: Abundant (&gt;500).",IF(AA286="Common","Estimated frequency within viewshed: Common (101-500).",IF(AA286="Frequent","Estimated frequency within viewshed: Frequent (11-100).",IF(AA286="Occasional","Estimated frequency within viewshed: Occasional (6-10).",IF(AA286="Rare","Estimated frequency within viewshed: Rare (1-5).","")))))</f>
        <v/>
      </c>
      <c r="BR286" s="41" t="str">
        <f>IF(B286&lt;&gt;"",B286&amp;". ","")</f>
        <v/>
      </c>
      <c r="BS286" s="41" t="str">
        <f>IF(M286="Same individual","Tissue sample collected.",IF(M286="Same population","Tissue sample collected from another individual in the same population.",""))</f>
        <v/>
      </c>
      <c r="BT286" s="41" t="str">
        <f>IF(R286&lt;&gt;"","Seed sample collected from "&amp;R286&amp;" plants within the same population.","")</f>
        <v/>
      </c>
      <c r="BU286" s="41" t="str">
        <f>IF(AB286&lt;&gt;"",AB286&amp;". ","")</f>
        <v/>
      </c>
      <c r="BV286" s="41" t="str">
        <f>IF(AE286&lt;&gt;"","Landowner: "&amp;AE286&amp;".","")</f>
        <v/>
      </c>
      <c r="BW286" s="41" t="str">
        <f>IF(AF286&lt;&gt;"","Element Occurrence ID: "&amp;AF286&amp;".","")</f>
        <v/>
      </c>
      <c r="BX286" s="41" t="str">
        <f t="shared" si="46"/>
        <v/>
      </c>
      <c r="BY286" t="str">
        <f t="shared" si="47"/>
        <v/>
      </c>
      <c r="BZ286" s="41" t="str">
        <f t="shared" si="48"/>
        <v/>
      </c>
      <c r="CA286" t="str">
        <f t="shared" si="49"/>
        <v/>
      </c>
      <c r="CB286" s="41" t="str">
        <f>IF(AU286&lt;&gt;"","Area immediately surrounding specimen: "&amp;AU286&amp;".","")</f>
        <v/>
      </c>
      <c r="CC286" s="41" t="str">
        <f>IF(T286&lt;&gt;"","Habit: "&amp;T286&amp;".","")</f>
        <v/>
      </c>
      <c r="CD286" s="41" t="str">
        <f>IF(U286&lt;&gt;"","Life history habit: "&amp;U286&amp;".","")</f>
        <v/>
      </c>
      <c r="CE286" s="41" t="str">
        <f>IF(V286&lt;&gt;"","Graminoid habit: "&amp;V286&amp;".","")</f>
        <v/>
      </c>
      <c r="CF286" s="41" t="str">
        <f>IF(W286&lt;&gt;"","Flower color: "&amp;W286&amp;".","")</f>
        <v/>
      </c>
      <c r="CG286" s="41" t="str">
        <f>IF(X286&lt;&gt;"","Height in centimeters: "&amp;X286&amp;".","")</f>
        <v/>
      </c>
      <c r="CH286" s="41" t="str">
        <f>IF(Y286&lt;&gt;"",Y286&amp;".","")</f>
        <v/>
      </c>
      <c r="CI286" s="41" t="str">
        <f t="shared" si="50"/>
        <v/>
      </c>
      <c r="CJ286" t="str">
        <f t="shared" si="51"/>
        <v/>
      </c>
      <c r="CK286" s="41" t="str">
        <f>IF(T286&lt;&gt;"","''habit'':"&amp;"''"&amp;T286&amp;"'',","")</f>
        <v/>
      </c>
      <c r="CL286" s="41" t="str">
        <f>IF(U286&lt;&gt;"","''life cycle habit'':"&amp;"''"&amp;U286&amp;"'',","")</f>
        <v/>
      </c>
      <c r="CM286" s="41" t="str">
        <f>IF(V286&lt;&gt;"","''graminoidHabit'':"&amp;"''"&amp;V286&amp;"'',","")</f>
        <v/>
      </c>
      <c r="CN286" s="41" t="str">
        <f>IF(W286&lt;&gt;"","''flower color'':"&amp;"''"&amp;W286&amp;"'',","")</f>
        <v/>
      </c>
      <c r="CO286" s="41" t="str">
        <f>IF(X286&lt;&gt;"","''heightInCentimeters'':"&amp;X286&amp;",","")</f>
        <v/>
      </c>
      <c r="CP286" s="41" t="str">
        <f>IF(Y286&lt;&gt;"",Y286,"")</f>
        <v/>
      </c>
      <c r="CQ286" s="41" t="str">
        <f t="shared" si="52"/>
        <v/>
      </c>
      <c r="CR286" s="42" t="str">
        <f t="shared" si="53"/>
        <v/>
      </c>
      <c r="CS286" t="str">
        <f t="shared" si="54"/>
        <v/>
      </c>
      <c r="CT286" t="str">
        <f>IF(L286="Y","tissue","")</f>
        <v/>
      </c>
      <c r="CU286" t="str">
        <f>IF(L286="Y","in collection","")</f>
        <v/>
      </c>
      <c r="CV286" t="str">
        <f>IF(L286="Y","dessicated","")</f>
        <v/>
      </c>
    </row>
    <row r="287" spans="1:100" ht="16.5" x14ac:dyDescent="0.3">
      <c r="A287" s="7"/>
      <c r="B287" s="19"/>
      <c r="C287" s="19"/>
      <c r="D287" s="19"/>
      <c r="E287" s="19"/>
      <c r="F287" s="19"/>
      <c r="G287" s="10"/>
      <c r="H287" s="14"/>
      <c r="I287" s="19"/>
      <c r="J287" s="19"/>
      <c r="K287" s="10"/>
      <c r="L287" s="19"/>
      <c r="M287" s="19"/>
      <c r="N287" s="19"/>
      <c r="O287" s="19"/>
      <c r="P287" s="19"/>
      <c r="Q287" s="24"/>
      <c r="R287" s="14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29"/>
      <c r="AL287" s="29"/>
      <c r="AM287" s="7"/>
      <c r="AN287" s="7"/>
      <c r="AO287" s="7"/>
      <c r="AP287" s="19"/>
      <c r="AQ287" s="19"/>
      <c r="AR287" s="19"/>
      <c r="AS287" s="14"/>
      <c r="AT287" s="19"/>
      <c r="AU287" s="19"/>
      <c r="AV287" s="19"/>
      <c r="AW287" s="14"/>
      <c r="AX287" s="19"/>
      <c r="AY287" s="19"/>
      <c r="AZ287" s="19"/>
      <c r="BA287" s="19"/>
      <c r="BB287" s="19"/>
      <c r="BC287" s="19"/>
      <c r="BD287" s="19"/>
      <c r="BE287" s="19"/>
      <c r="BF287" s="14"/>
      <c r="BG287" s="35" t="str">
        <f>IF(BB287&lt;&gt;"","&lt;a href='https://www.inaturalist.org/observations/"&amp;BB287&amp;" 'target='_blank' style='color: blue'&gt;iNaturalist Record: "&amp;BB287&amp;"&lt;/a&gt; ","")</f>
        <v/>
      </c>
      <c r="BH287" s="36" t="str">
        <f>IF(AT287&lt;&gt;"",AT287&amp;". ","")</f>
        <v/>
      </c>
      <c r="BI287" s="36" t="str">
        <f>IF(AV287&lt;&gt;"","Land use/disturbance history: "&amp;AV287&amp;". ","")</f>
        <v/>
      </c>
      <c r="BJ287" s="36" t="str">
        <f>IF(AW287&lt;&gt;"","Slope in degrees: "&amp;AW287&amp;". ","")</f>
        <v/>
      </c>
      <c r="BK287" s="36" t="str">
        <f>IF(AX287&lt;&gt;"","Slope aspect: "&amp;AX287&amp;". ","")</f>
        <v/>
      </c>
      <c r="BL287" s="36" t="str">
        <f>IF(AY287&lt;&gt;"","Soil description: "&amp;AY287&amp;". ","")</f>
        <v/>
      </c>
      <c r="BM287" s="36" t="str">
        <f>IF(BA287&lt;&gt;"","Terrain: "&amp;BA287&amp;". ","")</f>
        <v/>
      </c>
      <c r="BN287" s="36" t="str">
        <f t="shared" si="44"/>
        <v/>
      </c>
      <c r="BO287" t="str">
        <f t="shared" si="45"/>
        <v/>
      </c>
      <c r="BP287" t="str">
        <f>IF(BD287&lt;&gt;"","Permit: "&amp;BD287,"")</f>
        <v/>
      </c>
      <c r="BQ287" s="41" t="str">
        <f>IF(AA287="Abundant","Estimated frequency within viewshed: Abundant (&gt;500).",IF(AA287="Common","Estimated frequency within viewshed: Common (101-500).",IF(AA287="Frequent","Estimated frequency within viewshed: Frequent (11-100).",IF(AA287="Occasional","Estimated frequency within viewshed: Occasional (6-10).",IF(AA287="Rare","Estimated frequency within viewshed: Rare (1-5).","")))))</f>
        <v/>
      </c>
      <c r="BR287" s="41" t="str">
        <f>IF(B287&lt;&gt;"",B287&amp;". ","")</f>
        <v/>
      </c>
      <c r="BS287" s="41" t="str">
        <f>IF(M287="Same individual","Tissue sample collected.",IF(M287="Same population","Tissue sample collected from another individual in the same population.",""))</f>
        <v/>
      </c>
      <c r="BT287" s="41" t="str">
        <f>IF(R287&lt;&gt;"","Seed sample collected from "&amp;R287&amp;" plants within the same population.","")</f>
        <v/>
      </c>
      <c r="BU287" s="41" t="str">
        <f>IF(AB287&lt;&gt;"",AB287&amp;". ","")</f>
        <v/>
      </c>
      <c r="BV287" s="41" t="str">
        <f>IF(AE287&lt;&gt;"","Landowner: "&amp;AE287&amp;".","")</f>
        <v/>
      </c>
      <c r="BW287" s="41" t="str">
        <f>IF(AF287&lt;&gt;"","Element Occurrence ID: "&amp;AF287&amp;".","")</f>
        <v/>
      </c>
      <c r="BX287" s="41" t="str">
        <f t="shared" si="46"/>
        <v/>
      </c>
      <c r="BY287" t="str">
        <f t="shared" si="47"/>
        <v/>
      </c>
      <c r="BZ287" s="41" t="str">
        <f t="shared" si="48"/>
        <v/>
      </c>
      <c r="CA287" t="str">
        <f t="shared" si="49"/>
        <v/>
      </c>
      <c r="CB287" s="41" t="str">
        <f>IF(AU287&lt;&gt;"","Area immediately surrounding specimen: "&amp;AU287&amp;".","")</f>
        <v/>
      </c>
      <c r="CC287" s="41" t="str">
        <f>IF(T287&lt;&gt;"","Habit: "&amp;T287&amp;".","")</f>
        <v/>
      </c>
      <c r="CD287" s="41" t="str">
        <f>IF(U287&lt;&gt;"","Life history habit: "&amp;U287&amp;".","")</f>
        <v/>
      </c>
      <c r="CE287" s="41" t="str">
        <f>IF(V287&lt;&gt;"","Graminoid habit: "&amp;V287&amp;".","")</f>
        <v/>
      </c>
      <c r="CF287" s="41" t="str">
        <f>IF(W287&lt;&gt;"","Flower color: "&amp;W287&amp;".","")</f>
        <v/>
      </c>
      <c r="CG287" s="41" t="str">
        <f>IF(X287&lt;&gt;"","Height in centimeters: "&amp;X287&amp;".","")</f>
        <v/>
      </c>
      <c r="CH287" s="41" t="str">
        <f>IF(Y287&lt;&gt;"",Y287&amp;".","")</f>
        <v/>
      </c>
      <c r="CI287" s="41" t="str">
        <f t="shared" si="50"/>
        <v/>
      </c>
      <c r="CJ287" t="str">
        <f t="shared" si="51"/>
        <v/>
      </c>
      <c r="CK287" s="41" t="str">
        <f>IF(T287&lt;&gt;"","''habit'':"&amp;"''"&amp;T287&amp;"'',","")</f>
        <v/>
      </c>
      <c r="CL287" s="41" t="str">
        <f>IF(U287&lt;&gt;"","''life cycle habit'':"&amp;"''"&amp;U287&amp;"'',","")</f>
        <v/>
      </c>
      <c r="CM287" s="41" t="str">
        <f>IF(V287&lt;&gt;"","''graminoidHabit'':"&amp;"''"&amp;V287&amp;"'',","")</f>
        <v/>
      </c>
      <c r="CN287" s="41" t="str">
        <f>IF(W287&lt;&gt;"","''flower color'':"&amp;"''"&amp;W287&amp;"'',","")</f>
        <v/>
      </c>
      <c r="CO287" s="41" t="str">
        <f>IF(X287&lt;&gt;"","''heightInCentimeters'':"&amp;X287&amp;",","")</f>
        <v/>
      </c>
      <c r="CP287" s="41" t="str">
        <f>IF(Y287&lt;&gt;"",Y287,"")</f>
        <v/>
      </c>
      <c r="CQ287" s="41" t="str">
        <f t="shared" si="52"/>
        <v/>
      </c>
      <c r="CR287" s="42" t="str">
        <f t="shared" si="53"/>
        <v/>
      </c>
      <c r="CS287" t="str">
        <f t="shared" si="54"/>
        <v/>
      </c>
      <c r="CT287" t="str">
        <f>IF(L287="Y","tissue","")</f>
        <v/>
      </c>
      <c r="CU287" t="str">
        <f>IF(L287="Y","in collection","")</f>
        <v/>
      </c>
      <c r="CV287" t="str">
        <f>IF(L287="Y","dessicated","")</f>
        <v/>
      </c>
    </row>
    <row r="288" spans="1:100" ht="16.5" x14ac:dyDescent="0.3">
      <c r="A288" s="7"/>
      <c r="B288" s="19"/>
      <c r="C288" s="19"/>
      <c r="D288" s="19"/>
      <c r="E288" s="19"/>
      <c r="F288" s="19"/>
      <c r="G288" s="10"/>
      <c r="H288" s="14"/>
      <c r="I288" s="19"/>
      <c r="J288" s="19"/>
      <c r="K288" s="10"/>
      <c r="L288" s="19"/>
      <c r="M288" s="19"/>
      <c r="N288" s="19"/>
      <c r="O288" s="19"/>
      <c r="P288" s="19"/>
      <c r="Q288" s="24"/>
      <c r="R288" s="14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29"/>
      <c r="AL288" s="29"/>
      <c r="AM288" s="7"/>
      <c r="AN288" s="7"/>
      <c r="AO288" s="7"/>
      <c r="AP288" s="19"/>
      <c r="AQ288" s="19"/>
      <c r="AR288" s="19"/>
      <c r="AS288" s="14"/>
      <c r="AT288" s="19"/>
      <c r="AU288" s="19"/>
      <c r="AV288" s="19"/>
      <c r="AW288" s="14"/>
      <c r="AX288" s="19"/>
      <c r="AY288" s="19"/>
      <c r="AZ288" s="19"/>
      <c r="BA288" s="19"/>
      <c r="BB288" s="19"/>
      <c r="BC288" s="19"/>
      <c r="BD288" s="19"/>
      <c r="BE288" s="19"/>
      <c r="BF288" s="14"/>
      <c r="BG288" s="35" t="str">
        <f>IF(BB288&lt;&gt;"","&lt;a href='https://www.inaturalist.org/observations/"&amp;BB288&amp;" 'target='_blank' style='color: blue'&gt;iNaturalist Record: "&amp;BB288&amp;"&lt;/a&gt; ","")</f>
        <v/>
      </c>
      <c r="BH288" s="36" t="str">
        <f>IF(AT288&lt;&gt;"",AT288&amp;". ","")</f>
        <v/>
      </c>
      <c r="BI288" s="36" t="str">
        <f>IF(AV288&lt;&gt;"","Land use/disturbance history: "&amp;AV288&amp;". ","")</f>
        <v/>
      </c>
      <c r="BJ288" s="36" t="str">
        <f>IF(AW288&lt;&gt;"","Slope in degrees: "&amp;AW288&amp;". ","")</f>
        <v/>
      </c>
      <c r="BK288" s="36" t="str">
        <f>IF(AX288&lt;&gt;"","Slope aspect: "&amp;AX288&amp;". ","")</f>
        <v/>
      </c>
      <c r="BL288" s="36" t="str">
        <f>IF(AY288&lt;&gt;"","Soil description: "&amp;AY288&amp;". ","")</f>
        <v/>
      </c>
      <c r="BM288" s="36" t="str">
        <f>IF(BA288&lt;&gt;"","Terrain: "&amp;BA288&amp;". ","")</f>
        <v/>
      </c>
      <c r="BN288" s="36" t="str">
        <f t="shared" si="44"/>
        <v/>
      </c>
      <c r="BO288" t="str">
        <f t="shared" si="45"/>
        <v/>
      </c>
      <c r="BP288" t="str">
        <f>IF(BD288&lt;&gt;"","Permit: "&amp;BD288,"")</f>
        <v/>
      </c>
      <c r="BQ288" s="41" t="str">
        <f>IF(AA288="Abundant","Estimated frequency within viewshed: Abundant (&gt;500).",IF(AA288="Common","Estimated frequency within viewshed: Common (101-500).",IF(AA288="Frequent","Estimated frequency within viewshed: Frequent (11-100).",IF(AA288="Occasional","Estimated frequency within viewshed: Occasional (6-10).",IF(AA288="Rare","Estimated frequency within viewshed: Rare (1-5).","")))))</f>
        <v/>
      </c>
      <c r="BR288" s="41" t="str">
        <f>IF(B288&lt;&gt;"",B288&amp;". ","")</f>
        <v/>
      </c>
      <c r="BS288" s="41" t="str">
        <f>IF(M288="Same individual","Tissue sample collected.",IF(M288="Same population","Tissue sample collected from another individual in the same population.",""))</f>
        <v/>
      </c>
      <c r="BT288" s="41" t="str">
        <f>IF(R288&lt;&gt;"","Seed sample collected from "&amp;R288&amp;" plants within the same population.","")</f>
        <v/>
      </c>
      <c r="BU288" s="41" t="str">
        <f>IF(AB288&lt;&gt;"",AB288&amp;". ","")</f>
        <v/>
      </c>
      <c r="BV288" s="41" t="str">
        <f>IF(AE288&lt;&gt;"","Landowner: "&amp;AE288&amp;".","")</f>
        <v/>
      </c>
      <c r="BW288" s="41" t="str">
        <f>IF(AF288&lt;&gt;"","Element Occurrence ID: "&amp;AF288&amp;".","")</f>
        <v/>
      </c>
      <c r="BX288" s="41" t="str">
        <f t="shared" si="46"/>
        <v/>
      </c>
      <c r="BY288" t="str">
        <f t="shared" si="47"/>
        <v/>
      </c>
      <c r="BZ288" s="41" t="str">
        <f t="shared" si="48"/>
        <v/>
      </c>
      <c r="CA288" t="str">
        <f t="shared" si="49"/>
        <v/>
      </c>
      <c r="CB288" s="41" t="str">
        <f>IF(AU288&lt;&gt;"","Area immediately surrounding specimen: "&amp;AU288&amp;".","")</f>
        <v/>
      </c>
      <c r="CC288" s="41" t="str">
        <f>IF(T288&lt;&gt;"","Habit: "&amp;T288&amp;".","")</f>
        <v/>
      </c>
      <c r="CD288" s="41" t="str">
        <f>IF(U288&lt;&gt;"","Life history habit: "&amp;U288&amp;".","")</f>
        <v/>
      </c>
      <c r="CE288" s="41" t="str">
        <f>IF(V288&lt;&gt;"","Graminoid habit: "&amp;V288&amp;".","")</f>
        <v/>
      </c>
      <c r="CF288" s="41" t="str">
        <f>IF(W288&lt;&gt;"","Flower color: "&amp;W288&amp;".","")</f>
        <v/>
      </c>
      <c r="CG288" s="41" t="str">
        <f>IF(X288&lt;&gt;"","Height in centimeters: "&amp;X288&amp;".","")</f>
        <v/>
      </c>
      <c r="CH288" s="41" t="str">
        <f>IF(Y288&lt;&gt;"",Y288&amp;".","")</f>
        <v/>
      </c>
      <c r="CI288" s="41" t="str">
        <f t="shared" si="50"/>
        <v/>
      </c>
      <c r="CJ288" t="str">
        <f t="shared" si="51"/>
        <v/>
      </c>
      <c r="CK288" s="41" t="str">
        <f>IF(T288&lt;&gt;"","''habit'':"&amp;"''"&amp;T288&amp;"'',","")</f>
        <v/>
      </c>
      <c r="CL288" s="41" t="str">
        <f>IF(U288&lt;&gt;"","''life cycle habit'':"&amp;"''"&amp;U288&amp;"'',","")</f>
        <v/>
      </c>
      <c r="CM288" s="41" t="str">
        <f>IF(V288&lt;&gt;"","''graminoidHabit'':"&amp;"''"&amp;V288&amp;"'',","")</f>
        <v/>
      </c>
      <c r="CN288" s="41" t="str">
        <f>IF(W288&lt;&gt;"","''flower color'':"&amp;"''"&amp;W288&amp;"'',","")</f>
        <v/>
      </c>
      <c r="CO288" s="41" t="str">
        <f>IF(X288&lt;&gt;"","''heightInCentimeters'':"&amp;X288&amp;",","")</f>
        <v/>
      </c>
      <c r="CP288" s="41" t="str">
        <f>IF(Y288&lt;&gt;"",Y288,"")</f>
        <v/>
      </c>
      <c r="CQ288" s="41" t="str">
        <f t="shared" si="52"/>
        <v/>
      </c>
      <c r="CR288" s="42" t="str">
        <f t="shared" si="53"/>
        <v/>
      </c>
      <c r="CS288" t="str">
        <f t="shared" si="54"/>
        <v/>
      </c>
      <c r="CT288" t="str">
        <f>IF(L288="Y","tissue","")</f>
        <v/>
      </c>
      <c r="CU288" t="str">
        <f>IF(L288="Y","in collection","")</f>
        <v/>
      </c>
      <c r="CV288" t="str">
        <f>IF(L288="Y","dessicated","")</f>
        <v/>
      </c>
    </row>
    <row r="289" spans="1:100" ht="16.5" x14ac:dyDescent="0.3">
      <c r="A289" s="7"/>
      <c r="B289" s="19"/>
      <c r="C289" s="19"/>
      <c r="D289" s="19"/>
      <c r="E289" s="19"/>
      <c r="F289" s="19"/>
      <c r="G289" s="10"/>
      <c r="H289" s="14"/>
      <c r="I289" s="19"/>
      <c r="J289" s="19"/>
      <c r="K289" s="10"/>
      <c r="L289" s="19"/>
      <c r="M289" s="19"/>
      <c r="N289" s="19"/>
      <c r="O289" s="19"/>
      <c r="P289" s="19"/>
      <c r="Q289" s="24"/>
      <c r="R289" s="14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29"/>
      <c r="AL289" s="29"/>
      <c r="AM289" s="7"/>
      <c r="AN289" s="7"/>
      <c r="AO289" s="7"/>
      <c r="AP289" s="19"/>
      <c r="AQ289" s="19"/>
      <c r="AR289" s="19"/>
      <c r="AS289" s="14"/>
      <c r="AT289" s="19"/>
      <c r="AU289" s="19"/>
      <c r="AV289" s="19"/>
      <c r="AW289" s="14"/>
      <c r="AX289" s="19"/>
      <c r="AY289" s="19"/>
      <c r="AZ289" s="19"/>
      <c r="BA289" s="19"/>
      <c r="BB289" s="19"/>
      <c r="BC289" s="19"/>
      <c r="BD289" s="19"/>
      <c r="BE289" s="19"/>
      <c r="BF289" s="14"/>
      <c r="BG289" s="35" t="str">
        <f>IF(BB289&lt;&gt;"","&lt;a href='https://www.inaturalist.org/observations/"&amp;BB289&amp;" 'target='_blank' style='color: blue'&gt;iNaturalist Record: "&amp;BB289&amp;"&lt;/a&gt; ","")</f>
        <v/>
      </c>
      <c r="BH289" s="36" t="str">
        <f>IF(AT289&lt;&gt;"",AT289&amp;". ","")</f>
        <v/>
      </c>
      <c r="BI289" s="36" t="str">
        <f>IF(AV289&lt;&gt;"","Land use/disturbance history: "&amp;AV289&amp;". ","")</f>
        <v/>
      </c>
      <c r="BJ289" s="36" t="str">
        <f>IF(AW289&lt;&gt;"","Slope in degrees: "&amp;AW289&amp;". ","")</f>
        <v/>
      </c>
      <c r="BK289" s="36" t="str">
        <f>IF(AX289&lt;&gt;"","Slope aspect: "&amp;AX289&amp;". ","")</f>
        <v/>
      </c>
      <c r="BL289" s="36" t="str">
        <f>IF(AY289&lt;&gt;"","Soil description: "&amp;AY289&amp;". ","")</f>
        <v/>
      </c>
      <c r="BM289" s="36" t="str">
        <f>IF(BA289&lt;&gt;"","Terrain: "&amp;BA289&amp;". ","")</f>
        <v/>
      </c>
      <c r="BN289" s="36" t="str">
        <f t="shared" si="44"/>
        <v/>
      </c>
      <c r="BO289" t="str">
        <f t="shared" si="45"/>
        <v/>
      </c>
      <c r="BP289" t="str">
        <f>IF(BD289&lt;&gt;"","Permit: "&amp;BD289,"")</f>
        <v/>
      </c>
      <c r="BQ289" s="41" t="str">
        <f>IF(AA289="Abundant","Estimated frequency within viewshed: Abundant (&gt;500).",IF(AA289="Common","Estimated frequency within viewshed: Common (101-500).",IF(AA289="Frequent","Estimated frequency within viewshed: Frequent (11-100).",IF(AA289="Occasional","Estimated frequency within viewshed: Occasional (6-10).",IF(AA289="Rare","Estimated frequency within viewshed: Rare (1-5).","")))))</f>
        <v/>
      </c>
      <c r="BR289" s="41" t="str">
        <f>IF(B289&lt;&gt;"",B289&amp;". ","")</f>
        <v/>
      </c>
      <c r="BS289" s="41" t="str">
        <f>IF(M289="Same individual","Tissue sample collected.",IF(M289="Same population","Tissue sample collected from another individual in the same population.",""))</f>
        <v/>
      </c>
      <c r="BT289" s="41" t="str">
        <f>IF(R289&lt;&gt;"","Seed sample collected from "&amp;R289&amp;" plants within the same population.","")</f>
        <v/>
      </c>
      <c r="BU289" s="41" t="str">
        <f>IF(AB289&lt;&gt;"",AB289&amp;". ","")</f>
        <v/>
      </c>
      <c r="BV289" s="41" t="str">
        <f>IF(AE289&lt;&gt;"","Landowner: "&amp;AE289&amp;".","")</f>
        <v/>
      </c>
      <c r="BW289" s="41" t="str">
        <f>IF(AF289&lt;&gt;"","Element Occurrence ID: "&amp;AF289&amp;".","")</f>
        <v/>
      </c>
      <c r="BX289" s="41" t="str">
        <f t="shared" si="46"/>
        <v/>
      </c>
      <c r="BY289" t="str">
        <f t="shared" si="47"/>
        <v/>
      </c>
      <c r="BZ289" s="41" t="str">
        <f t="shared" si="48"/>
        <v/>
      </c>
      <c r="CA289" t="str">
        <f t="shared" si="49"/>
        <v/>
      </c>
      <c r="CB289" s="41" t="str">
        <f>IF(AU289&lt;&gt;"","Area immediately surrounding specimen: "&amp;AU289&amp;".","")</f>
        <v/>
      </c>
      <c r="CC289" s="41" t="str">
        <f>IF(T289&lt;&gt;"","Habit: "&amp;T289&amp;".","")</f>
        <v/>
      </c>
      <c r="CD289" s="41" t="str">
        <f>IF(U289&lt;&gt;"","Life history habit: "&amp;U289&amp;".","")</f>
        <v/>
      </c>
      <c r="CE289" s="41" t="str">
        <f>IF(V289&lt;&gt;"","Graminoid habit: "&amp;V289&amp;".","")</f>
        <v/>
      </c>
      <c r="CF289" s="41" t="str">
        <f>IF(W289&lt;&gt;"","Flower color: "&amp;W289&amp;".","")</f>
        <v/>
      </c>
      <c r="CG289" s="41" t="str">
        <f>IF(X289&lt;&gt;"","Height in centimeters: "&amp;X289&amp;".","")</f>
        <v/>
      </c>
      <c r="CH289" s="41" t="str">
        <f>IF(Y289&lt;&gt;"",Y289&amp;".","")</f>
        <v/>
      </c>
      <c r="CI289" s="41" t="str">
        <f t="shared" si="50"/>
        <v/>
      </c>
      <c r="CJ289" t="str">
        <f t="shared" si="51"/>
        <v/>
      </c>
      <c r="CK289" s="41" t="str">
        <f>IF(T289&lt;&gt;"","''habit'':"&amp;"''"&amp;T289&amp;"'',","")</f>
        <v/>
      </c>
      <c r="CL289" s="41" t="str">
        <f>IF(U289&lt;&gt;"","''life cycle habit'':"&amp;"''"&amp;U289&amp;"'',","")</f>
        <v/>
      </c>
      <c r="CM289" s="41" t="str">
        <f>IF(V289&lt;&gt;"","''graminoidHabit'':"&amp;"''"&amp;V289&amp;"'',","")</f>
        <v/>
      </c>
      <c r="CN289" s="41" t="str">
        <f>IF(W289&lt;&gt;"","''flower color'':"&amp;"''"&amp;W289&amp;"'',","")</f>
        <v/>
      </c>
      <c r="CO289" s="41" t="str">
        <f>IF(X289&lt;&gt;"","''heightInCentimeters'':"&amp;X289&amp;",","")</f>
        <v/>
      </c>
      <c r="CP289" s="41" t="str">
        <f>IF(Y289&lt;&gt;"",Y289,"")</f>
        <v/>
      </c>
      <c r="CQ289" s="41" t="str">
        <f t="shared" si="52"/>
        <v/>
      </c>
      <c r="CR289" s="42" t="str">
        <f t="shared" si="53"/>
        <v/>
      </c>
      <c r="CS289" t="str">
        <f t="shared" si="54"/>
        <v/>
      </c>
      <c r="CT289" t="str">
        <f>IF(L289="Y","tissue","")</f>
        <v/>
      </c>
      <c r="CU289" t="str">
        <f>IF(L289="Y","in collection","")</f>
        <v/>
      </c>
      <c r="CV289" t="str">
        <f>IF(L289="Y","dessicated","")</f>
        <v/>
      </c>
    </row>
    <row r="290" spans="1:100" ht="16.5" x14ac:dyDescent="0.3">
      <c r="A290" s="7"/>
      <c r="B290" s="19"/>
      <c r="C290" s="19"/>
      <c r="D290" s="19"/>
      <c r="E290" s="19"/>
      <c r="F290" s="19"/>
      <c r="G290" s="10"/>
      <c r="H290" s="14"/>
      <c r="I290" s="19"/>
      <c r="J290" s="19"/>
      <c r="K290" s="10"/>
      <c r="L290" s="19"/>
      <c r="M290" s="19"/>
      <c r="N290" s="19"/>
      <c r="O290" s="19"/>
      <c r="P290" s="19"/>
      <c r="Q290" s="24"/>
      <c r="R290" s="14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29"/>
      <c r="AL290" s="29"/>
      <c r="AM290" s="7"/>
      <c r="AN290" s="7"/>
      <c r="AO290" s="7"/>
      <c r="AP290" s="19"/>
      <c r="AQ290" s="19"/>
      <c r="AR290" s="19"/>
      <c r="AS290" s="14"/>
      <c r="AT290" s="19"/>
      <c r="AU290" s="19"/>
      <c r="AV290" s="19"/>
      <c r="AW290" s="14"/>
      <c r="AX290" s="19"/>
      <c r="AY290" s="19"/>
      <c r="AZ290" s="19"/>
      <c r="BA290" s="19"/>
      <c r="BB290" s="19"/>
      <c r="BC290" s="19"/>
      <c r="BD290" s="19"/>
      <c r="BE290" s="19"/>
      <c r="BF290" s="14"/>
      <c r="BG290" s="35" t="str">
        <f>IF(BB290&lt;&gt;"","&lt;a href='https://www.inaturalist.org/observations/"&amp;BB290&amp;" 'target='_blank' style='color: blue'&gt;iNaturalist Record: "&amp;BB290&amp;"&lt;/a&gt; ","")</f>
        <v/>
      </c>
      <c r="BH290" s="36" t="str">
        <f>IF(AT290&lt;&gt;"",AT290&amp;". ","")</f>
        <v/>
      </c>
      <c r="BI290" s="36" t="str">
        <f>IF(AV290&lt;&gt;"","Land use/disturbance history: "&amp;AV290&amp;". ","")</f>
        <v/>
      </c>
      <c r="BJ290" s="36" t="str">
        <f>IF(AW290&lt;&gt;"","Slope in degrees: "&amp;AW290&amp;". ","")</f>
        <v/>
      </c>
      <c r="BK290" s="36" t="str">
        <f>IF(AX290&lt;&gt;"","Slope aspect: "&amp;AX290&amp;". ","")</f>
        <v/>
      </c>
      <c r="BL290" s="36" t="str">
        <f>IF(AY290&lt;&gt;"","Soil description: "&amp;AY290&amp;". ","")</f>
        <v/>
      </c>
      <c r="BM290" s="36" t="str">
        <f>IF(BA290&lt;&gt;"","Terrain: "&amp;BA290&amp;". ","")</f>
        <v/>
      </c>
      <c r="BN290" s="36" t="str">
        <f t="shared" si="44"/>
        <v/>
      </c>
      <c r="BO290" t="str">
        <f t="shared" si="45"/>
        <v/>
      </c>
      <c r="BP290" t="str">
        <f>IF(BD290&lt;&gt;"","Permit: "&amp;BD290,"")</f>
        <v/>
      </c>
      <c r="BQ290" s="41" t="str">
        <f>IF(AA290="Abundant","Estimated frequency within viewshed: Abundant (&gt;500).",IF(AA290="Common","Estimated frequency within viewshed: Common (101-500).",IF(AA290="Frequent","Estimated frequency within viewshed: Frequent (11-100).",IF(AA290="Occasional","Estimated frequency within viewshed: Occasional (6-10).",IF(AA290="Rare","Estimated frequency within viewshed: Rare (1-5).","")))))</f>
        <v/>
      </c>
      <c r="BR290" s="41" t="str">
        <f>IF(B290&lt;&gt;"",B290&amp;". ","")</f>
        <v/>
      </c>
      <c r="BS290" s="41" t="str">
        <f>IF(M290="Same individual","Tissue sample collected.",IF(M290="Same population","Tissue sample collected from another individual in the same population.",""))</f>
        <v/>
      </c>
      <c r="BT290" s="41" t="str">
        <f>IF(R290&lt;&gt;"","Seed sample collected from "&amp;R290&amp;" plants within the same population.","")</f>
        <v/>
      </c>
      <c r="BU290" s="41" t="str">
        <f>IF(AB290&lt;&gt;"",AB290&amp;". ","")</f>
        <v/>
      </c>
      <c r="BV290" s="41" t="str">
        <f>IF(AE290&lt;&gt;"","Landowner: "&amp;AE290&amp;".","")</f>
        <v/>
      </c>
      <c r="BW290" s="41" t="str">
        <f>IF(AF290&lt;&gt;"","Element Occurrence ID: "&amp;AF290&amp;".","")</f>
        <v/>
      </c>
      <c r="BX290" s="41" t="str">
        <f t="shared" si="46"/>
        <v/>
      </c>
      <c r="BY290" t="str">
        <f t="shared" si="47"/>
        <v/>
      </c>
      <c r="BZ290" s="41" t="str">
        <f t="shared" si="48"/>
        <v/>
      </c>
      <c r="CA290" t="str">
        <f t="shared" si="49"/>
        <v/>
      </c>
      <c r="CB290" s="41" t="str">
        <f>IF(AU290&lt;&gt;"","Area immediately surrounding specimen: "&amp;AU290&amp;".","")</f>
        <v/>
      </c>
      <c r="CC290" s="41" t="str">
        <f>IF(T290&lt;&gt;"","Habit: "&amp;T290&amp;".","")</f>
        <v/>
      </c>
      <c r="CD290" s="41" t="str">
        <f>IF(U290&lt;&gt;"","Life history habit: "&amp;U290&amp;".","")</f>
        <v/>
      </c>
      <c r="CE290" s="41" t="str">
        <f>IF(V290&lt;&gt;"","Graminoid habit: "&amp;V290&amp;".","")</f>
        <v/>
      </c>
      <c r="CF290" s="41" t="str">
        <f>IF(W290&lt;&gt;"","Flower color: "&amp;W290&amp;".","")</f>
        <v/>
      </c>
      <c r="CG290" s="41" t="str">
        <f>IF(X290&lt;&gt;"","Height in centimeters: "&amp;X290&amp;".","")</f>
        <v/>
      </c>
      <c r="CH290" s="41" t="str">
        <f>IF(Y290&lt;&gt;"",Y290&amp;".","")</f>
        <v/>
      </c>
      <c r="CI290" s="41" t="str">
        <f t="shared" si="50"/>
        <v/>
      </c>
      <c r="CJ290" t="str">
        <f t="shared" si="51"/>
        <v/>
      </c>
      <c r="CK290" s="41" t="str">
        <f>IF(T290&lt;&gt;"","''habit'':"&amp;"''"&amp;T290&amp;"'',","")</f>
        <v/>
      </c>
      <c r="CL290" s="41" t="str">
        <f>IF(U290&lt;&gt;"","''life cycle habit'':"&amp;"''"&amp;U290&amp;"'',","")</f>
        <v/>
      </c>
      <c r="CM290" s="41" t="str">
        <f>IF(V290&lt;&gt;"","''graminoidHabit'':"&amp;"''"&amp;V290&amp;"'',","")</f>
        <v/>
      </c>
      <c r="CN290" s="41" t="str">
        <f>IF(W290&lt;&gt;"","''flower color'':"&amp;"''"&amp;W290&amp;"'',","")</f>
        <v/>
      </c>
      <c r="CO290" s="41" t="str">
        <f>IF(X290&lt;&gt;"","''heightInCentimeters'':"&amp;X290&amp;",","")</f>
        <v/>
      </c>
      <c r="CP290" s="41" t="str">
        <f>IF(Y290&lt;&gt;"",Y290,"")</f>
        <v/>
      </c>
      <c r="CQ290" s="41" t="str">
        <f t="shared" si="52"/>
        <v/>
      </c>
      <c r="CR290" s="42" t="str">
        <f t="shared" si="53"/>
        <v/>
      </c>
      <c r="CS290" t="str">
        <f t="shared" si="54"/>
        <v/>
      </c>
      <c r="CT290" t="str">
        <f>IF(L290="Y","tissue","")</f>
        <v/>
      </c>
      <c r="CU290" t="str">
        <f>IF(L290="Y","in collection","")</f>
        <v/>
      </c>
      <c r="CV290" t="str">
        <f>IF(L290="Y","dessicated","")</f>
        <v/>
      </c>
    </row>
    <row r="291" spans="1:100" ht="16.5" x14ac:dyDescent="0.3">
      <c r="A291" s="7"/>
      <c r="B291" s="19"/>
      <c r="C291" s="19"/>
      <c r="D291" s="19"/>
      <c r="E291" s="19"/>
      <c r="F291" s="19"/>
      <c r="G291" s="10"/>
      <c r="H291" s="14"/>
      <c r="I291" s="19"/>
      <c r="J291" s="19"/>
      <c r="K291" s="10"/>
      <c r="L291" s="19"/>
      <c r="M291" s="19"/>
      <c r="N291" s="19"/>
      <c r="O291" s="19"/>
      <c r="P291" s="19"/>
      <c r="Q291" s="24"/>
      <c r="R291" s="14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29"/>
      <c r="AL291" s="29"/>
      <c r="AM291" s="7"/>
      <c r="AN291" s="7"/>
      <c r="AO291" s="7"/>
      <c r="AP291" s="19"/>
      <c r="AQ291" s="19"/>
      <c r="AR291" s="19"/>
      <c r="AS291" s="14"/>
      <c r="AT291" s="19"/>
      <c r="AU291" s="19"/>
      <c r="AV291" s="19"/>
      <c r="AW291" s="14"/>
      <c r="AX291" s="19"/>
      <c r="AY291" s="19"/>
      <c r="AZ291" s="19"/>
      <c r="BA291" s="19"/>
      <c r="BB291" s="19"/>
      <c r="BC291" s="19"/>
      <c r="BD291" s="19"/>
      <c r="BE291" s="19"/>
      <c r="BF291" s="14"/>
      <c r="BG291" s="35" t="str">
        <f>IF(BB291&lt;&gt;"","&lt;a href='https://www.inaturalist.org/observations/"&amp;BB291&amp;" 'target='_blank' style='color: blue'&gt;iNaturalist Record: "&amp;BB291&amp;"&lt;/a&gt; ","")</f>
        <v/>
      </c>
      <c r="BH291" s="36" t="str">
        <f>IF(AT291&lt;&gt;"",AT291&amp;". ","")</f>
        <v/>
      </c>
      <c r="BI291" s="36" t="str">
        <f>IF(AV291&lt;&gt;"","Land use/disturbance history: "&amp;AV291&amp;". ","")</f>
        <v/>
      </c>
      <c r="BJ291" s="36" t="str">
        <f>IF(AW291&lt;&gt;"","Slope in degrees: "&amp;AW291&amp;". ","")</f>
        <v/>
      </c>
      <c r="BK291" s="36" t="str">
        <f>IF(AX291&lt;&gt;"","Slope aspect: "&amp;AX291&amp;". ","")</f>
        <v/>
      </c>
      <c r="BL291" s="36" t="str">
        <f>IF(AY291&lt;&gt;"","Soil description: "&amp;AY291&amp;". ","")</f>
        <v/>
      </c>
      <c r="BM291" s="36" t="str">
        <f>IF(BA291&lt;&gt;"","Terrain: "&amp;BA291&amp;". ","")</f>
        <v/>
      </c>
      <c r="BN291" s="36" t="str">
        <f t="shared" si="44"/>
        <v/>
      </c>
      <c r="BO291" t="str">
        <f t="shared" si="45"/>
        <v/>
      </c>
      <c r="BP291" t="str">
        <f>IF(BD291&lt;&gt;"","Permit: "&amp;BD291,"")</f>
        <v/>
      </c>
      <c r="BQ291" s="41" t="str">
        <f>IF(AA291="Abundant","Estimated frequency within viewshed: Abundant (&gt;500).",IF(AA291="Common","Estimated frequency within viewshed: Common (101-500).",IF(AA291="Frequent","Estimated frequency within viewshed: Frequent (11-100).",IF(AA291="Occasional","Estimated frequency within viewshed: Occasional (6-10).",IF(AA291="Rare","Estimated frequency within viewshed: Rare (1-5).","")))))</f>
        <v/>
      </c>
      <c r="BR291" s="41" t="str">
        <f>IF(B291&lt;&gt;"",B291&amp;". ","")</f>
        <v/>
      </c>
      <c r="BS291" s="41" t="str">
        <f>IF(M291="Same individual","Tissue sample collected.",IF(M291="Same population","Tissue sample collected from another individual in the same population.",""))</f>
        <v/>
      </c>
      <c r="BT291" s="41" t="str">
        <f>IF(R291&lt;&gt;"","Seed sample collected from "&amp;R291&amp;" plants within the same population.","")</f>
        <v/>
      </c>
      <c r="BU291" s="41" t="str">
        <f>IF(AB291&lt;&gt;"",AB291&amp;". ","")</f>
        <v/>
      </c>
      <c r="BV291" s="41" t="str">
        <f>IF(AE291&lt;&gt;"","Landowner: "&amp;AE291&amp;".","")</f>
        <v/>
      </c>
      <c r="BW291" s="41" t="str">
        <f>IF(AF291&lt;&gt;"","Element Occurrence ID: "&amp;AF291&amp;".","")</f>
        <v/>
      </c>
      <c r="BX291" s="41" t="str">
        <f t="shared" si="46"/>
        <v/>
      </c>
      <c r="BY291" t="str">
        <f t="shared" si="47"/>
        <v/>
      </c>
      <c r="BZ291" s="41" t="str">
        <f t="shared" si="48"/>
        <v/>
      </c>
      <c r="CA291" t="str">
        <f t="shared" si="49"/>
        <v/>
      </c>
      <c r="CB291" s="41" t="str">
        <f>IF(AU291&lt;&gt;"","Area immediately surrounding specimen: "&amp;AU291&amp;".","")</f>
        <v/>
      </c>
      <c r="CC291" s="41" t="str">
        <f>IF(T291&lt;&gt;"","Habit: "&amp;T291&amp;".","")</f>
        <v/>
      </c>
      <c r="CD291" s="41" t="str">
        <f>IF(U291&lt;&gt;"","Life history habit: "&amp;U291&amp;".","")</f>
        <v/>
      </c>
      <c r="CE291" s="41" t="str">
        <f>IF(V291&lt;&gt;"","Graminoid habit: "&amp;V291&amp;".","")</f>
        <v/>
      </c>
      <c r="CF291" s="41" t="str">
        <f>IF(W291&lt;&gt;"","Flower color: "&amp;W291&amp;".","")</f>
        <v/>
      </c>
      <c r="CG291" s="41" t="str">
        <f>IF(X291&lt;&gt;"","Height in centimeters: "&amp;X291&amp;".","")</f>
        <v/>
      </c>
      <c r="CH291" s="41" t="str">
        <f>IF(Y291&lt;&gt;"",Y291&amp;".","")</f>
        <v/>
      </c>
      <c r="CI291" s="41" t="str">
        <f t="shared" si="50"/>
        <v/>
      </c>
      <c r="CJ291" t="str">
        <f t="shared" si="51"/>
        <v/>
      </c>
      <c r="CK291" s="41" t="str">
        <f>IF(T291&lt;&gt;"","''habit'':"&amp;"''"&amp;T291&amp;"'',","")</f>
        <v/>
      </c>
      <c r="CL291" s="41" t="str">
        <f>IF(U291&lt;&gt;"","''life cycle habit'':"&amp;"''"&amp;U291&amp;"'',","")</f>
        <v/>
      </c>
      <c r="CM291" s="41" t="str">
        <f>IF(V291&lt;&gt;"","''graminoidHabit'':"&amp;"''"&amp;V291&amp;"'',","")</f>
        <v/>
      </c>
      <c r="CN291" s="41" t="str">
        <f>IF(W291&lt;&gt;"","''flower color'':"&amp;"''"&amp;W291&amp;"'',","")</f>
        <v/>
      </c>
      <c r="CO291" s="41" t="str">
        <f>IF(X291&lt;&gt;"","''heightInCentimeters'':"&amp;X291&amp;",","")</f>
        <v/>
      </c>
      <c r="CP291" s="41" t="str">
        <f>IF(Y291&lt;&gt;"",Y291,"")</f>
        <v/>
      </c>
      <c r="CQ291" s="41" t="str">
        <f t="shared" si="52"/>
        <v/>
      </c>
      <c r="CR291" s="42" t="str">
        <f t="shared" si="53"/>
        <v/>
      </c>
      <c r="CS291" t="str">
        <f t="shared" si="54"/>
        <v/>
      </c>
      <c r="CT291" t="str">
        <f>IF(L291="Y","tissue","")</f>
        <v/>
      </c>
      <c r="CU291" t="str">
        <f>IF(L291="Y","in collection","")</f>
        <v/>
      </c>
      <c r="CV291" t="str">
        <f>IF(L291="Y","dessicated","")</f>
        <v/>
      </c>
    </row>
    <row r="292" spans="1:100" ht="16.5" x14ac:dyDescent="0.3">
      <c r="A292" s="7"/>
      <c r="B292" s="19"/>
      <c r="C292" s="19"/>
      <c r="D292" s="19"/>
      <c r="E292" s="19"/>
      <c r="F292" s="19"/>
      <c r="G292" s="10"/>
      <c r="H292" s="14"/>
      <c r="I292" s="19"/>
      <c r="J292" s="19"/>
      <c r="K292" s="10"/>
      <c r="L292" s="19"/>
      <c r="M292" s="19"/>
      <c r="N292" s="19"/>
      <c r="O292" s="19"/>
      <c r="P292" s="19"/>
      <c r="Q292" s="24"/>
      <c r="R292" s="14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29"/>
      <c r="AL292" s="29"/>
      <c r="AM292" s="7"/>
      <c r="AN292" s="7"/>
      <c r="AO292" s="7"/>
      <c r="AP292" s="19"/>
      <c r="AQ292" s="19"/>
      <c r="AR292" s="19"/>
      <c r="AS292" s="14"/>
      <c r="AT292" s="19"/>
      <c r="AU292" s="19"/>
      <c r="AV292" s="19"/>
      <c r="AW292" s="14"/>
      <c r="AX292" s="19"/>
      <c r="AY292" s="19"/>
      <c r="AZ292" s="19"/>
      <c r="BA292" s="19"/>
      <c r="BB292" s="19"/>
      <c r="BC292" s="19"/>
      <c r="BD292" s="19"/>
      <c r="BE292" s="19"/>
      <c r="BF292" s="14"/>
      <c r="BG292" s="35" t="str">
        <f>IF(BB292&lt;&gt;"","&lt;a href='https://www.inaturalist.org/observations/"&amp;BB292&amp;" 'target='_blank' style='color: blue'&gt;iNaturalist Record: "&amp;BB292&amp;"&lt;/a&gt; ","")</f>
        <v/>
      </c>
      <c r="BH292" s="36" t="str">
        <f>IF(AT292&lt;&gt;"",AT292&amp;". ","")</f>
        <v/>
      </c>
      <c r="BI292" s="36" t="str">
        <f>IF(AV292&lt;&gt;"","Land use/disturbance history: "&amp;AV292&amp;". ","")</f>
        <v/>
      </c>
      <c r="BJ292" s="36" t="str">
        <f>IF(AW292&lt;&gt;"","Slope in degrees: "&amp;AW292&amp;". ","")</f>
        <v/>
      </c>
      <c r="BK292" s="36" t="str">
        <f>IF(AX292&lt;&gt;"","Slope aspect: "&amp;AX292&amp;". ","")</f>
        <v/>
      </c>
      <c r="BL292" s="36" t="str">
        <f>IF(AY292&lt;&gt;"","Soil description: "&amp;AY292&amp;". ","")</f>
        <v/>
      </c>
      <c r="BM292" s="36" t="str">
        <f>IF(BA292&lt;&gt;"","Terrain: "&amp;BA292&amp;". ","")</f>
        <v/>
      </c>
      <c r="BN292" s="36" t="str">
        <f t="shared" si="44"/>
        <v/>
      </c>
      <c r="BO292" t="str">
        <f t="shared" si="45"/>
        <v/>
      </c>
      <c r="BP292" t="str">
        <f>IF(BD292&lt;&gt;"","Permit: "&amp;BD292,"")</f>
        <v/>
      </c>
      <c r="BQ292" s="41" t="str">
        <f>IF(AA292="Abundant","Estimated frequency within viewshed: Abundant (&gt;500).",IF(AA292="Common","Estimated frequency within viewshed: Common (101-500).",IF(AA292="Frequent","Estimated frequency within viewshed: Frequent (11-100).",IF(AA292="Occasional","Estimated frequency within viewshed: Occasional (6-10).",IF(AA292="Rare","Estimated frequency within viewshed: Rare (1-5).","")))))</f>
        <v/>
      </c>
      <c r="BR292" s="41" t="str">
        <f>IF(B292&lt;&gt;"",B292&amp;". ","")</f>
        <v/>
      </c>
      <c r="BS292" s="41" t="str">
        <f>IF(M292="Same individual","Tissue sample collected.",IF(M292="Same population","Tissue sample collected from another individual in the same population.",""))</f>
        <v/>
      </c>
      <c r="BT292" s="41" t="str">
        <f>IF(R292&lt;&gt;"","Seed sample collected from "&amp;R292&amp;" plants within the same population.","")</f>
        <v/>
      </c>
      <c r="BU292" s="41" t="str">
        <f>IF(AB292&lt;&gt;"",AB292&amp;". ","")</f>
        <v/>
      </c>
      <c r="BV292" s="41" t="str">
        <f>IF(AE292&lt;&gt;"","Landowner: "&amp;AE292&amp;".","")</f>
        <v/>
      </c>
      <c r="BW292" s="41" t="str">
        <f>IF(AF292&lt;&gt;"","Element Occurrence ID: "&amp;AF292&amp;".","")</f>
        <v/>
      </c>
      <c r="BX292" s="41" t="str">
        <f t="shared" si="46"/>
        <v/>
      </c>
      <c r="BY292" t="str">
        <f t="shared" si="47"/>
        <v/>
      </c>
      <c r="BZ292" s="41" t="str">
        <f t="shared" si="48"/>
        <v/>
      </c>
      <c r="CA292" t="str">
        <f t="shared" si="49"/>
        <v/>
      </c>
      <c r="CB292" s="41" t="str">
        <f>IF(AU292&lt;&gt;"","Area immediately surrounding specimen: "&amp;AU292&amp;".","")</f>
        <v/>
      </c>
      <c r="CC292" s="41" t="str">
        <f>IF(T292&lt;&gt;"","Habit: "&amp;T292&amp;".","")</f>
        <v/>
      </c>
      <c r="CD292" s="41" t="str">
        <f>IF(U292&lt;&gt;"","Life history habit: "&amp;U292&amp;".","")</f>
        <v/>
      </c>
      <c r="CE292" s="41" t="str">
        <f>IF(V292&lt;&gt;"","Graminoid habit: "&amp;V292&amp;".","")</f>
        <v/>
      </c>
      <c r="CF292" s="41" t="str">
        <f>IF(W292&lt;&gt;"","Flower color: "&amp;W292&amp;".","")</f>
        <v/>
      </c>
      <c r="CG292" s="41" t="str">
        <f>IF(X292&lt;&gt;"","Height in centimeters: "&amp;X292&amp;".","")</f>
        <v/>
      </c>
      <c r="CH292" s="41" t="str">
        <f>IF(Y292&lt;&gt;"",Y292&amp;".","")</f>
        <v/>
      </c>
      <c r="CI292" s="41" t="str">
        <f t="shared" si="50"/>
        <v/>
      </c>
      <c r="CJ292" t="str">
        <f t="shared" si="51"/>
        <v/>
      </c>
      <c r="CK292" s="41" t="str">
        <f>IF(T292&lt;&gt;"","''habit'':"&amp;"''"&amp;T292&amp;"'',","")</f>
        <v/>
      </c>
      <c r="CL292" s="41" t="str">
        <f>IF(U292&lt;&gt;"","''life cycle habit'':"&amp;"''"&amp;U292&amp;"'',","")</f>
        <v/>
      </c>
      <c r="CM292" s="41" t="str">
        <f>IF(V292&lt;&gt;"","''graminoidHabit'':"&amp;"''"&amp;V292&amp;"'',","")</f>
        <v/>
      </c>
      <c r="CN292" s="41" t="str">
        <f>IF(W292&lt;&gt;"","''flower color'':"&amp;"''"&amp;W292&amp;"'',","")</f>
        <v/>
      </c>
      <c r="CO292" s="41" t="str">
        <f>IF(X292&lt;&gt;"","''heightInCentimeters'':"&amp;X292&amp;",","")</f>
        <v/>
      </c>
      <c r="CP292" s="41" t="str">
        <f>IF(Y292&lt;&gt;"",Y292,"")</f>
        <v/>
      </c>
      <c r="CQ292" s="41" t="str">
        <f t="shared" si="52"/>
        <v/>
      </c>
      <c r="CR292" s="42" t="str">
        <f t="shared" si="53"/>
        <v/>
      </c>
      <c r="CS292" t="str">
        <f t="shared" si="54"/>
        <v/>
      </c>
      <c r="CT292" t="str">
        <f>IF(L292="Y","tissue","")</f>
        <v/>
      </c>
      <c r="CU292" t="str">
        <f>IF(L292="Y","in collection","")</f>
        <v/>
      </c>
      <c r="CV292" t="str">
        <f>IF(L292="Y","dessicated","")</f>
        <v/>
      </c>
    </row>
    <row r="293" spans="1:100" ht="16.5" x14ac:dyDescent="0.3">
      <c r="A293" s="7"/>
      <c r="B293" s="19"/>
      <c r="C293" s="19"/>
      <c r="D293" s="19"/>
      <c r="E293" s="19"/>
      <c r="F293" s="19"/>
      <c r="G293" s="10"/>
      <c r="H293" s="14"/>
      <c r="I293" s="19"/>
      <c r="J293" s="19"/>
      <c r="K293" s="10"/>
      <c r="L293" s="19"/>
      <c r="M293" s="19"/>
      <c r="N293" s="19"/>
      <c r="O293" s="19"/>
      <c r="P293" s="19"/>
      <c r="Q293" s="24"/>
      <c r="R293" s="14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29"/>
      <c r="AL293" s="29"/>
      <c r="AM293" s="7"/>
      <c r="AN293" s="7"/>
      <c r="AO293" s="7"/>
      <c r="AP293" s="19"/>
      <c r="AQ293" s="19"/>
      <c r="AR293" s="19"/>
      <c r="AS293" s="14"/>
      <c r="AT293" s="19"/>
      <c r="AU293" s="19"/>
      <c r="AV293" s="19"/>
      <c r="AW293" s="14"/>
      <c r="AX293" s="19"/>
      <c r="AY293" s="19"/>
      <c r="AZ293" s="19"/>
      <c r="BA293" s="19"/>
      <c r="BB293" s="19"/>
      <c r="BC293" s="19"/>
      <c r="BD293" s="19"/>
      <c r="BE293" s="19"/>
      <c r="BF293" s="14"/>
      <c r="BG293" s="35" t="str">
        <f>IF(BB293&lt;&gt;"","&lt;a href='https://www.inaturalist.org/observations/"&amp;BB293&amp;" 'target='_blank' style='color: blue'&gt;iNaturalist Record: "&amp;BB293&amp;"&lt;/a&gt; ","")</f>
        <v/>
      </c>
      <c r="BH293" s="36" t="str">
        <f>IF(AT293&lt;&gt;"",AT293&amp;". ","")</f>
        <v/>
      </c>
      <c r="BI293" s="36" t="str">
        <f>IF(AV293&lt;&gt;"","Land use/disturbance history: "&amp;AV293&amp;". ","")</f>
        <v/>
      </c>
      <c r="BJ293" s="36" t="str">
        <f>IF(AW293&lt;&gt;"","Slope in degrees: "&amp;AW293&amp;". ","")</f>
        <v/>
      </c>
      <c r="BK293" s="36" t="str">
        <f>IF(AX293&lt;&gt;"","Slope aspect: "&amp;AX293&amp;". ","")</f>
        <v/>
      </c>
      <c r="BL293" s="36" t="str">
        <f>IF(AY293&lt;&gt;"","Soil description: "&amp;AY293&amp;". ","")</f>
        <v/>
      </c>
      <c r="BM293" s="36" t="str">
        <f>IF(BA293&lt;&gt;"","Terrain: "&amp;BA293&amp;". ","")</f>
        <v/>
      </c>
      <c r="BN293" s="36" t="str">
        <f t="shared" si="44"/>
        <v/>
      </c>
      <c r="BO293" t="str">
        <f t="shared" si="45"/>
        <v/>
      </c>
      <c r="BP293" t="str">
        <f>IF(BD293&lt;&gt;"","Permit: "&amp;BD293,"")</f>
        <v/>
      </c>
      <c r="BQ293" s="41" t="str">
        <f>IF(AA293="Abundant","Estimated frequency within viewshed: Abundant (&gt;500).",IF(AA293="Common","Estimated frequency within viewshed: Common (101-500).",IF(AA293="Frequent","Estimated frequency within viewshed: Frequent (11-100).",IF(AA293="Occasional","Estimated frequency within viewshed: Occasional (6-10).",IF(AA293="Rare","Estimated frequency within viewshed: Rare (1-5).","")))))</f>
        <v/>
      </c>
      <c r="BR293" s="41" t="str">
        <f>IF(B293&lt;&gt;"",B293&amp;". ","")</f>
        <v/>
      </c>
      <c r="BS293" s="41" t="str">
        <f>IF(M293="Same individual","Tissue sample collected.",IF(M293="Same population","Tissue sample collected from another individual in the same population.",""))</f>
        <v/>
      </c>
      <c r="BT293" s="41" t="str">
        <f>IF(R293&lt;&gt;"","Seed sample collected from "&amp;R293&amp;" plants within the same population.","")</f>
        <v/>
      </c>
      <c r="BU293" s="41" t="str">
        <f>IF(AB293&lt;&gt;"",AB293&amp;". ","")</f>
        <v/>
      </c>
      <c r="BV293" s="41" t="str">
        <f>IF(AE293&lt;&gt;"","Landowner: "&amp;AE293&amp;".","")</f>
        <v/>
      </c>
      <c r="BW293" s="41" t="str">
        <f>IF(AF293&lt;&gt;"","Element Occurrence ID: "&amp;AF293&amp;".","")</f>
        <v/>
      </c>
      <c r="BX293" s="41" t="str">
        <f t="shared" si="46"/>
        <v/>
      </c>
      <c r="BY293" t="str">
        <f t="shared" si="47"/>
        <v/>
      </c>
      <c r="BZ293" s="41" t="str">
        <f t="shared" si="48"/>
        <v/>
      </c>
      <c r="CA293" t="str">
        <f t="shared" si="49"/>
        <v/>
      </c>
      <c r="CB293" s="41" t="str">
        <f>IF(AU293&lt;&gt;"","Area immediately surrounding specimen: "&amp;AU293&amp;".","")</f>
        <v/>
      </c>
      <c r="CC293" s="41" t="str">
        <f>IF(T293&lt;&gt;"","Habit: "&amp;T293&amp;".","")</f>
        <v/>
      </c>
      <c r="CD293" s="41" t="str">
        <f>IF(U293&lt;&gt;"","Life history habit: "&amp;U293&amp;".","")</f>
        <v/>
      </c>
      <c r="CE293" s="41" t="str">
        <f>IF(V293&lt;&gt;"","Graminoid habit: "&amp;V293&amp;".","")</f>
        <v/>
      </c>
      <c r="CF293" s="41" t="str">
        <f>IF(W293&lt;&gt;"","Flower color: "&amp;W293&amp;".","")</f>
        <v/>
      </c>
      <c r="CG293" s="41" t="str">
        <f>IF(X293&lt;&gt;"","Height in centimeters: "&amp;X293&amp;".","")</f>
        <v/>
      </c>
      <c r="CH293" s="41" t="str">
        <f>IF(Y293&lt;&gt;"",Y293&amp;".","")</f>
        <v/>
      </c>
      <c r="CI293" s="41" t="str">
        <f t="shared" si="50"/>
        <v/>
      </c>
      <c r="CJ293" t="str">
        <f t="shared" si="51"/>
        <v/>
      </c>
      <c r="CK293" s="41" t="str">
        <f>IF(T293&lt;&gt;"","''habit'':"&amp;"''"&amp;T293&amp;"'',","")</f>
        <v/>
      </c>
      <c r="CL293" s="41" t="str">
        <f>IF(U293&lt;&gt;"","''life cycle habit'':"&amp;"''"&amp;U293&amp;"'',","")</f>
        <v/>
      </c>
      <c r="CM293" s="41" t="str">
        <f>IF(V293&lt;&gt;"","''graminoidHabit'':"&amp;"''"&amp;V293&amp;"'',","")</f>
        <v/>
      </c>
      <c r="CN293" s="41" t="str">
        <f>IF(W293&lt;&gt;"","''flower color'':"&amp;"''"&amp;W293&amp;"'',","")</f>
        <v/>
      </c>
      <c r="CO293" s="41" t="str">
        <f>IF(X293&lt;&gt;"","''heightInCentimeters'':"&amp;X293&amp;",","")</f>
        <v/>
      </c>
      <c r="CP293" s="41" t="str">
        <f>IF(Y293&lt;&gt;"",Y293,"")</f>
        <v/>
      </c>
      <c r="CQ293" s="41" t="str">
        <f t="shared" si="52"/>
        <v/>
      </c>
      <c r="CR293" s="42" t="str">
        <f t="shared" si="53"/>
        <v/>
      </c>
      <c r="CS293" t="str">
        <f t="shared" si="54"/>
        <v/>
      </c>
      <c r="CT293" t="str">
        <f>IF(L293="Y","tissue","")</f>
        <v/>
      </c>
      <c r="CU293" t="str">
        <f>IF(L293="Y","in collection","")</f>
        <v/>
      </c>
      <c r="CV293" t="str">
        <f>IF(L293="Y","dessicated","")</f>
        <v/>
      </c>
    </row>
    <row r="294" spans="1:100" ht="16.5" x14ac:dyDescent="0.3">
      <c r="A294" s="7"/>
      <c r="B294" s="19"/>
      <c r="C294" s="19"/>
      <c r="D294" s="19"/>
      <c r="E294" s="19"/>
      <c r="F294" s="19"/>
      <c r="G294" s="10"/>
      <c r="H294" s="14"/>
      <c r="I294" s="19"/>
      <c r="J294" s="19"/>
      <c r="K294" s="10"/>
      <c r="L294" s="19"/>
      <c r="M294" s="19"/>
      <c r="N294" s="19"/>
      <c r="O294" s="19"/>
      <c r="P294" s="19"/>
      <c r="Q294" s="24"/>
      <c r="R294" s="14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29"/>
      <c r="AL294" s="29"/>
      <c r="AM294" s="7"/>
      <c r="AN294" s="7"/>
      <c r="AO294" s="7"/>
      <c r="AP294" s="19"/>
      <c r="AQ294" s="19"/>
      <c r="AR294" s="19"/>
      <c r="AS294" s="14"/>
      <c r="AT294" s="19"/>
      <c r="AU294" s="19"/>
      <c r="AV294" s="19"/>
      <c r="AW294" s="14"/>
      <c r="AX294" s="19"/>
      <c r="AY294" s="19"/>
      <c r="AZ294" s="19"/>
      <c r="BA294" s="19"/>
      <c r="BB294" s="19"/>
      <c r="BC294" s="19"/>
      <c r="BD294" s="19"/>
      <c r="BE294" s="19"/>
      <c r="BF294" s="14"/>
      <c r="BG294" s="35" t="str">
        <f>IF(BB294&lt;&gt;"","&lt;a href='https://www.inaturalist.org/observations/"&amp;BB294&amp;" 'target='_blank' style='color: blue'&gt;iNaturalist Record: "&amp;BB294&amp;"&lt;/a&gt; ","")</f>
        <v/>
      </c>
      <c r="BH294" s="36" t="str">
        <f>IF(AT294&lt;&gt;"",AT294&amp;". ","")</f>
        <v/>
      </c>
      <c r="BI294" s="36" t="str">
        <f>IF(AV294&lt;&gt;"","Land use/disturbance history: "&amp;AV294&amp;". ","")</f>
        <v/>
      </c>
      <c r="BJ294" s="36" t="str">
        <f>IF(AW294&lt;&gt;"","Slope in degrees: "&amp;AW294&amp;". ","")</f>
        <v/>
      </c>
      <c r="BK294" s="36" t="str">
        <f>IF(AX294&lt;&gt;"","Slope aspect: "&amp;AX294&amp;". ","")</f>
        <v/>
      </c>
      <c r="BL294" s="36" t="str">
        <f>IF(AY294&lt;&gt;"","Soil description: "&amp;AY294&amp;". ","")</f>
        <v/>
      </c>
      <c r="BM294" s="36" t="str">
        <f>IF(BA294&lt;&gt;"","Terrain: "&amp;BA294&amp;". ","")</f>
        <v/>
      </c>
      <c r="BN294" s="36" t="str">
        <f t="shared" si="44"/>
        <v/>
      </c>
      <c r="BO294" t="str">
        <f t="shared" si="45"/>
        <v/>
      </c>
      <c r="BP294" t="str">
        <f>IF(BD294&lt;&gt;"","Permit: "&amp;BD294,"")</f>
        <v/>
      </c>
      <c r="BQ294" s="41" t="str">
        <f>IF(AA294="Abundant","Estimated frequency within viewshed: Abundant (&gt;500).",IF(AA294="Common","Estimated frequency within viewshed: Common (101-500).",IF(AA294="Frequent","Estimated frequency within viewshed: Frequent (11-100).",IF(AA294="Occasional","Estimated frequency within viewshed: Occasional (6-10).",IF(AA294="Rare","Estimated frequency within viewshed: Rare (1-5).","")))))</f>
        <v/>
      </c>
      <c r="BR294" s="41" t="str">
        <f>IF(B294&lt;&gt;"",B294&amp;". ","")</f>
        <v/>
      </c>
      <c r="BS294" s="41" t="str">
        <f>IF(M294="Same individual","Tissue sample collected.",IF(M294="Same population","Tissue sample collected from another individual in the same population.",""))</f>
        <v/>
      </c>
      <c r="BT294" s="41" t="str">
        <f>IF(R294&lt;&gt;"","Seed sample collected from "&amp;R294&amp;" plants within the same population.","")</f>
        <v/>
      </c>
      <c r="BU294" s="41" t="str">
        <f>IF(AB294&lt;&gt;"",AB294&amp;". ","")</f>
        <v/>
      </c>
      <c r="BV294" s="41" t="str">
        <f>IF(AE294&lt;&gt;"","Landowner: "&amp;AE294&amp;".","")</f>
        <v/>
      </c>
      <c r="BW294" s="41" t="str">
        <f>IF(AF294&lt;&gt;"","Element Occurrence ID: "&amp;AF294&amp;".","")</f>
        <v/>
      </c>
      <c r="BX294" s="41" t="str">
        <f t="shared" si="46"/>
        <v/>
      </c>
      <c r="BY294" t="str">
        <f t="shared" si="47"/>
        <v/>
      </c>
      <c r="BZ294" s="41" t="str">
        <f t="shared" si="48"/>
        <v/>
      </c>
      <c r="CA294" t="str">
        <f t="shared" si="49"/>
        <v/>
      </c>
      <c r="CB294" s="41" t="str">
        <f>IF(AU294&lt;&gt;"","Area immediately surrounding specimen: "&amp;AU294&amp;".","")</f>
        <v/>
      </c>
      <c r="CC294" s="41" t="str">
        <f>IF(T294&lt;&gt;"","Habit: "&amp;T294&amp;".","")</f>
        <v/>
      </c>
      <c r="CD294" s="41" t="str">
        <f>IF(U294&lt;&gt;"","Life history habit: "&amp;U294&amp;".","")</f>
        <v/>
      </c>
      <c r="CE294" s="41" t="str">
        <f>IF(V294&lt;&gt;"","Graminoid habit: "&amp;V294&amp;".","")</f>
        <v/>
      </c>
      <c r="CF294" s="41" t="str">
        <f>IF(W294&lt;&gt;"","Flower color: "&amp;W294&amp;".","")</f>
        <v/>
      </c>
      <c r="CG294" s="41" t="str">
        <f>IF(X294&lt;&gt;"","Height in centimeters: "&amp;X294&amp;".","")</f>
        <v/>
      </c>
      <c r="CH294" s="41" t="str">
        <f>IF(Y294&lt;&gt;"",Y294&amp;".","")</f>
        <v/>
      </c>
      <c r="CI294" s="41" t="str">
        <f t="shared" si="50"/>
        <v/>
      </c>
      <c r="CJ294" t="str">
        <f t="shared" si="51"/>
        <v/>
      </c>
      <c r="CK294" s="41" t="str">
        <f>IF(T294&lt;&gt;"","''habit'':"&amp;"''"&amp;T294&amp;"'',","")</f>
        <v/>
      </c>
      <c r="CL294" s="41" t="str">
        <f>IF(U294&lt;&gt;"","''life cycle habit'':"&amp;"''"&amp;U294&amp;"'',","")</f>
        <v/>
      </c>
      <c r="CM294" s="41" t="str">
        <f>IF(V294&lt;&gt;"","''graminoidHabit'':"&amp;"''"&amp;V294&amp;"'',","")</f>
        <v/>
      </c>
      <c r="CN294" s="41" t="str">
        <f>IF(W294&lt;&gt;"","''flower color'':"&amp;"''"&amp;W294&amp;"'',","")</f>
        <v/>
      </c>
      <c r="CO294" s="41" t="str">
        <f>IF(X294&lt;&gt;"","''heightInCentimeters'':"&amp;X294&amp;",","")</f>
        <v/>
      </c>
      <c r="CP294" s="41" t="str">
        <f>IF(Y294&lt;&gt;"",Y294,"")</f>
        <v/>
      </c>
      <c r="CQ294" s="41" t="str">
        <f t="shared" si="52"/>
        <v/>
      </c>
      <c r="CR294" s="42" t="str">
        <f t="shared" si="53"/>
        <v/>
      </c>
      <c r="CS294" t="str">
        <f t="shared" si="54"/>
        <v/>
      </c>
      <c r="CT294" t="str">
        <f>IF(L294="Y","tissue","")</f>
        <v/>
      </c>
      <c r="CU294" t="str">
        <f>IF(L294="Y","in collection","")</f>
        <v/>
      </c>
      <c r="CV294" t="str">
        <f>IF(L294="Y","dessicated","")</f>
        <v/>
      </c>
    </row>
    <row r="295" spans="1:100" ht="16.5" x14ac:dyDescent="0.3">
      <c r="A295" s="7"/>
      <c r="B295" s="19"/>
      <c r="C295" s="19"/>
      <c r="D295" s="19"/>
      <c r="E295" s="19"/>
      <c r="F295" s="19"/>
      <c r="G295" s="10"/>
      <c r="H295" s="14"/>
      <c r="I295" s="19"/>
      <c r="J295" s="19"/>
      <c r="K295" s="10"/>
      <c r="L295" s="19"/>
      <c r="M295" s="19"/>
      <c r="N295" s="19"/>
      <c r="O295" s="19"/>
      <c r="P295" s="19"/>
      <c r="Q295" s="24"/>
      <c r="R295" s="14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29"/>
      <c r="AL295" s="29"/>
      <c r="AM295" s="7"/>
      <c r="AN295" s="7"/>
      <c r="AO295" s="7"/>
      <c r="AP295" s="19"/>
      <c r="AQ295" s="19"/>
      <c r="AR295" s="19"/>
      <c r="AS295" s="14"/>
      <c r="AT295" s="19"/>
      <c r="AU295" s="19"/>
      <c r="AV295" s="19"/>
      <c r="AW295" s="14"/>
      <c r="AX295" s="19"/>
      <c r="AY295" s="19"/>
      <c r="AZ295" s="19"/>
      <c r="BA295" s="19"/>
      <c r="BB295" s="19"/>
      <c r="BC295" s="19"/>
      <c r="BD295" s="19"/>
      <c r="BE295" s="19"/>
      <c r="BF295" s="14"/>
      <c r="BG295" s="35" t="str">
        <f>IF(BB295&lt;&gt;"","&lt;a href='https://www.inaturalist.org/observations/"&amp;BB295&amp;" 'target='_blank' style='color: blue'&gt;iNaturalist Record: "&amp;BB295&amp;"&lt;/a&gt; ","")</f>
        <v/>
      </c>
      <c r="BH295" s="36" t="str">
        <f>IF(AT295&lt;&gt;"",AT295&amp;". ","")</f>
        <v/>
      </c>
      <c r="BI295" s="36" t="str">
        <f>IF(AV295&lt;&gt;"","Land use/disturbance history: "&amp;AV295&amp;". ","")</f>
        <v/>
      </c>
      <c r="BJ295" s="36" t="str">
        <f>IF(AW295&lt;&gt;"","Slope in degrees: "&amp;AW295&amp;". ","")</f>
        <v/>
      </c>
      <c r="BK295" s="36" t="str">
        <f>IF(AX295&lt;&gt;"","Slope aspect: "&amp;AX295&amp;". ","")</f>
        <v/>
      </c>
      <c r="BL295" s="36" t="str">
        <f>IF(AY295&lt;&gt;"","Soil description: "&amp;AY295&amp;". ","")</f>
        <v/>
      </c>
      <c r="BM295" s="36" t="str">
        <f>IF(BA295&lt;&gt;"","Terrain: "&amp;BA295&amp;". ","")</f>
        <v/>
      </c>
      <c r="BN295" s="36" t="str">
        <f t="shared" si="44"/>
        <v/>
      </c>
      <c r="BO295" t="str">
        <f t="shared" si="45"/>
        <v/>
      </c>
      <c r="BP295" t="str">
        <f>IF(BD295&lt;&gt;"","Permit: "&amp;BD295,"")</f>
        <v/>
      </c>
      <c r="BQ295" s="41" t="str">
        <f>IF(AA295="Abundant","Estimated frequency within viewshed: Abundant (&gt;500).",IF(AA295="Common","Estimated frequency within viewshed: Common (101-500).",IF(AA295="Frequent","Estimated frequency within viewshed: Frequent (11-100).",IF(AA295="Occasional","Estimated frequency within viewshed: Occasional (6-10).",IF(AA295="Rare","Estimated frequency within viewshed: Rare (1-5).","")))))</f>
        <v/>
      </c>
      <c r="BR295" s="41" t="str">
        <f>IF(B295&lt;&gt;"",B295&amp;". ","")</f>
        <v/>
      </c>
      <c r="BS295" s="41" t="str">
        <f>IF(M295="Same individual","Tissue sample collected.",IF(M295="Same population","Tissue sample collected from another individual in the same population.",""))</f>
        <v/>
      </c>
      <c r="BT295" s="41" t="str">
        <f>IF(R295&lt;&gt;"","Seed sample collected from "&amp;R295&amp;" plants within the same population.","")</f>
        <v/>
      </c>
      <c r="BU295" s="41" t="str">
        <f>IF(AB295&lt;&gt;"",AB295&amp;". ","")</f>
        <v/>
      </c>
      <c r="BV295" s="41" t="str">
        <f>IF(AE295&lt;&gt;"","Landowner: "&amp;AE295&amp;".","")</f>
        <v/>
      </c>
      <c r="BW295" s="41" t="str">
        <f>IF(AF295&lt;&gt;"","Element Occurrence ID: "&amp;AF295&amp;".","")</f>
        <v/>
      </c>
      <c r="BX295" s="41" t="str">
        <f t="shared" si="46"/>
        <v/>
      </c>
      <c r="BY295" t="str">
        <f t="shared" si="47"/>
        <v/>
      </c>
      <c r="BZ295" s="41" t="str">
        <f t="shared" si="48"/>
        <v/>
      </c>
      <c r="CA295" t="str">
        <f t="shared" si="49"/>
        <v/>
      </c>
      <c r="CB295" s="41" t="str">
        <f>IF(AU295&lt;&gt;"","Area immediately surrounding specimen: "&amp;AU295&amp;".","")</f>
        <v/>
      </c>
      <c r="CC295" s="41" t="str">
        <f>IF(T295&lt;&gt;"","Habit: "&amp;T295&amp;".","")</f>
        <v/>
      </c>
      <c r="CD295" s="41" t="str">
        <f>IF(U295&lt;&gt;"","Life history habit: "&amp;U295&amp;".","")</f>
        <v/>
      </c>
      <c r="CE295" s="41" t="str">
        <f>IF(V295&lt;&gt;"","Graminoid habit: "&amp;V295&amp;".","")</f>
        <v/>
      </c>
      <c r="CF295" s="41" t="str">
        <f>IF(W295&lt;&gt;"","Flower color: "&amp;W295&amp;".","")</f>
        <v/>
      </c>
      <c r="CG295" s="41" t="str">
        <f>IF(X295&lt;&gt;"","Height in centimeters: "&amp;X295&amp;".","")</f>
        <v/>
      </c>
      <c r="CH295" s="41" t="str">
        <f>IF(Y295&lt;&gt;"",Y295&amp;".","")</f>
        <v/>
      </c>
      <c r="CI295" s="41" t="str">
        <f t="shared" si="50"/>
        <v/>
      </c>
      <c r="CJ295" t="str">
        <f t="shared" si="51"/>
        <v/>
      </c>
      <c r="CK295" s="41" t="str">
        <f>IF(T295&lt;&gt;"","''habit'':"&amp;"''"&amp;T295&amp;"'',","")</f>
        <v/>
      </c>
      <c r="CL295" s="41" t="str">
        <f>IF(U295&lt;&gt;"","''life cycle habit'':"&amp;"''"&amp;U295&amp;"'',","")</f>
        <v/>
      </c>
      <c r="CM295" s="41" t="str">
        <f>IF(V295&lt;&gt;"","''graminoidHabit'':"&amp;"''"&amp;V295&amp;"'',","")</f>
        <v/>
      </c>
      <c r="CN295" s="41" t="str">
        <f>IF(W295&lt;&gt;"","''flower color'':"&amp;"''"&amp;W295&amp;"'',","")</f>
        <v/>
      </c>
      <c r="CO295" s="41" t="str">
        <f>IF(X295&lt;&gt;"","''heightInCentimeters'':"&amp;X295&amp;",","")</f>
        <v/>
      </c>
      <c r="CP295" s="41" t="str">
        <f>IF(Y295&lt;&gt;"",Y295,"")</f>
        <v/>
      </c>
      <c r="CQ295" s="41" t="str">
        <f t="shared" si="52"/>
        <v/>
      </c>
      <c r="CR295" s="42" t="str">
        <f t="shared" si="53"/>
        <v/>
      </c>
      <c r="CS295" t="str">
        <f t="shared" si="54"/>
        <v/>
      </c>
      <c r="CT295" t="str">
        <f>IF(L295="Y","tissue","")</f>
        <v/>
      </c>
      <c r="CU295" t="str">
        <f>IF(L295="Y","in collection","")</f>
        <v/>
      </c>
      <c r="CV295" t="str">
        <f>IF(L295="Y","dessicated","")</f>
        <v/>
      </c>
    </row>
    <row r="296" spans="1:100" ht="16.5" x14ac:dyDescent="0.3">
      <c r="A296" s="7"/>
      <c r="B296" s="19"/>
      <c r="C296" s="19"/>
      <c r="D296" s="19"/>
      <c r="E296" s="19"/>
      <c r="F296" s="19"/>
      <c r="G296" s="10"/>
      <c r="H296" s="14"/>
      <c r="I296" s="19"/>
      <c r="J296" s="19"/>
      <c r="K296" s="10"/>
      <c r="L296" s="19"/>
      <c r="M296" s="19"/>
      <c r="N296" s="19"/>
      <c r="O296" s="19"/>
      <c r="P296" s="19"/>
      <c r="Q296" s="24"/>
      <c r="R296" s="14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29"/>
      <c r="AL296" s="29"/>
      <c r="AM296" s="7"/>
      <c r="AN296" s="7"/>
      <c r="AO296" s="7"/>
      <c r="AP296" s="19"/>
      <c r="AQ296" s="19"/>
      <c r="AR296" s="19"/>
      <c r="AS296" s="14"/>
      <c r="AT296" s="19"/>
      <c r="AU296" s="19"/>
      <c r="AV296" s="19"/>
      <c r="AW296" s="14"/>
      <c r="AX296" s="19"/>
      <c r="AY296" s="19"/>
      <c r="AZ296" s="19"/>
      <c r="BA296" s="19"/>
      <c r="BB296" s="19"/>
      <c r="BC296" s="19"/>
      <c r="BD296" s="19"/>
      <c r="BE296" s="19"/>
      <c r="BF296" s="14"/>
      <c r="BG296" s="35" t="str">
        <f>IF(BB296&lt;&gt;"","&lt;a href='https://www.inaturalist.org/observations/"&amp;BB296&amp;" 'target='_blank' style='color: blue'&gt;iNaturalist Record: "&amp;BB296&amp;"&lt;/a&gt; ","")</f>
        <v/>
      </c>
      <c r="BH296" s="36" t="str">
        <f>IF(AT296&lt;&gt;"",AT296&amp;". ","")</f>
        <v/>
      </c>
      <c r="BI296" s="36" t="str">
        <f>IF(AV296&lt;&gt;"","Land use/disturbance history: "&amp;AV296&amp;". ","")</f>
        <v/>
      </c>
      <c r="BJ296" s="36" t="str">
        <f>IF(AW296&lt;&gt;"","Slope in degrees: "&amp;AW296&amp;". ","")</f>
        <v/>
      </c>
      <c r="BK296" s="36" t="str">
        <f>IF(AX296&lt;&gt;"","Slope aspect: "&amp;AX296&amp;". ","")</f>
        <v/>
      </c>
      <c r="BL296" s="36" t="str">
        <f>IF(AY296&lt;&gt;"","Soil description: "&amp;AY296&amp;". ","")</f>
        <v/>
      </c>
      <c r="BM296" s="36" t="str">
        <f>IF(BA296&lt;&gt;"","Terrain: "&amp;BA296&amp;". ","")</f>
        <v/>
      </c>
      <c r="BN296" s="36" t="str">
        <f t="shared" si="44"/>
        <v/>
      </c>
      <c r="BO296" t="str">
        <f t="shared" si="45"/>
        <v/>
      </c>
      <c r="BP296" t="str">
        <f>IF(BD296&lt;&gt;"","Permit: "&amp;BD296,"")</f>
        <v/>
      </c>
      <c r="BQ296" s="41" t="str">
        <f>IF(AA296="Abundant","Estimated frequency within viewshed: Abundant (&gt;500).",IF(AA296="Common","Estimated frequency within viewshed: Common (101-500).",IF(AA296="Frequent","Estimated frequency within viewshed: Frequent (11-100).",IF(AA296="Occasional","Estimated frequency within viewshed: Occasional (6-10).",IF(AA296="Rare","Estimated frequency within viewshed: Rare (1-5).","")))))</f>
        <v/>
      </c>
      <c r="BR296" s="41" t="str">
        <f>IF(B296&lt;&gt;"",B296&amp;". ","")</f>
        <v/>
      </c>
      <c r="BS296" s="41" t="str">
        <f>IF(M296="Same individual","Tissue sample collected.",IF(M296="Same population","Tissue sample collected from another individual in the same population.",""))</f>
        <v/>
      </c>
      <c r="BT296" s="41" t="str">
        <f>IF(R296&lt;&gt;"","Seed sample collected from "&amp;R296&amp;" plants within the same population.","")</f>
        <v/>
      </c>
      <c r="BU296" s="41" t="str">
        <f>IF(AB296&lt;&gt;"",AB296&amp;". ","")</f>
        <v/>
      </c>
      <c r="BV296" s="41" t="str">
        <f>IF(AE296&lt;&gt;"","Landowner: "&amp;AE296&amp;".","")</f>
        <v/>
      </c>
      <c r="BW296" s="41" t="str">
        <f>IF(AF296&lt;&gt;"","Element Occurrence ID: "&amp;AF296&amp;".","")</f>
        <v/>
      </c>
      <c r="BX296" s="41" t="str">
        <f t="shared" si="46"/>
        <v/>
      </c>
      <c r="BY296" t="str">
        <f t="shared" si="47"/>
        <v/>
      </c>
      <c r="BZ296" s="41" t="str">
        <f t="shared" si="48"/>
        <v/>
      </c>
      <c r="CA296" t="str">
        <f t="shared" si="49"/>
        <v/>
      </c>
      <c r="CB296" s="41" t="str">
        <f>IF(AU296&lt;&gt;"","Area immediately surrounding specimen: "&amp;AU296&amp;".","")</f>
        <v/>
      </c>
      <c r="CC296" s="41" t="str">
        <f>IF(T296&lt;&gt;"","Habit: "&amp;T296&amp;".","")</f>
        <v/>
      </c>
      <c r="CD296" s="41" t="str">
        <f>IF(U296&lt;&gt;"","Life history habit: "&amp;U296&amp;".","")</f>
        <v/>
      </c>
      <c r="CE296" s="41" t="str">
        <f>IF(V296&lt;&gt;"","Graminoid habit: "&amp;V296&amp;".","")</f>
        <v/>
      </c>
      <c r="CF296" s="41" t="str">
        <f>IF(W296&lt;&gt;"","Flower color: "&amp;W296&amp;".","")</f>
        <v/>
      </c>
      <c r="CG296" s="41" t="str">
        <f>IF(X296&lt;&gt;"","Height in centimeters: "&amp;X296&amp;".","")</f>
        <v/>
      </c>
      <c r="CH296" s="41" t="str">
        <f>IF(Y296&lt;&gt;"",Y296&amp;".","")</f>
        <v/>
      </c>
      <c r="CI296" s="41" t="str">
        <f t="shared" si="50"/>
        <v/>
      </c>
      <c r="CJ296" t="str">
        <f t="shared" si="51"/>
        <v/>
      </c>
      <c r="CK296" s="41" t="str">
        <f>IF(T296&lt;&gt;"","''habit'':"&amp;"''"&amp;T296&amp;"'',","")</f>
        <v/>
      </c>
      <c r="CL296" s="41" t="str">
        <f>IF(U296&lt;&gt;"","''life cycle habit'':"&amp;"''"&amp;U296&amp;"'',","")</f>
        <v/>
      </c>
      <c r="CM296" s="41" t="str">
        <f>IF(V296&lt;&gt;"","''graminoidHabit'':"&amp;"''"&amp;V296&amp;"'',","")</f>
        <v/>
      </c>
      <c r="CN296" s="41" t="str">
        <f>IF(W296&lt;&gt;"","''flower color'':"&amp;"''"&amp;W296&amp;"'',","")</f>
        <v/>
      </c>
      <c r="CO296" s="41" t="str">
        <f>IF(X296&lt;&gt;"","''heightInCentimeters'':"&amp;X296&amp;",","")</f>
        <v/>
      </c>
      <c r="CP296" s="41" t="str">
        <f>IF(Y296&lt;&gt;"",Y296,"")</f>
        <v/>
      </c>
      <c r="CQ296" s="41" t="str">
        <f t="shared" si="52"/>
        <v/>
      </c>
      <c r="CR296" s="42" t="str">
        <f t="shared" si="53"/>
        <v/>
      </c>
      <c r="CS296" t="str">
        <f t="shared" si="54"/>
        <v/>
      </c>
      <c r="CT296" t="str">
        <f>IF(L296="Y","tissue","")</f>
        <v/>
      </c>
      <c r="CU296" t="str">
        <f>IF(L296="Y","in collection","")</f>
        <v/>
      </c>
      <c r="CV296" t="str">
        <f>IF(L296="Y","dessicated","")</f>
        <v/>
      </c>
    </row>
    <row r="297" spans="1:100" ht="16.5" x14ac:dyDescent="0.3">
      <c r="A297" s="7"/>
      <c r="B297" s="19"/>
      <c r="C297" s="19"/>
      <c r="D297" s="19"/>
      <c r="E297" s="19"/>
      <c r="F297" s="19"/>
      <c r="G297" s="10"/>
      <c r="H297" s="14"/>
      <c r="I297" s="19"/>
      <c r="J297" s="19"/>
      <c r="K297" s="10"/>
      <c r="L297" s="19"/>
      <c r="M297" s="19"/>
      <c r="N297" s="19"/>
      <c r="O297" s="19"/>
      <c r="P297" s="19"/>
      <c r="Q297" s="24"/>
      <c r="R297" s="14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29"/>
      <c r="AL297" s="29"/>
      <c r="AM297" s="7"/>
      <c r="AN297" s="7"/>
      <c r="AO297" s="7"/>
      <c r="AP297" s="19"/>
      <c r="AQ297" s="19"/>
      <c r="AR297" s="19"/>
      <c r="AS297" s="14"/>
      <c r="AT297" s="19"/>
      <c r="AU297" s="19"/>
      <c r="AV297" s="19"/>
      <c r="AW297" s="14"/>
      <c r="AX297" s="19"/>
      <c r="AY297" s="19"/>
      <c r="AZ297" s="19"/>
      <c r="BA297" s="19"/>
      <c r="BB297" s="19"/>
      <c r="BC297" s="19"/>
      <c r="BD297" s="19"/>
      <c r="BE297" s="19"/>
      <c r="BF297" s="14"/>
      <c r="BG297" s="35" t="str">
        <f>IF(BB297&lt;&gt;"","&lt;a href='https://www.inaturalist.org/observations/"&amp;BB297&amp;" 'target='_blank' style='color: blue'&gt;iNaturalist Record: "&amp;BB297&amp;"&lt;/a&gt; ","")</f>
        <v/>
      </c>
      <c r="BH297" s="36" t="str">
        <f>IF(AT297&lt;&gt;"",AT297&amp;". ","")</f>
        <v/>
      </c>
      <c r="BI297" s="36" t="str">
        <f>IF(AV297&lt;&gt;"","Land use/disturbance history: "&amp;AV297&amp;". ","")</f>
        <v/>
      </c>
      <c r="BJ297" s="36" t="str">
        <f>IF(AW297&lt;&gt;"","Slope in degrees: "&amp;AW297&amp;". ","")</f>
        <v/>
      </c>
      <c r="BK297" s="36" t="str">
        <f>IF(AX297&lt;&gt;"","Slope aspect: "&amp;AX297&amp;". ","")</f>
        <v/>
      </c>
      <c r="BL297" s="36" t="str">
        <f>IF(AY297&lt;&gt;"","Soil description: "&amp;AY297&amp;". ","")</f>
        <v/>
      </c>
      <c r="BM297" s="36" t="str">
        <f>IF(BA297&lt;&gt;"","Terrain: "&amp;BA297&amp;". ","")</f>
        <v/>
      </c>
      <c r="BN297" s="36" t="str">
        <f t="shared" si="44"/>
        <v/>
      </c>
      <c r="BO297" t="str">
        <f t="shared" si="45"/>
        <v/>
      </c>
      <c r="BP297" t="str">
        <f>IF(BD297&lt;&gt;"","Permit: "&amp;BD297,"")</f>
        <v/>
      </c>
      <c r="BQ297" s="41" t="str">
        <f>IF(AA297="Abundant","Estimated frequency within viewshed: Abundant (&gt;500).",IF(AA297="Common","Estimated frequency within viewshed: Common (101-500).",IF(AA297="Frequent","Estimated frequency within viewshed: Frequent (11-100).",IF(AA297="Occasional","Estimated frequency within viewshed: Occasional (6-10).",IF(AA297="Rare","Estimated frequency within viewshed: Rare (1-5).","")))))</f>
        <v/>
      </c>
      <c r="BR297" s="41" t="str">
        <f>IF(B297&lt;&gt;"",B297&amp;". ","")</f>
        <v/>
      </c>
      <c r="BS297" s="41" t="str">
        <f>IF(M297="Same individual","Tissue sample collected.",IF(M297="Same population","Tissue sample collected from another individual in the same population.",""))</f>
        <v/>
      </c>
      <c r="BT297" s="41" t="str">
        <f>IF(R297&lt;&gt;"","Seed sample collected from "&amp;R297&amp;" plants within the same population.","")</f>
        <v/>
      </c>
      <c r="BU297" s="41" t="str">
        <f>IF(AB297&lt;&gt;"",AB297&amp;". ","")</f>
        <v/>
      </c>
      <c r="BV297" s="41" t="str">
        <f>IF(AE297&lt;&gt;"","Landowner: "&amp;AE297&amp;".","")</f>
        <v/>
      </c>
      <c r="BW297" s="41" t="str">
        <f>IF(AF297&lt;&gt;"","Element Occurrence ID: "&amp;AF297&amp;".","")</f>
        <v/>
      </c>
      <c r="BX297" s="41" t="str">
        <f t="shared" si="46"/>
        <v/>
      </c>
      <c r="BY297" t="str">
        <f t="shared" si="47"/>
        <v/>
      </c>
      <c r="BZ297" s="41" t="str">
        <f t="shared" si="48"/>
        <v/>
      </c>
      <c r="CA297" t="str">
        <f t="shared" si="49"/>
        <v/>
      </c>
      <c r="CB297" s="41" t="str">
        <f>IF(AU297&lt;&gt;"","Area immediately surrounding specimen: "&amp;AU297&amp;".","")</f>
        <v/>
      </c>
      <c r="CC297" s="41" t="str">
        <f>IF(T297&lt;&gt;"","Habit: "&amp;T297&amp;".","")</f>
        <v/>
      </c>
      <c r="CD297" s="41" t="str">
        <f>IF(U297&lt;&gt;"","Life history habit: "&amp;U297&amp;".","")</f>
        <v/>
      </c>
      <c r="CE297" s="41" t="str">
        <f>IF(V297&lt;&gt;"","Graminoid habit: "&amp;V297&amp;".","")</f>
        <v/>
      </c>
      <c r="CF297" s="41" t="str">
        <f>IF(W297&lt;&gt;"","Flower color: "&amp;W297&amp;".","")</f>
        <v/>
      </c>
      <c r="CG297" s="41" t="str">
        <f>IF(X297&lt;&gt;"","Height in centimeters: "&amp;X297&amp;".","")</f>
        <v/>
      </c>
      <c r="CH297" s="41" t="str">
        <f>IF(Y297&lt;&gt;"",Y297&amp;".","")</f>
        <v/>
      </c>
      <c r="CI297" s="41" t="str">
        <f t="shared" si="50"/>
        <v/>
      </c>
      <c r="CJ297" t="str">
        <f t="shared" si="51"/>
        <v/>
      </c>
      <c r="CK297" s="41" t="str">
        <f>IF(T297&lt;&gt;"","''habit'':"&amp;"''"&amp;T297&amp;"'',","")</f>
        <v/>
      </c>
      <c r="CL297" s="41" t="str">
        <f>IF(U297&lt;&gt;"","''life cycle habit'':"&amp;"''"&amp;U297&amp;"'',","")</f>
        <v/>
      </c>
      <c r="CM297" s="41" t="str">
        <f>IF(V297&lt;&gt;"","''graminoidHabit'':"&amp;"''"&amp;V297&amp;"'',","")</f>
        <v/>
      </c>
      <c r="CN297" s="41" t="str">
        <f>IF(W297&lt;&gt;"","''flower color'':"&amp;"''"&amp;W297&amp;"'',","")</f>
        <v/>
      </c>
      <c r="CO297" s="41" t="str">
        <f>IF(X297&lt;&gt;"","''heightInCentimeters'':"&amp;X297&amp;",","")</f>
        <v/>
      </c>
      <c r="CP297" s="41" t="str">
        <f>IF(Y297&lt;&gt;"",Y297,"")</f>
        <v/>
      </c>
      <c r="CQ297" s="41" t="str">
        <f t="shared" si="52"/>
        <v/>
      </c>
      <c r="CR297" s="42" t="str">
        <f t="shared" si="53"/>
        <v/>
      </c>
      <c r="CS297" t="str">
        <f t="shared" si="54"/>
        <v/>
      </c>
      <c r="CT297" t="str">
        <f>IF(L297="Y","tissue","")</f>
        <v/>
      </c>
      <c r="CU297" t="str">
        <f>IF(L297="Y","in collection","")</f>
        <v/>
      </c>
      <c r="CV297" t="str">
        <f>IF(L297="Y","dessicated","")</f>
        <v/>
      </c>
    </row>
    <row r="298" spans="1:100" ht="16.5" x14ac:dyDescent="0.3">
      <c r="A298" s="7"/>
      <c r="B298" s="19"/>
      <c r="C298" s="19"/>
      <c r="D298" s="19"/>
      <c r="E298" s="19"/>
      <c r="F298" s="19"/>
      <c r="G298" s="10"/>
      <c r="H298" s="14"/>
      <c r="I298" s="19"/>
      <c r="J298" s="19"/>
      <c r="K298" s="10"/>
      <c r="L298" s="19"/>
      <c r="M298" s="19"/>
      <c r="N298" s="19"/>
      <c r="O298" s="19"/>
      <c r="P298" s="19"/>
      <c r="Q298" s="24"/>
      <c r="R298" s="14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29"/>
      <c r="AL298" s="29"/>
      <c r="AM298" s="7"/>
      <c r="AN298" s="7"/>
      <c r="AO298" s="7"/>
      <c r="AP298" s="19"/>
      <c r="AQ298" s="19"/>
      <c r="AR298" s="19"/>
      <c r="AS298" s="14"/>
      <c r="AT298" s="19"/>
      <c r="AU298" s="19"/>
      <c r="AV298" s="19"/>
      <c r="AW298" s="14"/>
      <c r="AX298" s="19"/>
      <c r="AY298" s="19"/>
      <c r="AZ298" s="19"/>
      <c r="BA298" s="19"/>
      <c r="BB298" s="19"/>
      <c r="BC298" s="19"/>
      <c r="BD298" s="19"/>
      <c r="BE298" s="19"/>
      <c r="BF298" s="14"/>
      <c r="BG298" s="35" t="str">
        <f>IF(BB298&lt;&gt;"","&lt;a href='https://www.inaturalist.org/observations/"&amp;BB298&amp;" 'target='_blank' style='color: blue'&gt;iNaturalist Record: "&amp;BB298&amp;"&lt;/a&gt; ","")</f>
        <v/>
      </c>
      <c r="BH298" s="36" t="str">
        <f>IF(AT298&lt;&gt;"",AT298&amp;". ","")</f>
        <v/>
      </c>
      <c r="BI298" s="36" t="str">
        <f>IF(AV298&lt;&gt;"","Land use/disturbance history: "&amp;AV298&amp;". ","")</f>
        <v/>
      </c>
      <c r="BJ298" s="36" t="str">
        <f>IF(AW298&lt;&gt;"","Slope in degrees: "&amp;AW298&amp;". ","")</f>
        <v/>
      </c>
      <c r="BK298" s="36" t="str">
        <f>IF(AX298&lt;&gt;"","Slope aspect: "&amp;AX298&amp;". ","")</f>
        <v/>
      </c>
      <c r="BL298" s="36" t="str">
        <f>IF(AY298&lt;&gt;"","Soil description: "&amp;AY298&amp;". ","")</f>
        <v/>
      </c>
      <c r="BM298" s="36" t="str">
        <f>IF(BA298&lt;&gt;"","Terrain: "&amp;BA298&amp;". ","")</f>
        <v/>
      </c>
      <c r="BN298" s="36" t="str">
        <f t="shared" si="44"/>
        <v/>
      </c>
      <c r="BO298" t="str">
        <f t="shared" si="45"/>
        <v/>
      </c>
      <c r="BP298" t="str">
        <f>IF(BD298&lt;&gt;"","Permit: "&amp;BD298,"")</f>
        <v/>
      </c>
      <c r="BQ298" s="41" t="str">
        <f>IF(AA298="Abundant","Estimated frequency within viewshed: Abundant (&gt;500).",IF(AA298="Common","Estimated frequency within viewshed: Common (101-500).",IF(AA298="Frequent","Estimated frequency within viewshed: Frequent (11-100).",IF(AA298="Occasional","Estimated frequency within viewshed: Occasional (6-10).",IF(AA298="Rare","Estimated frequency within viewshed: Rare (1-5).","")))))</f>
        <v/>
      </c>
      <c r="BR298" s="41" t="str">
        <f>IF(B298&lt;&gt;"",B298&amp;". ","")</f>
        <v/>
      </c>
      <c r="BS298" s="41" t="str">
        <f>IF(M298="Same individual","Tissue sample collected.",IF(M298="Same population","Tissue sample collected from another individual in the same population.",""))</f>
        <v/>
      </c>
      <c r="BT298" s="41" t="str">
        <f>IF(R298&lt;&gt;"","Seed sample collected from "&amp;R298&amp;" plants within the same population.","")</f>
        <v/>
      </c>
      <c r="BU298" s="41" t="str">
        <f>IF(AB298&lt;&gt;"",AB298&amp;". ","")</f>
        <v/>
      </c>
      <c r="BV298" s="41" t="str">
        <f>IF(AE298&lt;&gt;"","Landowner: "&amp;AE298&amp;".","")</f>
        <v/>
      </c>
      <c r="BW298" s="41" t="str">
        <f>IF(AF298&lt;&gt;"","Element Occurrence ID: "&amp;AF298&amp;".","")</f>
        <v/>
      </c>
      <c r="BX298" s="41" t="str">
        <f t="shared" si="46"/>
        <v/>
      </c>
      <c r="BY298" t="str">
        <f t="shared" si="47"/>
        <v/>
      </c>
      <c r="BZ298" s="41" t="str">
        <f t="shared" si="48"/>
        <v/>
      </c>
      <c r="CA298" t="str">
        <f t="shared" si="49"/>
        <v/>
      </c>
      <c r="CB298" s="41" t="str">
        <f>IF(AU298&lt;&gt;"","Area immediately surrounding specimen: "&amp;AU298&amp;".","")</f>
        <v/>
      </c>
      <c r="CC298" s="41" t="str">
        <f>IF(T298&lt;&gt;"","Habit: "&amp;T298&amp;".","")</f>
        <v/>
      </c>
      <c r="CD298" s="41" t="str">
        <f>IF(U298&lt;&gt;"","Life history habit: "&amp;U298&amp;".","")</f>
        <v/>
      </c>
      <c r="CE298" s="41" t="str">
        <f>IF(V298&lt;&gt;"","Graminoid habit: "&amp;V298&amp;".","")</f>
        <v/>
      </c>
      <c r="CF298" s="41" t="str">
        <f>IF(W298&lt;&gt;"","Flower color: "&amp;W298&amp;".","")</f>
        <v/>
      </c>
      <c r="CG298" s="41" t="str">
        <f>IF(X298&lt;&gt;"","Height in centimeters: "&amp;X298&amp;".","")</f>
        <v/>
      </c>
      <c r="CH298" s="41" t="str">
        <f>IF(Y298&lt;&gt;"",Y298&amp;".","")</f>
        <v/>
      </c>
      <c r="CI298" s="41" t="str">
        <f t="shared" si="50"/>
        <v/>
      </c>
      <c r="CJ298" t="str">
        <f t="shared" si="51"/>
        <v/>
      </c>
      <c r="CK298" s="41" t="str">
        <f>IF(T298&lt;&gt;"","''habit'':"&amp;"''"&amp;T298&amp;"'',","")</f>
        <v/>
      </c>
      <c r="CL298" s="41" t="str">
        <f>IF(U298&lt;&gt;"","''life cycle habit'':"&amp;"''"&amp;U298&amp;"'',","")</f>
        <v/>
      </c>
      <c r="CM298" s="41" t="str">
        <f>IF(V298&lt;&gt;"","''graminoidHabit'':"&amp;"''"&amp;V298&amp;"'',","")</f>
        <v/>
      </c>
      <c r="CN298" s="41" t="str">
        <f>IF(W298&lt;&gt;"","''flower color'':"&amp;"''"&amp;W298&amp;"'',","")</f>
        <v/>
      </c>
      <c r="CO298" s="41" t="str">
        <f>IF(X298&lt;&gt;"","''heightInCentimeters'':"&amp;X298&amp;",","")</f>
        <v/>
      </c>
      <c r="CP298" s="41" t="str">
        <f>IF(Y298&lt;&gt;"",Y298,"")</f>
        <v/>
      </c>
      <c r="CQ298" s="41" t="str">
        <f t="shared" si="52"/>
        <v/>
      </c>
      <c r="CR298" s="42" t="str">
        <f t="shared" si="53"/>
        <v/>
      </c>
      <c r="CS298" t="str">
        <f t="shared" si="54"/>
        <v/>
      </c>
      <c r="CT298" t="str">
        <f>IF(L298="Y","tissue","")</f>
        <v/>
      </c>
      <c r="CU298" t="str">
        <f>IF(L298="Y","in collection","")</f>
        <v/>
      </c>
      <c r="CV298" t="str">
        <f>IF(L298="Y","dessicated","")</f>
        <v/>
      </c>
    </row>
    <row r="299" spans="1:100" ht="16.5" x14ac:dyDescent="0.3">
      <c r="A299" s="7"/>
      <c r="B299" s="19"/>
      <c r="C299" s="19"/>
      <c r="D299" s="19"/>
      <c r="E299" s="19"/>
      <c r="F299" s="19"/>
      <c r="G299" s="10"/>
      <c r="H299" s="14"/>
      <c r="I299" s="19"/>
      <c r="J299" s="19"/>
      <c r="K299" s="10"/>
      <c r="L299" s="19"/>
      <c r="M299" s="19"/>
      <c r="N299" s="19"/>
      <c r="O299" s="19"/>
      <c r="P299" s="19"/>
      <c r="Q299" s="24"/>
      <c r="R299" s="14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29"/>
      <c r="AL299" s="29"/>
      <c r="AM299" s="7"/>
      <c r="AN299" s="7"/>
      <c r="AO299" s="7"/>
      <c r="AP299" s="19"/>
      <c r="AQ299" s="19"/>
      <c r="AR299" s="19"/>
      <c r="AS299" s="14"/>
      <c r="AT299" s="19"/>
      <c r="AU299" s="19"/>
      <c r="AV299" s="19"/>
      <c r="AW299" s="14"/>
      <c r="AX299" s="19"/>
      <c r="AY299" s="19"/>
      <c r="AZ299" s="19"/>
      <c r="BA299" s="19"/>
      <c r="BB299" s="19"/>
      <c r="BC299" s="19"/>
      <c r="BD299" s="19"/>
      <c r="BE299" s="19"/>
      <c r="BF299" s="14"/>
      <c r="BG299" s="35" t="str">
        <f>IF(BB299&lt;&gt;"","&lt;a href='https://www.inaturalist.org/observations/"&amp;BB299&amp;" 'target='_blank' style='color: blue'&gt;iNaturalist Record: "&amp;BB299&amp;"&lt;/a&gt; ","")</f>
        <v/>
      </c>
      <c r="BH299" s="36" t="str">
        <f>IF(AT299&lt;&gt;"",AT299&amp;". ","")</f>
        <v/>
      </c>
      <c r="BI299" s="36" t="str">
        <f>IF(AV299&lt;&gt;"","Land use/disturbance history: "&amp;AV299&amp;". ","")</f>
        <v/>
      </c>
      <c r="BJ299" s="36" t="str">
        <f>IF(AW299&lt;&gt;"","Slope in degrees: "&amp;AW299&amp;". ","")</f>
        <v/>
      </c>
      <c r="BK299" s="36" t="str">
        <f>IF(AX299&lt;&gt;"","Slope aspect: "&amp;AX299&amp;". ","")</f>
        <v/>
      </c>
      <c r="BL299" s="36" t="str">
        <f>IF(AY299&lt;&gt;"","Soil description: "&amp;AY299&amp;". ","")</f>
        <v/>
      </c>
      <c r="BM299" s="36" t="str">
        <f>IF(BA299&lt;&gt;"","Terrain: "&amp;BA299&amp;". ","")</f>
        <v/>
      </c>
      <c r="BN299" s="36" t="str">
        <f t="shared" si="44"/>
        <v/>
      </c>
      <c r="BO299" t="str">
        <f t="shared" si="45"/>
        <v/>
      </c>
      <c r="BP299" t="str">
        <f>IF(BD299&lt;&gt;"","Permit: "&amp;BD299,"")</f>
        <v/>
      </c>
      <c r="BQ299" s="41" t="str">
        <f>IF(AA299="Abundant","Estimated frequency within viewshed: Abundant (&gt;500).",IF(AA299="Common","Estimated frequency within viewshed: Common (101-500).",IF(AA299="Frequent","Estimated frequency within viewshed: Frequent (11-100).",IF(AA299="Occasional","Estimated frequency within viewshed: Occasional (6-10).",IF(AA299="Rare","Estimated frequency within viewshed: Rare (1-5).","")))))</f>
        <v/>
      </c>
      <c r="BR299" s="41" t="str">
        <f>IF(B299&lt;&gt;"",B299&amp;". ","")</f>
        <v/>
      </c>
      <c r="BS299" s="41" t="str">
        <f>IF(M299="Same individual","Tissue sample collected.",IF(M299="Same population","Tissue sample collected from another individual in the same population.",""))</f>
        <v/>
      </c>
      <c r="BT299" s="41" t="str">
        <f>IF(R299&lt;&gt;"","Seed sample collected from "&amp;R299&amp;" plants within the same population.","")</f>
        <v/>
      </c>
      <c r="BU299" s="41" t="str">
        <f>IF(AB299&lt;&gt;"",AB299&amp;". ","")</f>
        <v/>
      </c>
      <c r="BV299" s="41" t="str">
        <f>IF(AE299&lt;&gt;"","Landowner: "&amp;AE299&amp;".","")</f>
        <v/>
      </c>
      <c r="BW299" s="41" t="str">
        <f>IF(AF299&lt;&gt;"","Element Occurrence ID: "&amp;AF299&amp;".","")</f>
        <v/>
      </c>
      <c r="BX299" s="41" t="str">
        <f t="shared" si="46"/>
        <v/>
      </c>
      <c r="BY299" t="str">
        <f t="shared" si="47"/>
        <v/>
      </c>
      <c r="BZ299" s="41" t="str">
        <f t="shared" si="48"/>
        <v/>
      </c>
      <c r="CA299" t="str">
        <f t="shared" si="49"/>
        <v/>
      </c>
      <c r="CB299" s="41" t="str">
        <f>IF(AU299&lt;&gt;"","Area immediately surrounding specimen: "&amp;AU299&amp;".","")</f>
        <v/>
      </c>
      <c r="CC299" s="41" t="str">
        <f>IF(T299&lt;&gt;"","Habit: "&amp;T299&amp;".","")</f>
        <v/>
      </c>
      <c r="CD299" s="41" t="str">
        <f>IF(U299&lt;&gt;"","Life history habit: "&amp;U299&amp;".","")</f>
        <v/>
      </c>
      <c r="CE299" s="41" t="str">
        <f>IF(V299&lt;&gt;"","Graminoid habit: "&amp;V299&amp;".","")</f>
        <v/>
      </c>
      <c r="CF299" s="41" t="str">
        <f>IF(W299&lt;&gt;"","Flower color: "&amp;W299&amp;".","")</f>
        <v/>
      </c>
      <c r="CG299" s="41" t="str">
        <f>IF(X299&lt;&gt;"","Height in centimeters: "&amp;X299&amp;".","")</f>
        <v/>
      </c>
      <c r="CH299" s="41" t="str">
        <f>IF(Y299&lt;&gt;"",Y299&amp;".","")</f>
        <v/>
      </c>
      <c r="CI299" s="41" t="str">
        <f t="shared" si="50"/>
        <v/>
      </c>
      <c r="CJ299" t="str">
        <f t="shared" si="51"/>
        <v/>
      </c>
      <c r="CK299" s="41" t="str">
        <f>IF(T299&lt;&gt;"","''habit'':"&amp;"''"&amp;T299&amp;"'',","")</f>
        <v/>
      </c>
      <c r="CL299" s="41" t="str">
        <f>IF(U299&lt;&gt;"","''life cycle habit'':"&amp;"''"&amp;U299&amp;"'',","")</f>
        <v/>
      </c>
      <c r="CM299" s="41" t="str">
        <f>IF(V299&lt;&gt;"","''graminoidHabit'':"&amp;"''"&amp;V299&amp;"'',","")</f>
        <v/>
      </c>
      <c r="CN299" s="41" t="str">
        <f>IF(W299&lt;&gt;"","''flower color'':"&amp;"''"&amp;W299&amp;"'',","")</f>
        <v/>
      </c>
      <c r="CO299" s="41" t="str">
        <f>IF(X299&lt;&gt;"","''heightInCentimeters'':"&amp;X299&amp;",","")</f>
        <v/>
      </c>
      <c r="CP299" s="41" t="str">
        <f>IF(Y299&lt;&gt;"",Y299,"")</f>
        <v/>
      </c>
      <c r="CQ299" s="41" t="str">
        <f t="shared" si="52"/>
        <v/>
      </c>
      <c r="CR299" s="42" t="str">
        <f t="shared" si="53"/>
        <v/>
      </c>
      <c r="CS299" t="str">
        <f t="shared" si="54"/>
        <v/>
      </c>
      <c r="CT299" t="str">
        <f>IF(L299="Y","tissue","")</f>
        <v/>
      </c>
      <c r="CU299" t="str">
        <f>IF(L299="Y","in collection","")</f>
        <v/>
      </c>
      <c r="CV299" t="str">
        <f>IF(L299="Y","dessicated","")</f>
        <v/>
      </c>
    </row>
    <row r="300" spans="1:100" ht="16.5" x14ac:dyDescent="0.3">
      <c r="A300" s="7"/>
      <c r="B300" s="19"/>
      <c r="C300" s="19"/>
      <c r="D300" s="19"/>
      <c r="E300" s="19"/>
      <c r="F300" s="19"/>
      <c r="G300" s="10"/>
      <c r="H300" s="14"/>
      <c r="I300" s="19"/>
      <c r="J300" s="19"/>
      <c r="K300" s="10"/>
      <c r="L300" s="19"/>
      <c r="M300" s="19"/>
      <c r="N300" s="19"/>
      <c r="O300" s="19"/>
      <c r="P300" s="19"/>
      <c r="Q300" s="24"/>
      <c r="R300" s="14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29"/>
      <c r="AL300" s="29"/>
      <c r="AM300" s="7"/>
      <c r="AN300" s="7"/>
      <c r="AO300" s="7"/>
      <c r="AP300" s="19"/>
      <c r="AQ300" s="19"/>
      <c r="AR300" s="19"/>
      <c r="AS300" s="14"/>
      <c r="AT300" s="19"/>
      <c r="AU300" s="19"/>
      <c r="AV300" s="19"/>
      <c r="AW300" s="14"/>
      <c r="AX300" s="19"/>
      <c r="AY300" s="19"/>
      <c r="AZ300" s="19"/>
      <c r="BA300" s="19"/>
      <c r="BB300" s="19"/>
      <c r="BC300" s="19"/>
      <c r="BD300" s="19"/>
      <c r="BE300" s="19"/>
      <c r="BF300" s="14"/>
      <c r="BG300" s="35" t="str">
        <f>IF(BB300&lt;&gt;"","&lt;a href='https://www.inaturalist.org/observations/"&amp;BB300&amp;" 'target='_blank' style='color: blue'&gt;iNaturalist Record: "&amp;BB300&amp;"&lt;/a&gt; ","")</f>
        <v/>
      </c>
      <c r="BH300" s="36" t="str">
        <f>IF(AT300&lt;&gt;"",AT300&amp;". ","")</f>
        <v/>
      </c>
      <c r="BI300" s="36" t="str">
        <f>IF(AV300&lt;&gt;"","Land use/disturbance history: "&amp;AV300&amp;". ","")</f>
        <v/>
      </c>
      <c r="BJ300" s="36" t="str">
        <f>IF(AW300&lt;&gt;"","Slope in degrees: "&amp;AW300&amp;". ","")</f>
        <v/>
      </c>
      <c r="BK300" s="36" t="str">
        <f>IF(AX300&lt;&gt;"","Slope aspect: "&amp;AX300&amp;". ","")</f>
        <v/>
      </c>
      <c r="BL300" s="36" t="str">
        <f>IF(AY300&lt;&gt;"","Soil description: "&amp;AY300&amp;". ","")</f>
        <v/>
      </c>
      <c r="BM300" s="36" t="str">
        <f>IF(BA300&lt;&gt;"","Terrain: "&amp;BA300&amp;". ","")</f>
        <v/>
      </c>
      <c r="BN300" s="36" t="str">
        <f t="shared" si="44"/>
        <v/>
      </c>
      <c r="BO300" t="str">
        <f t="shared" si="45"/>
        <v/>
      </c>
      <c r="BP300" t="str">
        <f>IF(BD300&lt;&gt;"","Permit: "&amp;BD300,"")</f>
        <v/>
      </c>
      <c r="BQ300" s="41" t="str">
        <f>IF(AA300="Abundant","Estimated frequency within viewshed: Abundant (&gt;500).",IF(AA300="Common","Estimated frequency within viewshed: Common (101-500).",IF(AA300="Frequent","Estimated frequency within viewshed: Frequent (11-100).",IF(AA300="Occasional","Estimated frequency within viewshed: Occasional (6-10).",IF(AA300="Rare","Estimated frequency within viewshed: Rare (1-5).","")))))</f>
        <v/>
      </c>
      <c r="BR300" s="41" t="str">
        <f>IF(B300&lt;&gt;"",B300&amp;". ","")</f>
        <v/>
      </c>
      <c r="BS300" s="41" t="str">
        <f>IF(M300="Same individual","Tissue sample collected.",IF(M300="Same population","Tissue sample collected from another individual in the same population.",""))</f>
        <v/>
      </c>
      <c r="BT300" s="41" t="str">
        <f>IF(R300&lt;&gt;"","Seed sample collected from "&amp;R300&amp;" plants within the same population.","")</f>
        <v/>
      </c>
      <c r="BU300" s="41" t="str">
        <f>IF(AB300&lt;&gt;"",AB300&amp;". ","")</f>
        <v/>
      </c>
      <c r="BV300" s="41" t="str">
        <f>IF(AE300&lt;&gt;"","Landowner: "&amp;AE300&amp;".","")</f>
        <v/>
      </c>
      <c r="BW300" s="41" t="str">
        <f>IF(AF300&lt;&gt;"","Element Occurrence ID: "&amp;AF300&amp;".","")</f>
        <v/>
      </c>
      <c r="BX300" s="41" t="str">
        <f t="shared" si="46"/>
        <v/>
      </c>
      <c r="BY300" t="str">
        <f t="shared" si="47"/>
        <v/>
      </c>
      <c r="BZ300" s="41" t="str">
        <f t="shared" si="48"/>
        <v/>
      </c>
      <c r="CA300" t="str">
        <f t="shared" si="49"/>
        <v/>
      </c>
      <c r="CB300" s="41" t="str">
        <f>IF(AU300&lt;&gt;"","Area immediately surrounding specimen: "&amp;AU300&amp;".","")</f>
        <v/>
      </c>
      <c r="CC300" s="41" t="str">
        <f>IF(T300&lt;&gt;"","Habit: "&amp;T300&amp;".","")</f>
        <v/>
      </c>
      <c r="CD300" s="41" t="str">
        <f>IF(U300&lt;&gt;"","Life history habit: "&amp;U300&amp;".","")</f>
        <v/>
      </c>
      <c r="CE300" s="41" t="str">
        <f>IF(V300&lt;&gt;"","Graminoid habit: "&amp;V300&amp;".","")</f>
        <v/>
      </c>
      <c r="CF300" s="41" t="str">
        <f>IF(W300&lt;&gt;"","Flower color: "&amp;W300&amp;".","")</f>
        <v/>
      </c>
      <c r="CG300" s="41" t="str">
        <f>IF(X300&lt;&gt;"","Height in centimeters: "&amp;X300&amp;".","")</f>
        <v/>
      </c>
      <c r="CH300" s="41" t="str">
        <f>IF(Y300&lt;&gt;"",Y300&amp;".","")</f>
        <v/>
      </c>
      <c r="CI300" s="41" t="str">
        <f t="shared" si="50"/>
        <v/>
      </c>
      <c r="CJ300" t="str">
        <f t="shared" si="51"/>
        <v/>
      </c>
      <c r="CK300" s="41" t="str">
        <f>IF(T300&lt;&gt;"","''habit'':"&amp;"''"&amp;T300&amp;"'',","")</f>
        <v/>
      </c>
      <c r="CL300" s="41" t="str">
        <f>IF(U300&lt;&gt;"","''life cycle habit'':"&amp;"''"&amp;U300&amp;"'',","")</f>
        <v/>
      </c>
      <c r="CM300" s="41" t="str">
        <f>IF(V300&lt;&gt;"","''graminoidHabit'':"&amp;"''"&amp;V300&amp;"'',","")</f>
        <v/>
      </c>
      <c r="CN300" s="41" t="str">
        <f>IF(W300&lt;&gt;"","''flower color'':"&amp;"''"&amp;W300&amp;"'',","")</f>
        <v/>
      </c>
      <c r="CO300" s="41" t="str">
        <f>IF(X300&lt;&gt;"","''heightInCentimeters'':"&amp;X300&amp;",","")</f>
        <v/>
      </c>
      <c r="CP300" s="41" t="str">
        <f>IF(Y300&lt;&gt;"",Y300,"")</f>
        <v/>
      </c>
      <c r="CQ300" s="41" t="str">
        <f t="shared" si="52"/>
        <v/>
      </c>
      <c r="CR300" s="42" t="str">
        <f t="shared" si="53"/>
        <v/>
      </c>
      <c r="CS300" t="str">
        <f t="shared" si="54"/>
        <v/>
      </c>
      <c r="CT300" t="str">
        <f>IF(L300="Y","tissue","")</f>
        <v/>
      </c>
      <c r="CU300" t="str">
        <f>IF(L300="Y","in collection","")</f>
        <v/>
      </c>
      <c r="CV300" t="str">
        <f>IF(L300="Y","dessicated","")</f>
        <v/>
      </c>
    </row>
    <row r="301" spans="1:100" ht="16.5" x14ac:dyDescent="0.3">
      <c r="A301" s="7"/>
      <c r="B301" s="19"/>
      <c r="C301" s="19"/>
      <c r="D301" s="19"/>
      <c r="E301" s="19"/>
      <c r="F301" s="19"/>
      <c r="G301" s="10"/>
      <c r="H301" s="14"/>
      <c r="I301" s="19"/>
      <c r="J301" s="19"/>
      <c r="K301" s="10"/>
      <c r="L301" s="19"/>
      <c r="M301" s="19"/>
      <c r="N301" s="19"/>
      <c r="O301" s="19"/>
      <c r="P301" s="19"/>
      <c r="Q301" s="24"/>
      <c r="R301" s="14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29"/>
      <c r="AL301" s="29"/>
      <c r="AM301" s="7"/>
      <c r="AN301" s="7"/>
      <c r="AO301" s="7"/>
      <c r="AP301" s="19"/>
      <c r="AQ301" s="19"/>
      <c r="AR301" s="19"/>
      <c r="AS301" s="14"/>
      <c r="AT301" s="19"/>
      <c r="AU301" s="19"/>
      <c r="AV301" s="19"/>
      <c r="AW301" s="14"/>
      <c r="AX301" s="19"/>
      <c r="AY301" s="19"/>
      <c r="AZ301" s="19"/>
      <c r="BA301" s="19"/>
      <c r="BB301" s="19"/>
      <c r="BC301" s="19"/>
      <c r="BD301" s="19"/>
      <c r="BE301" s="19"/>
      <c r="BF301" s="14"/>
      <c r="BG301" s="35" t="str">
        <f>IF(BB301&lt;&gt;"","&lt;a href='https://www.inaturalist.org/observations/"&amp;BB301&amp;" 'target='_blank' style='color: blue'&gt;iNaturalist Record: "&amp;BB301&amp;"&lt;/a&gt; ","")</f>
        <v/>
      </c>
      <c r="BH301" s="36" t="str">
        <f>IF(AT301&lt;&gt;"",AT301&amp;". ","")</f>
        <v/>
      </c>
      <c r="BI301" s="36" t="str">
        <f>IF(AV301&lt;&gt;"","Land use/disturbance history: "&amp;AV301&amp;". ","")</f>
        <v/>
      </c>
      <c r="BJ301" s="36" t="str">
        <f>IF(AW301&lt;&gt;"","Slope in degrees: "&amp;AW301&amp;". ","")</f>
        <v/>
      </c>
      <c r="BK301" s="36" t="str">
        <f>IF(AX301&lt;&gt;"","Slope aspect: "&amp;AX301&amp;". ","")</f>
        <v/>
      </c>
      <c r="BL301" s="36" t="str">
        <f>IF(AY301&lt;&gt;"","Soil description: "&amp;AY301&amp;". ","")</f>
        <v/>
      </c>
      <c r="BM301" s="36" t="str">
        <f>IF(BA301&lt;&gt;"","Terrain: "&amp;BA301&amp;". ","")</f>
        <v/>
      </c>
      <c r="BN301" s="36" t="str">
        <f t="shared" si="44"/>
        <v/>
      </c>
      <c r="BO301" t="str">
        <f t="shared" si="45"/>
        <v/>
      </c>
      <c r="BP301" t="str">
        <f>IF(BD301&lt;&gt;"","Permit: "&amp;BD301,"")</f>
        <v/>
      </c>
      <c r="BQ301" s="41" t="str">
        <f>IF(AA301="Abundant","Estimated frequency within viewshed: Abundant (&gt;500).",IF(AA301="Common","Estimated frequency within viewshed: Common (101-500).",IF(AA301="Frequent","Estimated frequency within viewshed: Frequent (11-100).",IF(AA301="Occasional","Estimated frequency within viewshed: Occasional (6-10).",IF(AA301="Rare","Estimated frequency within viewshed: Rare (1-5).","")))))</f>
        <v/>
      </c>
      <c r="BR301" s="41" t="str">
        <f>IF(B301&lt;&gt;"",B301&amp;". ","")</f>
        <v/>
      </c>
      <c r="BS301" s="41" t="str">
        <f>IF(M301="Same individual","Tissue sample collected.",IF(M301="Same population","Tissue sample collected from another individual in the same population.",""))</f>
        <v/>
      </c>
      <c r="BT301" s="41" t="str">
        <f>IF(R301&lt;&gt;"","Seed sample collected from "&amp;R301&amp;" plants within the same population.","")</f>
        <v/>
      </c>
      <c r="BU301" s="41" t="str">
        <f>IF(AB301&lt;&gt;"",AB301&amp;". ","")</f>
        <v/>
      </c>
      <c r="BV301" s="41" t="str">
        <f>IF(AE301&lt;&gt;"","Landowner: "&amp;AE301&amp;".","")</f>
        <v/>
      </c>
      <c r="BW301" s="41" t="str">
        <f>IF(AF301&lt;&gt;"","Element Occurrence ID: "&amp;AF301&amp;".","")</f>
        <v/>
      </c>
      <c r="BX301" s="41" t="str">
        <f t="shared" si="46"/>
        <v/>
      </c>
      <c r="BY301" t="str">
        <f t="shared" si="47"/>
        <v/>
      </c>
      <c r="BZ301" s="41" t="str">
        <f t="shared" si="48"/>
        <v/>
      </c>
      <c r="CA301" t="str">
        <f t="shared" si="49"/>
        <v/>
      </c>
      <c r="CB301" s="41" t="str">
        <f>IF(AU301&lt;&gt;"","Area immediately surrounding specimen: "&amp;AU301&amp;".","")</f>
        <v/>
      </c>
      <c r="CC301" s="41" t="str">
        <f>IF(T301&lt;&gt;"","Habit: "&amp;T301&amp;".","")</f>
        <v/>
      </c>
      <c r="CD301" s="41" t="str">
        <f>IF(U301&lt;&gt;"","Life history habit: "&amp;U301&amp;".","")</f>
        <v/>
      </c>
      <c r="CE301" s="41" t="str">
        <f>IF(V301&lt;&gt;"","Graminoid habit: "&amp;V301&amp;".","")</f>
        <v/>
      </c>
      <c r="CF301" s="41" t="str">
        <f>IF(W301&lt;&gt;"","Flower color: "&amp;W301&amp;".","")</f>
        <v/>
      </c>
      <c r="CG301" s="41" t="str">
        <f>IF(X301&lt;&gt;"","Height in centimeters: "&amp;X301&amp;".","")</f>
        <v/>
      </c>
      <c r="CH301" s="41" t="str">
        <f>IF(Y301&lt;&gt;"",Y301&amp;".","")</f>
        <v/>
      </c>
      <c r="CI301" s="41" t="str">
        <f t="shared" si="50"/>
        <v/>
      </c>
      <c r="CJ301" t="str">
        <f t="shared" si="51"/>
        <v/>
      </c>
      <c r="CK301" s="41" t="str">
        <f>IF(T301&lt;&gt;"","''habit'':"&amp;"''"&amp;T301&amp;"'',","")</f>
        <v/>
      </c>
      <c r="CL301" s="41" t="str">
        <f>IF(U301&lt;&gt;"","''life cycle habit'':"&amp;"''"&amp;U301&amp;"'',","")</f>
        <v/>
      </c>
      <c r="CM301" s="41" t="str">
        <f>IF(V301&lt;&gt;"","''graminoidHabit'':"&amp;"''"&amp;V301&amp;"'',","")</f>
        <v/>
      </c>
      <c r="CN301" s="41" t="str">
        <f>IF(W301&lt;&gt;"","''flower color'':"&amp;"''"&amp;W301&amp;"'',","")</f>
        <v/>
      </c>
      <c r="CO301" s="41" t="str">
        <f>IF(X301&lt;&gt;"","''heightInCentimeters'':"&amp;X301&amp;",","")</f>
        <v/>
      </c>
      <c r="CP301" s="41" t="str">
        <f>IF(Y301&lt;&gt;"",Y301,"")</f>
        <v/>
      </c>
      <c r="CQ301" s="41" t="str">
        <f t="shared" si="52"/>
        <v/>
      </c>
      <c r="CR301" s="42" t="str">
        <f t="shared" si="53"/>
        <v/>
      </c>
      <c r="CS301" t="str">
        <f t="shared" si="54"/>
        <v/>
      </c>
      <c r="CT301" t="str">
        <f>IF(L301="Y","tissue","")</f>
        <v/>
      </c>
      <c r="CU301" t="str">
        <f>IF(L301="Y","in collection","")</f>
        <v/>
      </c>
      <c r="CV301" t="str">
        <f>IF(L301="Y","dessicated","")</f>
        <v/>
      </c>
    </row>
    <row r="302" spans="1:100" ht="16.5" x14ac:dyDescent="0.3">
      <c r="A302" s="7"/>
      <c r="B302" s="19"/>
      <c r="C302" s="19"/>
      <c r="D302" s="19"/>
      <c r="E302" s="19"/>
      <c r="F302" s="19"/>
      <c r="G302" s="10"/>
      <c r="H302" s="14"/>
      <c r="I302" s="19"/>
      <c r="J302" s="19"/>
      <c r="K302" s="10"/>
      <c r="L302" s="19"/>
      <c r="M302" s="19"/>
      <c r="N302" s="19"/>
      <c r="O302" s="19"/>
      <c r="P302" s="19"/>
      <c r="Q302" s="24"/>
      <c r="R302" s="14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29"/>
      <c r="AL302" s="29"/>
      <c r="AM302" s="7"/>
      <c r="AN302" s="7"/>
      <c r="AO302" s="7"/>
      <c r="AP302" s="19"/>
      <c r="AQ302" s="19"/>
      <c r="AR302" s="19"/>
      <c r="AS302" s="14"/>
      <c r="AT302" s="19"/>
      <c r="AU302" s="19"/>
      <c r="AV302" s="19"/>
      <c r="AW302" s="14"/>
      <c r="AX302" s="19"/>
      <c r="AY302" s="19"/>
      <c r="AZ302" s="19"/>
      <c r="BA302" s="19"/>
      <c r="BB302" s="19"/>
      <c r="BC302" s="19"/>
      <c r="BD302" s="19"/>
      <c r="BE302" s="19"/>
      <c r="BF302" s="14"/>
      <c r="BG302" s="35" t="str">
        <f>IF(BB302&lt;&gt;"","&lt;a href='https://www.inaturalist.org/observations/"&amp;BB302&amp;" 'target='_blank' style='color: blue'&gt;iNaturalist Record: "&amp;BB302&amp;"&lt;/a&gt; ","")</f>
        <v/>
      </c>
      <c r="BH302" s="36" t="str">
        <f>IF(AT302&lt;&gt;"",AT302&amp;". ","")</f>
        <v/>
      </c>
      <c r="BI302" s="36" t="str">
        <f>IF(AV302&lt;&gt;"","Land use/disturbance history: "&amp;AV302&amp;". ","")</f>
        <v/>
      </c>
      <c r="BJ302" s="36" t="str">
        <f>IF(AW302&lt;&gt;"","Slope in degrees: "&amp;AW302&amp;". ","")</f>
        <v/>
      </c>
      <c r="BK302" s="36" t="str">
        <f>IF(AX302&lt;&gt;"","Slope aspect: "&amp;AX302&amp;". ","")</f>
        <v/>
      </c>
      <c r="BL302" s="36" t="str">
        <f>IF(AY302&lt;&gt;"","Soil description: "&amp;AY302&amp;". ","")</f>
        <v/>
      </c>
      <c r="BM302" s="36" t="str">
        <f>IF(BA302&lt;&gt;"","Terrain: "&amp;BA302&amp;". ","")</f>
        <v/>
      </c>
      <c r="BN302" s="36" t="str">
        <f t="shared" si="44"/>
        <v/>
      </c>
      <c r="BO302" t="str">
        <f t="shared" si="45"/>
        <v/>
      </c>
      <c r="BP302" t="str">
        <f>IF(BD302&lt;&gt;"","Permit: "&amp;BD302,"")</f>
        <v/>
      </c>
      <c r="BQ302" s="41" t="str">
        <f>IF(AA302="Abundant","Estimated frequency within viewshed: Abundant (&gt;500).",IF(AA302="Common","Estimated frequency within viewshed: Common (101-500).",IF(AA302="Frequent","Estimated frequency within viewshed: Frequent (11-100).",IF(AA302="Occasional","Estimated frequency within viewshed: Occasional (6-10).",IF(AA302="Rare","Estimated frequency within viewshed: Rare (1-5).","")))))</f>
        <v/>
      </c>
      <c r="BR302" s="41" t="str">
        <f>IF(B302&lt;&gt;"",B302&amp;". ","")</f>
        <v/>
      </c>
      <c r="BS302" s="41" t="str">
        <f>IF(M302="Same individual","Tissue sample collected.",IF(M302="Same population","Tissue sample collected from another individual in the same population.",""))</f>
        <v/>
      </c>
      <c r="BT302" s="41" t="str">
        <f>IF(R302&lt;&gt;"","Seed sample collected from "&amp;R302&amp;" plants within the same population.","")</f>
        <v/>
      </c>
      <c r="BU302" s="41" t="str">
        <f>IF(AB302&lt;&gt;"",AB302&amp;". ","")</f>
        <v/>
      </c>
      <c r="BV302" s="41" t="str">
        <f>IF(AE302&lt;&gt;"","Landowner: "&amp;AE302&amp;".","")</f>
        <v/>
      </c>
      <c r="BW302" s="41" t="str">
        <f>IF(AF302&lt;&gt;"","Element Occurrence ID: "&amp;AF302&amp;".","")</f>
        <v/>
      </c>
      <c r="BX302" s="41" t="str">
        <f t="shared" si="46"/>
        <v/>
      </c>
      <c r="BY302" t="str">
        <f t="shared" si="47"/>
        <v/>
      </c>
      <c r="BZ302" s="41" t="str">
        <f t="shared" si="48"/>
        <v/>
      </c>
      <c r="CA302" t="str">
        <f t="shared" si="49"/>
        <v/>
      </c>
      <c r="CB302" s="41" t="str">
        <f>IF(AU302&lt;&gt;"","Area immediately surrounding specimen: "&amp;AU302&amp;".","")</f>
        <v/>
      </c>
      <c r="CC302" s="41" t="str">
        <f>IF(T302&lt;&gt;"","Habit: "&amp;T302&amp;".","")</f>
        <v/>
      </c>
      <c r="CD302" s="41" t="str">
        <f>IF(U302&lt;&gt;"","Life history habit: "&amp;U302&amp;".","")</f>
        <v/>
      </c>
      <c r="CE302" s="41" t="str">
        <f>IF(V302&lt;&gt;"","Graminoid habit: "&amp;V302&amp;".","")</f>
        <v/>
      </c>
      <c r="CF302" s="41" t="str">
        <f>IF(W302&lt;&gt;"","Flower color: "&amp;W302&amp;".","")</f>
        <v/>
      </c>
      <c r="CG302" s="41" t="str">
        <f>IF(X302&lt;&gt;"","Height in centimeters: "&amp;X302&amp;".","")</f>
        <v/>
      </c>
      <c r="CH302" s="41" t="str">
        <f>IF(Y302&lt;&gt;"",Y302&amp;".","")</f>
        <v/>
      </c>
      <c r="CI302" s="41" t="str">
        <f t="shared" si="50"/>
        <v/>
      </c>
      <c r="CJ302" t="str">
        <f t="shared" si="51"/>
        <v/>
      </c>
      <c r="CK302" s="41" t="str">
        <f>IF(T302&lt;&gt;"","''habit'':"&amp;"''"&amp;T302&amp;"'',","")</f>
        <v/>
      </c>
      <c r="CL302" s="41" t="str">
        <f>IF(U302&lt;&gt;"","''life cycle habit'':"&amp;"''"&amp;U302&amp;"'',","")</f>
        <v/>
      </c>
      <c r="CM302" s="41" t="str">
        <f>IF(V302&lt;&gt;"","''graminoidHabit'':"&amp;"''"&amp;V302&amp;"'',","")</f>
        <v/>
      </c>
      <c r="CN302" s="41" t="str">
        <f>IF(W302&lt;&gt;"","''flower color'':"&amp;"''"&amp;W302&amp;"'',","")</f>
        <v/>
      </c>
      <c r="CO302" s="41" t="str">
        <f>IF(X302&lt;&gt;"","''heightInCentimeters'':"&amp;X302&amp;",","")</f>
        <v/>
      </c>
      <c r="CP302" s="41" t="str">
        <f>IF(Y302&lt;&gt;"",Y302,"")</f>
        <v/>
      </c>
      <c r="CQ302" s="41" t="str">
        <f t="shared" si="52"/>
        <v/>
      </c>
      <c r="CR302" s="42" t="str">
        <f t="shared" si="53"/>
        <v/>
      </c>
      <c r="CS302" t="str">
        <f t="shared" si="54"/>
        <v/>
      </c>
      <c r="CT302" t="str">
        <f>IF(L302="Y","tissue","")</f>
        <v/>
      </c>
      <c r="CU302" t="str">
        <f>IF(L302="Y","in collection","")</f>
        <v/>
      </c>
      <c r="CV302" t="str">
        <f>IF(L302="Y","dessicated","")</f>
        <v/>
      </c>
    </row>
    <row r="303" spans="1:100" ht="16.5" x14ac:dyDescent="0.3">
      <c r="A303" s="7"/>
      <c r="B303" s="19"/>
      <c r="C303" s="19"/>
      <c r="D303" s="19"/>
      <c r="E303" s="19"/>
      <c r="F303" s="19"/>
      <c r="G303" s="10"/>
      <c r="H303" s="14"/>
      <c r="I303" s="19"/>
      <c r="J303" s="19"/>
      <c r="K303" s="10"/>
      <c r="L303" s="19"/>
      <c r="M303" s="19"/>
      <c r="N303" s="19"/>
      <c r="O303" s="19"/>
      <c r="P303" s="19"/>
      <c r="Q303" s="24"/>
      <c r="R303" s="14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29"/>
      <c r="AL303" s="29"/>
      <c r="AM303" s="7"/>
      <c r="AN303" s="7"/>
      <c r="AO303" s="7"/>
      <c r="AP303" s="19"/>
      <c r="AQ303" s="19"/>
      <c r="AR303" s="19"/>
      <c r="AS303" s="14"/>
      <c r="AT303" s="19"/>
      <c r="AU303" s="19"/>
      <c r="AV303" s="19"/>
      <c r="AW303" s="14"/>
      <c r="AX303" s="19"/>
      <c r="AY303" s="19"/>
      <c r="AZ303" s="19"/>
      <c r="BA303" s="19"/>
      <c r="BB303" s="19"/>
      <c r="BC303" s="19"/>
      <c r="BD303" s="19"/>
      <c r="BE303" s="19"/>
      <c r="BF303" s="14"/>
      <c r="BG303" s="35" t="str">
        <f>IF(BB303&lt;&gt;"","&lt;a href='https://www.inaturalist.org/observations/"&amp;BB303&amp;" 'target='_blank' style='color: blue'&gt;iNaturalist Record: "&amp;BB303&amp;"&lt;/a&gt; ","")</f>
        <v/>
      </c>
      <c r="BH303" s="36" t="str">
        <f>IF(AT303&lt;&gt;"",AT303&amp;". ","")</f>
        <v/>
      </c>
      <c r="BI303" s="36" t="str">
        <f>IF(AV303&lt;&gt;"","Land use/disturbance history: "&amp;AV303&amp;". ","")</f>
        <v/>
      </c>
      <c r="BJ303" s="36" t="str">
        <f>IF(AW303&lt;&gt;"","Slope in degrees: "&amp;AW303&amp;". ","")</f>
        <v/>
      </c>
      <c r="BK303" s="36" t="str">
        <f>IF(AX303&lt;&gt;"","Slope aspect: "&amp;AX303&amp;". ","")</f>
        <v/>
      </c>
      <c r="BL303" s="36" t="str">
        <f>IF(AY303&lt;&gt;"","Soil description: "&amp;AY303&amp;". ","")</f>
        <v/>
      </c>
      <c r="BM303" s="36" t="str">
        <f>IF(BA303&lt;&gt;"","Terrain: "&amp;BA303&amp;". ","")</f>
        <v/>
      </c>
      <c r="BN303" s="36" t="str">
        <f t="shared" si="44"/>
        <v/>
      </c>
      <c r="BO303" t="str">
        <f t="shared" si="45"/>
        <v/>
      </c>
      <c r="BP303" t="str">
        <f>IF(BD303&lt;&gt;"","Permit: "&amp;BD303,"")</f>
        <v/>
      </c>
      <c r="BQ303" s="41" t="str">
        <f>IF(AA303="Abundant","Estimated frequency within viewshed: Abundant (&gt;500).",IF(AA303="Common","Estimated frequency within viewshed: Common (101-500).",IF(AA303="Frequent","Estimated frequency within viewshed: Frequent (11-100).",IF(AA303="Occasional","Estimated frequency within viewshed: Occasional (6-10).",IF(AA303="Rare","Estimated frequency within viewshed: Rare (1-5).","")))))</f>
        <v/>
      </c>
      <c r="BR303" s="41" t="str">
        <f>IF(B303&lt;&gt;"",B303&amp;". ","")</f>
        <v/>
      </c>
      <c r="BS303" s="41" t="str">
        <f>IF(M303="Same individual","Tissue sample collected.",IF(M303="Same population","Tissue sample collected from another individual in the same population.",""))</f>
        <v/>
      </c>
      <c r="BT303" s="41" t="str">
        <f>IF(R303&lt;&gt;"","Seed sample collected from "&amp;R303&amp;" plants within the same population.","")</f>
        <v/>
      </c>
      <c r="BU303" s="41" t="str">
        <f>IF(AB303&lt;&gt;"",AB303&amp;". ","")</f>
        <v/>
      </c>
      <c r="BV303" s="41" t="str">
        <f>IF(AE303&lt;&gt;"","Landowner: "&amp;AE303&amp;".","")</f>
        <v/>
      </c>
      <c r="BW303" s="41" t="str">
        <f>IF(AF303&lt;&gt;"","Element Occurrence ID: "&amp;AF303&amp;".","")</f>
        <v/>
      </c>
      <c r="BX303" s="41" t="str">
        <f t="shared" si="46"/>
        <v/>
      </c>
      <c r="BY303" t="str">
        <f t="shared" si="47"/>
        <v/>
      </c>
      <c r="BZ303" s="41" t="str">
        <f t="shared" si="48"/>
        <v/>
      </c>
      <c r="CA303" t="str">
        <f t="shared" si="49"/>
        <v/>
      </c>
      <c r="CB303" s="41" t="str">
        <f>IF(AU303&lt;&gt;"","Area immediately surrounding specimen: "&amp;AU303&amp;".","")</f>
        <v/>
      </c>
      <c r="CC303" s="41" t="str">
        <f>IF(T303&lt;&gt;"","Habit: "&amp;T303&amp;".","")</f>
        <v/>
      </c>
      <c r="CD303" s="41" t="str">
        <f>IF(U303&lt;&gt;"","Life history habit: "&amp;U303&amp;".","")</f>
        <v/>
      </c>
      <c r="CE303" s="41" t="str">
        <f>IF(V303&lt;&gt;"","Graminoid habit: "&amp;V303&amp;".","")</f>
        <v/>
      </c>
      <c r="CF303" s="41" t="str">
        <f>IF(W303&lt;&gt;"","Flower color: "&amp;W303&amp;".","")</f>
        <v/>
      </c>
      <c r="CG303" s="41" t="str">
        <f>IF(X303&lt;&gt;"","Height in centimeters: "&amp;X303&amp;".","")</f>
        <v/>
      </c>
      <c r="CH303" s="41" t="str">
        <f>IF(Y303&lt;&gt;"",Y303&amp;".","")</f>
        <v/>
      </c>
      <c r="CI303" s="41" t="str">
        <f t="shared" si="50"/>
        <v/>
      </c>
      <c r="CJ303" t="str">
        <f t="shared" si="51"/>
        <v/>
      </c>
      <c r="CK303" s="41" t="str">
        <f>IF(T303&lt;&gt;"","''habit'':"&amp;"''"&amp;T303&amp;"'',","")</f>
        <v/>
      </c>
      <c r="CL303" s="41" t="str">
        <f>IF(U303&lt;&gt;"","''life cycle habit'':"&amp;"''"&amp;U303&amp;"'',","")</f>
        <v/>
      </c>
      <c r="CM303" s="41" t="str">
        <f>IF(V303&lt;&gt;"","''graminoidHabit'':"&amp;"''"&amp;V303&amp;"'',","")</f>
        <v/>
      </c>
      <c r="CN303" s="41" t="str">
        <f>IF(W303&lt;&gt;"","''flower color'':"&amp;"''"&amp;W303&amp;"'',","")</f>
        <v/>
      </c>
      <c r="CO303" s="41" t="str">
        <f>IF(X303&lt;&gt;"","''heightInCentimeters'':"&amp;X303&amp;",","")</f>
        <v/>
      </c>
      <c r="CP303" s="41" t="str">
        <f>IF(Y303&lt;&gt;"",Y303,"")</f>
        <v/>
      </c>
      <c r="CQ303" s="41" t="str">
        <f t="shared" si="52"/>
        <v/>
      </c>
      <c r="CR303" s="42" t="str">
        <f t="shared" si="53"/>
        <v/>
      </c>
      <c r="CS303" t="str">
        <f t="shared" si="54"/>
        <v/>
      </c>
      <c r="CT303" t="str">
        <f>IF(L303="Y","tissue","")</f>
        <v/>
      </c>
      <c r="CU303" t="str">
        <f>IF(L303="Y","in collection","")</f>
        <v/>
      </c>
      <c r="CV303" t="str">
        <f>IF(L303="Y","dessicated","")</f>
        <v/>
      </c>
    </row>
    <row r="304" spans="1:100" ht="16.5" x14ac:dyDescent="0.3">
      <c r="A304" s="7"/>
      <c r="B304" s="19"/>
      <c r="C304" s="19"/>
      <c r="D304" s="19"/>
      <c r="E304" s="19"/>
      <c r="F304" s="19"/>
      <c r="G304" s="10"/>
      <c r="H304" s="14"/>
      <c r="I304" s="19"/>
      <c r="J304" s="19"/>
      <c r="K304" s="10"/>
      <c r="L304" s="19"/>
      <c r="M304" s="19"/>
      <c r="N304" s="19"/>
      <c r="O304" s="19"/>
      <c r="P304" s="19"/>
      <c r="Q304" s="24"/>
      <c r="R304" s="14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29"/>
      <c r="AL304" s="29"/>
      <c r="AM304" s="7"/>
      <c r="AN304" s="7"/>
      <c r="AO304" s="7"/>
      <c r="AP304" s="19"/>
      <c r="AQ304" s="19"/>
      <c r="AR304" s="19"/>
      <c r="AS304" s="14"/>
      <c r="AT304" s="19"/>
      <c r="AU304" s="19"/>
      <c r="AV304" s="19"/>
      <c r="AW304" s="14"/>
      <c r="AX304" s="19"/>
      <c r="AY304" s="19"/>
      <c r="AZ304" s="19"/>
      <c r="BA304" s="19"/>
      <c r="BB304" s="19"/>
      <c r="BC304" s="19"/>
      <c r="BD304" s="19"/>
      <c r="BE304" s="19"/>
      <c r="BF304" s="14"/>
      <c r="BG304" s="35" t="str">
        <f>IF(BB304&lt;&gt;"","&lt;a href='https://www.inaturalist.org/observations/"&amp;BB304&amp;" 'target='_blank' style='color: blue'&gt;iNaturalist Record: "&amp;BB304&amp;"&lt;/a&gt; ","")</f>
        <v/>
      </c>
      <c r="BH304" s="36" t="str">
        <f>IF(AT304&lt;&gt;"",AT304&amp;". ","")</f>
        <v/>
      </c>
      <c r="BI304" s="36" t="str">
        <f>IF(AV304&lt;&gt;"","Land use/disturbance history: "&amp;AV304&amp;". ","")</f>
        <v/>
      </c>
      <c r="BJ304" s="36" t="str">
        <f>IF(AW304&lt;&gt;"","Slope in degrees: "&amp;AW304&amp;". ","")</f>
        <v/>
      </c>
      <c r="BK304" s="36" t="str">
        <f>IF(AX304&lt;&gt;"","Slope aspect: "&amp;AX304&amp;". ","")</f>
        <v/>
      </c>
      <c r="BL304" s="36" t="str">
        <f>IF(AY304&lt;&gt;"","Soil description: "&amp;AY304&amp;". ","")</f>
        <v/>
      </c>
      <c r="BM304" s="36" t="str">
        <f>IF(BA304&lt;&gt;"","Terrain: "&amp;BA304&amp;". ","")</f>
        <v/>
      </c>
      <c r="BN304" s="36" t="str">
        <f t="shared" si="44"/>
        <v/>
      </c>
      <c r="BO304" t="str">
        <f t="shared" si="45"/>
        <v/>
      </c>
      <c r="BP304" t="str">
        <f>IF(BD304&lt;&gt;"","Permit: "&amp;BD304,"")</f>
        <v/>
      </c>
      <c r="BQ304" s="41" t="str">
        <f>IF(AA304="Abundant","Estimated frequency within viewshed: Abundant (&gt;500).",IF(AA304="Common","Estimated frequency within viewshed: Common (101-500).",IF(AA304="Frequent","Estimated frequency within viewshed: Frequent (11-100).",IF(AA304="Occasional","Estimated frequency within viewshed: Occasional (6-10).",IF(AA304="Rare","Estimated frequency within viewshed: Rare (1-5).","")))))</f>
        <v/>
      </c>
      <c r="BR304" s="41" t="str">
        <f>IF(B304&lt;&gt;"",B304&amp;". ","")</f>
        <v/>
      </c>
      <c r="BS304" s="41" t="str">
        <f>IF(M304="Same individual","Tissue sample collected.",IF(M304="Same population","Tissue sample collected from another individual in the same population.",""))</f>
        <v/>
      </c>
      <c r="BT304" s="41" t="str">
        <f>IF(R304&lt;&gt;"","Seed sample collected from "&amp;R304&amp;" plants within the same population.","")</f>
        <v/>
      </c>
      <c r="BU304" s="41" t="str">
        <f>IF(AB304&lt;&gt;"",AB304&amp;". ","")</f>
        <v/>
      </c>
      <c r="BV304" s="41" t="str">
        <f>IF(AE304&lt;&gt;"","Landowner: "&amp;AE304&amp;".","")</f>
        <v/>
      </c>
      <c r="BW304" s="41" t="str">
        <f>IF(AF304&lt;&gt;"","Element Occurrence ID: "&amp;AF304&amp;".","")</f>
        <v/>
      </c>
      <c r="BX304" s="41" t="str">
        <f t="shared" si="46"/>
        <v/>
      </c>
      <c r="BY304" t="str">
        <f t="shared" si="47"/>
        <v/>
      </c>
      <c r="BZ304" s="41" t="str">
        <f t="shared" si="48"/>
        <v/>
      </c>
      <c r="CA304" t="str">
        <f t="shared" si="49"/>
        <v/>
      </c>
      <c r="CB304" s="41" t="str">
        <f>IF(AU304&lt;&gt;"","Area immediately surrounding specimen: "&amp;AU304&amp;".","")</f>
        <v/>
      </c>
      <c r="CC304" s="41" t="str">
        <f>IF(T304&lt;&gt;"","Habit: "&amp;T304&amp;".","")</f>
        <v/>
      </c>
      <c r="CD304" s="41" t="str">
        <f>IF(U304&lt;&gt;"","Life history habit: "&amp;U304&amp;".","")</f>
        <v/>
      </c>
      <c r="CE304" s="41" t="str">
        <f>IF(V304&lt;&gt;"","Graminoid habit: "&amp;V304&amp;".","")</f>
        <v/>
      </c>
      <c r="CF304" s="41" t="str">
        <f>IF(W304&lt;&gt;"","Flower color: "&amp;W304&amp;".","")</f>
        <v/>
      </c>
      <c r="CG304" s="41" t="str">
        <f>IF(X304&lt;&gt;"","Height in centimeters: "&amp;X304&amp;".","")</f>
        <v/>
      </c>
      <c r="CH304" s="41" t="str">
        <f>IF(Y304&lt;&gt;"",Y304&amp;".","")</f>
        <v/>
      </c>
      <c r="CI304" s="41" t="str">
        <f t="shared" si="50"/>
        <v/>
      </c>
      <c r="CJ304" t="str">
        <f t="shared" si="51"/>
        <v/>
      </c>
      <c r="CK304" s="41" t="str">
        <f>IF(T304&lt;&gt;"","''habit'':"&amp;"''"&amp;T304&amp;"'',","")</f>
        <v/>
      </c>
      <c r="CL304" s="41" t="str">
        <f>IF(U304&lt;&gt;"","''life cycle habit'':"&amp;"''"&amp;U304&amp;"'',","")</f>
        <v/>
      </c>
      <c r="CM304" s="41" t="str">
        <f>IF(V304&lt;&gt;"","''graminoidHabit'':"&amp;"''"&amp;V304&amp;"'',","")</f>
        <v/>
      </c>
      <c r="CN304" s="41" t="str">
        <f>IF(W304&lt;&gt;"","''flower color'':"&amp;"''"&amp;W304&amp;"'',","")</f>
        <v/>
      </c>
      <c r="CO304" s="41" t="str">
        <f>IF(X304&lt;&gt;"","''heightInCentimeters'':"&amp;X304&amp;",","")</f>
        <v/>
      </c>
      <c r="CP304" s="41" t="str">
        <f>IF(Y304&lt;&gt;"",Y304,"")</f>
        <v/>
      </c>
      <c r="CQ304" s="41" t="str">
        <f t="shared" si="52"/>
        <v/>
      </c>
      <c r="CR304" s="42" t="str">
        <f t="shared" si="53"/>
        <v/>
      </c>
      <c r="CS304" t="str">
        <f t="shared" si="54"/>
        <v/>
      </c>
      <c r="CT304" t="str">
        <f>IF(L304="Y","tissue","")</f>
        <v/>
      </c>
      <c r="CU304" t="str">
        <f>IF(L304="Y","in collection","")</f>
        <v/>
      </c>
      <c r="CV304" t="str">
        <f>IF(L304="Y","dessicated","")</f>
        <v/>
      </c>
    </row>
    <row r="305" spans="1:100" ht="16.5" x14ac:dyDescent="0.3">
      <c r="A305" s="7"/>
      <c r="B305" s="19"/>
      <c r="C305" s="19"/>
      <c r="D305" s="19"/>
      <c r="E305" s="19"/>
      <c r="F305" s="19"/>
      <c r="G305" s="10"/>
      <c r="H305" s="14"/>
      <c r="I305" s="19"/>
      <c r="J305" s="19"/>
      <c r="K305" s="10"/>
      <c r="L305" s="19"/>
      <c r="M305" s="19"/>
      <c r="N305" s="19"/>
      <c r="O305" s="19"/>
      <c r="P305" s="19"/>
      <c r="Q305" s="24"/>
      <c r="R305" s="14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29"/>
      <c r="AL305" s="29"/>
      <c r="AM305" s="7"/>
      <c r="AN305" s="7"/>
      <c r="AO305" s="7"/>
      <c r="AP305" s="19"/>
      <c r="AQ305" s="19"/>
      <c r="AR305" s="19"/>
      <c r="AS305" s="14"/>
      <c r="AT305" s="19"/>
      <c r="AU305" s="19"/>
      <c r="AV305" s="19"/>
      <c r="AW305" s="14"/>
      <c r="AX305" s="19"/>
      <c r="AY305" s="19"/>
      <c r="AZ305" s="19"/>
      <c r="BA305" s="19"/>
      <c r="BB305" s="19"/>
      <c r="BC305" s="19"/>
      <c r="BD305" s="19"/>
      <c r="BE305" s="19"/>
      <c r="BF305" s="14"/>
      <c r="BG305" s="35" t="str">
        <f>IF(BB305&lt;&gt;"","&lt;a href='https://www.inaturalist.org/observations/"&amp;BB305&amp;" 'target='_blank' style='color: blue'&gt;iNaturalist Record: "&amp;BB305&amp;"&lt;/a&gt; ","")</f>
        <v/>
      </c>
      <c r="BH305" s="36" t="str">
        <f>IF(AT305&lt;&gt;"",AT305&amp;". ","")</f>
        <v/>
      </c>
      <c r="BI305" s="36" t="str">
        <f>IF(AV305&lt;&gt;"","Land use/disturbance history: "&amp;AV305&amp;". ","")</f>
        <v/>
      </c>
      <c r="BJ305" s="36" t="str">
        <f>IF(AW305&lt;&gt;"","Slope in degrees: "&amp;AW305&amp;". ","")</f>
        <v/>
      </c>
      <c r="BK305" s="36" t="str">
        <f>IF(AX305&lt;&gt;"","Slope aspect: "&amp;AX305&amp;". ","")</f>
        <v/>
      </c>
      <c r="BL305" s="36" t="str">
        <f>IF(AY305&lt;&gt;"","Soil description: "&amp;AY305&amp;". ","")</f>
        <v/>
      </c>
      <c r="BM305" s="36" t="str">
        <f>IF(BA305&lt;&gt;"","Terrain: "&amp;BA305&amp;". ","")</f>
        <v/>
      </c>
      <c r="BN305" s="36" t="str">
        <f t="shared" si="44"/>
        <v/>
      </c>
      <c r="BO305" t="str">
        <f t="shared" si="45"/>
        <v/>
      </c>
      <c r="BP305" t="str">
        <f>IF(BD305&lt;&gt;"","Permit: "&amp;BD305,"")</f>
        <v/>
      </c>
      <c r="BQ305" s="41" t="str">
        <f>IF(AA305="Abundant","Estimated frequency within viewshed: Abundant (&gt;500).",IF(AA305="Common","Estimated frequency within viewshed: Common (101-500).",IF(AA305="Frequent","Estimated frequency within viewshed: Frequent (11-100).",IF(AA305="Occasional","Estimated frequency within viewshed: Occasional (6-10).",IF(AA305="Rare","Estimated frequency within viewshed: Rare (1-5).","")))))</f>
        <v/>
      </c>
      <c r="BR305" s="41" t="str">
        <f>IF(B305&lt;&gt;"",B305&amp;". ","")</f>
        <v/>
      </c>
      <c r="BS305" s="41" t="str">
        <f>IF(M305="Same individual","Tissue sample collected.",IF(M305="Same population","Tissue sample collected from another individual in the same population.",""))</f>
        <v/>
      </c>
      <c r="BT305" s="41" t="str">
        <f>IF(R305&lt;&gt;"","Seed sample collected from "&amp;R305&amp;" plants within the same population.","")</f>
        <v/>
      </c>
      <c r="BU305" s="41" t="str">
        <f>IF(AB305&lt;&gt;"",AB305&amp;". ","")</f>
        <v/>
      </c>
      <c r="BV305" s="41" t="str">
        <f>IF(AE305&lt;&gt;"","Landowner: "&amp;AE305&amp;".","")</f>
        <v/>
      </c>
      <c r="BW305" s="41" t="str">
        <f>IF(AF305&lt;&gt;"","Element Occurrence ID: "&amp;AF305&amp;".","")</f>
        <v/>
      </c>
      <c r="BX305" s="41" t="str">
        <f t="shared" si="46"/>
        <v/>
      </c>
      <c r="BY305" t="str">
        <f t="shared" si="47"/>
        <v/>
      </c>
      <c r="BZ305" s="41" t="str">
        <f t="shared" si="48"/>
        <v/>
      </c>
      <c r="CA305" t="str">
        <f t="shared" si="49"/>
        <v/>
      </c>
      <c r="CB305" s="41" t="str">
        <f>IF(AU305&lt;&gt;"","Area immediately surrounding specimen: "&amp;AU305&amp;".","")</f>
        <v/>
      </c>
      <c r="CC305" s="41" t="str">
        <f>IF(T305&lt;&gt;"","Habit: "&amp;T305&amp;".","")</f>
        <v/>
      </c>
      <c r="CD305" s="41" t="str">
        <f>IF(U305&lt;&gt;"","Life history habit: "&amp;U305&amp;".","")</f>
        <v/>
      </c>
      <c r="CE305" s="41" t="str">
        <f>IF(V305&lt;&gt;"","Graminoid habit: "&amp;V305&amp;".","")</f>
        <v/>
      </c>
      <c r="CF305" s="41" t="str">
        <f>IF(W305&lt;&gt;"","Flower color: "&amp;W305&amp;".","")</f>
        <v/>
      </c>
      <c r="CG305" s="41" t="str">
        <f>IF(X305&lt;&gt;"","Height in centimeters: "&amp;X305&amp;".","")</f>
        <v/>
      </c>
      <c r="CH305" s="41" t="str">
        <f>IF(Y305&lt;&gt;"",Y305&amp;".","")</f>
        <v/>
      </c>
      <c r="CI305" s="41" t="str">
        <f t="shared" si="50"/>
        <v/>
      </c>
      <c r="CJ305" t="str">
        <f t="shared" si="51"/>
        <v/>
      </c>
      <c r="CK305" s="41" t="str">
        <f>IF(T305&lt;&gt;"","''habit'':"&amp;"''"&amp;T305&amp;"'',","")</f>
        <v/>
      </c>
      <c r="CL305" s="41" t="str">
        <f>IF(U305&lt;&gt;"","''life cycle habit'':"&amp;"''"&amp;U305&amp;"'',","")</f>
        <v/>
      </c>
      <c r="CM305" s="41" t="str">
        <f>IF(V305&lt;&gt;"","''graminoidHabit'':"&amp;"''"&amp;V305&amp;"'',","")</f>
        <v/>
      </c>
      <c r="CN305" s="41" t="str">
        <f>IF(W305&lt;&gt;"","''flower color'':"&amp;"''"&amp;W305&amp;"'',","")</f>
        <v/>
      </c>
      <c r="CO305" s="41" t="str">
        <f>IF(X305&lt;&gt;"","''heightInCentimeters'':"&amp;X305&amp;",","")</f>
        <v/>
      </c>
      <c r="CP305" s="41" t="str">
        <f>IF(Y305&lt;&gt;"",Y305,"")</f>
        <v/>
      </c>
      <c r="CQ305" s="41" t="str">
        <f t="shared" si="52"/>
        <v/>
      </c>
      <c r="CR305" s="42" t="str">
        <f t="shared" si="53"/>
        <v/>
      </c>
      <c r="CS305" t="str">
        <f t="shared" si="54"/>
        <v/>
      </c>
      <c r="CT305" t="str">
        <f>IF(L305="Y","tissue","")</f>
        <v/>
      </c>
      <c r="CU305" t="str">
        <f>IF(L305="Y","in collection","")</f>
        <v/>
      </c>
      <c r="CV305" t="str">
        <f>IF(L305="Y","dessicated","")</f>
        <v/>
      </c>
    </row>
    <row r="306" spans="1:100" ht="16.5" x14ac:dyDescent="0.3">
      <c r="A306" s="7"/>
      <c r="B306" s="19"/>
      <c r="C306" s="19"/>
      <c r="D306" s="19"/>
      <c r="E306" s="19"/>
      <c r="F306" s="19"/>
      <c r="G306" s="10"/>
      <c r="H306" s="14"/>
      <c r="I306" s="19"/>
      <c r="J306" s="19"/>
      <c r="K306" s="10"/>
      <c r="L306" s="19"/>
      <c r="M306" s="19"/>
      <c r="N306" s="19"/>
      <c r="O306" s="19"/>
      <c r="P306" s="19"/>
      <c r="Q306" s="24"/>
      <c r="R306" s="14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29"/>
      <c r="AL306" s="29"/>
      <c r="AM306" s="7"/>
      <c r="AN306" s="7"/>
      <c r="AO306" s="7"/>
      <c r="AP306" s="19"/>
      <c r="AQ306" s="19"/>
      <c r="AR306" s="19"/>
      <c r="AS306" s="14"/>
      <c r="AT306" s="19"/>
      <c r="AU306" s="19"/>
      <c r="AV306" s="19"/>
      <c r="AW306" s="14"/>
      <c r="AX306" s="19"/>
      <c r="AY306" s="19"/>
      <c r="AZ306" s="19"/>
      <c r="BA306" s="19"/>
      <c r="BB306" s="19"/>
      <c r="BC306" s="19"/>
      <c r="BD306" s="19"/>
      <c r="BE306" s="19"/>
      <c r="BF306" s="14"/>
      <c r="BG306" s="35" t="str">
        <f>IF(BB306&lt;&gt;"","&lt;a href='https://www.inaturalist.org/observations/"&amp;BB306&amp;" 'target='_blank' style='color: blue'&gt;iNaturalist Record: "&amp;BB306&amp;"&lt;/a&gt; ","")</f>
        <v/>
      </c>
      <c r="BH306" s="36" t="str">
        <f>IF(AT306&lt;&gt;"",AT306&amp;". ","")</f>
        <v/>
      </c>
      <c r="BI306" s="36" t="str">
        <f>IF(AV306&lt;&gt;"","Land use/disturbance history: "&amp;AV306&amp;". ","")</f>
        <v/>
      </c>
      <c r="BJ306" s="36" t="str">
        <f>IF(AW306&lt;&gt;"","Slope in degrees: "&amp;AW306&amp;". ","")</f>
        <v/>
      </c>
      <c r="BK306" s="36" t="str">
        <f>IF(AX306&lt;&gt;"","Slope aspect: "&amp;AX306&amp;". ","")</f>
        <v/>
      </c>
      <c r="BL306" s="36" t="str">
        <f>IF(AY306&lt;&gt;"","Soil description: "&amp;AY306&amp;". ","")</f>
        <v/>
      </c>
      <c r="BM306" s="36" t="str">
        <f>IF(BA306&lt;&gt;"","Terrain: "&amp;BA306&amp;". ","")</f>
        <v/>
      </c>
      <c r="BN306" s="36" t="str">
        <f t="shared" si="44"/>
        <v/>
      </c>
      <c r="BO306" t="str">
        <f t="shared" si="45"/>
        <v/>
      </c>
      <c r="BP306" t="str">
        <f>IF(BD306&lt;&gt;"","Permit: "&amp;BD306,"")</f>
        <v/>
      </c>
      <c r="BQ306" s="41" t="str">
        <f>IF(AA306="Abundant","Estimated frequency within viewshed: Abundant (&gt;500).",IF(AA306="Common","Estimated frequency within viewshed: Common (101-500).",IF(AA306="Frequent","Estimated frequency within viewshed: Frequent (11-100).",IF(AA306="Occasional","Estimated frequency within viewshed: Occasional (6-10).",IF(AA306="Rare","Estimated frequency within viewshed: Rare (1-5).","")))))</f>
        <v/>
      </c>
      <c r="BR306" s="41" t="str">
        <f>IF(B306&lt;&gt;"",B306&amp;". ","")</f>
        <v/>
      </c>
      <c r="BS306" s="41" t="str">
        <f>IF(M306="Same individual","Tissue sample collected.",IF(M306="Same population","Tissue sample collected from another individual in the same population.",""))</f>
        <v/>
      </c>
      <c r="BT306" s="41" t="str">
        <f>IF(R306&lt;&gt;"","Seed sample collected from "&amp;R306&amp;" plants within the same population.","")</f>
        <v/>
      </c>
      <c r="BU306" s="41" t="str">
        <f>IF(AB306&lt;&gt;"",AB306&amp;". ","")</f>
        <v/>
      </c>
      <c r="BV306" s="41" t="str">
        <f>IF(AE306&lt;&gt;"","Landowner: "&amp;AE306&amp;".","")</f>
        <v/>
      </c>
      <c r="BW306" s="41" t="str">
        <f>IF(AF306&lt;&gt;"","Element Occurrence ID: "&amp;AF306&amp;".","")</f>
        <v/>
      </c>
      <c r="BX306" s="41" t="str">
        <f t="shared" si="46"/>
        <v/>
      </c>
      <c r="BY306" t="str">
        <f t="shared" si="47"/>
        <v/>
      </c>
      <c r="BZ306" s="41" t="str">
        <f t="shared" si="48"/>
        <v/>
      </c>
      <c r="CA306" t="str">
        <f t="shared" si="49"/>
        <v/>
      </c>
      <c r="CB306" s="41" t="str">
        <f>IF(AU306&lt;&gt;"","Area immediately surrounding specimen: "&amp;AU306&amp;".","")</f>
        <v/>
      </c>
      <c r="CC306" s="41" t="str">
        <f>IF(T306&lt;&gt;"","Habit: "&amp;T306&amp;".","")</f>
        <v/>
      </c>
      <c r="CD306" s="41" t="str">
        <f>IF(U306&lt;&gt;"","Life history habit: "&amp;U306&amp;".","")</f>
        <v/>
      </c>
      <c r="CE306" s="41" t="str">
        <f>IF(V306&lt;&gt;"","Graminoid habit: "&amp;V306&amp;".","")</f>
        <v/>
      </c>
      <c r="CF306" s="41" t="str">
        <f>IF(W306&lt;&gt;"","Flower color: "&amp;W306&amp;".","")</f>
        <v/>
      </c>
      <c r="CG306" s="41" t="str">
        <f>IF(X306&lt;&gt;"","Height in centimeters: "&amp;X306&amp;".","")</f>
        <v/>
      </c>
      <c r="CH306" s="41" t="str">
        <f>IF(Y306&lt;&gt;"",Y306&amp;".","")</f>
        <v/>
      </c>
      <c r="CI306" s="41" t="str">
        <f t="shared" si="50"/>
        <v/>
      </c>
      <c r="CJ306" t="str">
        <f t="shared" si="51"/>
        <v/>
      </c>
      <c r="CK306" s="41" t="str">
        <f>IF(T306&lt;&gt;"","''habit'':"&amp;"''"&amp;T306&amp;"'',","")</f>
        <v/>
      </c>
      <c r="CL306" s="41" t="str">
        <f>IF(U306&lt;&gt;"","''life cycle habit'':"&amp;"''"&amp;U306&amp;"'',","")</f>
        <v/>
      </c>
      <c r="CM306" s="41" t="str">
        <f>IF(V306&lt;&gt;"","''graminoidHabit'':"&amp;"''"&amp;V306&amp;"'',","")</f>
        <v/>
      </c>
      <c r="CN306" s="41" t="str">
        <f>IF(W306&lt;&gt;"","''flower color'':"&amp;"''"&amp;W306&amp;"'',","")</f>
        <v/>
      </c>
      <c r="CO306" s="41" t="str">
        <f>IF(X306&lt;&gt;"","''heightInCentimeters'':"&amp;X306&amp;",","")</f>
        <v/>
      </c>
      <c r="CP306" s="41" t="str">
        <f>IF(Y306&lt;&gt;"",Y306,"")</f>
        <v/>
      </c>
      <c r="CQ306" s="41" t="str">
        <f t="shared" si="52"/>
        <v/>
      </c>
      <c r="CR306" s="42" t="str">
        <f t="shared" si="53"/>
        <v/>
      </c>
      <c r="CS306" t="str">
        <f t="shared" si="54"/>
        <v/>
      </c>
      <c r="CT306" t="str">
        <f>IF(L306="Y","tissue","")</f>
        <v/>
      </c>
      <c r="CU306" t="str">
        <f>IF(L306="Y","in collection","")</f>
        <v/>
      </c>
      <c r="CV306" t="str">
        <f>IF(L306="Y","dessicated","")</f>
        <v/>
      </c>
    </row>
    <row r="307" spans="1:100" ht="16.5" x14ac:dyDescent="0.3">
      <c r="A307" s="7"/>
      <c r="B307" s="19"/>
      <c r="C307" s="19"/>
      <c r="D307" s="19"/>
      <c r="E307" s="19"/>
      <c r="F307" s="19"/>
      <c r="G307" s="10"/>
      <c r="H307" s="14"/>
      <c r="I307" s="19"/>
      <c r="J307" s="19"/>
      <c r="K307" s="10"/>
      <c r="L307" s="19"/>
      <c r="M307" s="19"/>
      <c r="N307" s="19"/>
      <c r="O307" s="19"/>
      <c r="P307" s="19"/>
      <c r="Q307" s="24"/>
      <c r="R307" s="14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29"/>
      <c r="AL307" s="29"/>
      <c r="AM307" s="7"/>
      <c r="AN307" s="7"/>
      <c r="AO307" s="7"/>
      <c r="AP307" s="19"/>
      <c r="AQ307" s="19"/>
      <c r="AR307" s="19"/>
      <c r="AS307" s="14"/>
      <c r="AT307" s="19"/>
      <c r="AU307" s="19"/>
      <c r="AV307" s="19"/>
      <c r="AW307" s="14"/>
      <c r="AX307" s="19"/>
      <c r="AY307" s="19"/>
      <c r="AZ307" s="19"/>
      <c r="BA307" s="19"/>
      <c r="BB307" s="19"/>
      <c r="BC307" s="19"/>
      <c r="BD307" s="19"/>
      <c r="BE307" s="19"/>
      <c r="BF307" s="14"/>
      <c r="BG307" s="35" t="str">
        <f>IF(BB307&lt;&gt;"","&lt;a href='https://www.inaturalist.org/observations/"&amp;BB307&amp;" 'target='_blank' style='color: blue'&gt;iNaturalist Record: "&amp;BB307&amp;"&lt;/a&gt; ","")</f>
        <v/>
      </c>
      <c r="BH307" s="36" t="str">
        <f>IF(AT307&lt;&gt;"",AT307&amp;". ","")</f>
        <v/>
      </c>
      <c r="BI307" s="36" t="str">
        <f>IF(AV307&lt;&gt;"","Land use/disturbance history: "&amp;AV307&amp;". ","")</f>
        <v/>
      </c>
      <c r="BJ307" s="36" t="str">
        <f>IF(AW307&lt;&gt;"","Slope in degrees: "&amp;AW307&amp;". ","")</f>
        <v/>
      </c>
      <c r="BK307" s="36" t="str">
        <f>IF(AX307&lt;&gt;"","Slope aspect: "&amp;AX307&amp;". ","")</f>
        <v/>
      </c>
      <c r="BL307" s="36" t="str">
        <f>IF(AY307&lt;&gt;"","Soil description: "&amp;AY307&amp;". ","")</f>
        <v/>
      </c>
      <c r="BM307" s="36" t="str">
        <f>IF(BA307&lt;&gt;"","Terrain: "&amp;BA307&amp;". ","")</f>
        <v/>
      </c>
      <c r="BN307" s="36" t="str">
        <f t="shared" si="44"/>
        <v/>
      </c>
      <c r="BO307" t="str">
        <f t="shared" si="45"/>
        <v/>
      </c>
      <c r="BP307" t="str">
        <f>IF(BD307&lt;&gt;"","Permit: "&amp;BD307,"")</f>
        <v/>
      </c>
      <c r="BQ307" s="41" t="str">
        <f>IF(AA307="Abundant","Estimated frequency within viewshed: Abundant (&gt;500).",IF(AA307="Common","Estimated frequency within viewshed: Common (101-500).",IF(AA307="Frequent","Estimated frequency within viewshed: Frequent (11-100).",IF(AA307="Occasional","Estimated frequency within viewshed: Occasional (6-10).",IF(AA307="Rare","Estimated frequency within viewshed: Rare (1-5).","")))))</f>
        <v/>
      </c>
      <c r="BR307" s="41" t="str">
        <f>IF(B307&lt;&gt;"",B307&amp;". ","")</f>
        <v/>
      </c>
      <c r="BS307" s="41" t="str">
        <f>IF(M307="Same individual","Tissue sample collected.",IF(M307="Same population","Tissue sample collected from another individual in the same population.",""))</f>
        <v/>
      </c>
      <c r="BT307" s="41" t="str">
        <f>IF(R307&lt;&gt;"","Seed sample collected from "&amp;R307&amp;" plants within the same population.","")</f>
        <v/>
      </c>
      <c r="BU307" s="41" t="str">
        <f>IF(AB307&lt;&gt;"",AB307&amp;". ","")</f>
        <v/>
      </c>
      <c r="BV307" s="41" t="str">
        <f>IF(AE307&lt;&gt;"","Landowner: "&amp;AE307&amp;".","")</f>
        <v/>
      </c>
      <c r="BW307" s="41" t="str">
        <f>IF(AF307&lt;&gt;"","Element Occurrence ID: "&amp;AF307&amp;".","")</f>
        <v/>
      </c>
      <c r="BX307" s="41" t="str">
        <f t="shared" si="46"/>
        <v/>
      </c>
      <c r="BY307" t="str">
        <f t="shared" si="47"/>
        <v/>
      </c>
      <c r="BZ307" s="41" t="str">
        <f t="shared" si="48"/>
        <v/>
      </c>
      <c r="CA307" t="str">
        <f t="shared" si="49"/>
        <v/>
      </c>
      <c r="CB307" s="41" t="str">
        <f>IF(AU307&lt;&gt;"","Area immediately surrounding specimen: "&amp;AU307&amp;".","")</f>
        <v/>
      </c>
      <c r="CC307" s="41" t="str">
        <f>IF(T307&lt;&gt;"","Habit: "&amp;T307&amp;".","")</f>
        <v/>
      </c>
      <c r="CD307" s="41" t="str">
        <f>IF(U307&lt;&gt;"","Life history habit: "&amp;U307&amp;".","")</f>
        <v/>
      </c>
      <c r="CE307" s="41" t="str">
        <f>IF(V307&lt;&gt;"","Graminoid habit: "&amp;V307&amp;".","")</f>
        <v/>
      </c>
      <c r="CF307" s="41" t="str">
        <f>IF(W307&lt;&gt;"","Flower color: "&amp;W307&amp;".","")</f>
        <v/>
      </c>
      <c r="CG307" s="41" t="str">
        <f>IF(X307&lt;&gt;"","Height in centimeters: "&amp;X307&amp;".","")</f>
        <v/>
      </c>
      <c r="CH307" s="41" t="str">
        <f>IF(Y307&lt;&gt;"",Y307&amp;".","")</f>
        <v/>
      </c>
      <c r="CI307" s="41" t="str">
        <f t="shared" si="50"/>
        <v/>
      </c>
      <c r="CJ307" t="str">
        <f t="shared" si="51"/>
        <v/>
      </c>
      <c r="CK307" s="41" t="str">
        <f>IF(T307&lt;&gt;"","''habit'':"&amp;"''"&amp;T307&amp;"'',","")</f>
        <v/>
      </c>
      <c r="CL307" s="41" t="str">
        <f>IF(U307&lt;&gt;"","''life cycle habit'':"&amp;"''"&amp;U307&amp;"'',","")</f>
        <v/>
      </c>
      <c r="CM307" s="41" t="str">
        <f>IF(V307&lt;&gt;"","''graminoidHabit'':"&amp;"''"&amp;V307&amp;"'',","")</f>
        <v/>
      </c>
      <c r="CN307" s="41" t="str">
        <f>IF(W307&lt;&gt;"","''flower color'':"&amp;"''"&amp;W307&amp;"'',","")</f>
        <v/>
      </c>
      <c r="CO307" s="41" t="str">
        <f>IF(X307&lt;&gt;"","''heightInCentimeters'':"&amp;X307&amp;",","")</f>
        <v/>
      </c>
      <c r="CP307" s="41" t="str">
        <f>IF(Y307&lt;&gt;"",Y307,"")</f>
        <v/>
      </c>
      <c r="CQ307" s="41" t="str">
        <f t="shared" si="52"/>
        <v/>
      </c>
      <c r="CR307" s="42" t="str">
        <f t="shared" si="53"/>
        <v/>
      </c>
      <c r="CS307" t="str">
        <f t="shared" si="54"/>
        <v/>
      </c>
      <c r="CT307" t="str">
        <f>IF(L307="Y","tissue","")</f>
        <v/>
      </c>
      <c r="CU307" t="str">
        <f>IF(L307="Y","in collection","")</f>
        <v/>
      </c>
      <c r="CV307" t="str">
        <f>IF(L307="Y","dessicated","")</f>
        <v/>
      </c>
    </row>
    <row r="308" spans="1:100" ht="16.5" x14ac:dyDescent="0.3">
      <c r="A308" s="7"/>
      <c r="B308" s="19"/>
      <c r="C308" s="19"/>
      <c r="D308" s="19"/>
      <c r="E308" s="19"/>
      <c r="F308" s="19"/>
      <c r="G308" s="10"/>
      <c r="H308" s="14"/>
      <c r="I308" s="19"/>
      <c r="J308" s="19"/>
      <c r="K308" s="10"/>
      <c r="L308" s="19"/>
      <c r="M308" s="19"/>
      <c r="N308" s="19"/>
      <c r="O308" s="19"/>
      <c r="P308" s="19"/>
      <c r="Q308" s="24"/>
      <c r="R308" s="14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29"/>
      <c r="AL308" s="29"/>
      <c r="AM308" s="7"/>
      <c r="AN308" s="7"/>
      <c r="AO308" s="7"/>
      <c r="AP308" s="19"/>
      <c r="AQ308" s="19"/>
      <c r="AR308" s="19"/>
      <c r="AS308" s="14"/>
      <c r="AT308" s="19"/>
      <c r="AU308" s="19"/>
      <c r="AV308" s="19"/>
      <c r="AW308" s="14"/>
      <c r="AX308" s="19"/>
      <c r="AY308" s="19"/>
      <c r="AZ308" s="19"/>
      <c r="BA308" s="19"/>
      <c r="BB308" s="19"/>
      <c r="BC308" s="19"/>
      <c r="BD308" s="19"/>
      <c r="BE308" s="19"/>
      <c r="BF308" s="14"/>
      <c r="BG308" s="35" t="str">
        <f>IF(BB308&lt;&gt;"","&lt;a href='https://www.inaturalist.org/observations/"&amp;BB308&amp;" 'target='_blank' style='color: blue'&gt;iNaturalist Record: "&amp;BB308&amp;"&lt;/a&gt; ","")</f>
        <v/>
      </c>
      <c r="BH308" s="36" t="str">
        <f>IF(AT308&lt;&gt;"",AT308&amp;". ","")</f>
        <v/>
      </c>
      <c r="BI308" s="36" t="str">
        <f>IF(AV308&lt;&gt;"","Land use/disturbance history: "&amp;AV308&amp;". ","")</f>
        <v/>
      </c>
      <c r="BJ308" s="36" t="str">
        <f>IF(AW308&lt;&gt;"","Slope in degrees: "&amp;AW308&amp;". ","")</f>
        <v/>
      </c>
      <c r="BK308" s="36" t="str">
        <f>IF(AX308&lt;&gt;"","Slope aspect: "&amp;AX308&amp;". ","")</f>
        <v/>
      </c>
      <c r="BL308" s="36" t="str">
        <f>IF(AY308&lt;&gt;"","Soil description: "&amp;AY308&amp;". ","")</f>
        <v/>
      </c>
      <c r="BM308" s="36" t="str">
        <f>IF(BA308&lt;&gt;"","Terrain: "&amp;BA308&amp;". ","")</f>
        <v/>
      </c>
      <c r="BN308" s="36" t="str">
        <f t="shared" si="44"/>
        <v/>
      </c>
      <c r="BO308" t="str">
        <f t="shared" si="45"/>
        <v/>
      </c>
      <c r="BP308" t="str">
        <f>IF(BD308&lt;&gt;"","Permit: "&amp;BD308,"")</f>
        <v/>
      </c>
      <c r="BQ308" s="41" t="str">
        <f>IF(AA308="Abundant","Estimated frequency within viewshed: Abundant (&gt;500).",IF(AA308="Common","Estimated frequency within viewshed: Common (101-500).",IF(AA308="Frequent","Estimated frequency within viewshed: Frequent (11-100).",IF(AA308="Occasional","Estimated frequency within viewshed: Occasional (6-10).",IF(AA308="Rare","Estimated frequency within viewshed: Rare (1-5).","")))))</f>
        <v/>
      </c>
      <c r="BR308" s="41" t="str">
        <f>IF(B308&lt;&gt;"",B308&amp;". ","")</f>
        <v/>
      </c>
      <c r="BS308" s="41" t="str">
        <f>IF(M308="Same individual","Tissue sample collected.",IF(M308="Same population","Tissue sample collected from another individual in the same population.",""))</f>
        <v/>
      </c>
      <c r="BT308" s="41" t="str">
        <f>IF(R308&lt;&gt;"","Seed sample collected from "&amp;R308&amp;" plants within the same population.","")</f>
        <v/>
      </c>
      <c r="BU308" s="41" t="str">
        <f>IF(AB308&lt;&gt;"",AB308&amp;". ","")</f>
        <v/>
      </c>
      <c r="BV308" s="41" t="str">
        <f>IF(AE308&lt;&gt;"","Landowner: "&amp;AE308&amp;".","")</f>
        <v/>
      </c>
      <c r="BW308" s="41" t="str">
        <f>IF(AF308&lt;&gt;"","Element Occurrence ID: "&amp;AF308&amp;".","")</f>
        <v/>
      </c>
      <c r="BX308" s="41" t="str">
        <f t="shared" si="46"/>
        <v/>
      </c>
      <c r="BY308" t="str">
        <f t="shared" si="47"/>
        <v/>
      </c>
      <c r="BZ308" s="41" t="str">
        <f t="shared" si="48"/>
        <v/>
      </c>
      <c r="CA308" t="str">
        <f t="shared" si="49"/>
        <v/>
      </c>
      <c r="CB308" s="41" t="str">
        <f>IF(AU308&lt;&gt;"","Area immediately surrounding specimen: "&amp;AU308&amp;".","")</f>
        <v/>
      </c>
      <c r="CC308" s="41" t="str">
        <f>IF(T308&lt;&gt;"","Habit: "&amp;T308&amp;".","")</f>
        <v/>
      </c>
      <c r="CD308" s="41" t="str">
        <f>IF(U308&lt;&gt;"","Life history habit: "&amp;U308&amp;".","")</f>
        <v/>
      </c>
      <c r="CE308" s="41" t="str">
        <f>IF(V308&lt;&gt;"","Graminoid habit: "&amp;V308&amp;".","")</f>
        <v/>
      </c>
      <c r="CF308" s="41" t="str">
        <f>IF(W308&lt;&gt;"","Flower color: "&amp;W308&amp;".","")</f>
        <v/>
      </c>
      <c r="CG308" s="41" t="str">
        <f>IF(X308&lt;&gt;"","Height in centimeters: "&amp;X308&amp;".","")</f>
        <v/>
      </c>
      <c r="CH308" s="41" t="str">
        <f>IF(Y308&lt;&gt;"",Y308&amp;".","")</f>
        <v/>
      </c>
      <c r="CI308" s="41" t="str">
        <f t="shared" si="50"/>
        <v/>
      </c>
      <c r="CJ308" t="str">
        <f t="shared" si="51"/>
        <v/>
      </c>
      <c r="CK308" s="41" t="str">
        <f>IF(T308&lt;&gt;"","''habit'':"&amp;"''"&amp;T308&amp;"'',","")</f>
        <v/>
      </c>
      <c r="CL308" s="41" t="str">
        <f>IF(U308&lt;&gt;"","''life cycle habit'':"&amp;"''"&amp;U308&amp;"'',","")</f>
        <v/>
      </c>
      <c r="CM308" s="41" t="str">
        <f>IF(V308&lt;&gt;"","''graminoidHabit'':"&amp;"''"&amp;V308&amp;"'',","")</f>
        <v/>
      </c>
      <c r="CN308" s="41" t="str">
        <f>IF(W308&lt;&gt;"","''flower color'':"&amp;"''"&amp;W308&amp;"'',","")</f>
        <v/>
      </c>
      <c r="CO308" s="41" t="str">
        <f>IF(X308&lt;&gt;"","''heightInCentimeters'':"&amp;X308&amp;",","")</f>
        <v/>
      </c>
      <c r="CP308" s="41" t="str">
        <f>IF(Y308&lt;&gt;"",Y308,"")</f>
        <v/>
      </c>
      <c r="CQ308" s="41" t="str">
        <f t="shared" si="52"/>
        <v/>
      </c>
      <c r="CR308" s="42" t="str">
        <f t="shared" si="53"/>
        <v/>
      </c>
      <c r="CS308" t="str">
        <f t="shared" si="54"/>
        <v/>
      </c>
      <c r="CT308" t="str">
        <f>IF(L308="Y","tissue","")</f>
        <v/>
      </c>
      <c r="CU308" t="str">
        <f>IF(L308="Y","in collection","")</f>
        <v/>
      </c>
      <c r="CV308" t="str">
        <f>IF(L308="Y","dessicated","")</f>
        <v/>
      </c>
    </row>
    <row r="309" spans="1:100" ht="16.5" x14ac:dyDescent="0.3">
      <c r="A309" s="7"/>
      <c r="B309" s="19"/>
      <c r="C309" s="19"/>
      <c r="D309" s="19"/>
      <c r="E309" s="19"/>
      <c r="F309" s="19"/>
      <c r="G309" s="10"/>
      <c r="H309" s="14"/>
      <c r="I309" s="19"/>
      <c r="J309" s="19"/>
      <c r="K309" s="10"/>
      <c r="L309" s="19"/>
      <c r="M309" s="19"/>
      <c r="N309" s="19"/>
      <c r="O309" s="19"/>
      <c r="P309" s="19"/>
      <c r="Q309" s="24"/>
      <c r="R309" s="14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29"/>
      <c r="AL309" s="29"/>
      <c r="AM309" s="7"/>
      <c r="AN309" s="7"/>
      <c r="AO309" s="7"/>
      <c r="AP309" s="19"/>
      <c r="AQ309" s="19"/>
      <c r="AR309" s="19"/>
      <c r="AS309" s="14"/>
      <c r="AT309" s="19"/>
      <c r="AU309" s="19"/>
      <c r="AV309" s="19"/>
      <c r="AW309" s="14"/>
      <c r="AX309" s="19"/>
      <c r="AY309" s="19"/>
      <c r="AZ309" s="19"/>
      <c r="BA309" s="19"/>
      <c r="BB309" s="19"/>
      <c r="BC309" s="19"/>
      <c r="BD309" s="19"/>
      <c r="BE309" s="19"/>
      <c r="BF309" s="14"/>
      <c r="BG309" s="35" t="str">
        <f>IF(BB309&lt;&gt;"","&lt;a href='https://www.inaturalist.org/observations/"&amp;BB309&amp;" 'target='_blank' style='color: blue'&gt;iNaturalist Record: "&amp;BB309&amp;"&lt;/a&gt; ","")</f>
        <v/>
      </c>
      <c r="BH309" s="36" t="str">
        <f>IF(AT309&lt;&gt;"",AT309&amp;". ","")</f>
        <v/>
      </c>
      <c r="BI309" s="36" t="str">
        <f>IF(AV309&lt;&gt;"","Land use/disturbance history: "&amp;AV309&amp;". ","")</f>
        <v/>
      </c>
      <c r="BJ309" s="36" t="str">
        <f>IF(AW309&lt;&gt;"","Slope in degrees: "&amp;AW309&amp;". ","")</f>
        <v/>
      </c>
      <c r="BK309" s="36" t="str">
        <f>IF(AX309&lt;&gt;"","Slope aspect: "&amp;AX309&amp;". ","")</f>
        <v/>
      </c>
      <c r="BL309" s="36" t="str">
        <f>IF(AY309&lt;&gt;"","Soil description: "&amp;AY309&amp;". ","")</f>
        <v/>
      </c>
      <c r="BM309" s="36" t="str">
        <f>IF(BA309&lt;&gt;"","Terrain: "&amp;BA309&amp;". ","")</f>
        <v/>
      </c>
      <c r="BN309" s="36" t="str">
        <f t="shared" si="44"/>
        <v/>
      </c>
      <c r="BO309" t="str">
        <f t="shared" si="45"/>
        <v/>
      </c>
      <c r="BP309" t="str">
        <f>IF(BD309&lt;&gt;"","Permit: "&amp;BD309,"")</f>
        <v/>
      </c>
      <c r="BQ309" s="41" t="str">
        <f>IF(AA309="Abundant","Estimated frequency within viewshed: Abundant (&gt;500).",IF(AA309="Common","Estimated frequency within viewshed: Common (101-500).",IF(AA309="Frequent","Estimated frequency within viewshed: Frequent (11-100).",IF(AA309="Occasional","Estimated frequency within viewshed: Occasional (6-10).",IF(AA309="Rare","Estimated frequency within viewshed: Rare (1-5).","")))))</f>
        <v/>
      </c>
      <c r="BR309" s="41" t="str">
        <f>IF(B309&lt;&gt;"",B309&amp;". ","")</f>
        <v/>
      </c>
      <c r="BS309" s="41" t="str">
        <f>IF(M309="Same individual","Tissue sample collected.",IF(M309="Same population","Tissue sample collected from another individual in the same population.",""))</f>
        <v/>
      </c>
      <c r="BT309" s="41" t="str">
        <f>IF(R309&lt;&gt;"","Seed sample collected from "&amp;R309&amp;" plants within the same population.","")</f>
        <v/>
      </c>
      <c r="BU309" s="41" t="str">
        <f>IF(AB309&lt;&gt;"",AB309&amp;". ","")</f>
        <v/>
      </c>
      <c r="BV309" s="41" t="str">
        <f>IF(AE309&lt;&gt;"","Landowner: "&amp;AE309&amp;".","")</f>
        <v/>
      </c>
      <c r="BW309" s="41" t="str">
        <f>IF(AF309&lt;&gt;"","Element Occurrence ID: "&amp;AF309&amp;".","")</f>
        <v/>
      </c>
      <c r="BX309" s="41" t="str">
        <f t="shared" si="46"/>
        <v/>
      </c>
      <c r="BY309" t="str">
        <f t="shared" si="47"/>
        <v/>
      </c>
      <c r="BZ309" s="41" t="str">
        <f t="shared" si="48"/>
        <v/>
      </c>
      <c r="CA309" t="str">
        <f t="shared" si="49"/>
        <v/>
      </c>
      <c r="CB309" s="41" t="str">
        <f>IF(AU309&lt;&gt;"","Area immediately surrounding specimen: "&amp;AU309&amp;".","")</f>
        <v/>
      </c>
      <c r="CC309" s="41" t="str">
        <f>IF(T309&lt;&gt;"","Habit: "&amp;T309&amp;".","")</f>
        <v/>
      </c>
      <c r="CD309" s="41" t="str">
        <f>IF(U309&lt;&gt;"","Life history habit: "&amp;U309&amp;".","")</f>
        <v/>
      </c>
      <c r="CE309" s="41" t="str">
        <f>IF(V309&lt;&gt;"","Graminoid habit: "&amp;V309&amp;".","")</f>
        <v/>
      </c>
      <c r="CF309" s="41" t="str">
        <f>IF(W309&lt;&gt;"","Flower color: "&amp;W309&amp;".","")</f>
        <v/>
      </c>
      <c r="CG309" s="41" t="str">
        <f>IF(X309&lt;&gt;"","Height in centimeters: "&amp;X309&amp;".","")</f>
        <v/>
      </c>
      <c r="CH309" s="41" t="str">
        <f>IF(Y309&lt;&gt;"",Y309&amp;".","")</f>
        <v/>
      </c>
      <c r="CI309" s="41" t="str">
        <f t="shared" si="50"/>
        <v/>
      </c>
      <c r="CJ309" t="str">
        <f t="shared" si="51"/>
        <v/>
      </c>
      <c r="CK309" s="41" t="str">
        <f>IF(T309&lt;&gt;"","''habit'':"&amp;"''"&amp;T309&amp;"'',","")</f>
        <v/>
      </c>
      <c r="CL309" s="41" t="str">
        <f>IF(U309&lt;&gt;"","''life cycle habit'':"&amp;"''"&amp;U309&amp;"'',","")</f>
        <v/>
      </c>
      <c r="CM309" s="41" t="str">
        <f>IF(V309&lt;&gt;"","''graminoidHabit'':"&amp;"''"&amp;V309&amp;"'',","")</f>
        <v/>
      </c>
      <c r="CN309" s="41" t="str">
        <f>IF(W309&lt;&gt;"","''flower color'':"&amp;"''"&amp;W309&amp;"'',","")</f>
        <v/>
      </c>
      <c r="CO309" s="41" t="str">
        <f>IF(X309&lt;&gt;"","''heightInCentimeters'':"&amp;X309&amp;",","")</f>
        <v/>
      </c>
      <c r="CP309" s="41" t="str">
        <f>IF(Y309&lt;&gt;"",Y309,"")</f>
        <v/>
      </c>
      <c r="CQ309" s="41" t="str">
        <f t="shared" si="52"/>
        <v/>
      </c>
      <c r="CR309" s="42" t="str">
        <f t="shared" si="53"/>
        <v/>
      </c>
      <c r="CS309" t="str">
        <f t="shared" si="54"/>
        <v/>
      </c>
      <c r="CT309" t="str">
        <f>IF(L309="Y","tissue","")</f>
        <v/>
      </c>
      <c r="CU309" t="str">
        <f>IF(L309="Y","in collection","")</f>
        <v/>
      </c>
      <c r="CV309" t="str">
        <f>IF(L309="Y","dessicated","")</f>
        <v/>
      </c>
    </row>
    <row r="310" spans="1:100" ht="16.5" x14ac:dyDescent="0.3">
      <c r="A310" s="7"/>
      <c r="B310" s="19"/>
      <c r="C310" s="19"/>
      <c r="D310" s="19"/>
      <c r="E310" s="19"/>
      <c r="F310" s="19"/>
      <c r="G310" s="10"/>
      <c r="H310" s="14"/>
      <c r="I310" s="19"/>
      <c r="J310" s="19"/>
      <c r="K310" s="10"/>
      <c r="L310" s="19"/>
      <c r="M310" s="19"/>
      <c r="N310" s="19"/>
      <c r="O310" s="19"/>
      <c r="P310" s="19"/>
      <c r="Q310" s="24"/>
      <c r="R310" s="14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29"/>
      <c r="AL310" s="29"/>
      <c r="AM310" s="7"/>
      <c r="AN310" s="7"/>
      <c r="AO310" s="7"/>
      <c r="AP310" s="19"/>
      <c r="AQ310" s="19"/>
      <c r="AR310" s="19"/>
      <c r="AS310" s="14"/>
      <c r="AT310" s="19"/>
      <c r="AU310" s="19"/>
      <c r="AV310" s="19"/>
      <c r="AW310" s="14"/>
      <c r="AX310" s="19"/>
      <c r="AY310" s="19"/>
      <c r="AZ310" s="19"/>
      <c r="BA310" s="19"/>
      <c r="BB310" s="19"/>
      <c r="BC310" s="19"/>
      <c r="BD310" s="19"/>
      <c r="BE310" s="19"/>
      <c r="BF310" s="14"/>
      <c r="BG310" s="35" t="str">
        <f>IF(BB310&lt;&gt;"","&lt;a href='https://www.inaturalist.org/observations/"&amp;BB310&amp;" 'target='_blank' style='color: blue'&gt;iNaturalist Record: "&amp;BB310&amp;"&lt;/a&gt; ","")</f>
        <v/>
      </c>
      <c r="BH310" s="36" t="str">
        <f>IF(AT310&lt;&gt;"",AT310&amp;". ","")</f>
        <v/>
      </c>
      <c r="BI310" s="36" t="str">
        <f>IF(AV310&lt;&gt;"","Land use/disturbance history: "&amp;AV310&amp;". ","")</f>
        <v/>
      </c>
      <c r="BJ310" s="36" t="str">
        <f>IF(AW310&lt;&gt;"","Slope in degrees: "&amp;AW310&amp;". ","")</f>
        <v/>
      </c>
      <c r="BK310" s="36" t="str">
        <f>IF(AX310&lt;&gt;"","Slope aspect: "&amp;AX310&amp;". ","")</f>
        <v/>
      </c>
      <c r="BL310" s="36" t="str">
        <f>IF(AY310&lt;&gt;"","Soil description: "&amp;AY310&amp;". ","")</f>
        <v/>
      </c>
      <c r="BM310" s="36" t="str">
        <f>IF(BA310&lt;&gt;"","Terrain: "&amp;BA310&amp;". ","")</f>
        <v/>
      </c>
      <c r="BN310" s="36" t="str">
        <f t="shared" si="44"/>
        <v/>
      </c>
      <c r="BO310" t="str">
        <f t="shared" si="45"/>
        <v/>
      </c>
      <c r="BP310" t="str">
        <f>IF(BD310&lt;&gt;"","Permit: "&amp;BD310,"")</f>
        <v/>
      </c>
      <c r="BQ310" s="41" t="str">
        <f>IF(AA310="Abundant","Estimated frequency within viewshed: Abundant (&gt;500).",IF(AA310="Common","Estimated frequency within viewshed: Common (101-500).",IF(AA310="Frequent","Estimated frequency within viewshed: Frequent (11-100).",IF(AA310="Occasional","Estimated frequency within viewshed: Occasional (6-10).",IF(AA310="Rare","Estimated frequency within viewshed: Rare (1-5).","")))))</f>
        <v/>
      </c>
      <c r="BR310" s="41" t="str">
        <f>IF(B310&lt;&gt;"",B310&amp;". ","")</f>
        <v/>
      </c>
      <c r="BS310" s="41" t="str">
        <f>IF(M310="Same individual","Tissue sample collected.",IF(M310="Same population","Tissue sample collected from another individual in the same population.",""))</f>
        <v/>
      </c>
      <c r="BT310" s="41" t="str">
        <f>IF(R310&lt;&gt;"","Seed sample collected from "&amp;R310&amp;" plants within the same population.","")</f>
        <v/>
      </c>
      <c r="BU310" s="41" t="str">
        <f>IF(AB310&lt;&gt;"",AB310&amp;". ","")</f>
        <v/>
      </c>
      <c r="BV310" s="41" t="str">
        <f>IF(AE310&lt;&gt;"","Landowner: "&amp;AE310&amp;".","")</f>
        <v/>
      </c>
      <c r="BW310" s="41" t="str">
        <f>IF(AF310&lt;&gt;"","Element Occurrence ID: "&amp;AF310&amp;".","")</f>
        <v/>
      </c>
      <c r="BX310" s="41" t="str">
        <f t="shared" si="46"/>
        <v/>
      </c>
      <c r="BY310" t="str">
        <f t="shared" si="47"/>
        <v/>
      </c>
      <c r="BZ310" s="41" t="str">
        <f t="shared" si="48"/>
        <v/>
      </c>
      <c r="CA310" t="str">
        <f t="shared" si="49"/>
        <v/>
      </c>
      <c r="CB310" s="41" t="str">
        <f>IF(AU310&lt;&gt;"","Area immediately surrounding specimen: "&amp;AU310&amp;".","")</f>
        <v/>
      </c>
      <c r="CC310" s="41" t="str">
        <f>IF(T310&lt;&gt;"","Habit: "&amp;T310&amp;".","")</f>
        <v/>
      </c>
      <c r="CD310" s="41" t="str">
        <f>IF(U310&lt;&gt;"","Life history habit: "&amp;U310&amp;".","")</f>
        <v/>
      </c>
      <c r="CE310" s="41" t="str">
        <f>IF(V310&lt;&gt;"","Graminoid habit: "&amp;V310&amp;".","")</f>
        <v/>
      </c>
      <c r="CF310" s="41" t="str">
        <f>IF(W310&lt;&gt;"","Flower color: "&amp;W310&amp;".","")</f>
        <v/>
      </c>
      <c r="CG310" s="41" t="str">
        <f>IF(X310&lt;&gt;"","Height in centimeters: "&amp;X310&amp;".","")</f>
        <v/>
      </c>
      <c r="CH310" s="41" t="str">
        <f>IF(Y310&lt;&gt;"",Y310&amp;".","")</f>
        <v/>
      </c>
      <c r="CI310" s="41" t="str">
        <f t="shared" si="50"/>
        <v/>
      </c>
      <c r="CJ310" t="str">
        <f t="shared" si="51"/>
        <v/>
      </c>
      <c r="CK310" s="41" t="str">
        <f>IF(T310&lt;&gt;"","''habit'':"&amp;"''"&amp;T310&amp;"'',","")</f>
        <v/>
      </c>
      <c r="CL310" s="41" t="str">
        <f>IF(U310&lt;&gt;"","''life cycle habit'':"&amp;"''"&amp;U310&amp;"'',","")</f>
        <v/>
      </c>
      <c r="CM310" s="41" t="str">
        <f>IF(V310&lt;&gt;"","''graminoidHabit'':"&amp;"''"&amp;V310&amp;"'',","")</f>
        <v/>
      </c>
      <c r="CN310" s="41" t="str">
        <f>IF(W310&lt;&gt;"","''flower color'':"&amp;"''"&amp;W310&amp;"'',","")</f>
        <v/>
      </c>
      <c r="CO310" s="41" t="str">
        <f>IF(X310&lt;&gt;"","''heightInCentimeters'':"&amp;X310&amp;",","")</f>
        <v/>
      </c>
      <c r="CP310" s="41" t="str">
        <f>IF(Y310&lt;&gt;"",Y310,"")</f>
        <v/>
      </c>
      <c r="CQ310" s="41" t="str">
        <f t="shared" si="52"/>
        <v/>
      </c>
      <c r="CR310" s="42" t="str">
        <f t="shared" si="53"/>
        <v/>
      </c>
      <c r="CS310" t="str">
        <f t="shared" si="54"/>
        <v/>
      </c>
      <c r="CT310" t="str">
        <f>IF(L310="Y","tissue","")</f>
        <v/>
      </c>
      <c r="CU310" t="str">
        <f>IF(L310="Y","in collection","")</f>
        <v/>
      </c>
      <c r="CV310" t="str">
        <f>IF(L310="Y","dessicated","")</f>
        <v/>
      </c>
    </row>
    <row r="311" spans="1:100" ht="16.5" x14ac:dyDescent="0.3">
      <c r="A311" s="7"/>
      <c r="B311" s="19"/>
      <c r="C311" s="19"/>
      <c r="D311" s="19"/>
      <c r="E311" s="19"/>
      <c r="F311" s="19"/>
      <c r="G311" s="10"/>
      <c r="H311" s="14"/>
      <c r="I311" s="19"/>
      <c r="J311" s="19"/>
      <c r="K311" s="10"/>
      <c r="L311" s="19"/>
      <c r="M311" s="19"/>
      <c r="N311" s="19"/>
      <c r="O311" s="19"/>
      <c r="P311" s="19"/>
      <c r="Q311" s="24"/>
      <c r="R311" s="14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29"/>
      <c r="AL311" s="29"/>
      <c r="AM311" s="7"/>
      <c r="AN311" s="7"/>
      <c r="AO311" s="7"/>
      <c r="AP311" s="19"/>
      <c r="AQ311" s="19"/>
      <c r="AR311" s="19"/>
      <c r="AS311" s="14"/>
      <c r="AT311" s="19"/>
      <c r="AU311" s="19"/>
      <c r="AV311" s="19"/>
      <c r="AW311" s="14"/>
      <c r="AX311" s="19"/>
      <c r="AY311" s="19"/>
      <c r="AZ311" s="19"/>
      <c r="BA311" s="19"/>
      <c r="BB311" s="19"/>
      <c r="BC311" s="19"/>
      <c r="BD311" s="19"/>
      <c r="BE311" s="19"/>
      <c r="BF311" s="14"/>
      <c r="BG311" s="35" t="str">
        <f>IF(BB311&lt;&gt;"","&lt;a href='https://www.inaturalist.org/observations/"&amp;BB311&amp;" 'target='_blank' style='color: blue'&gt;iNaturalist Record: "&amp;BB311&amp;"&lt;/a&gt; ","")</f>
        <v/>
      </c>
      <c r="BH311" s="36" t="str">
        <f>IF(AT311&lt;&gt;"",AT311&amp;". ","")</f>
        <v/>
      </c>
      <c r="BI311" s="36" t="str">
        <f>IF(AV311&lt;&gt;"","Land use/disturbance history: "&amp;AV311&amp;". ","")</f>
        <v/>
      </c>
      <c r="BJ311" s="36" t="str">
        <f>IF(AW311&lt;&gt;"","Slope in degrees: "&amp;AW311&amp;". ","")</f>
        <v/>
      </c>
      <c r="BK311" s="36" t="str">
        <f>IF(AX311&lt;&gt;"","Slope aspect: "&amp;AX311&amp;". ","")</f>
        <v/>
      </c>
      <c r="BL311" s="36" t="str">
        <f>IF(AY311&lt;&gt;"","Soil description: "&amp;AY311&amp;". ","")</f>
        <v/>
      </c>
      <c r="BM311" s="36" t="str">
        <f>IF(BA311&lt;&gt;"","Terrain: "&amp;BA311&amp;". ","")</f>
        <v/>
      </c>
      <c r="BN311" s="36" t="str">
        <f t="shared" si="44"/>
        <v/>
      </c>
      <c r="BO311" t="str">
        <f t="shared" si="45"/>
        <v/>
      </c>
      <c r="BP311" t="str">
        <f>IF(BD311&lt;&gt;"","Permit: "&amp;BD311,"")</f>
        <v/>
      </c>
      <c r="BQ311" s="41" t="str">
        <f>IF(AA311="Abundant","Estimated frequency within viewshed: Abundant (&gt;500).",IF(AA311="Common","Estimated frequency within viewshed: Common (101-500).",IF(AA311="Frequent","Estimated frequency within viewshed: Frequent (11-100).",IF(AA311="Occasional","Estimated frequency within viewshed: Occasional (6-10).",IF(AA311="Rare","Estimated frequency within viewshed: Rare (1-5).","")))))</f>
        <v/>
      </c>
      <c r="BR311" s="41" t="str">
        <f>IF(B311&lt;&gt;"",B311&amp;". ","")</f>
        <v/>
      </c>
      <c r="BS311" s="41" t="str">
        <f>IF(M311="Same individual","Tissue sample collected.",IF(M311="Same population","Tissue sample collected from another individual in the same population.",""))</f>
        <v/>
      </c>
      <c r="BT311" s="41" t="str">
        <f>IF(R311&lt;&gt;"","Seed sample collected from "&amp;R311&amp;" plants within the same population.","")</f>
        <v/>
      </c>
      <c r="BU311" s="41" t="str">
        <f>IF(AB311&lt;&gt;"",AB311&amp;". ","")</f>
        <v/>
      </c>
      <c r="BV311" s="41" t="str">
        <f>IF(AE311&lt;&gt;"","Landowner: "&amp;AE311&amp;".","")</f>
        <v/>
      </c>
      <c r="BW311" s="41" t="str">
        <f>IF(AF311&lt;&gt;"","Element Occurrence ID: "&amp;AF311&amp;".","")</f>
        <v/>
      </c>
      <c r="BX311" s="41" t="str">
        <f t="shared" si="46"/>
        <v/>
      </c>
      <c r="BY311" t="str">
        <f t="shared" si="47"/>
        <v/>
      </c>
      <c r="BZ311" s="41" t="str">
        <f t="shared" si="48"/>
        <v/>
      </c>
      <c r="CA311" t="str">
        <f t="shared" si="49"/>
        <v/>
      </c>
      <c r="CB311" s="41" t="str">
        <f>IF(AU311&lt;&gt;"","Area immediately surrounding specimen: "&amp;AU311&amp;".","")</f>
        <v/>
      </c>
      <c r="CC311" s="41" t="str">
        <f>IF(T311&lt;&gt;"","Habit: "&amp;T311&amp;".","")</f>
        <v/>
      </c>
      <c r="CD311" s="41" t="str">
        <f>IF(U311&lt;&gt;"","Life history habit: "&amp;U311&amp;".","")</f>
        <v/>
      </c>
      <c r="CE311" s="41" t="str">
        <f>IF(V311&lt;&gt;"","Graminoid habit: "&amp;V311&amp;".","")</f>
        <v/>
      </c>
      <c r="CF311" s="41" t="str">
        <f>IF(W311&lt;&gt;"","Flower color: "&amp;W311&amp;".","")</f>
        <v/>
      </c>
      <c r="CG311" s="41" t="str">
        <f>IF(X311&lt;&gt;"","Height in centimeters: "&amp;X311&amp;".","")</f>
        <v/>
      </c>
      <c r="CH311" s="41" t="str">
        <f>IF(Y311&lt;&gt;"",Y311&amp;".","")</f>
        <v/>
      </c>
      <c r="CI311" s="41" t="str">
        <f t="shared" si="50"/>
        <v/>
      </c>
      <c r="CJ311" t="str">
        <f t="shared" si="51"/>
        <v/>
      </c>
      <c r="CK311" s="41" t="str">
        <f>IF(T311&lt;&gt;"","''habit'':"&amp;"''"&amp;T311&amp;"'',","")</f>
        <v/>
      </c>
      <c r="CL311" s="41" t="str">
        <f>IF(U311&lt;&gt;"","''life cycle habit'':"&amp;"''"&amp;U311&amp;"'',","")</f>
        <v/>
      </c>
      <c r="CM311" s="41" t="str">
        <f>IF(V311&lt;&gt;"","''graminoidHabit'':"&amp;"''"&amp;V311&amp;"'',","")</f>
        <v/>
      </c>
      <c r="CN311" s="41" t="str">
        <f>IF(W311&lt;&gt;"","''flower color'':"&amp;"''"&amp;W311&amp;"'',","")</f>
        <v/>
      </c>
      <c r="CO311" s="41" t="str">
        <f>IF(X311&lt;&gt;"","''heightInCentimeters'':"&amp;X311&amp;",","")</f>
        <v/>
      </c>
      <c r="CP311" s="41" t="str">
        <f>IF(Y311&lt;&gt;"",Y311,"")</f>
        <v/>
      </c>
      <c r="CQ311" s="41" t="str">
        <f t="shared" si="52"/>
        <v/>
      </c>
      <c r="CR311" s="42" t="str">
        <f t="shared" si="53"/>
        <v/>
      </c>
      <c r="CS311" t="str">
        <f t="shared" si="54"/>
        <v/>
      </c>
      <c r="CT311" t="str">
        <f>IF(L311="Y","tissue","")</f>
        <v/>
      </c>
      <c r="CU311" t="str">
        <f>IF(L311="Y","in collection","")</f>
        <v/>
      </c>
      <c r="CV311" t="str">
        <f>IF(L311="Y","dessicated","")</f>
        <v/>
      </c>
    </row>
    <row r="312" spans="1:100" ht="16.5" x14ac:dyDescent="0.3">
      <c r="A312" s="7"/>
      <c r="B312" s="19"/>
      <c r="C312" s="19"/>
      <c r="D312" s="19"/>
      <c r="E312" s="19"/>
      <c r="F312" s="19"/>
      <c r="G312" s="10"/>
      <c r="H312" s="14"/>
      <c r="I312" s="19"/>
      <c r="J312" s="19"/>
      <c r="K312" s="10"/>
      <c r="L312" s="19"/>
      <c r="M312" s="19"/>
      <c r="N312" s="19"/>
      <c r="O312" s="19"/>
      <c r="P312" s="19"/>
      <c r="Q312" s="24"/>
      <c r="R312" s="14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29"/>
      <c r="AL312" s="29"/>
      <c r="AM312" s="7"/>
      <c r="AN312" s="7"/>
      <c r="AO312" s="7"/>
      <c r="AP312" s="19"/>
      <c r="AQ312" s="19"/>
      <c r="AR312" s="19"/>
      <c r="AS312" s="14"/>
      <c r="AT312" s="19"/>
      <c r="AU312" s="19"/>
      <c r="AV312" s="19"/>
      <c r="AW312" s="14"/>
      <c r="AX312" s="19"/>
      <c r="AY312" s="19"/>
      <c r="AZ312" s="19"/>
      <c r="BA312" s="19"/>
      <c r="BB312" s="19"/>
      <c r="BC312" s="19"/>
      <c r="BD312" s="19"/>
      <c r="BE312" s="19"/>
      <c r="BF312" s="14"/>
      <c r="BG312" s="35" t="str">
        <f>IF(BB312&lt;&gt;"","&lt;a href='https://www.inaturalist.org/observations/"&amp;BB312&amp;" 'target='_blank' style='color: blue'&gt;iNaturalist Record: "&amp;BB312&amp;"&lt;/a&gt; ","")</f>
        <v/>
      </c>
      <c r="BH312" s="36" t="str">
        <f>IF(AT312&lt;&gt;"",AT312&amp;". ","")</f>
        <v/>
      </c>
      <c r="BI312" s="36" t="str">
        <f>IF(AV312&lt;&gt;"","Land use/disturbance history: "&amp;AV312&amp;". ","")</f>
        <v/>
      </c>
      <c r="BJ312" s="36" t="str">
        <f>IF(AW312&lt;&gt;"","Slope in degrees: "&amp;AW312&amp;". ","")</f>
        <v/>
      </c>
      <c r="BK312" s="36" t="str">
        <f>IF(AX312&lt;&gt;"","Slope aspect: "&amp;AX312&amp;". ","")</f>
        <v/>
      </c>
      <c r="BL312" s="36" t="str">
        <f>IF(AY312&lt;&gt;"","Soil description: "&amp;AY312&amp;". ","")</f>
        <v/>
      </c>
      <c r="BM312" s="36" t="str">
        <f>IF(BA312&lt;&gt;"","Terrain: "&amp;BA312&amp;". ","")</f>
        <v/>
      </c>
      <c r="BN312" s="36" t="str">
        <f t="shared" si="44"/>
        <v/>
      </c>
      <c r="BO312" t="str">
        <f t="shared" si="45"/>
        <v/>
      </c>
      <c r="BP312" t="str">
        <f>IF(BD312&lt;&gt;"","Permit: "&amp;BD312,"")</f>
        <v/>
      </c>
      <c r="BQ312" s="41" t="str">
        <f>IF(AA312="Abundant","Estimated frequency within viewshed: Abundant (&gt;500).",IF(AA312="Common","Estimated frequency within viewshed: Common (101-500).",IF(AA312="Frequent","Estimated frequency within viewshed: Frequent (11-100).",IF(AA312="Occasional","Estimated frequency within viewshed: Occasional (6-10).",IF(AA312="Rare","Estimated frequency within viewshed: Rare (1-5).","")))))</f>
        <v/>
      </c>
      <c r="BR312" s="41" t="str">
        <f>IF(B312&lt;&gt;"",B312&amp;". ","")</f>
        <v/>
      </c>
      <c r="BS312" s="41" t="str">
        <f>IF(M312="Same individual","Tissue sample collected.",IF(M312="Same population","Tissue sample collected from another individual in the same population.",""))</f>
        <v/>
      </c>
      <c r="BT312" s="41" t="str">
        <f>IF(R312&lt;&gt;"","Seed sample collected from "&amp;R312&amp;" plants within the same population.","")</f>
        <v/>
      </c>
      <c r="BU312" s="41" t="str">
        <f>IF(AB312&lt;&gt;"",AB312&amp;". ","")</f>
        <v/>
      </c>
      <c r="BV312" s="41" t="str">
        <f>IF(AE312&lt;&gt;"","Landowner: "&amp;AE312&amp;".","")</f>
        <v/>
      </c>
      <c r="BW312" s="41" t="str">
        <f>IF(AF312&lt;&gt;"","Element Occurrence ID: "&amp;AF312&amp;".","")</f>
        <v/>
      </c>
      <c r="BX312" s="41" t="str">
        <f t="shared" si="46"/>
        <v/>
      </c>
      <c r="BY312" t="str">
        <f t="shared" si="47"/>
        <v/>
      </c>
      <c r="BZ312" s="41" t="str">
        <f t="shared" si="48"/>
        <v/>
      </c>
      <c r="CA312" t="str">
        <f t="shared" si="49"/>
        <v/>
      </c>
      <c r="CB312" s="41" t="str">
        <f>IF(AU312&lt;&gt;"","Area immediately surrounding specimen: "&amp;AU312&amp;".","")</f>
        <v/>
      </c>
      <c r="CC312" s="41" t="str">
        <f>IF(T312&lt;&gt;"","Habit: "&amp;T312&amp;".","")</f>
        <v/>
      </c>
      <c r="CD312" s="41" t="str">
        <f>IF(U312&lt;&gt;"","Life history habit: "&amp;U312&amp;".","")</f>
        <v/>
      </c>
      <c r="CE312" s="41" t="str">
        <f>IF(V312&lt;&gt;"","Graminoid habit: "&amp;V312&amp;".","")</f>
        <v/>
      </c>
      <c r="CF312" s="41" t="str">
        <f>IF(W312&lt;&gt;"","Flower color: "&amp;W312&amp;".","")</f>
        <v/>
      </c>
      <c r="CG312" s="41" t="str">
        <f>IF(X312&lt;&gt;"","Height in centimeters: "&amp;X312&amp;".","")</f>
        <v/>
      </c>
      <c r="CH312" s="41" t="str">
        <f>IF(Y312&lt;&gt;"",Y312&amp;".","")</f>
        <v/>
      </c>
      <c r="CI312" s="41" t="str">
        <f t="shared" si="50"/>
        <v/>
      </c>
      <c r="CJ312" t="str">
        <f t="shared" si="51"/>
        <v/>
      </c>
      <c r="CK312" s="41" t="str">
        <f>IF(T312&lt;&gt;"","''habit'':"&amp;"''"&amp;T312&amp;"'',","")</f>
        <v/>
      </c>
      <c r="CL312" s="41" t="str">
        <f>IF(U312&lt;&gt;"","''life cycle habit'':"&amp;"''"&amp;U312&amp;"'',","")</f>
        <v/>
      </c>
      <c r="CM312" s="41" t="str">
        <f>IF(V312&lt;&gt;"","''graminoidHabit'':"&amp;"''"&amp;V312&amp;"'',","")</f>
        <v/>
      </c>
      <c r="CN312" s="41" t="str">
        <f>IF(W312&lt;&gt;"","''flower color'':"&amp;"''"&amp;W312&amp;"'',","")</f>
        <v/>
      </c>
      <c r="CO312" s="41" t="str">
        <f>IF(X312&lt;&gt;"","''heightInCentimeters'':"&amp;X312&amp;",","")</f>
        <v/>
      </c>
      <c r="CP312" s="41" t="str">
        <f>IF(Y312&lt;&gt;"",Y312,"")</f>
        <v/>
      </c>
      <c r="CQ312" s="41" t="str">
        <f t="shared" si="52"/>
        <v/>
      </c>
      <c r="CR312" s="42" t="str">
        <f t="shared" si="53"/>
        <v/>
      </c>
      <c r="CS312" t="str">
        <f t="shared" si="54"/>
        <v/>
      </c>
      <c r="CT312" t="str">
        <f>IF(L312="Y","tissue","")</f>
        <v/>
      </c>
      <c r="CU312" t="str">
        <f>IF(L312="Y","in collection","")</f>
        <v/>
      </c>
      <c r="CV312" t="str">
        <f>IF(L312="Y","dessicated","")</f>
        <v/>
      </c>
    </row>
    <row r="313" spans="1:100" ht="16.5" x14ac:dyDescent="0.3">
      <c r="A313" s="7"/>
      <c r="B313" s="19"/>
      <c r="C313" s="19"/>
      <c r="D313" s="19"/>
      <c r="E313" s="19"/>
      <c r="F313" s="19"/>
      <c r="G313" s="10"/>
      <c r="H313" s="14"/>
      <c r="I313" s="19"/>
      <c r="J313" s="19"/>
      <c r="K313" s="10"/>
      <c r="L313" s="19"/>
      <c r="M313" s="19"/>
      <c r="N313" s="19"/>
      <c r="O313" s="19"/>
      <c r="P313" s="19"/>
      <c r="Q313" s="24"/>
      <c r="R313" s="14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29"/>
      <c r="AL313" s="29"/>
      <c r="AM313" s="7"/>
      <c r="AN313" s="7"/>
      <c r="AO313" s="7"/>
      <c r="AP313" s="19"/>
      <c r="AQ313" s="19"/>
      <c r="AR313" s="19"/>
      <c r="AS313" s="14"/>
      <c r="AT313" s="19"/>
      <c r="AU313" s="19"/>
      <c r="AV313" s="19"/>
      <c r="AW313" s="14"/>
      <c r="AX313" s="19"/>
      <c r="AY313" s="19"/>
      <c r="AZ313" s="19"/>
      <c r="BA313" s="19"/>
      <c r="BB313" s="19"/>
      <c r="BC313" s="19"/>
      <c r="BD313" s="19"/>
      <c r="BE313" s="19"/>
      <c r="BF313" s="14"/>
      <c r="BG313" s="35" t="str">
        <f>IF(BB313&lt;&gt;"","&lt;a href='https://www.inaturalist.org/observations/"&amp;BB313&amp;" 'target='_blank' style='color: blue'&gt;iNaturalist Record: "&amp;BB313&amp;"&lt;/a&gt; ","")</f>
        <v/>
      </c>
      <c r="BH313" s="36" t="str">
        <f>IF(AT313&lt;&gt;"",AT313&amp;". ","")</f>
        <v/>
      </c>
      <c r="BI313" s="36" t="str">
        <f>IF(AV313&lt;&gt;"","Land use/disturbance history: "&amp;AV313&amp;". ","")</f>
        <v/>
      </c>
      <c r="BJ313" s="36" t="str">
        <f>IF(AW313&lt;&gt;"","Slope in degrees: "&amp;AW313&amp;". ","")</f>
        <v/>
      </c>
      <c r="BK313" s="36" t="str">
        <f>IF(AX313&lt;&gt;"","Slope aspect: "&amp;AX313&amp;". ","")</f>
        <v/>
      </c>
      <c r="BL313" s="36" t="str">
        <f>IF(AY313&lt;&gt;"","Soil description: "&amp;AY313&amp;". ","")</f>
        <v/>
      </c>
      <c r="BM313" s="36" t="str">
        <f>IF(BA313&lt;&gt;"","Terrain: "&amp;BA313&amp;". ","")</f>
        <v/>
      </c>
      <c r="BN313" s="36" t="str">
        <f t="shared" si="44"/>
        <v/>
      </c>
      <c r="BO313" t="str">
        <f t="shared" si="45"/>
        <v/>
      </c>
      <c r="BP313" t="str">
        <f>IF(BD313&lt;&gt;"","Permit: "&amp;BD313,"")</f>
        <v/>
      </c>
      <c r="BQ313" s="41" t="str">
        <f>IF(AA313="Abundant","Estimated frequency within viewshed: Abundant (&gt;500).",IF(AA313="Common","Estimated frequency within viewshed: Common (101-500).",IF(AA313="Frequent","Estimated frequency within viewshed: Frequent (11-100).",IF(AA313="Occasional","Estimated frequency within viewshed: Occasional (6-10).",IF(AA313="Rare","Estimated frequency within viewshed: Rare (1-5).","")))))</f>
        <v/>
      </c>
      <c r="BR313" s="41" t="str">
        <f>IF(B313&lt;&gt;"",B313&amp;". ","")</f>
        <v/>
      </c>
      <c r="BS313" s="41" t="str">
        <f>IF(M313="Same individual","Tissue sample collected.",IF(M313="Same population","Tissue sample collected from another individual in the same population.",""))</f>
        <v/>
      </c>
      <c r="BT313" s="41" t="str">
        <f>IF(R313&lt;&gt;"","Seed sample collected from "&amp;R313&amp;" plants within the same population.","")</f>
        <v/>
      </c>
      <c r="BU313" s="41" t="str">
        <f>IF(AB313&lt;&gt;"",AB313&amp;". ","")</f>
        <v/>
      </c>
      <c r="BV313" s="41" t="str">
        <f>IF(AE313&lt;&gt;"","Landowner: "&amp;AE313&amp;".","")</f>
        <v/>
      </c>
      <c r="BW313" s="41" t="str">
        <f>IF(AF313&lt;&gt;"","Element Occurrence ID: "&amp;AF313&amp;".","")</f>
        <v/>
      </c>
      <c r="BX313" s="41" t="str">
        <f t="shared" si="46"/>
        <v/>
      </c>
      <c r="BY313" t="str">
        <f t="shared" si="47"/>
        <v/>
      </c>
      <c r="BZ313" s="41" t="str">
        <f t="shared" si="48"/>
        <v/>
      </c>
      <c r="CA313" t="str">
        <f t="shared" si="49"/>
        <v/>
      </c>
      <c r="CB313" s="41" t="str">
        <f>IF(AU313&lt;&gt;"","Area immediately surrounding specimen: "&amp;AU313&amp;".","")</f>
        <v/>
      </c>
      <c r="CC313" s="41" t="str">
        <f>IF(T313&lt;&gt;"","Habit: "&amp;T313&amp;".","")</f>
        <v/>
      </c>
      <c r="CD313" s="41" t="str">
        <f>IF(U313&lt;&gt;"","Life history habit: "&amp;U313&amp;".","")</f>
        <v/>
      </c>
      <c r="CE313" s="41" t="str">
        <f>IF(V313&lt;&gt;"","Graminoid habit: "&amp;V313&amp;".","")</f>
        <v/>
      </c>
      <c r="CF313" s="41" t="str">
        <f>IF(W313&lt;&gt;"","Flower color: "&amp;W313&amp;".","")</f>
        <v/>
      </c>
      <c r="CG313" s="41" t="str">
        <f>IF(X313&lt;&gt;"","Height in centimeters: "&amp;X313&amp;".","")</f>
        <v/>
      </c>
      <c r="CH313" s="41" t="str">
        <f>IF(Y313&lt;&gt;"",Y313&amp;".","")</f>
        <v/>
      </c>
      <c r="CI313" s="41" t="str">
        <f t="shared" si="50"/>
        <v/>
      </c>
      <c r="CJ313" t="str">
        <f t="shared" si="51"/>
        <v/>
      </c>
      <c r="CK313" s="41" t="str">
        <f>IF(T313&lt;&gt;"","''habit'':"&amp;"''"&amp;T313&amp;"'',","")</f>
        <v/>
      </c>
      <c r="CL313" s="41" t="str">
        <f>IF(U313&lt;&gt;"","''life cycle habit'':"&amp;"''"&amp;U313&amp;"'',","")</f>
        <v/>
      </c>
      <c r="CM313" s="41" t="str">
        <f>IF(V313&lt;&gt;"","''graminoidHabit'':"&amp;"''"&amp;V313&amp;"'',","")</f>
        <v/>
      </c>
      <c r="CN313" s="41" t="str">
        <f>IF(W313&lt;&gt;"","''flower color'':"&amp;"''"&amp;W313&amp;"'',","")</f>
        <v/>
      </c>
      <c r="CO313" s="41" t="str">
        <f>IF(X313&lt;&gt;"","''heightInCentimeters'':"&amp;X313&amp;",","")</f>
        <v/>
      </c>
      <c r="CP313" s="41" t="str">
        <f>IF(Y313&lt;&gt;"",Y313,"")</f>
        <v/>
      </c>
      <c r="CQ313" s="41" t="str">
        <f t="shared" si="52"/>
        <v/>
      </c>
      <c r="CR313" s="42" t="str">
        <f t="shared" si="53"/>
        <v/>
      </c>
      <c r="CS313" t="str">
        <f t="shared" si="54"/>
        <v/>
      </c>
      <c r="CT313" t="str">
        <f>IF(L313="Y","tissue","")</f>
        <v/>
      </c>
      <c r="CU313" t="str">
        <f>IF(L313="Y","in collection","")</f>
        <v/>
      </c>
      <c r="CV313" t="str">
        <f>IF(L313="Y","dessicated","")</f>
        <v/>
      </c>
    </row>
    <row r="314" spans="1:100" ht="16.5" x14ac:dyDescent="0.3">
      <c r="A314" s="7"/>
      <c r="B314" s="19"/>
      <c r="C314" s="19"/>
      <c r="D314" s="19"/>
      <c r="E314" s="19"/>
      <c r="F314" s="19"/>
      <c r="G314" s="10"/>
      <c r="H314" s="14"/>
      <c r="I314" s="19"/>
      <c r="J314" s="19"/>
      <c r="K314" s="10"/>
      <c r="L314" s="19"/>
      <c r="M314" s="19"/>
      <c r="N314" s="19"/>
      <c r="O314" s="19"/>
      <c r="P314" s="19"/>
      <c r="Q314" s="24"/>
      <c r="R314" s="14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29"/>
      <c r="AL314" s="29"/>
      <c r="AM314" s="7"/>
      <c r="AN314" s="7"/>
      <c r="AO314" s="7"/>
      <c r="AP314" s="19"/>
      <c r="AQ314" s="19"/>
      <c r="AR314" s="19"/>
      <c r="AS314" s="14"/>
      <c r="AT314" s="19"/>
      <c r="AU314" s="19"/>
      <c r="AV314" s="19"/>
      <c r="AW314" s="14"/>
      <c r="AX314" s="19"/>
      <c r="AY314" s="19"/>
      <c r="AZ314" s="19"/>
      <c r="BA314" s="19"/>
      <c r="BB314" s="19"/>
      <c r="BC314" s="19"/>
      <c r="BD314" s="19"/>
      <c r="BE314" s="19"/>
      <c r="BF314" s="14"/>
      <c r="BG314" s="35" t="str">
        <f>IF(BB314&lt;&gt;"","&lt;a href='https://www.inaturalist.org/observations/"&amp;BB314&amp;" 'target='_blank' style='color: blue'&gt;iNaturalist Record: "&amp;BB314&amp;"&lt;/a&gt; ","")</f>
        <v/>
      </c>
      <c r="BH314" s="36" t="str">
        <f>IF(AT314&lt;&gt;"",AT314&amp;". ","")</f>
        <v/>
      </c>
      <c r="BI314" s="36" t="str">
        <f>IF(AV314&lt;&gt;"","Land use/disturbance history: "&amp;AV314&amp;". ","")</f>
        <v/>
      </c>
      <c r="BJ314" s="36" t="str">
        <f>IF(AW314&lt;&gt;"","Slope in degrees: "&amp;AW314&amp;". ","")</f>
        <v/>
      </c>
      <c r="BK314" s="36" t="str">
        <f>IF(AX314&lt;&gt;"","Slope aspect: "&amp;AX314&amp;". ","")</f>
        <v/>
      </c>
      <c r="BL314" s="36" t="str">
        <f>IF(AY314&lt;&gt;"","Soil description: "&amp;AY314&amp;". ","")</f>
        <v/>
      </c>
      <c r="BM314" s="36" t="str">
        <f>IF(BA314&lt;&gt;"","Terrain: "&amp;BA314&amp;". ","")</f>
        <v/>
      </c>
      <c r="BN314" s="36" t="str">
        <f t="shared" si="44"/>
        <v/>
      </c>
      <c r="BO314" t="str">
        <f t="shared" si="45"/>
        <v/>
      </c>
      <c r="BP314" t="str">
        <f>IF(BD314&lt;&gt;"","Permit: "&amp;BD314,"")</f>
        <v/>
      </c>
      <c r="BQ314" s="41" t="str">
        <f>IF(AA314="Abundant","Estimated frequency within viewshed: Abundant (&gt;500).",IF(AA314="Common","Estimated frequency within viewshed: Common (101-500).",IF(AA314="Frequent","Estimated frequency within viewshed: Frequent (11-100).",IF(AA314="Occasional","Estimated frequency within viewshed: Occasional (6-10).",IF(AA314="Rare","Estimated frequency within viewshed: Rare (1-5).","")))))</f>
        <v/>
      </c>
      <c r="BR314" s="41" t="str">
        <f>IF(B314&lt;&gt;"",B314&amp;". ","")</f>
        <v/>
      </c>
      <c r="BS314" s="41" t="str">
        <f>IF(M314="Same individual","Tissue sample collected.",IF(M314="Same population","Tissue sample collected from another individual in the same population.",""))</f>
        <v/>
      </c>
      <c r="BT314" s="41" t="str">
        <f>IF(R314&lt;&gt;"","Seed sample collected from "&amp;R314&amp;" plants within the same population.","")</f>
        <v/>
      </c>
      <c r="BU314" s="41" t="str">
        <f>IF(AB314&lt;&gt;"",AB314&amp;". ","")</f>
        <v/>
      </c>
      <c r="BV314" s="41" t="str">
        <f>IF(AE314&lt;&gt;"","Landowner: "&amp;AE314&amp;".","")</f>
        <v/>
      </c>
      <c r="BW314" s="41" t="str">
        <f>IF(AF314&lt;&gt;"","Element Occurrence ID: "&amp;AF314&amp;".","")</f>
        <v/>
      </c>
      <c r="BX314" s="41" t="str">
        <f t="shared" si="46"/>
        <v/>
      </c>
      <c r="BY314" t="str">
        <f t="shared" si="47"/>
        <v/>
      </c>
      <c r="BZ314" s="41" t="str">
        <f t="shared" si="48"/>
        <v/>
      </c>
      <c r="CA314" t="str">
        <f t="shared" si="49"/>
        <v/>
      </c>
      <c r="CB314" s="41" t="str">
        <f>IF(AU314&lt;&gt;"","Area immediately surrounding specimen: "&amp;AU314&amp;".","")</f>
        <v/>
      </c>
      <c r="CC314" s="41" t="str">
        <f>IF(T314&lt;&gt;"","Habit: "&amp;T314&amp;".","")</f>
        <v/>
      </c>
      <c r="CD314" s="41" t="str">
        <f>IF(U314&lt;&gt;"","Life history habit: "&amp;U314&amp;".","")</f>
        <v/>
      </c>
      <c r="CE314" s="41" t="str">
        <f>IF(V314&lt;&gt;"","Graminoid habit: "&amp;V314&amp;".","")</f>
        <v/>
      </c>
      <c r="CF314" s="41" t="str">
        <f>IF(W314&lt;&gt;"","Flower color: "&amp;W314&amp;".","")</f>
        <v/>
      </c>
      <c r="CG314" s="41" t="str">
        <f>IF(X314&lt;&gt;"","Height in centimeters: "&amp;X314&amp;".","")</f>
        <v/>
      </c>
      <c r="CH314" s="41" t="str">
        <f>IF(Y314&lt;&gt;"",Y314&amp;".","")</f>
        <v/>
      </c>
      <c r="CI314" s="41" t="str">
        <f t="shared" si="50"/>
        <v/>
      </c>
      <c r="CJ314" t="str">
        <f t="shared" si="51"/>
        <v/>
      </c>
      <c r="CK314" s="41" t="str">
        <f>IF(T314&lt;&gt;"","''habit'':"&amp;"''"&amp;T314&amp;"'',","")</f>
        <v/>
      </c>
      <c r="CL314" s="41" t="str">
        <f>IF(U314&lt;&gt;"","''life cycle habit'':"&amp;"''"&amp;U314&amp;"'',","")</f>
        <v/>
      </c>
      <c r="CM314" s="41" t="str">
        <f>IF(V314&lt;&gt;"","''graminoidHabit'':"&amp;"''"&amp;V314&amp;"'',","")</f>
        <v/>
      </c>
      <c r="CN314" s="41" t="str">
        <f>IF(W314&lt;&gt;"","''flower color'':"&amp;"''"&amp;W314&amp;"'',","")</f>
        <v/>
      </c>
      <c r="CO314" s="41" t="str">
        <f>IF(X314&lt;&gt;"","''heightInCentimeters'':"&amp;X314&amp;",","")</f>
        <v/>
      </c>
      <c r="CP314" s="41" t="str">
        <f>IF(Y314&lt;&gt;"",Y314,"")</f>
        <v/>
      </c>
      <c r="CQ314" s="41" t="str">
        <f t="shared" si="52"/>
        <v/>
      </c>
      <c r="CR314" s="42" t="str">
        <f t="shared" si="53"/>
        <v/>
      </c>
      <c r="CS314" t="str">
        <f t="shared" si="54"/>
        <v/>
      </c>
      <c r="CT314" t="str">
        <f>IF(L314="Y","tissue","")</f>
        <v/>
      </c>
      <c r="CU314" t="str">
        <f>IF(L314="Y","in collection","")</f>
        <v/>
      </c>
      <c r="CV314" t="str">
        <f>IF(L314="Y","dessicated","")</f>
        <v/>
      </c>
    </row>
    <row r="315" spans="1:100" ht="16.5" x14ac:dyDescent="0.3">
      <c r="A315" s="7"/>
      <c r="B315" s="19"/>
      <c r="C315" s="19"/>
      <c r="D315" s="19"/>
      <c r="E315" s="19"/>
      <c r="F315" s="19"/>
      <c r="G315" s="10"/>
      <c r="H315" s="14"/>
      <c r="I315" s="19"/>
      <c r="J315" s="19"/>
      <c r="K315" s="10"/>
      <c r="L315" s="19"/>
      <c r="M315" s="19"/>
      <c r="N315" s="19"/>
      <c r="O315" s="19"/>
      <c r="P315" s="19"/>
      <c r="Q315" s="24"/>
      <c r="R315" s="14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29"/>
      <c r="AL315" s="29"/>
      <c r="AM315" s="7"/>
      <c r="AN315" s="7"/>
      <c r="AO315" s="7"/>
      <c r="AP315" s="19"/>
      <c r="AQ315" s="19"/>
      <c r="AR315" s="19"/>
      <c r="AS315" s="14"/>
      <c r="AT315" s="19"/>
      <c r="AU315" s="19"/>
      <c r="AV315" s="19"/>
      <c r="AW315" s="14"/>
      <c r="AX315" s="19"/>
      <c r="AY315" s="19"/>
      <c r="AZ315" s="19"/>
      <c r="BA315" s="19"/>
      <c r="BB315" s="19"/>
      <c r="BC315" s="19"/>
      <c r="BD315" s="19"/>
      <c r="BE315" s="19"/>
      <c r="BF315" s="14"/>
      <c r="BG315" s="35" t="str">
        <f>IF(BB315&lt;&gt;"","&lt;a href='https://www.inaturalist.org/observations/"&amp;BB315&amp;" 'target='_blank' style='color: blue'&gt;iNaturalist Record: "&amp;BB315&amp;"&lt;/a&gt; ","")</f>
        <v/>
      </c>
      <c r="BH315" s="36" t="str">
        <f>IF(AT315&lt;&gt;"",AT315&amp;". ","")</f>
        <v/>
      </c>
      <c r="BI315" s="36" t="str">
        <f>IF(AV315&lt;&gt;"","Land use/disturbance history: "&amp;AV315&amp;". ","")</f>
        <v/>
      </c>
      <c r="BJ315" s="36" t="str">
        <f>IF(AW315&lt;&gt;"","Slope in degrees: "&amp;AW315&amp;". ","")</f>
        <v/>
      </c>
      <c r="BK315" s="36" t="str">
        <f>IF(AX315&lt;&gt;"","Slope aspect: "&amp;AX315&amp;". ","")</f>
        <v/>
      </c>
      <c r="BL315" s="36" t="str">
        <f>IF(AY315&lt;&gt;"","Soil description: "&amp;AY315&amp;". ","")</f>
        <v/>
      </c>
      <c r="BM315" s="36" t="str">
        <f>IF(BA315&lt;&gt;"","Terrain: "&amp;BA315&amp;". ","")</f>
        <v/>
      </c>
      <c r="BN315" s="36" t="str">
        <f t="shared" si="44"/>
        <v/>
      </c>
      <c r="BO315" t="str">
        <f t="shared" si="45"/>
        <v/>
      </c>
      <c r="BP315" t="str">
        <f>IF(BD315&lt;&gt;"","Permit: "&amp;BD315,"")</f>
        <v/>
      </c>
      <c r="BQ315" s="41" t="str">
        <f>IF(AA315="Abundant","Estimated frequency within viewshed: Abundant (&gt;500).",IF(AA315="Common","Estimated frequency within viewshed: Common (101-500).",IF(AA315="Frequent","Estimated frequency within viewshed: Frequent (11-100).",IF(AA315="Occasional","Estimated frequency within viewshed: Occasional (6-10).",IF(AA315="Rare","Estimated frequency within viewshed: Rare (1-5).","")))))</f>
        <v/>
      </c>
      <c r="BR315" s="41" t="str">
        <f>IF(B315&lt;&gt;"",B315&amp;". ","")</f>
        <v/>
      </c>
      <c r="BS315" s="41" t="str">
        <f>IF(M315="Same individual","Tissue sample collected.",IF(M315="Same population","Tissue sample collected from another individual in the same population.",""))</f>
        <v/>
      </c>
      <c r="BT315" s="41" t="str">
        <f>IF(R315&lt;&gt;"","Seed sample collected from "&amp;R315&amp;" plants within the same population.","")</f>
        <v/>
      </c>
      <c r="BU315" s="41" t="str">
        <f>IF(AB315&lt;&gt;"",AB315&amp;". ","")</f>
        <v/>
      </c>
      <c r="BV315" s="41" t="str">
        <f>IF(AE315&lt;&gt;"","Landowner: "&amp;AE315&amp;".","")</f>
        <v/>
      </c>
      <c r="BW315" s="41" t="str">
        <f>IF(AF315&lt;&gt;"","Element Occurrence ID: "&amp;AF315&amp;".","")</f>
        <v/>
      </c>
      <c r="BX315" s="41" t="str">
        <f t="shared" si="46"/>
        <v/>
      </c>
      <c r="BY315" t="str">
        <f t="shared" si="47"/>
        <v/>
      </c>
      <c r="BZ315" s="41" t="str">
        <f t="shared" si="48"/>
        <v/>
      </c>
      <c r="CA315" t="str">
        <f t="shared" si="49"/>
        <v/>
      </c>
      <c r="CB315" s="41" t="str">
        <f>IF(AU315&lt;&gt;"","Area immediately surrounding specimen: "&amp;AU315&amp;".","")</f>
        <v/>
      </c>
      <c r="CC315" s="41" t="str">
        <f>IF(T315&lt;&gt;"","Habit: "&amp;T315&amp;".","")</f>
        <v/>
      </c>
      <c r="CD315" s="41" t="str">
        <f>IF(U315&lt;&gt;"","Life history habit: "&amp;U315&amp;".","")</f>
        <v/>
      </c>
      <c r="CE315" s="41" t="str">
        <f>IF(V315&lt;&gt;"","Graminoid habit: "&amp;V315&amp;".","")</f>
        <v/>
      </c>
      <c r="CF315" s="41" t="str">
        <f>IF(W315&lt;&gt;"","Flower color: "&amp;W315&amp;".","")</f>
        <v/>
      </c>
      <c r="CG315" s="41" t="str">
        <f>IF(X315&lt;&gt;"","Height in centimeters: "&amp;X315&amp;".","")</f>
        <v/>
      </c>
      <c r="CH315" s="41" t="str">
        <f>IF(Y315&lt;&gt;"",Y315&amp;".","")</f>
        <v/>
      </c>
      <c r="CI315" s="41" t="str">
        <f t="shared" si="50"/>
        <v/>
      </c>
      <c r="CJ315" t="str">
        <f t="shared" si="51"/>
        <v/>
      </c>
      <c r="CK315" s="41" t="str">
        <f>IF(T315&lt;&gt;"","''habit'':"&amp;"''"&amp;T315&amp;"'',","")</f>
        <v/>
      </c>
      <c r="CL315" s="41" t="str">
        <f>IF(U315&lt;&gt;"","''life cycle habit'':"&amp;"''"&amp;U315&amp;"'',","")</f>
        <v/>
      </c>
      <c r="CM315" s="41" t="str">
        <f>IF(V315&lt;&gt;"","''graminoidHabit'':"&amp;"''"&amp;V315&amp;"'',","")</f>
        <v/>
      </c>
      <c r="CN315" s="41" t="str">
        <f>IF(W315&lt;&gt;"","''flower color'':"&amp;"''"&amp;W315&amp;"'',","")</f>
        <v/>
      </c>
      <c r="CO315" s="41" t="str">
        <f>IF(X315&lt;&gt;"","''heightInCentimeters'':"&amp;X315&amp;",","")</f>
        <v/>
      </c>
      <c r="CP315" s="41" t="str">
        <f>IF(Y315&lt;&gt;"",Y315,"")</f>
        <v/>
      </c>
      <c r="CQ315" s="41" t="str">
        <f t="shared" si="52"/>
        <v/>
      </c>
      <c r="CR315" s="42" t="str">
        <f t="shared" si="53"/>
        <v/>
      </c>
      <c r="CS315" t="str">
        <f t="shared" si="54"/>
        <v/>
      </c>
      <c r="CT315" t="str">
        <f>IF(L315="Y","tissue","")</f>
        <v/>
      </c>
      <c r="CU315" t="str">
        <f>IF(L315="Y","in collection","")</f>
        <v/>
      </c>
      <c r="CV315" t="str">
        <f>IF(L315="Y","dessicated","")</f>
        <v/>
      </c>
    </row>
    <row r="316" spans="1:100" ht="16.5" x14ac:dyDescent="0.3">
      <c r="A316" s="7"/>
      <c r="B316" s="19"/>
      <c r="C316" s="19"/>
      <c r="D316" s="19"/>
      <c r="E316" s="19"/>
      <c r="F316" s="19"/>
      <c r="G316" s="10"/>
      <c r="H316" s="14"/>
      <c r="I316" s="19"/>
      <c r="J316" s="19"/>
      <c r="K316" s="10"/>
      <c r="L316" s="19"/>
      <c r="M316" s="19"/>
      <c r="N316" s="19"/>
      <c r="O316" s="19"/>
      <c r="P316" s="19"/>
      <c r="Q316" s="24"/>
      <c r="R316" s="14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29"/>
      <c r="AL316" s="29"/>
      <c r="AM316" s="7"/>
      <c r="AN316" s="7"/>
      <c r="AO316" s="7"/>
      <c r="AP316" s="19"/>
      <c r="AQ316" s="19"/>
      <c r="AR316" s="19"/>
      <c r="AS316" s="14"/>
      <c r="AT316" s="19"/>
      <c r="AU316" s="19"/>
      <c r="AV316" s="19"/>
      <c r="AW316" s="14"/>
      <c r="AX316" s="19"/>
      <c r="AY316" s="19"/>
      <c r="AZ316" s="19"/>
      <c r="BA316" s="19"/>
      <c r="BB316" s="19"/>
      <c r="BC316" s="19"/>
      <c r="BD316" s="19"/>
      <c r="BE316" s="19"/>
      <c r="BF316" s="14"/>
      <c r="BG316" s="35" t="str">
        <f>IF(BB316&lt;&gt;"","&lt;a href='https://www.inaturalist.org/observations/"&amp;BB316&amp;" 'target='_blank' style='color: blue'&gt;iNaturalist Record: "&amp;BB316&amp;"&lt;/a&gt; ","")</f>
        <v/>
      </c>
      <c r="BH316" s="36" t="str">
        <f>IF(AT316&lt;&gt;"",AT316&amp;". ","")</f>
        <v/>
      </c>
      <c r="BI316" s="36" t="str">
        <f>IF(AV316&lt;&gt;"","Land use/disturbance history: "&amp;AV316&amp;". ","")</f>
        <v/>
      </c>
      <c r="BJ316" s="36" t="str">
        <f>IF(AW316&lt;&gt;"","Slope in degrees: "&amp;AW316&amp;". ","")</f>
        <v/>
      </c>
      <c r="BK316" s="36" t="str">
        <f>IF(AX316&lt;&gt;"","Slope aspect: "&amp;AX316&amp;". ","")</f>
        <v/>
      </c>
      <c r="BL316" s="36" t="str">
        <f>IF(AY316&lt;&gt;"","Soil description: "&amp;AY316&amp;". ","")</f>
        <v/>
      </c>
      <c r="BM316" s="36" t="str">
        <f>IF(BA316&lt;&gt;"","Terrain: "&amp;BA316&amp;". ","")</f>
        <v/>
      </c>
      <c r="BN316" s="36" t="str">
        <f t="shared" si="44"/>
        <v/>
      </c>
      <c r="BO316" t="str">
        <f t="shared" si="45"/>
        <v/>
      </c>
      <c r="BP316" t="str">
        <f>IF(BD316&lt;&gt;"","Permit: "&amp;BD316,"")</f>
        <v/>
      </c>
      <c r="BQ316" s="41" t="str">
        <f>IF(AA316="Abundant","Estimated frequency within viewshed: Abundant (&gt;500).",IF(AA316="Common","Estimated frequency within viewshed: Common (101-500).",IF(AA316="Frequent","Estimated frequency within viewshed: Frequent (11-100).",IF(AA316="Occasional","Estimated frequency within viewshed: Occasional (6-10).",IF(AA316="Rare","Estimated frequency within viewshed: Rare (1-5).","")))))</f>
        <v/>
      </c>
      <c r="BR316" s="41" t="str">
        <f>IF(B316&lt;&gt;"",B316&amp;". ","")</f>
        <v/>
      </c>
      <c r="BS316" s="41" t="str">
        <f>IF(M316="Same individual","Tissue sample collected.",IF(M316="Same population","Tissue sample collected from another individual in the same population.",""))</f>
        <v/>
      </c>
      <c r="BT316" s="41" t="str">
        <f>IF(R316&lt;&gt;"","Seed sample collected from "&amp;R316&amp;" plants within the same population.","")</f>
        <v/>
      </c>
      <c r="BU316" s="41" t="str">
        <f>IF(AB316&lt;&gt;"",AB316&amp;". ","")</f>
        <v/>
      </c>
      <c r="BV316" s="41" t="str">
        <f>IF(AE316&lt;&gt;"","Landowner: "&amp;AE316&amp;".","")</f>
        <v/>
      </c>
      <c r="BW316" s="41" t="str">
        <f>IF(AF316&lt;&gt;"","Element Occurrence ID: "&amp;AF316&amp;".","")</f>
        <v/>
      </c>
      <c r="BX316" s="41" t="str">
        <f t="shared" si="46"/>
        <v/>
      </c>
      <c r="BY316" t="str">
        <f t="shared" si="47"/>
        <v/>
      </c>
      <c r="BZ316" s="41" t="str">
        <f t="shared" si="48"/>
        <v/>
      </c>
      <c r="CA316" t="str">
        <f t="shared" si="49"/>
        <v/>
      </c>
      <c r="CB316" s="41" t="str">
        <f>IF(AU316&lt;&gt;"","Area immediately surrounding specimen: "&amp;AU316&amp;".","")</f>
        <v/>
      </c>
      <c r="CC316" s="41" t="str">
        <f>IF(T316&lt;&gt;"","Habit: "&amp;T316&amp;".","")</f>
        <v/>
      </c>
      <c r="CD316" s="41" t="str">
        <f>IF(U316&lt;&gt;"","Life history habit: "&amp;U316&amp;".","")</f>
        <v/>
      </c>
      <c r="CE316" s="41" t="str">
        <f>IF(V316&lt;&gt;"","Graminoid habit: "&amp;V316&amp;".","")</f>
        <v/>
      </c>
      <c r="CF316" s="41" t="str">
        <f>IF(W316&lt;&gt;"","Flower color: "&amp;W316&amp;".","")</f>
        <v/>
      </c>
      <c r="CG316" s="41" t="str">
        <f>IF(X316&lt;&gt;"","Height in centimeters: "&amp;X316&amp;".","")</f>
        <v/>
      </c>
      <c r="CH316" s="41" t="str">
        <f>IF(Y316&lt;&gt;"",Y316&amp;".","")</f>
        <v/>
      </c>
      <c r="CI316" s="41" t="str">
        <f t="shared" si="50"/>
        <v/>
      </c>
      <c r="CJ316" t="str">
        <f t="shared" si="51"/>
        <v/>
      </c>
      <c r="CK316" s="41" t="str">
        <f>IF(T316&lt;&gt;"","''habit'':"&amp;"''"&amp;T316&amp;"'',","")</f>
        <v/>
      </c>
      <c r="CL316" s="41" t="str">
        <f>IF(U316&lt;&gt;"","''life cycle habit'':"&amp;"''"&amp;U316&amp;"'',","")</f>
        <v/>
      </c>
      <c r="CM316" s="41" t="str">
        <f>IF(V316&lt;&gt;"","''graminoidHabit'':"&amp;"''"&amp;V316&amp;"'',","")</f>
        <v/>
      </c>
      <c r="CN316" s="41" t="str">
        <f>IF(W316&lt;&gt;"","''flower color'':"&amp;"''"&amp;W316&amp;"'',","")</f>
        <v/>
      </c>
      <c r="CO316" s="41" t="str">
        <f>IF(X316&lt;&gt;"","''heightInCentimeters'':"&amp;X316&amp;",","")</f>
        <v/>
      </c>
      <c r="CP316" s="41" t="str">
        <f>IF(Y316&lt;&gt;"",Y316,"")</f>
        <v/>
      </c>
      <c r="CQ316" s="41" t="str">
        <f t="shared" si="52"/>
        <v/>
      </c>
      <c r="CR316" s="42" t="str">
        <f t="shared" si="53"/>
        <v/>
      </c>
      <c r="CS316" t="str">
        <f t="shared" si="54"/>
        <v/>
      </c>
      <c r="CT316" t="str">
        <f>IF(L316="Y","tissue","")</f>
        <v/>
      </c>
      <c r="CU316" t="str">
        <f>IF(L316="Y","in collection","")</f>
        <v/>
      </c>
      <c r="CV316" t="str">
        <f>IF(L316="Y","dessicated","")</f>
        <v/>
      </c>
    </row>
    <row r="317" spans="1:100" ht="16.5" x14ac:dyDescent="0.3">
      <c r="A317" s="7"/>
      <c r="B317" s="19"/>
      <c r="C317" s="19"/>
      <c r="D317" s="19"/>
      <c r="E317" s="19"/>
      <c r="F317" s="19"/>
      <c r="G317" s="10"/>
      <c r="H317" s="14"/>
      <c r="I317" s="19"/>
      <c r="J317" s="19"/>
      <c r="K317" s="10"/>
      <c r="L317" s="19"/>
      <c r="M317" s="19"/>
      <c r="N317" s="19"/>
      <c r="O317" s="19"/>
      <c r="P317" s="19"/>
      <c r="Q317" s="24"/>
      <c r="R317" s="14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29"/>
      <c r="AL317" s="29"/>
      <c r="AM317" s="7"/>
      <c r="AN317" s="7"/>
      <c r="AO317" s="7"/>
      <c r="AP317" s="19"/>
      <c r="AQ317" s="19"/>
      <c r="AR317" s="19"/>
      <c r="AS317" s="14"/>
      <c r="AT317" s="19"/>
      <c r="AU317" s="19"/>
      <c r="AV317" s="19"/>
      <c r="AW317" s="14"/>
      <c r="AX317" s="19"/>
      <c r="AY317" s="19"/>
      <c r="AZ317" s="19"/>
      <c r="BA317" s="19"/>
      <c r="BB317" s="19"/>
      <c r="BC317" s="19"/>
      <c r="BD317" s="19"/>
      <c r="BE317" s="19"/>
      <c r="BF317" s="14"/>
      <c r="BG317" s="35" t="str">
        <f>IF(BB317&lt;&gt;"","&lt;a href='https://www.inaturalist.org/observations/"&amp;BB317&amp;" 'target='_blank' style='color: blue'&gt;iNaturalist Record: "&amp;BB317&amp;"&lt;/a&gt; ","")</f>
        <v/>
      </c>
      <c r="BH317" s="36" t="str">
        <f>IF(AT317&lt;&gt;"",AT317&amp;". ","")</f>
        <v/>
      </c>
      <c r="BI317" s="36" t="str">
        <f>IF(AV317&lt;&gt;"","Land use/disturbance history: "&amp;AV317&amp;". ","")</f>
        <v/>
      </c>
      <c r="BJ317" s="36" t="str">
        <f>IF(AW317&lt;&gt;"","Slope in degrees: "&amp;AW317&amp;". ","")</f>
        <v/>
      </c>
      <c r="BK317" s="36" t="str">
        <f>IF(AX317&lt;&gt;"","Slope aspect: "&amp;AX317&amp;". ","")</f>
        <v/>
      </c>
      <c r="BL317" s="36" t="str">
        <f>IF(AY317&lt;&gt;"","Soil description: "&amp;AY317&amp;". ","")</f>
        <v/>
      </c>
      <c r="BM317" s="36" t="str">
        <f>IF(BA317&lt;&gt;"","Terrain: "&amp;BA317&amp;". ","")</f>
        <v/>
      </c>
      <c r="BN317" s="36" t="str">
        <f t="shared" si="44"/>
        <v/>
      </c>
      <c r="BO317" t="str">
        <f t="shared" si="45"/>
        <v/>
      </c>
      <c r="BP317" t="str">
        <f>IF(BD317&lt;&gt;"","Permit: "&amp;BD317,"")</f>
        <v/>
      </c>
      <c r="BQ317" s="41" t="str">
        <f>IF(AA317="Abundant","Estimated frequency within viewshed: Abundant (&gt;500).",IF(AA317="Common","Estimated frequency within viewshed: Common (101-500).",IF(AA317="Frequent","Estimated frequency within viewshed: Frequent (11-100).",IF(AA317="Occasional","Estimated frequency within viewshed: Occasional (6-10).",IF(AA317="Rare","Estimated frequency within viewshed: Rare (1-5).","")))))</f>
        <v/>
      </c>
      <c r="BR317" s="41" t="str">
        <f>IF(B317&lt;&gt;"",B317&amp;". ","")</f>
        <v/>
      </c>
      <c r="BS317" s="41" t="str">
        <f>IF(M317="Same individual","Tissue sample collected.",IF(M317="Same population","Tissue sample collected from another individual in the same population.",""))</f>
        <v/>
      </c>
      <c r="BT317" s="41" t="str">
        <f>IF(R317&lt;&gt;"","Seed sample collected from "&amp;R317&amp;" plants within the same population.","")</f>
        <v/>
      </c>
      <c r="BU317" s="41" t="str">
        <f>IF(AB317&lt;&gt;"",AB317&amp;". ","")</f>
        <v/>
      </c>
      <c r="BV317" s="41" t="str">
        <f>IF(AE317&lt;&gt;"","Landowner: "&amp;AE317&amp;".","")</f>
        <v/>
      </c>
      <c r="BW317" s="41" t="str">
        <f>IF(AF317&lt;&gt;"","Element Occurrence ID: "&amp;AF317&amp;".","")</f>
        <v/>
      </c>
      <c r="BX317" s="41" t="str">
        <f t="shared" si="46"/>
        <v/>
      </c>
      <c r="BY317" t="str">
        <f t="shared" si="47"/>
        <v/>
      </c>
      <c r="BZ317" s="41" t="str">
        <f t="shared" si="48"/>
        <v/>
      </c>
      <c r="CA317" t="str">
        <f t="shared" si="49"/>
        <v/>
      </c>
      <c r="CB317" s="41" t="str">
        <f>IF(AU317&lt;&gt;"","Area immediately surrounding specimen: "&amp;AU317&amp;".","")</f>
        <v/>
      </c>
      <c r="CC317" s="41" t="str">
        <f>IF(T317&lt;&gt;"","Habit: "&amp;T317&amp;".","")</f>
        <v/>
      </c>
      <c r="CD317" s="41" t="str">
        <f>IF(U317&lt;&gt;"","Life history habit: "&amp;U317&amp;".","")</f>
        <v/>
      </c>
      <c r="CE317" s="41" t="str">
        <f>IF(V317&lt;&gt;"","Graminoid habit: "&amp;V317&amp;".","")</f>
        <v/>
      </c>
      <c r="CF317" s="41" t="str">
        <f>IF(W317&lt;&gt;"","Flower color: "&amp;W317&amp;".","")</f>
        <v/>
      </c>
      <c r="CG317" s="41" t="str">
        <f>IF(X317&lt;&gt;"","Height in centimeters: "&amp;X317&amp;".","")</f>
        <v/>
      </c>
      <c r="CH317" s="41" t="str">
        <f>IF(Y317&lt;&gt;"",Y317&amp;".","")</f>
        <v/>
      </c>
      <c r="CI317" s="41" t="str">
        <f t="shared" si="50"/>
        <v/>
      </c>
      <c r="CJ317" t="str">
        <f t="shared" si="51"/>
        <v/>
      </c>
      <c r="CK317" s="41" t="str">
        <f>IF(T317&lt;&gt;"","''habit'':"&amp;"''"&amp;T317&amp;"'',","")</f>
        <v/>
      </c>
      <c r="CL317" s="41" t="str">
        <f>IF(U317&lt;&gt;"","''life cycle habit'':"&amp;"''"&amp;U317&amp;"'',","")</f>
        <v/>
      </c>
      <c r="CM317" s="41" t="str">
        <f>IF(V317&lt;&gt;"","''graminoidHabit'':"&amp;"''"&amp;V317&amp;"'',","")</f>
        <v/>
      </c>
      <c r="CN317" s="41" t="str">
        <f>IF(W317&lt;&gt;"","''flower color'':"&amp;"''"&amp;W317&amp;"'',","")</f>
        <v/>
      </c>
      <c r="CO317" s="41" t="str">
        <f>IF(X317&lt;&gt;"","''heightInCentimeters'':"&amp;X317&amp;",","")</f>
        <v/>
      </c>
      <c r="CP317" s="41" t="str">
        <f>IF(Y317&lt;&gt;"",Y317,"")</f>
        <v/>
      </c>
      <c r="CQ317" s="41" t="str">
        <f t="shared" si="52"/>
        <v/>
      </c>
      <c r="CR317" s="42" t="str">
        <f t="shared" si="53"/>
        <v/>
      </c>
      <c r="CS317" t="str">
        <f t="shared" si="54"/>
        <v/>
      </c>
      <c r="CT317" t="str">
        <f>IF(L317="Y","tissue","")</f>
        <v/>
      </c>
      <c r="CU317" t="str">
        <f>IF(L317="Y","in collection","")</f>
        <v/>
      </c>
      <c r="CV317" t="str">
        <f>IF(L317="Y","dessicated","")</f>
        <v/>
      </c>
    </row>
    <row r="318" spans="1:100" ht="16.5" x14ac:dyDescent="0.3">
      <c r="A318" s="7"/>
      <c r="B318" s="19"/>
      <c r="C318" s="19"/>
      <c r="D318" s="19"/>
      <c r="E318" s="19"/>
      <c r="F318" s="19"/>
      <c r="G318" s="10"/>
      <c r="H318" s="14"/>
      <c r="I318" s="19"/>
      <c r="J318" s="19"/>
      <c r="K318" s="10"/>
      <c r="L318" s="19"/>
      <c r="M318" s="19"/>
      <c r="N318" s="19"/>
      <c r="O318" s="19"/>
      <c r="P318" s="19"/>
      <c r="Q318" s="24"/>
      <c r="R318" s="14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29"/>
      <c r="AL318" s="29"/>
      <c r="AM318" s="7"/>
      <c r="AN318" s="7"/>
      <c r="AO318" s="7"/>
      <c r="AP318" s="19"/>
      <c r="AQ318" s="19"/>
      <c r="AR318" s="19"/>
      <c r="AS318" s="14"/>
      <c r="AT318" s="19"/>
      <c r="AU318" s="19"/>
      <c r="AV318" s="19"/>
      <c r="AW318" s="14"/>
      <c r="AX318" s="19"/>
      <c r="AY318" s="19"/>
      <c r="AZ318" s="19"/>
      <c r="BA318" s="19"/>
      <c r="BB318" s="19"/>
      <c r="BC318" s="19"/>
      <c r="BD318" s="19"/>
      <c r="BE318" s="19"/>
      <c r="BF318" s="14"/>
      <c r="BG318" s="35" t="str">
        <f>IF(BB318&lt;&gt;"","&lt;a href='https://www.inaturalist.org/observations/"&amp;BB318&amp;" 'target='_blank' style='color: blue'&gt;iNaturalist Record: "&amp;BB318&amp;"&lt;/a&gt; ","")</f>
        <v/>
      </c>
      <c r="BH318" s="36" t="str">
        <f>IF(AT318&lt;&gt;"",AT318&amp;". ","")</f>
        <v/>
      </c>
      <c r="BI318" s="36" t="str">
        <f>IF(AV318&lt;&gt;"","Land use/disturbance history: "&amp;AV318&amp;". ","")</f>
        <v/>
      </c>
      <c r="BJ318" s="36" t="str">
        <f>IF(AW318&lt;&gt;"","Slope in degrees: "&amp;AW318&amp;". ","")</f>
        <v/>
      </c>
      <c r="BK318" s="36" t="str">
        <f>IF(AX318&lt;&gt;"","Slope aspect: "&amp;AX318&amp;". ","")</f>
        <v/>
      </c>
      <c r="BL318" s="36" t="str">
        <f>IF(AY318&lt;&gt;"","Soil description: "&amp;AY318&amp;". ","")</f>
        <v/>
      </c>
      <c r="BM318" s="36" t="str">
        <f>IF(BA318&lt;&gt;"","Terrain: "&amp;BA318&amp;". ","")</f>
        <v/>
      </c>
      <c r="BN318" s="36" t="str">
        <f t="shared" si="44"/>
        <v/>
      </c>
      <c r="BO318" t="str">
        <f t="shared" si="45"/>
        <v/>
      </c>
      <c r="BP318" t="str">
        <f>IF(BD318&lt;&gt;"","Permit: "&amp;BD318,"")</f>
        <v/>
      </c>
      <c r="BQ318" s="41" t="str">
        <f>IF(AA318="Abundant","Estimated frequency within viewshed: Abundant (&gt;500).",IF(AA318="Common","Estimated frequency within viewshed: Common (101-500).",IF(AA318="Frequent","Estimated frequency within viewshed: Frequent (11-100).",IF(AA318="Occasional","Estimated frequency within viewshed: Occasional (6-10).",IF(AA318="Rare","Estimated frequency within viewshed: Rare (1-5).","")))))</f>
        <v/>
      </c>
      <c r="BR318" s="41" t="str">
        <f>IF(B318&lt;&gt;"",B318&amp;". ","")</f>
        <v/>
      </c>
      <c r="BS318" s="41" t="str">
        <f>IF(M318="Same individual","Tissue sample collected.",IF(M318="Same population","Tissue sample collected from another individual in the same population.",""))</f>
        <v/>
      </c>
      <c r="BT318" s="41" t="str">
        <f>IF(R318&lt;&gt;"","Seed sample collected from "&amp;R318&amp;" plants within the same population.","")</f>
        <v/>
      </c>
      <c r="BU318" s="41" t="str">
        <f>IF(AB318&lt;&gt;"",AB318&amp;". ","")</f>
        <v/>
      </c>
      <c r="BV318" s="41" t="str">
        <f>IF(AE318&lt;&gt;"","Landowner: "&amp;AE318&amp;".","")</f>
        <v/>
      </c>
      <c r="BW318" s="41" t="str">
        <f>IF(AF318&lt;&gt;"","Element Occurrence ID: "&amp;AF318&amp;".","")</f>
        <v/>
      </c>
      <c r="BX318" s="41" t="str">
        <f t="shared" si="46"/>
        <v/>
      </c>
      <c r="BY318" t="str">
        <f t="shared" si="47"/>
        <v/>
      </c>
      <c r="BZ318" s="41" t="str">
        <f t="shared" si="48"/>
        <v/>
      </c>
      <c r="CA318" t="str">
        <f t="shared" si="49"/>
        <v/>
      </c>
      <c r="CB318" s="41" t="str">
        <f>IF(AU318&lt;&gt;"","Area immediately surrounding specimen: "&amp;AU318&amp;".","")</f>
        <v/>
      </c>
      <c r="CC318" s="41" t="str">
        <f>IF(T318&lt;&gt;"","Habit: "&amp;T318&amp;".","")</f>
        <v/>
      </c>
      <c r="CD318" s="41" t="str">
        <f>IF(U318&lt;&gt;"","Life history habit: "&amp;U318&amp;".","")</f>
        <v/>
      </c>
      <c r="CE318" s="41" t="str">
        <f>IF(V318&lt;&gt;"","Graminoid habit: "&amp;V318&amp;".","")</f>
        <v/>
      </c>
      <c r="CF318" s="41" t="str">
        <f>IF(W318&lt;&gt;"","Flower color: "&amp;W318&amp;".","")</f>
        <v/>
      </c>
      <c r="CG318" s="41" t="str">
        <f>IF(X318&lt;&gt;"","Height in centimeters: "&amp;X318&amp;".","")</f>
        <v/>
      </c>
      <c r="CH318" s="41" t="str">
        <f>IF(Y318&lt;&gt;"",Y318&amp;".","")</f>
        <v/>
      </c>
      <c r="CI318" s="41" t="str">
        <f t="shared" si="50"/>
        <v/>
      </c>
      <c r="CJ318" t="str">
        <f t="shared" si="51"/>
        <v/>
      </c>
      <c r="CK318" s="41" t="str">
        <f>IF(T318&lt;&gt;"","''habit'':"&amp;"''"&amp;T318&amp;"'',","")</f>
        <v/>
      </c>
      <c r="CL318" s="41" t="str">
        <f>IF(U318&lt;&gt;"","''life cycle habit'':"&amp;"''"&amp;U318&amp;"'',","")</f>
        <v/>
      </c>
      <c r="CM318" s="41" t="str">
        <f>IF(V318&lt;&gt;"","''graminoidHabit'':"&amp;"''"&amp;V318&amp;"'',","")</f>
        <v/>
      </c>
      <c r="CN318" s="41" t="str">
        <f>IF(W318&lt;&gt;"","''flower color'':"&amp;"''"&amp;W318&amp;"'',","")</f>
        <v/>
      </c>
      <c r="CO318" s="41" t="str">
        <f>IF(X318&lt;&gt;"","''heightInCentimeters'':"&amp;X318&amp;",","")</f>
        <v/>
      </c>
      <c r="CP318" s="41" t="str">
        <f>IF(Y318&lt;&gt;"",Y318,"")</f>
        <v/>
      </c>
      <c r="CQ318" s="41" t="str">
        <f t="shared" si="52"/>
        <v/>
      </c>
      <c r="CR318" s="42" t="str">
        <f t="shared" si="53"/>
        <v/>
      </c>
      <c r="CS318" t="str">
        <f t="shared" si="54"/>
        <v/>
      </c>
      <c r="CT318" t="str">
        <f>IF(L318="Y","tissue","")</f>
        <v/>
      </c>
      <c r="CU318" t="str">
        <f>IF(L318="Y","in collection","")</f>
        <v/>
      </c>
      <c r="CV318" t="str">
        <f>IF(L318="Y","dessicated","")</f>
        <v/>
      </c>
    </row>
    <row r="319" spans="1:100" ht="16.5" x14ac:dyDescent="0.3">
      <c r="A319" s="7"/>
      <c r="B319" s="19"/>
      <c r="C319" s="19"/>
      <c r="D319" s="19"/>
      <c r="E319" s="19"/>
      <c r="F319" s="19"/>
      <c r="G319" s="10"/>
      <c r="H319" s="14"/>
      <c r="I319" s="19"/>
      <c r="J319" s="19"/>
      <c r="K319" s="10"/>
      <c r="L319" s="19"/>
      <c r="M319" s="19"/>
      <c r="N319" s="19"/>
      <c r="O319" s="19"/>
      <c r="P319" s="19"/>
      <c r="Q319" s="24"/>
      <c r="R319" s="14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29"/>
      <c r="AL319" s="29"/>
      <c r="AM319" s="7"/>
      <c r="AN319" s="7"/>
      <c r="AO319" s="7"/>
      <c r="AP319" s="19"/>
      <c r="AQ319" s="19"/>
      <c r="AR319" s="19"/>
      <c r="AS319" s="14"/>
      <c r="AT319" s="19"/>
      <c r="AU319" s="19"/>
      <c r="AV319" s="19"/>
      <c r="AW319" s="14"/>
      <c r="AX319" s="19"/>
      <c r="AY319" s="19"/>
      <c r="AZ319" s="19"/>
      <c r="BA319" s="19"/>
      <c r="BB319" s="19"/>
      <c r="BC319" s="19"/>
      <c r="BD319" s="19"/>
      <c r="BE319" s="19"/>
      <c r="BF319" s="14"/>
      <c r="BG319" s="35" t="str">
        <f>IF(BB319&lt;&gt;"","&lt;a href='https://www.inaturalist.org/observations/"&amp;BB319&amp;" 'target='_blank' style='color: blue'&gt;iNaturalist Record: "&amp;BB319&amp;"&lt;/a&gt; ","")</f>
        <v/>
      </c>
      <c r="BH319" s="36" t="str">
        <f>IF(AT319&lt;&gt;"",AT319&amp;". ","")</f>
        <v/>
      </c>
      <c r="BI319" s="36" t="str">
        <f>IF(AV319&lt;&gt;"","Land use/disturbance history: "&amp;AV319&amp;". ","")</f>
        <v/>
      </c>
      <c r="BJ319" s="36" t="str">
        <f>IF(AW319&lt;&gt;"","Slope in degrees: "&amp;AW319&amp;". ","")</f>
        <v/>
      </c>
      <c r="BK319" s="36" t="str">
        <f>IF(AX319&lt;&gt;"","Slope aspect: "&amp;AX319&amp;". ","")</f>
        <v/>
      </c>
      <c r="BL319" s="36" t="str">
        <f>IF(AY319&lt;&gt;"","Soil description: "&amp;AY319&amp;". ","")</f>
        <v/>
      </c>
      <c r="BM319" s="36" t="str">
        <f>IF(BA319&lt;&gt;"","Terrain: "&amp;BA319&amp;". ","")</f>
        <v/>
      </c>
      <c r="BN319" s="36" t="str">
        <f t="shared" si="44"/>
        <v/>
      </c>
      <c r="BO319" t="str">
        <f t="shared" si="45"/>
        <v/>
      </c>
      <c r="BP319" t="str">
        <f>IF(BD319&lt;&gt;"","Permit: "&amp;BD319,"")</f>
        <v/>
      </c>
      <c r="BQ319" s="41" t="str">
        <f>IF(AA319="Abundant","Estimated frequency within viewshed: Abundant (&gt;500).",IF(AA319="Common","Estimated frequency within viewshed: Common (101-500).",IF(AA319="Frequent","Estimated frequency within viewshed: Frequent (11-100).",IF(AA319="Occasional","Estimated frequency within viewshed: Occasional (6-10).",IF(AA319="Rare","Estimated frequency within viewshed: Rare (1-5).","")))))</f>
        <v/>
      </c>
      <c r="BR319" s="41" t="str">
        <f>IF(B319&lt;&gt;"",B319&amp;". ","")</f>
        <v/>
      </c>
      <c r="BS319" s="41" t="str">
        <f>IF(M319="Same individual","Tissue sample collected.",IF(M319="Same population","Tissue sample collected from another individual in the same population.",""))</f>
        <v/>
      </c>
      <c r="BT319" s="41" t="str">
        <f>IF(R319&lt;&gt;"","Seed sample collected from "&amp;R319&amp;" plants within the same population.","")</f>
        <v/>
      </c>
      <c r="BU319" s="41" t="str">
        <f>IF(AB319&lt;&gt;"",AB319&amp;". ","")</f>
        <v/>
      </c>
      <c r="BV319" s="41" t="str">
        <f>IF(AE319&lt;&gt;"","Landowner: "&amp;AE319&amp;".","")</f>
        <v/>
      </c>
      <c r="BW319" s="41" t="str">
        <f>IF(AF319&lt;&gt;"","Element Occurrence ID: "&amp;AF319&amp;".","")</f>
        <v/>
      </c>
      <c r="BX319" s="41" t="str">
        <f t="shared" si="46"/>
        <v/>
      </c>
      <c r="BY319" t="str">
        <f t="shared" si="47"/>
        <v/>
      </c>
      <c r="BZ319" s="41" t="str">
        <f t="shared" si="48"/>
        <v/>
      </c>
      <c r="CA319" t="str">
        <f t="shared" si="49"/>
        <v/>
      </c>
      <c r="CB319" s="41" t="str">
        <f>IF(AU319&lt;&gt;"","Area immediately surrounding specimen: "&amp;AU319&amp;".","")</f>
        <v/>
      </c>
      <c r="CC319" s="41" t="str">
        <f>IF(T319&lt;&gt;"","Habit: "&amp;T319&amp;".","")</f>
        <v/>
      </c>
      <c r="CD319" s="41" t="str">
        <f>IF(U319&lt;&gt;"","Life history habit: "&amp;U319&amp;".","")</f>
        <v/>
      </c>
      <c r="CE319" s="41" t="str">
        <f>IF(V319&lt;&gt;"","Graminoid habit: "&amp;V319&amp;".","")</f>
        <v/>
      </c>
      <c r="CF319" s="41" t="str">
        <f>IF(W319&lt;&gt;"","Flower color: "&amp;W319&amp;".","")</f>
        <v/>
      </c>
      <c r="CG319" s="41" t="str">
        <f>IF(X319&lt;&gt;"","Height in centimeters: "&amp;X319&amp;".","")</f>
        <v/>
      </c>
      <c r="CH319" s="41" t="str">
        <f>IF(Y319&lt;&gt;"",Y319&amp;".","")</f>
        <v/>
      </c>
      <c r="CI319" s="41" t="str">
        <f t="shared" si="50"/>
        <v/>
      </c>
      <c r="CJ319" t="str">
        <f t="shared" si="51"/>
        <v/>
      </c>
      <c r="CK319" s="41" t="str">
        <f>IF(T319&lt;&gt;"","''habit'':"&amp;"''"&amp;T319&amp;"'',","")</f>
        <v/>
      </c>
      <c r="CL319" s="41" t="str">
        <f>IF(U319&lt;&gt;"","''life cycle habit'':"&amp;"''"&amp;U319&amp;"'',","")</f>
        <v/>
      </c>
      <c r="CM319" s="41" t="str">
        <f>IF(V319&lt;&gt;"","''graminoidHabit'':"&amp;"''"&amp;V319&amp;"'',","")</f>
        <v/>
      </c>
      <c r="CN319" s="41" t="str">
        <f>IF(W319&lt;&gt;"","''flower color'':"&amp;"''"&amp;W319&amp;"'',","")</f>
        <v/>
      </c>
      <c r="CO319" s="41" t="str">
        <f>IF(X319&lt;&gt;"","''heightInCentimeters'':"&amp;X319&amp;",","")</f>
        <v/>
      </c>
      <c r="CP319" s="41" t="str">
        <f>IF(Y319&lt;&gt;"",Y319,"")</f>
        <v/>
      </c>
      <c r="CQ319" s="41" t="str">
        <f t="shared" si="52"/>
        <v/>
      </c>
      <c r="CR319" s="42" t="str">
        <f t="shared" si="53"/>
        <v/>
      </c>
      <c r="CS319" t="str">
        <f t="shared" si="54"/>
        <v/>
      </c>
      <c r="CT319" t="str">
        <f>IF(L319="Y","tissue","")</f>
        <v/>
      </c>
      <c r="CU319" t="str">
        <f>IF(L319="Y","in collection","")</f>
        <v/>
      </c>
      <c r="CV319" t="str">
        <f>IF(L319="Y","dessicated","")</f>
        <v/>
      </c>
    </row>
    <row r="320" spans="1:100" ht="16.5" x14ac:dyDescent="0.3">
      <c r="A320" s="7"/>
      <c r="B320" s="19"/>
      <c r="C320" s="19"/>
      <c r="D320" s="19"/>
      <c r="E320" s="19"/>
      <c r="F320" s="19"/>
      <c r="G320" s="10"/>
      <c r="H320" s="14"/>
      <c r="I320" s="19"/>
      <c r="J320" s="19"/>
      <c r="K320" s="10"/>
      <c r="L320" s="19"/>
      <c r="M320" s="19"/>
      <c r="N320" s="19"/>
      <c r="O320" s="19"/>
      <c r="P320" s="19"/>
      <c r="Q320" s="24"/>
      <c r="R320" s="14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29"/>
      <c r="AL320" s="29"/>
      <c r="AM320" s="7"/>
      <c r="AN320" s="7"/>
      <c r="AO320" s="7"/>
      <c r="AP320" s="19"/>
      <c r="AQ320" s="19"/>
      <c r="AR320" s="19"/>
      <c r="AS320" s="14"/>
      <c r="AT320" s="19"/>
      <c r="AU320" s="19"/>
      <c r="AV320" s="19"/>
      <c r="AW320" s="14"/>
      <c r="AX320" s="19"/>
      <c r="AY320" s="19"/>
      <c r="AZ320" s="19"/>
      <c r="BA320" s="19"/>
      <c r="BB320" s="19"/>
      <c r="BC320" s="19"/>
      <c r="BD320" s="19"/>
      <c r="BE320" s="19"/>
      <c r="BF320" s="14"/>
      <c r="BG320" s="35" t="str">
        <f>IF(BB320&lt;&gt;"","&lt;a href='https://www.inaturalist.org/observations/"&amp;BB320&amp;" 'target='_blank' style='color: blue'&gt;iNaturalist Record: "&amp;BB320&amp;"&lt;/a&gt; ","")</f>
        <v/>
      </c>
      <c r="BH320" s="36" t="str">
        <f>IF(AT320&lt;&gt;"",AT320&amp;". ","")</f>
        <v/>
      </c>
      <c r="BI320" s="36" t="str">
        <f>IF(AV320&lt;&gt;"","Land use/disturbance history: "&amp;AV320&amp;". ","")</f>
        <v/>
      </c>
      <c r="BJ320" s="36" t="str">
        <f>IF(AW320&lt;&gt;"","Slope in degrees: "&amp;AW320&amp;". ","")</f>
        <v/>
      </c>
      <c r="BK320" s="36" t="str">
        <f>IF(AX320&lt;&gt;"","Slope aspect: "&amp;AX320&amp;". ","")</f>
        <v/>
      </c>
      <c r="BL320" s="36" t="str">
        <f>IF(AY320&lt;&gt;"","Soil description: "&amp;AY320&amp;". ","")</f>
        <v/>
      </c>
      <c r="BM320" s="36" t="str">
        <f>IF(BA320&lt;&gt;"","Terrain: "&amp;BA320&amp;". ","")</f>
        <v/>
      </c>
      <c r="BN320" s="36" t="str">
        <f t="shared" si="44"/>
        <v/>
      </c>
      <c r="BO320" t="str">
        <f t="shared" si="45"/>
        <v/>
      </c>
      <c r="BP320" t="str">
        <f>IF(BD320&lt;&gt;"","Permit: "&amp;BD320,"")</f>
        <v/>
      </c>
      <c r="BQ320" s="41" t="str">
        <f>IF(AA320="Abundant","Estimated frequency within viewshed: Abundant (&gt;500).",IF(AA320="Common","Estimated frequency within viewshed: Common (101-500).",IF(AA320="Frequent","Estimated frequency within viewshed: Frequent (11-100).",IF(AA320="Occasional","Estimated frequency within viewshed: Occasional (6-10).",IF(AA320="Rare","Estimated frequency within viewshed: Rare (1-5).","")))))</f>
        <v/>
      </c>
      <c r="BR320" s="41" t="str">
        <f>IF(B320&lt;&gt;"",B320&amp;". ","")</f>
        <v/>
      </c>
      <c r="BS320" s="41" t="str">
        <f>IF(M320="Same individual","Tissue sample collected.",IF(M320="Same population","Tissue sample collected from another individual in the same population.",""))</f>
        <v/>
      </c>
      <c r="BT320" s="41" t="str">
        <f>IF(R320&lt;&gt;"","Seed sample collected from "&amp;R320&amp;" plants within the same population.","")</f>
        <v/>
      </c>
      <c r="BU320" s="41" t="str">
        <f>IF(AB320&lt;&gt;"",AB320&amp;". ","")</f>
        <v/>
      </c>
      <c r="BV320" s="41" t="str">
        <f>IF(AE320&lt;&gt;"","Landowner: "&amp;AE320&amp;".","")</f>
        <v/>
      </c>
      <c r="BW320" s="41" t="str">
        <f>IF(AF320&lt;&gt;"","Element Occurrence ID: "&amp;AF320&amp;".","")</f>
        <v/>
      </c>
      <c r="BX320" s="41" t="str">
        <f t="shared" si="46"/>
        <v/>
      </c>
      <c r="BY320" t="str">
        <f t="shared" si="47"/>
        <v/>
      </c>
      <c r="BZ320" s="41" t="str">
        <f t="shared" si="48"/>
        <v/>
      </c>
      <c r="CA320" t="str">
        <f t="shared" si="49"/>
        <v/>
      </c>
      <c r="CB320" s="41" t="str">
        <f>IF(AU320&lt;&gt;"","Area immediately surrounding specimen: "&amp;AU320&amp;".","")</f>
        <v/>
      </c>
      <c r="CC320" s="41" t="str">
        <f>IF(T320&lt;&gt;"","Habit: "&amp;T320&amp;".","")</f>
        <v/>
      </c>
      <c r="CD320" s="41" t="str">
        <f>IF(U320&lt;&gt;"","Life history habit: "&amp;U320&amp;".","")</f>
        <v/>
      </c>
      <c r="CE320" s="41" t="str">
        <f>IF(V320&lt;&gt;"","Graminoid habit: "&amp;V320&amp;".","")</f>
        <v/>
      </c>
      <c r="CF320" s="41" t="str">
        <f>IF(W320&lt;&gt;"","Flower color: "&amp;W320&amp;".","")</f>
        <v/>
      </c>
      <c r="CG320" s="41" t="str">
        <f>IF(X320&lt;&gt;"","Height in centimeters: "&amp;X320&amp;".","")</f>
        <v/>
      </c>
      <c r="CH320" s="41" t="str">
        <f>IF(Y320&lt;&gt;"",Y320&amp;".","")</f>
        <v/>
      </c>
      <c r="CI320" s="41" t="str">
        <f t="shared" si="50"/>
        <v/>
      </c>
      <c r="CJ320" t="str">
        <f t="shared" si="51"/>
        <v/>
      </c>
      <c r="CK320" s="41" t="str">
        <f>IF(T320&lt;&gt;"","''habit'':"&amp;"''"&amp;T320&amp;"'',","")</f>
        <v/>
      </c>
      <c r="CL320" s="41" t="str">
        <f>IF(U320&lt;&gt;"","''life cycle habit'':"&amp;"''"&amp;U320&amp;"'',","")</f>
        <v/>
      </c>
      <c r="CM320" s="41" t="str">
        <f>IF(V320&lt;&gt;"","''graminoidHabit'':"&amp;"''"&amp;V320&amp;"'',","")</f>
        <v/>
      </c>
      <c r="CN320" s="41" t="str">
        <f>IF(W320&lt;&gt;"","''flower color'':"&amp;"''"&amp;W320&amp;"'',","")</f>
        <v/>
      </c>
      <c r="CO320" s="41" t="str">
        <f>IF(X320&lt;&gt;"","''heightInCentimeters'':"&amp;X320&amp;",","")</f>
        <v/>
      </c>
      <c r="CP320" s="41" t="str">
        <f>IF(Y320&lt;&gt;"",Y320,"")</f>
        <v/>
      </c>
      <c r="CQ320" s="41" t="str">
        <f t="shared" si="52"/>
        <v/>
      </c>
      <c r="CR320" s="42" t="str">
        <f t="shared" si="53"/>
        <v/>
      </c>
      <c r="CS320" t="str">
        <f t="shared" si="54"/>
        <v/>
      </c>
      <c r="CT320" t="str">
        <f>IF(L320="Y","tissue","")</f>
        <v/>
      </c>
      <c r="CU320" t="str">
        <f>IF(L320="Y","in collection","")</f>
        <v/>
      </c>
      <c r="CV320" t="str">
        <f>IF(L320="Y","dessicated","")</f>
        <v/>
      </c>
    </row>
    <row r="321" spans="1:100" ht="16.5" x14ac:dyDescent="0.3">
      <c r="A321" s="7"/>
      <c r="B321" s="19"/>
      <c r="C321" s="19"/>
      <c r="D321" s="19"/>
      <c r="E321" s="19"/>
      <c r="F321" s="19"/>
      <c r="G321" s="10"/>
      <c r="H321" s="14"/>
      <c r="I321" s="19"/>
      <c r="J321" s="19"/>
      <c r="K321" s="10"/>
      <c r="L321" s="19"/>
      <c r="M321" s="19"/>
      <c r="N321" s="19"/>
      <c r="O321" s="19"/>
      <c r="P321" s="19"/>
      <c r="Q321" s="24"/>
      <c r="R321" s="14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29"/>
      <c r="AL321" s="29"/>
      <c r="AM321" s="7"/>
      <c r="AN321" s="7"/>
      <c r="AO321" s="7"/>
      <c r="AP321" s="19"/>
      <c r="AQ321" s="19"/>
      <c r="AR321" s="19"/>
      <c r="AS321" s="14"/>
      <c r="AT321" s="19"/>
      <c r="AU321" s="19"/>
      <c r="AV321" s="19"/>
      <c r="AW321" s="14"/>
      <c r="AX321" s="19"/>
      <c r="AY321" s="19"/>
      <c r="AZ321" s="19"/>
      <c r="BA321" s="19"/>
      <c r="BB321" s="19"/>
      <c r="BC321" s="19"/>
      <c r="BD321" s="19"/>
      <c r="BE321" s="19"/>
      <c r="BF321" s="14"/>
      <c r="BG321" s="35" t="str">
        <f>IF(BB321&lt;&gt;"","&lt;a href='https://www.inaturalist.org/observations/"&amp;BB321&amp;" 'target='_blank' style='color: blue'&gt;iNaturalist Record: "&amp;BB321&amp;"&lt;/a&gt; ","")</f>
        <v/>
      </c>
      <c r="BH321" s="36" t="str">
        <f>IF(AT321&lt;&gt;"",AT321&amp;". ","")</f>
        <v/>
      </c>
      <c r="BI321" s="36" t="str">
        <f>IF(AV321&lt;&gt;"","Land use/disturbance history: "&amp;AV321&amp;". ","")</f>
        <v/>
      </c>
      <c r="BJ321" s="36" t="str">
        <f>IF(AW321&lt;&gt;"","Slope in degrees: "&amp;AW321&amp;". ","")</f>
        <v/>
      </c>
      <c r="BK321" s="36" t="str">
        <f>IF(AX321&lt;&gt;"","Slope aspect: "&amp;AX321&amp;". ","")</f>
        <v/>
      </c>
      <c r="BL321" s="36" t="str">
        <f>IF(AY321&lt;&gt;"","Soil description: "&amp;AY321&amp;". ","")</f>
        <v/>
      </c>
      <c r="BM321" s="36" t="str">
        <f>IF(BA321&lt;&gt;"","Terrain: "&amp;BA321&amp;". ","")</f>
        <v/>
      </c>
      <c r="BN321" s="36" t="str">
        <f t="shared" si="44"/>
        <v/>
      </c>
      <c r="BO321" t="str">
        <f t="shared" si="45"/>
        <v/>
      </c>
      <c r="BP321" t="str">
        <f>IF(BD321&lt;&gt;"","Permit: "&amp;BD321,"")</f>
        <v/>
      </c>
      <c r="BQ321" s="41" t="str">
        <f>IF(AA321="Abundant","Estimated frequency within viewshed: Abundant (&gt;500).",IF(AA321="Common","Estimated frequency within viewshed: Common (101-500).",IF(AA321="Frequent","Estimated frequency within viewshed: Frequent (11-100).",IF(AA321="Occasional","Estimated frequency within viewshed: Occasional (6-10).",IF(AA321="Rare","Estimated frequency within viewshed: Rare (1-5).","")))))</f>
        <v/>
      </c>
      <c r="BR321" s="41" t="str">
        <f>IF(B321&lt;&gt;"",B321&amp;". ","")</f>
        <v/>
      </c>
      <c r="BS321" s="41" t="str">
        <f>IF(M321="Same individual","Tissue sample collected.",IF(M321="Same population","Tissue sample collected from another individual in the same population.",""))</f>
        <v/>
      </c>
      <c r="BT321" s="41" t="str">
        <f>IF(R321&lt;&gt;"","Seed sample collected from "&amp;R321&amp;" plants within the same population.","")</f>
        <v/>
      </c>
      <c r="BU321" s="41" t="str">
        <f>IF(AB321&lt;&gt;"",AB321&amp;". ","")</f>
        <v/>
      </c>
      <c r="BV321" s="41" t="str">
        <f>IF(AE321&lt;&gt;"","Landowner: "&amp;AE321&amp;".","")</f>
        <v/>
      </c>
      <c r="BW321" s="41" t="str">
        <f>IF(AF321&lt;&gt;"","Element Occurrence ID: "&amp;AF321&amp;".","")</f>
        <v/>
      </c>
      <c r="BX321" s="41" t="str">
        <f t="shared" si="46"/>
        <v/>
      </c>
      <c r="BY321" t="str">
        <f t="shared" si="47"/>
        <v/>
      </c>
      <c r="BZ321" s="41" t="str">
        <f t="shared" si="48"/>
        <v/>
      </c>
      <c r="CA321" t="str">
        <f t="shared" si="49"/>
        <v/>
      </c>
      <c r="CB321" s="41" t="str">
        <f>IF(AU321&lt;&gt;"","Area immediately surrounding specimen: "&amp;AU321&amp;".","")</f>
        <v/>
      </c>
      <c r="CC321" s="41" t="str">
        <f>IF(T321&lt;&gt;"","Habit: "&amp;T321&amp;".","")</f>
        <v/>
      </c>
      <c r="CD321" s="41" t="str">
        <f>IF(U321&lt;&gt;"","Life history habit: "&amp;U321&amp;".","")</f>
        <v/>
      </c>
      <c r="CE321" s="41" t="str">
        <f>IF(V321&lt;&gt;"","Graminoid habit: "&amp;V321&amp;".","")</f>
        <v/>
      </c>
      <c r="CF321" s="41" t="str">
        <f>IF(W321&lt;&gt;"","Flower color: "&amp;W321&amp;".","")</f>
        <v/>
      </c>
      <c r="CG321" s="41" t="str">
        <f>IF(X321&lt;&gt;"","Height in centimeters: "&amp;X321&amp;".","")</f>
        <v/>
      </c>
      <c r="CH321" s="41" t="str">
        <f>IF(Y321&lt;&gt;"",Y321&amp;".","")</f>
        <v/>
      </c>
      <c r="CI321" s="41" t="str">
        <f t="shared" si="50"/>
        <v/>
      </c>
      <c r="CJ321" t="str">
        <f t="shared" si="51"/>
        <v/>
      </c>
      <c r="CK321" s="41" t="str">
        <f>IF(T321&lt;&gt;"","''habit'':"&amp;"''"&amp;T321&amp;"'',","")</f>
        <v/>
      </c>
      <c r="CL321" s="41" t="str">
        <f>IF(U321&lt;&gt;"","''life cycle habit'':"&amp;"''"&amp;U321&amp;"'',","")</f>
        <v/>
      </c>
      <c r="CM321" s="41" t="str">
        <f>IF(V321&lt;&gt;"","''graminoidHabit'':"&amp;"''"&amp;V321&amp;"'',","")</f>
        <v/>
      </c>
      <c r="CN321" s="41" t="str">
        <f>IF(W321&lt;&gt;"","''flower color'':"&amp;"''"&amp;W321&amp;"'',","")</f>
        <v/>
      </c>
      <c r="CO321" s="41" t="str">
        <f>IF(X321&lt;&gt;"","''heightInCentimeters'':"&amp;X321&amp;",","")</f>
        <v/>
      </c>
      <c r="CP321" s="41" t="str">
        <f>IF(Y321&lt;&gt;"",Y321,"")</f>
        <v/>
      </c>
      <c r="CQ321" s="41" t="str">
        <f t="shared" si="52"/>
        <v/>
      </c>
      <c r="CR321" s="42" t="str">
        <f t="shared" si="53"/>
        <v/>
      </c>
      <c r="CS321" t="str">
        <f t="shared" si="54"/>
        <v/>
      </c>
      <c r="CT321" t="str">
        <f>IF(L321="Y","tissue","")</f>
        <v/>
      </c>
      <c r="CU321" t="str">
        <f>IF(L321="Y","in collection","")</f>
        <v/>
      </c>
      <c r="CV321" t="str">
        <f>IF(L321="Y","dessicated","")</f>
        <v/>
      </c>
    </row>
    <row r="322" spans="1:100" ht="16.5" x14ac:dyDescent="0.3">
      <c r="A322" s="7"/>
      <c r="B322" s="19"/>
      <c r="C322" s="19"/>
      <c r="D322" s="19"/>
      <c r="E322" s="19"/>
      <c r="F322" s="19"/>
      <c r="G322" s="10"/>
      <c r="H322" s="14"/>
      <c r="I322" s="19"/>
      <c r="J322" s="19"/>
      <c r="K322" s="10"/>
      <c r="L322" s="19"/>
      <c r="M322" s="19"/>
      <c r="N322" s="19"/>
      <c r="O322" s="19"/>
      <c r="P322" s="19"/>
      <c r="Q322" s="24"/>
      <c r="R322" s="14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29"/>
      <c r="AL322" s="29"/>
      <c r="AM322" s="7"/>
      <c r="AN322" s="7"/>
      <c r="AO322" s="7"/>
      <c r="AP322" s="19"/>
      <c r="AQ322" s="19"/>
      <c r="AR322" s="19"/>
      <c r="AS322" s="14"/>
      <c r="AT322" s="19"/>
      <c r="AU322" s="19"/>
      <c r="AV322" s="19"/>
      <c r="AW322" s="14"/>
      <c r="AX322" s="19"/>
      <c r="AY322" s="19"/>
      <c r="AZ322" s="19"/>
      <c r="BA322" s="19"/>
      <c r="BB322" s="19"/>
      <c r="BC322" s="19"/>
      <c r="BD322" s="19"/>
      <c r="BE322" s="19"/>
      <c r="BF322" s="14"/>
      <c r="BG322" s="35" t="str">
        <f>IF(BB322&lt;&gt;"","&lt;a href='https://www.inaturalist.org/observations/"&amp;BB322&amp;" 'target='_blank' style='color: blue'&gt;iNaturalist Record: "&amp;BB322&amp;"&lt;/a&gt; ","")</f>
        <v/>
      </c>
      <c r="BH322" s="36" t="str">
        <f>IF(AT322&lt;&gt;"",AT322&amp;". ","")</f>
        <v/>
      </c>
      <c r="BI322" s="36" t="str">
        <f>IF(AV322&lt;&gt;"","Land use/disturbance history: "&amp;AV322&amp;". ","")</f>
        <v/>
      </c>
      <c r="BJ322" s="36" t="str">
        <f>IF(AW322&lt;&gt;"","Slope in degrees: "&amp;AW322&amp;". ","")</f>
        <v/>
      </c>
      <c r="BK322" s="36" t="str">
        <f>IF(AX322&lt;&gt;"","Slope aspect: "&amp;AX322&amp;". ","")</f>
        <v/>
      </c>
      <c r="BL322" s="36" t="str">
        <f>IF(AY322&lt;&gt;"","Soil description: "&amp;AY322&amp;". ","")</f>
        <v/>
      </c>
      <c r="BM322" s="36" t="str">
        <f>IF(BA322&lt;&gt;"","Terrain: "&amp;BA322&amp;". ","")</f>
        <v/>
      </c>
      <c r="BN322" s="36" t="str">
        <f t="shared" si="44"/>
        <v/>
      </c>
      <c r="BO322" t="str">
        <f t="shared" si="45"/>
        <v/>
      </c>
      <c r="BP322" t="str">
        <f>IF(BD322&lt;&gt;"","Permit: "&amp;BD322,"")</f>
        <v/>
      </c>
      <c r="BQ322" s="41" t="str">
        <f>IF(AA322="Abundant","Estimated frequency within viewshed: Abundant (&gt;500).",IF(AA322="Common","Estimated frequency within viewshed: Common (101-500).",IF(AA322="Frequent","Estimated frequency within viewshed: Frequent (11-100).",IF(AA322="Occasional","Estimated frequency within viewshed: Occasional (6-10).",IF(AA322="Rare","Estimated frequency within viewshed: Rare (1-5).","")))))</f>
        <v/>
      </c>
      <c r="BR322" s="41" t="str">
        <f>IF(B322&lt;&gt;"",B322&amp;". ","")</f>
        <v/>
      </c>
      <c r="BS322" s="41" t="str">
        <f>IF(M322="Same individual","Tissue sample collected.",IF(M322="Same population","Tissue sample collected from another individual in the same population.",""))</f>
        <v/>
      </c>
      <c r="BT322" s="41" t="str">
        <f>IF(R322&lt;&gt;"","Seed sample collected from "&amp;R322&amp;" plants within the same population.","")</f>
        <v/>
      </c>
      <c r="BU322" s="41" t="str">
        <f>IF(AB322&lt;&gt;"",AB322&amp;". ","")</f>
        <v/>
      </c>
      <c r="BV322" s="41" t="str">
        <f>IF(AE322&lt;&gt;"","Landowner: "&amp;AE322&amp;".","")</f>
        <v/>
      </c>
      <c r="BW322" s="41" t="str">
        <f>IF(AF322&lt;&gt;"","Element Occurrence ID: "&amp;AF322&amp;".","")</f>
        <v/>
      </c>
      <c r="BX322" s="41" t="str">
        <f t="shared" si="46"/>
        <v/>
      </c>
      <c r="BY322" t="str">
        <f t="shared" si="47"/>
        <v/>
      </c>
      <c r="BZ322" s="41" t="str">
        <f t="shared" si="48"/>
        <v/>
      </c>
      <c r="CA322" t="str">
        <f t="shared" si="49"/>
        <v/>
      </c>
      <c r="CB322" s="41" t="str">
        <f>IF(AU322&lt;&gt;"","Area immediately surrounding specimen: "&amp;AU322&amp;".","")</f>
        <v/>
      </c>
      <c r="CC322" s="41" t="str">
        <f>IF(T322&lt;&gt;"","Habit: "&amp;T322&amp;".","")</f>
        <v/>
      </c>
      <c r="CD322" s="41" t="str">
        <f>IF(U322&lt;&gt;"","Life history habit: "&amp;U322&amp;".","")</f>
        <v/>
      </c>
      <c r="CE322" s="41" t="str">
        <f>IF(V322&lt;&gt;"","Graminoid habit: "&amp;V322&amp;".","")</f>
        <v/>
      </c>
      <c r="CF322" s="41" t="str">
        <f>IF(W322&lt;&gt;"","Flower color: "&amp;W322&amp;".","")</f>
        <v/>
      </c>
      <c r="CG322" s="41" t="str">
        <f>IF(X322&lt;&gt;"","Height in centimeters: "&amp;X322&amp;".","")</f>
        <v/>
      </c>
      <c r="CH322" s="41" t="str">
        <f>IF(Y322&lt;&gt;"",Y322&amp;".","")</f>
        <v/>
      </c>
      <c r="CI322" s="41" t="str">
        <f t="shared" si="50"/>
        <v/>
      </c>
      <c r="CJ322" t="str">
        <f t="shared" si="51"/>
        <v/>
      </c>
      <c r="CK322" s="41" t="str">
        <f>IF(T322&lt;&gt;"","''habit'':"&amp;"''"&amp;T322&amp;"'',","")</f>
        <v/>
      </c>
      <c r="CL322" s="41" t="str">
        <f>IF(U322&lt;&gt;"","''life cycle habit'':"&amp;"''"&amp;U322&amp;"'',","")</f>
        <v/>
      </c>
      <c r="CM322" s="41" t="str">
        <f>IF(V322&lt;&gt;"","''graminoidHabit'':"&amp;"''"&amp;V322&amp;"'',","")</f>
        <v/>
      </c>
      <c r="CN322" s="41" t="str">
        <f>IF(W322&lt;&gt;"","''flower color'':"&amp;"''"&amp;W322&amp;"'',","")</f>
        <v/>
      </c>
      <c r="CO322" s="41" t="str">
        <f>IF(X322&lt;&gt;"","''heightInCentimeters'':"&amp;X322&amp;",","")</f>
        <v/>
      </c>
      <c r="CP322" s="41" t="str">
        <f>IF(Y322&lt;&gt;"",Y322,"")</f>
        <v/>
      </c>
      <c r="CQ322" s="41" t="str">
        <f t="shared" si="52"/>
        <v/>
      </c>
      <c r="CR322" s="42" t="str">
        <f t="shared" si="53"/>
        <v/>
      </c>
      <c r="CS322" t="str">
        <f t="shared" si="54"/>
        <v/>
      </c>
      <c r="CT322" t="str">
        <f>IF(L322="Y","tissue","")</f>
        <v/>
      </c>
      <c r="CU322" t="str">
        <f>IF(L322="Y","in collection","")</f>
        <v/>
      </c>
      <c r="CV322" t="str">
        <f>IF(L322="Y","dessicated","")</f>
        <v/>
      </c>
    </row>
    <row r="323" spans="1:100" ht="16.5" x14ac:dyDescent="0.3">
      <c r="A323" s="7"/>
      <c r="B323" s="19"/>
      <c r="C323" s="19"/>
      <c r="D323" s="19"/>
      <c r="E323" s="19"/>
      <c r="F323" s="19"/>
      <c r="G323" s="10"/>
      <c r="H323" s="14"/>
      <c r="I323" s="19"/>
      <c r="J323" s="19"/>
      <c r="K323" s="10"/>
      <c r="L323" s="19"/>
      <c r="M323" s="19"/>
      <c r="N323" s="19"/>
      <c r="O323" s="19"/>
      <c r="P323" s="19"/>
      <c r="Q323" s="24"/>
      <c r="R323" s="14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29"/>
      <c r="AL323" s="29"/>
      <c r="AM323" s="7"/>
      <c r="AN323" s="7"/>
      <c r="AO323" s="7"/>
      <c r="AP323" s="19"/>
      <c r="AQ323" s="19"/>
      <c r="AR323" s="19"/>
      <c r="AS323" s="14"/>
      <c r="AT323" s="19"/>
      <c r="AU323" s="19"/>
      <c r="AV323" s="19"/>
      <c r="AW323" s="14"/>
      <c r="AX323" s="19"/>
      <c r="AY323" s="19"/>
      <c r="AZ323" s="19"/>
      <c r="BA323" s="19"/>
      <c r="BB323" s="19"/>
      <c r="BC323" s="19"/>
      <c r="BD323" s="19"/>
      <c r="BE323" s="19"/>
      <c r="BF323" s="14"/>
      <c r="BG323" s="35" t="str">
        <f>IF(BB323&lt;&gt;"","&lt;a href='https://www.inaturalist.org/observations/"&amp;BB323&amp;" 'target='_blank' style='color: blue'&gt;iNaturalist Record: "&amp;BB323&amp;"&lt;/a&gt; ","")</f>
        <v/>
      </c>
      <c r="BH323" s="36" t="str">
        <f>IF(AT323&lt;&gt;"",AT323&amp;". ","")</f>
        <v/>
      </c>
      <c r="BI323" s="36" t="str">
        <f>IF(AV323&lt;&gt;"","Land use/disturbance history: "&amp;AV323&amp;". ","")</f>
        <v/>
      </c>
      <c r="BJ323" s="36" t="str">
        <f>IF(AW323&lt;&gt;"","Slope in degrees: "&amp;AW323&amp;". ","")</f>
        <v/>
      </c>
      <c r="BK323" s="36" t="str">
        <f>IF(AX323&lt;&gt;"","Slope aspect: "&amp;AX323&amp;". ","")</f>
        <v/>
      </c>
      <c r="BL323" s="36" t="str">
        <f>IF(AY323&lt;&gt;"","Soil description: "&amp;AY323&amp;". ","")</f>
        <v/>
      </c>
      <c r="BM323" s="36" t="str">
        <f>IF(BA323&lt;&gt;"","Terrain: "&amp;BA323&amp;". ","")</f>
        <v/>
      </c>
      <c r="BN323" s="36" t="str">
        <f t="shared" si="44"/>
        <v/>
      </c>
      <c r="BO323" t="str">
        <f t="shared" si="45"/>
        <v/>
      </c>
      <c r="BP323" t="str">
        <f>IF(BD323&lt;&gt;"","Permit: "&amp;BD323,"")</f>
        <v/>
      </c>
      <c r="BQ323" s="41" t="str">
        <f>IF(AA323="Abundant","Estimated frequency within viewshed: Abundant (&gt;500).",IF(AA323="Common","Estimated frequency within viewshed: Common (101-500).",IF(AA323="Frequent","Estimated frequency within viewshed: Frequent (11-100).",IF(AA323="Occasional","Estimated frequency within viewshed: Occasional (6-10).",IF(AA323="Rare","Estimated frequency within viewshed: Rare (1-5).","")))))</f>
        <v/>
      </c>
      <c r="BR323" s="41" t="str">
        <f>IF(B323&lt;&gt;"",B323&amp;". ","")</f>
        <v/>
      </c>
      <c r="BS323" s="41" t="str">
        <f>IF(M323="Same individual","Tissue sample collected.",IF(M323="Same population","Tissue sample collected from another individual in the same population.",""))</f>
        <v/>
      </c>
      <c r="BT323" s="41" t="str">
        <f>IF(R323&lt;&gt;"","Seed sample collected from "&amp;R323&amp;" plants within the same population.","")</f>
        <v/>
      </c>
      <c r="BU323" s="41" t="str">
        <f>IF(AB323&lt;&gt;"",AB323&amp;". ","")</f>
        <v/>
      </c>
      <c r="BV323" s="41" t="str">
        <f>IF(AE323&lt;&gt;"","Landowner: "&amp;AE323&amp;".","")</f>
        <v/>
      </c>
      <c r="BW323" s="41" t="str">
        <f>IF(AF323&lt;&gt;"","Element Occurrence ID: "&amp;AF323&amp;".","")</f>
        <v/>
      </c>
      <c r="BX323" s="41" t="str">
        <f t="shared" si="46"/>
        <v/>
      </c>
      <c r="BY323" t="str">
        <f t="shared" si="47"/>
        <v/>
      </c>
      <c r="BZ323" s="41" t="str">
        <f t="shared" si="48"/>
        <v/>
      </c>
      <c r="CA323" t="str">
        <f t="shared" si="49"/>
        <v/>
      </c>
      <c r="CB323" s="41" t="str">
        <f>IF(AU323&lt;&gt;"","Area immediately surrounding specimen: "&amp;AU323&amp;".","")</f>
        <v/>
      </c>
      <c r="CC323" s="41" t="str">
        <f>IF(T323&lt;&gt;"","Habit: "&amp;T323&amp;".","")</f>
        <v/>
      </c>
      <c r="CD323" s="41" t="str">
        <f>IF(U323&lt;&gt;"","Life history habit: "&amp;U323&amp;".","")</f>
        <v/>
      </c>
      <c r="CE323" s="41" t="str">
        <f>IF(V323&lt;&gt;"","Graminoid habit: "&amp;V323&amp;".","")</f>
        <v/>
      </c>
      <c r="CF323" s="41" t="str">
        <f>IF(W323&lt;&gt;"","Flower color: "&amp;W323&amp;".","")</f>
        <v/>
      </c>
      <c r="CG323" s="41" t="str">
        <f>IF(X323&lt;&gt;"","Height in centimeters: "&amp;X323&amp;".","")</f>
        <v/>
      </c>
      <c r="CH323" s="41" t="str">
        <f>IF(Y323&lt;&gt;"",Y323&amp;".","")</f>
        <v/>
      </c>
      <c r="CI323" s="41" t="str">
        <f t="shared" si="50"/>
        <v/>
      </c>
      <c r="CJ323" t="str">
        <f t="shared" si="51"/>
        <v/>
      </c>
      <c r="CK323" s="41" t="str">
        <f>IF(T323&lt;&gt;"","''habit'':"&amp;"''"&amp;T323&amp;"'',","")</f>
        <v/>
      </c>
      <c r="CL323" s="41" t="str">
        <f>IF(U323&lt;&gt;"","''life cycle habit'':"&amp;"''"&amp;U323&amp;"'',","")</f>
        <v/>
      </c>
      <c r="CM323" s="41" t="str">
        <f>IF(V323&lt;&gt;"","''graminoidHabit'':"&amp;"''"&amp;V323&amp;"'',","")</f>
        <v/>
      </c>
      <c r="CN323" s="41" t="str">
        <f>IF(W323&lt;&gt;"","''flower color'':"&amp;"''"&amp;W323&amp;"'',","")</f>
        <v/>
      </c>
      <c r="CO323" s="41" t="str">
        <f>IF(X323&lt;&gt;"","''heightInCentimeters'':"&amp;X323&amp;",","")</f>
        <v/>
      </c>
      <c r="CP323" s="41" t="str">
        <f>IF(Y323&lt;&gt;"",Y323,"")</f>
        <v/>
      </c>
      <c r="CQ323" s="41" t="str">
        <f t="shared" si="52"/>
        <v/>
      </c>
      <c r="CR323" s="42" t="str">
        <f t="shared" si="53"/>
        <v/>
      </c>
      <c r="CS323" t="str">
        <f t="shared" si="54"/>
        <v/>
      </c>
      <c r="CT323" t="str">
        <f>IF(L323="Y","tissue","")</f>
        <v/>
      </c>
      <c r="CU323" t="str">
        <f>IF(L323="Y","in collection","")</f>
        <v/>
      </c>
      <c r="CV323" t="str">
        <f>IF(L323="Y","dessicated","")</f>
        <v/>
      </c>
    </row>
    <row r="324" spans="1:100" ht="16.5" x14ac:dyDescent="0.3">
      <c r="A324" s="7"/>
      <c r="B324" s="19"/>
      <c r="C324" s="19"/>
      <c r="D324" s="19"/>
      <c r="E324" s="19"/>
      <c r="F324" s="19"/>
      <c r="G324" s="10"/>
      <c r="H324" s="14"/>
      <c r="I324" s="19"/>
      <c r="J324" s="19"/>
      <c r="K324" s="10"/>
      <c r="L324" s="19"/>
      <c r="M324" s="19"/>
      <c r="N324" s="19"/>
      <c r="O324" s="19"/>
      <c r="P324" s="19"/>
      <c r="Q324" s="24"/>
      <c r="R324" s="14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29"/>
      <c r="AL324" s="29"/>
      <c r="AM324" s="7"/>
      <c r="AN324" s="7"/>
      <c r="AO324" s="7"/>
      <c r="AP324" s="19"/>
      <c r="AQ324" s="19"/>
      <c r="AR324" s="19"/>
      <c r="AS324" s="14"/>
      <c r="AT324" s="19"/>
      <c r="AU324" s="19"/>
      <c r="AV324" s="19"/>
      <c r="AW324" s="14"/>
      <c r="AX324" s="19"/>
      <c r="AY324" s="19"/>
      <c r="AZ324" s="19"/>
      <c r="BA324" s="19"/>
      <c r="BB324" s="19"/>
      <c r="BC324" s="19"/>
      <c r="BD324" s="19"/>
      <c r="BE324" s="19"/>
      <c r="BF324" s="14"/>
      <c r="BG324" s="35" t="str">
        <f>IF(BB324&lt;&gt;"","&lt;a href='https://www.inaturalist.org/observations/"&amp;BB324&amp;" 'target='_blank' style='color: blue'&gt;iNaturalist Record: "&amp;BB324&amp;"&lt;/a&gt; ","")</f>
        <v/>
      </c>
      <c r="BH324" s="36" t="str">
        <f>IF(AT324&lt;&gt;"",AT324&amp;". ","")</f>
        <v/>
      </c>
      <c r="BI324" s="36" t="str">
        <f>IF(AV324&lt;&gt;"","Land use/disturbance history: "&amp;AV324&amp;". ","")</f>
        <v/>
      </c>
      <c r="BJ324" s="36" t="str">
        <f>IF(AW324&lt;&gt;"","Slope in degrees: "&amp;AW324&amp;". ","")</f>
        <v/>
      </c>
      <c r="BK324" s="36" t="str">
        <f>IF(AX324&lt;&gt;"","Slope aspect: "&amp;AX324&amp;". ","")</f>
        <v/>
      </c>
      <c r="BL324" s="36" t="str">
        <f>IF(AY324&lt;&gt;"","Soil description: "&amp;AY324&amp;". ","")</f>
        <v/>
      </c>
      <c r="BM324" s="36" t="str">
        <f>IF(BA324&lt;&gt;"","Terrain: "&amp;BA324&amp;". ","")</f>
        <v/>
      </c>
      <c r="BN324" s="36" t="str">
        <f t="shared" ref="BN324:BN387" si="55">TRIM(BH324&amp;BI324&amp;BJ324&amp;BK324&amp;BL324&amp;BM324&amp;CB324)</f>
        <v/>
      </c>
      <c r="BO324" t="str">
        <f t="shared" ref="BO324:BO387" si="56">SUBSTITUTE(BN324,"..",".")</f>
        <v/>
      </c>
      <c r="BP324" t="str">
        <f>IF(BD324&lt;&gt;"","Permit: "&amp;BD324,"")</f>
        <v/>
      </c>
      <c r="BQ324" s="41" t="str">
        <f>IF(AA324="Abundant","Estimated frequency within viewshed: Abundant (&gt;500).",IF(AA324="Common","Estimated frequency within viewshed: Common (101-500).",IF(AA324="Frequent","Estimated frequency within viewshed: Frequent (11-100).",IF(AA324="Occasional","Estimated frequency within viewshed: Occasional (6-10).",IF(AA324="Rare","Estimated frequency within viewshed: Rare (1-5).","")))))</f>
        <v/>
      </c>
      <c r="BR324" s="41" t="str">
        <f>IF(B324&lt;&gt;"",B324&amp;". ","")</f>
        <v/>
      </c>
      <c r="BS324" s="41" t="str">
        <f>IF(M324="Same individual","Tissue sample collected.",IF(M324="Same population","Tissue sample collected from another individual in the same population.",""))</f>
        <v/>
      </c>
      <c r="BT324" s="41" t="str">
        <f>IF(R324&lt;&gt;"","Seed sample collected from "&amp;R324&amp;" plants within the same population.","")</f>
        <v/>
      </c>
      <c r="BU324" s="41" t="str">
        <f>IF(AB324&lt;&gt;"",AB324&amp;". ","")</f>
        <v/>
      </c>
      <c r="BV324" s="41" t="str">
        <f>IF(AE324&lt;&gt;"","Landowner: "&amp;AE324&amp;".","")</f>
        <v/>
      </c>
      <c r="BW324" s="41" t="str">
        <f>IF(AF324&lt;&gt;"","Element Occurrence ID: "&amp;AF324&amp;".","")</f>
        <v/>
      </c>
      <c r="BX324" s="41" t="str">
        <f t="shared" ref="BX324:BX387" si="57">TRIM(BV324&amp;" "&amp;BW324)</f>
        <v/>
      </c>
      <c r="BY324" t="str">
        <f t="shared" ref="BY324:BY387" si="58">SUBSTITUTE(BX324,"..",".")</f>
        <v/>
      </c>
      <c r="BZ324" s="41" t="str">
        <f t="shared" ref="BZ324:BZ387" si="59">TRIM(BR324&amp;BQ324&amp;BS324&amp;BT324&amp;BU324&amp;BG324)</f>
        <v/>
      </c>
      <c r="CA324" t="str">
        <f t="shared" ref="CA324:CA387" si="60">SUBSTITUTE(BZ324,"..",".")</f>
        <v/>
      </c>
      <c r="CB324" s="41" t="str">
        <f>IF(AU324&lt;&gt;"","Area immediately surrounding specimen: "&amp;AU324&amp;".","")</f>
        <v/>
      </c>
      <c r="CC324" s="41" t="str">
        <f>IF(T324&lt;&gt;"","Habit: "&amp;T324&amp;".","")</f>
        <v/>
      </c>
      <c r="CD324" s="41" t="str">
        <f>IF(U324&lt;&gt;"","Life history habit: "&amp;U324&amp;".","")</f>
        <v/>
      </c>
      <c r="CE324" s="41" t="str">
        <f>IF(V324&lt;&gt;"","Graminoid habit: "&amp;V324&amp;".","")</f>
        <v/>
      </c>
      <c r="CF324" s="41" t="str">
        <f>IF(W324&lt;&gt;"","Flower color: "&amp;W324&amp;".","")</f>
        <v/>
      </c>
      <c r="CG324" s="41" t="str">
        <f>IF(X324&lt;&gt;"","Height in centimeters: "&amp;X324&amp;".","")</f>
        <v/>
      </c>
      <c r="CH324" s="41" t="str">
        <f>IF(Y324&lt;&gt;"",Y324&amp;".","")</f>
        <v/>
      </c>
      <c r="CI324" s="41" t="str">
        <f t="shared" ref="CI324:CI387" si="61">TRIM(CC324&amp;" "&amp;CD324&amp;" "&amp;CE324&amp;" "&amp;CF324&amp;" "&amp;CG324&amp;" "&amp;CH324)</f>
        <v/>
      </c>
      <c r="CJ324" t="str">
        <f t="shared" ref="CJ324:CJ387" si="62">SUBSTITUTE(CI324,"..",".")</f>
        <v/>
      </c>
      <c r="CK324" s="41" t="str">
        <f>IF(T324&lt;&gt;"","''habit'':"&amp;"''"&amp;T324&amp;"'',","")</f>
        <v/>
      </c>
      <c r="CL324" s="41" t="str">
        <f>IF(U324&lt;&gt;"","''life cycle habit'':"&amp;"''"&amp;U324&amp;"'',","")</f>
        <v/>
      </c>
      <c r="CM324" s="41" t="str">
        <f>IF(V324&lt;&gt;"","''graminoidHabit'':"&amp;"''"&amp;V324&amp;"'',","")</f>
        <v/>
      </c>
      <c r="CN324" s="41" t="str">
        <f>IF(W324&lt;&gt;"","''flower color'':"&amp;"''"&amp;W324&amp;"'',","")</f>
        <v/>
      </c>
      <c r="CO324" s="41" t="str">
        <f>IF(X324&lt;&gt;"","''heightInCentimeters'':"&amp;X324&amp;",","")</f>
        <v/>
      </c>
      <c r="CP324" s="41" t="str">
        <f>IF(Y324&lt;&gt;"",Y324,"")</f>
        <v/>
      </c>
      <c r="CQ324" s="41" t="str">
        <f t="shared" ref="CQ324:CQ387" si="63">TRIM(CK324&amp;CL324&amp;CM324&amp;CN324&amp;CO324&amp;CP324)</f>
        <v/>
      </c>
      <c r="CR324" s="42" t="str">
        <f t="shared" ref="CR324:CR387" si="64">IF(AND(LEFT(CQ324)=",",RIGHT(CQ324)=","),MID(CQ324,2,LEN(CQ324)-2),IF(LEFT(CQ324)=",",MID(CQ324,2,LEN(CQ324)),IF(RIGHT(CQ324)=",",LEFT(CQ324,LEN(CQ324)-1),CQ324)))</f>
        <v/>
      </c>
      <c r="CS324" t="str">
        <f t="shared" ref="CS324:CS387" si="65">IF(CR324&lt;&gt;"","{"&amp;CR324&amp;"}","")</f>
        <v/>
      </c>
      <c r="CT324" t="str">
        <f>IF(L324="Y","tissue","")</f>
        <v/>
      </c>
      <c r="CU324" t="str">
        <f>IF(L324="Y","in collection","")</f>
        <v/>
      </c>
      <c r="CV324" t="str">
        <f>IF(L324="Y","dessicated","")</f>
        <v/>
      </c>
    </row>
    <row r="325" spans="1:100" ht="16.5" x14ac:dyDescent="0.3">
      <c r="A325" s="7"/>
      <c r="B325" s="19"/>
      <c r="C325" s="19"/>
      <c r="D325" s="19"/>
      <c r="E325" s="19"/>
      <c r="F325" s="19"/>
      <c r="G325" s="10"/>
      <c r="H325" s="14"/>
      <c r="I325" s="19"/>
      <c r="J325" s="19"/>
      <c r="K325" s="10"/>
      <c r="L325" s="19"/>
      <c r="M325" s="19"/>
      <c r="N325" s="19"/>
      <c r="O325" s="19"/>
      <c r="P325" s="19"/>
      <c r="Q325" s="24"/>
      <c r="R325" s="14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29"/>
      <c r="AL325" s="29"/>
      <c r="AM325" s="7"/>
      <c r="AN325" s="7"/>
      <c r="AO325" s="7"/>
      <c r="AP325" s="19"/>
      <c r="AQ325" s="19"/>
      <c r="AR325" s="19"/>
      <c r="AS325" s="14"/>
      <c r="AT325" s="19"/>
      <c r="AU325" s="19"/>
      <c r="AV325" s="19"/>
      <c r="AW325" s="14"/>
      <c r="AX325" s="19"/>
      <c r="AY325" s="19"/>
      <c r="AZ325" s="19"/>
      <c r="BA325" s="19"/>
      <c r="BB325" s="19"/>
      <c r="BC325" s="19"/>
      <c r="BD325" s="19"/>
      <c r="BE325" s="19"/>
      <c r="BF325" s="14"/>
      <c r="BG325" s="35" t="str">
        <f>IF(BB325&lt;&gt;"","&lt;a href='https://www.inaturalist.org/observations/"&amp;BB325&amp;" 'target='_blank' style='color: blue'&gt;iNaturalist Record: "&amp;BB325&amp;"&lt;/a&gt; ","")</f>
        <v/>
      </c>
      <c r="BH325" s="36" t="str">
        <f>IF(AT325&lt;&gt;"",AT325&amp;". ","")</f>
        <v/>
      </c>
      <c r="BI325" s="36" t="str">
        <f>IF(AV325&lt;&gt;"","Land use/disturbance history: "&amp;AV325&amp;". ","")</f>
        <v/>
      </c>
      <c r="BJ325" s="36" t="str">
        <f>IF(AW325&lt;&gt;"","Slope in degrees: "&amp;AW325&amp;". ","")</f>
        <v/>
      </c>
      <c r="BK325" s="36" t="str">
        <f>IF(AX325&lt;&gt;"","Slope aspect: "&amp;AX325&amp;". ","")</f>
        <v/>
      </c>
      <c r="BL325" s="36" t="str">
        <f>IF(AY325&lt;&gt;"","Soil description: "&amp;AY325&amp;". ","")</f>
        <v/>
      </c>
      <c r="BM325" s="36" t="str">
        <f>IF(BA325&lt;&gt;"","Terrain: "&amp;BA325&amp;". ","")</f>
        <v/>
      </c>
      <c r="BN325" s="36" t="str">
        <f t="shared" si="55"/>
        <v/>
      </c>
      <c r="BO325" t="str">
        <f t="shared" si="56"/>
        <v/>
      </c>
      <c r="BP325" t="str">
        <f>IF(BD325&lt;&gt;"","Permit: "&amp;BD325,"")</f>
        <v/>
      </c>
      <c r="BQ325" s="41" t="str">
        <f>IF(AA325="Abundant","Estimated frequency within viewshed: Abundant (&gt;500).",IF(AA325="Common","Estimated frequency within viewshed: Common (101-500).",IF(AA325="Frequent","Estimated frequency within viewshed: Frequent (11-100).",IF(AA325="Occasional","Estimated frequency within viewshed: Occasional (6-10).",IF(AA325="Rare","Estimated frequency within viewshed: Rare (1-5).","")))))</f>
        <v/>
      </c>
      <c r="BR325" s="41" t="str">
        <f>IF(B325&lt;&gt;"",B325&amp;". ","")</f>
        <v/>
      </c>
      <c r="BS325" s="41" t="str">
        <f>IF(M325="Same individual","Tissue sample collected.",IF(M325="Same population","Tissue sample collected from another individual in the same population.",""))</f>
        <v/>
      </c>
      <c r="BT325" s="41" t="str">
        <f>IF(R325&lt;&gt;"","Seed sample collected from "&amp;R325&amp;" plants within the same population.","")</f>
        <v/>
      </c>
      <c r="BU325" s="41" t="str">
        <f>IF(AB325&lt;&gt;"",AB325&amp;". ","")</f>
        <v/>
      </c>
      <c r="BV325" s="41" t="str">
        <f>IF(AE325&lt;&gt;"","Landowner: "&amp;AE325&amp;".","")</f>
        <v/>
      </c>
      <c r="BW325" s="41" t="str">
        <f>IF(AF325&lt;&gt;"","Element Occurrence ID: "&amp;AF325&amp;".","")</f>
        <v/>
      </c>
      <c r="BX325" s="41" t="str">
        <f t="shared" si="57"/>
        <v/>
      </c>
      <c r="BY325" t="str">
        <f t="shared" si="58"/>
        <v/>
      </c>
      <c r="BZ325" s="41" t="str">
        <f t="shared" si="59"/>
        <v/>
      </c>
      <c r="CA325" t="str">
        <f t="shared" si="60"/>
        <v/>
      </c>
      <c r="CB325" s="41" t="str">
        <f>IF(AU325&lt;&gt;"","Area immediately surrounding specimen: "&amp;AU325&amp;".","")</f>
        <v/>
      </c>
      <c r="CC325" s="41" t="str">
        <f>IF(T325&lt;&gt;"","Habit: "&amp;T325&amp;".","")</f>
        <v/>
      </c>
      <c r="CD325" s="41" t="str">
        <f>IF(U325&lt;&gt;"","Life history habit: "&amp;U325&amp;".","")</f>
        <v/>
      </c>
      <c r="CE325" s="41" t="str">
        <f>IF(V325&lt;&gt;"","Graminoid habit: "&amp;V325&amp;".","")</f>
        <v/>
      </c>
      <c r="CF325" s="41" t="str">
        <f>IF(W325&lt;&gt;"","Flower color: "&amp;W325&amp;".","")</f>
        <v/>
      </c>
      <c r="CG325" s="41" t="str">
        <f>IF(X325&lt;&gt;"","Height in centimeters: "&amp;X325&amp;".","")</f>
        <v/>
      </c>
      <c r="CH325" s="41" t="str">
        <f>IF(Y325&lt;&gt;"",Y325&amp;".","")</f>
        <v/>
      </c>
      <c r="CI325" s="41" t="str">
        <f t="shared" si="61"/>
        <v/>
      </c>
      <c r="CJ325" t="str">
        <f t="shared" si="62"/>
        <v/>
      </c>
      <c r="CK325" s="41" t="str">
        <f>IF(T325&lt;&gt;"","''habit'':"&amp;"''"&amp;T325&amp;"'',","")</f>
        <v/>
      </c>
      <c r="CL325" s="41" t="str">
        <f>IF(U325&lt;&gt;"","''life cycle habit'':"&amp;"''"&amp;U325&amp;"'',","")</f>
        <v/>
      </c>
      <c r="CM325" s="41" t="str">
        <f>IF(V325&lt;&gt;"","''graminoidHabit'':"&amp;"''"&amp;V325&amp;"'',","")</f>
        <v/>
      </c>
      <c r="CN325" s="41" t="str">
        <f>IF(W325&lt;&gt;"","''flower color'':"&amp;"''"&amp;W325&amp;"'',","")</f>
        <v/>
      </c>
      <c r="CO325" s="41" t="str">
        <f>IF(X325&lt;&gt;"","''heightInCentimeters'':"&amp;X325&amp;",","")</f>
        <v/>
      </c>
      <c r="CP325" s="41" t="str">
        <f>IF(Y325&lt;&gt;"",Y325,"")</f>
        <v/>
      </c>
      <c r="CQ325" s="41" t="str">
        <f t="shared" si="63"/>
        <v/>
      </c>
      <c r="CR325" s="42" t="str">
        <f t="shared" si="64"/>
        <v/>
      </c>
      <c r="CS325" t="str">
        <f t="shared" si="65"/>
        <v/>
      </c>
      <c r="CT325" t="str">
        <f>IF(L325="Y","tissue","")</f>
        <v/>
      </c>
      <c r="CU325" t="str">
        <f>IF(L325="Y","in collection","")</f>
        <v/>
      </c>
      <c r="CV325" t="str">
        <f>IF(L325="Y","dessicated","")</f>
        <v/>
      </c>
    </row>
    <row r="326" spans="1:100" ht="16.5" x14ac:dyDescent="0.3">
      <c r="A326" s="7"/>
      <c r="B326" s="19"/>
      <c r="C326" s="19"/>
      <c r="D326" s="19"/>
      <c r="E326" s="19"/>
      <c r="F326" s="19"/>
      <c r="G326" s="10"/>
      <c r="H326" s="14"/>
      <c r="I326" s="19"/>
      <c r="J326" s="19"/>
      <c r="K326" s="10"/>
      <c r="L326" s="19"/>
      <c r="M326" s="19"/>
      <c r="N326" s="19"/>
      <c r="O326" s="19"/>
      <c r="P326" s="19"/>
      <c r="Q326" s="24"/>
      <c r="R326" s="14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29"/>
      <c r="AL326" s="29"/>
      <c r="AM326" s="7"/>
      <c r="AN326" s="7"/>
      <c r="AO326" s="7"/>
      <c r="AP326" s="19"/>
      <c r="AQ326" s="19"/>
      <c r="AR326" s="19"/>
      <c r="AS326" s="14"/>
      <c r="AT326" s="19"/>
      <c r="AU326" s="19"/>
      <c r="AV326" s="19"/>
      <c r="AW326" s="14"/>
      <c r="AX326" s="19"/>
      <c r="AY326" s="19"/>
      <c r="AZ326" s="19"/>
      <c r="BA326" s="19"/>
      <c r="BB326" s="19"/>
      <c r="BC326" s="19"/>
      <c r="BD326" s="19"/>
      <c r="BE326" s="19"/>
      <c r="BF326" s="14"/>
      <c r="BG326" s="35" t="str">
        <f>IF(BB326&lt;&gt;"","&lt;a href='https://www.inaturalist.org/observations/"&amp;BB326&amp;" 'target='_blank' style='color: blue'&gt;iNaturalist Record: "&amp;BB326&amp;"&lt;/a&gt; ","")</f>
        <v/>
      </c>
      <c r="BH326" s="36" t="str">
        <f>IF(AT326&lt;&gt;"",AT326&amp;". ","")</f>
        <v/>
      </c>
      <c r="BI326" s="36" t="str">
        <f>IF(AV326&lt;&gt;"","Land use/disturbance history: "&amp;AV326&amp;". ","")</f>
        <v/>
      </c>
      <c r="BJ326" s="36" t="str">
        <f>IF(AW326&lt;&gt;"","Slope in degrees: "&amp;AW326&amp;". ","")</f>
        <v/>
      </c>
      <c r="BK326" s="36" t="str">
        <f>IF(AX326&lt;&gt;"","Slope aspect: "&amp;AX326&amp;". ","")</f>
        <v/>
      </c>
      <c r="BL326" s="36" t="str">
        <f>IF(AY326&lt;&gt;"","Soil description: "&amp;AY326&amp;". ","")</f>
        <v/>
      </c>
      <c r="BM326" s="36" t="str">
        <f>IF(BA326&lt;&gt;"","Terrain: "&amp;BA326&amp;". ","")</f>
        <v/>
      </c>
      <c r="BN326" s="36" t="str">
        <f t="shared" si="55"/>
        <v/>
      </c>
      <c r="BO326" t="str">
        <f t="shared" si="56"/>
        <v/>
      </c>
      <c r="BP326" t="str">
        <f>IF(BD326&lt;&gt;"","Permit: "&amp;BD326,"")</f>
        <v/>
      </c>
      <c r="BQ326" s="41" t="str">
        <f>IF(AA326="Abundant","Estimated frequency within viewshed: Abundant (&gt;500).",IF(AA326="Common","Estimated frequency within viewshed: Common (101-500).",IF(AA326="Frequent","Estimated frequency within viewshed: Frequent (11-100).",IF(AA326="Occasional","Estimated frequency within viewshed: Occasional (6-10).",IF(AA326="Rare","Estimated frequency within viewshed: Rare (1-5).","")))))</f>
        <v/>
      </c>
      <c r="BR326" s="41" t="str">
        <f>IF(B326&lt;&gt;"",B326&amp;". ","")</f>
        <v/>
      </c>
      <c r="BS326" s="41" t="str">
        <f>IF(M326="Same individual","Tissue sample collected.",IF(M326="Same population","Tissue sample collected from another individual in the same population.",""))</f>
        <v/>
      </c>
      <c r="BT326" s="41" t="str">
        <f>IF(R326&lt;&gt;"","Seed sample collected from "&amp;R326&amp;" plants within the same population.","")</f>
        <v/>
      </c>
      <c r="BU326" s="41" t="str">
        <f>IF(AB326&lt;&gt;"",AB326&amp;". ","")</f>
        <v/>
      </c>
      <c r="BV326" s="41" t="str">
        <f>IF(AE326&lt;&gt;"","Landowner: "&amp;AE326&amp;".","")</f>
        <v/>
      </c>
      <c r="BW326" s="41" t="str">
        <f>IF(AF326&lt;&gt;"","Element Occurrence ID: "&amp;AF326&amp;".","")</f>
        <v/>
      </c>
      <c r="BX326" s="41" t="str">
        <f t="shared" si="57"/>
        <v/>
      </c>
      <c r="BY326" t="str">
        <f t="shared" si="58"/>
        <v/>
      </c>
      <c r="BZ326" s="41" t="str">
        <f t="shared" si="59"/>
        <v/>
      </c>
      <c r="CA326" t="str">
        <f t="shared" si="60"/>
        <v/>
      </c>
      <c r="CB326" s="41" t="str">
        <f>IF(AU326&lt;&gt;"","Area immediately surrounding specimen: "&amp;AU326&amp;".","")</f>
        <v/>
      </c>
      <c r="CC326" s="41" t="str">
        <f>IF(T326&lt;&gt;"","Habit: "&amp;T326&amp;".","")</f>
        <v/>
      </c>
      <c r="CD326" s="41" t="str">
        <f>IF(U326&lt;&gt;"","Life history habit: "&amp;U326&amp;".","")</f>
        <v/>
      </c>
      <c r="CE326" s="41" t="str">
        <f>IF(V326&lt;&gt;"","Graminoid habit: "&amp;V326&amp;".","")</f>
        <v/>
      </c>
      <c r="CF326" s="41" t="str">
        <f>IF(W326&lt;&gt;"","Flower color: "&amp;W326&amp;".","")</f>
        <v/>
      </c>
      <c r="CG326" s="41" t="str">
        <f>IF(X326&lt;&gt;"","Height in centimeters: "&amp;X326&amp;".","")</f>
        <v/>
      </c>
      <c r="CH326" s="41" t="str">
        <f>IF(Y326&lt;&gt;"",Y326&amp;".","")</f>
        <v/>
      </c>
      <c r="CI326" s="41" t="str">
        <f t="shared" si="61"/>
        <v/>
      </c>
      <c r="CJ326" t="str">
        <f t="shared" si="62"/>
        <v/>
      </c>
      <c r="CK326" s="41" t="str">
        <f>IF(T326&lt;&gt;"","''habit'':"&amp;"''"&amp;T326&amp;"'',","")</f>
        <v/>
      </c>
      <c r="CL326" s="41" t="str">
        <f>IF(U326&lt;&gt;"","''life cycle habit'':"&amp;"''"&amp;U326&amp;"'',","")</f>
        <v/>
      </c>
      <c r="CM326" s="41" t="str">
        <f>IF(V326&lt;&gt;"","''graminoidHabit'':"&amp;"''"&amp;V326&amp;"'',","")</f>
        <v/>
      </c>
      <c r="CN326" s="41" t="str">
        <f>IF(W326&lt;&gt;"","''flower color'':"&amp;"''"&amp;W326&amp;"'',","")</f>
        <v/>
      </c>
      <c r="CO326" s="41" t="str">
        <f>IF(X326&lt;&gt;"","''heightInCentimeters'':"&amp;X326&amp;",","")</f>
        <v/>
      </c>
      <c r="CP326" s="41" t="str">
        <f>IF(Y326&lt;&gt;"",Y326,"")</f>
        <v/>
      </c>
      <c r="CQ326" s="41" t="str">
        <f t="shared" si="63"/>
        <v/>
      </c>
      <c r="CR326" s="42" t="str">
        <f t="shared" si="64"/>
        <v/>
      </c>
      <c r="CS326" t="str">
        <f t="shared" si="65"/>
        <v/>
      </c>
      <c r="CT326" t="str">
        <f>IF(L326="Y","tissue","")</f>
        <v/>
      </c>
      <c r="CU326" t="str">
        <f>IF(L326="Y","in collection","")</f>
        <v/>
      </c>
      <c r="CV326" t="str">
        <f>IF(L326="Y","dessicated","")</f>
        <v/>
      </c>
    </row>
    <row r="327" spans="1:100" ht="16.5" x14ac:dyDescent="0.3">
      <c r="A327" s="7"/>
      <c r="B327" s="19"/>
      <c r="C327" s="19"/>
      <c r="D327" s="19"/>
      <c r="E327" s="19"/>
      <c r="F327" s="19"/>
      <c r="G327" s="10"/>
      <c r="H327" s="14"/>
      <c r="I327" s="19"/>
      <c r="J327" s="19"/>
      <c r="K327" s="10"/>
      <c r="L327" s="19"/>
      <c r="M327" s="19"/>
      <c r="N327" s="19"/>
      <c r="O327" s="19"/>
      <c r="P327" s="19"/>
      <c r="Q327" s="24"/>
      <c r="R327" s="14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29"/>
      <c r="AL327" s="29"/>
      <c r="AM327" s="7"/>
      <c r="AN327" s="7"/>
      <c r="AO327" s="7"/>
      <c r="AP327" s="19"/>
      <c r="AQ327" s="19"/>
      <c r="AR327" s="19"/>
      <c r="AS327" s="14"/>
      <c r="AT327" s="19"/>
      <c r="AU327" s="19"/>
      <c r="AV327" s="19"/>
      <c r="AW327" s="14"/>
      <c r="AX327" s="19"/>
      <c r="AY327" s="19"/>
      <c r="AZ327" s="19"/>
      <c r="BA327" s="19"/>
      <c r="BB327" s="19"/>
      <c r="BC327" s="19"/>
      <c r="BD327" s="19"/>
      <c r="BE327" s="19"/>
      <c r="BF327" s="14"/>
      <c r="BG327" s="35" t="str">
        <f>IF(BB327&lt;&gt;"","&lt;a href='https://www.inaturalist.org/observations/"&amp;BB327&amp;" 'target='_blank' style='color: blue'&gt;iNaturalist Record: "&amp;BB327&amp;"&lt;/a&gt; ","")</f>
        <v/>
      </c>
      <c r="BH327" s="36" t="str">
        <f>IF(AT327&lt;&gt;"",AT327&amp;". ","")</f>
        <v/>
      </c>
      <c r="BI327" s="36" t="str">
        <f>IF(AV327&lt;&gt;"","Land use/disturbance history: "&amp;AV327&amp;". ","")</f>
        <v/>
      </c>
      <c r="BJ327" s="36" t="str">
        <f>IF(AW327&lt;&gt;"","Slope in degrees: "&amp;AW327&amp;". ","")</f>
        <v/>
      </c>
      <c r="BK327" s="36" t="str">
        <f>IF(AX327&lt;&gt;"","Slope aspect: "&amp;AX327&amp;". ","")</f>
        <v/>
      </c>
      <c r="BL327" s="36" t="str">
        <f>IF(AY327&lt;&gt;"","Soil description: "&amp;AY327&amp;". ","")</f>
        <v/>
      </c>
      <c r="BM327" s="36" t="str">
        <f>IF(BA327&lt;&gt;"","Terrain: "&amp;BA327&amp;". ","")</f>
        <v/>
      </c>
      <c r="BN327" s="36" t="str">
        <f t="shared" si="55"/>
        <v/>
      </c>
      <c r="BO327" t="str">
        <f t="shared" si="56"/>
        <v/>
      </c>
      <c r="BP327" t="str">
        <f>IF(BD327&lt;&gt;"","Permit: "&amp;BD327,"")</f>
        <v/>
      </c>
      <c r="BQ327" s="41" t="str">
        <f>IF(AA327="Abundant","Estimated frequency within viewshed: Abundant (&gt;500).",IF(AA327="Common","Estimated frequency within viewshed: Common (101-500).",IF(AA327="Frequent","Estimated frequency within viewshed: Frequent (11-100).",IF(AA327="Occasional","Estimated frequency within viewshed: Occasional (6-10).",IF(AA327="Rare","Estimated frequency within viewshed: Rare (1-5).","")))))</f>
        <v/>
      </c>
      <c r="BR327" s="41" t="str">
        <f>IF(B327&lt;&gt;"",B327&amp;". ","")</f>
        <v/>
      </c>
      <c r="BS327" s="41" t="str">
        <f>IF(M327="Same individual","Tissue sample collected.",IF(M327="Same population","Tissue sample collected from another individual in the same population.",""))</f>
        <v/>
      </c>
      <c r="BT327" s="41" t="str">
        <f>IF(R327&lt;&gt;"","Seed sample collected from "&amp;R327&amp;" plants within the same population.","")</f>
        <v/>
      </c>
      <c r="BU327" s="41" t="str">
        <f>IF(AB327&lt;&gt;"",AB327&amp;". ","")</f>
        <v/>
      </c>
      <c r="BV327" s="41" t="str">
        <f>IF(AE327&lt;&gt;"","Landowner: "&amp;AE327&amp;".","")</f>
        <v/>
      </c>
      <c r="BW327" s="41" t="str">
        <f>IF(AF327&lt;&gt;"","Element Occurrence ID: "&amp;AF327&amp;".","")</f>
        <v/>
      </c>
      <c r="BX327" s="41" t="str">
        <f t="shared" si="57"/>
        <v/>
      </c>
      <c r="BY327" t="str">
        <f t="shared" si="58"/>
        <v/>
      </c>
      <c r="BZ327" s="41" t="str">
        <f t="shared" si="59"/>
        <v/>
      </c>
      <c r="CA327" t="str">
        <f t="shared" si="60"/>
        <v/>
      </c>
      <c r="CB327" s="41" t="str">
        <f>IF(AU327&lt;&gt;"","Area immediately surrounding specimen: "&amp;AU327&amp;".","")</f>
        <v/>
      </c>
      <c r="CC327" s="41" t="str">
        <f>IF(T327&lt;&gt;"","Habit: "&amp;T327&amp;".","")</f>
        <v/>
      </c>
      <c r="CD327" s="41" t="str">
        <f>IF(U327&lt;&gt;"","Life history habit: "&amp;U327&amp;".","")</f>
        <v/>
      </c>
      <c r="CE327" s="41" t="str">
        <f>IF(V327&lt;&gt;"","Graminoid habit: "&amp;V327&amp;".","")</f>
        <v/>
      </c>
      <c r="CF327" s="41" t="str">
        <f>IF(W327&lt;&gt;"","Flower color: "&amp;W327&amp;".","")</f>
        <v/>
      </c>
      <c r="CG327" s="41" t="str">
        <f>IF(X327&lt;&gt;"","Height in centimeters: "&amp;X327&amp;".","")</f>
        <v/>
      </c>
      <c r="CH327" s="41" t="str">
        <f>IF(Y327&lt;&gt;"",Y327&amp;".","")</f>
        <v/>
      </c>
      <c r="CI327" s="41" t="str">
        <f t="shared" si="61"/>
        <v/>
      </c>
      <c r="CJ327" t="str">
        <f t="shared" si="62"/>
        <v/>
      </c>
      <c r="CK327" s="41" t="str">
        <f>IF(T327&lt;&gt;"","''habit'':"&amp;"''"&amp;T327&amp;"'',","")</f>
        <v/>
      </c>
      <c r="CL327" s="41" t="str">
        <f>IF(U327&lt;&gt;"","''life cycle habit'':"&amp;"''"&amp;U327&amp;"'',","")</f>
        <v/>
      </c>
      <c r="CM327" s="41" t="str">
        <f>IF(V327&lt;&gt;"","''graminoidHabit'':"&amp;"''"&amp;V327&amp;"'',","")</f>
        <v/>
      </c>
      <c r="CN327" s="41" t="str">
        <f>IF(W327&lt;&gt;"","''flower color'':"&amp;"''"&amp;W327&amp;"'',","")</f>
        <v/>
      </c>
      <c r="CO327" s="41" t="str">
        <f>IF(X327&lt;&gt;"","''heightInCentimeters'':"&amp;X327&amp;",","")</f>
        <v/>
      </c>
      <c r="CP327" s="41" t="str">
        <f>IF(Y327&lt;&gt;"",Y327,"")</f>
        <v/>
      </c>
      <c r="CQ327" s="41" t="str">
        <f t="shared" si="63"/>
        <v/>
      </c>
      <c r="CR327" s="42" t="str">
        <f t="shared" si="64"/>
        <v/>
      </c>
      <c r="CS327" t="str">
        <f t="shared" si="65"/>
        <v/>
      </c>
      <c r="CT327" t="str">
        <f>IF(L327="Y","tissue","")</f>
        <v/>
      </c>
      <c r="CU327" t="str">
        <f>IF(L327="Y","in collection","")</f>
        <v/>
      </c>
      <c r="CV327" t="str">
        <f>IF(L327="Y","dessicated","")</f>
        <v/>
      </c>
    </row>
    <row r="328" spans="1:100" ht="16.5" x14ac:dyDescent="0.3">
      <c r="A328" s="7"/>
      <c r="B328" s="19"/>
      <c r="C328" s="19"/>
      <c r="D328" s="19"/>
      <c r="E328" s="19"/>
      <c r="F328" s="19"/>
      <c r="G328" s="10"/>
      <c r="H328" s="14"/>
      <c r="I328" s="19"/>
      <c r="J328" s="19"/>
      <c r="K328" s="10"/>
      <c r="L328" s="19"/>
      <c r="M328" s="19"/>
      <c r="N328" s="19"/>
      <c r="O328" s="19"/>
      <c r="P328" s="19"/>
      <c r="Q328" s="24"/>
      <c r="R328" s="14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29"/>
      <c r="AL328" s="29"/>
      <c r="AM328" s="7"/>
      <c r="AN328" s="7"/>
      <c r="AO328" s="7"/>
      <c r="AP328" s="19"/>
      <c r="AQ328" s="19"/>
      <c r="AR328" s="19"/>
      <c r="AS328" s="14"/>
      <c r="AT328" s="19"/>
      <c r="AU328" s="19"/>
      <c r="AV328" s="19"/>
      <c r="AW328" s="14"/>
      <c r="AX328" s="19"/>
      <c r="AY328" s="19"/>
      <c r="AZ328" s="19"/>
      <c r="BA328" s="19"/>
      <c r="BB328" s="19"/>
      <c r="BC328" s="19"/>
      <c r="BD328" s="19"/>
      <c r="BE328" s="19"/>
      <c r="BF328" s="14"/>
      <c r="BG328" s="35" t="str">
        <f>IF(BB328&lt;&gt;"","&lt;a href='https://www.inaturalist.org/observations/"&amp;BB328&amp;" 'target='_blank' style='color: blue'&gt;iNaturalist Record: "&amp;BB328&amp;"&lt;/a&gt; ","")</f>
        <v/>
      </c>
      <c r="BH328" s="36" t="str">
        <f>IF(AT328&lt;&gt;"",AT328&amp;". ","")</f>
        <v/>
      </c>
      <c r="BI328" s="36" t="str">
        <f>IF(AV328&lt;&gt;"","Land use/disturbance history: "&amp;AV328&amp;". ","")</f>
        <v/>
      </c>
      <c r="BJ328" s="36" t="str">
        <f>IF(AW328&lt;&gt;"","Slope in degrees: "&amp;AW328&amp;". ","")</f>
        <v/>
      </c>
      <c r="BK328" s="36" t="str">
        <f>IF(AX328&lt;&gt;"","Slope aspect: "&amp;AX328&amp;". ","")</f>
        <v/>
      </c>
      <c r="BL328" s="36" t="str">
        <f>IF(AY328&lt;&gt;"","Soil description: "&amp;AY328&amp;". ","")</f>
        <v/>
      </c>
      <c r="BM328" s="36" t="str">
        <f>IF(BA328&lt;&gt;"","Terrain: "&amp;BA328&amp;". ","")</f>
        <v/>
      </c>
      <c r="BN328" s="36" t="str">
        <f t="shared" si="55"/>
        <v/>
      </c>
      <c r="BO328" t="str">
        <f t="shared" si="56"/>
        <v/>
      </c>
      <c r="BP328" t="str">
        <f>IF(BD328&lt;&gt;"","Permit: "&amp;BD328,"")</f>
        <v/>
      </c>
      <c r="BQ328" s="41" t="str">
        <f>IF(AA328="Abundant","Estimated frequency within viewshed: Abundant (&gt;500).",IF(AA328="Common","Estimated frequency within viewshed: Common (101-500).",IF(AA328="Frequent","Estimated frequency within viewshed: Frequent (11-100).",IF(AA328="Occasional","Estimated frequency within viewshed: Occasional (6-10).",IF(AA328="Rare","Estimated frequency within viewshed: Rare (1-5).","")))))</f>
        <v/>
      </c>
      <c r="BR328" s="41" t="str">
        <f>IF(B328&lt;&gt;"",B328&amp;". ","")</f>
        <v/>
      </c>
      <c r="BS328" s="41" t="str">
        <f>IF(M328="Same individual","Tissue sample collected.",IF(M328="Same population","Tissue sample collected from another individual in the same population.",""))</f>
        <v/>
      </c>
      <c r="BT328" s="41" t="str">
        <f>IF(R328&lt;&gt;"","Seed sample collected from "&amp;R328&amp;" plants within the same population.","")</f>
        <v/>
      </c>
      <c r="BU328" s="41" t="str">
        <f>IF(AB328&lt;&gt;"",AB328&amp;". ","")</f>
        <v/>
      </c>
      <c r="BV328" s="41" t="str">
        <f>IF(AE328&lt;&gt;"","Landowner: "&amp;AE328&amp;".","")</f>
        <v/>
      </c>
      <c r="BW328" s="41" t="str">
        <f>IF(AF328&lt;&gt;"","Element Occurrence ID: "&amp;AF328&amp;".","")</f>
        <v/>
      </c>
      <c r="BX328" s="41" t="str">
        <f t="shared" si="57"/>
        <v/>
      </c>
      <c r="BY328" t="str">
        <f t="shared" si="58"/>
        <v/>
      </c>
      <c r="BZ328" s="41" t="str">
        <f t="shared" si="59"/>
        <v/>
      </c>
      <c r="CA328" t="str">
        <f t="shared" si="60"/>
        <v/>
      </c>
      <c r="CB328" s="41" t="str">
        <f>IF(AU328&lt;&gt;"","Area immediately surrounding specimen: "&amp;AU328&amp;".","")</f>
        <v/>
      </c>
      <c r="CC328" s="41" t="str">
        <f>IF(T328&lt;&gt;"","Habit: "&amp;T328&amp;".","")</f>
        <v/>
      </c>
      <c r="CD328" s="41" t="str">
        <f>IF(U328&lt;&gt;"","Life history habit: "&amp;U328&amp;".","")</f>
        <v/>
      </c>
      <c r="CE328" s="41" t="str">
        <f>IF(V328&lt;&gt;"","Graminoid habit: "&amp;V328&amp;".","")</f>
        <v/>
      </c>
      <c r="CF328" s="41" t="str">
        <f>IF(W328&lt;&gt;"","Flower color: "&amp;W328&amp;".","")</f>
        <v/>
      </c>
      <c r="CG328" s="41" t="str">
        <f>IF(X328&lt;&gt;"","Height in centimeters: "&amp;X328&amp;".","")</f>
        <v/>
      </c>
      <c r="CH328" s="41" t="str">
        <f>IF(Y328&lt;&gt;"",Y328&amp;".","")</f>
        <v/>
      </c>
      <c r="CI328" s="41" t="str">
        <f t="shared" si="61"/>
        <v/>
      </c>
      <c r="CJ328" t="str">
        <f t="shared" si="62"/>
        <v/>
      </c>
      <c r="CK328" s="41" t="str">
        <f>IF(T328&lt;&gt;"","''habit'':"&amp;"''"&amp;T328&amp;"'',","")</f>
        <v/>
      </c>
      <c r="CL328" s="41" t="str">
        <f>IF(U328&lt;&gt;"","''life cycle habit'':"&amp;"''"&amp;U328&amp;"'',","")</f>
        <v/>
      </c>
      <c r="CM328" s="41" t="str">
        <f>IF(V328&lt;&gt;"","''graminoidHabit'':"&amp;"''"&amp;V328&amp;"'',","")</f>
        <v/>
      </c>
      <c r="CN328" s="41" t="str">
        <f>IF(W328&lt;&gt;"","''flower color'':"&amp;"''"&amp;W328&amp;"'',","")</f>
        <v/>
      </c>
      <c r="CO328" s="41" t="str">
        <f>IF(X328&lt;&gt;"","''heightInCentimeters'':"&amp;X328&amp;",","")</f>
        <v/>
      </c>
      <c r="CP328" s="41" t="str">
        <f>IF(Y328&lt;&gt;"",Y328,"")</f>
        <v/>
      </c>
      <c r="CQ328" s="41" t="str">
        <f t="shared" si="63"/>
        <v/>
      </c>
      <c r="CR328" s="42" t="str">
        <f t="shared" si="64"/>
        <v/>
      </c>
      <c r="CS328" t="str">
        <f t="shared" si="65"/>
        <v/>
      </c>
      <c r="CT328" t="str">
        <f>IF(L328="Y","tissue","")</f>
        <v/>
      </c>
      <c r="CU328" t="str">
        <f>IF(L328="Y","in collection","")</f>
        <v/>
      </c>
      <c r="CV328" t="str">
        <f>IF(L328="Y","dessicated","")</f>
        <v/>
      </c>
    </row>
    <row r="329" spans="1:100" ht="16.5" x14ac:dyDescent="0.3">
      <c r="A329" s="7"/>
      <c r="B329" s="19"/>
      <c r="C329" s="19"/>
      <c r="D329" s="19"/>
      <c r="E329" s="19"/>
      <c r="F329" s="19"/>
      <c r="G329" s="10"/>
      <c r="H329" s="14"/>
      <c r="I329" s="19"/>
      <c r="J329" s="19"/>
      <c r="K329" s="10"/>
      <c r="L329" s="19"/>
      <c r="M329" s="19"/>
      <c r="N329" s="19"/>
      <c r="O329" s="19"/>
      <c r="P329" s="19"/>
      <c r="Q329" s="24"/>
      <c r="R329" s="14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29"/>
      <c r="AL329" s="29"/>
      <c r="AM329" s="7"/>
      <c r="AN329" s="7"/>
      <c r="AO329" s="7"/>
      <c r="AP329" s="19"/>
      <c r="AQ329" s="19"/>
      <c r="AR329" s="19"/>
      <c r="AS329" s="14"/>
      <c r="AT329" s="19"/>
      <c r="AU329" s="19"/>
      <c r="AV329" s="19"/>
      <c r="AW329" s="14"/>
      <c r="AX329" s="19"/>
      <c r="AY329" s="19"/>
      <c r="AZ329" s="19"/>
      <c r="BA329" s="19"/>
      <c r="BB329" s="19"/>
      <c r="BC329" s="19"/>
      <c r="BD329" s="19"/>
      <c r="BE329" s="19"/>
      <c r="BF329" s="14"/>
      <c r="BG329" s="35" t="str">
        <f>IF(BB329&lt;&gt;"","&lt;a href='https://www.inaturalist.org/observations/"&amp;BB329&amp;" 'target='_blank' style='color: blue'&gt;iNaturalist Record: "&amp;BB329&amp;"&lt;/a&gt; ","")</f>
        <v/>
      </c>
      <c r="BH329" s="36" t="str">
        <f>IF(AT329&lt;&gt;"",AT329&amp;". ","")</f>
        <v/>
      </c>
      <c r="BI329" s="36" t="str">
        <f>IF(AV329&lt;&gt;"","Land use/disturbance history: "&amp;AV329&amp;". ","")</f>
        <v/>
      </c>
      <c r="BJ329" s="36" t="str">
        <f>IF(AW329&lt;&gt;"","Slope in degrees: "&amp;AW329&amp;". ","")</f>
        <v/>
      </c>
      <c r="BK329" s="36" t="str">
        <f>IF(AX329&lt;&gt;"","Slope aspect: "&amp;AX329&amp;". ","")</f>
        <v/>
      </c>
      <c r="BL329" s="36" t="str">
        <f>IF(AY329&lt;&gt;"","Soil description: "&amp;AY329&amp;". ","")</f>
        <v/>
      </c>
      <c r="BM329" s="36" t="str">
        <f>IF(BA329&lt;&gt;"","Terrain: "&amp;BA329&amp;". ","")</f>
        <v/>
      </c>
      <c r="BN329" s="36" t="str">
        <f t="shared" si="55"/>
        <v/>
      </c>
      <c r="BO329" t="str">
        <f t="shared" si="56"/>
        <v/>
      </c>
      <c r="BP329" t="str">
        <f>IF(BD329&lt;&gt;"","Permit: "&amp;BD329,"")</f>
        <v/>
      </c>
      <c r="BQ329" s="41" t="str">
        <f>IF(AA329="Abundant","Estimated frequency within viewshed: Abundant (&gt;500).",IF(AA329="Common","Estimated frequency within viewshed: Common (101-500).",IF(AA329="Frequent","Estimated frequency within viewshed: Frequent (11-100).",IF(AA329="Occasional","Estimated frequency within viewshed: Occasional (6-10).",IF(AA329="Rare","Estimated frequency within viewshed: Rare (1-5).","")))))</f>
        <v/>
      </c>
      <c r="BR329" s="41" t="str">
        <f>IF(B329&lt;&gt;"",B329&amp;". ","")</f>
        <v/>
      </c>
      <c r="BS329" s="41" t="str">
        <f>IF(M329="Same individual","Tissue sample collected.",IF(M329="Same population","Tissue sample collected from another individual in the same population.",""))</f>
        <v/>
      </c>
      <c r="BT329" s="41" t="str">
        <f>IF(R329&lt;&gt;"","Seed sample collected from "&amp;R329&amp;" plants within the same population.","")</f>
        <v/>
      </c>
      <c r="BU329" s="41" t="str">
        <f>IF(AB329&lt;&gt;"",AB329&amp;". ","")</f>
        <v/>
      </c>
      <c r="BV329" s="41" t="str">
        <f>IF(AE329&lt;&gt;"","Landowner: "&amp;AE329&amp;".","")</f>
        <v/>
      </c>
      <c r="BW329" s="41" t="str">
        <f>IF(AF329&lt;&gt;"","Element Occurrence ID: "&amp;AF329&amp;".","")</f>
        <v/>
      </c>
      <c r="BX329" s="41" t="str">
        <f t="shared" si="57"/>
        <v/>
      </c>
      <c r="BY329" t="str">
        <f t="shared" si="58"/>
        <v/>
      </c>
      <c r="BZ329" s="41" t="str">
        <f t="shared" si="59"/>
        <v/>
      </c>
      <c r="CA329" t="str">
        <f t="shared" si="60"/>
        <v/>
      </c>
      <c r="CB329" s="41" t="str">
        <f>IF(AU329&lt;&gt;"","Area immediately surrounding specimen: "&amp;AU329&amp;".","")</f>
        <v/>
      </c>
      <c r="CC329" s="41" t="str">
        <f>IF(T329&lt;&gt;"","Habit: "&amp;T329&amp;".","")</f>
        <v/>
      </c>
      <c r="CD329" s="41" t="str">
        <f>IF(U329&lt;&gt;"","Life history habit: "&amp;U329&amp;".","")</f>
        <v/>
      </c>
      <c r="CE329" s="41" t="str">
        <f>IF(V329&lt;&gt;"","Graminoid habit: "&amp;V329&amp;".","")</f>
        <v/>
      </c>
      <c r="CF329" s="41" t="str">
        <f>IF(W329&lt;&gt;"","Flower color: "&amp;W329&amp;".","")</f>
        <v/>
      </c>
      <c r="CG329" s="41" t="str">
        <f>IF(X329&lt;&gt;"","Height in centimeters: "&amp;X329&amp;".","")</f>
        <v/>
      </c>
      <c r="CH329" s="41" t="str">
        <f>IF(Y329&lt;&gt;"",Y329&amp;".","")</f>
        <v/>
      </c>
      <c r="CI329" s="41" t="str">
        <f t="shared" si="61"/>
        <v/>
      </c>
      <c r="CJ329" t="str">
        <f t="shared" si="62"/>
        <v/>
      </c>
      <c r="CK329" s="41" t="str">
        <f>IF(T329&lt;&gt;"","''habit'':"&amp;"''"&amp;T329&amp;"'',","")</f>
        <v/>
      </c>
      <c r="CL329" s="41" t="str">
        <f>IF(U329&lt;&gt;"","''life cycle habit'':"&amp;"''"&amp;U329&amp;"'',","")</f>
        <v/>
      </c>
      <c r="CM329" s="41" t="str">
        <f>IF(V329&lt;&gt;"","''graminoidHabit'':"&amp;"''"&amp;V329&amp;"'',","")</f>
        <v/>
      </c>
      <c r="CN329" s="41" t="str">
        <f>IF(W329&lt;&gt;"","''flower color'':"&amp;"''"&amp;W329&amp;"'',","")</f>
        <v/>
      </c>
      <c r="CO329" s="41" t="str">
        <f>IF(X329&lt;&gt;"","''heightInCentimeters'':"&amp;X329&amp;",","")</f>
        <v/>
      </c>
      <c r="CP329" s="41" t="str">
        <f>IF(Y329&lt;&gt;"",Y329,"")</f>
        <v/>
      </c>
      <c r="CQ329" s="41" t="str">
        <f t="shared" si="63"/>
        <v/>
      </c>
      <c r="CR329" s="42" t="str">
        <f t="shared" si="64"/>
        <v/>
      </c>
      <c r="CS329" t="str">
        <f t="shared" si="65"/>
        <v/>
      </c>
      <c r="CT329" t="str">
        <f>IF(L329="Y","tissue","")</f>
        <v/>
      </c>
      <c r="CU329" t="str">
        <f>IF(L329="Y","in collection","")</f>
        <v/>
      </c>
      <c r="CV329" t="str">
        <f>IF(L329="Y","dessicated","")</f>
        <v/>
      </c>
    </row>
    <row r="330" spans="1:100" ht="16.5" x14ac:dyDescent="0.3">
      <c r="A330" s="7"/>
      <c r="B330" s="19"/>
      <c r="C330" s="19"/>
      <c r="D330" s="19"/>
      <c r="E330" s="19"/>
      <c r="F330" s="19"/>
      <c r="G330" s="10"/>
      <c r="H330" s="14"/>
      <c r="I330" s="19"/>
      <c r="J330" s="19"/>
      <c r="K330" s="10"/>
      <c r="L330" s="19"/>
      <c r="M330" s="19"/>
      <c r="N330" s="19"/>
      <c r="O330" s="19"/>
      <c r="P330" s="19"/>
      <c r="Q330" s="24"/>
      <c r="R330" s="14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29"/>
      <c r="AL330" s="29"/>
      <c r="AM330" s="7"/>
      <c r="AN330" s="7"/>
      <c r="AO330" s="7"/>
      <c r="AP330" s="19"/>
      <c r="AQ330" s="19"/>
      <c r="AR330" s="19"/>
      <c r="AS330" s="14"/>
      <c r="AT330" s="19"/>
      <c r="AU330" s="19"/>
      <c r="AV330" s="19"/>
      <c r="AW330" s="14"/>
      <c r="AX330" s="19"/>
      <c r="AY330" s="19"/>
      <c r="AZ330" s="19"/>
      <c r="BA330" s="19"/>
      <c r="BB330" s="19"/>
      <c r="BC330" s="19"/>
      <c r="BD330" s="19"/>
      <c r="BE330" s="19"/>
      <c r="BF330" s="14"/>
      <c r="BG330" s="35" t="str">
        <f>IF(BB330&lt;&gt;"","&lt;a href='https://www.inaturalist.org/observations/"&amp;BB330&amp;" 'target='_blank' style='color: blue'&gt;iNaturalist Record: "&amp;BB330&amp;"&lt;/a&gt; ","")</f>
        <v/>
      </c>
      <c r="BH330" s="36" t="str">
        <f>IF(AT330&lt;&gt;"",AT330&amp;". ","")</f>
        <v/>
      </c>
      <c r="BI330" s="36" t="str">
        <f>IF(AV330&lt;&gt;"","Land use/disturbance history: "&amp;AV330&amp;". ","")</f>
        <v/>
      </c>
      <c r="BJ330" s="36" t="str">
        <f>IF(AW330&lt;&gt;"","Slope in degrees: "&amp;AW330&amp;". ","")</f>
        <v/>
      </c>
      <c r="BK330" s="36" t="str">
        <f>IF(AX330&lt;&gt;"","Slope aspect: "&amp;AX330&amp;". ","")</f>
        <v/>
      </c>
      <c r="BL330" s="36" t="str">
        <f>IF(AY330&lt;&gt;"","Soil description: "&amp;AY330&amp;". ","")</f>
        <v/>
      </c>
      <c r="BM330" s="36" t="str">
        <f>IF(BA330&lt;&gt;"","Terrain: "&amp;BA330&amp;". ","")</f>
        <v/>
      </c>
      <c r="BN330" s="36" t="str">
        <f t="shared" si="55"/>
        <v/>
      </c>
      <c r="BO330" t="str">
        <f t="shared" si="56"/>
        <v/>
      </c>
      <c r="BP330" t="str">
        <f>IF(BD330&lt;&gt;"","Permit: "&amp;BD330,"")</f>
        <v/>
      </c>
      <c r="BQ330" s="41" t="str">
        <f>IF(AA330="Abundant","Estimated frequency within viewshed: Abundant (&gt;500).",IF(AA330="Common","Estimated frequency within viewshed: Common (101-500).",IF(AA330="Frequent","Estimated frequency within viewshed: Frequent (11-100).",IF(AA330="Occasional","Estimated frequency within viewshed: Occasional (6-10).",IF(AA330="Rare","Estimated frequency within viewshed: Rare (1-5).","")))))</f>
        <v/>
      </c>
      <c r="BR330" s="41" t="str">
        <f>IF(B330&lt;&gt;"",B330&amp;". ","")</f>
        <v/>
      </c>
      <c r="BS330" s="41" t="str">
        <f>IF(M330="Same individual","Tissue sample collected.",IF(M330="Same population","Tissue sample collected from another individual in the same population.",""))</f>
        <v/>
      </c>
      <c r="BT330" s="41" t="str">
        <f>IF(R330&lt;&gt;"","Seed sample collected from "&amp;R330&amp;" plants within the same population.","")</f>
        <v/>
      </c>
      <c r="BU330" s="41" t="str">
        <f>IF(AB330&lt;&gt;"",AB330&amp;". ","")</f>
        <v/>
      </c>
      <c r="BV330" s="41" t="str">
        <f>IF(AE330&lt;&gt;"","Landowner: "&amp;AE330&amp;".","")</f>
        <v/>
      </c>
      <c r="BW330" s="41" t="str">
        <f>IF(AF330&lt;&gt;"","Element Occurrence ID: "&amp;AF330&amp;".","")</f>
        <v/>
      </c>
      <c r="BX330" s="41" t="str">
        <f t="shared" si="57"/>
        <v/>
      </c>
      <c r="BY330" t="str">
        <f t="shared" si="58"/>
        <v/>
      </c>
      <c r="BZ330" s="41" t="str">
        <f t="shared" si="59"/>
        <v/>
      </c>
      <c r="CA330" t="str">
        <f t="shared" si="60"/>
        <v/>
      </c>
      <c r="CB330" s="41" t="str">
        <f>IF(AU330&lt;&gt;"","Area immediately surrounding specimen: "&amp;AU330&amp;".","")</f>
        <v/>
      </c>
      <c r="CC330" s="41" t="str">
        <f>IF(T330&lt;&gt;"","Habit: "&amp;T330&amp;".","")</f>
        <v/>
      </c>
      <c r="CD330" s="41" t="str">
        <f>IF(U330&lt;&gt;"","Life history habit: "&amp;U330&amp;".","")</f>
        <v/>
      </c>
      <c r="CE330" s="41" t="str">
        <f>IF(V330&lt;&gt;"","Graminoid habit: "&amp;V330&amp;".","")</f>
        <v/>
      </c>
      <c r="CF330" s="41" t="str">
        <f>IF(W330&lt;&gt;"","Flower color: "&amp;W330&amp;".","")</f>
        <v/>
      </c>
      <c r="CG330" s="41" t="str">
        <f>IF(X330&lt;&gt;"","Height in centimeters: "&amp;X330&amp;".","")</f>
        <v/>
      </c>
      <c r="CH330" s="41" t="str">
        <f>IF(Y330&lt;&gt;"",Y330&amp;".","")</f>
        <v/>
      </c>
      <c r="CI330" s="41" t="str">
        <f t="shared" si="61"/>
        <v/>
      </c>
      <c r="CJ330" t="str">
        <f t="shared" si="62"/>
        <v/>
      </c>
      <c r="CK330" s="41" t="str">
        <f>IF(T330&lt;&gt;"","''habit'':"&amp;"''"&amp;T330&amp;"'',","")</f>
        <v/>
      </c>
      <c r="CL330" s="41" t="str">
        <f>IF(U330&lt;&gt;"","''life cycle habit'':"&amp;"''"&amp;U330&amp;"'',","")</f>
        <v/>
      </c>
      <c r="CM330" s="41" t="str">
        <f>IF(V330&lt;&gt;"","''graminoidHabit'':"&amp;"''"&amp;V330&amp;"'',","")</f>
        <v/>
      </c>
      <c r="CN330" s="41" t="str">
        <f>IF(W330&lt;&gt;"","''flower color'':"&amp;"''"&amp;W330&amp;"'',","")</f>
        <v/>
      </c>
      <c r="CO330" s="41" t="str">
        <f>IF(X330&lt;&gt;"","''heightInCentimeters'':"&amp;X330&amp;",","")</f>
        <v/>
      </c>
      <c r="CP330" s="41" t="str">
        <f>IF(Y330&lt;&gt;"",Y330,"")</f>
        <v/>
      </c>
      <c r="CQ330" s="41" t="str">
        <f t="shared" si="63"/>
        <v/>
      </c>
      <c r="CR330" s="42" t="str">
        <f t="shared" si="64"/>
        <v/>
      </c>
      <c r="CS330" t="str">
        <f t="shared" si="65"/>
        <v/>
      </c>
      <c r="CT330" t="str">
        <f>IF(L330="Y","tissue","")</f>
        <v/>
      </c>
      <c r="CU330" t="str">
        <f>IF(L330="Y","in collection","")</f>
        <v/>
      </c>
      <c r="CV330" t="str">
        <f>IF(L330="Y","dessicated","")</f>
        <v/>
      </c>
    </row>
    <row r="331" spans="1:100" ht="16.5" x14ac:dyDescent="0.3">
      <c r="A331" s="7"/>
      <c r="B331" s="19"/>
      <c r="C331" s="19"/>
      <c r="D331" s="19"/>
      <c r="E331" s="19"/>
      <c r="F331" s="19"/>
      <c r="G331" s="10"/>
      <c r="H331" s="14"/>
      <c r="I331" s="19"/>
      <c r="J331" s="19"/>
      <c r="K331" s="10"/>
      <c r="L331" s="19"/>
      <c r="M331" s="19"/>
      <c r="N331" s="19"/>
      <c r="O331" s="19"/>
      <c r="P331" s="19"/>
      <c r="Q331" s="24"/>
      <c r="R331" s="14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29"/>
      <c r="AL331" s="29"/>
      <c r="AM331" s="7"/>
      <c r="AN331" s="7"/>
      <c r="AO331" s="7"/>
      <c r="AP331" s="19"/>
      <c r="AQ331" s="19"/>
      <c r="AR331" s="19"/>
      <c r="AS331" s="14"/>
      <c r="AT331" s="19"/>
      <c r="AU331" s="19"/>
      <c r="AV331" s="19"/>
      <c r="AW331" s="14"/>
      <c r="AX331" s="19"/>
      <c r="AY331" s="19"/>
      <c r="AZ331" s="19"/>
      <c r="BA331" s="19"/>
      <c r="BB331" s="19"/>
      <c r="BC331" s="19"/>
      <c r="BD331" s="19"/>
      <c r="BE331" s="19"/>
      <c r="BF331" s="14"/>
      <c r="BG331" s="35" t="str">
        <f>IF(BB331&lt;&gt;"","&lt;a href='https://www.inaturalist.org/observations/"&amp;BB331&amp;" 'target='_blank' style='color: blue'&gt;iNaturalist Record: "&amp;BB331&amp;"&lt;/a&gt; ","")</f>
        <v/>
      </c>
      <c r="BH331" s="36" t="str">
        <f>IF(AT331&lt;&gt;"",AT331&amp;". ","")</f>
        <v/>
      </c>
      <c r="BI331" s="36" t="str">
        <f>IF(AV331&lt;&gt;"","Land use/disturbance history: "&amp;AV331&amp;". ","")</f>
        <v/>
      </c>
      <c r="BJ331" s="36" t="str">
        <f>IF(AW331&lt;&gt;"","Slope in degrees: "&amp;AW331&amp;". ","")</f>
        <v/>
      </c>
      <c r="BK331" s="36" t="str">
        <f>IF(AX331&lt;&gt;"","Slope aspect: "&amp;AX331&amp;". ","")</f>
        <v/>
      </c>
      <c r="BL331" s="36" t="str">
        <f>IF(AY331&lt;&gt;"","Soil description: "&amp;AY331&amp;". ","")</f>
        <v/>
      </c>
      <c r="BM331" s="36" t="str">
        <f>IF(BA331&lt;&gt;"","Terrain: "&amp;BA331&amp;". ","")</f>
        <v/>
      </c>
      <c r="BN331" s="36" t="str">
        <f t="shared" si="55"/>
        <v/>
      </c>
      <c r="BO331" t="str">
        <f t="shared" si="56"/>
        <v/>
      </c>
      <c r="BP331" t="str">
        <f>IF(BD331&lt;&gt;"","Permit: "&amp;BD331,"")</f>
        <v/>
      </c>
      <c r="BQ331" s="41" t="str">
        <f>IF(AA331="Abundant","Estimated frequency within viewshed: Abundant (&gt;500).",IF(AA331="Common","Estimated frequency within viewshed: Common (101-500).",IF(AA331="Frequent","Estimated frequency within viewshed: Frequent (11-100).",IF(AA331="Occasional","Estimated frequency within viewshed: Occasional (6-10).",IF(AA331="Rare","Estimated frequency within viewshed: Rare (1-5).","")))))</f>
        <v/>
      </c>
      <c r="BR331" s="41" t="str">
        <f>IF(B331&lt;&gt;"",B331&amp;". ","")</f>
        <v/>
      </c>
      <c r="BS331" s="41" t="str">
        <f>IF(M331="Same individual","Tissue sample collected.",IF(M331="Same population","Tissue sample collected from another individual in the same population.",""))</f>
        <v/>
      </c>
      <c r="BT331" s="41" t="str">
        <f>IF(R331&lt;&gt;"","Seed sample collected from "&amp;R331&amp;" plants within the same population.","")</f>
        <v/>
      </c>
      <c r="BU331" s="41" t="str">
        <f>IF(AB331&lt;&gt;"",AB331&amp;". ","")</f>
        <v/>
      </c>
      <c r="BV331" s="41" t="str">
        <f>IF(AE331&lt;&gt;"","Landowner: "&amp;AE331&amp;".","")</f>
        <v/>
      </c>
      <c r="BW331" s="41" t="str">
        <f>IF(AF331&lt;&gt;"","Element Occurrence ID: "&amp;AF331&amp;".","")</f>
        <v/>
      </c>
      <c r="BX331" s="41" t="str">
        <f t="shared" si="57"/>
        <v/>
      </c>
      <c r="BY331" t="str">
        <f t="shared" si="58"/>
        <v/>
      </c>
      <c r="BZ331" s="41" t="str">
        <f t="shared" si="59"/>
        <v/>
      </c>
      <c r="CA331" t="str">
        <f t="shared" si="60"/>
        <v/>
      </c>
      <c r="CB331" s="41" t="str">
        <f>IF(AU331&lt;&gt;"","Area immediately surrounding specimen: "&amp;AU331&amp;".","")</f>
        <v/>
      </c>
      <c r="CC331" s="41" t="str">
        <f>IF(T331&lt;&gt;"","Habit: "&amp;T331&amp;".","")</f>
        <v/>
      </c>
      <c r="CD331" s="41" t="str">
        <f>IF(U331&lt;&gt;"","Life history habit: "&amp;U331&amp;".","")</f>
        <v/>
      </c>
      <c r="CE331" s="41" t="str">
        <f>IF(V331&lt;&gt;"","Graminoid habit: "&amp;V331&amp;".","")</f>
        <v/>
      </c>
      <c r="CF331" s="41" t="str">
        <f>IF(W331&lt;&gt;"","Flower color: "&amp;W331&amp;".","")</f>
        <v/>
      </c>
      <c r="CG331" s="41" t="str">
        <f>IF(X331&lt;&gt;"","Height in centimeters: "&amp;X331&amp;".","")</f>
        <v/>
      </c>
      <c r="CH331" s="41" t="str">
        <f>IF(Y331&lt;&gt;"",Y331&amp;".","")</f>
        <v/>
      </c>
      <c r="CI331" s="41" t="str">
        <f t="shared" si="61"/>
        <v/>
      </c>
      <c r="CJ331" t="str">
        <f t="shared" si="62"/>
        <v/>
      </c>
      <c r="CK331" s="41" t="str">
        <f>IF(T331&lt;&gt;"","''habit'':"&amp;"''"&amp;T331&amp;"'',","")</f>
        <v/>
      </c>
      <c r="CL331" s="41" t="str">
        <f>IF(U331&lt;&gt;"","''life cycle habit'':"&amp;"''"&amp;U331&amp;"'',","")</f>
        <v/>
      </c>
      <c r="CM331" s="41" t="str">
        <f>IF(V331&lt;&gt;"","''graminoidHabit'':"&amp;"''"&amp;V331&amp;"'',","")</f>
        <v/>
      </c>
      <c r="CN331" s="41" t="str">
        <f>IF(W331&lt;&gt;"","''flower color'':"&amp;"''"&amp;W331&amp;"'',","")</f>
        <v/>
      </c>
      <c r="CO331" s="41" t="str">
        <f>IF(X331&lt;&gt;"","''heightInCentimeters'':"&amp;X331&amp;",","")</f>
        <v/>
      </c>
      <c r="CP331" s="41" t="str">
        <f>IF(Y331&lt;&gt;"",Y331,"")</f>
        <v/>
      </c>
      <c r="CQ331" s="41" t="str">
        <f t="shared" si="63"/>
        <v/>
      </c>
      <c r="CR331" s="42" t="str">
        <f t="shared" si="64"/>
        <v/>
      </c>
      <c r="CS331" t="str">
        <f t="shared" si="65"/>
        <v/>
      </c>
      <c r="CT331" t="str">
        <f>IF(L331="Y","tissue","")</f>
        <v/>
      </c>
      <c r="CU331" t="str">
        <f>IF(L331="Y","in collection","")</f>
        <v/>
      </c>
      <c r="CV331" t="str">
        <f>IF(L331="Y","dessicated","")</f>
        <v/>
      </c>
    </row>
    <row r="332" spans="1:100" ht="16.5" x14ac:dyDescent="0.3">
      <c r="A332" s="7"/>
      <c r="B332" s="19"/>
      <c r="C332" s="19"/>
      <c r="D332" s="19"/>
      <c r="E332" s="19"/>
      <c r="F332" s="19"/>
      <c r="G332" s="10"/>
      <c r="H332" s="14"/>
      <c r="I332" s="19"/>
      <c r="J332" s="19"/>
      <c r="K332" s="10"/>
      <c r="L332" s="19"/>
      <c r="M332" s="19"/>
      <c r="N332" s="19"/>
      <c r="O332" s="19"/>
      <c r="P332" s="19"/>
      <c r="Q332" s="24"/>
      <c r="R332" s="14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29"/>
      <c r="AL332" s="29"/>
      <c r="AM332" s="7"/>
      <c r="AN332" s="7"/>
      <c r="AO332" s="7"/>
      <c r="AP332" s="19"/>
      <c r="AQ332" s="19"/>
      <c r="AR332" s="19"/>
      <c r="AS332" s="14"/>
      <c r="AT332" s="19"/>
      <c r="AU332" s="19"/>
      <c r="AV332" s="19"/>
      <c r="AW332" s="14"/>
      <c r="AX332" s="19"/>
      <c r="AY332" s="19"/>
      <c r="AZ332" s="19"/>
      <c r="BA332" s="19"/>
      <c r="BB332" s="19"/>
      <c r="BC332" s="19"/>
      <c r="BD332" s="19"/>
      <c r="BE332" s="19"/>
      <c r="BF332" s="14"/>
      <c r="BG332" s="35" t="str">
        <f>IF(BB332&lt;&gt;"","&lt;a href='https://www.inaturalist.org/observations/"&amp;BB332&amp;" 'target='_blank' style='color: blue'&gt;iNaturalist Record: "&amp;BB332&amp;"&lt;/a&gt; ","")</f>
        <v/>
      </c>
      <c r="BH332" s="36" t="str">
        <f>IF(AT332&lt;&gt;"",AT332&amp;". ","")</f>
        <v/>
      </c>
      <c r="BI332" s="36" t="str">
        <f>IF(AV332&lt;&gt;"","Land use/disturbance history: "&amp;AV332&amp;". ","")</f>
        <v/>
      </c>
      <c r="BJ332" s="36" t="str">
        <f>IF(AW332&lt;&gt;"","Slope in degrees: "&amp;AW332&amp;". ","")</f>
        <v/>
      </c>
      <c r="BK332" s="36" t="str">
        <f>IF(AX332&lt;&gt;"","Slope aspect: "&amp;AX332&amp;". ","")</f>
        <v/>
      </c>
      <c r="BL332" s="36" t="str">
        <f>IF(AY332&lt;&gt;"","Soil description: "&amp;AY332&amp;". ","")</f>
        <v/>
      </c>
      <c r="BM332" s="36" t="str">
        <f>IF(BA332&lt;&gt;"","Terrain: "&amp;BA332&amp;". ","")</f>
        <v/>
      </c>
      <c r="BN332" s="36" t="str">
        <f t="shared" si="55"/>
        <v/>
      </c>
      <c r="BO332" t="str">
        <f t="shared" si="56"/>
        <v/>
      </c>
      <c r="BP332" t="str">
        <f>IF(BD332&lt;&gt;"","Permit: "&amp;BD332,"")</f>
        <v/>
      </c>
      <c r="BQ332" s="41" t="str">
        <f>IF(AA332="Abundant","Estimated frequency within viewshed: Abundant (&gt;500).",IF(AA332="Common","Estimated frequency within viewshed: Common (101-500).",IF(AA332="Frequent","Estimated frequency within viewshed: Frequent (11-100).",IF(AA332="Occasional","Estimated frequency within viewshed: Occasional (6-10).",IF(AA332="Rare","Estimated frequency within viewshed: Rare (1-5).","")))))</f>
        <v/>
      </c>
      <c r="BR332" s="41" t="str">
        <f>IF(B332&lt;&gt;"",B332&amp;". ","")</f>
        <v/>
      </c>
      <c r="BS332" s="41" t="str">
        <f>IF(M332="Same individual","Tissue sample collected.",IF(M332="Same population","Tissue sample collected from another individual in the same population.",""))</f>
        <v/>
      </c>
      <c r="BT332" s="41" t="str">
        <f>IF(R332&lt;&gt;"","Seed sample collected from "&amp;R332&amp;" plants within the same population.","")</f>
        <v/>
      </c>
      <c r="BU332" s="41" t="str">
        <f>IF(AB332&lt;&gt;"",AB332&amp;". ","")</f>
        <v/>
      </c>
      <c r="BV332" s="41" t="str">
        <f>IF(AE332&lt;&gt;"","Landowner: "&amp;AE332&amp;".","")</f>
        <v/>
      </c>
      <c r="BW332" s="41" t="str">
        <f>IF(AF332&lt;&gt;"","Element Occurrence ID: "&amp;AF332&amp;".","")</f>
        <v/>
      </c>
      <c r="BX332" s="41" t="str">
        <f t="shared" si="57"/>
        <v/>
      </c>
      <c r="BY332" t="str">
        <f t="shared" si="58"/>
        <v/>
      </c>
      <c r="BZ332" s="41" t="str">
        <f t="shared" si="59"/>
        <v/>
      </c>
      <c r="CA332" t="str">
        <f t="shared" si="60"/>
        <v/>
      </c>
      <c r="CB332" s="41" t="str">
        <f>IF(AU332&lt;&gt;"","Area immediately surrounding specimen: "&amp;AU332&amp;".","")</f>
        <v/>
      </c>
      <c r="CC332" s="41" t="str">
        <f>IF(T332&lt;&gt;"","Habit: "&amp;T332&amp;".","")</f>
        <v/>
      </c>
      <c r="CD332" s="41" t="str">
        <f>IF(U332&lt;&gt;"","Life history habit: "&amp;U332&amp;".","")</f>
        <v/>
      </c>
      <c r="CE332" s="41" t="str">
        <f>IF(V332&lt;&gt;"","Graminoid habit: "&amp;V332&amp;".","")</f>
        <v/>
      </c>
      <c r="CF332" s="41" t="str">
        <f>IF(W332&lt;&gt;"","Flower color: "&amp;W332&amp;".","")</f>
        <v/>
      </c>
      <c r="CG332" s="41" t="str">
        <f>IF(X332&lt;&gt;"","Height in centimeters: "&amp;X332&amp;".","")</f>
        <v/>
      </c>
      <c r="CH332" s="41" t="str">
        <f>IF(Y332&lt;&gt;"",Y332&amp;".","")</f>
        <v/>
      </c>
      <c r="CI332" s="41" t="str">
        <f t="shared" si="61"/>
        <v/>
      </c>
      <c r="CJ332" t="str">
        <f t="shared" si="62"/>
        <v/>
      </c>
      <c r="CK332" s="41" t="str">
        <f>IF(T332&lt;&gt;"","''habit'':"&amp;"''"&amp;T332&amp;"'',","")</f>
        <v/>
      </c>
      <c r="CL332" s="41" t="str">
        <f>IF(U332&lt;&gt;"","''life cycle habit'':"&amp;"''"&amp;U332&amp;"'',","")</f>
        <v/>
      </c>
      <c r="CM332" s="41" t="str">
        <f>IF(V332&lt;&gt;"","''graminoidHabit'':"&amp;"''"&amp;V332&amp;"'',","")</f>
        <v/>
      </c>
      <c r="CN332" s="41" t="str">
        <f>IF(W332&lt;&gt;"","''flower color'':"&amp;"''"&amp;W332&amp;"'',","")</f>
        <v/>
      </c>
      <c r="CO332" s="41" t="str">
        <f>IF(X332&lt;&gt;"","''heightInCentimeters'':"&amp;X332&amp;",","")</f>
        <v/>
      </c>
      <c r="CP332" s="41" t="str">
        <f>IF(Y332&lt;&gt;"",Y332,"")</f>
        <v/>
      </c>
      <c r="CQ332" s="41" t="str">
        <f t="shared" si="63"/>
        <v/>
      </c>
      <c r="CR332" s="42" t="str">
        <f t="shared" si="64"/>
        <v/>
      </c>
      <c r="CS332" t="str">
        <f t="shared" si="65"/>
        <v/>
      </c>
      <c r="CT332" t="str">
        <f>IF(L332="Y","tissue","")</f>
        <v/>
      </c>
      <c r="CU332" t="str">
        <f>IF(L332="Y","in collection","")</f>
        <v/>
      </c>
      <c r="CV332" t="str">
        <f>IF(L332="Y","dessicated","")</f>
        <v/>
      </c>
    </row>
    <row r="333" spans="1:100" ht="16.5" x14ac:dyDescent="0.3">
      <c r="A333" s="7"/>
      <c r="B333" s="19"/>
      <c r="C333" s="19"/>
      <c r="D333" s="19"/>
      <c r="E333" s="19"/>
      <c r="F333" s="19"/>
      <c r="G333" s="10"/>
      <c r="H333" s="14"/>
      <c r="I333" s="19"/>
      <c r="J333" s="19"/>
      <c r="K333" s="10"/>
      <c r="L333" s="19"/>
      <c r="M333" s="19"/>
      <c r="N333" s="19"/>
      <c r="O333" s="19"/>
      <c r="P333" s="19"/>
      <c r="Q333" s="24"/>
      <c r="R333" s="14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29"/>
      <c r="AL333" s="29"/>
      <c r="AM333" s="7"/>
      <c r="AN333" s="7"/>
      <c r="AO333" s="7"/>
      <c r="AP333" s="19"/>
      <c r="AQ333" s="19"/>
      <c r="AR333" s="19"/>
      <c r="AS333" s="14"/>
      <c r="AT333" s="19"/>
      <c r="AU333" s="19"/>
      <c r="AV333" s="19"/>
      <c r="AW333" s="14"/>
      <c r="AX333" s="19"/>
      <c r="AY333" s="19"/>
      <c r="AZ333" s="19"/>
      <c r="BA333" s="19"/>
      <c r="BB333" s="19"/>
      <c r="BC333" s="19"/>
      <c r="BD333" s="19"/>
      <c r="BE333" s="19"/>
      <c r="BF333" s="14"/>
      <c r="BG333" s="35" t="str">
        <f>IF(BB333&lt;&gt;"","&lt;a href='https://www.inaturalist.org/observations/"&amp;BB333&amp;" 'target='_blank' style='color: blue'&gt;iNaturalist Record: "&amp;BB333&amp;"&lt;/a&gt; ","")</f>
        <v/>
      </c>
      <c r="BH333" s="36" t="str">
        <f>IF(AT333&lt;&gt;"",AT333&amp;". ","")</f>
        <v/>
      </c>
      <c r="BI333" s="36" t="str">
        <f>IF(AV333&lt;&gt;"","Land use/disturbance history: "&amp;AV333&amp;". ","")</f>
        <v/>
      </c>
      <c r="BJ333" s="36" t="str">
        <f>IF(AW333&lt;&gt;"","Slope in degrees: "&amp;AW333&amp;". ","")</f>
        <v/>
      </c>
      <c r="BK333" s="36" t="str">
        <f>IF(AX333&lt;&gt;"","Slope aspect: "&amp;AX333&amp;". ","")</f>
        <v/>
      </c>
      <c r="BL333" s="36" t="str">
        <f>IF(AY333&lt;&gt;"","Soil description: "&amp;AY333&amp;". ","")</f>
        <v/>
      </c>
      <c r="BM333" s="36" t="str">
        <f>IF(BA333&lt;&gt;"","Terrain: "&amp;BA333&amp;". ","")</f>
        <v/>
      </c>
      <c r="BN333" s="36" t="str">
        <f t="shared" si="55"/>
        <v/>
      </c>
      <c r="BO333" t="str">
        <f t="shared" si="56"/>
        <v/>
      </c>
      <c r="BP333" t="str">
        <f>IF(BD333&lt;&gt;"","Permit: "&amp;BD333,"")</f>
        <v/>
      </c>
      <c r="BQ333" s="41" t="str">
        <f>IF(AA333="Abundant","Estimated frequency within viewshed: Abundant (&gt;500).",IF(AA333="Common","Estimated frequency within viewshed: Common (101-500).",IF(AA333="Frequent","Estimated frequency within viewshed: Frequent (11-100).",IF(AA333="Occasional","Estimated frequency within viewshed: Occasional (6-10).",IF(AA333="Rare","Estimated frequency within viewshed: Rare (1-5).","")))))</f>
        <v/>
      </c>
      <c r="BR333" s="41" t="str">
        <f>IF(B333&lt;&gt;"",B333&amp;". ","")</f>
        <v/>
      </c>
      <c r="BS333" s="41" t="str">
        <f>IF(M333="Same individual","Tissue sample collected.",IF(M333="Same population","Tissue sample collected from another individual in the same population.",""))</f>
        <v/>
      </c>
      <c r="BT333" s="41" t="str">
        <f>IF(R333&lt;&gt;"","Seed sample collected from "&amp;R333&amp;" plants within the same population.","")</f>
        <v/>
      </c>
      <c r="BU333" s="41" t="str">
        <f>IF(AB333&lt;&gt;"",AB333&amp;". ","")</f>
        <v/>
      </c>
      <c r="BV333" s="41" t="str">
        <f>IF(AE333&lt;&gt;"","Landowner: "&amp;AE333&amp;".","")</f>
        <v/>
      </c>
      <c r="BW333" s="41" t="str">
        <f>IF(AF333&lt;&gt;"","Element Occurrence ID: "&amp;AF333&amp;".","")</f>
        <v/>
      </c>
      <c r="BX333" s="41" t="str">
        <f t="shared" si="57"/>
        <v/>
      </c>
      <c r="BY333" t="str">
        <f t="shared" si="58"/>
        <v/>
      </c>
      <c r="BZ333" s="41" t="str">
        <f t="shared" si="59"/>
        <v/>
      </c>
      <c r="CA333" t="str">
        <f t="shared" si="60"/>
        <v/>
      </c>
      <c r="CB333" s="41" t="str">
        <f>IF(AU333&lt;&gt;"","Area immediately surrounding specimen: "&amp;AU333&amp;".","")</f>
        <v/>
      </c>
      <c r="CC333" s="41" t="str">
        <f>IF(T333&lt;&gt;"","Habit: "&amp;T333&amp;".","")</f>
        <v/>
      </c>
      <c r="CD333" s="41" t="str">
        <f>IF(U333&lt;&gt;"","Life history habit: "&amp;U333&amp;".","")</f>
        <v/>
      </c>
      <c r="CE333" s="41" t="str">
        <f>IF(V333&lt;&gt;"","Graminoid habit: "&amp;V333&amp;".","")</f>
        <v/>
      </c>
      <c r="CF333" s="41" t="str">
        <f>IF(W333&lt;&gt;"","Flower color: "&amp;W333&amp;".","")</f>
        <v/>
      </c>
      <c r="CG333" s="41" t="str">
        <f>IF(X333&lt;&gt;"","Height in centimeters: "&amp;X333&amp;".","")</f>
        <v/>
      </c>
      <c r="CH333" s="41" t="str">
        <f>IF(Y333&lt;&gt;"",Y333&amp;".","")</f>
        <v/>
      </c>
      <c r="CI333" s="41" t="str">
        <f t="shared" si="61"/>
        <v/>
      </c>
      <c r="CJ333" t="str">
        <f t="shared" si="62"/>
        <v/>
      </c>
      <c r="CK333" s="41" t="str">
        <f>IF(T333&lt;&gt;"","''habit'':"&amp;"''"&amp;T333&amp;"'',","")</f>
        <v/>
      </c>
      <c r="CL333" s="41" t="str">
        <f>IF(U333&lt;&gt;"","''life cycle habit'':"&amp;"''"&amp;U333&amp;"'',","")</f>
        <v/>
      </c>
      <c r="CM333" s="41" t="str">
        <f>IF(V333&lt;&gt;"","''graminoidHabit'':"&amp;"''"&amp;V333&amp;"'',","")</f>
        <v/>
      </c>
      <c r="CN333" s="41" t="str">
        <f>IF(W333&lt;&gt;"","''flower color'':"&amp;"''"&amp;W333&amp;"'',","")</f>
        <v/>
      </c>
      <c r="CO333" s="41" t="str">
        <f>IF(X333&lt;&gt;"","''heightInCentimeters'':"&amp;X333&amp;",","")</f>
        <v/>
      </c>
      <c r="CP333" s="41" t="str">
        <f>IF(Y333&lt;&gt;"",Y333,"")</f>
        <v/>
      </c>
      <c r="CQ333" s="41" t="str">
        <f t="shared" si="63"/>
        <v/>
      </c>
      <c r="CR333" s="42" t="str">
        <f t="shared" si="64"/>
        <v/>
      </c>
      <c r="CS333" t="str">
        <f t="shared" si="65"/>
        <v/>
      </c>
      <c r="CT333" t="str">
        <f>IF(L333="Y","tissue","")</f>
        <v/>
      </c>
      <c r="CU333" t="str">
        <f>IF(L333="Y","in collection","")</f>
        <v/>
      </c>
      <c r="CV333" t="str">
        <f>IF(L333="Y","dessicated","")</f>
        <v/>
      </c>
    </row>
    <row r="334" spans="1:100" ht="16.5" x14ac:dyDescent="0.3">
      <c r="A334" s="7"/>
      <c r="B334" s="19"/>
      <c r="C334" s="19"/>
      <c r="D334" s="19"/>
      <c r="E334" s="19"/>
      <c r="F334" s="19"/>
      <c r="G334" s="10"/>
      <c r="H334" s="14"/>
      <c r="I334" s="19"/>
      <c r="J334" s="19"/>
      <c r="K334" s="10"/>
      <c r="L334" s="19"/>
      <c r="M334" s="19"/>
      <c r="N334" s="19"/>
      <c r="O334" s="19"/>
      <c r="P334" s="19"/>
      <c r="Q334" s="24"/>
      <c r="R334" s="14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29"/>
      <c r="AL334" s="29"/>
      <c r="AM334" s="7"/>
      <c r="AN334" s="7"/>
      <c r="AO334" s="7"/>
      <c r="AP334" s="19"/>
      <c r="AQ334" s="19"/>
      <c r="AR334" s="19"/>
      <c r="AS334" s="14"/>
      <c r="AT334" s="19"/>
      <c r="AU334" s="19"/>
      <c r="AV334" s="19"/>
      <c r="AW334" s="14"/>
      <c r="AX334" s="19"/>
      <c r="AY334" s="19"/>
      <c r="AZ334" s="19"/>
      <c r="BA334" s="19"/>
      <c r="BB334" s="19"/>
      <c r="BC334" s="19"/>
      <c r="BD334" s="19"/>
      <c r="BE334" s="19"/>
      <c r="BF334" s="14"/>
      <c r="BG334" s="35" t="str">
        <f>IF(BB334&lt;&gt;"","&lt;a href='https://www.inaturalist.org/observations/"&amp;BB334&amp;" 'target='_blank' style='color: blue'&gt;iNaturalist Record: "&amp;BB334&amp;"&lt;/a&gt; ","")</f>
        <v/>
      </c>
      <c r="BH334" s="36" t="str">
        <f>IF(AT334&lt;&gt;"",AT334&amp;". ","")</f>
        <v/>
      </c>
      <c r="BI334" s="36" t="str">
        <f>IF(AV334&lt;&gt;"","Land use/disturbance history: "&amp;AV334&amp;". ","")</f>
        <v/>
      </c>
      <c r="BJ334" s="36" t="str">
        <f>IF(AW334&lt;&gt;"","Slope in degrees: "&amp;AW334&amp;". ","")</f>
        <v/>
      </c>
      <c r="BK334" s="36" t="str">
        <f>IF(AX334&lt;&gt;"","Slope aspect: "&amp;AX334&amp;". ","")</f>
        <v/>
      </c>
      <c r="BL334" s="36" t="str">
        <f>IF(AY334&lt;&gt;"","Soil description: "&amp;AY334&amp;". ","")</f>
        <v/>
      </c>
      <c r="BM334" s="36" t="str">
        <f>IF(BA334&lt;&gt;"","Terrain: "&amp;BA334&amp;". ","")</f>
        <v/>
      </c>
      <c r="BN334" s="36" t="str">
        <f t="shared" si="55"/>
        <v/>
      </c>
      <c r="BO334" t="str">
        <f t="shared" si="56"/>
        <v/>
      </c>
      <c r="BP334" t="str">
        <f>IF(BD334&lt;&gt;"","Permit: "&amp;BD334,"")</f>
        <v/>
      </c>
      <c r="BQ334" s="41" t="str">
        <f>IF(AA334="Abundant","Estimated frequency within viewshed: Abundant (&gt;500).",IF(AA334="Common","Estimated frequency within viewshed: Common (101-500).",IF(AA334="Frequent","Estimated frequency within viewshed: Frequent (11-100).",IF(AA334="Occasional","Estimated frequency within viewshed: Occasional (6-10).",IF(AA334="Rare","Estimated frequency within viewshed: Rare (1-5).","")))))</f>
        <v/>
      </c>
      <c r="BR334" s="41" t="str">
        <f>IF(B334&lt;&gt;"",B334&amp;". ","")</f>
        <v/>
      </c>
      <c r="BS334" s="41" t="str">
        <f>IF(M334="Same individual","Tissue sample collected.",IF(M334="Same population","Tissue sample collected from another individual in the same population.",""))</f>
        <v/>
      </c>
      <c r="BT334" s="41" t="str">
        <f>IF(R334&lt;&gt;"","Seed sample collected from "&amp;R334&amp;" plants within the same population.","")</f>
        <v/>
      </c>
      <c r="BU334" s="41" t="str">
        <f>IF(AB334&lt;&gt;"",AB334&amp;". ","")</f>
        <v/>
      </c>
      <c r="BV334" s="41" t="str">
        <f>IF(AE334&lt;&gt;"","Landowner: "&amp;AE334&amp;".","")</f>
        <v/>
      </c>
      <c r="BW334" s="41" t="str">
        <f>IF(AF334&lt;&gt;"","Element Occurrence ID: "&amp;AF334&amp;".","")</f>
        <v/>
      </c>
      <c r="BX334" s="41" t="str">
        <f t="shared" si="57"/>
        <v/>
      </c>
      <c r="BY334" t="str">
        <f t="shared" si="58"/>
        <v/>
      </c>
      <c r="BZ334" s="41" t="str">
        <f t="shared" si="59"/>
        <v/>
      </c>
      <c r="CA334" t="str">
        <f t="shared" si="60"/>
        <v/>
      </c>
      <c r="CB334" s="41" t="str">
        <f>IF(AU334&lt;&gt;"","Area immediately surrounding specimen: "&amp;AU334&amp;".","")</f>
        <v/>
      </c>
      <c r="CC334" s="41" t="str">
        <f>IF(T334&lt;&gt;"","Habit: "&amp;T334&amp;".","")</f>
        <v/>
      </c>
      <c r="CD334" s="41" t="str">
        <f>IF(U334&lt;&gt;"","Life history habit: "&amp;U334&amp;".","")</f>
        <v/>
      </c>
      <c r="CE334" s="41" t="str">
        <f>IF(V334&lt;&gt;"","Graminoid habit: "&amp;V334&amp;".","")</f>
        <v/>
      </c>
      <c r="CF334" s="41" t="str">
        <f>IF(W334&lt;&gt;"","Flower color: "&amp;W334&amp;".","")</f>
        <v/>
      </c>
      <c r="CG334" s="41" t="str">
        <f>IF(X334&lt;&gt;"","Height in centimeters: "&amp;X334&amp;".","")</f>
        <v/>
      </c>
      <c r="CH334" s="41" t="str">
        <f>IF(Y334&lt;&gt;"",Y334&amp;".","")</f>
        <v/>
      </c>
      <c r="CI334" s="41" t="str">
        <f t="shared" si="61"/>
        <v/>
      </c>
      <c r="CJ334" t="str">
        <f t="shared" si="62"/>
        <v/>
      </c>
      <c r="CK334" s="41" t="str">
        <f>IF(T334&lt;&gt;"","''habit'':"&amp;"''"&amp;T334&amp;"'',","")</f>
        <v/>
      </c>
      <c r="CL334" s="41" t="str">
        <f>IF(U334&lt;&gt;"","''life cycle habit'':"&amp;"''"&amp;U334&amp;"'',","")</f>
        <v/>
      </c>
      <c r="CM334" s="41" t="str">
        <f>IF(V334&lt;&gt;"","''graminoidHabit'':"&amp;"''"&amp;V334&amp;"'',","")</f>
        <v/>
      </c>
      <c r="CN334" s="41" t="str">
        <f>IF(W334&lt;&gt;"","''flower color'':"&amp;"''"&amp;W334&amp;"'',","")</f>
        <v/>
      </c>
      <c r="CO334" s="41" t="str">
        <f>IF(X334&lt;&gt;"","''heightInCentimeters'':"&amp;X334&amp;",","")</f>
        <v/>
      </c>
      <c r="CP334" s="41" t="str">
        <f>IF(Y334&lt;&gt;"",Y334,"")</f>
        <v/>
      </c>
      <c r="CQ334" s="41" t="str">
        <f t="shared" si="63"/>
        <v/>
      </c>
      <c r="CR334" s="42" t="str">
        <f t="shared" si="64"/>
        <v/>
      </c>
      <c r="CS334" t="str">
        <f t="shared" si="65"/>
        <v/>
      </c>
      <c r="CT334" t="str">
        <f>IF(L334="Y","tissue","")</f>
        <v/>
      </c>
      <c r="CU334" t="str">
        <f>IF(L334="Y","in collection","")</f>
        <v/>
      </c>
      <c r="CV334" t="str">
        <f>IF(L334="Y","dessicated","")</f>
        <v/>
      </c>
    </row>
    <row r="335" spans="1:100" ht="16.5" x14ac:dyDescent="0.3">
      <c r="A335" s="7"/>
      <c r="B335" s="19"/>
      <c r="C335" s="19"/>
      <c r="D335" s="19"/>
      <c r="E335" s="19"/>
      <c r="F335" s="19"/>
      <c r="G335" s="10"/>
      <c r="H335" s="14"/>
      <c r="I335" s="19"/>
      <c r="J335" s="19"/>
      <c r="K335" s="10"/>
      <c r="L335" s="19"/>
      <c r="M335" s="19"/>
      <c r="N335" s="19"/>
      <c r="O335" s="19"/>
      <c r="P335" s="19"/>
      <c r="Q335" s="24"/>
      <c r="R335" s="14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29"/>
      <c r="AL335" s="29"/>
      <c r="AM335" s="7"/>
      <c r="AN335" s="7"/>
      <c r="AO335" s="7"/>
      <c r="AP335" s="19"/>
      <c r="AQ335" s="19"/>
      <c r="AR335" s="19"/>
      <c r="AS335" s="14"/>
      <c r="AT335" s="19"/>
      <c r="AU335" s="19"/>
      <c r="AV335" s="19"/>
      <c r="AW335" s="14"/>
      <c r="AX335" s="19"/>
      <c r="AY335" s="19"/>
      <c r="AZ335" s="19"/>
      <c r="BA335" s="19"/>
      <c r="BB335" s="19"/>
      <c r="BC335" s="19"/>
      <c r="BD335" s="19"/>
      <c r="BE335" s="19"/>
      <c r="BF335" s="14"/>
      <c r="BG335" s="35" t="str">
        <f>IF(BB335&lt;&gt;"","&lt;a href='https://www.inaturalist.org/observations/"&amp;BB335&amp;" 'target='_blank' style='color: blue'&gt;iNaturalist Record: "&amp;BB335&amp;"&lt;/a&gt; ","")</f>
        <v/>
      </c>
      <c r="BH335" s="36" t="str">
        <f>IF(AT335&lt;&gt;"",AT335&amp;". ","")</f>
        <v/>
      </c>
      <c r="BI335" s="36" t="str">
        <f>IF(AV335&lt;&gt;"","Land use/disturbance history: "&amp;AV335&amp;". ","")</f>
        <v/>
      </c>
      <c r="BJ335" s="36" t="str">
        <f>IF(AW335&lt;&gt;"","Slope in degrees: "&amp;AW335&amp;". ","")</f>
        <v/>
      </c>
      <c r="BK335" s="36" t="str">
        <f>IF(AX335&lt;&gt;"","Slope aspect: "&amp;AX335&amp;". ","")</f>
        <v/>
      </c>
      <c r="BL335" s="36" t="str">
        <f>IF(AY335&lt;&gt;"","Soil description: "&amp;AY335&amp;". ","")</f>
        <v/>
      </c>
      <c r="BM335" s="36" t="str">
        <f>IF(BA335&lt;&gt;"","Terrain: "&amp;BA335&amp;". ","")</f>
        <v/>
      </c>
      <c r="BN335" s="36" t="str">
        <f t="shared" si="55"/>
        <v/>
      </c>
      <c r="BO335" t="str">
        <f t="shared" si="56"/>
        <v/>
      </c>
      <c r="BP335" t="str">
        <f>IF(BD335&lt;&gt;"","Permit: "&amp;BD335,"")</f>
        <v/>
      </c>
      <c r="BQ335" s="41" t="str">
        <f>IF(AA335="Abundant","Estimated frequency within viewshed: Abundant (&gt;500).",IF(AA335="Common","Estimated frequency within viewshed: Common (101-500).",IF(AA335="Frequent","Estimated frequency within viewshed: Frequent (11-100).",IF(AA335="Occasional","Estimated frequency within viewshed: Occasional (6-10).",IF(AA335="Rare","Estimated frequency within viewshed: Rare (1-5).","")))))</f>
        <v/>
      </c>
      <c r="BR335" s="41" t="str">
        <f>IF(B335&lt;&gt;"",B335&amp;". ","")</f>
        <v/>
      </c>
      <c r="BS335" s="41" t="str">
        <f>IF(M335="Same individual","Tissue sample collected.",IF(M335="Same population","Tissue sample collected from another individual in the same population.",""))</f>
        <v/>
      </c>
      <c r="BT335" s="41" t="str">
        <f>IF(R335&lt;&gt;"","Seed sample collected from "&amp;R335&amp;" plants within the same population.","")</f>
        <v/>
      </c>
      <c r="BU335" s="41" t="str">
        <f>IF(AB335&lt;&gt;"",AB335&amp;". ","")</f>
        <v/>
      </c>
      <c r="BV335" s="41" t="str">
        <f>IF(AE335&lt;&gt;"","Landowner: "&amp;AE335&amp;".","")</f>
        <v/>
      </c>
      <c r="BW335" s="41" t="str">
        <f>IF(AF335&lt;&gt;"","Element Occurrence ID: "&amp;AF335&amp;".","")</f>
        <v/>
      </c>
      <c r="BX335" s="41" t="str">
        <f t="shared" si="57"/>
        <v/>
      </c>
      <c r="BY335" t="str">
        <f t="shared" si="58"/>
        <v/>
      </c>
      <c r="BZ335" s="41" t="str">
        <f t="shared" si="59"/>
        <v/>
      </c>
      <c r="CA335" t="str">
        <f t="shared" si="60"/>
        <v/>
      </c>
      <c r="CB335" s="41" t="str">
        <f>IF(AU335&lt;&gt;"","Area immediately surrounding specimen: "&amp;AU335&amp;".","")</f>
        <v/>
      </c>
      <c r="CC335" s="41" t="str">
        <f>IF(T335&lt;&gt;"","Habit: "&amp;T335&amp;".","")</f>
        <v/>
      </c>
      <c r="CD335" s="41" t="str">
        <f>IF(U335&lt;&gt;"","Life history habit: "&amp;U335&amp;".","")</f>
        <v/>
      </c>
      <c r="CE335" s="41" t="str">
        <f>IF(V335&lt;&gt;"","Graminoid habit: "&amp;V335&amp;".","")</f>
        <v/>
      </c>
      <c r="CF335" s="41" t="str">
        <f>IF(W335&lt;&gt;"","Flower color: "&amp;W335&amp;".","")</f>
        <v/>
      </c>
      <c r="CG335" s="41" t="str">
        <f>IF(X335&lt;&gt;"","Height in centimeters: "&amp;X335&amp;".","")</f>
        <v/>
      </c>
      <c r="CH335" s="41" t="str">
        <f>IF(Y335&lt;&gt;"",Y335&amp;".","")</f>
        <v/>
      </c>
      <c r="CI335" s="41" t="str">
        <f t="shared" si="61"/>
        <v/>
      </c>
      <c r="CJ335" t="str">
        <f t="shared" si="62"/>
        <v/>
      </c>
      <c r="CK335" s="41" t="str">
        <f>IF(T335&lt;&gt;"","''habit'':"&amp;"''"&amp;T335&amp;"'',","")</f>
        <v/>
      </c>
      <c r="CL335" s="41" t="str">
        <f>IF(U335&lt;&gt;"","''life cycle habit'':"&amp;"''"&amp;U335&amp;"'',","")</f>
        <v/>
      </c>
      <c r="CM335" s="41" t="str">
        <f>IF(V335&lt;&gt;"","''graminoidHabit'':"&amp;"''"&amp;V335&amp;"'',","")</f>
        <v/>
      </c>
      <c r="CN335" s="41" t="str">
        <f>IF(W335&lt;&gt;"","''flower color'':"&amp;"''"&amp;W335&amp;"'',","")</f>
        <v/>
      </c>
      <c r="CO335" s="41" t="str">
        <f>IF(X335&lt;&gt;"","''heightInCentimeters'':"&amp;X335&amp;",","")</f>
        <v/>
      </c>
      <c r="CP335" s="41" t="str">
        <f>IF(Y335&lt;&gt;"",Y335,"")</f>
        <v/>
      </c>
      <c r="CQ335" s="41" t="str">
        <f t="shared" si="63"/>
        <v/>
      </c>
      <c r="CR335" s="42" t="str">
        <f t="shared" si="64"/>
        <v/>
      </c>
      <c r="CS335" t="str">
        <f t="shared" si="65"/>
        <v/>
      </c>
      <c r="CT335" t="str">
        <f>IF(L335="Y","tissue","")</f>
        <v/>
      </c>
      <c r="CU335" t="str">
        <f>IF(L335="Y","in collection","")</f>
        <v/>
      </c>
      <c r="CV335" t="str">
        <f>IF(L335="Y","dessicated","")</f>
        <v/>
      </c>
    </row>
    <row r="336" spans="1:100" ht="16.5" x14ac:dyDescent="0.3">
      <c r="A336" s="7"/>
      <c r="B336" s="19"/>
      <c r="C336" s="19"/>
      <c r="D336" s="19"/>
      <c r="E336" s="19"/>
      <c r="F336" s="19"/>
      <c r="G336" s="10"/>
      <c r="H336" s="14"/>
      <c r="I336" s="19"/>
      <c r="J336" s="19"/>
      <c r="K336" s="10"/>
      <c r="L336" s="19"/>
      <c r="M336" s="19"/>
      <c r="N336" s="19"/>
      <c r="O336" s="19"/>
      <c r="P336" s="19"/>
      <c r="Q336" s="24"/>
      <c r="R336" s="14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29"/>
      <c r="AL336" s="29"/>
      <c r="AM336" s="7"/>
      <c r="AN336" s="7"/>
      <c r="AO336" s="7"/>
      <c r="AP336" s="19"/>
      <c r="AQ336" s="19"/>
      <c r="AR336" s="19"/>
      <c r="AS336" s="14"/>
      <c r="AT336" s="19"/>
      <c r="AU336" s="19"/>
      <c r="AV336" s="19"/>
      <c r="AW336" s="14"/>
      <c r="AX336" s="19"/>
      <c r="AY336" s="19"/>
      <c r="AZ336" s="19"/>
      <c r="BA336" s="19"/>
      <c r="BB336" s="19"/>
      <c r="BC336" s="19"/>
      <c r="BD336" s="19"/>
      <c r="BE336" s="19"/>
      <c r="BF336" s="14"/>
      <c r="BG336" s="35" t="str">
        <f>IF(BB336&lt;&gt;"","&lt;a href='https://www.inaturalist.org/observations/"&amp;BB336&amp;" 'target='_blank' style='color: blue'&gt;iNaturalist Record: "&amp;BB336&amp;"&lt;/a&gt; ","")</f>
        <v/>
      </c>
      <c r="BH336" s="36" t="str">
        <f>IF(AT336&lt;&gt;"",AT336&amp;". ","")</f>
        <v/>
      </c>
      <c r="BI336" s="36" t="str">
        <f>IF(AV336&lt;&gt;"","Land use/disturbance history: "&amp;AV336&amp;". ","")</f>
        <v/>
      </c>
      <c r="BJ336" s="36" t="str">
        <f>IF(AW336&lt;&gt;"","Slope in degrees: "&amp;AW336&amp;". ","")</f>
        <v/>
      </c>
      <c r="BK336" s="36" t="str">
        <f>IF(AX336&lt;&gt;"","Slope aspect: "&amp;AX336&amp;". ","")</f>
        <v/>
      </c>
      <c r="BL336" s="36" t="str">
        <f>IF(AY336&lt;&gt;"","Soil description: "&amp;AY336&amp;". ","")</f>
        <v/>
      </c>
      <c r="BM336" s="36" t="str">
        <f>IF(BA336&lt;&gt;"","Terrain: "&amp;BA336&amp;". ","")</f>
        <v/>
      </c>
      <c r="BN336" s="36" t="str">
        <f t="shared" si="55"/>
        <v/>
      </c>
      <c r="BO336" t="str">
        <f t="shared" si="56"/>
        <v/>
      </c>
      <c r="BP336" t="str">
        <f>IF(BD336&lt;&gt;"","Permit: "&amp;BD336,"")</f>
        <v/>
      </c>
      <c r="BQ336" s="41" t="str">
        <f>IF(AA336="Abundant","Estimated frequency within viewshed: Abundant (&gt;500).",IF(AA336="Common","Estimated frequency within viewshed: Common (101-500).",IF(AA336="Frequent","Estimated frequency within viewshed: Frequent (11-100).",IF(AA336="Occasional","Estimated frequency within viewshed: Occasional (6-10).",IF(AA336="Rare","Estimated frequency within viewshed: Rare (1-5).","")))))</f>
        <v/>
      </c>
      <c r="BR336" s="41" t="str">
        <f>IF(B336&lt;&gt;"",B336&amp;". ","")</f>
        <v/>
      </c>
      <c r="BS336" s="41" t="str">
        <f>IF(M336="Same individual","Tissue sample collected.",IF(M336="Same population","Tissue sample collected from another individual in the same population.",""))</f>
        <v/>
      </c>
      <c r="BT336" s="41" t="str">
        <f>IF(R336&lt;&gt;"","Seed sample collected from "&amp;R336&amp;" plants within the same population.","")</f>
        <v/>
      </c>
      <c r="BU336" s="41" t="str">
        <f>IF(AB336&lt;&gt;"",AB336&amp;". ","")</f>
        <v/>
      </c>
      <c r="BV336" s="41" t="str">
        <f>IF(AE336&lt;&gt;"","Landowner: "&amp;AE336&amp;".","")</f>
        <v/>
      </c>
      <c r="BW336" s="41" t="str">
        <f>IF(AF336&lt;&gt;"","Element Occurrence ID: "&amp;AF336&amp;".","")</f>
        <v/>
      </c>
      <c r="BX336" s="41" t="str">
        <f t="shared" si="57"/>
        <v/>
      </c>
      <c r="BY336" t="str">
        <f t="shared" si="58"/>
        <v/>
      </c>
      <c r="BZ336" s="41" t="str">
        <f t="shared" si="59"/>
        <v/>
      </c>
      <c r="CA336" t="str">
        <f t="shared" si="60"/>
        <v/>
      </c>
      <c r="CB336" s="41" t="str">
        <f>IF(AU336&lt;&gt;"","Area immediately surrounding specimen: "&amp;AU336&amp;".","")</f>
        <v/>
      </c>
      <c r="CC336" s="41" t="str">
        <f>IF(T336&lt;&gt;"","Habit: "&amp;T336&amp;".","")</f>
        <v/>
      </c>
      <c r="CD336" s="41" t="str">
        <f>IF(U336&lt;&gt;"","Life history habit: "&amp;U336&amp;".","")</f>
        <v/>
      </c>
      <c r="CE336" s="41" t="str">
        <f>IF(V336&lt;&gt;"","Graminoid habit: "&amp;V336&amp;".","")</f>
        <v/>
      </c>
      <c r="CF336" s="41" t="str">
        <f>IF(W336&lt;&gt;"","Flower color: "&amp;W336&amp;".","")</f>
        <v/>
      </c>
      <c r="CG336" s="41" t="str">
        <f>IF(X336&lt;&gt;"","Height in centimeters: "&amp;X336&amp;".","")</f>
        <v/>
      </c>
      <c r="CH336" s="41" t="str">
        <f>IF(Y336&lt;&gt;"",Y336&amp;".","")</f>
        <v/>
      </c>
      <c r="CI336" s="41" t="str">
        <f t="shared" si="61"/>
        <v/>
      </c>
      <c r="CJ336" t="str">
        <f t="shared" si="62"/>
        <v/>
      </c>
      <c r="CK336" s="41" t="str">
        <f>IF(T336&lt;&gt;"","''habit'':"&amp;"''"&amp;T336&amp;"'',","")</f>
        <v/>
      </c>
      <c r="CL336" s="41" t="str">
        <f>IF(U336&lt;&gt;"","''life cycle habit'':"&amp;"''"&amp;U336&amp;"'',","")</f>
        <v/>
      </c>
      <c r="CM336" s="41" t="str">
        <f>IF(V336&lt;&gt;"","''graminoidHabit'':"&amp;"''"&amp;V336&amp;"'',","")</f>
        <v/>
      </c>
      <c r="CN336" s="41" t="str">
        <f>IF(W336&lt;&gt;"","''flower color'':"&amp;"''"&amp;W336&amp;"'',","")</f>
        <v/>
      </c>
      <c r="CO336" s="41" t="str">
        <f>IF(X336&lt;&gt;"","''heightInCentimeters'':"&amp;X336&amp;",","")</f>
        <v/>
      </c>
      <c r="CP336" s="41" t="str">
        <f>IF(Y336&lt;&gt;"",Y336,"")</f>
        <v/>
      </c>
      <c r="CQ336" s="41" t="str">
        <f t="shared" si="63"/>
        <v/>
      </c>
      <c r="CR336" s="42" t="str">
        <f t="shared" si="64"/>
        <v/>
      </c>
      <c r="CS336" t="str">
        <f t="shared" si="65"/>
        <v/>
      </c>
      <c r="CT336" t="str">
        <f>IF(L336="Y","tissue","")</f>
        <v/>
      </c>
      <c r="CU336" t="str">
        <f>IF(L336="Y","in collection","")</f>
        <v/>
      </c>
      <c r="CV336" t="str">
        <f>IF(L336="Y","dessicated","")</f>
        <v/>
      </c>
    </row>
    <row r="337" spans="1:100" ht="16.5" x14ac:dyDescent="0.3">
      <c r="A337" s="7"/>
      <c r="B337" s="19"/>
      <c r="C337" s="19"/>
      <c r="D337" s="19"/>
      <c r="E337" s="19"/>
      <c r="F337" s="19"/>
      <c r="G337" s="10"/>
      <c r="H337" s="14"/>
      <c r="I337" s="19"/>
      <c r="J337" s="19"/>
      <c r="K337" s="10"/>
      <c r="L337" s="19"/>
      <c r="M337" s="19"/>
      <c r="N337" s="19"/>
      <c r="O337" s="19"/>
      <c r="P337" s="19"/>
      <c r="Q337" s="24"/>
      <c r="R337" s="14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29"/>
      <c r="AL337" s="29"/>
      <c r="AM337" s="7"/>
      <c r="AN337" s="7"/>
      <c r="AO337" s="7"/>
      <c r="AP337" s="19"/>
      <c r="AQ337" s="19"/>
      <c r="AR337" s="19"/>
      <c r="AS337" s="14"/>
      <c r="AT337" s="19"/>
      <c r="AU337" s="19"/>
      <c r="AV337" s="19"/>
      <c r="AW337" s="14"/>
      <c r="AX337" s="19"/>
      <c r="AY337" s="19"/>
      <c r="AZ337" s="19"/>
      <c r="BA337" s="19"/>
      <c r="BB337" s="19"/>
      <c r="BC337" s="19"/>
      <c r="BD337" s="19"/>
      <c r="BE337" s="19"/>
      <c r="BF337" s="14"/>
      <c r="BG337" s="35" t="str">
        <f>IF(BB337&lt;&gt;"","&lt;a href='https://www.inaturalist.org/observations/"&amp;BB337&amp;" 'target='_blank' style='color: blue'&gt;iNaturalist Record: "&amp;BB337&amp;"&lt;/a&gt; ","")</f>
        <v/>
      </c>
      <c r="BH337" s="36" t="str">
        <f>IF(AT337&lt;&gt;"",AT337&amp;". ","")</f>
        <v/>
      </c>
      <c r="BI337" s="36" t="str">
        <f>IF(AV337&lt;&gt;"","Land use/disturbance history: "&amp;AV337&amp;". ","")</f>
        <v/>
      </c>
      <c r="BJ337" s="36" t="str">
        <f>IF(AW337&lt;&gt;"","Slope in degrees: "&amp;AW337&amp;". ","")</f>
        <v/>
      </c>
      <c r="BK337" s="36" t="str">
        <f>IF(AX337&lt;&gt;"","Slope aspect: "&amp;AX337&amp;". ","")</f>
        <v/>
      </c>
      <c r="BL337" s="36" t="str">
        <f>IF(AY337&lt;&gt;"","Soil description: "&amp;AY337&amp;". ","")</f>
        <v/>
      </c>
      <c r="BM337" s="36" t="str">
        <f>IF(BA337&lt;&gt;"","Terrain: "&amp;BA337&amp;". ","")</f>
        <v/>
      </c>
      <c r="BN337" s="36" t="str">
        <f t="shared" si="55"/>
        <v/>
      </c>
      <c r="BO337" t="str">
        <f t="shared" si="56"/>
        <v/>
      </c>
      <c r="BP337" t="str">
        <f>IF(BD337&lt;&gt;"","Permit: "&amp;BD337,"")</f>
        <v/>
      </c>
      <c r="BQ337" s="41" t="str">
        <f>IF(AA337="Abundant","Estimated frequency within viewshed: Abundant (&gt;500).",IF(AA337="Common","Estimated frequency within viewshed: Common (101-500).",IF(AA337="Frequent","Estimated frequency within viewshed: Frequent (11-100).",IF(AA337="Occasional","Estimated frequency within viewshed: Occasional (6-10).",IF(AA337="Rare","Estimated frequency within viewshed: Rare (1-5).","")))))</f>
        <v/>
      </c>
      <c r="BR337" s="41" t="str">
        <f>IF(B337&lt;&gt;"",B337&amp;". ","")</f>
        <v/>
      </c>
      <c r="BS337" s="41" t="str">
        <f>IF(M337="Same individual","Tissue sample collected.",IF(M337="Same population","Tissue sample collected from another individual in the same population.",""))</f>
        <v/>
      </c>
      <c r="BT337" s="41" t="str">
        <f>IF(R337&lt;&gt;"","Seed sample collected from "&amp;R337&amp;" plants within the same population.","")</f>
        <v/>
      </c>
      <c r="BU337" s="41" t="str">
        <f>IF(AB337&lt;&gt;"",AB337&amp;". ","")</f>
        <v/>
      </c>
      <c r="BV337" s="41" t="str">
        <f>IF(AE337&lt;&gt;"","Landowner: "&amp;AE337&amp;".","")</f>
        <v/>
      </c>
      <c r="BW337" s="41" t="str">
        <f>IF(AF337&lt;&gt;"","Element Occurrence ID: "&amp;AF337&amp;".","")</f>
        <v/>
      </c>
      <c r="BX337" s="41" t="str">
        <f t="shared" si="57"/>
        <v/>
      </c>
      <c r="BY337" t="str">
        <f t="shared" si="58"/>
        <v/>
      </c>
      <c r="BZ337" s="41" t="str">
        <f t="shared" si="59"/>
        <v/>
      </c>
      <c r="CA337" t="str">
        <f t="shared" si="60"/>
        <v/>
      </c>
      <c r="CB337" s="41" t="str">
        <f>IF(AU337&lt;&gt;"","Area immediately surrounding specimen: "&amp;AU337&amp;".","")</f>
        <v/>
      </c>
      <c r="CC337" s="41" t="str">
        <f>IF(T337&lt;&gt;"","Habit: "&amp;T337&amp;".","")</f>
        <v/>
      </c>
      <c r="CD337" s="41" t="str">
        <f>IF(U337&lt;&gt;"","Life history habit: "&amp;U337&amp;".","")</f>
        <v/>
      </c>
      <c r="CE337" s="41" t="str">
        <f>IF(V337&lt;&gt;"","Graminoid habit: "&amp;V337&amp;".","")</f>
        <v/>
      </c>
      <c r="CF337" s="41" t="str">
        <f>IF(W337&lt;&gt;"","Flower color: "&amp;W337&amp;".","")</f>
        <v/>
      </c>
      <c r="CG337" s="41" t="str">
        <f>IF(X337&lt;&gt;"","Height in centimeters: "&amp;X337&amp;".","")</f>
        <v/>
      </c>
      <c r="CH337" s="41" t="str">
        <f>IF(Y337&lt;&gt;"",Y337&amp;".","")</f>
        <v/>
      </c>
      <c r="CI337" s="41" t="str">
        <f t="shared" si="61"/>
        <v/>
      </c>
      <c r="CJ337" t="str">
        <f t="shared" si="62"/>
        <v/>
      </c>
      <c r="CK337" s="41" t="str">
        <f>IF(T337&lt;&gt;"","''habit'':"&amp;"''"&amp;T337&amp;"'',","")</f>
        <v/>
      </c>
      <c r="CL337" s="41" t="str">
        <f>IF(U337&lt;&gt;"","''life cycle habit'':"&amp;"''"&amp;U337&amp;"'',","")</f>
        <v/>
      </c>
      <c r="CM337" s="41" t="str">
        <f>IF(V337&lt;&gt;"","''graminoidHabit'':"&amp;"''"&amp;V337&amp;"'',","")</f>
        <v/>
      </c>
      <c r="CN337" s="41" t="str">
        <f>IF(W337&lt;&gt;"","''flower color'':"&amp;"''"&amp;W337&amp;"'',","")</f>
        <v/>
      </c>
      <c r="CO337" s="41" t="str">
        <f>IF(X337&lt;&gt;"","''heightInCentimeters'':"&amp;X337&amp;",","")</f>
        <v/>
      </c>
      <c r="CP337" s="41" t="str">
        <f>IF(Y337&lt;&gt;"",Y337,"")</f>
        <v/>
      </c>
      <c r="CQ337" s="41" t="str">
        <f t="shared" si="63"/>
        <v/>
      </c>
      <c r="CR337" s="42" t="str">
        <f t="shared" si="64"/>
        <v/>
      </c>
      <c r="CS337" t="str">
        <f t="shared" si="65"/>
        <v/>
      </c>
      <c r="CT337" t="str">
        <f>IF(L337="Y","tissue","")</f>
        <v/>
      </c>
      <c r="CU337" t="str">
        <f>IF(L337="Y","in collection","")</f>
        <v/>
      </c>
      <c r="CV337" t="str">
        <f>IF(L337="Y","dessicated","")</f>
        <v/>
      </c>
    </row>
    <row r="338" spans="1:100" ht="16.5" x14ac:dyDescent="0.3">
      <c r="A338" s="7"/>
      <c r="B338" s="19"/>
      <c r="C338" s="19"/>
      <c r="D338" s="19"/>
      <c r="E338" s="19"/>
      <c r="F338" s="19"/>
      <c r="G338" s="10"/>
      <c r="H338" s="14"/>
      <c r="I338" s="19"/>
      <c r="J338" s="19"/>
      <c r="K338" s="10"/>
      <c r="L338" s="19"/>
      <c r="M338" s="19"/>
      <c r="N338" s="19"/>
      <c r="O338" s="19"/>
      <c r="P338" s="19"/>
      <c r="Q338" s="24"/>
      <c r="R338" s="14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29"/>
      <c r="AL338" s="29"/>
      <c r="AM338" s="7"/>
      <c r="AN338" s="7"/>
      <c r="AO338" s="7"/>
      <c r="AP338" s="19"/>
      <c r="AQ338" s="19"/>
      <c r="AR338" s="19"/>
      <c r="AS338" s="14"/>
      <c r="AT338" s="19"/>
      <c r="AU338" s="19"/>
      <c r="AV338" s="19"/>
      <c r="AW338" s="14"/>
      <c r="AX338" s="19"/>
      <c r="AY338" s="19"/>
      <c r="AZ338" s="19"/>
      <c r="BA338" s="19"/>
      <c r="BB338" s="19"/>
      <c r="BC338" s="19"/>
      <c r="BD338" s="19"/>
      <c r="BE338" s="19"/>
      <c r="BF338" s="14"/>
      <c r="BG338" s="35" t="str">
        <f>IF(BB338&lt;&gt;"","&lt;a href='https://www.inaturalist.org/observations/"&amp;BB338&amp;" 'target='_blank' style='color: blue'&gt;iNaturalist Record: "&amp;BB338&amp;"&lt;/a&gt; ","")</f>
        <v/>
      </c>
      <c r="BH338" s="36" t="str">
        <f>IF(AT338&lt;&gt;"",AT338&amp;". ","")</f>
        <v/>
      </c>
      <c r="BI338" s="36" t="str">
        <f>IF(AV338&lt;&gt;"","Land use/disturbance history: "&amp;AV338&amp;". ","")</f>
        <v/>
      </c>
      <c r="BJ338" s="36" t="str">
        <f>IF(AW338&lt;&gt;"","Slope in degrees: "&amp;AW338&amp;". ","")</f>
        <v/>
      </c>
      <c r="BK338" s="36" t="str">
        <f>IF(AX338&lt;&gt;"","Slope aspect: "&amp;AX338&amp;". ","")</f>
        <v/>
      </c>
      <c r="BL338" s="36" t="str">
        <f>IF(AY338&lt;&gt;"","Soil description: "&amp;AY338&amp;". ","")</f>
        <v/>
      </c>
      <c r="BM338" s="36" t="str">
        <f>IF(BA338&lt;&gt;"","Terrain: "&amp;BA338&amp;". ","")</f>
        <v/>
      </c>
      <c r="BN338" s="36" t="str">
        <f t="shared" si="55"/>
        <v/>
      </c>
      <c r="BO338" t="str">
        <f t="shared" si="56"/>
        <v/>
      </c>
      <c r="BP338" t="str">
        <f>IF(BD338&lt;&gt;"","Permit: "&amp;BD338,"")</f>
        <v/>
      </c>
      <c r="BQ338" s="41" t="str">
        <f>IF(AA338="Abundant","Estimated frequency within viewshed: Abundant (&gt;500).",IF(AA338="Common","Estimated frequency within viewshed: Common (101-500).",IF(AA338="Frequent","Estimated frequency within viewshed: Frequent (11-100).",IF(AA338="Occasional","Estimated frequency within viewshed: Occasional (6-10).",IF(AA338="Rare","Estimated frequency within viewshed: Rare (1-5).","")))))</f>
        <v/>
      </c>
      <c r="BR338" s="41" t="str">
        <f>IF(B338&lt;&gt;"",B338&amp;". ","")</f>
        <v/>
      </c>
      <c r="BS338" s="41" t="str">
        <f>IF(M338="Same individual","Tissue sample collected.",IF(M338="Same population","Tissue sample collected from another individual in the same population.",""))</f>
        <v/>
      </c>
      <c r="BT338" s="41" t="str">
        <f>IF(R338&lt;&gt;"","Seed sample collected from "&amp;R338&amp;" plants within the same population.","")</f>
        <v/>
      </c>
      <c r="BU338" s="41" t="str">
        <f>IF(AB338&lt;&gt;"",AB338&amp;". ","")</f>
        <v/>
      </c>
      <c r="BV338" s="41" t="str">
        <f>IF(AE338&lt;&gt;"","Landowner: "&amp;AE338&amp;".","")</f>
        <v/>
      </c>
      <c r="BW338" s="41" t="str">
        <f>IF(AF338&lt;&gt;"","Element Occurrence ID: "&amp;AF338&amp;".","")</f>
        <v/>
      </c>
      <c r="BX338" s="41" t="str">
        <f t="shared" si="57"/>
        <v/>
      </c>
      <c r="BY338" t="str">
        <f t="shared" si="58"/>
        <v/>
      </c>
      <c r="BZ338" s="41" t="str">
        <f t="shared" si="59"/>
        <v/>
      </c>
      <c r="CA338" t="str">
        <f t="shared" si="60"/>
        <v/>
      </c>
      <c r="CB338" s="41" t="str">
        <f>IF(AU338&lt;&gt;"","Area immediately surrounding specimen: "&amp;AU338&amp;".","")</f>
        <v/>
      </c>
      <c r="CC338" s="41" t="str">
        <f>IF(T338&lt;&gt;"","Habit: "&amp;T338&amp;".","")</f>
        <v/>
      </c>
      <c r="CD338" s="41" t="str">
        <f>IF(U338&lt;&gt;"","Life history habit: "&amp;U338&amp;".","")</f>
        <v/>
      </c>
      <c r="CE338" s="41" t="str">
        <f>IF(V338&lt;&gt;"","Graminoid habit: "&amp;V338&amp;".","")</f>
        <v/>
      </c>
      <c r="CF338" s="41" t="str">
        <f>IF(W338&lt;&gt;"","Flower color: "&amp;W338&amp;".","")</f>
        <v/>
      </c>
      <c r="CG338" s="41" t="str">
        <f>IF(X338&lt;&gt;"","Height in centimeters: "&amp;X338&amp;".","")</f>
        <v/>
      </c>
      <c r="CH338" s="41" t="str">
        <f>IF(Y338&lt;&gt;"",Y338&amp;".","")</f>
        <v/>
      </c>
      <c r="CI338" s="41" t="str">
        <f t="shared" si="61"/>
        <v/>
      </c>
      <c r="CJ338" t="str">
        <f t="shared" si="62"/>
        <v/>
      </c>
      <c r="CK338" s="41" t="str">
        <f>IF(T338&lt;&gt;"","''habit'':"&amp;"''"&amp;T338&amp;"'',","")</f>
        <v/>
      </c>
      <c r="CL338" s="41" t="str">
        <f>IF(U338&lt;&gt;"","''life cycle habit'':"&amp;"''"&amp;U338&amp;"'',","")</f>
        <v/>
      </c>
      <c r="CM338" s="41" t="str">
        <f>IF(V338&lt;&gt;"","''graminoidHabit'':"&amp;"''"&amp;V338&amp;"'',","")</f>
        <v/>
      </c>
      <c r="CN338" s="41" t="str">
        <f>IF(W338&lt;&gt;"","''flower color'':"&amp;"''"&amp;W338&amp;"'',","")</f>
        <v/>
      </c>
      <c r="CO338" s="41" t="str">
        <f>IF(X338&lt;&gt;"","''heightInCentimeters'':"&amp;X338&amp;",","")</f>
        <v/>
      </c>
      <c r="CP338" s="41" t="str">
        <f>IF(Y338&lt;&gt;"",Y338,"")</f>
        <v/>
      </c>
      <c r="CQ338" s="41" t="str">
        <f t="shared" si="63"/>
        <v/>
      </c>
      <c r="CR338" s="42" t="str">
        <f t="shared" si="64"/>
        <v/>
      </c>
      <c r="CS338" t="str">
        <f t="shared" si="65"/>
        <v/>
      </c>
      <c r="CT338" t="str">
        <f>IF(L338="Y","tissue","")</f>
        <v/>
      </c>
      <c r="CU338" t="str">
        <f>IF(L338="Y","in collection","")</f>
        <v/>
      </c>
      <c r="CV338" t="str">
        <f>IF(L338="Y","dessicated","")</f>
        <v/>
      </c>
    </row>
    <row r="339" spans="1:100" ht="16.5" x14ac:dyDescent="0.3">
      <c r="A339" s="7"/>
      <c r="B339" s="19"/>
      <c r="C339" s="19"/>
      <c r="D339" s="19"/>
      <c r="E339" s="19"/>
      <c r="F339" s="19"/>
      <c r="G339" s="10"/>
      <c r="H339" s="14"/>
      <c r="I339" s="19"/>
      <c r="J339" s="19"/>
      <c r="K339" s="10"/>
      <c r="L339" s="19"/>
      <c r="M339" s="19"/>
      <c r="N339" s="19"/>
      <c r="O339" s="19"/>
      <c r="P339" s="19"/>
      <c r="Q339" s="24"/>
      <c r="R339" s="14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29"/>
      <c r="AL339" s="29"/>
      <c r="AM339" s="7"/>
      <c r="AN339" s="7"/>
      <c r="AO339" s="7"/>
      <c r="AP339" s="19"/>
      <c r="AQ339" s="19"/>
      <c r="AR339" s="19"/>
      <c r="AS339" s="14"/>
      <c r="AT339" s="19"/>
      <c r="AU339" s="19"/>
      <c r="AV339" s="19"/>
      <c r="AW339" s="14"/>
      <c r="AX339" s="19"/>
      <c r="AY339" s="19"/>
      <c r="AZ339" s="19"/>
      <c r="BA339" s="19"/>
      <c r="BB339" s="19"/>
      <c r="BC339" s="19"/>
      <c r="BD339" s="19"/>
      <c r="BE339" s="19"/>
      <c r="BF339" s="14"/>
      <c r="BG339" s="35" t="str">
        <f>IF(BB339&lt;&gt;"","&lt;a href='https://www.inaturalist.org/observations/"&amp;BB339&amp;" 'target='_blank' style='color: blue'&gt;iNaturalist Record: "&amp;BB339&amp;"&lt;/a&gt; ","")</f>
        <v/>
      </c>
      <c r="BH339" s="36" t="str">
        <f>IF(AT339&lt;&gt;"",AT339&amp;". ","")</f>
        <v/>
      </c>
      <c r="BI339" s="36" t="str">
        <f>IF(AV339&lt;&gt;"","Land use/disturbance history: "&amp;AV339&amp;". ","")</f>
        <v/>
      </c>
      <c r="BJ339" s="36" t="str">
        <f>IF(AW339&lt;&gt;"","Slope in degrees: "&amp;AW339&amp;". ","")</f>
        <v/>
      </c>
      <c r="BK339" s="36" t="str">
        <f>IF(AX339&lt;&gt;"","Slope aspect: "&amp;AX339&amp;". ","")</f>
        <v/>
      </c>
      <c r="BL339" s="36" t="str">
        <f>IF(AY339&lt;&gt;"","Soil description: "&amp;AY339&amp;". ","")</f>
        <v/>
      </c>
      <c r="BM339" s="36" t="str">
        <f>IF(BA339&lt;&gt;"","Terrain: "&amp;BA339&amp;". ","")</f>
        <v/>
      </c>
      <c r="BN339" s="36" t="str">
        <f t="shared" si="55"/>
        <v/>
      </c>
      <c r="BO339" t="str">
        <f t="shared" si="56"/>
        <v/>
      </c>
      <c r="BP339" t="str">
        <f>IF(BD339&lt;&gt;"","Permit: "&amp;BD339,"")</f>
        <v/>
      </c>
      <c r="BQ339" s="41" t="str">
        <f>IF(AA339="Abundant","Estimated frequency within viewshed: Abundant (&gt;500).",IF(AA339="Common","Estimated frequency within viewshed: Common (101-500).",IF(AA339="Frequent","Estimated frequency within viewshed: Frequent (11-100).",IF(AA339="Occasional","Estimated frequency within viewshed: Occasional (6-10).",IF(AA339="Rare","Estimated frequency within viewshed: Rare (1-5).","")))))</f>
        <v/>
      </c>
      <c r="BR339" s="41" t="str">
        <f>IF(B339&lt;&gt;"",B339&amp;". ","")</f>
        <v/>
      </c>
      <c r="BS339" s="41" t="str">
        <f>IF(M339="Same individual","Tissue sample collected.",IF(M339="Same population","Tissue sample collected from another individual in the same population.",""))</f>
        <v/>
      </c>
      <c r="BT339" s="41" t="str">
        <f>IF(R339&lt;&gt;"","Seed sample collected from "&amp;R339&amp;" plants within the same population.","")</f>
        <v/>
      </c>
      <c r="BU339" s="41" t="str">
        <f>IF(AB339&lt;&gt;"",AB339&amp;". ","")</f>
        <v/>
      </c>
      <c r="BV339" s="41" t="str">
        <f>IF(AE339&lt;&gt;"","Landowner: "&amp;AE339&amp;".","")</f>
        <v/>
      </c>
      <c r="BW339" s="41" t="str">
        <f>IF(AF339&lt;&gt;"","Element Occurrence ID: "&amp;AF339&amp;".","")</f>
        <v/>
      </c>
      <c r="BX339" s="41" t="str">
        <f t="shared" si="57"/>
        <v/>
      </c>
      <c r="BY339" t="str">
        <f t="shared" si="58"/>
        <v/>
      </c>
      <c r="BZ339" s="41" t="str">
        <f t="shared" si="59"/>
        <v/>
      </c>
      <c r="CA339" t="str">
        <f t="shared" si="60"/>
        <v/>
      </c>
      <c r="CB339" s="41" t="str">
        <f>IF(AU339&lt;&gt;"","Area immediately surrounding specimen: "&amp;AU339&amp;".","")</f>
        <v/>
      </c>
      <c r="CC339" s="41" t="str">
        <f>IF(T339&lt;&gt;"","Habit: "&amp;T339&amp;".","")</f>
        <v/>
      </c>
      <c r="CD339" s="41" t="str">
        <f>IF(U339&lt;&gt;"","Life history habit: "&amp;U339&amp;".","")</f>
        <v/>
      </c>
      <c r="CE339" s="41" t="str">
        <f>IF(V339&lt;&gt;"","Graminoid habit: "&amp;V339&amp;".","")</f>
        <v/>
      </c>
      <c r="CF339" s="41" t="str">
        <f>IF(W339&lt;&gt;"","Flower color: "&amp;W339&amp;".","")</f>
        <v/>
      </c>
      <c r="CG339" s="41" t="str">
        <f>IF(X339&lt;&gt;"","Height in centimeters: "&amp;X339&amp;".","")</f>
        <v/>
      </c>
      <c r="CH339" s="41" t="str">
        <f>IF(Y339&lt;&gt;"",Y339&amp;".","")</f>
        <v/>
      </c>
      <c r="CI339" s="41" t="str">
        <f t="shared" si="61"/>
        <v/>
      </c>
      <c r="CJ339" t="str">
        <f t="shared" si="62"/>
        <v/>
      </c>
      <c r="CK339" s="41" t="str">
        <f>IF(T339&lt;&gt;"","''habit'':"&amp;"''"&amp;T339&amp;"'',","")</f>
        <v/>
      </c>
      <c r="CL339" s="41" t="str">
        <f>IF(U339&lt;&gt;"","''life cycle habit'':"&amp;"''"&amp;U339&amp;"'',","")</f>
        <v/>
      </c>
      <c r="CM339" s="41" t="str">
        <f>IF(V339&lt;&gt;"","''graminoidHabit'':"&amp;"''"&amp;V339&amp;"'',","")</f>
        <v/>
      </c>
      <c r="CN339" s="41" t="str">
        <f>IF(W339&lt;&gt;"","''flower color'':"&amp;"''"&amp;W339&amp;"'',","")</f>
        <v/>
      </c>
      <c r="CO339" s="41" t="str">
        <f>IF(X339&lt;&gt;"","''heightInCentimeters'':"&amp;X339&amp;",","")</f>
        <v/>
      </c>
      <c r="CP339" s="41" t="str">
        <f>IF(Y339&lt;&gt;"",Y339,"")</f>
        <v/>
      </c>
      <c r="CQ339" s="41" t="str">
        <f t="shared" si="63"/>
        <v/>
      </c>
      <c r="CR339" s="42" t="str">
        <f t="shared" si="64"/>
        <v/>
      </c>
      <c r="CS339" t="str">
        <f t="shared" si="65"/>
        <v/>
      </c>
      <c r="CT339" t="str">
        <f>IF(L339="Y","tissue","")</f>
        <v/>
      </c>
      <c r="CU339" t="str">
        <f>IF(L339="Y","in collection","")</f>
        <v/>
      </c>
      <c r="CV339" t="str">
        <f>IF(L339="Y","dessicated","")</f>
        <v/>
      </c>
    </row>
    <row r="340" spans="1:100" ht="16.5" x14ac:dyDescent="0.3">
      <c r="A340" s="7"/>
      <c r="B340" s="19"/>
      <c r="C340" s="19"/>
      <c r="D340" s="19"/>
      <c r="E340" s="19"/>
      <c r="F340" s="19"/>
      <c r="G340" s="10"/>
      <c r="H340" s="14"/>
      <c r="I340" s="19"/>
      <c r="J340" s="19"/>
      <c r="K340" s="10"/>
      <c r="L340" s="19"/>
      <c r="M340" s="19"/>
      <c r="N340" s="19"/>
      <c r="O340" s="19"/>
      <c r="P340" s="19"/>
      <c r="Q340" s="24"/>
      <c r="R340" s="14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29"/>
      <c r="AL340" s="29"/>
      <c r="AM340" s="7"/>
      <c r="AN340" s="7"/>
      <c r="AO340" s="7"/>
      <c r="AP340" s="19"/>
      <c r="AQ340" s="19"/>
      <c r="AR340" s="19"/>
      <c r="AS340" s="14"/>
      <c r="AT340" s="19"/>
      <c r="AU340" s="19"/>
      <c r="AV340" s="19"/>
      <c r="AW340" s="14"/>
      <c r="AX340" s="19"/>
      <c r="AY340" s="19"/>
      <c r="AZ340" s="19"/>
      <c r="BA340" s="19"/>
      <c r="BB340" s="19"/>
      <c r="BC340" s="19"/>
      <c r="BD340" s="19"/>
      <c r="BE340" s="19"/>
      <c r="BF340" s="14"/>
      <c r="BG340" s="35" t="str">
        <f>IF(BB340&lt;&gt;"","&lt;a href='https://www.inaturalist.org/observations/"&amp;BB340&amp;" 'target='_blank' style='color: blue'&gt;iNaturalist Record: "&amp;BB340&amp;"&lt;/a&gt; ","")</f>
        <v/>
      </c>
      <c r="BH340" s="36" t="str">
        <f>IF(AT340&lt;&gt;"",AT340&amp;". ","")</f>
        <v/>
      </c>
      <c r="BI340" s="36" t="str">
        <f>IF(AV340&lt;&gt;"","Land use/disturbance history: "&amp;AV340&amp;". ","")</f>
        <v/>
      </c>
      <c r="BJ340" s="36" t="str">
        <f>IF(AW340&lt;&gt;"","Slope in degrees: "&amp;AW340&amp;". ","")</f>
        <v/>
      </c>
      <c r="BK340" s="36" t="str">
        <f>IF(AX340&lt;&gt;"","Slope aspect: "&amp;AX340&amp;". ","")</f>
        <v/>
      </c>
      <c r="BL340" s="36" t="str">
        <f>IF(AY340&lt;&gt;"","Soil description: "&amp;AY340&amp;". ","")</f>
        <v/>
      </c>
      <c r="BM340" s="36" t="str">
        <f>IF(BA340&lt;&gt;"","Terrain: "&amp;BA340&amp;". ","")</f>
        <v/>
      </c>
      <c r="BN340" s="36" t="str">
        <f t="shared" si="55"/>
        <v/>
      </c>
      <c r="BO340" t="str">
        <f t="shared" si="56"/>
        <v/>
      </c>
      <c r="BP340" t="str">
        <f>IF(BD340&lt;&gt;"","Permit: "&amp;BD340,"")</f>
        <v/>
      </c>
      <c r="BQ340" s="41" t="str">
        <f>IF(AA340="Abundant","Estimated frequency within viewshed: Abundant (&gt;500).",IF(AA340="Common","Estimated frequency within viewshed: Common (101-500).",IF(AA340="Frequent","Estimated frequency within viewshed: Frequent (11-100).",IF(AA340="Occasional","Estimated frequency within viewshed: Occasional (6-10).",IF(AA340="Rare","Estimated frequency within viewshed: Rare (1-5).","")))))</f>
        <v/>
      </c>
      <c r="BR340" s="41" t="str">
        <f>IF(B340&lt;&gt;"",B340&amp;". ","")</f>
        <v/>
      </c>
      <c r="BS340" s="41" t="str">
        <f>IF(M340="Same individual","Tissue sample collected.",IF(M340="Same population","Tissue sample collected from another individual in the same population.",""))</f>
        <v/>
      </c>
      <c r="BT340" s="41" t="str">
        <f>IF(R340&lt;&gt;"","Seed sample collected from "&amp;R340&amp;" plants within the same population.","")</f>
        <v/>
      </c>
      <c r="BU340" s="41" t="str">
        <f>IF(AB340&lt;&gt;"",AB340&amp;". ","")</f>
        <v/>
      </c>
      <c r="BV340" s="41" t="str">
        <f>IF(AE340&lt;&gt;"","Landowner: "&amp;AE340&amp;".","")</f>
        <v/>
      </c>
      <c r="BW340" s="41" t="str">
        <f>IF(AF340&lt;&gt;"","Element Occurrence ID: "&amp;AF340&amp;".","")</f>
        <v/>
      </c>
      <c r="BX340" s="41" t="str">
        <f t="shared" si="57"/>
        <v/>
      </c>
      <c r="BY340" t="str">
        <f t="shared" si="58"/>
        <v/>
      </c>
      <c r="BZ340" s="41" t="str">
        <f t="shared" si="59"/>
        <v/>
      </c>
      <c r="CA340" t="str">
        <f t="shared" si="60"/>
        <v/>
      </c>
      <c r="CB340" s="41" t="str">
        <f>IF(AU340&lt;&gt;"","Area immediately surrounding specimen: "&amp;AU340&amp;".","")</f>
        <v/>
      </c>
      <c r="CC340" s="41" t="str">
        <f>IF(T340&lt;&gt;"","Habit: "&amp;T340&amp;".","")</f>
        <v/>
      </c>
      <c r="CD340" s="41" t="str">
        <f>IF(U340&lt;&gt;"","Life history habit: "&amp;U340&amp;".","")</f>
        <v/>
      </c>
      <c r="CE340" s="41" t="str">
        <f>IF(V340&lt;&gt;"","Graminoid habit: "&amp;V340&amp;".","")</f>
        <v/>
      </c>
      <c r="CF340" s="41" t="str">
        <f>IF(W340&lt;&gt;"","Flower color: "&amp;W340&amp;".","")</f>
        <v/>
      </c>
      <c r="CG340" s="41" t="str">
        <f>IF(X340&lt;&gt;"","Height in centimeters: "&amp;X340&amp;".","")</f>
        <v/>
      </c>
      <c r="CH340" s="41" t="str">
        <f>IF(Y340&lt;&gt;"",Y340&amp;".","")</f>
        <v/>
      </c>
      <c r="CI340" s="41" t="str">
        <f t="shared" si="61"/>
        <v/>
      </c>
      <c r="CJ340" t="str">
        <f t="shared" si="62"/>
        <v/>
      </c>
      <c r="CK340" s="41" t="str">
        <f>IF(T340&lt;&gt;"","''habit'':"&amp;"''"&amp;T340&amp;"'',","")</f>
        <v/>
      </c>
      <c r="CL340" s="41" t="str">
        <f>IF(U340&lt;&gt;"","''life cycle habit'':"&amp;"''"&amp;U340&amp;"'',","")</f>
        <v/>
      </c>
      <c r="CM340" s="41" t="str">
        <f>IF(V340&lt;&gt;"","''graminoidHabit'':"&amp;"''"&amp;V340&amp;"'',","")</f>
        <v/>
      </c>
      <c r="CN340" s="41" t="str">
        <f>IF(W340&lt;&gt;"","''flower color'':"&amp;"''"&amp;W340&amp;"'',","")</f>
        <v/>
      </c>
      <c r="CO340" s="41" t="str">
        <f>IF(X340&lt;&gt;"","''heightInCentimeters'':"&amp;X340&amp;",","")</f>
        <v/>
      </c>
      <c r="CP340" s="41" t="str">
        <f>IF(Y340&lt;&gt;"",Y340,"")</f>
        <v/>
      </c>
      <c r="CQ340" s="41" t="str">
        <f t="shared" si="63"/>
        <v/>
      </c>
      <c r="CR340" s="42" t="str">
        <f t="shared" si="64"/>
        <v/>
      </c>
      <c r="CS340" t="str">
        <f t="shared" si="65"/>
        <v/>
      </c>
      <c r="CT340" t="str">
        <f>IF(L340="Y","tissue","")</f>
        <v/>
      </c>
      <c r="CU340" t="str">
        <f>IF(L340="Y","in collection","")</f>
        <v/>
      </c>
      <c r="CV340" t="str">
        <f>IF(L340="Y","dessicated","")</f>
        <v/>
      </c>
    </row>
    <row r="341" spans="1:100" ht="16.5" x14ac:dyDescent="0.3">
      <c r="A341" s="7"/>
      <c r="B341" s="19"/>
      <c r="C341" s="19"/>
      <c r="D341" s="19"/>
      <c r="E341" s="19"/>
      <c r="F341" s="19"/>
      <c r="G341" s="10"/>
      <c r="H341" s="14"/>
      <c r="I341" s="19"/>
      <c r="J341" s="19"/>
      <c r="K341" s="10"/>
      <c r="L341" s="19"/>
      <c r="M341" s="19"/>
      <c r="N341" s="19"/>
      <c r="O341" s="19"/>
      <c r="P341" s="19"/>
      <c r="Q341" s="24"/>
      <c r="R341" s="14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29"/>
      <c r="AL341" s="29"/>
      <c r="AM341" s="7"/>
      <c r="AN341" s="7"/>
      <c r="AO341" s="7"/>
      <c r="AP341" s="19"/>
      <c r="AQ341" s="19"/>
      <c r="AR341" s="19"/>
      <c r="AS341" s="14"/>
      <c r="AT341" s="19"/>
      <c r="AU341" s="19"/>
      <c r="AV341" s="19"/>
      <c r="AW341" s="14"/>
      <c r="AX341" s="19"/>
      <c r="AY341" s="19"/>
      <c r="AZ341" s="19"/>
      <c r="BA341" s="19"/>
      <c r="BB341" s="19"/>
      <c r="BC341" s="19"/>
      <c r="BD341" s="19"/>
      <c r="BE341" s="19"/>
      <c r="BF341" s="14"/>
      <c r="BG341" s="35" t="str">
        <f>IF(BB341&lt;&gt;"","&lt;a href='https://www.inaturalist.org/observations/"&amp;BB341&amp;" 'target='_blank' style='color: blue'&gt;iNaturalist Record: "&amp;BB341&amp;"&lt;/a&gt; ","")</f>
        <v/>
      </c>
      <c r="BH341" s="36" t="str">
        <f>IF(AT341&lt;&gt;"",AT341&amp;". ","")</f>
        <v/>
      </c>
      <c r="BI341" s="36" t="str">
        <f>IF(AV341&lt;&gt;"","Land use/disturbance history: "&amp;AV341&amp;". ","")</f>
        <v/>
      </c>
      <c r="BJ341" s="36" t="str">
        <f>IF(AW341&lt;&gt;"","Slope in degrees: "&amp;AW341&amp;". ","")</f>
        <v/>
      </c>
      <c r="BK341" s="36" t="str">
        <f>IF(AX341&lt;&gt;"","Slope aspect: "&amp;AX341&amp;". ","")</f>
        <v/>
      </c>
      <c r="BL341" s="36" t="str">
        <f>IF(AY341&lt;&gt;"","Soil description: "&amp;AY341&amp;". ","")</f>
        <v/>
      </c>
      <c r="BM341" s="36" t="str">
        <f>IF(BA341&lt;&gt;"","Terrain: "&amp;BA341&amp;". ","")</f>
        <v/>
      </c>
      <c r="BN341" s="36" t="str">
        <f t="shared" si="55"/>
        <v/>
      </c>
      <c r="BO341" t="str">
        <f t="shared" si="56"/>
        <v/>
      </c>
      <c r="BP341" t="str">
        <f>IF(BD341&lt;&gt;"","Permit: "&amp;BD341,"")</f>
        <v/>
      </c>
      <c r="BQ341" s="41" t="str">
        <f>IF(AA341="Abundant","Estimated frequency within viewshed: Abundant (&gt;500).",IF(AA341="Common","Estimated frequency within viewshed: Common (101-500).",IF(AA341="Frequent","Estimated frequency within viewshed: Frequent (11-100).",IF(AA341="Occasional","Estimated frequency within viewshed: Occasional (6-10).",IF(AA341="Rare","Estimated frequency within viewshed: Rare (1-5).","")))))</f>
        <v/>
      </c>
      <c r="BR341" s="41" t="str">
        <f>IF(B341&lt;&gt;"",B341&amp;". ","")</f>
        <v/>
      </c>
      <c r="BS341" s="41" t="str">
        <f>IF(M341="Same individual","Tissue sample collected.",IF(M341="Same population","Tissue sample collected from another individual in the same population.",""))</f>
        <v/>
      </c>
      <c r="BT341" s="41" t="str">
        <f>IF(R341&lt;&gt;"","Seed sample collected from "&amp;R341&amp;" plants within the same population.","")</f>
        <v/>
      </c>
      <c r="BU341" s="41" t="str">
        <f>IF(AB341&lt;&gt;"",AB341&amp;". ","")</f>
        <v/>
      </c>
      <c r="BV341" s="41" t="str">
        <f>IF(AE341&lt;&gt;"","Landowner: "&amp;AE341&amp;".","")</f>
        <v/>
      </c>
      <c r="BW341" s="41" t="str">
        <f>IF(AF341&lt;&gt;"","Element Occurrence ID: "&amp;AF341&amp;".","")</f>
        <v/>
      </c>
      <c r="BX341" s="41" t="str">
        <f t="shared" si="57"/>
        <v/>
      </c>
      <c r="BY341" t="str">
        <f t="shared" si="58"/>
        <v/>
      </c>
      <c r="BZ341" s="41" t="str">
        <f t="shared" si="59"/>
        <v/>
      </c>
      <c r="CA341" t="str">
        <f t="shared" si="60"/>
        <v/>
      </c>
      <c r="CB341" s="41" t="str">
        <f>IF(AU341&lt;&gt;"","Area immediately surrounding specimen: "&amp;AU341&amp;".","")</f>
        <v/>
      </c>
      <c r="CC341" s="41" t="str">
        <f>IF(T341&lt;&gt;"","Habit: "&amp;T341&amp;".","")</f>
        <v/>
      </c>
      <c r="CD341" s="41" t="str">
        <f>IF(U341&lt;&gt;"","Life history habit: "&amp;U341&amp;".","")</f>
        <v/>
      </c>
      <c r="CE341" s="41" t="str">
        <f>IF(V341&lt;&gt;"","Graminoid habit: "&amp;V341&amp;".","")</f>
        <v/>
      </c>
      <c r="CF341" s="41" t="str">
        <f>IF(W341&lt;&gt;"","Flower color: "&amp;W341&amp;".","")</f>
        <v/>
      </c>
      <c r="CG341" s="41" t="str">
        <f>IF(X341&lt;&gt;"","Height in centimeters: "&amp;X341&amp;".","")</f>
        <v/>
      </c>
      <c r="CH341" s="41" t="str">
        <f>IF(Y341&lt;&gt;"",Y341&amp;".","")</f>
        <v/>
      </c>
      <c r="CI341" s="41" t="str">
        <f t="shared" si="61"/>
        <v/>
      </c>
      <c r="CJ341" t="str">
        <f t="shared" si="62"/>
        <v/>
      </c>
      <c r="CK341" s="41" t="str">
        <f>IF(T341&lt;&gt;"","''habit'':"&amp;"''"&amp;T341&amp;"'',","")</f>
        <v/>
      </c>
      <c r="CL341" s="41" t="str">
        <f>IF(U341&lt;&gt;"","''life cycle habit'':"&amp;"''"&amp;U341&amp;"'',","")</f>
        <v/>
      </c>
      <c r="CM341" s="41" t="str">
        <f>IF(V341&lt;&gt;"","''graminoidHabit'':"&amp;"''"&amp;V341&amp;"'',","")</f>
        <v/>
      </c>
      <c r="CN341" s="41" t="str">
        <f>IF(W341&lt;&gt;"","''flower color'':"&amp;"''"&amp;W341&amp;"'',","")</f>
        <v/>
      </c>
      <c r="CO341" s="41" t="str">
        <f>IF(X341&lt;&gt;"","''heightInCentimeters'':"&amp;X341&amp;",","")</f>
        <v/>
      </c>
      <c r="CP341" s="41" t="str">
        <f>IF(Y341&lt;&gt;"",Y341,"")</f>
        <v/>
      </c>
      <c r="CQ341" s="41" t="str">
        <f t="shared" si="63"/>
        <v/>
      </c>
      <c r="CR341" s="42" t="str">
        <f t="shared" si="64"/>
        <v/>
      </c>
      <c r="CS341" t="str">
        <f t="shared" si="65"/>
        <v/>
      </c>
      <c r="CT341" t="str">
        <f>IF(L341="Y","tissue","")</f>
        <v/>
      </c>
      <c r="CU341" t="str">
        <f>IF(L341="Y","in collection","")</f>
        <v/>
      </c>
      <c r="CV341" t="str">
        <f>IF(L341="Y","dessicated","")</f>
        <v/>
      </c>
    </row>
    <row r="342" spans="1:100" ht="16.5" x14ac:dyDescent="0.3">
      <c r="A342" s="7"/>
      <c r="B342" s="19"/>
      <c r="C342" s="19"/>
      <c r="D342" s="19"/>
      <c r="E342" s="19"/>
      <c r="F342" s="19"/>
      <c r="G342" s="10"/>
      <c r="H342" s="14"/>
      <c r="I342" s="19"/>
      <c r="J342" s="19"/>
      <c r="K342" s="10"/>
      <c r="L342" s="19"/>
      <c r="M342" s="19"/>
      <c r="N342" s="19"/>
      <c r="O342" s="19"/>
      <c r="P342" s="19"/>
      <c r="Q342" s="24"/>
      <c r="R342" s="14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29"/>
      <c r="AL342" s="29"/>
      <c r="AM342" s="7"/>
      <c r="AN342" s="7"/>
      <c r="AO342" s="7"/>
      <c r="AP342" s="19"/>
      <c r="AQ342" s="19"/>
      <c r="AR342" s="19"/>
      <c r="AS342" s="14"/>
      <c r="AT342" s="19"/>
      <c r="AU342" s="19"/>
      <c r="AV342" s="19"/>
      <c r="AW342" s="14"/>
      <c r="AX342" s="19"/>
      <c r="AY342" s="19"/>
      <c r="AZ342" s="19"/>
      <c r="BA342" s="19"/>
      <c r="BB342" s="19"/>
      <c r="BC342" s="19"/>
      <c r="BD342" s="19"/>
      <c r="BE342" s="19"/>
      <c r="BF342" s="14"/>
      <c r="BG342" s="35" t="str">
        <f>IF(BB342&lt;&gt;"","&lt;a href='https://www.inaturalist.org/observations/"&amp;BB342&amp;" 'target='_blank' style='color: blue'&gt;iNaturalist Record: "&amp;BB342&amp;"&lt;/a&gt; ","")</f>
        <v/>
      </c>
      <c r="BH342" s="36" t="str">
        <f>IF(AT342&lt;&gt;"",AT342&amp;". ","")</f>
        <v/>
      </c>
      <c r="BI342" s="36" t="str">
        <f>IF(AV342&lt;&gt;"","Land use/disturbance history: "&amp;AV342&amp;". ","")</f>
        <v/>
      </c>
      <c r="BJ342" s="36" t="str">
        <f>IF(AW342&lt;&gt;"","Slope in degrees: "&amp;AW342&amp;". ","")</f>
        <v/>
      </c>
      <c r="BK342" s="36" t="str">
        <f>IF(AX342&lt;&gt;"","Slope aspect: "&amp;AX342&amp;". ","")</f>
        <v/>
      </c>
      <c r="BL342" s="36" t="str">
        <f>IF(AY342&lt;&gt;"","Soil description: "&amp;AY342&amp;". ","")</f>
        <v/>
      </c>
      <c r="BM342" s="36" t="str">
        <f>IF(BA342&lt;&gt;"","Terrain: "&amp;BA342&amp;". ","")</f>
        <v/>
      </c>
      <c r="BN342" s="36" t="str">
        <f t="shared" si="55"/>
        <v/>
      </c>
      <c r="BO342" t="str">
        <f t="shared" si="56"/>
        <v/>
      </c>
      <c r="BP342" t="str">
        <f>IF(BD342&lt;&gt;"","Permit: "&amp;BD342,"")</f>
        <v/>
      </c>
      <c r="BQ342" s="41" t="str">
        <f>IF(AA342="Abundant","Estimated frequency within viewshed: Abundant (&gt;500).",IF(AA342="Common","Estimated frequency within viewshed: Common (101-500).",IF(AA342="Frequent","Estimated frequency within viewshed: Frequent (11-100).",IF(AA342="Occasional","Estimated frequency within viewshed: Occasional (6-10).",IF(AA342="Rare","Estimated frequency within viewshed: Rare (1-5).","")))))</f>
        <v/>
      </c>
      <c r="BR342" s="41" t="str">
        <f>IF(B342&lt;&gt;"",B342&amp;". ","")</f>
        <v/>
      </c>
      <c r="BS342" s="41" t="str">
        <f>IF(M342="Same individual","Tissue sample collected.",IF(M342="Same population","Tissue sample collected from another individual in the same population.",""))</f>
        <v/>
      </c>
      <c r="BT342" s="41" t="str">
        <f>IF(R342&lt;&gt;"","Seed sample collected from "&amp;R342&amp;" plants within the same population.","")</f>
        <v/>
      </c>
      <c r="BU342" s="41" t="str">
        <f>IF(AB342&lt;&gt;"",AB342&amp;". ","")</f>
        <v/>
      </c>
      <c r="BV342" s="41" t="str">
        <f>IF(AE342&lt;&gt;"","Landowner: "&amp;AE342&amp;".","")</f>
        <v/>
      </c>
      <c r="BW342" s="41" t="str">
        <f>IF(AF342&lt;&gt;"","Element Occurrence ID: "&amp;AF342&amp;".","")</f>
        <v/>
      </c>
      <c r="BX342" s="41" t="str">
        <f t="shared" si="57"/>
        <v/>
      </c>
      <c r="BY342" t="str">
        <f t="shared" si="58"/>
        <v/>
      </c>
      <c r="BZ342" s="41" t="str">
        <f t="shared" si="59"/>
        <v/>
      </c>
      <c r="CA342" t="str">
        <f t="shared" si="60"/>
        <v/>
      </c>
      <c r="CB342" s="41" t="str">
        <f>IF(AU342&lt;&gt;"","Area immediately surrounding specimen: "&amp;AU342&amp;".","")</f>
        <v/>
      </c>
      <c r="CC342" s="41" t="str">
        <f>IF(T342&lt;&gt;"","Habit: "&amp;T342&amp;".","")</f>
        <v/>
      </c>
      <c r="CD342" s="41" t="str">
        <f>IF(U342&lt;&gt;"","Life history habit: "&amp;U342&amp;".","")</f>
        <v/>
      </c>
      <c r="CE342" s="41" t="str">
        <f>IF(V342&lt;&gt;"","Graminoid habit: "&amp;V342&amp;".","")</f>
        <v/>
      </c>
      <c r="CF342" s="41" t="str">
        <f>IF(W342&lt;&gt;"","Flower color: "&amp;W342&amp;".","")</f>
        <v/>
      </c>
      <c r="CG342" s="41" t="str">
        <f>IF(X342&lt;&gt;"","Height in centimeters: "&amp;X342&amp;".","")</f>
        <v/>
      </c>
      <c r="CH342" s="41" t="str">
        <f>IF(Y342&lt;&gt;"",Y342&amp;".","")</f>
        <v/>
      </c>
      <c r="CI342" s="41" t="str">
        <f t="shared" si="61"/>
        <v/>
      </c>
      <c r="CJ342" t="str">
        <f t="shared" si="62"/>
        <v/>
      </c>
      <c r="CK342" s="41" t="str">
        <f>IF(T342&lt;&gt;"","''habit'':"&amp;"''"&amp;T342&amp;"'',","")</f>
        <v/>
      </c>
      <c r="CL342" s="41" t="str">
        <f>IF(U342&lt;&gt;"","''life cycle habit'':"&amp;"''"&amp;U342&amp;"'',","")</f>
        <v/>
      </c>
      <c r="CM342" s="41" t="str">
        <f>IF(V342&lt;&gt;"","''graminoidHabit'':"&amp;"''"&amp;V342&amp;"'',","")</f>
        <v/>
      </c>
      <c r="CN342" s="41" t="str">
        <f>IF(W342&lt;&gt;"","''flower color'':"&amp;"''"&amp;W342&amp;"'',","")</f>
        <v/>
      </c>
      <c r="CO342" s="41" t="str">
        <f>IF(X342&lt;&gt;"","''heightInCentimeters'':"&amp;X342&amp;",","")</f>
        <v/>
      </c>
      <c r="CP342" s="41" t="str">
        <f>IF(Y342&lt;&gt;"",Y342,"")</f>
        <v/>
      </c>
      <c r="CQ342" s="41" t="str">
        <f t="shared" si="63"/>
        <v/>
      </c>
      <c r="CR342" s="42" t="str">
        <f t="shared" si="64"/>
        <v/>
      </c>
      <c r="CS342" t="str">
        <f t="shared" si="65"/>
        <v/>
      </c>
      <c r="CT342" t="str">
        <f>IF(L342="Y","tissue","")</f>
        <v/>
      </c>
      <c r="CU342" t="str">
        <f>IF(L342="Y","in collection","")</f>
        <v/>
      </c>
      <c r="CV342" t="str">
        <f>IF(L342="Y","dessicated","")</f>
        <v/>
      </c>
    </row>
    <row r="343" spans="1:100" ht="16.5" x14ac:dyDescent="0.3">
      <c r="A343" s="7"/>
      <c r="B343" s="19"/>
      <c r="C343" s="19"/>
      <c r="D343" s="19"/>
      <c r="E343" s="19"/>
      <c r="F343" s="19"/>
      <c r="G343" s="10"/>
      <c r="H343" s="14"/>
      <c r="I343" s="19"/>
      <c r="J343" s="19"/>
      <c r="K343" s="10"/>
      <c r="L343" s="19"/>
      <c r="M343" s="19"/>
      <c r="N343" s="19"/>
      <c r="O343" s="19"/>
      <c r="P343" s="19"/>
      <c r="Q343" s="24"/>
      <c r="R343" s="14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29"/>
      <c r="AL343" s="29"/>
      <c r="AM343" s="7"/>
      <c r="AN343" s="7"/>
      <c r="AO343" s="7"/>
      <c r="AP343" s="19"/>
      <c r="AQ343" s="19"/>
      <c r="AR343" s="19"/>
      <c r="AS343" s="14"/>
      <c r="AT343" s="19"/>
      <c r="AU343" s="19"/>
      <c r="AV343" s="19"/>
      <c r="AW343" s="14"/>
      <c r="AX343" s="19"/>
      <c r="AY343" s="19"/>
      <c r="AZ343" s="19"/>
      <c r="BA343" s="19"/>
      <c r="BB343" s="19"/>
      <c r="BC343" s="19"/>
      <c r="BD343" s="19"/>
      <c r="BE343" s="19"/>
      <c r="BF343" s="14"/>
      <c r="BG343" s="35" t="str">
        <f>IF(BB343&lt;&gt;"","&lt;a href='https://www.inaturalist.org/observations/"&amp;BB343&amp;" 'target='_blank' style='color: blue'&gt;iNaturalist Record: "&amp;BB343&amp;"&lt;/a&gt; ","")</f>
        <v/>
      </c>
      <c r="BH343" s="36" t="str">
        <f>IF(AT343&lt;&gt;"",AT343&amp;". ","")</f>
        <v/>
      </c>
      <c r="BI343" s="36" t="str">
        <f>IF(AV343&lt;&gt;"","Land use/disturbance history: "&amp;AV343&amp;". ","")</f>
        <v/>
      </c>
      <c r="BJ343" s="36" t="str">
        <f>IF(AW343&lt;&gt;"","Slope in degrees: "&amp;AW343&amp;". ","")</f>
        <v/>
      </c>
      <c r="BK343" s="36" t="str">
        <f>IF(AX343&lt;&gt;"","Slope aspect: "&amp;AX343&amp;". ","")</f>
        <v/>
      </c>
      <c r="BL343" s="36" t="str">
        <f>IF(AY343&lt;&gt;"","Soil description: "&amp;AY343&amp;". ","")</f>
        <v/>
      </c>
      <c r="BM343" s="36" t="str">
        <f>IF(BA343&lt;&gt;"","Terrain: "&amp;BA343&amp;". ","")</f>
        <v/>
      </c>
      <c r="BN343" s="36" t="str">
        <f t="shared" si="55"/>
        <v/>
      </c>
      <c r="BO343" t="str">
        <f t="shared" si="56"/>
        <v/>
      </c>
      <c r="BP343" t="str">
        <f>IF(BD343&lt;&gt;"","Permit: "&amp;BD343,"")</f>
        <v/>
      </c>
      <c r="BQ343" s="41" t="str">
        <f>IF(AA343="Abundant","Estimated frequency within viewshed: Abundant (&gt;500).",IF(AA343="Common","Estimated frequency within viewshed: Common (101-500).",IF(AA343="Frequent","Estimated frequency within viewshed: Frequent (11-100).",IF(AA343="Occasional","Estimated frequency within viewshed: Occasional (6-10).",IF(AA343="Rare","Estimated frequency within viewshed: Rare (1-5).","")))))</f>
        <v/>
      </c>
      <c r="BR343" s="41" t="str">
        <f>IF(B343&lt;&gt;"",B343&amp;". ","")</f>
        <v/>
      </c>
      <c r="BS343" s="41" t="str">
        <f>IF(M343="Same individual","Tissue sample collected.",IF(M343="Same population","Tissue sample collected from another individual in the same population.",""))</f>
        <v/>
      </c>
      <c r="BT343" s="41" t="str">
        <f>IF(R343&lt;&gt;"","Seed sample collected from "&amp;R343&amp;" plants within the same population.","")</f>
        <v/>
      </c>
      <c r="BU343" s="41" t="str">
        <f>IF(AB343&lt;&gt;"",AB343&amp;". ","")</f>
        <v/>
      </c>
      <c r="BV343" s="41" t="str">
        <f>IF(AE343&lt;&gt;"","Landowner: "&amp;AE343&amp;".","")</f>
        <v/>
      </c>
      <c r="BW343" s="41" t="str">
        <f>IF(AF343&lt;&gt;"","Element Occurrence ID: "&amp;AF343&amp;".","")</f>
        <v/>
      </c>
      <c r="BX343" s="41" t="str">
        <f t="shared" si="57"/>
        <v/>
      </c>
      <c r="BY343" t="str">
        <f t="shared" si="58"/>
        <v/>
      </c>
      <c r="BZ343" s="41" t="str">
        <f t="shared" si="59"/>
        <v/>
      </c>
      <c r="CA343" t="str">
        <f t="shared" si="60"/>
        <v/>
      </c>
      <c r="CB343" s="41" t="str">
        <f>IF(AU343&lt;&gt;"","Area immediately surrounding specimen: "&amp;AU343&amp;".","")</f>
        <v/>
      </c>
      <c r="CC343" s="41" t="str">
        <f>IF(T343&lt;&gt;"","Habit: "&amp;T343&amp;".","")</f>
        <v/>
      </c>
      <c r="CD343" s="41" t="str">
        <f>IF(U343&lt;&gt;"","Life history habit: "&amp;U343&amp;".","")</f>
        <v/>
      </c>
      <c r="CE343" s="41" t="str">
        <f>IF(V343&lt;&gt;"","Graminoid habit: "&amp;V343&amp;".","")</f>
        <v/>
      </c>
      <c r="CF343" s="41" t="str">
        <f>IF(W343&lt;&gt;"","Flower color: "&amp;W343&amp;".","")</f>
        <v/>
      </c>
      <c r="CG343" s="41" t="str">
        <f>IF(X343&lt;&gt;"","Height in centimeters: "&amp;X343&amp;".","")</f>
        <v/>
      </c>
      <c r="CH343" s="41" t="str">
        <f>IF(Y343&lt;&gt;"",Y343&amp;".","")</f>
        <v/>
      </c>
      <c r="CI343" s="41" t="str">
        <f t="shared" si="61"/>
        <v/>
      </c>
      <c r="CJ343" t="str">
        <f t="shared" si="62"/>
        <v/>
      </c>
      <c r="CK343" s="41" t="str">
        <f>IF(T343&lt;&gt;"","''habit'':"&amp;"''"&amp;T343&amp;"'',","")</f>
        <v/>
      </c>
      <c r="CL343" s="41" t="str">
        <f>IF(U343&lt;&gt;"","''life cycle habit'':"&amp;"''"&amp;U343&amp;"'',","")</f>
        <v/>
      </c>
      <c r="CM343" s="41" t="str">
        <f>IF(V343&lt;&gt;"","''graminoidHabit'':"&amp;"''"&amp;V343&amp;"'',","")</f>
        <v/>
      </c>
      <c r="CN343" s="41" t="str">
        <f>IF(W343&lt;&gt;"","''flower color'':"&amp;"''"&amp;W343&amp;"'',","")</f>
        <v/>
      </c>
      <c r="CO343" s="41" t="str">
        <f>IF(X343&lt;&gt;"","''heightInCentimeters'':"&amp;X343&amp;",","")</f>
        <v/>
      </c>
      <c r="CP343" s="41" t="str">
        <f>IF(Y343&lt;&gt;"",Y343,"")</f>
        <v/>
      </c>
      <c r="CQ343" s="41" t="str">
        <f t="shared" si="63"/>
        <v/>
      </c>
      <c r="CR343" s="42" t="str">
        <f t="shared" si="64"/>
        <v/>
      </c>
      <c r="CS343" t="str">
        <f t="shared" si="65"/>
        <v/>
      </c>
      <c r="CT343" t="str">
        <f>IF(L343="Y","tissue","")</f>
        <v/>
      </c>
      <c r="CU343" t="str">
        <f>IF(L343="Y","in collection","")</f>
        <v/>
      </c>
      <c r="CV343" t="str">
        <f>IF(L343="Y","dessicated","")</f>
        <v/>
      </c>
    </row>
    <row r="344" spans="1:100" ht="16.5" x14ac:dyDescent="0.3">
      <c r="A344" s="7"/>
      <c r="B344" s="19"/>
      <c r="C344" s="19"/>
      <c r="D344" s="19"/>
      <c r="E344" s="19"/>
      <c r="F344" s="19"/>
      <c r="G344" s="10"/>
      <c r="H344" s="14"/>
      <c r="I344" s="19"/>
      <c r="J344" s="19"/>
      <c r="K344" s="10"/>
      <c r="L344" s="19"/>
      <c r="M344" s="19"/>
      <c r="N344" s="19"/>
      <c r="O344" s="19"/>
      <c r="P344" s="19"/>
      <c r="Q344" s="24"/>
      <c r="R344" s="14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29"/>
      <c r="AL344" s="29"/>
      <c r="AM344" s="7"/>
      <c r="AN344" s="7"/>
      <c r="AO344" s="7"/>
      <c r="AP344" s="19"/>
      <c r="AQ344" s="19"/>
      <c r="AR344" s="19"/>
      <c r="AS344" s="14"/>
      <c r="AT344" s="19"/>
      <c r="AU344" s="19"/>
      <c r="AV344" s="19"/>
      <c r="AW344" s="14"/>
      <c r="AX344" s="19"/>
      <c r="AY344" s="19"/>
      <c r="AZ344" s="19"/>
      <c r="BA344" s="19"/>
      <c r="BB344" s="19"/>
      <c r="BC344" s="19"/>
      <c r="BD344" s="19"/>
      <c r="BE344" s="19"/>
      <c r="BF344" s="14"/>
      <c r="BG344" s="35" t="str">
        <f>IF(BB344&lt;&gt;"","&lt;a href='https://www.inaturalist.org/observations/"&amp;BB344&amp;" 'target='_blank' style='color: blue'&gt;iNaturalist Record: "&amp;BB344&amp;"&lt;/a&gt; ","")</f>
        <v/>
      </c>
      <c r="BH344" s="36" t="str">
        <f>IF(AT344&lt;&gt;"",AT344&amp;". ","")</f>
        <v/>
      </c>
      <c r="BI344" s="36" t="str">
        <f>IF(AV344&lt;&gt;"","Land use/disturbance history: "&amp;AV344&amp;". ","")</f>
        <v/>
      </c>
      <c r="BJ344" s="36" t="str">
        <f>IF(AW344&lt;&gt;"","Slope in degrees: "&amp;AW344&amp;". ","")</f>
        <v/>
      </c>
      <c r="BK344" s="36" t="str">
        <f>IF(AX344&lt;&gt;"","Slope aspect: "&amp;AX344&amp;". ","")</f>
        <v/>
      </c>
      <c r="BL344" s="36" t="str">
        <f>IF(AY344&lt;&gt;"","Soil description: "&amp;AY344&amp;". ","")</f>
        <v/>
      </c>
      <c r="BM344" s="36" t="str">
        <f>IF(BA344&lt;&gt;"","Terrain: "&amp;BA344&amp;". ","")</f>
        <v/>
      </c>
      <c r="BN344" s="36" t="str">
        <f t="shared" si="55"/>
        <v/>
      </c>
      <c r="BO344" t="str">
        <f t="shared" si="56"/>
        <v/>
      </c>
      <c r="BP344" t="str">
        <f>IF(BD344&lt;&gt;"","Permit: "&amp;BD344,"")</f>
        <v/>
      </c>
      <c r="BQ344" s="41" t="str">
        <f>IF(AA344="Abundant","Estimated frequency within viewshed: Abundant (&gt;500).",IF(AA344="Common","Estimated frequency within viewshed: Common (101-500).",IF(AA344="Frequent","Estimated frequency within viewshed: Frequent (11-100).",IF(AA344="Occasional","Estimated frequency within viewshed: Occasional (6-10).",IF(AA344="Rare","Estimated frequency within viewshed: Rare (1-5).","")))))</f>
        <v/>
      </c>
      <c r="BR344" s="41" t="str">
        <f>IF(B344&lt;&gt;"",B344&amp;". ","")</f>
        <v/>
      </c>
      <c r="BS344" s="41" t="str">
        <f>IF(M344="Same individual","Tissue sample collected.",IF(M344="Same population","Tissue sample collected from another individual in the same population.",""))</f>
        <v/>
      </c>
      <c r="BT344" s="41" t="str">
        <f>IF(R344&lt;&gt;"","Seed sample collected from "&amp;R344&amp;" plants within the same population.","")</f>
        <v/>
      </c>
      <c r="BU344" s="41" t="str">
        <f>IF(AB344&lt;&gt;"",AB344&amp;". ","")</f>
        <v/>
      </c>
      <c r="BV344" s="41" t="str">
        <f>IF(AE344&lt;&gt;"","Landowner: "&amp;AE344&amp;".","")</f>
        <v/>
      </c>
      <c r="BW344" s="41" t="str">
        <f>IF(AF344&lt;&gt;"","Element Occurrence ID: "&amp;AF344&amp;".","")</f>
        <v/>
      </c>
      <c r="BX344" s="41" t="str">
        <f t="shared" si="57"/>
        <v/>
      </c>
      <c r="BY344" t="str">
        <f t="shared" si="58"/>
        <v/>
      </c>
      <c r="BZ344" s="41" t="str">
        <f t="shared" si="59"/>
        <v/>
      </c>
      <c r="CA344" t="str">
        <f t="shared" si="60"/>
        <v/>
      </c>
      <c r="CB344" s="41" t="str">
        <f>IF(AU344&lt;&gt;"","Area immediately surrounding specimen: "&amp;AU344&amp;".","")</f>
        <v/>
      </c>
      <c r="CC344" s="41" t="str">
        <f>IF(T344&lt;&gt;"","Habit: "&amp;T344&amp;".","")</f>
        <v/>
      </c>
      <c r="CD344" s="41" t="str">
        <f>IF(U344&lt;&gt;"","Life history habit: "&amp;U344&amp;".","")</f>
        <v/>
      </c>
      <c r="CE344" s="41" t="str">
        <f>IF(V344&lt;&gt;"","Graminoid habit: "&amp;V344&amp;".","")</f>
        <v/>
      </c>
      <c r="CF344" s="41" t="str">
        <f>IF(W344&lt;&gt;"","Flower color: "&amp;W344&amp;".","")</f>
        <v/>
      </c>
      <c r="CG344" s="41" t="str">
        <f>IF(X344&lt;&gt;"","Height in centimeters: "&amp;X344&amp;".","")</f>
        <v/>
      </c>
      <c r="CH344" s="41" t="str">
        <f>IF(Y344&lt;&gt;"",Y344&amp;".","")</f>
        <v/>
      </c>
      <c r="CI344" s="41" t="str">
        <f t="shared" si="61"/>
        <v/>
      </c>
      <c r="CJ344" t="str">
        <f t="shared" si="62"/>
        <v/>
      </c>
      <c r="CK344" s="41" t="str">
        <f>IF(T344&lt;&gt;"","''habit'':"&amp;"''"&amp;T344&amp;"'',","")</f>
        <v/>
      </c>
      <c r="CL344" s="41" t="str">
        <f>IF(U344&lt;&gt;"","''life cycle habit'':"&amp;"''"&amp;U344&amp;"'',","")</f>
        <v/>
      </c>
      <c r="CM344" s="41" t="str">
        <f>IF(V344&lt;&gt;"","''graminoidHabit'':"&amp;"''"&amp;V344&amp;"'',","")</f>
        <v/>
      </c>
      <c r="CN344" s="41" t="str">
        <f>IF(W344&lt;&gt;"","''flower color'':"&amp;"''"&amp;W344&amp;"'',","")</f>
        <v/>
      </c>
      <c r="CO344" s="41" t="str">
        <f>IF(X344&lt;&gt;"","''heightInCentimeters'':"&amp;X344&amp;",","")</f>
        <v/>
      </c>
      <c r="CP344" s="41" t="str">
        <f>IF(Y344&lt;&gt;"",Y344,"")</f>
        <v/>
      </c>
      <c r="CQ344" s="41" t="str">
        <f t="shared" si="63"/>
        <v/>
      </c>
      <c r="CR344" s="42" t="str">
        <f t="shared" si="64"/>
        <v/>
      </c>
      <c r="CS344" t="str">
        <f t="shared" si="65"/>
        <v/>
      </c>
      <c r="CT344" t="str">
        <f>IF(L344="Y","tissue","")</f>
        <v/>
      </c>
      <c r="CU344" t="str">
        <f>IF(L344="Y","in collection","")</f>
        <v/>
      </c>
      <c r="CV344" t="str">
        <f>IF(L344="Y","dessicated","")</f>
        <v/>
      </c>
    </row>
    <row r="345" spans="1:100" ht="16.5" x14ac:dyDescent="0.3">
      <c r="A345" s="7"/>
      <c r="B345" s="19"/>
      <c r="C345" s="19"/>
      <c r="D345" s="19"/>
      <c r="E345" s="19"/>
      <c r="F345" s="19"/>
      <c r="G345" s="10"/>
      <c r="H345" s="14"/>
      <c r="I345" s="19"/>
      <c r="J345" s="19"/>
      <c r="K345" s="10"/>
      <c r="L345" s="19"/>
      <c r="M345" s="19"/>
      <c r="N345" s="19"/>
      <c r="O345" s="19"/>
      <c r="P345" s="19"/>
      <c r="Q345" s="24"/>
      <c r="R345" s="14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29"/>
      <c r="AL345" s="29"/>
      <c r="AM345" s="7"/>
      <c r="AN345" s="7"/>
      <c r="AO345" s="7"/>
      <c r="AP345" s="19"/>
      <c r="AQ345" s="19"/>
      <c r="AR345" s="19"/>
      <c r="AS345" s="14"/>
      <c r="AT345" s="19"/>
      <c r="AU345" s="19"/>
      <c r="AV345" s="19"/>
      <c r="AW345" s="14"/>
      <c r="AX345" s="19"/>
      <c r="AY345" s="19"/>
      <c r="AZ345" s="19"/>
      <c r="BA345" s="19"/>
      <c r="BB345" s="19"/>
      <c r="BC345" s="19"/>
      <c r="BD345" s="19"/>
      <c r="BE345" s="19"/>
      <c r="BF345" s="14"/>
      <c r="BG345" s="35" t="str">
        <f>IF(BB345&lt;&gt;"","&lt;a href='https://www.inaturalist.org/observations/"&amp;BB345&amp;" 'target='_blank' style='color: blue'&gt;iNaturalist Record: "&amp;BB345&amp;"&lt;/a&gt; ","")</f>
        <v/>
      </c>
      <c r="BH345" s="36" t="str">
        <f>IF(AT345&lt;&gt;"",AT345&amp;". ","")</f>
        <v/>
      </c>
      <c r="BI345" s="36" t="str">
        <f>IF(AV345&lt;&gt;"","Land use/disturbance history: "&amp;AV345&amp;". ","")</f>
        <v/>
      </c>
      <c r="BJ345" s="36" t="str">
        <f>IF(AW345&lt;&gt;"","Slope in degrees: "&amp;AW345&amp;". ","")</f>
        <v/>
      </c>
      <c r="BK345" s="36" t="str">
        <f>IF(AX345&lt;&gt;"","Slope aspect: "&amp;AX345&amp;". ","")</f>
        <v/>
      </c>
      <c r="BL345" s="36" t="str">
        <f>IF(AY345&lt;&gt;"","Soil description: "&amp;AY345&amp;". ","")</f>
        <v/>
      </c>
      <c r="BM345" s="36" t="str">
        <f>IF(BA345&lt;&gt;"","Terrain: "&amp;BA345&amp;". ","")</f>
        <v/>
      </c>
      <c r="BN345" s="36" t="str">
        <f t="shared" si="55"/>
        <v/>
      </c>
      <c r="BO345" t="str">
        <f t="shared" si="56"/>
        <v/>
      </c>
      <c r="BP345" t="str">
        <f>IF(BD345&lt;&gt;"","Permit: "&amp;BD345,"")</f>
        <v/>
      </c>
      <c r="BQ345" s="41" t="str">
        <f>IF(AA345="Abundant","Estimated frequency within viewshed: Abundant (&gt;500).",IF(AA345="Common","Estimated frequency within viewshed: Common (101-500).",IF(AA345="Frequent","Estimated frequency within viewshed: Frequent (11-100).",IF(AA345="Occasional","Estimated frequency within viewshed: Occasional (6-10).",IF(AA345="Rare","Estimated frequency within viewshed: Rare (1-5).","")))))</f>
        <v/>
      </c>
      <c r="BR345" s="41" t="str">
        <f>IF(B345&lt;&gt;"",B345&amp;". ","")</f>
        <v/>
      </c>
      <c r="BS345" s="41" t="str">
        <f>IF(M345="Same individual","Tissue sample collected.",IF(M345="Same population","Tissue sample collected from another individual in the same population.",""))</f>
        <v/>
      </c>
      <c r="BT345" s="41" t="str">
        <f>IF(R345&lt;&gt;"","Seed sample collected from "&amp;R345&amp;" plants within the same population.","")</f>
        <v/>
      </c>
      <c r="BU345" s="41" t="str">
        <f>IF(AB345&lt;&gt;"",AB345&amp;". ","")</f>
        <v/>
      </c>
      <c r="BV345" s="41" t="str">
        <f>IF(AE345&lt;&gt;"","Landowner: "&amp;AE345&amp;".","")</f>
        <v/>
      </c>
      <c r="BW345" s="41" t="str">
        <f>IF(AF345&lt;&gt;"","Element Occurrence ID: "&amp;AF345&amp;".","")</f>
        <v/>
      </c>
      <c r="BX345" s="41" t="str">
        <f t="shared" si="57"/>
        <v/>
      </c>
      <c r="BY345" t="str">
        <f t="shared" si="58"/>
        <v/>
      </c>
      <c r="BZ345" s="41" t="str">
        <f t="shared" si="59"/>
        <v/>
      </c>
      <c r="CA345" t="str">
        <f t="shared" si="60"/>
        <v/>
      </c>
      <c r="CB345" s="41" t="str">
        <f>IF(AU345&lt;&gt;"","Area immediately surrounding specimen: "&amp;AU345&amp;".","")</f>
        <v/>
      </c>
      <c r="CC345" s="41" t="str">
        <f>IF(T345&lt;&gt;"","Habit: "&amp;T345&amp;".","")</f>
        <v/>
      </c>
      <c r="CD345" s="41" t="str">
        <f>IF(U345&lt;&gt;"","Life history habit: "&amp;U345&amp;".","")</f>
        <v/>
      </c>
      <c r="CE345" s="41" t="str">
        <f>IF(V345&lt;&gt;"","Graminoid habit: "&amp;V345&amp;".","")</f>
        <v/>
      </c>
      <c r="CF345" s="41" t="str">
        <f>IF(W345&lt;&gt;"","Flower color: "&amp;W345&amp;".","")</f>
        <v/>
      </c>
      <c r="CG345" s="41" t="str">
        <f>IF(X345&lt;&gt;"","Height in centimeters: "&amp;X345&amp;".","")</f>
        <v/>
      </c>
      <c r="CH345" s="41" t="str">
        <f>IF(Y345&lt;&gt;"",Y345&amp;".","")</f>
        <v/>
      </c>
      <c r="CI345" s="41" t="str">
        <f t="shared" si="61"/>
        <v/>
      </c>
      <c r="CJ345" t="str">
        <f t="shared" si="62"/>
        <v/>
      </c>
      <c r="CK345" s="41" t="str">
        <f>IF(T345&lt;&gt;"","''habit'':"&amp;"''"&amp;T345&amp;"'',","")</f>
        <v/>
      </c>
      <c r="CL345" s="41" t="str">
        <f>IF(U345&lt;&gt;"","''life cycle habit'':"&amp;"''"&amp;U345&amp;"'',","")</f>
        <v/>
      </c>
      <c r="CM345" s="41" t="str">
        <f>IF(V345&lt;&gt;"","''graminoidHabit'':"&amp;"''"&amp;V345&amp;"'',","")</f>
        <v/>
      </c>
      <c r="CN345" s="41" t="str">
        <f>IF(W345&lt;&gt;"","''flower color'':"&amp;"''"&amp;W345&amp;"'',","")</f>
        <v/>
      </c>
      <c r="CO345" s="41" t="str">
        <f>IF(X345&lt;&gt;"","''heightInCentimeters'':"&amp;X345&amp;",","")</f>
        <v/>
      </c>
      <c r="CP345" s="41" t="str">
        <f>IF(Y345&lt;&gt;"",Y345,"")</f>
        <v/>
      </c>
      <c r="CQ345" s="41" t="str">
        <f t="shared" si="63"/>
        <v/>
      </c>
      <c r="CR345" s="42" t="str">
        <f t="shared" si="64"/>
        <v/>
      </c>
      <c r="CS345" t="str">
        <f t="shared" si="65"/>
        <v/>
      </c>
      <c r="CT345" t="str">
        <f>IF(L345="Y","tissue","")</f>
        <v/>
      </c>
      <c r="CU345" t="str">
        <f>IF(L345="Y","in collection","")</f>
        <v/>
      </c>
      <c r="CV345" t="str">
        <f>IF(L345="Y","dessicated","")</f>
        <v/>
      </c>
    </row>
    <row r="346" spans="1:100" ht="16.5" x14ac:dyDescent="0.3">
      <c r="A346" s="7"/>
      <c r="B346" s="19"/>
      <c r="C346" s="19"/>
      <c r="D346" s="19"/>
      <c r="E346" s="19"/>
      <c r="F346" s="19"/>
      <c r="G346" s="10"/>
      <c r="H346" s="14"/>
      <c r="I346" s="19"/>
      <c r="J346" s="19"/>
      <c r="K346" s="10"/>
      <c r="L346" s="19"/>
      <c r="M346" s="19"/>
      <c r="N346" s="19"/>
      <c r="O346" s="19"/>
      <c r="P346" s="19"/>
      <c r="Q346" s="24"/>
      <c r="R346" s="14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29"/>
      <c r="AL346" s="29"/>
      <c r="AM346" s="7"/>
      <c r="AN346" s="7"/>
      <c r="AO346" s="7"/>
      <c r="AP346" s="19"/>
      <c r="AQ346" s="19"/>
      <c r="AR346" s="19"/>
      <c r="AS346" s="14"/>
      <c r="AT346" s="19"/>
      <c r="AU346" s="19"/>
      <c r="AV346" s="19"/>
      <c r="AW346" s="14"/>
      <c r="AX346" s="19"/>
      <c r="AY346" s="19"/>
      <c r="AZ346" s="19"/>
      <c r="BA346" s="19"/>
      <c r="BB346" s="19"/>
      <c r="BC346" s="19"/>
      <c r="BD346" s="19"/>
      <c r="BE346" s="19"/>
      <c r="BF346" s="14"/>
      <c r="BG346" s="35" t="str">
        <f>IF(BB346&lt;&gt;"","&lt;a href='https://www.inaturalist.org/observations/"&amp;BB346&amp;" 'target='_blank' style='color: blue'&gt;iNaturalist Record: "&amp;BB346&amp;"&lt;/a&gt; ","")</f>
        <v/>
      </c>
      <c r="BH346" s="36" t="str">
        <f>IF(AT346&lt;&gt;"",AT346&amp;". ","")</f>
        <v/>
      </c>
      <c r="BI346" s="36" t="str">
        <f>IF(AV346&lt;&gt;"","Land use/disturbance history: "&amp;AV346&amp;". ","")</f>
        <v/>
      </c>
      <c r="BJ346" s="36" t="str">
        <f>IF(AW346&lt;&gt;"","Slope in degrees: "&amp;AW346&amp;". ","")</f>
        <v/>
      </c>
      <c r="BK346" s="36" t="str">
        <f>IF(AX346&lt;&gt;"","Slope aspect: "&amp;AX346&amp;". ","")</f>
        <v/>
      </c>
      <c r="BL346" s="36" t="str">
        <f>IF(AY346&lt;&gt;"","Soil description: "&amp;AY346&amp;". ","")</f>
        <v/>
      </c>
      <c r="BM346" s="36" t="str">
        <f>IF(BA346&lt;&gt;"","Terrain: "&amp;BA346&amp;". ","")</f>
        <v/>
      </c>
      <c r="BN346" s="36" t="str">
        <f t="shared" si="55"/>
        <v/>
      </c>
      <c r="BO346" t="str">
        <f t="shared" si="56"/>
        <v/>
      </c>
      <c r="BP346" t="str">
        <f>IF(BD346&lt;&gt;"","Permit: "&amp;BD346,"")</f>
        <v/>
      </c>
      <c r="BQ346" s="41" t="str">
        <f>IF(AA346="Abundant","Estimated frequency within viewshed: Abundant (&gt;500).",IF(AA346="Common","Estimated frequency within viewshed: Common (101-500).",IF(AA346="Frequent","Estimated frequency within viewshed: Frequent (11-100).",IF(AA346="Occasional","Estimated frequency within viewshed: Occasional (6-10).",IF(AA346="Rare","Estimated frequency within viewshed: Rare (1-5).","")))))</f>
        <v/>
      </c>
      <c r="BR346" s="41" t="str">
        <f>IF(B346&lt;&gt;"",B346&amp;". ","")</f>
        <v/>
      </c>
      <c r="BS346" s="41" t="str">
        <f>IF(M346="Same individual","Tissue sample collected.",IF(M346="Same population","Tissue sample collected from another individual in the same population.",""))</f>
        <v/>
      </c>
      <c r="BT346" s="41" t="str">
        <f>IF(R346&lt;&gt;"","Seed sample collected from "&amp;R346&amp;" plants within the same population.","")</f>
        <v/>
      </c>
      <c r="BU346" s="41" t="str">
        <f>IF(AB346&lt;&gt;"",AB346&amp;". ","")</f>
        <v/>
      </c>
      <c r="BV346" s="41" t="str">
        <f>IF(AE346&lt;&gt;"","Landowner: "&amp;AE346&amp;".","")</f>
        <v/>
      </c>
      <c r="BW346" s="41" t="str">
        <f>IF(AF346&lt;&gt;"","Element Occurrence ID: "&amp;AF346&amp;".","")</f>
        <v/>
      </c>
      <c r="BX346" s="41" t="str">
        <f t="shared" si="57"/>
        <v/>
      </c>
      <c r="BY346" t="str">
        <f t="shared" si="58"/>
        <v/>
      </c>
      <c r="BZ346" s="41" t="str">
        <f t="shared" si="59"/>
        <v/>
      </c>
      <c r="CA346" t="str">
        <f t="shared" si="60"/>
        <v/>
      </c>
      <c r="CB346" s="41" t="str">
        <f>IF(AU346&lt;&gt;"","Area immediately surrounding specimen: "&amp;AU346&amp;".","")</f>
        <v/>
      </c>
      <c r="CC346" s="41" t="str">
        <f>IF(T346&lt;&gt;"","Habit: "&amp;T346&amp;".","")</f>
        <v/>
      </c>
      <c r="CD346" s="41" t="str">
        <f>IF(U346&lt;&gt;"","Life history habit: "&amp;U346&amp;".","")</f>
        <v/>
      </c>
      <c r="CE346" s="41" t="str">
        <f>IF(V346&lt;&gt;"","Graminoid habit: "&amp;V346&amp;".","")</f>
        <v/>
      </c>
      <c r="CF346" s="41" t="str">
        <f>IF(W346&lt;&gt;"","Flower color: "&amp;W346&amp;".","")</f>
        <v/>
      </c>
      <c r="CG346" s="41" t="str">
        <f>IF(X346&lt;&gt;"","Height in centimeters: "&amp;X346&amp;".","")</f>
        <v/>
      </c>
      <c r="CH346" s="41" t="str">
        <f>IF(Y346&lt;&gt;"",Y346&amp;".","")</f>
        <v/>
      </c>
      <c r="CI346" s="41" t="str">
        <f t="shared" si="61"/>
        <v/>
      </c>
      <c r="CJ346" t="str">
        <f t="shared" si="62"/>
        <v/>
      </c>
      <c r="CK346" s="41" t="str">
        <f>IF(T346&lt;&gt;"","''habit'':"&amp;"''"&amp;T346&amp;"'',","")</f>
        <v/>
      </c>
      <c r="CL346" s="41" t="str">
        <f>IF(U346&lt;&gt;"","''life cycle habit'':"&amp;"''"&amp;U346&amp;"'',","")</f>
        <v/>
      </c>
      <c r="CM346" s="41" t="str">
        <f>IF(V346&lt;&gt;"","''graminoidHabit'':"&amp;"''"&amp;V346&amp;"'',","")</f>
        <v/>
      </c>
      <c r="CN346" s="41" t="str">
        <f>IF(W346&lt;&gt;"","''flower color'':"&amp;"''"&amp;W346&amp;"'',","")</f>
        <v/>
      </c>
      <c r="CO346" s="41" t="str">
        <f>IF(X346&lt;&gt;"","''heightInCentimeters'':"&amp;X346&amp;",","")</f>
        <v/>
      </c>
      <c r="CP346" s="41" t="str">
        <f>IF(Y346&lt;&gt;"",Y346,"")</f>
        <v/>
      </c>
      <c r="CQ346" s="41" t="str">
        <f t="shared" si="63"/>
        <v/>
      </c>
      <c r="CR346" s="42" t="str">
        <f t="shared" si="64"/>
        <v/>
      </c>
      <c r="CS346" t="str">
        <f t="shared" si="65"/>
        <v/>
      </c>
      <c r="CT346" t="str">
        <f>IF(L346="Y","tissue","")</f>
        <v/>
      </c>
      <c r="CU346" t="str">
        <f>IF(L346="Y","in collection","")</f>
        <v/>
      </c>
      <c r="CV346" t="str">
        <f>IF(L346="Y","dessicated","")</f>
        <v/>
      </c>
    </row>
    <row r="347" spans="1:100" ht="16.5" x14ac:dyDescent="0.3">
      <c r="A347" s="7"/>
      <c r="B347" s="19"/>
      <c r="C347" s="19"/>
      <c r="D347" s="19"/>
      <c r="E347" s="19"/>
      <c r="F347" s="19"/>
      <c r="G347" s="10"/>
      <c r="H347" s="14"/>
      <c r="I347" s="19"/>
      <c r="J347" s="19"/>
      <c r="K347" s="10"/>
      <c r="L347" s="19"/>
      <c r="M347" s="19"/>
      <c r="N347" s="19"/>
      <c r="O347" s="19"/>
      <c r="P347" s="19"/>
      <c r="Q347" s="24"/>
      <c r="R347" s="14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29"/>
      <c r="AL347" s="29"/>
      <c r="AM347" s="7"/>
      <c r="AN347" s="7"/>
      <c r="AO347" s="7"/>
      <c r="AP347" s="19"/>
      <c r="AQ347" s="19"/>
      <c r="AR347" s="19"/>
      <c r="AS347" s="14"/>
      <c r="AT347" s="19"/>
      <c r="AU347" s="19"/>
      <c r="AV347" s="19"/>
      <c r="AW347" s="14"/>
      <c r="AX347" s="19"/>
      <c r="AY347" s="19"/>
      <c r="AZ347" s="19"/>
      <c r="BA347" s="19"/>
      <c r="BB347" s="19"/>
      <c r="BC347" s="19"/>
      <c r="BD347" s="19"/>
      <c r="BE347" s="19"/>
      <c r="BF347" s="14"/>
      <c r="BG347" s="35" t="str">
        <f>IF(BB347&lt;&gt;"","&lt;a href='https://www.inaturalist.org/observations/"&amp;BB347&amp;" 'target='_blank' style='color: blue'&gt;iNaturalist Record: "&amp;BB347&amp;"&lt;/a&gt; ","")</f>
        <v/>
      </c>
      <c r="BH347" s="36" t="str">
        <f>IF(AT347&lt;&gt;"",AT347&amp;". ","")</f>
        <v/>
      </c>
      <c r="BI347" s="36" t="str">
        <f>IF(AV347&lt;&gt;"","Land use/disturbance history: "&amp;AV347&amp;". ","")</f>
        <v/>
      </c>
      <c r="BJ347" s="36" t="str">
        <f>IF(AW347&lt;&gt;"","Slope in degrees: "&amp;AW347&amp;". ","")</f>
        <v/>
      </c>
      <c r="BK347" s="36" t="str">
        <f>IF(AX347&lt;&gt;"","Slope aspect: "&amp;AX347&amp;". ","")</f>
        <v/>
      </c>
      <c r="BL347" s="36" t="str">
        <f>IF(AY347&lt;&gt;"","Soil description: "&amp;AY347&amp;". ","")</f>
        <v/>
      </c>
      <c r="BM347" s="36" t="str">
        <f>IF(BA347&lt;&gt;"","Terrain: "&amp;BA347&amp;". ","")</f>
        <v/>
      </c>
      <c r="BN347" s="36" t="str">
        <f t="shared" si="55"/>
        <v/>
      </c>
      <c r="BO347" t="str">
        <f t="shared" si="56"/>
        <v/>
      </c>
      <c r="BP347" t="str">
        <f>IF(BD347&lt;&gt;"","Permit: "&amp;BD347,"")</f>
        <v/>
      </c>
      <c r="BQ347" s="41" t="str">
        <f>IF(AA347="Abundant","Estimated frequency within viewshed: Abundant (&gt;500).",IF(AA347="Common","Estimated frequency within viewshed: Common (101-500).",IF(AA347="Frequent","Estimated frequency within viewshed: Frequent (11-100).",IF(AA347="Occasional","Estimated frequency within viewshed: Occasional (6-10).",IF(AA347="Rare","Estimated frequency within viewshed: Rare (1-5).","")))))</f>
        <v/>
      </c>
      <c r="BR347" s="41" t="str">
        <f>IF(B347&lt;&gt;"",B347&amp;". ","")</f>
        <v/>
      </c>
      <c r="BS347" s="41" t="str">
        <f>IF(M347="Same individual","Tissue sample collected.",IF(M347="Same population","Tissue sample collected from another individual in the same population.",""))</f>
        <v/>
      </c>
      <c r="BT347" s="41" t="str">
        <f>IF(R347&lt;&gt;"","Seed sample collected from "&amp;R347&amp;" plants within the same population.","")</f>
        <v/>
      </c>
      <c r="BU347" s="41" t="str">
        <f>IF(AB347&lt;&gt;"",AB347&amp;". ","")</f>
        <v/>
      </c>
      <c r="BV347" s="41" t="str">
        <f>IF(AE347&lt;&gt;"","Landowner: "&amp;AE347&amp;".","")</f>
        <v/>
      </c>
      <c r="BW347" s="41" t="str">
        <f>IF(AF347&lt;&gt;"","Element Occurrence ID: "&amp;AF347&amp;".","")</f>
        <v/>
      </c>
      <c r="BX347" s="41" t="str">
        <f t="shared" si="57"/>
        <v/>
      </c>
      <c r="BY347" t="str">
        <f t="shared" si="58"/>
        <v/>
      </c>
      <c r="BZ347" s="41" t="str">
        <f t="shared" si="59"/>
        <v/>
      </c>
      <c r="CA347" t="str">
        <f t="shared" si="60"/>
        <v/>
      </c>
      <c r="CB347" s="41" t="str">
        <f>IF(AU347&lt;&gt;"","Area immediately surrounding specimen: "&amp;AU347&amp;".","")</f>
        <v/>
      </c>
      <c r="CC347" s="41" t="str">
        <f>IF(T347&lt;&gt;"","Habit: "&amp;T347&amp;".","")</f>
        <v/>
      </c>
      <c r="CD347" s="41" t="str">
        <f>IF(U347&lt;&gt;"","Life history habit: "&amp;U347&amp;".","")</f>
        <v/>
      </c>
      <c r="CE347" s="41" t="str">
        <f>IF(V347&lt;&gt;"","Graminoid habit: "&amp;V347&amp;".","")</f>
        <v/>
      </c>
      <c r="CF347" s="41" t="str">
        <f>IF(W347&lt;&gt;"","Flower color: "&amp;W347&amp;".","")</f>
        <v/>
      </c>
      <c r="CG347" s="41" t="str">
        <f>IF(X347&lt;&gt;"","Height in centimeters: "&amp;X347&amp;".","")</f>
        <v/>
      </c>
      <c r="CH347" s="41" t="str">
        <f>IF(Y347&lt;&gt;"",Y347&amp;".","")</f>
        <v/>
      </c>
      <c r="CI347" s="41" t="str">
        <f t="shared" si="61"/>
        <v/>
      </c>
      <c r="CJ347" t="str">
        <f t="shared" si="62"/>
        <v/>
      </c>
      <c r="CK347" s="41" t="str">
        <f>IF(T347&lt;&gt;"","''habit'':"&amp;"''"&amp;T347&amp;"'',","")</f>
        <v/>
      </c>
      <c r="CL347" s="41" t="str">
        <f>IF(U347&lt;&gt;"","''life cycle habit'':"&amp;"''"&amp;U347&amp;"'',","")</f>
        <v/>
      </c>
      <c r="CM347" s="41" t="str">
        <f>IF(V347&lt;&gt;"","''graminoidHabit'':"&amp;"''"&amp;V347&amp;"'',","")</f>
        <v/>
      </c>
      <c r="CN347" s="41" t="str">
        <f>IF(W347&lt;&gt;"","''flower color'':"&amp;"''"&amp;W347&amp;"'',","")</f>
        <v/>
      </c>
      <c r="CO347" s="41" t="str">
        <f>IF(X347&lt;&gt;"","''heightInCentimeters'':"&amp;X347&amp;",","")</f>
        <v/>
      </c>
      <c r="CP347" s="41" t="str">
        <f>IF(Y347&lt;&gt;"",Y347,"")</f>
        <v/>
      </c>
      <c r="CQ347" s="41" t="str">
        <f t="shared" si="63"/>
        <v/>
      </c>
      <c r="CR347" s="42" t="str">
        <f t="shared" si="64"/>
        <v/>
      </c>
      <c r="CS347" t="str">
        <f t="shared" si="65"/>
        <v/>
      </c>
      <c r="CT347" t="str">
        <f>IF(L347="Y","tissue","")</f>
        <v/>
      </c>
      <c r="CU347" t="str">
        <f>IF(L347="Y","in collection","")</f>
        <v/>
      </c>
      <c r="CV347" t="str">
        <f>IF(L347="Y","dessicated","")</f>
        <v/>
      </c>
    </row>
    <row r="348" spans="1:100" ht="16.5" x14ac:dyDescent="0.3">
      <c r="A348" s="7"/>
      <c r="B348" s="19"/>
      <c r="C348" s="19"/>
      <c r="D348" s="19"/>
      <c r="E348" s="19"/>
      <c r="F348" s="19"/>
      <c r="G348" s="10"/>
      <c r="H348" s="14"/>
      <c r="I348" s="19"/>
      <c r="J348" s="19"/>
      <c r="K348" s="10"/>
      <c r="L348" s="19"/>
      <c r="M348" s="19"/>
      <c r="N348" s="19"/>
      <c r="O348" s="19"/>
      <c r="P348" s="19"/>
      <c r="Q348" s="24"/>
      <c r="R348" s="14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29"/>
      <c r="AL348" s="29"/>
      <c r="AM348" s="7"/>
      <c r="AN348" s="7"/>
      <c r="AO348" s="7"/>
      <c r="AP348" s="19"/>
      <c r="AQ348" s="19"/>
      <c r="AR348" s="19"/>
      <c r="AS348" s="14"/>
      <c r="AT348" s="19"/>
      <c r="AU348" s="19"/>
      <c r="AV348" s="19"/>
      <c r="AW348" s="14"/>
      <c r="AX348" s="19"/>
      <c r="AY348" s="19"/>
      <c r="AZ348" s="19"/>
      <c r="BA348" s="19"/>
      <c r="BB348" s="19"/>
      <c r="BC348" s="19"/>
      <c r="BD348" s="19"/>
      <c r="BE348" s="19"/>
      <c r="BF348" s="14"/>
      <c r="BG348" s="35" t="str">
        <f>IF(BB348&lt;&gt;"","&lt;a href='https://www.inaturalist.org/observations/"&amp;BB348&amp;" 'target='_blank' style='color: blue'&gt;iNaturalist Record: "&amp;BB348&amp;"&lt;/a&gt; ","")</f>
        <v/>
      </c>
      <c r="BH348" s="36" t="str">
        <f>IF(AT348&lt;&gt;"",AT348&amp;". ","")</f>
        <v/>
      </c>
      <c r="BI348" s="36" t="str">
        <f>IF(AV348&lt;&gt;"","Land use/disturbance history: "&amp;AV348&amp;". ","")</f>
        <v/>
      </c>
      <c r="BJ348" s="36" t="str">
        <f>IF(AW348&lt;&gt;"","Slope in degrees: "&amp;AW348&amp;". ","")</f>
        <v/>
      </c>
      <c r="BK348" s="36" t="str">
        <f>IF(AX348&lt;&gt;"","Slope aspect: "&amp;AX348&amp;". ","")</f>
        <v/>
      </c>
      <c r="BL348" s="36" t="str">
        <f>IF(AY348&lt;&gt;"","Soil description: "&amp;AY348&amp;". ","")</f>
        <v/>
      </c>
      <c r="BM348" s="36" t="str">
        <f>IF(BA348&lt;&gt;"","Terrain: "&amp;BA348&amp;". ","")</f>
        <v/>
      </c>
      <c r="BN348" s="36" t="str">
        <f t="shared" si="55"/>
        <v/>
      </c>
      <c r="BO348" t="str">
        <f t="shared" si="56"/>
        <v/>
      </c>
      <c r="BP348" t="str">
        <f>IF(BD348&lt;&gt;"","Permit: "&amp;BD348,"")</f>
        <v/>
      </c>
      <c r="BQ348" s="41" t="str">
        <f>IF(AA348="Abundant","Estimated frequency within viewshed: Abundant (&gt;500).",IF(AA348="Common","Estimated frequency within viewshed: Common (101-500).",IF(AA348="Frequent","Estimated frequency within viewshed: Frequent (11-100).",IF(AA348="Occasional","Estimated frequency within viewshed: Occasional (6-10).",IF(AA348="Rare","Estimated frequency within viewshed: Rare (1-5).","")))))</f>
        <v/>
      </c>
      <c r="BR348" s="41" t="str">
        <f>IF(B348&lt;&gt;"",B348&amp;". ","")</f>
        <v/>
      </c>
      <c r="BS348" s="41" t="str">
        <f>IF(M348="Same individual","Tissue sample collected.",IF(M348="Same population","Tissue sample collected from another individual in the same population.",""))</f>
        <v/>
      </c>
      <c r="BT348" s="41" t="str">
        <f>IF(R348&lt;&gt;"","Seed sample collected from "&amp;R348&amp;" plants within the same population.","")</f>
        <v/>
      </c>
      <c r="BU348" s="41" t="str">
        <f>IF(AB348&lt;&gt;"",AB348&amp;". ","")</f>
        <v/>
      </c>
      <c r="BV348" s="41" t="str">
        <f>IF(AE348&lt;&gt;"","Landowner: "&amp;AE348&amp;".","")</f>
        <v/>
      </c>
      <c r="BW348" s="41" t="str">
        <f>IF(AF348&lt;&gt;"","Element Occurrence ID: "&amp;AF348&amp;".","")</f>
        <v/>
      </c>
      <c r="BX348" s="41" t="str">
        <f t="shared" si="57"/>
        <v/>
      </c>
      <c r="BY348" t="str">
        <f t="shared" si="58"/>
        <v/>
      </c>
      <c r="BZ348" s="41" t="str">
        <f t="shared" si="59"/>
        <v/>
      </c>
      <c r="CA348" t="str">
        <f t="shared" si="60"/>
        <v/>
      </c>
      <c r="CB348" s="41" t="str">
        <f>IF(AU348&lt;&gt;"","Area immediately surrounding specimen: "&amp;AU348&amp;".","")</f>
        <v/>
      </c>
      <c r="CC348" s="41" t="str">
        <f>IF(T348&lt;&gt;"","Habit: "&amp;T348&amp;".","")</f>
        <v/>
      </c>
      <c r="CD348" s="41" t="str">
        <f>IF(U348&lt;&gt;"","Life history habit: "&amp;U348&amp;".","")</f>
        <v/>
      </c>
      <c r="CE348" s="41" t="str">
        <f>IF(V348&lt;&gt;"","Graminoid habit: "&amp;V348&amp;".","")</f>
        <v/>
      </c>
      <c r="CF348" s="41" t="str">
        <f>IF(W348&lt;&gt;"","Flower color: "&amp;W348&amp;".","")</f>
        <v/>
      </c>
      <c r="CG348" s="41" t="str">
        <f>IF(X348&lt;&gt;"","Height in centimeters: "&amp;X348&amp;".","")</f>
        <v/>
      </c>
      <c r="CH348" s="41" t="str">
        <f>IF(Y348&lt;&gt;"",Y348&amp;".","")</f>
        <v/>
      </c>
      <c r="CI348" s="41" t="str">
        <f t="shared" si="61"/>
        <v/>
      </c>
      <c r="CJ348" t="str">
        <f t="shared" si="62"/>
        <v/>
      </c>
      <c r="CK348" s="41" t="str">
        <f>IF(T348&lt;&gt;"","''habit'':"&amp;"''"&amp;T348&amp;"'',","")</f>
        <v/>
      </c>
      <c r="CL348" s="41" t="str">
        <f>IF(U348&lt;&gt;"","''life cycle habit'':"&amp;"''"&amp;U348&amp;"'',","")</f>
        <v/>
      </c>
      <c r="CM348" s="41" t="str">
        <f>IF(V348&lt;&gt;"","''graminoidHabit'':"&amp;"''"&amp;V348&amp;"'',","")</f>
        <v/>
      </c>
      <c r="CN348" s="41" t="str">
        <f>IF(W348&lt;&gt;"","''flower color'':"&amp;"''"&amp;W348&amp;"'',","")</f>
        <v/>
      </c>
      <c r="CO348" s="41" t="str">
        <f>IF(X348&lt;&gt;"","''heightInCentimeters'':"&amp;X348&amp;",","")</f>
        <v/>
      </c>
      <c r="CP348" s="41" t="str">
        <f>IF(Y348&lt;&gt;"",Y348,"")</f>
        <v/>
      </c>
      <c r="CQ348" s="41" t="str">
        <f t="shared" si="63"/>
        <v/>
      </c>
      <c r="CR348" s="42" t="str">
        <f t="shared" si="64"/>
        <v/>
      </c>
      <c r="CS348" t="str">
        <f t="shared" si="65"/>
        <v/>
      </c>
      <c r="CT348" t="str">
        <f>IF(L348="Y","tissue","")</f>
        <v/>
      </c>
      <c r="CU348" t="str">
        <f>IF(L348="Y","in collection","")</f>
        <v/>
      </c>
      <c r="CV348" t="str">
        <f>IF(L348="Y","dessicated","")</f>
        <v/>
      </c>
    </row>
    <row r="349" spans="1:100" ht="16.5" x14ac:dyDescent="0.3">
      <c r="A349" s="7"/>
      <c r="B349" s="19"/>
      <c r="C349" s="19"/>
      <c r="D349" s="19"/>
      <c r="E349" s="19"/>
      <c r="F349" s="19"/>
      <c r="G349" s="10"/>
      <c r="H349" s="14"/>
      <c r="I349" s="19"/>
      <c r="J349" s="19"/>
      <c r="K349" s="10"/>
      <c r="L349" s="19"/>
      <c r="M349" s="19"/>
      <c r="N349" s="19"/>
      <c r="O349" s="19"/>
      <c r="P349" s="19"/>
      <c r="Q349" s="24"/>
      <c r="R349" s="14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29"/>
      <c r="AL349" s="29"/>
      <c r="AM349" s="7"/>
      <c r="AN349" s="7"/>
      <c r="AO349" s="7"/>
      <c r="AP349" s="19"/>
      <c r="AQ349" s="19"/>
      <c r="AR349" s="19"/>
      <c r="AS349" s="14"/>
      <c r="AT349" s="19"/>
      <c r="AU349" s="19"/>
      <c r="AV349" s="19"/>
      <c r="AW349" s="14"/>
      <c r="AX349" s="19"/>
      <c r="AY349" s="19"/>
      <c r="AZ349" s="19"/>
      <c r="BA349" s="19"/>
      <c r="BB349" s="19"/>
      <c r="BC349" s="19"/>
      <c r="BD349" s="19"/>
      <c r="BE349" s="19"/>
      <c r="BF349" s="14"/>
      <c r="BG349" s="35" t="str">
        <f>IF(BB349&lt;&gt;"","&lt;a href='https://www.inaturalist.org/observations/"&amp;BB349&amp;" 'target='_blank' style='color: blue'&gt;iNaturalist Record: "&amp;BB349&amp;"&lt;/a&gt; ","")</f>
        <v/>
      </c>
      <c r="BH349" s="36" t="str">
        <f>IF(AT349&lt;&gt;"",AT349&amp;". ","")</f>
        <v/>
      </c>
      <c r="BI349" s="36" t="str">
        <f>IF(AV349&lt;&gt;"","Land use/disturbance history: "&amp;AV349&amp;". ","")</f>
        <v/>
      </c>
      <c r="BJ349" s="36" t="str">
        <f>IF(AW349&lt;&gt;"","Slope in degrees: "&amp;AW349&amp;". ","")</f>
        <v/>
      </c>
      <c r="BK349" s="36" t="str">
        <f>IF(AX349&lt;&gt;"","Slope aspect: "&amp;AX349&amp;". ","")</f>
        <v/>
      </c>
      <c r="BL349" s="36" t="str">
        <f>IF(AY349&lt;&gt;"","Soil description: "&amp;AY349&amp;". ","")</f>
        <v/>
      </c>
      <c r="BM349" s="36" t="str">
        <f>IF(BA349&lt;&gt;"","Terrain: "&amp;BA349&amp;". ","")</f>
        <v/>
      </c>
      <c r="BN349" s="36" t="str">
        <f t="shared" si="55"/>
        <v/>
      </c>
      <c r="BO349" t="str">
        <f t="shared" si="56"/>
        <v/>
      </c>
      <c r="BP349" t="str">
        <f>IF(BD349&lt;&gt;"","Permit: "&amp;BD349,"")</f>
        <v/>
      </c>
      <c r="BQ349" s="41" t="str">
        <f>IF(AA349="Abundant","Estimated frequency within viewshed: Abundant (&gt;500).",IF(AA349="Common","Estimated frequency within viewshed: Common (101-500).",IF(AA349="Frequent","Estimated frequency within viewshed: Frequent (11-100).",IF(AA349="Occasional","Estimated frequency within viewshed: Occasional (6-10).",IF(AA349="Rare","Estimated frequency within viewshed: Rare (1-5).","")))))</f>
        <v/>
      </c>
      <c r="BR349" s="41" t="str">
        <f>IF(B349&lt;&gt;"",B349&amp;". ","")</f>
        <v/>
      </c>
      <c r="BS349" s="41" t="str">
        <f>IF(M349="Same individual","Tissue sample collected.",IF(M349="Same population","Tissue sample collected from another individual in the same population.",""))</f>
        <v/>
      </c>
      <c r="BT349" s="41" t="str">
        <f>IF(R349&lt;&gt;"","Seed sample collected from "&amp;R349&amp;" plants within the same population.","")</f>
        <v/>
      </c>
      <c r="BU349" s="41" t="str">
        <f>IF(AB349&lt;&gt;"",AB349&amp;". ","")</f>
        <v/>
      </c>
      <c r="BV349" s="41" t="str">
        <f>IF(AE349&lt;&gt;"","Landowner: "&amp;AE349&amp;".","")</f>
        <v/>
      </c>
      <c r="BW349" s="41" t="str">
        <f>IF(AF349&lt;&gt;"","Element Occurrence ID: "&amp;AF349&amp;".","")</f>
        <v/>
      </c>
      <c r="BX349" s="41" t="str">
        <f t="shared" si="57"/>
        <v/>
      </c>
      <c r="BY349" t="str">
        <f t="shared" si="58"/>
        <v/>
      </c>
      <c r="BZ349" s="41" t="str">
        <f t="shared" si="59"/>
        <v/>
      </c>
      <c r="CA349" t="str">
        <f t="shared" si="60"/>
        <v/>
      </c>
      <c r="CB349" s="41" t="str">
        <f>IF(AU349&lt;&gt;"","Area immediately surrounding specimen: "&amp;AU349&amp;".","")</f>
        <v/>
      </c>
      <c r="CC349" s="41" t="str">
        <f>IF(T349&lt;&gt;"","Habit: "&amp;T349&amp;".","")</f>
        <v/>
      </c>
      <c r="CD349" s="41" t="str">
        <f>IF(U349&lt;&gt;"","Life history habit: "&amp;U349&amp;".","")</f>
        <v/>
      </c>
      <c r="CE349" s="41" t="str">
        <f>IF(V349&lt;&gt;"","Graminoid habit: "&amp;V349&amp;".","")</f>
        <v/>
      </c>
      <c r="CF349" s="41" t="str">
        <f>IF(W349&lt;&gt;"","Flower color: "&amp;W349&amp;".","")</f>
        <v/>
      </c>
      <c r="CG349" s="41" t="str">
        <f>IF(X349&lt;&gt;"","Height in centimeters: "&amp;X349&amp;".","")</f>
        <v/>
      </c>
      <c r="CH349" s="41" t="str">
        <f>IF(Y349&lt;&gt;"",Y349&amp;".","")</f>
        <v/>
      </c>
      <c r="CI349" s="41" t="str">
        <f t="shared" si="61"/>
        <v/>
      </c>
      <c r="CJ349" t="str">
        <f t="shared" si="62"/>
        <v/>
      </c>
      <c r="CK349" s="41" t="str">
        <f>IF(T349&lt;&gt;"","''habit'':"&amp;"''"&amp;T349&amp;"'',","")</f>
        <v/>
      </c>
      <c r="CL349" s="41" t="str">
        <f>IF(U349&lt;&gt;"","''life cycle habit'':"&amp;"''"&amp;U349&amp;"'',","")</f>
        <v/>
      </c>
      <c r="CM349" s="41" t="str">
        <f>IF(V349&lt;&gt;"","''graminoidHabit'':"&amp;"''"&amp;V349&amp;"'',","")</f>
        <v/>
      </c>
      <c r="CN349" s="41" t="str">
        <f>IF(W349&lt;&gt;"","''flower color'':"&amp;"''"&amp;W349&amp;"'',","")</f>
        <v/>
      </c>
      <c r="CO349" s="41" t="str">
        <f>IF(X349&lt;&gt;"","''heightInCentimeters'':"&amp;X349&amp;",","")</f>
        <v/>
      </c>
      <c r="CP349" s="41" t="str">
        <f>IF(Y349&lt;&gt;"",Y349,"")</f>
        <v/>
      </c>
      <c r="CQ349" s="41" t="str">
        <f t="shared" si="63"/>
        <v/>
      </c>
      <c r="CR349" s="42" t="str">
        <f t="shared" si="64"/>
        <v/>
      </c>
      <c r="CS349" t="str">
        <f t="shared" si="65"/>
        <v/>
      </c>
      <c r="CT349" t="str">
        <f>IF(L349="Y","tissue","")</f>
        <v/>
      </c>
      <c r="CU349" t="str">
        <f>IF(L349="Y","in collection","")</f>
        <v/>
      </c>
      <c r="CV349" t="str">
        <f>IF(L349="Y","dessicated","")</f>
        <v/>
      </c>
    </row>
    <row r="350" spans="1:100" ht="16.5" x14ac:dyDescent="0.3">
      <c r="A350" s="7"/>
      <c r="B350" s="19"/>
      <c r="C350" s="19"/>
      <c r="D350" s="19"/>
      <c r="E350" s="19"/>
      <c r="F350" s="19"/>
      <c r="G350" s="10"/>
      <c r="H350" s="14"/>
      <c r="I350" s="19"/>
      <c r="J350" s="19"/>
      <c r="K350" s="10"/>
      <c r="L350" s="19"/>
      <c r="M350" s="19"/>
      <c r="N350" s="19"/>
      <c r="O350" s="19"/>
      <c r="P350" s="19"/>
      <c r="Q350" s="24"/>
      <c r="R350" s="14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29"/>
      <c r="AL350" s="29"/>
      <c r="AM350" s="7"/>
      <c r="AN350" s="7"/>
      <c r="AO350" s="7"/>
      <c r="AP350" s="19"/>
      <c r="AQ350" s="19"/>
      <c r="AR350" s="19"/>
      <c r="AS350" s="14"/>
      <c r="AT350" s="19"/>
      <c r="AU350" s="19"/>
      <c r="AV350" s="19"/>
      <c r="AW350" s="14"/>
      <c r="AX350" s="19"/>
      <c r="AY350" s="19"/>
      <c r="AZ350" s="19"/>
      <c r="BA350" s="19"/>
      <c r="BB350" s="19"/>
      <c r="BC350" s="19"/>
      <c r="BD350" s="19"/>
      <c r="BE350" s="19"/>
      <c r="BF350" s="14"/>
      <c r="BG350" s="35" t="str">
        <f>IF(BB350&lt;&gt;"","&lt;a href='https://www.inaturalist.org/observations/"&amp;BB350&amp;" 'target='_blank' style='color: blue'&gt;iNaturalist Record: "&amp;BB350&amp;"&lt;/a&gt; ","")</f>
        <v/>
      </c>
      <c r="BH350" s="36" t="str">
        <f>IF(AT350&lt;&gt;"",AT350&amp;". ","")</f>
        <v/>
      </c>
      <c r="BI350" s="36" t="str">
        <f>IF(AV350&lt;&gt;"","Land use/disturbance history: "&amp;AV350&amp;". ","")</f>
        <v/>
      </c>
      <c r="BJ350" s="36" t="str">
        <f>IF(AW350&lt;&gt;"","Slope in degrees: "&amp;AW350&amp;". ","")</f>
        <v/>
      </c>
      <c r="BK350" s="36" t="str">
        <f>IF(AX350&lt;&gt;"","Slope aspect: "&amp;AX350&amp;". ","")</f>
        <v/>
      </c>
      <c r="BL350" s="36" t="str">
        <f>IF(AY350&lt;&gt;"","Soil description: "&amp;AY350&amp;". ","")</f>
        <v/>
      </c>
      <c r="BM350" s="36" t="str">
        <f>IF(BA350&lt;&gt;"","Terrain: "&amp;BA350&amp;". ","")</f>
        <v/>
      </c>
      <c r="BN350" s="36" t="str">
        <f t="shared" si="55"/>
        <v/>
      </c>
      <c r="BO350" t="str">
        <f t="shared" si="56"/>
        <v/>
      </c>
      <c r="BP350" t="str">
        <f>IF(BD350&lt;&gt;"","Permit: "&amp;BD350,"")</f>
        <v/>
      </c>
      <c r="BQ350" s="41" t="str">
        <f>IF(AA350="Abundant","Estimated frequency within viewshed: Abundant (&gt;500).",IF(AA350="Common","Estimated frequency within viewshed: Common (101-500).",IF(AA350="Frequent","Estimated frequency within viewshed: Frequent (11-100).",IF(AA350="Occasional","Estimated frequency within viewshed: Occasional (6-10).",IF(AA350="Rare","Estimated frequency within viewshed: Rare (1-5).","")))))</f>
        <v/>
      </c>
      <c r="BR350" s="41" t="str">
        <f>IF(B350&lt;&gt;"",B350&amp;". ","")</f>
        <v/>
      </c>
      <c r="BS350" s="41" t="str">
        <f>IF(M350="Same individual","Tissue sample collected.",IF(M350="Same population","Tissue sample collected from another individual in the same population.",""))</f>
        <v/>
      </c>
      <c r="BT350" s="41" t="str">
        <f>IF(R350&lt;&gt;"","Seed sample collected from "&amp;R350&amp;" plants within the same population.","")</f>
        <v/>
      </c>
      <c r="BU350" s="41" t="str">
        <f>IF(AB350&lt;&gt;"",AB350&amp;". ","")</f>
        <v/>
      </c>
      <c r="BV350" s="41" t="str">
        <f>IF(AE350&lt;&gt;"","Landowner: "&amp;AE350&amp;".","")</f>
        <v/>
      </c>
      <c r="BW350" s="41" t="str">
        <f>IF(AF350&lt;&gt;"","Element Occurrence ID: "&amp;AF350&amp;".","")</f>
        <v/>
      </c>
      <c r="BX350" s="41" t="str">
        <f t="shared" si="57"/>
        <v/>
      </c>
      <c r="BY350" t="str">
        <f t="shared" si="58"/>
        <v/>
      </c>
      <c r="BZ350" s="41" t="str">
        <f t="shared" si="59"/>
        <v/>
      </c>
      <c r="CA350" t="str">
        <f t="shared" si="60"/>
        <v/>
      </c>
      <c r="CB350" s="41" t="str">
        <f>IF(AU350&lt;&gt;"","Area immediately surrounding specimen: "&amp;AU350&amp;".","")</f>
        <v/>
      </c>
      <c r="CC350" s="41" t="str">
        <f>IF(T350&lt;&gt;"","Habit: "&amp;T350&amp;".","")</f>
        <v/>
      </c>
      <c r="CD350" s="41" t="str">
        <f>IF(U350&lt;&gt;"","Life history habit: "&amp;U350&amp;".","")</f>
        <v/>
      </c>
      <c r="CE350" s="41" t="str">
        <f>IF(V350&lt;&gt;"","Graminoid habit: "&amp;V350&amp;".","")</f>
        <v/>
      </c>
      <c r="CF350" s="41" t="str">
        <f>IF(W350&lt;&gt;"","Flower color: "&amp;W350&amp;".","")</f>
        <v/>
      </c>
      <c r="CG350" s="41" t="str">
        <f>IF(X350&lt;&gt;"","Height in centimeters: "&amp;X350&amp;".","")</f>
        <v/>
      </c>
      <c r="CH350" s="41" t="str">
        <f>IF(Y350&lt;&gt;"",Y350&amp;".","")</f>
        <v/>
      </c>
      <c r="CI350" s="41" t="str">
        <f t="shared" si="61"/>
        <v/>
      </c>
      <c r="CJ350" t="str">
        <f t="shared" si="62"/>
        <v/>
      </c>
      <c r="CK350" s="41" t="str">
        <f>IF(T350&lt;&gt;"","''habit'':"&amp;"''"&amp;T350&amp;"'',","")</f>
        <v/>
      </c>
      <c r="CL350" s="41" t="str">
        <f>IF(U350&lt;&gt;"","''life cycle habit'':"&amp;"''"&amp;U350&amp;"'',","")</f>
        <v/>
      </c>
      <c r="CM350" s="41" t="str">
        <f>IF(V350&lt;&gt;"","''graminoidHabit'':"&amp;"''"&amp;V350&amp;"'',","")</f>
        <v/>
      </c>
      <c r="CN350" s="41" t="str">
        <f>IF(W350&lt;&gt;"","''flower color'':"&amp;"''"&amp;W350&amp;"'',","")</f>
        <v/>
      </c>
      <c r="CO350" s="41" t="str">
        <f>IF(X350&lt;&gt;"","''heightInCentimeters'':"&amp;X350&amp;",","")</f>
        <v/>
      </c>
      <c r="CP350" s="41" t="str">
        <f>IF(Y350&lt;&gt;"",Y350,"")</f>
        <v/>
      </c>
      <c r="CQ350" s="41" t="str">
        <f t="shared" si="63"/>
        <v/>
      </c>
      <c r="CR350" s="42" t="str">
        <f t="shared" si="64"/>
        <v/>
      </c>
      <c r="CS350" t="str">
        <f t="shared" si="65"/>
        <v/>
      </c>
      <c r="CT350" t="str">
        <f>IF(L350="Y","tissue","")</f>
        <v/>
      </c>
      <c r="CU350" t="str">
        <f>IF(L350="Y","in collection","")</f>
        <v/>
      </c>
      <c r="CV350" t="str">
        <f>IF(L350="Y","dessicated","")</f>
        <v/>
      </c>
    </row>
    <row r="351" spans="1:100" ht="16.5" x14ac:dyDescent="0.3">
      <c r="A351" s="7"/>
      <c r="B351" s="19"/>
      <c r="C351" s="19"/>
      <c r="D351" s="19"/>
      <c r="E351" s="19"/>
      <c r="F351" s="19"/>
      <c r="G351" s="10"/>
      <c r="H351" s="14"/>
      <c r="I351" s="19"/>
      <c r="J351" s="19"/>
      <c r="K351" s="10"/>
      <c r="L351" s="19"/>
      <c r="M351" s="19"/>
      <c r="N351" s="19"/>
      <c r="O351" s="19"/>
      <c r="P351" s="19"/>
      <c r="Q351" s="24"/>
      <c r="R351" s="14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29"/>
      <c r="AL351" s="29"/>
      <c r="AM351" s="7"/>
      <c r="AN351" s="7"/>
      <c r="AO351" s="7"/>
      <c r="AP351" s="19"/>
      <c r="AQ351" s="19"/>
      <c r="AR351" s="19"/>
      <c r="AS351" s="14"/>
      <c r="AT351" s="19"/>
      <c r="AU351" s="19"/>
      <c r="AV351" s="19"/>
      <c r="AW351" s="14"/>
      <c r="AX351" s="19"/>
      <c r="AY351" s="19"/>
      <c r="AZ351" s="19"/>
      <c r="BA351" s="19"/>
      <c r="BB351" s="19"/>
      <c r="BC351" s="19"/>
      <c r="BD351" s="19"/>
      <c r="BE351" s="19"/>
      <c r="BF351" s="14"/>
      <c r="BG351" s="35" t="str">
        <f>IF(BB351&lt;&gt;"","&lt;a href='https://www.inaturalist.org/observations/"&amp;BB351&amp;" 'target='_blank' style='color: blue'&gt;iNaturalist Record: "&amp;BB351&amp;"&lt;/a&gt; ","")</f>
        <v/>
      </c>
      <c r="BH351" s="36" t="str">
        <f>IF(AT351&lt;&gt;"",AT351&amp;". ","")</f>
        <v/>
      </c>
      <c r="BI351" s="36" t="str">
        <f>IF(AV351&lt;&gt;"","Land use/disturbance history: "&amp;AV351&amp;". ","")</f>
        <v/>
      </c>
      <c r="BJ351" s="36" t="str">
        <f>IF(AW351&lt;&gt;"","Slope in degrees: "&amp;AW351&amp;". ","")</f>
        <v/>
      </c>
      <c r="BK351" s="36" t="str">
        <f>IF(AX351&lt;&gt;"","Slope aspect: "&amp;AX351&amp;". ","")</f>
        <v/>
      </c>
      <c r="BL351" s="36" t="str">
        <f>IF(AY351&lt;&gt;"","Soil description: "&amp;AY351&amp;". ","")</f>
        <v/>
      </c>
      <c r="BM351" s="36" t="str">
        <f>IF(BA351&lt;&gt;"","Terrain: "&amp;BA351&amp;". ","")</f>
        <v/>
      </c>
      <c r="BN351" s="36" t="str">
        <f t="shared" si="55"/>
        <v/>
      </c>
      <c r="BO351" t="str">
        <f t="shared" si="56"/>
        <v/>
      </c>
      <c r="BP351" t="str">
        <f>IF(BD351&lt;&gt;"","Permit: "&amp;BD351,"")</f>
        <v/>
      </c>
      <c r="BQ351" s="41" t="str">
        <f>IF(AA351="Abundant","Estimated frequency within viewshed: Abundant (&gt;500).",IF(AA351="Common","Estimated frequency within viewshed: Common (101-500).",IF(AA351="Frequent","Estimated frequency within viewshed: Frequent (11-100).",IF(AA351="Occasional","Estimated frequency within viewshed: Occasional (6-10).",IF(AA351="Rare","Estimated frequency within viewshed: Rare (1-5).","")))))</f>
        <v/>
      </c>
      <c r="BR351" s="41" t="str">
        <f>IF(B351&lt;&gt;"",B351&amp;". ","")</f>
        <v/>
      </c>
      <c r="BS351" s="41" t="str">
        <f>IF(M351="Same individual","Tissue sample collected.",IF(M351="Same population","Tissue sample collected from another individual in the same population.",""))</f>
        <v/>
      </c>
      <c r="BT351" s="41" t="str">
        <f>IF(R351&lt;&gt;"","Seed sample collected from "&amp;R351&amp;" plants within the same population.","")</f>
        <v/>
      </c>
      <c r="BU351" s="41" t="str">
        <f>IF(AB351&lt;&gt;"",AB351&amp;". ","")</f>
        <v/>
      </c>
      <c r="BV351" s="41" t="str">
        <f>IF(AE351&lt;&gt;"","Landowner: "&amp;AE351&amp;".","")</f>
        <v/>
      </c>
      <c r="BW351" s="41" t="str">
        <f>IF(AF351&lt;&gt;"","Element Occurrence ID: "&amp;AF351&amp;".","")</f>
        <v/>
      </c>
      <c r="BX351" s="41" t="str">
        <f t="shared" si="57"/>
        <v/>
      </c>
      <c r="BY351" t="str">
        <f t="shared" si="58"/>
        <v/>
      </c>
      <c r="BZ351" s="41" t="str">
        <f t="shared" si="59"/>
        <v/>
      </c>
      <c r="CA351" t="str">
        <f t="shared" si="60"/>
        <v/>
      </c>
      <c r="CB351" s="41" t="str">
        <f>IF(AU351&lt;&gt;"","Area immediately surrounding specimen: "&amp;AU351&amp;".","")</f>
        <v/>
      </c>
      <c r="CC351" s="41" t="str">
        <f>IF(T351&lt;&gt;"","Habit: "&amp;T351&amp;".","")</f>
        <v/>
      </c>
      <c r="CD351" s="41" t="str">
        <f>IF(U351&lt;&gt;"","Life history habit: "&amp;U351&amp;".","")</f>
        <v/>
      </c>
      <c r="CE351" s="41" t="str">
        <f>IF(V351&lt;&gt;"","Graminoid habit: "&amp;V351&amp;".","")</f>
        <v/>
      </c>
      <c r="CF351" s="41" t="str">
        <f>IF(W351&lt;&gt;"","Flower color: "&amp;W351&amp;".","")</f>
        <v/>
      </c>
      <c r="CG351" s="41" t="str">
        <f>IF(X351&lt;&gt;"","Height in centimeters: "&amp;X351&amp;".","")</f>
        <v/>
      </c>
      <c r="CH351" s="41" t="str">
        <f>IF(Y351&lt;&gt;"",Y351&amp;".","")</f>
        <v/>
      </c>
      <c r="CI351" s="41" t="str">
        <f t="shared" si="61"/>
        <v/>
      </c>
      <c r="CJ351" t="str">
        <f t="shared" si="62"/>
        <v/>
      </c>
      <c r="CK351" s="41" t="str">
        <f>IF(T351&lt;&gt;"","''habit'':"&amp;"''"&amp;T351&amp;"'',","")</f>
        <v/>
      </c>
      <c r="CL351" s="41" t="str">
        <f>IF(U351&lt;&gt;"","''life cycle habit'':"&amp;"''"&amp;U351&amp;"'',","")</f>
        <v/>
      </c>
      <c r="CM351" s="41" t="str">
        <f>IF(V351&lt;&gt;"","''graminoidHabit'':"&amp;"''"&amp;V351&amp;"'',","")</f>
        <v/>
      </c>
      <c r="CN351" s="41" t="str">
        <f>IF(W351&lt;&gt;"","''flower color'':"&amp;"''"&amp;W351&amp;"'',","")</f>
        <v/>
      </c>
      <c r="CO351" s="41" t="str">
        <f>IF(X351&lt;&gt;"","''heightInCentimeters'':"&amp;X351&amp;",","")</f>
        <v/>
      </c>
      <c r="CP351" s="41" t="str">
        <f>IF(Y351&lt;&gt;"",Y351,"")</f>
        <v/>
      </c>
      <c r="CQ351" s="41" t="str">
        <f t="shared" si="63"/>
        <v/>
      </c>
      <c r="CR351" s="42" t="str">
        <f t="shared" si="64"/>
        <v/>
      </c>
      <c r="CS351" t="str">
        <f t="shared" si="65"/>
        <v/>
      </c>
      <c r="CT351" t="str">
        <f>IF(L351="Y","tissue","")</f>
        <v/>
      </c>
      <c r="CU351" t="str">
        <f>IF(L351="Y","in collection","")</f>
        <v/>
      </c>
      <c r="CV351" t="str">
        <f>IF(L351="Y","dessicated","")</f>
        <v/>
      </c>
    </row>
    <row r="352" spans="1:100" ht="16.5" x14ac:dyDescent="0.3">
      <c r="A352" s="7"/>
      <c r="B352" s="19"/>
      <c r="C352" s="19"/>
      <c r="D352" s="19"/>
      <c r="E352" s="19"/>
      <c r="F352" s="19"/>
      <c r="G352" s="10"/>
      <c r="H352" s="14"/>
      <c r="I352" s="19"/>
      <c r="J352" s="19"/>
      <c r="K352" s="10"/>
      <c r="L352" s="19"/>
      <c r="M352" s="19"/>
      <c r="N352" s="19"/>
      <c r="O352" s="19"/>
      <c r="P352" s="19"/>
      <c r="Q352" s="24"/>
      <c r="R352" s="14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29"/>
      <c r="AL352" s="29"/>
      <c r="AM352" s="7"/>
      <c r="AN352" s="7"/>
      <c r="AO352" s="7"/>
      <c r="AP352" s="19"/>
      <c r="AQ352" s="19"/>
      <c r="AR352" s="19"/>
      <c r="AS352" s="14"/>
      <c r="AT352" s="19"/>
      <c r="AU352" s="19"/>
      <c r="AV352" s="19"/>
      <c r="AW352" s="14"/>
      <c r="AX352" s="19"/>
      <c r="AY352" s="19"/>
      <c r="AZ352" s="19"/>
      <c r="BA352" s="19"/>
      <c r="BB352" s="19"/>
      <c r="BC352" s="19"/>
      <c r="BD352" s="19"/>
      <c r="BE352" s="19"/>
      <c r="BF352" s="14"/>
      <c r="BG352" s="35" t="str">
        <f>IF(BB352&lt;&gt;"","&lt;a href='https://www.inaturalist.org/observations/"&amp;BB352&amp;" 'target='_blank' style='color: blue'&gt;iNaturalist Record: "&amp;BB352&amp;"&lt;/a&gt; ","")</f>
        <v/>
      </c>
      <c r="BH352" s="36" t="str">
        <f>IF(AT352&lt;&gt;"",AT352&amp;". ","")</f>
        <v/>
      </c>
      <c r="BI352" s="36" t="str">
        <f>IF(AV352&lt;&gt;"","Land use/disturbance history: "&amp;AV352&amp;". ","")</f>
        <v/>
      </c>
      <c r="BJ352" s="36" t="str">
        <f>IF(AW352&lt;&gt;"","Slope in degrees: "&amp;AW352&amp;". ","")</f>
        <v/>
      </c>
      <c r="BK352" s="36" t="str">
        <f>IF(AX352&lt;&gt;"","Slope aspect: "&amp;AX352&amp;". ","")</f>
        <v/>
      </c>
      <c r="BL352" s="36" t="str">
        <f>IF(AY352&lt;&gt;"","Soil description: "&amp;AY352&amp;". ","")</f>
        <v/>
      </c>
      <c r="BM352" s="36" t="str">
        <f>IF(BA352&lt;&gt;"","Terrain: "&amp;BA352&amp;". ","")</f>
        <v/>
      </c>
      <c r="BN352" s="36" t="str">
        <f t="shared" si="55"/>
        <v/>
      </c>
      <c r="BO352" t="str">
        <f t="shared" si="56"/>
        <v/>
      </c>
      <c r="BP352" t="str">
        <f>IF(BD352&lt;&gt;"","Permit: "&amp;BD352,"")</f>
        <v/>
      </c>
      <c r="BQ352" s="41" t="str">
        <f>IF(AA352="Abundant","Estimated frequency within viewshed: Abundant (&gt;500).",IF(AA352="Common","Estimated frequency within viewshed: Common (101-500).",IF(AA352="Frequent","Estimated frequency within viewshed: Frequent (11-100).",IF(AA352="Occasional","Estimated frequency within viewshed: Occasional (6-10).",IF(AA352="Rare","Estimated frequency within viewshed: Rare (1-5).","")))))</f>
        <v/>
      </c>
      <c r="BR352" s="41" t="str">
        <f>IF(B352&lt;&gt;"",B352&amp;". ","")</f>
        <v/>
      </c>
      <c r="BS352" s="41" t="str">
        <f>IF(M352="Same individual","Tissue sample collected.",IF(M352="Same population","Tissue sample collected from another individual in the same population.",""))</f>
        <v/>
      </c>
      <c r="BT352" s="41" t="str">
        <f>IF(R352&lt;&gt;"","Seed sample collected from "&amp;R352&amp;" plants within the same population.","")</f>
        <v/>
      </c>
      <c r="BU352" s="41" t="str">
        <f>IF(AB352&lt;&gt;"",AB352&amp;". ","")</f>
        <v/>
      </c>
      <c r="BV352" s="41" t="str">
        <f>IF(AE352&lt;&gt;"","Landowner: "&amp;AE352&amp;".","")</f>
        <v/>
      </c>
      <c r="BW352" s="41" t="str">
        <f>IF(AF352&lt;&gt;"","Element Occurrence ID: "&amp;AF352&amp;".","")</f>
        <v/>
      </c>
      <c r="BX352" s="41" t="str">
        <f t="shared" si="57"/>
        <v/>
      </c>
      <c r="BY352" t="str">
        <f t="shared" si="58"/>
        <v/>
      </c>
      <c r="BZ352" s="41" t="str">
        <f t="shared" si="59"/>
        <v/>
      </c>
      <c r="CA352" t="str">
        <f t="shared" si="60"/>
        <v/>
      </c>
      <c r="CB352" s="41" t="str">
        <f>IF(AU352&lt;&gt;"","Area immediately surrounding specimen: "&amp;AU352&amp;".","")</f>
        <v/>
      </c>
      <c r="CC352" s="41" t="str">
        <f>IF(T352&lt;&gt;"","Habit: "&amp;T352&amp;".","")</f>
        <v/>
      </c>
      <c r="CD352" s="41" t="str">
        <f>IF(U352&lt;&gt;"","Life history habit: "&amp;U352&amp;".","")</f>
        <v/>
      </c>
      <c r="CE352" s="41" t="str">
        <f>IF(V352&lt;&gt;"","Graminoid habit: "&amp;V352&amp;".","")</f>
        <v/>
      </c>
      <c r="CF352" s="41" t="str">
        <f>IF(W352&lt;&gt;"","Flower color: "&amp;W352&amp;".","")</f>
        <v/>
      </c>
      <c r="CG352" s="41" t="str">
        <f>IF(X352&lt;&gt;"","Height in centimeters: "&amp;X352&amp;".","")</f>
        <v/>
      </c>
      <c r="CH352" s="41" t="str">
        <f>IF(Y352&lt;&gt;"",Y352&amp;".","")</f>
        <v/>
      </c>
      <c r="CI352" s="41" t="str">
        <f t="shared" si="61"/>
        <v/>
      </c>
      <c r="CJ352" t="str">
        <f t="shared" si="62"/>
        <v/>
      </c>
      <c r="CK352" s="41" t="str">
        <f>IF(T352&lt;&gt;"","''habit'':"&amp;"''"&amp;T352&amp;"'',","")</f>
        <v/>
      </c>
      <c r="CL352" s="41" t="str">
        <f>IF(U352&lt;&gt;"","''life cycle habit'':"&amp;"''"&amp;U352&amp;"'',","")</f>
        <v/>
      </c>
      <c r="CM352" s="41" t="str">
        <f>IF(V352&lt;&gt;"","''graminoidHabit'':"&amp;"''"&amp;V352&amp;"'',","")</f>
        <v/>
      </c>
      <c r="CN352" s="41" t="str">
        <f>IF(W352&lt;&gt;"","''flower color'':"&amp;"''"&amp;W352&amp;"'',","")</f>
        <v/>
      </c>
      <c r="CO352" s="41" t="str">
        <f>IF(X352&lt;&gt;"","''heightInCentimeters'':"&amp;X352&amp;",","")</f>
        <v/>
      </c>
      <c r="CP352" s="41" t="str">
        <f>IF(Y352&lt;&gt;"",Y352,"")</f>
        <v/>
      </c>
      <c r="CQ352" s="41" t="str">
        <f t="shared" si="63"/>
        <v/>
      </c>
      <c r="CR352" s="42" t="str">
        <f t="shared" si="64"/>
        <v/>
      </c>
      <c r="CS352" t="str">
        <f t="shared" si="65"/>
        <v/>
      </c>
      <c r="CT352" t="str">
        <f>IF(L352="Y","tissue","")</f>
        <v/>
      </c>
      <c r="CU352" t="str">
        <f>IF(L352="Y","in collection","")</f>
        <v/>
      </c>
      <c r="CV352" t="str">
        <f>IF(L352="Y","dessicated","")</f>
        <v/>
      </c>
    </row>
    <row r="353" spans="1:100" ht="16.5" x14ac:dyDescent="0.3">
      <c r="A353" s="7"/>
      <c r="B353" s="19"/>
      <c r="C353" s="19"/>
      <c r="D353" s="19"/>
      <c r="E353" s="19"/>
      <c r="F353" s="19"/>
      <c r="G353" s="10"/>
      <c r="H353" s="14"/>
      <c r="I353" s="19"/>
      <c r="J353" s="19"/>
      <c r="K353" s="10"/>
      <c r="L353" s="19"/>
      <c r="M353" s="19"/>
      <c r="N353" s="19"/>
      <c r="O353" s="19"/>
      <c r="P353" s="19"/>
      <c r="Q353" s="24"/>
      <c r="R353" s="14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29"/>
      <c r="AL353" s="29"/>
      <c r="AM353" s="7"/>
      <c r="AN353" s="7"/>
      <c r="AO353" s="7"/>
      <c r="AP353" s="19"/>
      <c r="AQ353" s="19"/>
      <c r="AR353" s="19"/>
      <c r="AS353" s="14"/>
      <c r="AT353" s="19"/>
      <c r="AU353" s="19"/>
      <c r="AV353" s="19"/>
      <c r="AW353" s="14"/>
      <c r="AX353" s="19"/>
      <c r="AY353" s="19"/>
      <c r="AZ353" s="19"/>
      <c r="BA353" s="19"/>
      <c r="BB353" s="19"/>
      <c r="BC353" s="19"/>
      <c r="BD353" s="19"/>
      <c r="BE353" s="19"/>
      <c r="BF353" s="14"/>
      <c r="BG353" s="35" t="str">
        <f>IF(BB353&lt;&gt;"","&lt;a href='https://www.inaturalist.org/observations/"&amp;BB353&amp;" 'target='_blank' style='color: blue'&gt;iNaturalist Record: "&amp;BB353&amp;"&lt;/a&gt; ","")</f>
        <v/>
      </c>
      <c r="BH353" s="36" t="str">
        <f>IF(AT353&lt;&gt;"",AT353&amp;". ","")</f>
        <v/>
      </c>
      <c r="BI353" s="36" t="str">
        <f>IF(AV353&lt;&gt;"","Land use/disturbance history: "&amp;AV353&amp;". ","")</f>
        <v/>
      </c>
      <c r="BJ353" s="36" t="str">
        <f>IF(AW353&lt;&gt;"","Slope in degrees: "&amp;AW353&amp;". ","")</f>
        <v/>
      </c>
      <c r="BK353" s="36" t="str">
        <f>IF(AX353&lt;&gt;"","Slope aspect: "&amp;AX353&amp;". ","")</f>
        <v/>
      </c>
      <c r="BL353" s="36" t="str">
        <f>IF(AY353&lt;&gt;"","Soil description: "&amp;AY353&amp;". ","")</f>
        <v/>
      </c>
      <c r="BM353" s="36" t="str">
        <f>IF(BA353&lt;&gt;"","Terrain: "&amp;BA353&amp;". ","")</f>
        <v/>
      </c>
      <c r="BN353" s="36" t="str">
        <f t="shared" si="55"/>
        <v/>
      </c>
      <c r="BO353" t="str">
        <f t="shared" si="56"/>
        <v/>
      </c>
      <c r="BP353" t="str">
        <f>IF(BD353&lt;&gt;"","Permit: "&amp;BD353,"")</f>
        <v/>
      </c>
      <c r="BQ353" s="41" t="str">
        <f>IF(AA353="Abundant","Estimated frequency within viewshed: Abundant (&gt;500).",IF(AA353="Common","Estimated frequency within viewshed: Common (101-500).",IF(AA353="Frequent","Estimated frequency within viewshed: Frequent (11-100).",IF(AA353="Occasional","Estimated frequency within viewshed: Occasional (6-10).",IF(AA353="Rare","Estimated frequency within viewshed: Rare (1-5).","")))))</f>
        <v/>
      </c>
      <c r="BR353" s="41" t="str">
        <f>IF(B353&lt;&gt;"",B353&amp;". ","")</f>
        <v/>
      </c>
      <c r="BS353" s="41" t="str">
        <f>IF(M353="Same individual","Tissue sample collected.",IF(M353="Same population","Tissue sample collected from another individual in the same population.",""))</f>
        <v/>
      </c>
      <c r="BT353" s="41" t="str">
        <f>IF(R353&lt;&gt;"","Seed sample collected from "&amp;R353&amp;" plants within the same population.","")</f>
        <v/>
      </c>
      <c r="BU353" s="41" t="str">
        <f>IF(AB353&lt;&gt;"",AB353&amp;". ","")</f>
        <v/>
      </c>
      <c r="BV353" s="41" t="str">
        <f>IF(AE353&lt;&gt;"","Landowner: "&amp;AE353&amp;".","")</f>
        <v/>
      </c>
      <c r="BW353" s="41" t="str">
        <f>IF(AF353&lt;&gt;"","Element Occurrence ID: "&amp;AF353&amp;".","")</f>
        <v/>
      </c>
      <c r="BX353" s="41" t="str">
        <f t="shared" si="57"/>
        <v/>
      </c>
      <c r="BY353" t="str">
        <f t="shared" si="58"/>
        <v/>
      </c>
      <c r="BZ353" s="41" t="str">
        <f t="shared" si="59"/>
        <v/>
      </c>
      <c r="CA353" t="str">
        <f t="shared" si="60"/>
        <v/>
      </c>
      <c r="CB353" s="41" t="str">
        <f>IF(AU353&lt;&gt;"","Area immediately surrounding specimen: "&amp;AU353&amp;".","")</f>
        <v/>
      </c>
      <c r="CC353" s="41" t="str">
        <f>IF(T353&lt;&gt;"","Habit: "&amp;T353&amp;".","")</f>
        <v/>
      </c>
      <c r="CD353" s="41" t="str">
        <f>IF(U353&lt;&gt;"","Life history habit: "&amp;U353&amp;".","")</f>
        <v/>
      </c>
      <c r="CE353" s="41" t="str">
        <f>IF(V353&lt;&gt;"","Graminoid habit: "&amp;V353&amp;".","")</f>
        <v/>
      </c>
      <c r="CF353" s="41" t="str">
        <f>IF(W353&lt;&gt;"","Flower color: "&amp;W353&amp;".","")</f>
        <v/>
      </c>
      <c r="CG353" s="41" t="str">
        <f>IF(X353&lt;&gt;"","Height in centimeters: "&amp;X353&amp;".","")</f>
        <v/>
      </c>
      <c r="CH353" s="41" t="str">
        <f>IF(Y353&lt;&gt;"",Y353&amp;".","")</f>
        <v/>
      </c>
      <c r="CI353" s="41" t="str">
        <f t="shared" si="61"/>
        <v/>
      </c>
      <c r="CJ353" t="str">
        <f t="shared" si="62"/>
        <v/>
      </c>
      <c r="CK353" s="41" t="str">
        <f>IF(T353&lt;&gt;"","''habit'':"&amp;"''"&amp;T353&amp;"'',","")</f>
        <v/>
      </c>
      <c r="CL353" s="41" t="str">
        <f>IF(U353&lt;&gt;"","''life cycle habit'':"&amp;"''"&amp;U353&amp;"'',","")</f>
        <v/>
      </c>
      <c r="CM353" s="41" t="str">
        <f>IF(V353&lt;&gt;"","''graminoidHabit'':"&amp;"''"&amp;V353&amp;"'',","")</f>
        <v/>
      </c>
      <c r="CN353" s="41" t="str">
        <f>IF(W353&lt;&gt;"","''flower color'':"&amp;"''"&amp;W353&amp;"'',","")</f>
        <v/>
      </c>
      <c r="CO353" s="41" t="str">
        <f>IF(X353&lt;&gt;"","''heightInCentimeters'':"&amp;X353&amp;",","")</f>
        <v/>
      </c>
      <c r="CP353" s="41" t="str">
        <f>IF(Y353&lt;&gt;"",Y353,"")</f>
        <v/>
      </c>
      <c r="CQ353" s="41" t="str">
        <f t="shared" si="63"/>
        <v/>
      </c>
      <c r="CR353" s="42" t="str">
        <f t="shared" si="64"/>
        <v/>
      </c>
      <c r="CS353" t="str">
        <f t="shared" si="65"/>
        <v/>
      </c>
      <c r="CT353" t="str">
        <f>IF(L353="Y","tissue","")</f>
        <v/>
      </c>
      <c r="CU353" t="str">
        <f>IF(L353="Y","in collection","")</f>
        <v/>
      </c>
      <c r="CV353" t="str">
        <f>IF(L353="Y","dessicated","")</f>
        <v/>
      </c>
    </row>
    <row r="354" spans="1:100" ht="16.5" x14ac:dyDescent="0.3">
      <c r="A354" s="7"/>
      <c r="B354" s="19"/>
      <c r="C354" s="19"/>
      <c r="D354" s="19"/>
      <c r="E354" s="19"/>
      <c r="F354" s="19"/>
      <c r="G354" s="10"/>
      <c r="H354" s="14"/>
      <c r="I354" s="19"/>
      <c r="J354" s="19"/>
      <c r="K354" s="10"/>
      <c r="L354" s="19"/>
      <c r="M354" s="19"/>
      <c r="N354" s="19"/>
      <c r="O354" s="19"/>
      <c r="P354" s="19"/>
      <c r="Q354" s="24"/>
      <c r="R354" s="14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29"/>
      <c r="AL354" s="29"/>
      <c r="AM354" s="7"/>
      <c r="AN354" s="7"/>
      <c r="AO354" s="7"/>
      <c r="AP354" s="19"/>
      <c r="AQ354" s="19"/>
      <c r="AR354" s="19"/>
      <c r="AS354" s="14"/>
      <c r="AT354" s="19"/>
      <c r="AU354" s="19"/>
      <c r="AV354" s="19"/>
      <c r="AW354" s="14"/>
      <c r="AX354" s="19"/>
      <c r="AY354" s="19"/>
      <c r="AZ354" s="19"/>
      <c r="BA354" s="19"/>
      <c r="BB354" s="19"/>
      <c r="BC354" s="19"/>
      <c r="BD354" s="19"/>
      <c r="BE354" s="19"/>
      <c r="BF354" s="14"/>
      <c r="BG354" s="35" t="str">
        <f>IF(BB354&lt;&gt;"","&lt;a href='https://www.inaturalist.org/observations/"&amp;BB354&amp;" 'target='_blank' style='color: blue'&gt;iNaturalist Record: "&amp;BB354&amp;"&lt;/a&gt; ","")</f>
        <v/>
      </c>
      <c r="BH354" s="36" t="str">
        <f>IF(AT354&lt;&gt;"",AT354&amp;". ","")</f>
        <v/>
      </c>
      <c r="BI354" s="36" t="str">
        <f>IF(AV354&lt;&gt;"","Land use/disturbance history: "&amp;AV354&amp;". ","")</f>
        <v/>
      </c>
      <c r="BJ354" s="36" t="str">
        <f>IF(AW354&lt;&gt;"","Slope in degrees: "&amp;AW354&amp;". ","")</f>
        <v/>
      </c>
      <c r="BK354" s="36" t="str">
        <f>IF(AX354&lt;&gt;"","Slope aspect: "&amp;AX354&amp;". ","")</f>
        <v/>
      </c>
      <c r="BL354" s="36" t="str">
        <f>IF(AY354&lt;&gt;"","Soil description: "&amp;AY354&amp;". ","")</f>
        <v/>
      </c>
      <c r="BM354" s="36" t="str">
        <f>IF(BA354&lt;&gt;"","Terrain: "&amp;BA354&amp;". ","")</f>
        <v/>
      </c>
      <c r="BN354" s="36" t="str">
        <f t="shared" si="55"/>
        <v/>
      </c>
      <c r="BO354" t="str">
        <f t="shared" si="56"/>
        <v/>
      </c>
      <c r="BP354" t="str">
        <f>IF(BD354&lt;&gt;"","Permit: "&amp;BD354,"")</f>
        <v/>
      </c>
      <c r="BQ354" s="41" t="str">
        <f>IF(AA354="Abundant","Estimated frequency within viewshed: Abundant (&gt;500).",IF(AA354="Common","Estimated frequency within viewshed: Common (101-500).",IF(AA354="Frequent","Estimated frequency within viewshed: Frequent (11-100).",IF(AA354="Occasional","Estimated frequency within viewshed: Occasional (6-10).",IF(AA354="Rare","Estimated frequency within viewshed: Rare (1-5).","")))))</f>
        <v/>
      </c>
      <c r="BR354" s="41" t="str">
        <f>IF(B354&lt;&gt;"",B354&amp;". ","")</f>
        <v/>
      </c>
      <c r="BS354" s="41" t="str">
        <f>IF(M354="Same individual","Tissue sample collected.",IF(M354="Same population","Tissue sample collected from another individual in the same population.",""))</f>
        <v/>
      </c>
      <c r="BT354" s="41" t="str">
        <f>IF(R354&lt;&gt;"","Seed sample collected from "&amp;R354&amp;" plants within the same population.","")</f>
        <v/>
      </c>
      <c r="BU354" s="41" t="str">
        <f>IF(AB354&lt;&gt;"",AB354&amp;". ","")</f>
        <v/>
      </c>
      <c r="BV354" s="41" t="str">
        <f>IF(AE354&lt;&gt;"","Landowner: "&amp;AE354&amp;".","")</f>
        <v/>
      </c>
      <c r="BW354" s="41" t="str">
        <f>IF(AF354&lt;&gt;"","Element Occurrence ID: "&amp;AF354&amp;".","")</f>
        <v/>
      </c>
      <c r="BX354" s="41" t="str">
        <f t="shared" si="57"/>
        <v/>
      </c>
      <c r="BY354" t="str">
        <f t="shared" si="58"/>
        <v/>
      </c>
      <c r="BZ354" s="41" t="str">
        <f t="shared" si="59"/>
        <v/>
      </c>
      <c r="CA354" t="str">
        <f t="shared" si="60"/>
        <v/>
      </c>
      <c r="CB354" s="41" t="str">
        <f>IF(AU354&lt;&gt;"","Area immediately surrounding specimen: "&amp;AU354&amp;".","")</f>
        <v/>
      </c>
      <c r="CC354" s="41" t="str">
        <f>IF(T354&lt;&gt;"","Habit: "&amp;T354&amp;".","")</f>
        <v/>
      </c>
      <c r="CD354" s="41" t="str">
        <f>IF(U354&lt;&gt;"","Life history habit: "&amp;U354&amp;".","")</f>
        <v/>
      </c>
      <c r="CE354" s="41" t="str">
        <f>IF(V354&lt;&gt;"","Graminoid habit: "&amp;V354&amp;".","")</f>
        <v/>
      </c>
      <c r="CF354" s="41" t="str">
        <f>IF(W354&lt;&gt;"","Flower color: "&amp;W354&amp;".","")</f>
        <v/>
      </c>
      <c r="CG354" s="41" t="str">
        <f>IF(X354&lt;&gt;"","Height in centimeters: "&amp;X354&amp;".","")</f>
        <v/>
      </c>
      <c r="CH354" s="41" t="str">
        <f>IF(Y354&lt;&gt;"",Y354&amp;".","")</f>
        <v/>
      </c>
      <c r="CI354" s="41" t="str">
        <f t="shared" si="61"/>
        <v/>
      </c>
      <c r="CJ354" t="str">
        <f t="shared" si="62"/>
        <v/>
      </c>
      <c r="CK354" s="41" t="str">
        <f>IF(T354&lt;&gt;"","''habit'':"&amp;"''"&amp;T354&amp;"'',","")</f>
        <v/>
      </c>
      <c r="CL354" s="41" t="str">
        <f>IF(U354&lt;&gt;"","''life cycle habit'':"&amp;"''"&amp;U354&amp;"'',","")</f>
        <v/>
      </c>
      <c r="CM354" s="41" t="str">
        <f>IF(V354&lt;&gt;"","''graminoidHabit'':"&amp;"''"&amp;V354&amp;"'',","")</f>
        <v/>
      </c>
      <c r="CN354" s="41" t="str">
        <f>IF(W354&lt;&gt;"","''flower color'':"&amp;"''"&amp;W354&amp;"'',","")</f>
        <v/>
      </c>
      <c r="CO354" s="41" t="str">
        <f>IF(X354&lt;&gt;"","''heightInCentimeters'':"&amp;X354&amp;",","")</f>
        <v/>
      </c>
      <c r="CP354" s="41" t="str">
        <f>IF(Y354&lt;&gt;"",Y354,"")</f>
        <v/>
      </c>
      <c r="CQ354" s="41" t="str">
        <f t="shared" si="63"/>
        <v/>
      </c>
      <c r="CR354" s="42" t="str">
        <f t="shared" si="64"/>
        <v/>
      </c>
      <c r="CS354" t="str">
        <f t="shared" si="65"/>
        <v/>
      </c>
      <c r="CT354" t="str">
        <f>IF(L354="Y","tissue","")</f>
        <v/>
      </c>
      <c r="CU354" t="str">
        <f>IF(L354="Y","in collection","")</f>
        <v/>
      </c>
      <c r="CV354" t="str">
        <f>IF(L354="Y","dessicated","")</f>
        <v/>
      </c>
    </row>
    <row r="355" spans="1:100" ht="16.5" x14ac:dyDescent="0.3">
      <c r="A355" s="7"/>
      <c r="B355" s="19"/>
      <c r="C355" s="19"/>
      <c r="D355" s="19"/>
      <c r="E355" s="19"/>
      <c r="F355" s="19"/>
      <c r="G355" s="10"/>
      <c r="H355" s="14"/>
      <c r="I355" s="19"/>
      <c r="J355" s="19"/>
      <c r="K355" s="10"/>
      <c r="L355" s="19"/>
      <c r="M355" s="19"/>
      <c r="N355" s="19"/>
      <c r="O355" s="19"/>
      <c r="P355" s="19"/>
      <c r="Q355" s="24"/>
      <c r="R355" s="14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29"/>
      <c r="AL355" s="29"/>
      <c r="AM355" s="7"/>
      <c r="AN355" s="7"/>
      <c r="AO355" s="7"/>
      <c r="AP355" s="19"/>
      <c r="AQ355" s="19"/>
      <c r="AR355" s="19"/>
      <c r="AS355" s="14"/>
      <c r="AT355" s="19"/>
      <c r="AU355" s="19"/>
      <c r="AV355" s="19"/>
      <c r="AW355" s="14"/>
      <c r="AX355" s="19"/>
      <c r="AY355" s="19"/>
      <c r="AZ355" s="19"/>
      <c r="BA355" s="19"/>
      <c r="BB355" s="19"/>
      <c r="BC355" s="19"/>
      <c r="BD355" s="19"/>
      <c r="BE355" s="19"/>
      <c r="BF355" s="14"/>
      <c r="BG355" s="35" t="str">
        <f>IF(BB355&lt;&gt;"","&lt;a href='https://www.inaturalist.org/observations/"&amp;BB355&amp;" 'target='_blank' style='color: blue'&gt;iNaturalist Record: "&amp;BB355&amp;"&lt;/a&gt; ","")</f>
        <v/>
      </c>
      <c r="BH355" s="36" t="str">
        <f>IF(AT355&lt;&gt;"",AT355&amp;". ","")</f>
        <v/>
      </c>
      <c r="BI355" s="36" t="str">
        <f>IF(AV355&lt;&gt;"","Land use/disturbance history: "&amp;AV355&amp;". ","")</f>
        <v/>
      </c>
      <c r="BJ355" s="36" t="str">
        <f>IF(AW355&lt;&gt;"","Slope in degrees: "&amp;AW355&amp;". ","")</f>
        <v/>
      </c>
      <c r="BK355" s="36" t="str">
        <f>IF(AX355&lt;&gt;"","Slope aspect: "&amp;AX355&amp;". ","")</f>
        <v/>
      </c>
      <c r="BL355" s="36" t="str">
        <f>IF(AY355&lt;&gt;"","Soil description: "&amp;AY355&amp;". ","")</f>
        <v/>
      </c>
      <c r="BM355" s="36" t="str">
        <f>IF(BA355&lt;&gt;"","Terrain: "&amp;BA355&amp;". ","")</f>
        <v/>
      </c>
      <c r="BN355" s="36" t="str">
        <f t="shared" si="55"/>
        <v/>
      </c>
      <c r="BO355" t="str">
        <f t="shared" si="56"/>
        <v/>
      </c>
      <c r="BP355" t="str">
        <f>IF(BD355&lt;&gt;"","Permit: "&amp;BD355,"")</f>
        <v/>
      </c>
      <c r="BQ355" s="41" t="str">
        <f>IF(AA355="Abundant","Estimated frequency within viewshed: Abundant (&gt;500).",IF(AA355="Common","Estimated frequency within viewshed: Common (101-500).",IF(AA355="Frequent","Estimated frequency within viewshed: Frequent (11-100).",IF(AA355="Occasional","Estimated frequency within viewshed: Occasional (6-10).",IF(AA355="Rare","Estimated frequency within viewshed: Rare (1-5).","")))))</f>
        <v/>
      </c>
      <c r="BR355" s="41" t="str">
        <f>IF(B355&lt;&gt;"",B355&amp;". ","")</f>
        <v/>
      </c>
      <c r="BS355" s="41" t="str">
        <f>IF(M355="Same individual","Tissue sample collected.",IF(M355="Same population","Tissue sample collected from another individual in the same population.",""))</f>
        <v/>
      </c>
      <c r="BT355" s="41" t="str">
        <f>IF(R355&lt;&gt;"","Seed sample collected from "&amp;R355&amp;" plants within the same population.","")</f>
        <v/>
      </c>
      <c r="BU355" s="41" t="str">
        <f>IF(AB355&lt;&gt;"",AB355&amp;". ","")</f>
        <v/>
      </c>
      <c r="BV355" s="41" t="str">
        <f>IF(AE355&lt;&gt;"","Landowner: "&amp;AE355&amp;".","")</f>
        <v/>
      </c>
      <c r="BW355" s="41" t="str">
        <f>IF(AF355&lt;&gt;"","Element Occurrence ID: "&amp;AF355&amp;".","")</f>
        <v/>
      </c>
      <c r="BX355" s="41" t="str">
        <f t="shared" si="57"/>
        <v/>
      </c>
      <c r="BY355" t="str">
        <f t="shared" si="58"/>
        <v/>
      </c>
      <c r="BZ355" s="41" t="str">
        <f t="shared" si="59"/>
        <v/>
      </c>
      <c r="CA355" t="str">
        <f t="shared" si="60"/>
        <v/>
      </c>
      <c r="CB355" s="41" t="str">
        <f>IF(AU355&lt;&gt;"","Area immediately surrounding specimen: "&amp;AU355&amp;".","")</f>
        <v/>
      </c>
      <c r="CC355" s="41" t="str">
        <f>IF(T355&lt;&gt;"","Habit: "&amp;T355&amp;".","")</f>
        <v/>
      </c>
      <c r="CD355" s="41" t="str">
        <f>IF(U355&lt;&gt;"","Life history habit: "&amp;U355&amp;".","")</f>
        <v/>
      </c>
      <c r="CE355" s="41" t="str">
        <f>IF(V355&lt;&gt;"","Graminoid habit: "&amp;V355&amp;".","")</f>
        <v/>
      </c>
      <c r="CF355" s="41" t="str">
        <f>IF(W355&lt;&gt;"","Flower color: "&amp;W355&amp;".","")</f>
        <v/>
      </c>
      <c r="CG355" s="41" t="str">
        <f>IF(X355&lt;&gt;"","Height in centimeters: "&amp;X355&amp;".","")</f>
        <v/>
      </c>
      <c r="CH355" s="41" t="str">
        <f>IF(Y355&lt;&gt;"",Y355&amp;".","")</f>
        <v/>
      </c>
      <c r="CI355" s="41" t="str">
        <f t="shared" si="61"/>
        <v/>
      </c>
      <c r="CJ355" t="str">
        <f t="shared" si="62"/>
        <v/>
      </c>
      <c r="CK355" s="41" t="str">
        <f>IF(T355&lt;&gt;"","''habit'':"&amp;"''"&amp;T355&amp;"'',","")</f>
        <v/>
      </c>
      <c r="CL355" s="41" t="str">
        <f>IF(U355&lt;&gt;"","''life cycle habit'':"&amp;"''"&amp;U355&amp;"'',","")</f>
        <v/>
      </c>
      <c r="CM355" s="41" t="str">
        <f>IF(V355&lt;&gt;"","''graminoidHabit'':"&amp;"''"&amp;V355&amp;"'',","")</f>
        <v/>
      </c>
      <c r="CN355" s="41" t="str">
        <f>IF(W355&lt;&gt;"","''flower color'':"&amp;"''"&amp;W355&amp;"'',","")</f>
        <v/>
      </c>
      <c r="CO355" s="41" t="str">
        <f>IF(X355&lt;&gt;"","''heightInCentimeters'':"&amp;X355&amp;",","")</f>
        <v/>
      </c>
      <c r="CP355" s="41" t="str">
        <f>IF(Y355&lt;&gt;"",Y355,"")</f>
        <v/>
      </c>
      <c r="CQ355" s="41" t="str">
        <f t="shared" si="63"/>
        <v/>
      </c>
      <c r="CR355" s="42" t="str">
        <f t="shared" si="64"/>
        <v/>
      </c>
      <c r="CS355" t="str">
        <f t="shared" si="65"/>
        <v/>
      </c>
      <c r="CT355" t="str">
        <f>IF(L355="Y","tissue","")</f>
        <v/>
      </c>
      <c r="CU355" t="str">
        <f>IF(L355="Y","in collection","")</f>
        <v/>
      </c>
      <c r="CV355" t="str">
        <f>IF(L355="Y","dessicated","")</f>
        <v/>
      </c>
    </row>
    <row r="356" spans="1:100" ht="16.5" x14ac:dyDescent="0.3">
      <c r="A356" s="7"/>
      <c r="B356" s="19"/>
      <c r="C356" s="19"/>
      <c r="D356" s="19"/>
      <c r="E356" s="19"/>
      <c r="F356" s="19"/>
      <c r="G356" s="10"/>
      <c r="H356" s="14"/>
      <c r="I356" s="19"/>
      <c r="J356" s="19"/>
      <c r="K356" s="10"/>
      <c r="L356" s="19"/>
      <c r="M356" s="19"/>
      <c r="N356" s="19"/>
      <c r="O356" s="19"/>
      <c r="P356" s="19"/>
      <c r="Q356" s="24"/>
      <c r="R356" s="14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29"/>
      <c r="AL356" s="29"/>
      <c r="AM356" s="7"/>
      <c r="AN356" s="7"/>
      <c r="AO356" s="7"/>
      <c r="AP356" s="19"/>
      <c r="AQ356" s="19"/>
      <c r="AR356" s="19"/>
      <c r="AS356" s="14"/>
      <c r="AT356" s="19"/>
      <c r="AU356" s="19"/>
      <c r="AV356" s="19"/>
      <c r="AW356" s="14"/>
      <c r="AX356" s="19"/>
      <c r="AY356" s="19"/>
      <c r="AZ356" s="19"/>
      <c r="BA356" s="19"/>
      <c r="BB356" s="19"/>
      <c r="BC356" s="19"/>
      <c r="BD356" s="19"/>
      <c r="BE356" s="19"/>
      <c r="BF356" s="14"/>
      <c r="BG356" s="35" t="str">
        <f>IF(BB356&lt;&gt;"","&lt;a href='https://www.inaturalist.org/observations/"&amp;BB356&amp;" 'target='_blank' style='color: blue'&gt;iNaturalist Record: "&amp;BB356&amp;"&lt;/a&gt; ","")</f>
        <v/>
      </c>
      <c r="BH356" s="36" t="str">
        <f>IF(AT356&lt;&gt;"",AT356&amp;". ","")</f>
        <v/>
      </c>
      <c r="BI356" s="36" t="str">
        <f>IF(AV356&lt;&gt;"","Land use/disturbance history: "&amp;AV356&amp;". ","")</f>
        <v/>
      </c>
      <c r="BJ356" s="36" t="str">
        <f>IF(AW356&lt;&gt;"","Slope in degrees: "&amp;AW356&amp;". ","")</f>
        <v/>
      </c>
      <c r="BK356" s="36" t="str">
        <f>IF(AX356&lt;&gt;"","Slope aspect: "&amp;AX356&amp;". ","")</f>
        <v/>
      </c>
      <c r="BL356" s="36" t="str">
        <f>IF(AY356&lt;&gt;"","Soil description: "&amp;AY356&amp;". ","")</f>
        <v/>
      </c>
      <c r="BM356" s="36" t="str">
        <f>IF(BA356&lt;&gt;"","Terrain: "&amp;BA356&amp;". ","")</f>
        <v/>
      </c>
      <c r="BN356" s="36" t="str">
        <f t="shared" si="55"/>
        <v/>
      </c>
      <c r="BO356" t="str">
        <f t="shared" si="56"/>
        <v/>
      </c>
      <c r="BP356" t="str">
        <f>IF(BD356&lt;&gt;"","Permit: "&amp;BD356,"")</f>
        <v/>
      </c>
      <c r="BQ356" s="41" t="str">
        <f>IF(AA356="Abundant","Estimated frequency within viewshed: Abundant (&gt;500).",IF(AA356="Common","Estimated frequency within viewshed: Common (101-500).",IF(AA356="Frequent","Estimated frequency within viewshed: Frequent (11-100).",IF(AA356="Occasional","Estimated frequency within viewshed: Occasional (6-10).",IF(AA356="Rare","Estimated frequency within viewshed: Rare (1-5).","")))))</f>
        <v/>
      </c>
      <c r="BR356" s="41" t="str">
        <f>IF(B356&lt;&gt;"",B356&amp;". ","")</f>
        <v/>
      </c>
      <c r="BS356" s="41" t="str">
        <f>IF(M356="Same individual","Tissue sample collected.",IF(M356="Same population","Tissue sample collected from another individual in the same population.",""))</f>
        <v/>
      </c>
      <c r="BT356" s="41" t="str">
        <f>IF(R356&lt;&gt;"","Seed sample collected from "&amp;R356&amp;" plants within the same population.","")</f>
        <v/>
      </c>
      <c r="BU356" s="41" t="str">
        <f>IF(AB356&lt;&gt;"",AB356&amp;". ","")</f>
        <v/>
      </c>
      <c r="BV356" s="41" t="str">
        <f>IF(AE356&lt;&gt;"","Landowner: "&amp;AE356&amp;".","")</f>
        <v/>
      </c>
      <c r="BW356" s="41" t="str">
        <f>IF(AF356&lt;&gt;"","Element Occurrence ID: "&amp;AF356&amp;".","")</f>
        <v/>
      </c>
      <c r="BX356" s="41" t="str">
        <f t="shared" si="57"/>
        <v/>
      </c>
      <c r="BY356" t="str">
        <f t="shared" si="58"/>
        <v/>
      </c>
      <c r="BZ356" s="41" t="str">
        <f t="shared" si="59"/>
        <v/>
      </c>
      <c r="CA356" t="str">
        <f t="shared" si="60"/>
        <v/>
      </c>
      <c r="CB356" s="41" t="str">
        <f>IF(AU356&lt;&gt;"","Area immediately surrounding specimen: "&amp;AU356&amp;".","")</f>
        <v/>
      </c>
      <c r="CC356" s="41" t="str">
        <f>IF(T356&lt;&gt;"","Habit: "&amp;T356&amp;".","")</f>
        <v/>
      </c>
      <c r="CD356" s="41" t="str">
        <f>IF(U356&lt;&gt;"","Life history habit: "&amp;U356&amp;".","")</f>
        <v/>
      </c>
      <c r="CE356" s="41" t="str">
        <f>IF(V356&lt;&gt;"","Graminoid habit: "&amp;V356&amp;".","")</f>
        <v/>
      </c>
      <c r="CF356" s="41" t="str">
        <f>IF(W356&lt;&gt;"","Flower color: "&amp;W356&amp;".","")</f>
        <v/>
      </c>
      <c r="CG356" s="41" t="str">
        <f>IF(X356&lt;&gt;"","Height in centimeters: "&amp;X356&amp;".","")</f>
        <v/>
      </c>
      <c r="CH356" s="41" t="str">
        <f>IF(Y356&lt;&gt;"",Y356&amp;".","")</f>
        <v/>
      </c>
      <c r="CI356" s="41" t="str">
        <f t="shared" si="61"/>
        <v/>
      </c>
      <c r="CJ356" t="str">
        <f t="shared" si="62"/>
        <v/>
      </c>
      <c r="CK356" s="41" t="str">
        <f>IF(T356&lt;&gt;"","''habit'':"&amp;"''"&amp;T356&amp;"'',","")</f>
        <v/>
      </c>
      <c r="CL356" s="41" t="str">
        <f>IF(U356&lt;&gt;"","''life cycle habit'':"&amp;"''"&amp;U356&amp;"'',","")</f>
        <v/>
      </c>
      <c r="CM356" s="41" t="str">
        <f>IF(V356&lt;&gt;"","''graminoidHabit'':"&amp;"''"&amp;V356&amp;"'',","")</f>
        <v/>
      </c>
      <c r="CN356" s="41" t="str">
        <f>IF(W356&lt;&gt;"","''flower color'':"&amp;"''"&amp;W356&amp;"'',","")</f>
        <v/>
      </c>
      <c r="CO356" s="41" t="str">
        <f>IF(X356&lt;&gt;"","''heightInCentimeters'':"&amp;X356&amp;",","")</f>
        <v/>
      </c>
      <c r="CP356" s="41" t="str">
        <f>IF(Y356&lt;&gt;"",Y356,"")</f>
        <v/>
      </c>
      <c r="CQ356" s="41" t="str">
        <f t="shared" si="63"/>
        <v/>
      </c>
      <c r="CR356" s="42" t="str">
        <f t="shared" si="64"/>
        <v/>
      </c>
      <c r="CS356" t="str">
        <f t="shared" si="65"/>
        <v/>
      </c>
      <c r="CT356" t="str">
        <f>IF(L356="Y","tissue","")</f>
        <v/>
      </c>
      <c r="CU356" t="str">
        <f>IF(L356="Y","in collection","")</f>
        <v/>
      </c>
      <c r="CV356" t="str">
        <f>IF(L356="Y","dessicated","")</f>
        <v/>
      </c>
    </row>
    <row r="357" spans="1:100" ht="16.5" x14ac:dyDescent="0.3">
      <c r="A357" s="7"/>
      <c r="B357" s="19"/>
      <c r="C357" s="19"/>
      <c r="D357" s="19"/>
      <c r="E357" s="19"/>
      <c r="F357" s="19"/>
      <c r="G357" s="10"/>
      <c r="H357" s="14"/>
      <c r="I357" s="19"/>
      <c r="J357" s="19"/>
      <c r="K357" s="10"/>
      <c r="L357" s="19"/>
      <c r="M357" s="19"/>
      <c r="N357" s="19"/>
      <c r="O357" s="19"/>
      <c r="P357" s="19"/>
      <c r="Q357" s="24"/>
      <c r="R357" s="14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29"/>
      <c r="AL357" s="29"/>
      <c r="AM357" s="7"/>
      <c r="AN357" s="7"/>
      <c r="AO357" s="7"/>
      <c r="AP357" s="19"/>
      <c r="AQ357" s="19"/>
      <c r="AR357" s="19"/>
      <c r="AS357" s="14"/>
      <c r="AT357" s="19"/>
      <c r="AU357" s="19"/>
      <c r="AV357" s="19"/>
      <c r="AW357" s="14"/>
      <c r="AX357" s="19"/>
      <c r="AY357" s="19"/>
      <c r="AZ357" s="19"/>
      <c r="BA357" s="19"/>
      <c r="BB357" s="19"/>
      <c r="BC357" s="19"/>
      <c r="BD357" s="19"/>
      <c r="BE357" s="19"/>
      <c r="BF357" s="14"/>
      <c r="BG357" s="35" t="str">
        <f>IF(BB357&lt;&gt;"","&lt;a href='https://www.inaturalist.org/observations/"&amp;BB357&amp;" 'target='_blank' style='color: blue'&gt;iNaturalist Record: "&amp;BB357&amp;"&lt;/a&gt; ","")</f>
        <v/>
      </c>
      <c r="BH357" s="36" t="str">
        <f>IF(AT357&lt;&gt;"",AT357&amp;". ","")</f>
        <v/>
      </c>
      <c r="BI357" s="36" t="str">
        <f>IF(AV357&lt;&gt;"","Land use/disturbance history: "&amp;AV357&amp;". ","")</f>
        <v/>
      </c>
      <c r="BJ357" s="36" t="str">
        <f>IF(AW357&lt;&gt;"","Slope in degrees: "&amp;AW357&amp;". ","")</f>
        <v/>
      </c>
      <c r="BK357" s="36" t="str">
        <f>IF(AX357&lt;&gt;"","Slope aspect: "&amp;AX357&amp;". ","")</f>
        <v/>
      </c>
      <c r="BL357" s="36" t="str">
        <f>IF(AY357&lt;&gt;"","Soil description: "&amp;AY357&amp;". ","")</f>
        <v/>
      </c>
      <c r="BM357" s="36" t="str">
        <f>IF(BA357&lt;&gt;"","Terrain: "&amp;BA357&amp;". ","")</f>
        <v/>
      </c>
      <c r="BN357" s="36" t="str">
        <f t="shared" si="55"/>
        <v/>
      </c>
      <c r="BO357" t="str">
        <f t="shared" si="56"/>
        <v/>
      </c>
      <c r="BP357" t="str">
        <f>IF(BD357&lt;&gt;"","Permit: "&amp;BD357,"")</f>
        <v/>
      </c>
      <c r="BQ357" s="41" t="str">
        <f>IF(AA357="Abundant","Estimated frequency within viewshed: Abundant (&gt;500).",IF(AA357="Common","Estimated frequency within viewshed: Common (101-500).",IF(AA357="Frequent","Estimated frequency within viewshed: Frequent (11-100).",IF(AA357="Occasional","Estimated frequency within viewshed: Occasional (6-10).",IF(AA357="Rare","Estimated frequency within viewshed: Rare (1-5).","")))))</f>
        <v/>
      </c>
      <c r="BR357" s="41" t="str">
        <f>IF(B357&lt;&gt;"",B357&amp;". ","")</f>
        <v/>
      </c>
      <c r="BS357" s="41" t="str">
        <f>IF(M357="Same individual","Tissue sample collected.",IF(M357="Same population","Tissue sample collected from another individual in the same population.",""))</f>
        <v/>
      </c>
      <c r="BT357" s="41" t="str">
        <f>IF(R357&lt;&gt;"","Seed sample collected from "&amp;R357&amp;" plants within the same population.","")</f>
        <v/>
      </c>
      <c r="BU357" s="41" t="str">
        <f>IF(AB357&lt;&gt;"",AB357&amp;". ","")</f>
        <v/>
      </c>
      <c r="BV357" s="41" t="str">
        <f>IF(AE357&lt;&gt;"","Landowner: "&amp;AE357&amp;".","")</f>
        <v/>
      </c>
      <c r="BW357" s="41" t="str">
        <f>IF(AF357&lt;&gt;"","Element Occurrence ID: "&amp;AF357&amp;".","")</f>
        <v/>
      </c>
      <c r="BX357" s="41" t="str">
        <f t="shared" si="57"/>
        <v/>
      </c>
      <c r="BY357" t="str">
        <f t="shared" si="58"/>
        <v/>
      </c>
      <c r="BZ357" s="41" t="str">
        <f t="shared" si="59"/>
        <v/>
      </c>
      <c r="CA357" t="str">
        <f t="shared" si="60"/>
        <v/>
      </c>
      <c r="CB357" s="41" t="str">
        <f>IF(AU357&lt;&gt;"","Area immediately surrounding specimen: "&amp;AU357&amp;".","")</f>
        <v/>
      </c>
      <c r="CC357" s="41" t="str">
        <f>IF(T357&lt;&gt;"","Habit: "&amp;T357&amp;".","")</f>
        <v/>
      </c>
      <c r="CD357" s="41" t="str">
        <f>IF(U357&lt;&gt;"","Life history habit: "&amp;U357&amp;".","")</f>
        <v/>
      </c>
      <c r="CE357" s="41" t="str">
        <f>IF(V357&lt;&gt;"","Graminoid habit: "&amp;V357&amp;".","")</f>
        <v/>
      </c>
      <c r="CF357" s="41" t="str">
        <f>IF(W357&lt;&gt;"","Flower color: "&amp;W357&amp;".","")</f>
        <v/>
      </c>
      <c r="CG357" s="41" t="str">
        <f>IF(X357&lt;&gt;"","Height in centimeters: "&amp;X357&amp;".","")</f>
        <v/>
      </c>
      <c r="CH357" s="41" t="str">
        <f>IF(Y357&lt;&gt;"",Y357&amp;".","")</f>
        <v/>
      </c>
      <c r="CI357" s="41" t="str">
        <f t="shared" si="61"/>
        <v/>
      </c>
      <c r="CJ357" t="str">
        <f t="shared" si="62"/>
        <v/>
      </c>
      <c r="CK357" s="41" t="str">
        <f>IF(T357&lt;&gt;"","''habit'':"&amp;"''"&amp;T357&amp;"'',","")</f>
        <v/>
      </c>
      <c r="CL357" s="41" t="str">
        <f>IF(U357&lt;&gt;"","''life cycle habit'':"&amp;"''"&amp;U357&amp;"'',","")</f>
        <v/>
      </c>
      <c r="CM357" s="41" t="str">
        <f>IF(V357&lt;&gt;"","''graminoidHabit'':"&amp;"''"&amp;V357&amp;"'',","")</f>
        <v/>
      </c>
      <c r="CN357" s="41" t="str">
        <f>IF(W357&lt;&gt;"","''flower color'':"&amp;"''"&amp;W357&amp;"'',","")</f>
        <v/>
      </c>
      <c r="CO357" s="41" t="str">
        <f>IF(X357&lt;&gt;"","''heightInCentimeters'':"&amp;X357&amp;",","")</f>
        <v/>
      </c>
      <c r="CP357" s="41" t="str">
        <f>IF(Y357&lt;&gt;"",Y357,"")</f>
        <v/>
      </c>
      <c r="CQ357" s="41" t="str">
        <f t="shared" si="63"/>
        <v/>
      </c>
      <c r="CR357" s="42" t="str">
        <f t="shared" si="64"/>
        <v/>
      </c>
      <c r="CS357" t="str">
        <f t="shared" si="65"/>
        <v/>
      </c>
      <c r="CT357" t="str">
        <f>IF(L357="Y","tissue","")</f>
        <v/>
      </c>
      <c r="CU357" t="str">
        <f>IF(L357="Y","in collection","")</f>
        <v/>
      </c>
      <c r="CV357" t="str">
        <f>IF(L357="Y","dessicated","")</f>
        <v/>
      </c>
    </row>
    <row r="358" spans="1:100" ht="16.5" x14ac:dyDescent="0.3">
      <c r="A358" s="7"/>
      <c r="B358" s="19"/>
      <c r="C358" s="19"/>
      <c r="D358" s="19"/>
      <c r="E358" s="19"/>
      <c r="F358" s="19"/>
      <c r="G358" s="10"/>
      <c r="H358" s="14"/>
      <c r="I358" s="19"/>
      <c r="J358" s="19"/>
      <c r="K358" s="10"/>
      <c r="L358" s="19"/>
      <c r="M358" s="19"/>
      <c r="N358" s="19"/>
      <c r="O358" s="19"/>
      <c r="P358" s="19"/>
      <c r="Q358" s="24"/>
      <c r="R358" s="14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29"/>
      <c r="AL358" s="29"/>
      <c r="AM358" s="7"/>
      <c r="AN358" s="7"/>
      <c r="AO358" s="7"/>
      <c r="AP358" s="19"/>
      <c r="AQ358" s="19"/>
      <c r="AR358" s="19"/>
      <c r="AS358" s="14"/>
      <c r="AT358" s="19"/>
      <c r="AU358" s="19"/>
      <c r="AV358" s="19"/>
      <c r="AW358" s="14"/>
      <c r="AX358" s="19"/>
      <c r="AY358" s="19"/>
      <c r="AZ358" s="19"/>
      <c r="BA358" s="19"/>
      <c r="BB358" s="19"/>
      <c r="BC358" s="19"/>
      <c r="BD358" s="19"/>
      <c r="BE358" s="19"/>
      <c r="BF358" s="14"/>
      <c r="BG358" s="35" t="str">
        <f>IF(BB358&lt;&gt;"","&lt;a href='https://www.inaturalist.org/observations/"&amp;BB358&amp;" 'target='_blank' style='color: blue'&gt;iNaturalist Record: "&amp;BB358&amp;"&lt;/a&gt; ","")</f>
        <v/>
      </c>
      <c r="BH358" s="36" t="str">
        <f>IF(AT358&lt;&gt;"",AT358&amp;". ","")</f>
        <v/>
      </c>
      <c r="BI358" s="36" t="str">
        <f>IF(AV358&lt;&gt;"","Land use/disturbance history: "&amp;AV358&amp;". ","")</f>
        <v/>
      </c>
      <c r="BJ358" s="36" t="str">
        <f>IF(AW358&lt;&gt;"","Slope in degrees: "&amp;AW358&amp;". ","")</f>
        <v/>
      </c>
      <c r="BK358" s="36" t="str">
        <f>IF(AX358&lt;&gt;"","Slope aspect: "&amp;AX358&amp;". ","")</f>
        <v/>
      </c>
      <c r="BL358" s="36" t="str">
        <f>IF(AY358&lt;&gt;"","Soil description: "&amp;AY358&amp;". ","")</f>
        <v/>
      </c>
      <c r="BM358" s="36" t="str">
        <f>IF(BA358&lt;&gt;"","Terrain: "&amp;BA358&amp;". ","")</f>
        <v/>
      </c>
      <c r="BN358" s="36" t="str">
        <f t="shared" si="55"/>
        <v/>
      </c>
      <c r="BO358" t="str">
        <f t="shared" si="56"/>
        <v/>
      </c>
      <c r="BP358" t="str">
        <f>IF(BD358&lt;&gt;"","Permit: "&amp;BD358,"")</f>
        <v/>
      </c>
      <c r="BQ358" s="41" t="str">
        <f>IF(AA358="Abundant","Estimated frequency within viewshed: Abundant (&gt;500).",IF(AA358="Common","Estimated frequency within viewshed: Common (101-500).",IF(AA358="Frequent","Estimated frequency within viewshed: Frequent (11-100).",IF(AA358="Occasional","Estimated frequency within viewshed: Occasional (6-10).",IF(AA358="Rare","Estimated frequency within viewshed: Rare (1-5).","")))))</f>
        <v/>
      </c>
      <c r="BR358" s="41" t="str">
        <f>IF(B358&lt;&gt;"",B358&amp;". ","")</f>
        <v/>
      </c>
      <c r="BS358" s="41" t="str">
        <f>IF(M358="Same individual","Tissue sample collected.",IF(M358="Same population","Tissue sample collected from another individual in the same population.",""))</f>
        <v/>
      </c>
      <c r="BT358" s="41" t="str">
        <f>IF(R358&lt;&gt;"","Seed sample collected from "&amp;R358&amp;" plants within the same population.","")</f>
        <v/>
      </c>
      <c r="BU358" s="41" t="str">
        <f>IF(AB358&lt;&gt;"",AB358&amp;". ","")</f>
        <v/>
      </c>
      <c r="BV358" s="41" t="str">
        <f>IF(AE358&lt;&gt;"","Landowner: "&amp;AE358&amp;".","")</f>
        <v/>
      </c>
      <c r="BW358" s="41" t="str">
        <f>IF(AF358&lt;&gt;"","Element Occurrence ID: "&amp;AF358&amp;".","")</f>
        <v/>
      </c>
      <c r="BX358" s="41" t="str">
        <f t="shared" si="57"/>
        <v/>
      </c>
      <c r="BY358" t="str">
        <f t="shared" si="58"/>
        <v/>
      </c>
      <c r="BZ358" s="41" t="str">
        <f t="shared" si="59"/>
        <v/>
      </c>
      <c r="CA358" t="str">
        <f t="shared" si="60"/>
        <v/>
      </c>
      <c r="CB358" s="41" t="str">
        <f>IF(AU358&lt;&gt;"","Area immediately surrounding specimen: "&amp;AU358&amp;".","")</f>
        <v/>
      </c>
      <c r="CC358" s="41" t="str">
        <f>IF(T358&lt;&gt;"","Habit: "&amp;T358&amp;".","")</f>
        <v/>
      </c>
      <c r="CD358" s="41" t="str">
        <f>IF(U358&lt;&gt;"","Life history habit: "&amp;U358&amp;".","")</f>
        <v/>
      </c>
      <c r="CE358" s="41" t="str">
        <f>IF(V358&lt;&gt;"","Graminoid habit: "&amp;V358&amp;".","")</f>
        <v/>
      </c>
      <c r="CF358" s="41" t="str">
        <f>IF(W358&lt;&gt;"","Flower color: "&amp;W358&amp;".","")</f>
        <v/>
      </c>
      <c r="CG358" s="41" t="str">
        <f>IF(X358&lt;&gt;"","Height in centimeters: "&amp;X358&amp;".","")</f>
        <v/>
      </c>
      <c r="CH358" s="41" t="str">
        <f>IF(Y358&lt;&gt;"",Y358&amp;".","")</f>
        <v/>
      </c>
      <c r="CI358" s="41" t="str">
        <f t="shared" si="61"/>
        <v/>
      </c>
      <c r="CJ358" t="str">
        <f t="shared" si="62"/>
        <v/>
      </c>
      <c r="CK358" s="41" t="str">
        <f>IF(T358&lt;&gt;"","''habit'':"&amp;"''"&amp;T358&amp;"'',","")</f>
        <v/>
      </c>
      <c r="CL358" s="41" t="str">
        <f>IF(U358&lt;&gt;"","''life cycle habit'':"&amp;"''"&amp;U358&amp;"'',","")</f>
        <v/>
      </c>
      <c r="CM358" s="41" t="str">
        <f>IF(V358&lt;&gt;"","''graminoidHabit'':"&amp;"''"&amp;V358&amp;"'',","")</f>
        <v/>
      </c>
      <c r="CN358" s="41" t="str">
        <f>IF(W358&lt;&gt;"","''flower color'':"&amp;"''"&amp;W358&amp;"'',","")</f>
        <v/>
      </c>
      <c r="CO358" s="41" t="str">
        <f>IF(X358&lt;&gt;"","''heightInCentimeters'':"&amp;X358&amp;",","")</f>
        <v/>
      </c>
      <c r="CP358" s="41" t="str">
        <f>IF(Y358&lt;&gt;"",Y358,"")</f>
        <v/>
      </c>
      <c r="CQ358" s="41" t="str">
        <f t="shared" si="63"/>
        <v/>
      </c>
      <c r="CR358" s="42" t="str">
        <f t="shared" si="64"/>
        <v/>
      </c>
      <c r="CS358" t="str">
        <f t="shared" si="65"/>
        <v/>
      </c>
      <c r="CT358" t="str">
        <f>IF(L358="Y","tissue","")</f>
        <v/>
      </c>
      <c r="CU358" t="str">
        <f>IF(L358="Y","in collection","")</f>
        <v/>
      </c>
      <c r="CV358" t="str">
        <f>IF(L358="Y","dessicated","")</f>
        <v/>
      </c>
    </row>
    <row r="359" spans="1:100" ht="16.5" x14ac:dyDescent="0.3">
      <c r="A359" s="7"/>
      <c r="B359" s="19"/>
      <c r="C359" s="19"/>
      <c r="D359" s="19"/>
      <c r="E359" s="19"/>
      <c r="F359" s="19"/>
      <c r="G359" s="10"/>
      <c r="H359" s="14"/>
      <c r="I359" s="19"/>
      <c r="J359" s="19"/>
      <c r="K359" s="10"/>
      <c r="L359" s="19"/>
      <c r="M359" s="19"/>
      <c r="N359" s="19"/>
      <c r="O359" s="19"/>
      <c r="P359" s="19"/>
      <c r="Q359" s="24"/>
      <c r="R359" s="14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29"/>
      <c r="AL359" s="29"/>
      <c r="AM359" s="7"/>
      <c r="AN359" s="7"/>
      <c r="AO359" s="7"/>
      <c r="AP359" s="19"/>
      <c r="AQ359" s="19"/>
      <c r="AR359" s="19"/>
      <c r="AS359" s="14"/>
      <c r="AT359" s="19"/>
      <c r="AU359" s="19"/>
      <c r="AV359" s="19"/>
      <c r="AW359" s="14"/>
      <c r="AX359" s="19"/>
      <c r="AY359" s="19"/>
      <c r="AZ359" s="19"/>
      <c r="BA359" s="19"/>
      <c r="BB359" s="19"/>
      <c r="BC359" s="19"/>
      <c r="BD359" s="19"/>
      <c r="BE359" s="19"/>
      <c r="BF359" s="14"/>
      <c r="BG359" s="35" t="str">
        <f>IF(BB359&lt;&gt;"","&lt;a href='https://www.inaturalist.org/observations/"&amp;BB359&amp;" 'target='_blank' style='color: blue'&gt;iNaturalist Record: "&amp;BB359&amp;"&lt;/a&gt; ","")</f>
        <v/>
      </c>
      <c r="BH359" s="36" t="str">
        <f>IF(AT359&lt;&gt;"",AT359&amp;". ","")</f>
        <v/>
      </c>
      <c r="BI359" s="36" t="str">
        <f>IF(AV359&lt;&gt;"","Land use/disturbance history: "&amp;AV359&amp;". ","")</f>
        <v/>
      </c>
      <c r="BJ359" s="36" t="str">
        <f>IF(AW359&lt;&gt;"","Slope in degrees: "&amp;AW359&amp;". ","")</f>
        <v/>
      </c>
      <c r="BK359" s="36" t="str">
        <f>IF(AX359&lt;&gt;"","Slope aspect: "&amp;AX359&amp;". ","")</f>
        <v/>
      </c>
      <c r="BL359" s="36" t="str">
        <f>IF(AY359&lt;&gt;"","Soil description: "&amp;AY359&amp;". ","")</f>
        <v/>
      </c>
      <c r="BM359" s="36" t="str">
        <f>IF(BA359&lt;&gt;"","Terrain: "&amp;BA359&amp;". ","")</f>
        <v/>
      </c>
      <c r="BN359" s="36" t="str">
        <f t="shared" si="55"/>
        <v/>
      </c>
      <c r="BO359" t="str">
        <f t="shared" si="56"/>
        <v/>
      </c>
      <c r="BP359" t="str">
        <f>IF(BD359&lt;&gt;"","Permit: "&amp;BD359,"")</f>
        <v/>
      </c>
      <c r="BQ359" s="41" t="str">
        <f>IF(AA359="Abundant","Estimated frequency within viewshed: Abundant (&gt;500).",IF(AA359="Common","Estimated frequency within viewshed: Common (101-500).",IF(AA359="Frequent","Estimated frequency within viewshed: Frequent (11-100).",IF(AA359="Occasional","Estimated frequency within viewshed: Occasional (6-10).",IF(AA359="Rare","Estimated frequency within viewshed: Rare (1-5).","")))))</f>
        <v/>
      </c>
      <c r="BR359" s="41" t="str">
        <f>IF(B359&lt;&gt;"",B359&amp;". ","")</f>
        <v/>
      </c>
      <c r="BS359" s="41" t="str">
        <f>IF(M359="Same individual","Tissue sample collected.",IF(M359="Same population","Tissue sample collected from another individual in the same population.",""))</f>
        <v/>
      </c>
      <c r="BT359" s="41" t="str">
        <f>IF(R359&lt;&gt;"","Seed sample collected from "&amp;R359&amp;" plants within the same population.","")</f>
        <v/>
      </c>
      <c r="BU359" s="41" t="str">
        <f>IF(AB359&lt;&gt;"",AB359&amp;". ","")</f>
        <v/>
      </c>
      <c r="BV359" s="41" t="str">
        <f>IF(AE359&lt;&gt;"","Landowner: "&amp;AE359&amp;".","")</f>
        <v/>
      </c>
      <c r="BW359" s="41" t="str">
        <f>IF(AF359&lt;&gt;"","Element Occurrence ID: "&amp;AF359&amp;".","")</f>
        <v/>
      </c>
      <c r="BX359" s="41" t="str">
        <f t="shared" si="57"/>
        <v/>
      </c>
      <c r="BY359" t="str">
        <f t="shared" si="58"/>
        <v/>
      </c>
      <c r="BZ359" s="41" t="str">
        <f t="shared" si="59"/>
        <v/>
      </c>
      <c r="CA359" t="str">
        <f t="shared" si="60"/>
        <v/>
      </c>
      <c r="CB359" s="41" t="str">
        <f>IF(AU359&lt;&gt;"","Area immediately surrounding specimen: "&amp;AU359&amp;".","")</f>
        <v/>
      </c>
      <c r="CC359" s="41" t="str">
        <f>IF(T359&lt;&gt;"","Habit: "&amp;T359&amp;".","")</f>
        <v/>
      </c>
      <c r="CD359" s="41" t="str">
        <f>IF(U359&lt;&gt;"","Life history habit: "&amp;U359&amp;".","")</f>
        <v/>
      </c>
      <c r="CE359" s="41" t="str">
        <f>IF(V359&lt;&gt;"","Graminoid habit: "&amp;V359&amp;".","")</f>
        <v/>
      </c>
      <c r="CF359" s="41" t="str">
        <f>IF(W359&lt;&gt;"","Flower color: "&amp;W359&amp;".","")</f>
        <v/>
      </c>
      <c r="CG359" s="41" t="str">
        <f>IF(X359&lt;&gt;"","Height in centimeters: "&amp;X359&amp;".","")</f>
        <v/>
      </c>
      <c r="CH359" s="41" t="str">
        <f>IF(Y359&lt;&gt;"",Y359&amp;".","")</f>
        <v/>
      </c>
      <c r="CI359" s="41" t="str">
        <f t="shared" si="61"/>
        <v/>
      </c>
      <c r="CJ359" t="str">
        <f t="shared" si="62"/>
        <v/>
      </c>
      <c r="CK359" s="41" t="str">
        <f>IF(T359&lt;&gt;"","''habit'':"&amp;"''"&amp;T359&amp;"'',","")</f>
        <v/>
      </c>
      <c r="CL359" s="41" t="str">
        <f>IF(U359&lt;&gt;"","''life cycle habit'':"&amp;"''"&amp;U359&amp;"'',","")</f>
        <v/>
      </c>
      <c r="CM359" s="41" t="str">
        <f>IF(V359&lt;&gt;"","''graminoidHabit'':"&amp;"''"&amp;V359&amp;"'',","")</f>
        <v/>
      </c>
      <c r="CN359" s="41" t="str">
        <f>IF(W359&lt;&gt;"","''flower color'':"&amp;"''"&amp;W359&amp;"'',","")</f>
        <v/>
      </c>
      <c r="CO359" s="41" t="str">
        <f>IF(X359&lt;&gt;"","''heightInCentimeters'':"&amp;X359&amp;",","")</f>
        <v/>
      </c>
      <c r="CP359" s="41" t="str">
        <f>IF(Y359&lt;&gt;"",Y359,"")</f>
        <v/>
      </c>
      <c r="CQ359" s="41" t="str">
        <f t="shared" si="63"/>
        <v/>
      </c>
      <c r="CR359" s="42" t="str">
        <f t="shared" si="64"/>
        <v/>
      </c>
      <c r="CS359" t="str">
        <f t="shared" si="65"/>
        <v/>
      </c>
      <c r="CT359" t="str">
        <f>IF(L359="Y","tissue","")</f>
        <v/>
      </c>
      <c r="CU359" t="str">
        <f>IF(L359="Y","in collection","")</f>
        <v/>
      </c>
      <c r="CV359" t="str">
        <f>IF(L359="Y","dessicated","")</f>
        <v/>
      </c>
    </row>
    <row r="360" spans="1:100" ht="16.5" x14ac:dyDescent="0.3">
      <c r="A360" s="7"/>
      <c r="B360" s="19"/>
      <c r="C360" s="19"/>
      <c r="D360" s="19"/>
      <c r="E360" s="19"/>
      <c r="F360" s="19"/>
      <c r="G360" s="10"/>
      <c r="H360" s="14"/>
      <c r="I360" s="19"/>
      <c r="J360" s="19"/>
      <c r="K360" s="10"/>
      <c r="L360" s="19"/>
      <c r="M360" s="19"/>
      <c r="N360" s="19"/>
      <c r="O360" s="19"/>
      <c r="P360" s="19"/>
      <c r="Q360" s="24"/>
      <c r="R360" s="14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29"/>
      <c r="AL360" s="29"/>
      <c r="AM360" s="7"/>
      <c r="AN360" s="7"/>
      <c r="AO360" s="7"/>
      <c r="AP360" s="19"/>
      <c r="AQ360" s="19"/>
      <c r="AR360" s="19"/>
      <c r="AS360" s="14"/>
      <c r="AT360" s="19"/>
      <c r="AU360" s="19"/>
      <c r="AV360" s="19"/>
      <c r="AW360" s="14"/>
      <c r="AX360" s="19"/>
      <c r="AY360" s="19"/>
      <c r="AZ360" s="19"/>
      <c r="BA360" s="19"/>
      <c r="BB360" s="19"/>
      <c r="BC360" s="19"/>
      <c r="BD360" s="19"/>
      <c r="BE360" s="19"/>
      <c r="BF360" s="14"/>
      <c r="BG360" s="35" t="str">
        <f>IF(BB360&lt;&gt;"","&lt;a href='https://www.inaturalist.org/observations/"&amp;BB360&amp;" 'target='_blank' style='color: blue'&gt;iNaturalist Record: "&amp;BB360&amp;"&lt;/a&gt; ","")</f>
        <v/>
      </c>
      <c r="BH360" s="36" t="str">
        <f>IF(AT360&lt;&gt;"",AT360&amp;". ","")</f>
        <v/>
      </c>
      <c r="BI360" s="36" t="str">
        <f>IF(AV360&lt;&gt;"","Land use/disturbance history: "&amp;AV360&amp;". ","")</f>
        <v/>
      </c>
      <c r="BJ360" s="36" t="str">
        <f>IF(AW360&lt;&gt;"","Slope in degrees: "&amp;AW360&amp;". ","")</f>
        <v/>
      </c>
      <c r="BK360" s="36" t="str">
        <f>IF(AX360&lt;&gt;"","Slope aspect: "&amp;AX360&amp;". ","")</f>
        <v/>
      </c>
      <c r="BL360" s="36" t="str">
        <f>IF(AY360&lt;&gt;"","Soil description: "&amp;AY360&amp;". ","")</f>
        <v/>
      </c>
      <c r="BM360" s="36" t="str">
        <f>IF(BA360&lt;&gt;"","Terrain: "&amp;BA360&amp;". ","")</f>
        <v/>
      </c>
      <c r="BN360" s="36" t="str">
        <f t="shared" si="55"/>
        <v/>
      </c>
      <c r="BO360" t="str">
        <f t="shared" si="56"/>
        <v/>
      </c>
      <c r="BP360" t="str">
        <f>IF(BD360&lt;&gt;"","Permit: "&amp;BD360,"")</f>
        <v/>
      </c>
      <c r="BQ360" s="41" t="str">
        <f>IF(AA360="Abundant","Estimated frequency within viewshed: Abundant (&gt;500).",IF(AA360="Common","Estimated frequency within viewshed: Common (101-500).",IF(AA360="Frequent","Estimated frequency within viewshed: Frequent (11-100).",IF(AA360="Occasional","Estimated frequency within viewshed: Occasional (6-10).",IF(AA360="Rare","Estimated frequency within viewshed: Rare (1-5).","")))))</f>
        <v/>
      </c>
      <c r="BR360" s="41" t="str">
        <f>IF(B360&lt;&gt;"",B360&amp;". ","")</f>
        <v/>
      </c>
      <c r="BS360" s="41" t="str">
        <f>IF(M360="Same individual","Tissue sample collected.",IF(M360="Same population","Tissue sample collected from another individual in the same population.",""))</f>
        <v/>
      </c>
      <c r="BT360" s="41" t="str">
        <f>IF(R360&lt;&gt;"","Seed sample collected from "&amp;R360&amp;" plants within the same population.","")</f>
        <v/>
      </c>
      <c r="BU360" s="41" t="str">
        <f>IF(AB360&lt;&gt;"",AB360&amp;". ","")</f>
        <v/>
      </c>
      <c r="BV360" s="41" t="str">
        <f>IF(AE360&lt;&gt;"","Landowner: "&amp;AE360&amp;".","")</f>
        <v/>
      </c>
      <c r="BW360" s="41" t="str">
        <f>IF(AF360&lt;&gt;"","Element Occurrence ID: "&amp;AF360&amp;".","")</f>
        <v/>
      </c>
      <c r="BX360" s="41" t="str">
        <f t="shared" si="57"/>
        <v/>
      </c>
      <c r="BY360" t="str">
        <f t="shared" si="58"/>
        <v/>
      </c>
      <c r="BZ360" s="41" t="str">
        <f t="shared" si="59"/>
        <v/>
      </c>
      <c r="CA360" t="str">
        <f t="shared" si="60"/>
        <v/>
      </c>
      <c r="CB360" s="41" t="str">
        <f>IF(AU360&lt;&gt;"","Area immediately surrounding specimen: "&amp;AU360&amp;".","")</f>
        <v/>
      </c>
      <c r="CC360" s="41" t="str">
        <f>IF(T360&lt;&gt;"","Habit: "&amp;T360&amp;".","")</f>
        <v/>
      </c>
      <c r="CD360" s="41" t="str">
        <f>IF(U360&lt;&gt;"","Life history habit: "&amp;U360&amp;".","")</f>
        <v/>
      </c>
      <c r="CE360" s="41" t="str">
        <f>IF(V360&lt;&gt;"","Graminoid habit: "&amp;V360&amp;".","")</f>
        <v/>
      </c>
      <c r="CF360" s="41" t="str">
        <f>IF(W360&lt;&gt;"","Flower color: "&amp;W360&amp;".","")</f>
        <v/>
      </c>
      <c r="CG360" s="41" t="str">
        <f>IF(X360&lt;&gt;"","Height in centimeters: "&amp;X360&amp;".","")</f>
        <v/>
      </c>
      <c r="CH360" s="41" t="str">
        <f>IF(Y360&lt;&gt;"",Y360&amp;".","")</f>
        <v/>
      </c>
      <c r="CI360" s="41" t="str">
        <f t="shared" si="61"/>
        <v/>
      </c>
      <c r="CJ360" t="str">
        <f t="shared" si="62"/>
        <v/>
      </c>
      <c r="CK360" s="41" t="str">
        <f>IF(T360&lt;&gt;"","''habit'':"&amp;"''"&amp;T360&amp;"'',","")</f>
        <v/>
      </c>
      <c r="CL360" s="41" t="str">
        <f>IF(U360&lt;&gt;"","''life cycle habit'':"&amp;"''"&amp;U360&amp;"'',","")</f>
        <v/>
      </c>
      <c r="CM360" s="41" t="str">
        <f>IF(V360&lt;&gt;"","''graminoidHabit'':"&amp;"''"&amp;V360&amp;"'',","")</f>
        <v/>
      </c>
      <c r="CN360" s="41" t="str">
        <f>IF(W360&lt;&gt;"","''flower color'':"&amp;"''"&amp;W360&amp;"'',","")</f>
        <v/>
      </c>
      <c r="CO360" s="41" t="str">
        <f>IF(X360&lt;&gt;"","''heightInCentimeters'':"&amp;X360&amp;",","")</f>
        <v/>
      </c>
      <c r="CP360" s="41" t="str">
        <f>IF(Y360&lt;&gt;"",Y360,"")</f>
        <v/>
      </c>
      <c r="CQ360" s="41" t="str">
        <f t="shared" si="63"/>
        <v/>
      </c>
      <c r="CR360" s="42" t="str">
        <f t="shared" si="64"/>
        <v/>
      </c>
      <c r="CS360" t="str">
        <f t="shared" si="65"/>
        <v/>
      </c>
      <c r="CT360" t="str">
        <f>IF(L360="Y","tissue","")</f>
        <v/>
      </c>
      <c r="CU360" t="str">
        <f>IF(L360="Y","in collection","")</f>
        <v/>
      </c>
      <c r="CV360" t="str">
        <f>IF(L360="Y","dessicated","")</f>
        <v/>
      </c>
    </row>
    <row r="361" spans="1:100" ht="16.5" x14ac:dyDescent="0.3">
      <c r="A361" s="7"/>
      <c r="B361" s="19"/>
      <c r="C361" s="19"/>
      <c r="D361" s="19"/>
      <c r="E361" s="19"/>
      <c r="F361" s="19"/>
      <c r="G361" s="10"/>
      <c r="H361" s="14"/>
      <c r="I361" s="19"/>
      <c r="J361" s="19"/>
      <c r="K361" s="10"/>
      <c r="L361" s="19"/>
      <c r="M361" s="19"/>
      <c r="N361" s="19"/>
      <c r="O361" s="19"/>
      <c r="P361" s="19"/>
      <c r="Q361" s="24"/>
      <c r="R361" s="14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29"/>
      <c r="AL361" s="29"/>
      <c r="AM361" s="7"/>
      <c r="AN361" s="7"/>
      <c r="AO361" s="7"/>
      <c r="AP361" s="19"/>
      <c r="AQ361" s="19"/>
      <c r="AR361" s="19"/>
      <c r="AS361" s="14"/>
      <c r="AT361" s="19"/>
      <c r="AU361" s="19"/>
      <c r="AV361" s="19"/>
      <c r="AW361" s="14"/>
      <c r="AX361" s="19"/>
      <c r="AY361" s="19"/>
      <c r="AZ361" s="19"/>
      <c r="BA361" s="19"/>
      <c r="BB361" s="19"/>
      <c r="BC361" s="19"/>
      <c r="BD361" s="19"/>
      <c r="BE361" s="19"/>
      <c r="BF361" s="14"/>
      <c r="BG361" s="35" t="str">
        <f>IF(BB361&lt;&gt;"","&lt;a href='https://www.inaturalist.org/observations/"&amp;BB361&amp;" 'target='_blank' style='color: blue'&gt;iNaturalist Record: "&amp;BB361&amp;"&lt;/a&gt; ","")</f>
        <v/>
      </c>
      <c r="BH361" s="36" t="str">
        <f>IF(AT361&lt;&gt;"",AT361&amp;". ","")</f>
        <v/>
      </c>
      <c r="BI361" s="36" t="str">
        <f>IF(AV361&lt;&gt;"","Land use/disturbance history: "&amp;AV361&amp;". ","")</f>
        <v/>
      </c>
      <c r="BJ361" s="36" t="str">
        <f>IF(AW361&lt;&gt;"","Slope in degrees: "&amp;AW361&amp;". ","")</f>
        <v/>
      </c>
      <c r="BK361" s="36" t="str">
        <f>IF(AX361&lt;&gt;"","Slope aspect: "&amp;AX361&amp;". ","")</f>
        <v/>
      </c>
      <c r="BL361" s="36" t="str">
        <f>IF(AY361&lt;&gt;"","Soil description: "&amp;AY361&amp;". ","")</f>
        <v/>
      </c>
      <c r="BM361" s="36" t="str">
        <f>IF(BA361&lt;&gt;"","Terrain: "&amp;BA361&amp;". ","")</f>
        <v/>
      </c>
      <c r="BN361" s="36" t="str">
        <f t="shared" si="55"/>
        <v/>
      </c>
      <c r="BO361" t="str">
        <f t="shared" si="56"/>
        <v/>
      </c>
      <c r="BP361" t="str">
        <f>IF(BD361&lt;&gt;"","Permit: "&amp;BD361,"")</f>
        <v/>
      </c>
      <c r="BQ361" s="41" t="str">
        <f>IF(AA361="Abundant","Estimated frequency within viewshed: Abundant (&gt;500).",IF(AA361="Common","Estimated frequency within viewshed: Common (101-500).",IF(AA361="Frequent","Estimated frequency within viewshed: Frequent (11-100).",IF(AA361="Occasional","Estimated frequency within viewshed: Occasional (6-10).",IF(AA361="Rare","Estimated frequency within viewshed: Rare (1-5).","")))))</f>
        <v/>
      </c>
      <c r="BR361" s="41" t="str">
        <f>IF(B361&lt;&gt;"",B361&amp;". ","")</f>
        <v/>
      </c>
      <c r="BS361" s="41" t="str">
        <f>IF(M361="Same individual","Tissue sample collected.",IF(M361="Same population","Tissue sample collected from another individual in the same population.",""))</f>
        <v/>
      </c>
      <c r="BT361" s="41" t="str">
        <f>IF(R361&lt;&gt;"","Seed sample collected from "&amp;R361&amp;" plants within the same population.","")</f>
        <v/>
      </c>
      <c r="BU361" s="41" t="str">
        <f>IF(AB361&lt;&gt;"",AB361&amp;". ","")</f>
        <v/>
      </c>
      <c r="BV361" s="41" t="str">
        <f>IF(AE361&lt;&gt;"","Landowner: "&amp;AE361&amp;".","")</f>
        <v/>
      </c>
      <c r="BW361" s="41" t="str">
        <f>IF(AF361&lt;&gt;"","Element Occurrence ID: "&amp;AF361&amp;".","")</f>
        <v/>
      </c>
      <c r="BX361" s="41" t="str">
        <f t="shared" si="57"/>
        <v/>
      </c>
      <c r="BY361" t="str">
        <f t="shared" si="58"/>
        <v/>
      </c>
      <c r="BZ361" s="41" t="str">
        <f t="shared" si="59"/>
        <v/>
      </c>
      <c r="CA361" t="str">
        <f t="shared" si="60"/>
        <v/>
      </c>
      <c r="CB361" s="41" t="str">
        <f>IF(AU361&lt;&gt;"","Area immediately surrounding specimen: "&amp;AU361&amp;".","")</f>
        <v/>
      </c>
      <c r="CC361" s="41" t="str">
        <f>IF(T361&lt;&gt;"","Habit: "&amp;T361&amp;".","")</f>
        <v/>
      </c>
      <c r="CD361" s="41" t="str">
        <f>IF(U361&lt;&gt;"","Life history habit: "&amp;U361&amp;".","")</f>
        <v/>
      </c>
      <c r="CE361" s="41" t="str">
        <f>IF(V361&lt;&gt;"","Graminoid habit: "&amp;V361&amp;".","")</f>
        <v/>
      </c>
      <c r="CF361" s="41" t="str">
        <f>IF(W361&lt;&gt;"","Flower color: "&amp;W361&amp;".","")</f>
        <v/>
      </c>
      <c r="CG361" s="41" t="str">
        <f>IF(X361&lt;&gt;"","Height in centimeters: "&amp;X361&amp;".","")</f>
        <v/>
      </c>
      <c r="CH361" s="41" t="str">
        <f>IF(Y361&lt;&gt;"",Y361&amp;".","")</f>
        <v/>
      </c>
      <c r="CI361" s="41" t="str">
        <f t="shared" si="61"/>
        <v/>
      </c>
      <c r="CJ361" t="str">
        <f t="shared" si="62"/>
        <v/>
      </c>
      <c r="CK361" s="41" t="str">
        <f>IF(T361&lt;&gt;"","''habit'':"&amp;"''"&amp;T361&amp;"'',","")</f>
        <v/>
      </c>
      <c r="CL361" s="41" t="str">
        <f>IF(U361&lt;&gt;"","''life cycle habit'':"&amp;"''"&amp;U361&amp;"'',","")</f>
        <v/>
      </c>
      <c r="CM361" s="41" t="str">
        <f>IF(V361&lt;&gt;"","''graminoidHabit'':"&amp;"''"&amp;V361&amp;"'',","")</f>
        <v/>
      </c>
      <c r="CN361" s="41" t="str">
        <f>IF(W361&lt;&gt;"","''flower color'':"&amp;"''"&amp;W361&amp;"'',","")</f>
        <v/>
      </c>
      <c r="CO361" s="41" t="str">
        <f>IF(X361&lt;&gt;"","''heightInCentimeters'':"&amp;X361&amp;",","")</f>
        <v/>
      </c>
      <c r="CP361" s="41" t="str">
        <f>IF(Y361&lt;&gt;"",Y361,"")</f>
        <v/>
      </c>
      <c r="CQ361" s="41" t="str">
        <f t="shared" si="63"/>
        <v/>
      </c>
      <c r="CR361" s="42" t="str">
        <f t="shared" si="64"/>
        <v/>
      </c>
      <c r="CS361" t="str">
        <f t="shared" si="65"/>
        <v/>
      </c>
      <c r="CT361" t="str">
        <f>IF(L361="Y","tissue","")</f>
        <v/>
      </c>
      <c r="CU361" t="str">
        <f>IF(L361="Y","in collection","")</f>
        <v/>
      </c>
      <c r="CV361" t="str">
        <f>IF(L361="Y","dessicated","")</f>
        <v/>
      </c>
    </row>
    <row r="362" spans="1:100" ht="16.5" x14ac:dyDescent="0.3">
      <c r="A362" s="7"/>
      <c r="B362" s="19"/>
      <c r="C362" s="19"/>
      <c r="D362" s="19"/>
      <c r="E362" s="19"/>
      <c r="F362" s="19"/>
      <c r="G362" s="10"/>
      <c r="H362" s="14"/>
      <c r="I362" s="19"/>
      <c r="J362" s="19"/>
      <c r="K362" s="10"/>
      <c r="L362" s="19"/>
      <c r="M362" s="19"/>
      <c r="N362" s="19"/>
      <c r="O362" s="19"/>
      <c r="P362" s="19"/>
      <c r="Q362" s="24"/>
      <c r="R362" s="14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29"/>
      <c r="AL362" s="29"/>
      <c r="AM362" s="7"/>
      <c r="AN362" s="7"/>
      <c r="AO362" s="7"/>
      <c r="AP362" s="19"/>
      <c r="AQ362" s="19"/>
      <c r="AR362" s="19"/>
      <c r="AS362" s="14"/>
      <c r="AT362" s="19"/>
      <c r="AU362" s="19"/>
      <c r="AV362" s="19"/>
      <c r="AW362" s="14"/>
      <c r="AX362" s="19"/>
      <c r="AY362" s="19"/>
      <c r="AZ362" s="19"/>
      <c r="BA362" s="19"/>
      <c r="BB362" s="19"/>
      <c r="BC362" s="19"/>
      <c r="BD362" s="19"/>
      <c r="BE362" s="19"/>
      <c r="BF362" s="14"/>
      <c r="BG362" s="35" t="str">
        <f>IF(BB362&lt;&gt;"","&lt;a href='https://www.inaturalist.org/observations/"&amp;BB362&amp;" 'target='_blank' style='color: blue'&gt;iNaturalist Record: "&amp;BB362&amp;"&lt;/a&gt; ","")</f>
        <v/>
      </c>
      <c r="BH362" s="36" t="str">
        <f>IF(AT362&lt;&gt;"",AT362&amp;". ","")</f>
        <v/>
      </c>
      <c r="BI362" s="36" t="str">
        <f>IF(AV362&lt;&gt;"","Land use/disturbance history: "&amp;AV362&amp;". ","")</f>
        <v/>
      </c>
      <c r="BJ362" s="36" t="str">
        <f>IF(AW362&lt;&gt;"","Slope in degrees: "&amp;AW362&amp;". ","")</f>
        <v/>
      </c>
      <c r="BK362" s="36" t="str">
        <f>IF(AX362&lt;&gt;"","Slope aspect: "&amp;AX362&amp;". ","")</f>
        <v/>
      </c>
      <c r="BL362" s="36" t="str">
        <f>IF(AY362&lt;&gt;"","Soil description: "&amp;AY362&amp;". ","")</f>
        <v/>
      </c>
      <c r="BM362" s="36" t="str">
        <f>IF(BA362&lt;&gt;"","Terrain: "&amp;BA362&amp;". ","")</f>
        <v/>
      </c>
      <c r="BN362" s="36" t="str">
        <f t="shared" si="55"/>
        <v/>
      </c>
      <c r="BO362" t="str">
        <f t="shared" si="56"/>
        <v/>
      </c>
      <c r="BP362" t="str">
        <f>IF(BD362&lt;&gt;"","Permit: "&amp;BD362,"")</f>
        <v/>
      </c>
      <c r="BQ362" s="41" t="str">
        <f>IF(AA362="Abundant","Estimated frequency within viewshed: Abundant (&gt;500).",IF(AA362="Common","Estimated frequency within viewshed: Common (101-500).",IF(AA362="Frequent","Estimated frequency within viewshed: Frequent (11-100).",IF(AA362="Occasional","Estimated frequency within viewshed: Occasional (6-10).",IF(AA362="Rare","Estimated frequency within viewshed: Rare (1-5).","")))))</f>
        <v/>
      </c>
      <c r="BR362" s="41" t="str">
        <f>IF(B362&lt;&gt;"",B362&amp;". ","")</f>
        <v/>
      </c>
      <c r="BS362" s="41" t="str">
        <f>IF(M362="Same individual","Tissue sample collected.",IF(M362="Same population","Tissue sample collected from another individual in the same population.",""))</f>
        <v/>
      </c>
      <c r="BT362" s="41" t="str">
        <f>IF(R362&lt;&gt;"","Seed sample collected from "&amp;R362&amp;" plants within the same population.","")</f>
        <v/>
      </c>
      <c r="BU362" s="41" t="str">
        <f>IF(AB362&lt;&gt;"",AB362&amp;". ","")</f>
        <v/>
      </c>
      <c r="BV362" s="41" t="str">
        <f>IF(AE362&lt;&gt;"","Landowner: "&amp;AE362&amp;".","")</f>
        <v/>
      </c>
      <c r="BW362" s="41" t="str">
        <f>IF(AF362&lt;&gt;"","Element Occurrence ID: "&amp;AF362&amp;".","")</f>
        <v/>
      </c>
      <c r="BX362" s="41" t="str">
        <f t="shared" si="57"/>
        <v/>
      </c>
      <c r="BY362" t="str">
        <f t="shared" si="58"/>
        <v/>
      </c>
      <c r="BZ362" s="41" t="str">
        <f t="shared" si="59"/>
        <v/>
      </c>
      <c r="CA362" t="str">
        <f t="shared" si="60"/>
        <v/>
      </c>
      <c r="CB362" s="41" t="str">
        <f>IF(AU362&lt;&gt;"","Area immediately surrounding specimen: "&amp;AU362&amp;".","")</f>
        <v/>
      </c>
      <c r="CC362" s="41" t="str">
        <f>IF(T362&lt;&gt;"","Habit: "&amp;T362&amp;".","")</f>
        <v/>
      </c>
      <c r="CD362" s="41" t="str">
        <f>IF(U362&lt;&gt;"","Life history habit: "&amp;U362&amp;".","")</f>
        <v/>
      </c>
      <c r="CE362" s="41" t="str">
        <f>IF(V362&lt;&gt;"","Graminoid habit: "&amp;V362&amp;".","")</f>
        <v/>
      </c>
      <c r="CF362" s="41" t="str">
        <f>IF(W362&lt;&gt;"","Flower color: "&amp;W362&amp;".","")</f>
        <v/>
      </c>
      <c r="CG362" s="41" t="str">
        <f>IF(X362&lt;&gt;"","Height in centimeters: "&amp;X362&amp;".","")</f>
        <v/>
      </c>
      <c r="CH362" s="41" t="str">
        <f>IF(Y362&lt;&gt;"",Y362&amp;".","")</f>
        <v/>
      </c>
      <c r="CI362" s="41" t="str">
        <f t="shared" si="61"/>
        <v/>
      </c>
      <c r="CJ362" t="str">
        <f t="shared" si="62"/>
        <v/>
      </c>
      <c r="CK362" s="41" t="str">
        <f>IF(T362&lt;&gt;"","''habit'':"&amp;"''"&amp;T362&amp;"'',","")</f>
        <v/>
      </c>
      <c r="CL362" s="41" t="str">
        <f>IF(U362&lt;&gt;"","''life cycle habit'':"&amp;"''"&amp;U362&amp;"'',","")</f>
        <v/>
      </c>
      <c r="CM362" s="41" t="str">
        <f>IF(V362&lt;&gt;"","''graminoidHabit'':"&amp;"''"&amp;V362&amp;"'',","")</f>
        <v/>
      </c>
      <c r="CN362" s="41" t="str">
        <f>IF(W362&lt;&gt;"","''flower color'':"&amp;"''"&amp;W362&amp;"'',","")</f>
        <v/>
      </c>
      <c r="CO362" s="41" t="str">
        <f>IF(X362&lt;&gt;"","''heightInCentimeters'':"&amp;X362&amp;",","")</f>
        <v/>
      </c>
      <c r="CP362" s="41" t="str">
        <f>IF(Y362&lt;&gt;"",Y362,"")</f>
        <v/>
      </c>
      <c r="CQ362" s="41" t="str">
        <f t="shared" si="63"/>
        <v/>
      </c>
      <c r="CR362" s="42" t="str">
        <f t="shared" si="64"/>
        <v/>
      </c>
      <c r="CS362" t="str">
        <f t="shared" si="65"/>
        <v/>
      </c>
      <c r="CT362" t="str">
        <f>IF(L362="Y","tissue","")</f>
        <v/>
      </c>
      <c r="CU362" t="str">
        <f>IF(L362="Y","in collection","")</f>
        <v/>
      </c>
      <c r="CV362" t="str">
        <f>IF(L362="Y","dessicated","")</f>
        <v/>
      </c>
    </row>
    <row r="363" spans="1:100" ht="16.5" x14ac:dyDescent="0.3">
      <c r="A363" s="7"/>
      <c r="B363" s="19"/>
      <c r="C363" s="19"/>
      <c r="D363" s="19"/>
      <c r="E363" s="19"/>
      <c r="F363" s="19"/>
      <c r="G363" s="10"/>
      <c r="H363" s="14"/>
      <c r="I363" s="19"/>
      <c r="J363" s="19"/>
      <c r="K363" s="10"/>
      <c r="L363" s="19"/>
      <c r="M363" s="19"/>
      <c r="N363" s="19"/>
      <c r="O363" s="19"/>
      <c r="P363" s="19"/>
      <c r="Q363" s="24"/>
      <c r="R363" s="14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29"/>
      <c r="AL363" s="29"/>
      <c r="AM363" s="7"/>
      <c r="AN363" s="7"/>
      <c r="AO363" s="7"/>
      <c r="AP363" s="19"/>
      <c r="AQ363" s="19"/>
      <c r="AR363" s="19"/>
      <c r="AS363" s="14"/>
      <c r="AT363" s="19"/>
      <c r="AU363" s="19"/>
      <c r="AV363" s="19"/>
      <c r="AW363" s="14"/>
      <c r="AX363" s="19"/>
      <c r="AY363" s="19"/>
      <c r="AZ363" s="19"/>
      <c r="BA363" s="19"/>
      <c r="BB363" s="19"/>
      <c r="BC363" s="19"/>
      <c r="BD363" s="19"/>
      <c r="BE363" s="19"/>
      <c r="BF363" s="14"/>
      <c r="BG363" s="35" t="str">
        <f>IF(BB363&lt;&gt;"","&lt;a href='https://www.inaturalist.org/observations/"&amp;BB363&amp;" 'target='_blank' style='color: blue'&gt;iNaturalist Record: "&amp;BB363&amp;"&lt;/a&gt; ","")</f>
        <v/>
      </c>
      <c r="BH363" s="36" t="str">
        <f>IF(AT363&lt;&gt;"",AT363&amp;". ","")</f>
        <v/>
      </c>
      <c r="BI363" s="36" t="str">
        <f>IF(AV363&lt;&gt;"","Land use/disturbance history: "&amp;AV363&amp;". ","")</f>
        <v/>
      </c>
      <c r="BJ363" s="36" t="str">
        <f>IF(AW363&lt;&gt;"","Slope in degrees: "&amp;AW363&amp;". ","")</f>
        <v/>
      </c>
      <c r="BK363" s="36" t="str">
        <f>IF(AX363&lt;&gt;"","Slope aspect: "&amp;AX363&amp;". ","")</f>
        <v/>
      </c>
      <c r="BL363" s="36" t="str">
        <f>IF(AY363&lt;&gt;"","Soil description: "&amp;AY363&amp;". ","")</f>
        <v/>
      </c>
      <c r="BM363" s="36" t="str">
        <f>IF(BA363&lt;&gt;"","Terrain: "&amp;BA363&amp;". ","")</f>
        <v/>
      </c>
      <c r="BN363" s="36" t="str">
        <f t="shared" si="55"/>
        <v/>
      </c>
      <c r="BO363" t="str">
        <f t="shared" si="56"/>
        <v/>
      </c>
      <c r="BP363" t="str">
        <f>IF(BD363&lt;&gt;"","Permit: "&amp;BD363,"")</f>
        <v/>
      </c>
      <c r="BQ363" s="41" t="str">
        <f>IF(AA363="Abundant","Estimated frequency within viewshed: Abundant (&gt;500).",IF(AA363="Common","Estimated frequency within viewshed: Common (101-500).",IF(AA363="Frequent","Estimated frequency within viewshed: Frequent (11-100).",IF(AA363="Occasional","Estimated frequency within viewshed: Occasional (6-10).",IF(AA363="Rare","Estimated frequency within viewshed: Rare (1-5).","")))))</f>
        <v/>
      </c>
      <c r="BR363" s="41" t="str">
        <f>IF(B363&lt;&gt;"",B363&amp;". ","")</f>
        <v/>
      </c>
      <c r="BS363" s="41" t="str">
        <f>IF(M363="Same individual","Tissue sample collected.",IF(M363="Same population","Tissue sample collected from another individual in the same population.",""))</f>
        <v/>
      </c>
      <c r="BT363" s="41" t="str">
        <f>IF(R363&lt;&gt;"","Seed sample collected from "&amp;R363&amp;" plants within the same population.","")</f>
        <v/>
      </c>
      <c r="BU363" s="41" t="str">
        <f>IF(AB363&lt;&gt;"",AB363&amp;". ","")</f>
        <v/>
      </c>
      <c r="BV363" s="41" t="str">
        <f>IF(AE363&lt;&gt;"","Landowner: "&amp;AE363&amp;".","")</f>
        <v/>
      </c>
      <c r="BW363" s="41" t="str">
        <f>IF(AF363&lt;&gt;"","Element Occurrence ID: "&amp;AF363&amp;".","")</f>
        <v/>
      </c>
      <c r="BX363" s="41" t="str">
        <f t="shared" si="57"/>
        <v/>
      </c>
      <c r="BY363" t="str">
        <f t="shared" si="58"/>
        <v/>
      </c>
      <c r="BZ363" s="41" t="str">
        <f t="shared" si="59"/>
        <v/>
      </c>
      <c r="CA363" t="str">
        <f t="shared" si="60"/>
        <v/>
      </c>
      <c r="CB363" s="41" t="str">
        <f>IF(AU363&lt;&gt;"","Area immediately surrounding specimen: "&amp;AU363&amp;".","")</f>
        <v/>
      </c>
      <c r="CC363" s="41" t="str">
        <f>IF(T363&lt;&gt;"","Habit: "&amp;T363&amp;".","")</f>
        <v/>
      </c>
      <c r="CD363" s="41" t="str">
        <f>IF(U363&lt;&gt;"","Life history habit: "&amp;U363&amp;".","")</f>
        <v/>
      </c>
      <c r="CE363" s="41" t="str">
        <f>IF(V363&lt;&gt;"","Graminoid habit: "&amp;V363&amp;".","")</f>
        <v/>
      </c>
      <c r="CF363" s="41" t="str">
        <f>IF(W363&lt;&gt;"","Flower color: "&amp;W363&amp;".","")</f>
        <v/>
      </c>
      <c r="CG363" s="41" t="str">
        <f>IF(X363&lt;&gt;"","Height in centimeters: "&amp;X363&amp;".","")</f>
        <v/>
      </c>
      <c r="CH363" s="41" t="str">
        <f>IF(Y363&lt;&gt;"",Y363&amp;".","")</f>
        <v/>
      </c>
      <c r="CI363" s="41" t="str">
        <f t="shared" si="61"/>
        <v/>
      </c>
      <c r="CJ363" t="str">
        <f t="shared" si="62"/>
        <v/>
      </c>
      <c r="CK363" s="41" t="str">
        <f>IF(T363&lt;&gt;"","''habit'':"&amp;"''"&amp;T363&amp;"'',","")</f>
        <v/>
      </c>
      <c r="CL363" s="41" t="str">
        <f>IF(U363&lt;&gt;"","''life cycle habit'':"&amp;"''"&amp;U363&amp;"'',","")</f>
        <v/>
      </c>
      <c r="CM363" s="41" t="str">
        <f>IF(V363&lt;&gt;"","''graminoidHabit'':"&amp;"''"&amp;V363&amp;"'',","")</f>
        <v/>
      </c>
      <c r="CN363" s="41" t="str">
        <f>IF(W363&lt;&gt;"","''flower color'':"&amp;"''"&amp;W363&amp;"'',","")</f>
        <v/>
      </c>
      <c r="CO363" s="41" t="str">
        <f>IF(X363&lt;&gt;"","''heightInCentimeters'':"&amp;X363&amp;",","")</f>
        <v/>
      </c>
      <c r="CP363" s="41" t="str">
        <f>IF(Y363&lt;&gt;"",Y363,"")</f>
        <v/>
      </c>
      <c r="CQ363" s="41" t="str">
        <f t="shared" si="63"/>
        <v/>
      </c>
      <c r="CR363" s="42" t="str">
        <f t="shared" si="64"/>
        <v/>
      </c>
      <c r="CS363" t="str">
        <f t="shared" si="65"/>
        <v/>
      </c>
      <c r="CT363" t="str">
        <f>IF(L363="Y","tissue","")</f>
        <v/>
      </c>
      <c r="CU363" t="str">
        <f>IF(L363="Y","in collection","")</f>
        <v/>
      </c>
      <c r="CV363" t="str">
        <f>IF(L363="Y","dessicated","")</f>
        <v/>
      </c>
    </row>
    <row r="364" spans="1:100" ht="16.5" x14ac:dyDescent="0.3">
      <c r="A364" s="7"/>
      <c r="B364" s="19"/>
      <c r="C364" s="19"/>
      <c r="D364" s="19"/>
      <c r="E364" s="19"/>
      <c r="F364" s="19"/>
      <c r="G364" s="10"/>
      <c r="H364" s="14"/>
      <c r="I364" s="19"/>
      <c r="J364" s="19"/>
      <c r="K364" s="10"/>
      <c r="L364" s="19"/>
      <c r="M364" s="19"/>
      <c r="N364" s="19"/>
      <c r="O364" s="19"/>
      <c r="P364" s="19"/>
      <c r="Q364" s="24"/>
      <c r="R364" s="14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29"/>
      <c r="AL364" s="29"/>
      <c r="AM364" s="7"/>
      <c r="AN364" s="7"/>
      <c r="AO364" s="7"/>
      <c r="AP364" s="19"/>
      <c r="AQ364" s="19"/>
      <c r="AR364" s="19"/>
      <c r="AS364" s="14"/>
      <c r="AT364" s="19"/>
      <c r="AU364" s="19"/>
      <c r="AV364" s="19"/>
      <c r="AW364" s="14"/>
      <c r="AX364" s="19"/>
      <c r="AY364" s="19"/>
      <c r="AZ364" s="19"/>
      <c r="BA364" s="19"/>
      <c r="BB364" s="19"/>
      <c r="BC364" s="19"/>
      <c r="BD364" s="19"/>
      <c r="BE364" s="19"/>
      <c r="BF364" s="14"/>
      <c r="BG364" s="35" t="str">
        <f>IF(BB364&lt;&gt;"","&lt;a href='https://www.inaturalist.org/observations/"&amp;BB364&amp;" 'target='_blank' style='color: blue'&gt;iNaturalist Record: "&amp;BB364&amp;"&lt;/a&gt; ","")</f>
        <v/>
      </c>
      <c r="BH364" s="36" t="str">
        <f>IF(AT364&lt;&gt;"",AT364&amp;". ","")</f>
        <v/>
      </c>
      <c r="BI364" s="36" t="str">
        <f>IF(AV364&lt;&gt;"","Land use/disturbance history: "&amp;AV364&amp;". ","")</f>
        <v/>
      </c>
      <c r="BJ364" s="36" t="str">
        <f>IF(AW364&lt;&gt;"","Slope in degrees: "&amp;AW364&amp;". ","")</f>
        <v/>
      </c>
      <c r="BK364" s="36" t="str">
        <f>IF(AX364&lt;&gt;"","Slope aspect: "&amp;AX364&amp;". ","")</f>
        <v/>
      </c>
      <c r="BL364" s="36" t="str">
        <f>IF(AY364&lt;&gt;"","Soil description: "&amp;AY364&amp;". ","")</f>
        <v/>
      </c>
      <c r="BM364" s="36" t="str">
        <f>IF(BA364&lt;&gt;"","Terrain: "&amp;BA364&amp;". ","")</f>
        <v/>
      </c>
      <c r="BN364" s="36" t="str">
        <f t="shared" si="55"/>
        <v/>
      </c>
      <c r="BO364" t="str">
        <f t="shared" si="56"/>
        <v/>
      </c>
      <c r="BP364" t="str">
        <f>IF(BD364&lt;&gt;"","Permit: "&amp;BD364,"")</f>
        <v/>
      </c>
      <c r="BQ364" s="41" t="str">
        <f>IF(AA364="Abundant","Estimated frequency within viewshed: Abundant (&gt;500).",IF(AA364="Common","Estimated frequency within viewshed: Common (101-500).",IF(AA364="Frequent","Estimated frequency within viewshed: Frequent (11-100).",IF(AA364="Occasional","Estimated frequency within viewshed: Occasional (6-10).",IF(AA364="Rare","Estimated frequency within viewshed: Rare (1-5).","")))))</f>
        <v/>
      </c>
      <c r="BR364" s="41" t="str">
        <f>IF(B364&lt;&gt;"",B364&amp;". ","")</f>
        <v/>
      </c>
      <c r="BS364" s="41" t="str">
        <f>IF(M364="Same individual","Tissue sample collected.",IF(M364="Same population","Tissue sample collected from another individual in the same population.",""))</f>
        <v/>
      </c>
      <c r="BT364" s="41" t="str">
        <f>IF(R364&lt;&gt;"","Seed sample collected from "&amp;R364&amp;" plants within the same population.","")</f>
        <v/>
      </c>
      <c r="BU364" s="41" t="str">
        <f>IF(AB364&lt;&gt;"",AB364&amp;". ","")</f>
        <v/>
      </c>
      <c r="BV364" s="41" t="str">
        <f>IF(AE364&lt;&gt;"","Landowner: "&amp;AE364&amp;".","")</f>
        <v/>
      </c>
      <c r="BW364" s="41" t="str">
        <f>IF(AF364&lt;&gt;"","Element Occurrence ID: "&amp;AF364&amp;".","")</f>
        <v/>
      </c>
      <c r="BX364" s="41" t="str">
        <f t="shared" si="57"/>
        <v/>
      </c>
      <c r="BY364" t="str">
        <f t="shared" si="58"/>
        <v/>
      </c>
      <c r="BZ364" s="41" t="str">
        <f t="shared" si="59"/>
        <v/>
      </c>
      <c r="CA364" t="str">
        <f t="shared" si="60"/>
        <v/>
      </c>
      <c r="CB364" s="41" t="str">
        <f>IF(AU364&lt;&gt;"","Area immediately surrounding specimen: "&amp;AU364&amp;".","")</f>
        <v/>
      </c>
      <c r="CC364" s="41" t="str">
        <f>IF(T364&lt;&gt;"","Habit: "&amp;T364&amp;".","")</f>
        <v/>
      </c>
      <c r="CD364" s="41" t="str">
        <f>IF(U364&lt;&gt;"","Life history habit: "&amp;U364&amp;".","")</f>
        <v/>
      </c>
      <c r="CE364" s="41" t="str">
        <f>IF(V364&lt;&gt;"","Graminoid habit: "&amp;V364&amp;".","")</f>
        <v/>
      </c>
      <c r="CF364" s="41" t="str">
        <f>IF(W364&lt;&gt;"","Flower color: "&amp;W364&amp;".","")</f>
        <v/>
      </c>
      <c r="CG364" s="41" t="str">
        <f>IF(X364&lt;&gt;"","Height in centimeters: "&amp;X364&amp;".","")</f>
        <v/>
      </c>
      <c r="CH364" s="41" t="str">
        <f>IF(Y364&lt;&gt;"",Y364&amp;".","")</f>
        <v/>
      </c>
      <c r="CI364" s="41" t="str">
        <f t="shared" si="61"/>
        <v/>
      </c>
      <c r="CJ364" t="str">
        <f t="shared" si="62"/>
        <v/>
      </c>
      <c r="CK364" s="41" t="str">
        <f>IF(T364&lt;&gt;"","''habit'':"&amp;"''"&amp;T364&amp;"'',","")</f>
        <v/>
      </c>
      <c r="CL364" s="41" t="str">
        <f>IF(U364&lt;&gt;"","''life cycle habit'':"&amp;"''"&amp;U364&amp;"'',","")</f>
        <v/>
      </c>
      <c r="CM364" s="41" t="str">
        <f>IF(V364&lt;&gt;"","''graminoidHabit'':"&amp;"''"&amp;V364&amp;"'',","")</f>
        <v/>
      </c>
      <c r="CN364" s="41" t="str">
        <f>IF(W364&lt;&gt;"","''flower color'':"&amp;"''"&amp;W364&amp;"'',","")</f>
        <v/>
      </c>
      <c r="CO364" s="41" t="str">
        <f>IF(X364&lt;&gt;"","''heightInCentimeters'':"&amp;X364&amp;",","")</f>
        <v/>
      </c>
      <c r="CP364" s="41" t="str">
        <f>IF(Y364&lt;&gt;"",Y364,"")</f>
        <v/>
      </c>
      <c r="CQ364" s="41" t="str">
        <f t="shared" si="63"/>
        <v/>
      </c>
      <c r="CR364" s="42" t="str">
        <f t="shared" si="64"/>
        <v/>
      </c>
      <c r="CS364" t="str">
        <f t="shared" si="65"/>
        <v/>
      </c>
      <c r="CT364" t="str">
        <f>IF(L364="Y","tissue","")</f>
        <v/>
      </c>
      <c r="CU364" t="str">
        <f>IF(L364="Y","in collection","")</f>
        <v/>
      </c>
      <c r="CV364" t="str">
        <f>IF(L364="Y","dessicated","")</f>
        <v/>
      </c>
    </row>
    <row r="365" spans="1:100" ht="16.5" x14ac:dyDescent="0.3">
      <c r="A365" s="7"/>
      <c r="B365" s="19"/>
      <c r="C365" s="19"/>
      <c r="D365" s="19"/>
      <c r="E365" s="19"/>
      <c r="F365" s="19"/>
      <c r="G365" s="10"/>
      <c r="H365" s="14"/>
      <c r="I365" s="19"/>
      <c r="J365" s="19"/>
      <c r="K365" s="10"/>
      <c r="L365" s="19"/>
      <c r="M365" s="19"/>
      <c r="N365" s="19"/>
      <c r="O365" s="19"/>
      <c r="P365" s="19"/>
      <c r="Q365" s="24"/>
      <c r="R365" s="14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29"/>
      <c r="AL365" s="29"/>
      <c r="AM365" s="7"/>
      <c r="AN365" s="7"/>
      <c r="AO365" s="7"/>
      <c r="AP365" s="19"/>
      <c r="AQ365" s="19"/>
      <c r="AR365" s="19"/>
      <c r="AS365" s="14"/>
      <c r="AT365" s="19"/>
      <c r="AU365" s="19"/>
      <c r="AV365" s="19"/>
      <c r="AW365" s="14"/>
      <c r="AX365" s="19"/>
      <c r="AY365" s="19"/>
      <c r="AZ365" s="19"/>
      <c r="BA365" s="19"/>
      <c r="BB365" s="19"/>
      <c r="BC365" s="19"/>
      <c r="BD365" s="19"/>
      <c r="BE365" s="19"/>
      <c r="BF365" s="14"/>
      <c r="BG365" s="35" t="str">
        <f>IF(BB365&lt;&gt;"","&lt;a href='https://www.inaturalist.org/observations/"&amp;BB365&amp;" 'target='_blank' style='color: blue'&gt;iNaturalist Record: "&amp;BB365&amp;"&lt;/a&gt; ","")</f>
        <v/>
      </c>
      <c r="BH365" s="36" t="str">
        <f>IF(AT365&lt;&gt;"",AT365&amp;". ","")</f>
        <v/>
      </c>
      <c r="BI365" s="36" t="str">
        <f>IF(AV365&lt;&gt;"","Land use/disturbance history: "&amp;AV365&amp;". ","")</f>
        <v/>
      </c>
      <c r="BJ365" s="36" t="str">
        <f>IF(AW365&lt;&gt;"","Slope in degrees: "&amp;AW365&amp;". ","")</f>
        <v/>
      </c>
      <c r="BK365" s="36" t="str">
        <f>IF(AX365&lt;&gt;"","Slope aspect: "&amp;AX365&amp;". ","")</f>
        <v/>
      </c>
      <c r="BL365" s="36" t="str">
        <f>IF(AY365&lt;&gt;"","Soil description: "&amp;AY365&amp;". ","")</f>
        <v/>
      </c>
      <c r="BM365" s="36" t="str">
        <f>IF(BA365&lt;&gt;"","Terrain: "&amp;BA365&amp;". ","")</f>
        <v/>
      </c>
      <c r="BN365" s="36" t="str">
        <f t="shared" si="55"/>
        <v/>
      </c>
      <c r="BO365" t="str">
        <f t="shared" si="56"/>
        <v/>
      </c>
      <c r="BP365" t="str">
        <f>IF(BD365&lt;&gt;"","Permit: "&amp;BD365,"")</f>
        <v/>
      </c>
      <c r="BQ365" s="41" t="str">
        <f>IF(AA365="Abundant","Estimated frequency within viewshed: Abundant (&gt;500).",IF(AA365="Common","Estimated frequency within viewshed: Common (101-500).",IF(AA365="Frequent","Estimated frequency within viewshed: Frequent (11-100).",IF(AA365="Occasional","Estimated frequency within viewshed: Occasional (6-10).",IF(AA365="Rare","Estimated frequency within viewshed: Rare (1-5).","")))))</f>
        <v/>
      </c>
      <c r="BR365" s="41" t="str">
        <f>IF(B365&lt;&gt;"",B365&amp;". ","")</f>
        <v/>
      </c>
      <c r="BS365" s="41" t="str">
        <f>IF(M365="Same individual","Tissue sample collected.",IF(M365="Same population","Tissue sample collected from another individual in the same population.",""))</f>
        <v/>
      </c>
      <c r="BT365" s="41" t="str">
        <f>IF(R365&lt;&gt;"","Seed sample collected from "&amp;R365&amp;" plants within the same population.","")</f>
        <v/>
      </c>
      <c r="BU365" s="41" t="str">
        <f>IF(AB365&lt;&gt;"",AB365&amp;". ","")</f>
        <v/>
      </c>
      <c r="BV365" s="41" t="str">
        <f>IF(AE365&lt;&gt;"","Landowner: "&amp;AE365&amp;".","")</f>
        <v/>
      </c>
      <c r="BW365" s="41" t="str">
        <f>IF(AF365&lt;&gt;"","Element Occurrence ID: "&amp;AF365&amp;".","")</f>
        <v/>
      </c>
      <c r="BX365" s="41" t="str">
        <f t="shared" si="57"/>
        <v/>
      </c>
      <c r="BY365" t="str">
        <f t="shared" si="58"/>
        <v/>
      </c>
      <c r="BZ365" s="41" t="str">
        <f t="shared" si="59"/>
        <v/>
      </c>
      <c r="CA365" t="str">
        <f t="shared" si="60"/>
        <v/>
      </c>
      <c r="CB365" s="41" t="str">
        <f>IF(AU365&lt;&gt;"","Area immediately surrounding specimen: "&amp;AU365&amp;".","")</f>
        <v/>
      </c>
      <c r="CC365" s="41" t="str">
        <f>IF(T365&lt;&gt;"","Habit: "&amp;T365&amp;".","")</f>
        <v/>
      </c>
      <c r="CD365" s="41" t="str">
        <f>IF(U365&lt;&gt;"","Life history habit: "&amp;U365&amp;".","")</f>
        <v/>
      </c>
      <c r="CE365" s="41" t="str">
        <f>IF(V365&lt;&gt;"","Graminoid habit: "&amp;V365&amp;".","")</f>
        <v/>
      </c>
      <c r="CF365" s="41" t="str">
        <f>IF(W365&lt;&gt;"","Flower color: "&amp;W365&amp;".","")</f>
        <v/>
      </c>
      <c r="CG365" s="41" t="str">
        <f>IF(X365&lt;&gt;"","Height in centimeters: "&amp;X365&amp;".","")</f>
        <v/>
      </c>
      <c r="CH365" s="41" t="str">
        <f>IF(Y365&lt;&gt;"",Y365&amp;".","")</f>
        <v/>
      </c>
      <c r="CI365" s="41" t="str">
        <f t="shared" si="61"/>
        <v/>
      </c>
      <c r="CJ365" t="str">
        <f t="shared" si="62"/>
        <v/>
      </c>
      <c r="CK365" s="41" t="str">
        <f>IF(T365&lt;&gt;"","''habit'':"&amp;"''"&amp;T365&amp;"'',","")</f>
        <v/>
      </c>
      <c r="CL365" s="41" t="str">
        <f>IF(U365&lt;&gt;"","''life cycle habit'':"&amp;"''"&amp;U365&amp;"'',","")</f>
        <v/>
      </c>
      <c r="CM365" s="41" t="str">
        <f>IF(V365&lt;&gt;"","''graminoidHabit'':"&amp;"''"&amp;V365&amp;"'',","")</f>
        <v/>
      </c>
      <c r="CN365" s="41" t="str">
        <f>IF(W365&lt;&gt;"","''flower color'':"&amp;"''"&amp;W365&amp;"'',","")</f>
        <v/>
      </c>
      <c r="CO365" s="41" t="str">
        <f>IF(X365&lt;&gt;"","''heightInCentimeters'':"&amp;X365&amp;",","")</f>
        <v/>
      </c>
      <c r="CP365" s="41" t="str">
        <f>IF(Y365&lt;&gt;"",Y365,"")</f>
        <v/>
      </c>
      <c r="CQ365" s="41" t="str">
        <f t="shared" si="63"/>
        <v/>
      </c>
      <c r="CR365" s="42" t="str">
        <f t="shared" si="64"/>
        <v/>
      </c>
      <c r="CS365" t="str">
        <f t="shared" si="65"/>
        <v/>
      </c>
      <c r="CT365" t="str">
        <f>IF(L365="Y","tissue","")</f>
        <v/>
      </c>
      <c r="CU365" t="str">
        <f>IF(L365="Y","in collection","")</f>
        <v/>
      </c>
      <c r="CV365" t="str">
        <f>IF(L365="Y","dessicated","")</f>
        <v/>
      </c>
    </row>
    <row r="366" spans="1:100" ht="16.5" x14ac:dyDescent="0.3">
      <c r="A366" s="7"/>
      <c r="B366" s="19"/>
      <c r="C366" s="19"/>
      <c r="D366" s="19"/>
      <c r="E366" s="19"/>
      <c r="F366" s="19"/>
      <c r="G366" s="10"/>
      <c r="H366" s="14"/>
      <c r="I366" s="19"/>
      <c r="J366" s="19"/>
      <c r="K366" s="10"/>
      <c r="L366" s="19"/>
      <c r="M366" s="19"/>
      <c r="N366" s="19"/>
      <c r="O366" s="19"/>
      <c r="P366" s="19"/>
      <c r="Q366" s="24"/>
      <c r="R366" s="14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29"/>
      <c r="AL366" s="29"/>
      <c r="AM366" s="7"/>
      <c r="AN366" s="7"/>
      <c r="AO366" s="7"/>
      <c r="AP366" s="19"/>
      <c r="AQ366" s="19"/>
      <c r="AR366" s="19"/>
      <c r="AS366" s="14"/>
      <c r="AT366" s="19"/>
      <c r="AU366" s="19"/>
      <c r="AV366" s="19"/>
      <c r="AW366" s="14"/>
      <c r="AX366" s="19"/>
      <c r="AY366" s="19"/>
      <c r="AZ366" s="19"/>
      <c r="BA366" s="19"/>
      <c r="BB366" s="19"/>
      <c r="BC366" s="19"/>
      <c r="BD366" s="19"/>
      <c r="BE366" s="19"/>
      <c r="BF366" s="14"/>
      <c r="BG366" s="35" t="str">
        <f>IF(BB366&lt;&gt;"","&lt;a href='https://www.inaturalist.org/observations/"&amp;BB366&amp;" 'target='_blank' style='color: blue'&gt;iNaturalist Record: "&amp;BB366&amp;"&lt;/a&gt; ","")</f>
        <v/>
      </c>
      <c r="BH366" s="36" t="str">
        <f>IF(AT366&lt;&gt;"",AT366&amp;". ","")</f>
        <v/>
      </c>
      <c r="BI366" s="36" t="str">
        <f>IF(AV366&lt;&gt;"","Land use/disturbance history: "&amp;AV366&amp;". ","")</f>
        <v/>
      </c>
      <c r="BJ366" s="36" t="str">
        <f>IF(AW366&lt;&gt;"","Slope in degrees: "&amp;AW366&amp;". ","")</f>
        <v/>
      </c>
      <c r="BK366" s="36" t="str">
        <f>IF(AX366&lt;&gt;"","Slope aspect: "&amp;AX366&amp;". ","")</f>
        <v/>
      </c>
      <c r="BL366" s="36" t="str">
        <f>IF(AY366&lt;&gt;"","Soil description: "&amp;AY366&amp;". ","")</f>
        <v/>
      </c>
      <c r="BM366" s="36" t="str">
        <f>IF(BA366&lt;&gt;"","Terrain: "&amp;BA366&amp;". ","")</f>
        <v/>
      </c>
      <c r="BN366" s="36" t="str">
        <f t="shared" si="55"/>
        <v/>
      </c>
      <c r="BO366" t="str">
        <f t="shared" si="56"/>
        <v/>
      </c>
      <c r="BP366" t="str">
        <f>IF(BD366&lt;&gt;"","Permit: "&amp;BD366,"")</f>
        <v/>
      </c>
      <c r="BQ366" s="41" t="str">
        <f>IF(AA366="Abundant","Estimated frequency within viewshed: Abundant (&gt;500).",IF(AA366="Common","Estimated frequency within viewshed: Common (101-500).",IF(AA366="Frequent","Estimated frequency within viewshed: Frequent (11-100).",IF(AA366="Occasional","Estimated frequency within viewshed: Occasional (6-10).",IF(AA366="Rare","Estimated frequency within viewshed: Rare (1-5).","")))))</f>
        <v/>
      </c>
      <c r="BR366" s="41" t="str">
        <f>IF(B366&lt;&gt;"",B366&amp;". ","")</f>
        <v/>
      </c>
      <c r="BS366" s="41" t="str">
        <f>IF(M366="Same individual","Tissue sample collected.",IF(M366="Same population","Tissue sample collected from another individual in the same population.",""))</f>
        <v/>
      </c>
      <c r="BT366" s="41" t="str">
        <f>IF(R366&lt;&gt;"","Seed sample collected from "&amp;R366&amp;" plants within the same population.","")</f>
        <v/>
      </c>
      <c r="BU366" s="41" t="str">
        <f>IF(AB366&lt;&gt;"",AB366&amp;". ","")</f>
        <v/>
      </c>
      <c r="BV366" s="41" t="str">
        <f>IF(AE366&lt;&gt;"","Landowner: "&amp;AE366&amp;".","")</f>
        <v/>
      </c>
      <c r="BW366" s="41" t="str">
        <f>IF(AF366&lt;&gt;"","Element Occurrence ID: "&amp;AF366&amp;".","")</f>
        <v/>
      </c>
      <c r="BX366" s="41" t="str">
        <f t="shared" si="57"/>
        <v/>
      </c>
      <c r="BY366" t="str">
        <f t="shared" si="58"/>
        <v/>
      </c>
      <c r="BZ366" s="41" t="str">
        <f t="shared" si="59"/>
        <v/>
      </c>
      <c r="CA366" t="str">
        <f t="shared" si="60"/>
        <v/>
      </c>
      <c r="CB366" s="41" t="str">
        <f>IF(AU366&lt;&gt;"","Area immediately surrounding specimen: "&amp;AU366&amp;".","")</f>
        <v/>
      </c>
      <c r="CC366" s="41" t="str">
        <f>IF(T366&lt;&gt;"","Habit: "&amp;T366&amp;".","")</f>
        <v/>
      </c>
      <c r="CD366" s="41" t="str">
        <f>IF(U366&lt;&gt;"","Life history habit: "&amp;U366&amp;".","")</f>
        <v/>
      </c>
      <c r="CE366" s="41" t="str">
        <f>IF(V366&lt;&gt;"","Graminoid habit: "&amp;V366&amp;".","")</f>
        <v/>
      </c>
      <c r="CF366" s="41" t="str">
        <f>IF(W366&lt;&gt;"","Flower color: "&amp;W366&amp;".","")</f>
        <v/>
      </c>
      <c r="CG366" s="41" t="str">
        <f>IF(X366&lt;&gt;"","Height in centimeters: "&amp;X366&amp;".","")</f>
        <v/>
      </c>
      <c r="CH366" s="41" t="str">
        <f>IF(Y366&lt;&gt;"",Y366&amp;".","")</f>
        <v/>
      </c>
      <c r="CI366" s="41" t="str">
        <f t="shared" si="61"/>
        <v/>
      </c>
      <c r="CJ366" t="str">
        <f t="shared" si="62"/>
        <v/>
      </c>
      <c r="CK366" s="41" t="str">
        <f>IF(T366&lt;&gt;"","''habit'':"&amp;"''"&amp;T366&amp;"'',","")</f>
        <v/>
      </c>
      <c r="CL366" s="41" t="str">
        <f>IF(U366&lt;&gt;"","''life cycle habit'':"&amp;"''"&amp;U366&amp;"'',","")</f>
        <v/>
      </c>
      <c r="CM366" s="41" t="str">
        <f>IF(V366&lt;&gt;"","''graminoidHabit'':"&amp;"''"&amp;V366&amp;"'',","")</f>
        <v/>
      </c>
      <c r="CN366" s="41" t="str">
        <f>IF(W366&lt;&gt;"","''flower color'':"&amp;"''"&amp;W366&amp;"'',","")</f>
        <v/>
      </c>
      <c r="CO366" s="41" t="str">
        <f>IF(X366&lt;&gt;"","''heightInCentimeters'':"&amp;X366&amp;",","")</f>
        <v/>
      </c>
      <c r="CP366" s="41" t="str">
        <f>IF(Y366&lt;&gt;"",Y366,"")</f>
        <v/>
      </c>
      <c r="CQ366" s="41" t="str">
        <f t="shared" si="63"/>
        <v/>
      </c>
      <c r="CR366" s="42" t="str">
        <f t="shared" si="64"/>
        <v/>
      </c>
      <c r="CS366" t="str">
        <f t="shared" si="65"/>
        <v/>
      </c>
      <c r="CT366" t="str">
        <f>IF(L366="Y","tissue","")</f>
        <v/>
      </c>
      <c r="CU366" t="str">
        <f>IF(L366="Y","in collection","")</f>
        <v/>
      </c>
      <c r="CV366" t="str">
        <f>IF(L366="Y","dessicated","")</f>
        <v/>
      </c>
    </row>
    <row r="367" spans="1:100" ht="16.5" x14ac:dyDescent="0.3">
      <c r="A367" s="7"/>
      <c r="B367" s="19"/>
      <c r="C367" s="19"/>
      <c r="D367" s="19"/>
      <c r="E367" s="19"/>
      <c r="F367" s="19"/>
      <c r="G367" s="10"/>
      <c r="H367" s="14"/>
      <c r="I367" s="19"/>
      <c r="J367" s="19"/>
      <c r="K367" s="10"/>
      <c r="L367" s="19"/>
      <c r="M367" s="19"/>
      <c r="N367" s="19"/>
      <c r="O367" s="19"/>
      <c r="P367" s="19"/>
      <c r="Q367" s="24"/>
      <c r="R367" s="14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29"/>
      <c r="AL367" s="29"/>
      <c r="AM367" s="7"/>
      <c r="AN367" s="7"/>
      <c r="AO367" s="7"/>
      <c r="AP367" s="19"/>
      <c r="AQ367" s="19"/>
      <c r="AR367" s="19"/>
      <c r="AS367" s="14"/>
      <c r="AT367" s="19"/>
      <c r="AU367" s="19"/>
      <c r="AV367" s="19"/>
      <c r="AW367" s="14"/>
      <c r="AX367" s="19"/>
      <c r="AY367" s="19"/>
      <c r="AZ367" s="19"/>
      <c r="BA367" s="19"/>
      <c r="BB367" s="19"/>
      <c r="BC367" s="19"/>
      <c r="BD367" s="19"/>
      <c r="BE367" s="19"/>
      <c r="BF367" s="14"/>
      <c r="BG367" s="35" t="str">
        <f>IF(BB367&lt;&gt;"","&lt;a href='https://www.inaturalist.org/observations/"&amp;BB367&amp;" 'target='_blank' style='color: blue'&gt;iNaturalist Record: "&amp;BB367&amp;"&lt;/a&gt; ","")</f>
        <v/>
      </c>
      <c r="BH367" s="36" t="str">
        <f>IF(AT367&lt;&gt;"",AT367&amp;". ","")</f>
        <v/>
      </c>
      <c r="BI367" s="36" t="str">
        <f>IF(AV367&lt;&gt;"","Land use/disturbance history: "&amp;AV367&amp;". ","")</f>
        <v/>
      </c>
      <c r="BJ367" s="36" t="str">
        <f>IF(AW367&lt;&gt;"","Slope in degrees: "&amp;AW367&amp;". ","")</f>
        <v/>
      </c>
      <c r="BK367" s="36" t="str">
        <f>IF(AX367&lt;&gt;"","Slope aspect: "&amp;AX367&amp;". ","")</f>
        <v/>
      </c>
      <c r="BL367" s="36" t="str">
        <f>IF(AY367&lt;&gt;"","Soil description: "&amp;AY367&amp;". ","")</f>
        <v/>
      </c>
      <c r="BM367" s="36" t="str">
        <f>IF(BA367&lt;&gt;"","Terrain: "&amp;BA367&amp;". ","")</f>
        <v/>
      </c>
      <c r="BN367" s="36" t="str">
        <f t="shared" si="55"/>
        <v/>
      </c>
      <c r="BO367" t="str">
        <f t="shared" si="56"/>
        <v/>
      </c>
      <c r="BP367" t="str">
        <f>IF(BD367&lt;&gt;"","Permit: "&amp;BD367,"")</f>
        <v/>
      </c>
      <c r="BQ367" s="41" t="str">
        <f>IF(AA367="Abundant","Estimated frequency within viewshed: Abundant (&gt;500).",IF(AA367="Common","Estimated frequency within viewshed: Common (101-500).",IF(AA367="Frequent","Estimated frequency within viewshed: Frequent (11-100).",IF(AA367="Occasional","Estimated frequency within viewshed: Occasional (6-10).",IF(AA367="Rare","Estimated frequency within viewshed: Rare (1-5).","")))))</f>
        <v/>
      </c>
      <c r="BR367" s="41" t="str">
        <f>IF(B367&lt;&gt;"",B367&amp;". ","")</f>
        <v/>
      </c>
      <c r="BS367" s="41" t="str">
        <f>IF(M367="Same individual","Tissue sample collected.",IF(M367="Same population","Tissue sample collected from another individual in the same population.",""))</f>
        <v/>
      </c>
      <c r="BT367" s="41" t="str">
        <f>IF(R367&lt;&gt;"","Seed sample collected from "&amp;R367&amp;" plants within the same population.","")</f>
        <v/>
      </c>
      <c r="BU367" s="41" t="str">
        <f>IF(AB367&lt;&gt;"",AB367&amp;". ","")</f>
        <v/>
      </c>
      <c r="BV367" s="41" t="str">
        <f>IF(AE367&lt;&gt;"","Landowner: "&amp;AE367&amp;".","")</f>
        <v/>
      </c>
      <c r="BW367" s="41" t="str">
        <f>IF(AF367&lt;&gt;"","Element Occurrence ID: "&amp;AF367&amp;".","")</f>
        <v/>
      </c>
      <c r="BX367" s="41" t="str">
        <f t="shared" si="57"/>
        <v/>
      </c>
      <c r="BY367" t="str">
        <f t="shared" si="58"/>
        <v/>
      </c>
      <c r="BZ367" s="41" t="str">
        <f t="shared" si="59"/>
        <v/>
      </c>
      <c r="CA367" t="str">
        <f t="shared" si="60"/>
        <v/>
      </c>
      <c r="CB367" s="41" t="str">
        <f>IF(AU367&lt;&gt;"","Area immediately surrounding specimen: "&amp;AU367&amp;".","")</f>
        <v/>
      </c>
      <c r="CC367" s="41" t="str">
        <f>IF(T367&lt;&gt;"","Habit: "&amp;T367&amp;".","")</f>
        <v/>
      </c>
      <c r="CD367" s="41" t="str">
        <f>IF(U367&lt;&gt;"","Life history habit: "&amp;U367&amp;".","")</f>
        <v/>
      </c>
      <c r="CE367" s="41" t="str">
        <f>IF(V367&lt;&gt;"","Graminoid habit: "&amp;V367&amp;".","")</f>
        <v/>
      </c>
      <c r="CF367" s="41" t="str">
        <f>IF(W367&lt;&gt;"","Flower color: "&amp;W367&amp;".","")</f>
        <v/>
      </c>
      <c r="CG367" s="41" t="str">
        <f>IF(X367&lt;&gt;"","Height in centimeters: "&amp;X367&amp;".","")</f>
        <v/>
      </c>
      <c r="CH367" s="41" t="str">
        <f>IF(Y367&lt;&gt;"",Y367&amp;".","")</f>
        <v/>
      </c>
      <c r="CI367" s="41" t="str">
        <f t="shared" si="61"/>
        <v/>
      </c>
      <c r="CJ367" t="str">
        <f t="shared" si="62"/>
        <v/>
      </c>
      <c r="CK367" s="41" t="str">
        <f>IF(T367&lt;&gt;"","''habit'':"&amp;"''"&amp;T367&amp;"'',","")</f>
        <v/>
      </c>
      <c r="CL367" s="41" t="str">
        <f>IF(U367&lt;&gt;"","''life cycle habit'':"&amp;"''"&amp;U367&amp;"'',","")</f>
        <v/>
      </c>
      <c r="CM367" s="41" t="str">
        <f>IF(V367&lt;&gt;"","''graminoidHabit'':"&amp;"''"&amp;V367&amp;"'',","")</f>
        <v/>
      </c>
      <c r="CN367" s="41" t="str">
        <f>IF(W367&lt;&gt;"","''flower color'':"&amp;"''"&amp;W367&amp;"'',","")</f>
        <v/>
      </c>
      <c r="CO367" s="41" t="str">
        <f>IF(X367&lt;&gt;"","''heightInCentimeters'':"&amp;X367&amp;",","")</f>
        <v/>
      </c>
      <c r="CP367" s="41" t="str">
        <f>IF(Y367&lt;&gt;"",Y367,"")</f>
        <v/>
      </c>
      <c r="CQ367" s="41" t="str">
        <f t="shared" si="63"/>
        <v/>
      </c>
      <c r="CR367" s="42" t="str">
        <f t="shared" si="64"/>
        <v/>
      </c>
      <c r="CS367" t="str">
        <f t="shared" si="65"/>
        <v/>
      </c>
      <c r="CT367" t="str">
        <f>IF(L367="Y","tissue","")</f>
        <v/>
      </c>
      <c r="CU367" t="str">
        <f>IF(L367="Y","in collection","")</f>
        <v/>
      </c>
      <c r="CV367" t="str">
        <f>IF(L367="Y","dessicated","")</f>
        <v/>
      </c>
    </row>
    <row r="368" spans="1:100" ht="16.5" x14ac:dyDescent="0.3">
      <c r="A368" s="7"/>
      <c r="B368" s="19"/>
      <c r="C368" s="19"/>
      <c r="D368" s="19"/>
      <c r="E368" s="19"/>
      <c r="F368" s="19"/>
      <c r="G368" s="10"/>
      <c r="H368" s="14"/>
      <c r="I368" s="19"/>
      <c r="J368" s="19"/>
      <c r="K368" s="10"/>
      <c r="L368" s="19"/>
      <c r="M368" s="19"/>
      <c r="N368" s="19"/>
      <c r="O368" s="19"/>
      <c r="P368" s="19"/>
      <c r="Q368" s="24"/>
      <c r="R368" s="14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29"/>
      <c r="AL368" s="29"/>
      <c r="AM368" s="7"/>
      <c r="AN368" s="7"/>
      <c r="AO368" s="7"/>
      <c r="AP368" s="19"/>
      <c r="AQ368" s="19"/>
      <c r="AR368" s="19"/>
      <c r="AS368" s="14"/>
      <c r="AT368" s="19"/>
      <c r="AU368" s="19"/>
      <c r="AV368" s="19"/>
      <c r="AW368" s="14"/>
      <c r="AX368" s="19"/>
      <c r="AY368" s="19"/>
      <c r="AZ368" s="19"/>
      <c r="BA368" s="19"/>
      <c r="BB368" s="19"/>
      <c r="BC368" s="19"/>
      <c r="BD368" s="19"/>
      <c r="BE368" s="19"/>
      <c r="BF368" s="14"/>
      <c r="BG368" s="35" t="str">
        <f>IF(BB368&lt;&gt;"","&lt;a href='https://www.inaturalist.org/observations/"&amp;BB368&amp;" 'target='_blank' style='color: blue'&gt;iNaturalist Record: "&amp;BB368&amp;"&lt;/a&gt; ","")</f>
        <v/>
      </c>
      <c r="BH368" s="36" t="str">
        <f>IF(AT368&lt;&gt;"",AT368&amp;". ","")</f>
        <v/>
      </c>
      <c r="BI368" s="36" t="str">
        <f>IF(AV368&lt;&gt;"","Land use/disturbance history: "&amp;AV368&amp;". ","")</f>
        <v/>
      </c>
      <c r="BJ368" s="36" t="str">
        <f>IF(AW368&lt;&gt;"","Slope in degrees: "&amp;AW368&amp;". ","")</f>
        <v/>
      </c>
      <c r="BK368" s="36" t="str">
        <f>IF(AX368&lt;&gt;"","Slope aspect: "&amp;AX368&amp;". ","")</f>
        <v/>
      </c>
      <c r="BL368" s="36" t="str">
        <f>IF(AY368&lt;&gt;"","Soil description: "&amp;AY368&amp;". ","")</f>
        <v/>
      </c>
      <c r="BM368" s="36" t="str">
        <f>IF(BA368&lt;&gt;"","Terrain: "&amp;BA368&amp;". ","")</f>
        <v/>
      </c>
      <c r="BN368" s="36" t="str">
        <f t="shared" si="55"/>
        <v/>
      </c>
      <c r="BO368" t="str">
        <f t="shared" si="56"/>
        <v/>
      </c>
      <c r="BP368" t="str">
        <f>IF(BD368&lt;&gt;"","Permit: "&amp;BD368,"")</f>
        <v/>
      </c>
      <c r="BQ368" s="41" t="str">
        <f>IF(AA368="Abundant","Estimated frequency within viewshed: Abundant (&gt;500).",IF(AA368="Common","Estimated frequency within viewshed: Common (101-500).",IF(AA368="Frequent","Estimated frequency within viewshed: Frequent (11-100).",IF(AA368="Occasional","Estimated frequency within viewshed: Occasional (6-10).",IF(AA368="Rare","Estimated frequency within viewshed: Rare (1-5).","")))))</f>
        <v/>
      </c>
      <c r="BR368" s="41" t="str">
        <f>IF(B368&lt;&gt;"",B368&amp;". ","")</f>
        <v/>
      </c>
      <c r="BS368" s="41" t="str">
        <f>IF(M368="Same individual","Tissue sample collected.",IF(M368="Same population","Tissue sample collected from another individual in the same population.",""))</f>
        <v/>
      </c>
      <c r="BT368" s="41" t="str">
        <f>IF(R368&lt;&gt;"","Seed sample collected from "&amp;R368&amp;" plants within the same population.","")</f>
        <v/>
      </c>
      <c r="BU368" s="41" t="str">
        <f>IF(AB368&lt;&gt;"",AB368&amp;". ","")</f>
        <v/>
      </c>
      <c r="BV368" s="41" t="str">
        <f>IF(AE368&lt;&gt;"","Landowner: "&amp;AE368&amp;".","")</f>
        <v/>
      </c>
      <c r="BW368" s="41" t="str">
        <f>IF(AF368&lt;&gt;"","Element Occurrence ID: "&amp;AF368&amp;".","")</f>
        <v/>
      </c>
      <c r="BX368" s="41" t="str">
        <f t="shared" si="57"/>
        <v/>
      </c>
      <c r="BY368" t="str">
        <f t="shared" si="58"/>
        <v/>
      </c>
      <c r="BZ368" s="41" t="str">
        <f t="shared" si="59"/>
        <v/>
      </c>
      <c r="CA368" t="str">
        <f t="shared" si="60"/>
        <v/>
      </c>
      <c r="CB368" s="41" t="str">
        <f>IF(AU368&lt;&gt;"","Area immediately surrounding specimen: "&amp;AU368&amp;".","")</f>
        <v/>
      </c>
      <c r="CC368" s="41" t="str">
        <f>IF(T368&lt;&gt;"","Habit: "&amp;T368&amp;".","")</f>
        <v/>
      </c>
      <c r="CD368" s="41" t="str">
        <f>IF(U368&lt;&gt;"","Life history habit: "&amp;U368&amp;".","")</f>
        <v/>
      </c>
      <c r="CE368" s="41" t="str">
        <f>IF(V368&lt;&gt;"","Graminoid habit: "&amp;V368&amp;".","")</f>
        <v/>
      </c>
      <c r="CF368" s="41" t="str">
        <f>IF(W368&lt;&gt;"","Flower color: "&amp;W368&amp;".","")</f>
        <v/>
      </c>
      <c r="CG368" s="41" t="str">
        <f>IF(X368&lt;&gt;"","Height in centimeters: "&amp;X368&amp;".","")</f>
        <v/>
      </c>
      <c r="CH368" s="41" t="str">
        <f>IF(Y368&lt;&gt;"",Y368&amp;".","")</f>
        <v/>
      </c>
      <c r="CI368" s="41" t="str">
        <f t="shared" si="61"/>
        <v/>
      </c>
      <c r="CJ368" t="str">
        <f t="shared" si="62"/>
        <v/>
      </c>
      <c r="CK368" s="41" t="str">
        <f>IF(T368&lt;&gt;"","''habit'':"&amp;"''"&amp;T368&amp;"'',","")</f>
        <v/>
      </c>
      <c r="CL368" s="41" t="str">
        <f>IF(U368&lt;&gt;"","''life cycle habit'':"&amp;"''"&amp;U368&amp;"'',","")</f>
        <v/>
      </c>
      <c r="CM368" s="41" t="str">
        <f>IF(V368&lt;&gt;"","''graminoidHabit'':"&amp;"''"&amp;V368&amp;"'',","")</f>
        <v/>
      </c>
      <c r="CN368" s="41" t="str">
        <f>IF(W368&lt;&gt;"","''flower color'':"&amp;"''"&amp;W368&amp;"'',","")</f>
        <v/>
      </c>
      <c r="CO368" s="41" t="str">
        <f>IF(X368&lt;&gt;"","''heightInCentimeters'':"&amp;X368&amp;",","")</f>
        <v/>
      </c>
      <c r="CP368" s="41" t="str">
        <f>IF(Y368&lt;&gt;"",Y368,"")</f>
        <v/>
      </c>
      <c r="CQ368" s="41" t="str">
        <f t="shared" si="63"/>
        <v/>
      </c>
      <c r="CR368" s="42" t="str">
        <f t="shared" si="64"/>
        <v/>
      </c>
      <c r="CS368" t="str">
        <f t="shared" si="65"/>
        <v/>
      </c>
      <c r="CT368" t="str">
        <f>IF(L368="Y","tissue","")</f>
        <v/>
      </c>
      <c r="CU368" t="str">
        <f>IF(L368="Y","in collection","")</f>
        <v/>
      </c>
      <c r="CV368" t="str">
        <f>IF(L368="Y","dessicated","")</f>
        <v/>
      </c>
    </row>
    <row r="369" spans="1:100" ht="16.5" x14ac:dyDescent="0.3">
      <c r="A369" s="7"/>
      <c r="B369" s="19"/>
      <c r="C369" s="19"/>
      <c r="D369" s="19"/>
      <c r="E369" s="19"/>
      <c r="F369" s="19"/>
      <c r="G369" s="10"/>
      <c r="H369" s="14"/>
      <c r="I369" s="19"/>
      <c r="J369" s="19"/>
      <c r="K369" s="10"/>
      <c r="L369" s="19"/>
      <c r="M369" s="19"/>
      <c r="N369" s="19"/>
      <c r="O369" s="19"/>
      <c r="P369" s="19"/>
      <c r="Q369" s="24"/>
      <c r="R369" s="14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29"/>
      <c r="AL369" s="29"/>
      <c r="AM369" s="7"/>
      <c r="AN369" s="7"/>
      <c r="AO369" s="7"/>
      <c r="AP369" s="19"/>
      <c r="AQ369" s="19"/>
      <c r="AR369" s="19"/>
      <c r="AS369" s="14"/>
      <c r="AT369" s="19"/>
      <c r="AU369" s="19"/>
      <c r="AV369" s="19"/>
      <c r="AW369" s="14"/>
      <c r="AX369" s="19"/>
      <c r="AY369" s="19"/>
      <c r="AZ369" s="19"/>
      <c r="BA369" s="19"/>
      <c r="BB369" s="19"/>
      <c r="BC369" s="19"/>
      <c r="BD369" s="19"/>
      <c r="BE369" s="19"/>
      <c r="BF369" s="14"/>
      <c r="BG369" s="35" t="str">
        <f>IF(BB369&lt;&gt;"","&lt;a href='https://www.inaturalist.org/observations/"&amp;BB369&amp;" 'target='_blank' style='color: blue'&gt;iNaturalist Record: "&amp;BB369&amp;"&lt;/a&gt; ","")</f>
        <v/>
      </c>
      <c r="BH369" s="36" t="str">
        <f>IF(AT369&lt;&gt;"",AT369&amp;". ","")</f>
        <v/>
      </c>
      <c r="BI369" s="36" t="str">
        <f>IF(AV369&lt;&gt;"","Land use/disturbance history: "&amp;AV369&amp;". ","")</f>
        <v/>
      </c>
      <c r="BJ369" s="36" t="str">
        <f>IF(AW369&lt;&gt;"","Slope in degrees: "&amp;AW369&amp;". ","")</f>
        <v/>
      </c>
      <c r="BK369" s="36" t="str">
        <f>IF(AX369&lt;&gt;"","Slope aspect: "&amp;AX369&amp;". ","")</f>
        <v/>
      </c>
      <c r="BL369" s="36" t="str">
        <f>IF(AY369&lt;&gt;"","Soil description: "&amp;AY369&amp;". ","")</f>
        <v/>
      </c>
      <c r="BM369" s="36" t="str">
        <f>IF(BA369&lt;&gt;"","Terrain: "&amp;BA369&amp;". ","")</f>
        <v/>
      </c>
      <c r="BN369" s="36" t="str">
        <f t="shared" si="55"/>
        <v/>
      </c>
      <c r="BO369" t="str">
        <f t="shared" si="56"/>
        <v/>
      </c>
      <c r="BP369" t="str">
        <f>IF(BD369&lt;&gt;"","Permit: "&amp;BD369,"")</f>
        <v/>
      </c>
      <c r="BQ369" s="41" t="str">
        <f>IF(AA369="Abundant","Estimated frequency within viewshed: Abundant (&gt;500).",IF(AA369="Common","Estimated frequency within viewshed: Common (101-500).",IF(AA369="Frequent","Estimated frequency within viewshed: Frequent (11-100).",IF(AA369="Occasional","Estimated frequency within viewshed: Occasional (6-10).",IF(AA369="Rare","Estimated frequency within viewshed: Rare (1-5).","")))))</f>
        <v/>
      </c>
      <c r="BR369" s="41" t="str">
        <f>IF(B369&lt;&gt;"",B369&amp;". ","")</f>
        <v/>
      </c>
      <c r="BS369" s="41" t="str">
        <f>IF(M369="Same individual","Tissue sample collected.",IF(M369="Same population","Tissue sample collected from another individual in the same population.",""))</f>
        <v/>
      </c>
      <c r="BT369" s="41" t="str">
        <f>IF(R369&lt;&gt;"","Seed sample collected from "&amp;R369&amp;" plants within the same population.","")</f>
        <v/>
      </c>
      <c r="BU369" s="41" t="str">
        <f>IF(AB369&lt;&gt;"",AB369&amp;". ","")</f>
        <v/>
      </c>
      <c r="BV369" s="41" t="str">
        <f>IF(AE369&lt;&gt;"","Landowner: "&amp;AE369&amp;".","")</f>
        <v/>
      </c>
      <c r="BW369" s="41" t="str">
        <f>IF(AF369&lt;&gt;"","Element Occurrence ID: "&amp;AF369&amp;".","")</f>
        <v/>
      </c>
      <c r="BX369" s="41" t="str">
        <f t="shared" si="57"/>
        <v/>
      </c>
      <c r="BY369" t="str">
        <f t="shared" si="58"/>
        <v/>
      </c>
      <c r="BZ369" s="41" t="str">
        <f t="shared" si="59"/>
        <v/>
      </c>
      <c r="CA369" t="str">
        <f t="shared" si="60"/>
        <v/>
      </c>
      <c r="CB369" s="41" t="str">
        <f>IF(AU369&lt;&gt;"","Area immediately surrounding specimen: "&amp;AU369&amp;".","")</f>
        <v/>
      </c>
      <c r="CC369" s="41" t="str">
        <f>IF(T369&lt;&gt;"","Habit: "&amp;T369&amp;".","")</f>
        <v/>
      </c>
      <c r="CD369" s="41" t="str">
        <f>IF(U369&lt;&gt;"","Life history habit: "&amp;U369&amp;".","")</f>
        <v/>
      </c>
      <c r="CE369" s="41" t="str">
        <f>IF(V369&lt;&gt;"","Graminoid habit: "&amp;V369&amp;".","")</f>
        <v/>
      </c>
      <c r="CF369" s="41" t="str">
        <f>IF(W369&lt;&gt;"","Flower color: "&amp;W369&amp;".","")</f>
        <v/>
      </c>
      <c r="CG369" s="41" t="str">
        <f>IF(X369&lt;&gt;"","Height in centimeters: "&amp;X369&amp;".","")</f>
        <v/>
      </c>
      <c r="CH369" s="41" t="str">
        <f>IF(Y369&lt;&gt;"",Y369&amp;".","")</f>
        <v/>
      </c>
      <c r="CI369" s="41" t="str">
        <f t="shared" si="61"/>
        <v/>
      </c>
      <c r="CJ369" t="str">
        <f t="shared" si="62"/>
        <v/>
      </c>
      <c r="CK369" s="41" t="str">
        <f>IF(T369&lt;&gt;"","''habit'':"&amp;"''"&amp;T369&amp;"'',","")</f>
        <v/>
      </c>
      <c r="CL369" s="41" t="str">
        <f>IF(U369&lt;&gt;"","''life cycle habit'':"&amp;"''"&amp;U369&amp;"'',","")</f>
        <v/>
      </c>
      <c r="CM369" s="41" t="str">
        <f>IF(V369&lt;&gt;"","''graminoidHabit'':"&amp;"''"&amp;V369&amp;"'',","")</f>
        <v/>
      </c>
      <c r="CN369" s="41" t="str">
        <f>IF(W369&lt;&gt;"","''flower color'':"&amp;"''"&amp;W369&amp;"'',","")</f>
        <v/>
      </c>
      <c r="CO369" s="41" t="str">
        <f>IF(X369&lt;&gt;"","''heightInCentimeters'':"&amp;X369&amp;",","")</f>
        <v/>
      </c>
      <c r="CP369" s="41" t="str">
        <f>IF(Y369&lt;&gt;"",Y369,"")</f>
        <v/>
      </c>
      <c r="CQ369" s="41" t="str">
        <f t="shared" si="63"/>
        <v/>
      </c>
      <c r="CR369" s="42" t="str">
        <f t="shared" si="64"/>
        <v/>
      </c>
      <c r="CS369" t="str">
        <f t="shared" si="65"/>
        <v/>
      </c>
      <c r="CT369" t="str">
        <f>IF(L369="Y","tissue","")</f>
        <v/>
      </c>
      <c r="CU369" t="str">
        <f>IF(L369="Y","in collection","")</f>
        <v/>
      </c>
      <c r="CV369" t="str">
        <f>IF(L369="Y","dessicated","")</f>
        <v/>
      </c>
    </row>
    <row r="370" spans="1:100" ht="16.5" x14ac:dyDescent="0.3">
      <c r="A370" s="7"/>
      <c r="B370" s="19"/>
      <c r="C370" s="19"/>
      <c r="D370" s="19"/>
      <c r="E370" s="19"/>
      <c r="F370" s="19"/>
      <c r="G370" s="10"/>
      <c r="H370" s="14"/>
      <c r="I370" s="19"/>
      <c r="J370" s="19"/>
      <c r="K370" s="10"/>
      <c r="L370" s="19"/>
      <c r="M370" s="19"/>
      <c r="N370" s="19"/>
      <c r="O370" s="19"/>
      <c r="P370" s="19"/>
      <c r="Q370" s="24"/>
      <c r="R370" s="14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29"/>
      <c r="AL370" s="29"/>
      <c r="AM370" s="7"/>
      <c r="AN370" s="7"/>
      <c r="AO370" s="7"/>
      <c r="AP370" s="19"/>
      <c r="AQ370" s="19"/>
      <c r="AR370" s="19"/>
      <c r="AS370" s="14"/>
      <c r="AT370" s="19"/>
      <c r="AU370" s="19"/>
      <c r="AV370" s="19"/>
      <c r="AW370" s="14"/>
      <c r="AX370" s="19"/>
      <c r="AY370" s="19"/>
      <c r="AZ370" s="19"/>
      <c r="BA370" s="19"/>
      <c r="BB370" s="19"/>
      <c r="BC370" s="19"/>
      <c r="BD370" s="19"/>
      <c r="BE370" s="19"/>
      <c r="BF370" s="14"/>
      <c r="BG370" s="35" t="str">
        <f>IF(BB370&lt;&gt;"","&lt;a href='https://www.inaturalist.org/observations/"&amp;BB370&amp;" 'target='_blank' style='color: blue'&gt;iNaturalist Record: "&amp;BB370&amp;"&lt;/a&gt; ","")</f>
        <v/>
      </c>
      <c r="BH370" s="36" t="str">
        <f>IF(AT370&lt;&gt;"",AT370&amp;". ","")</f>
        <v/>
      </c>
      <c r="BI370" s="36" t="str">
        <f>IF(AV370&lt;&gt;"","Land use/disturbance history: "&amp;AV370&amp;". ","")</f>
        <v/>
      </c>
      <c r="BJ370" s="36" t="str">
        <f>IF(AW370&lt;&gt;"","Slope in degrees: "&amp;AW370&amp;". ","")</f>
        <v/>
      </c>
      <c r="BK370" s="36" t="str">
        <f>IF(AX370&lt;&gt;"","Slope aspect: "&amp;AX370&amp;". ","")</f>
        <v/>
      </c>
      <c r="BL370" s="36" t="str">
        <f>IF(AY370&lt;&gt;"","Soil description: "&amp;AY370&amp;". ","")</f>
        <v/>
      </c>
      <c r="BM370" s="36" t="str">
        <f>IF(BA370&lt;&gt;"","Terrain: "&amp;BA370&amp;". ","")</f>
        <v/>
      </c>
      <c r="BN370" s="36" t="str">
        <f t="shared" si="55"/>
        <v/>
      </c>
      <c r="BO370" t="str">
        <f t="shared" si="56"/>
        <v/>
      </c>
      <c r="BP370" t="str">
        <f>IF(BD370&lt;&gt;"","Permit: "&amp;BD370,"")</f>
        <v/>
      </c>
      <c r="BQ370" s="41" t="str">
        <f>IF(AA370="Abundant","Estimated frequency within viewshed: Abundant (&gt;500).",IF(AA370="Common","Estimated frequency within viewshed: Common (101-500).",IF(AA370="Frequent","Estimated frequency within viewshed: Frequent (11-100).",IF(AA370="Occasional","Estimated frequency within viewshed: Occasional (6-10).",IF(AA370="Rare","Estimated frequency within viewshed: Rare (1-5).","")))))</f>
        <v/>
      </c>
      <c r="BR370" s="41" t="str">
        <f>IF(B370&lt;&gt;"",B370&amp;". ","")</f>
        <v/>
      </c>
      <c r="BS370" s="41" t="str">
        <f>IF(M370="Same individual","Tissue sample collected.",IF(M370="Same population","Tissue sample collected from another individual in the same population.",""))</f>
        <v/>
      </c>
      <c r="BT370" s="41" t="str">
        <f>IF(R370&lt;&gt;"","Seed sample collected from "&amp;R370&amp;" plants within the same population.","")</f>
        <v/>
      </c>
      <c r="BU370" s="41" t="str">
        <f>IF(AB370&lt;&gt;"",AB370&amp;". ","")</f>
        <v/>
      </c>
      <c r="BV370" s="41" t="str">
        <f>IF(AE370&lt;&gt;"","Landowner: "&amp;AE370&amp;".","")</f>
        <v/>
      </c>
      <c r="BW370" s="41" t="str">
        <f>IF(AF370&lt;&gt;"","Element Occurrence ID: "&amp;AF370&amp;".","")</f>
        <v/>
      </c>
      <c r="BX370" s="41" t="str">
        <f t="shared" si="57"/>
        <v/>
      </c>
      <c r="BY370" t="str">
        <f t="shared" si="58"/>
        <v/>
      </c>
      <c r="BZ370" s="41" t="str">
        <f t="shared" si="59"/>
        <v/>
      </c>
      <c r="CA370" t="str">
        <f t="shared" si="60"/>
        <v/>
      </c>
      <c r="CB370" s="41" t="str">
        <f>IF(AU370&lt;&gt;"","Area immediately surrounding specimen: "&amp;AU370&amp;".","")</f>
        <v/>
      </c>
      <c r="CC370" s="41" t="str">
        <f>IF(T370&lt;&gt;"","Habit: "&amp;T370&amp;".","")</f>
        <v/>
      </c>
      <c r="CD370" s="41" t="str">
        <f>IF(U370&lt;&gt;"","Life history habit: "&amp;U370&amp;".","")</f>
        <v/>
      </c>
      <c r="CE370" s="41" t="str">
        <f>IF(V370&lt;&gt;"","Graminoid habit: "&amp;V370&amp;".","")</f>
        <v/>
      </c>
      <c r="CF370" s="41" t="str">
        <f>IF(W370&lt;&gt;"","Flower color: "&amp;W370&amp;".","")</f>
        <v/>
      </c>
      <c r="CG370" s="41" t="str">
        <f>IF(X370&lt;&gt;"","Height in centimeters: "&amp;X370&amp;".","")</f>
        <v/>
      </c>
      <c r="CH370" s="41" t="str">
        <f>IF(Y370&lt;&gt;"",Y370&amp;".","")</f>
        <v/>
      </c>
      <c r="CI370" s="41" t="str">
        <f t="shared" si="61"/>
        <v/>
      </c>
      <c r="CJ370" t="str">
        <f t="shared" si="62"/>
        <v/>
      </c>
      <c r="CK370" s="41" t="str">
        <f>IF(T370&lt;&gt;"","''habit'':"&amp;"''"&amp;T370&amp;"'',","")</f>
        <v/>
      </c>
      <c r="CL370" s="41" t="str">
        <f>IF(U370&lt;&gt;"","''life cycle habit'':"&amp;"''"&amp;U370&amp;"'',","")</f>
        <v/>
      </c>
      <c r="CM370" s="41" t="str">
        <f>IF(V370&lt;&gt;"","''graminoidHabit'':"&amp;"''"&amp;V370&amp;"'',","")</f>
        <v/>
      </c>
      <c r="CN370" s="41" t="str">
        <f>IF(W370&lt;&gt;"","''flower color'':"&amp;"''"&amp;W370&amp;"'',","")</f>
        <v/>
      </c>
      <c r="CO370" s="41" t="str">
        <f>IF(X370&lt;&gt;"","''heightInCentimeters'':"&amp;X370&amp;",","")</f>
        <v/>
      </c>
      <c r="CP370" s="41" t="str">
        <f>IF(Y370&lt;&gt;"",Y370,"")</f>
        <v/>
      </c>
      <c r="CQ370" s="41" t="str">
        <f t="shared" si="63"/>
        <v/>
      </c>
      <c r="CR370" s="42" t="str">
        <f t="shared" si="64"/>
        <v/>
      </c>
      <c r="CS370" t="str">
        <f t="shared" si="65"/>
        <v/>
      </c>
      <c r="CT370" t="str">
        <f>IF(L370="Y","tissue","")</f>
        <v/>
      </c>
      <c r="CU370" t="str">
        <f>IF(L370="Y","in collection","")</f>
        <v/>
      </c>
      <c r="CV370" t="str">
        <f>IF(L370="Y","dessicated","")</f>
        <v/>
      </c>
    </row>
    <row r="371" spans="1:100" ht="16.5" x14ac:dyDescent="0.3">
      <c r="A371" s="7"/>
      <c r="B371" s="19"/>
      <c r="C371" s="19"/>
      <c r="D371" s="19"/>
      <c r="E371" s="19"/>
      <c r="F371" s="19"/>
      <c r="G371" s="10"/>
      <c r="H371" s="14"/>
      <c r="I371" s="19"/>
      <c r="J371" s="19"/>
      <c r="K371" s="10"/>
      <c r="L371" s="19"/>
      <c r="M371" s="19"/>
      <c r="N371" s="19"/>
      <c r="O371" s="19"/>
      <c r="P371" s="19"/>
      <c r="Q371" s="24"/>
      <c r="R371" s="14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29"/>
      <c r="AL371" s="29"/>
      <c r="AM371" s="7"/>
      <c r="AN371" s="7"/>
      <c r="AO371" s="7"/>
      <c r="AP371" s="19"/>
      <c r="AQ371" s="19"/>
      <c r="AR371" s="19"/>
      <c r="AS371" s="14"/>
      <c r="AT371" s="19"/>
      <c r="AU371" s="19"/>
      <c r="AV371" s="19"/>
      <c r="AW371" s="14"/>
      <c r="AX371" s="19"/>
      <c r="AY371" s="19"/>
      <c r="AZ371" s="19"/>
      <c r="BA371" s="19"/>
      <c r="BB371" s="19"/>
      <c r="BC371" s="19"/>
      <c r="BD371" s="19"/>
      <c r="BE371" s="19"/>
      <c r="BF371" s="14"/>
      <c r="BG371" s="35" t="str">
        <f>IF(BB371&lt;&gt;"","&lt;a href='https://www.inaturalist.org/observations/"&amp;BB371&amp;" 'target='_blank' style='color: blue'&gt;iNaturalist Record: "&amp;BB371&amp;"&lt;/a&gt; ","")</f>
        <v/>
      </c>
      <c r="BH371" s="36" t="str">
        <f>IF(AT371&lt;&gt;"",AT371&amp;". ","")</f>
        <v/>
      </c>
      <c r="BI371" s="36" t="str">
        <f>IF(AV371&lt;&gt;"","Land use/disturbance history: "&amp;AV371&amp;". ","")</f>
        <v/>
      </c>
      <c r="BJ371" s="36" t="str">
        <f>IF(AW371&lt;&gt;"","Slope in degrees: "&amp;AW371&amp;". ","")</f>
        <v/>
      </c>
      <c r="BK371" s="36" t="str">
        <f>IF(AX371&lt;&gt;"","Slope aspect: "&amp;AX371&amp;". ","")</f>
        <v/>
      </c>
      <c r="BL371" s="36" t="str">
        <f>IF(AY371&lt;&gt;"","Soil description: "&amp;AY371&amp;". ","")</f>
        <v/>
      </c>
      <c r="BM371" s="36" t="str">
        <f>IF(BA371&lt;&gt;"","Terrain: "&amp;BA371&amp;". ","")</f>
        <v/>
      </c>
      <c r="BN371" s="36" t="str">
        <f t="shared" si="55"/>
        <v/>
      </c>
      <c r="BO371" t="str">
        <f t="shared" si="56"/>
        <v/>
      </c>
      <c r="BP371" t="str">
        <f>IF(BD371&lt;&gt;"","Permit: "&amp;BD371,"")</f>
        <v/>
      </c>
      <c r="BQ371" s="41" t="str">
        <f>IF(AA371="Abundant","Estimated frequency within viewshed: Abundant (&gt;500).",IF(AA371="Common","Estimated frequency within viewshed: Common (101-500).",IF(AA371="Frequent","Estimated frequency within viewshed: Frequent (11-100).",IF(AA371="Occasional","Estimated frequency within viewshed: Occasional (6-10).",IF(AA371="Rare","Estimated frequency within viewshed: Rare (1-5).","")))))</f>
        <v/>
      </c>
      <c r="BR371" s="41" t="str">
        <f>IF(B371&lt;&gt;"",B371&amp;". ","")</f>
        <v/>
      </c>
      <c r="BS371" s="41" t="str">
        <f>IF(M371="Same individual","Tissue sample collected.",IF(M371="Same population","Tissue sample collected from another individual in the same population.",""))</f>
        <v/>
      </c>
      <c r="BT371" s="41" t="str">
        <f>IF(R371&lt;&gt;"","Seed sample collected from "&amp;R371&amp;" plants within the same population.","")</f>
        <v/>
      </c>
      <c r="BU371" s="41" t="str">
        <f>IF(AB371&lt;&gt;"",AB371&amp;". ","")</f>
        <v/>
      </c>
      <c r="BV371" s="41" t="str">
        <f>IF(AE371&lt;&gt;"","Landowner: "&amp;AE371&amp;".","")</f>
        <v/>
      </c>
      <c r="BW371" s="41" t="str">
        <f>IF(AF371&lt;&gt;"","Element Occurrence ID: "&amp;AF371&amp;".","")</f>
        <v/>
      </c>
      <c r="BX371" s="41" t="str">
        <f t="shared" si="57"/>
        <v/>
      </c>
      <c r="BY371" t="str">
        <f t="shared" si="58"/>
        <v/>
      </c>
      <c r="BZ371" s="41" t="str">
        <f t="shared" si="59"/>
        <v/>
      </c>
      <c r="CA371" t="str">
        <f t="shared" si="60"/>
        <v/>
      </c>
      <c r="CB371" s="41" t="str">
        <f>IF(AU371&lt;&gt;"","Area immediately surrounding specimen: "&amp;AU371&amp;".","")</f>
        <v/>
      </c>
      <c r="CC371" s="41" t="str">
        <f>IF(T371&lt;&gt;"","Habit: "&amp;T371&amp;".","")</f>
        <v/>
      </c>
      <c r="CD371" s="41" t="str">
        <f>IF(U371&lt;&gt;"","Life history habit: "&amp;U371&amp;".","")</f>
        <v/>
      </c>
      <c r="CE371" s="41" t="str">
        <f>IF(V371&lt;&gt;"","Graminoid habit: "&amp;V371&amp;".","")</f>
        <v/>
      </c>
      <c r="CF371" s="41" t="str">
        <f>IF(W371&lt;&gt;"","Flower color: "&amp;W371&amp;".","")</f>
        <v/>
      </c>
      <c r="CG371" s="41" t="str">
        <f>IF(X371&lt;&gt;"","Height in centimeters: "&amp;X371&amp;".","")</f>
        <v/>
      </c>
      <c r="CH371" s="41" t="str">
        <f>IF(Y371&lt;&gt;"",Y371&amp;".","")</f>
        <v/>
      </c>
      <c r="CI371" s="41" t="str">
        <f t="shared" si="61"/>
        <v/>
      </c>
      <c r="CJ371" t="str">
        <f t="shared" si="62"/>
        <v/>
      </c>
      <c r="CK371" s="41" t="str">
        <f>IF(T371&lt;&gt;"","''habit'':"&amp;"''"&amp;T371&amp;"'',","")</f>
        <v/>
      </c>
      <c r="CL371" s="41" t="str">
        <f>IF(U371&lt;&gt;"","''life cycle habit'':"&amp;"''"&amp;U371&amp;"'',","")</f>
        <v/>
      </c>
      <c r="CM371" s="41" t="str">
        <f>IF(V371&lt;&gt;"","''graminoidHabit'':"&amp;"''"&amp;V371&amp;"'',","")</f>
        <v/>
      </c>
      <c r="CN371" s="41" t="str">
        <f>IF(W371&lt;&gt;"","''flower color'':"&amp;"''"&amp;W371&amp;"'',","")</f>
        <v/>
      </c>
      <c r="CO371" s="41" t="str">
        <f>IF(X371&lt;&gt;"","''heightInCentimeters'':"&amp;X371&amp;",","")</f>
        <v/>
      </c>
      <c r="CP371" s="41" t="str">
        <f>IF(Y371&lt;&gt;"",Y371,"")</f>
        <v/>
      </c>
      <c r="CQ371" s="41" t="str">
        <f t="shared" si="63"/>
        <v/>
      </c>
      <c r="CR371" s="42" t="str">
        <f t="shared" si="64"/>
        <v/>
      </c>
      <c r="CS371" t="str">
        <f t="shared" si="65"/>
        <v/>
      </c>
      <c r="CT371" t="str">
        <f>IF(L371="Y","tissue","")</f>
        <v/>
      </c>
      <c r="CU371" t="str">
        <f>IF(L371="Y","in collection","")</f>
        <v/>
      </c>
      <c r="CV371" t="str">
        <f>IF(L371="Y","dessicated","")</f>
        <v/>
      </c>
    </row>
    <row r="372" spans="1:100" ht="16.5" x14ac:dyDescent="0.3">
      <c r="A372" s="7"/>
      <c r="B372" s="19"/>
      <c r="C372" s="19"/>
      <c r="D372" s="19"/>
      <c r="E372" s="19"/>
      <c r="F372" s="19"/>
      <c r="G372" s="10"/>
      <c r="H372" s="14"/>
      <c r="I372" s="19"/>
      <c r="J372" s="19"/>
      <c r="K372" s="10"/>
      <c r="L372" s="19"/>
      <c r="M372" s="19"/>
      <c r="N372" s="19"/>
      <c r="O372" s="19"/>
      <c r="P372" s="19"/>
      <c r="Q372" s="24"/>
      <c r="R372" s="14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29"/>
      <c r="AL372" s="29"/>
      <c r="AM372" s="7"/>
      <c r="AN372" s="7"/>
      <c r="AO372" s="7"/>
      <c r="AP372" s="19"/>
      <c r="AQ372" s="19"/>
      <c r="AR372" s="19"/>
      <c r="AS372" s="14"/>
      <c r="AT372" s="19"/>
      <c r="AU372" s="19"/>
      <c r="AV372" s="19"/>
      <c r="AW372" s="14"/>
      <c r="AX372" s="19"/>
      <c r="AY372" s="19"/>
      <c r="AZ372" s="19"/>
      <c r="BA372" s="19"/>
      <c r="BB372" s="19"/>
      <c r="BC372" s="19"/>
      <c r="BD372" s="19"/>
      <c r="BE372" s="19"/>
      <c r="BF372" s="14"/>
      <c r="BG372" s="35" t="str">
        <f>IF(BB372&lt;&gt;"","&lt;a href='https://www.inaturalist.org/observations/"&amp;BB372&amp;" 'target='_blank' style='color: blue'&gt;iNaturalist Record: "&amp;BB372&amp;"&lt;/a&gt; ","")</f>
        <v/>
      </c>
      <c r="BH372" s="36" t="str">
        <f>IF(AT372&lt;&gt;"",AT372&amp;". ","")</f>
        <v/>
      </c>
      <c r="BI372" s="36" t="str">
        <f>IF(AV372&lt;&gt;"","Land use/disturbance history: "&amp;AV372&amp;". ","")</f>
        <v/>
      </c>
      <c r="BJ372" s="36" t="str">
        <f>IF(AW372&lt;&gt;"","Slope in degrees: "&amp;AW372&amp;". ","")</f>
        <v/>
      </c>
      <c r="BK372" s="36" t="str">
        <f>IF(AX372&lt;&gt;"","Slope aspect: "&amp;AX372&amp;". ","")</f>
        <v/>
      </c>
      <c r="BL372" s="36" t="str">
        <f>IF(AY372&lt;&gt;"","Soil description: "&amp;AY372&amp;". ","")</f>
        <v/>
      </c>
      <c r="BM372" s="36" t="str">
        <f>IF(BA372&lt;&gt;"","Terrain: "&amp;BA372&amp;". ","")</f>
        <v/>
      </c>
      <c r="BN372" s="36" t="str">
        <f t="shared" si="55"/>
        <v/>
      </c>
      <c r="BO372" t="str">
        <f t="shared" si="56"/>
        <v/>
      </c>
      <c r="BP372" t="str">
        <f>IF(BD372&lt;&gt;"","Permit: "&amp;BD372,"")</f>
        <v/>
      </c>
      <c r="BQ372" s="41" t="str">
        <f>IF(AA372="Abundant","Estimated frequency within viewshed: Abundant (&gt;500).",IF(AA372="Common","Estimated frequency within viewshed: Common (101-500).",IF(AA372="Frequent","Estimated frequency within viewshed: Frequent (11-100).",IF(AA372="Occasional","Estimated frequency within viewshed: Occasional (6-10).",IF(AA372="Rare","Estimated frequency within viewshed: Rare (1-5).","")))))</f>
        <v/>
      </c>
      <c r="BR372" s="41" t="str">
        <f>IF(B372&lt;&gt;"",B372&amp;". ","")</f>
        <v/>
      </c>
      <c r="BS372" s="41" t="str">
        <f>IF(M372="Same individual","Tissue sample collected.",IF(M372="Same population","Tissue sample collected from another individual in the same population.",""))</f>
        <v/>
      </c>
      <c r="BT372" s="41" t="str">
        <f>IF(R372&lt;&gt;"","Seed sample collected from "&amp;R372&amp;" plants within the same population.","")</f>
        <v/>
      </c>
      <c r="BU372" s="41" t="str">
        <f>IF(AB372&lt;&gt;"",AB372&amp;". ","")</f>
        <v/>
      </c>
      <c r="BV372" s="41" t="str">
        <f>IF(AE372&lt;&gt;"","Landowner: "&amp;AE372&amp;".","")</f>
        <v/>
      </c>
      <c r="BW372" s="41" t="str">
        <f>IF(AF372&lt;&gt;"","Element Occurrence ID: "&amp;AF372&amp;".","")</f>
        <v/>
      </c>
      <c r="BX372" s="41" t="str">
        <f t="shared" si="57"/>
        <v/>
      </c>
      <c r="BY372" t="str">
        <f t="shared" si="58"/>
        <v/>
      </c>
      <c r="BZ372" s="41" t="str">
        <f t="shared" si="59"/>
        <v/>
      </c>
      <c r="CA372" t="str">
        <f t="shared" si="60"/>
        <v/>
      </c>
      <c r="CB372" s="41" t="str">
        <f>IF(AU372&lt;&gt;"","Area immediately surrounding specimen: "&amp;AU372&amp;".","")</f>
        <v/>
      </c>
      <c r="CC372" s="41" t="str">
        <f>IF(T372&lt;&gt;"","Habit: "&amp;T372&amp;".","")</f>
        <v/>
      </c>
      <c r="CD372" s="41" t="str">
        <f>IF(U372&lt;&gt;"","Life history habit: "&amp;U372&amp;".","")</f>
        <v/>
      </c>
      <c r="CE372" s="41" t="str">
        <f>IF(V372&lt;&gt;"","Graminoid habit: "&amp;V372&amp;".","")</f>
        <v/>
      </c>
      <c r="CF372" s="41" t="str">
        <f>IF(W372&lt;&gt;"","Flower color: "&amp;W372&amp;".","")</f>
        <v/>
      </c>
      <c r="CG372" s="41" t="str">
        <f>IF(X372&lt;&gt;"","Height in centimeters: "&amp;X372&amp;".","")</f>
        <v/>
      </c>
      <c r="CH372" s="41" t="str">
        <f>IF(Y372&lt;&gt;"",Y372&amp;".","")</f>
        <v/>
      </c>
      <c r="CI372" s="41" t="str">
        <f t="shared" si="61"/>
        <v/>
      </c>
      <c r="CJ372" t="str">
        <f t="shared" si="62"/>
        <v/>
      </c>
      <c r="CK372" s="41" t="str">
        <f>IF(T372&lt;&gt;"","''habit'':"&amp;"''"&amp;T372&amp;"'',","")</f>
        <v/>
      </c>
      <c r="CL372" s="41" t="str">
        <f>IF(U372&lt;&gt;"","''life cycle habit'':"&amp;"''"&amp;U372&amp;"'',","")</f>
        <v/>
      </c>
      <c r="CM372" s="41" t="str">
        <f>IF(V372&lt;&gt;"","''graminoidHabit'':"&amp;"''"&amp;V372&amp;"'',","")</f>
        <v/>
      </c>
      <c r="CN372" s="41" t="str">
        <f>IF(W372&lt;&gt;"","''flower color'':"&amp;"''"&amp;W372&amp;"'',","")</f>
        <v/>
      </c>
      <c r="CO372" s="41" t="str">
        <f>IF(X372&lt;&gt;"","''heightInCentimeters'':"&amp;X372&amp;",","")</f>
        <v/>
      </c>
      <c r="CP372" s="41" t="str">
        <f>IF(Y372&lt;&gt;"",Y372,"")</f>
        <v/>
      </c>
      <c r="CQ372" s="41" t="str">
        <f t="shared" si="63"/>
        <v/>
      </c>
      <c r="CR372" s="42" t="str">
        <f t="shared" si="64"/>
        <v/>
      </c>
      <c r="CS372" t="str">
        <f t="shared" si="65"/>
        <v/>
      </c>
      <c r="CT372" t="str">
        <f>IF(L372="Y","tissue","")</f>
        <v/>
      </c>
      <c r="CU372" t="str">
        <f>IF(L372="Y","in collection","")</f>
        <v/>
      </c>
      <c r="CV372" t="str">
        <f>IF(L372="Y","dessicated","")</f>
        <v/>
      </c>
    </row>
    <row r="373" spans="1:100" ht="16.5" x14ac:dyDescent="0.3">
      <c r="A373" s="7"/>
      <c r="B373" s="19"/>
      <c r="C373" s="19"/>
      <c r="D373" s="19"/>
      <c r="E373" s="19"/>
      <c r="F373" s="19"/>
      <c r="G373" s="10"/>
      <c r="H373" s="14"/>
      <c r="I373" s="19"/>
      <c r="J373" s="19"/>
      <c r="K373" s="10"/>
      <c r="L373" s="19"/>
      <c r="M373" s="19"/>
      <c r="N373" s="19"/>
      <c r="O373" s="19"/>
      <c r="P373" s="19"/>
      <c r="Q373" s="24"/>
      <c r="R373" s="14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29"/>
      <c r="AL373" s="29"/>
      <c r="AM373" s="7"/>
      <c r="AN373" s="7"/>
      <c r="AO373" s="7"/>
      <c r="AP373" s="19"/>
      <c r="AQ373" s="19"/>
      <c r="AR373" s="19"/>
      <c r="AS373" s="14"/>
      <c r="AT373" s="19"/>
      <c r="AU373" s="19"/>
      <c r="AV373" s="19"/>
      <c r="AW373" s="14"/>
      <c r="AX373" s="19"/>
      <c r="AY373" s="19"/>
      <c r="AZ373" s="19"/>
      <c r="BA373" s="19"/>
      <c r="BB373" s="19"/>
      <c r="BC373" s="19"/>
      <c r="BD373" s="19"/>
      <c r="BE373" s="19"/>
      <c r="BF373" s="14"/>
      <c r="BG373" s="35" t="str">
        <f>IF(BB373&lt;&gt;"","&lt;a href='https://www.inaturalist.org/observations/"&amp;BB373&amp;" 'target='_blank' style='color: blue'&gt;iNaturalist Record: "&amp;BB373&amp;"&lt;/a&gt; ","")</f>
        <v/>
      </c>
      <c r="BH373" s="36" t="str">
        <f>IF(AT373&lt;&gt;"",AT373&amp;". ","")</f>
        <v/>
      </c>
      <c r="BI373" s="36" t="str">
        <f>IF(AV373&lt;&gt;"","Land use/disturbance history: "&amp;AV373&amp;". ","")</f>
        <v/>
      </c>
      <c r="BJ373" s="36" t="str">
        <f>IF(AW373&lt;&gt;"","Slope in degrees: "&amp;AW373&amp;". ","")</f>
        <v/>
      </c>
      <c r="BK373" s="36" t="str">
        <f>IF(AX373&lt;&gt;"","Slope aspect: "&amp;AX373&amp;". ","")</f>
        <v/>
      </c>
      <c r="BL373" s="36" t="str">
        <f>IF(AY373&lt;&gt;"","Soil description: "&amp;AY373&amp;". ","")</f>
        <v/>
      </c>
      <c r="BM373" s="36" t="str">
        <f>IF(BA373&lt;&gt;"","Terrain: "&amp;BA373&amp;". ","")</f>
        <v/>
      </c>
      <c r="BN373" s="36" t="str">
        <f t="shared" si="55"/>
        <v/>
      </c>
      <c r="BO373" t="str">
        <f t="shared" si="56"/>
        <v/>
      </c>
      <c r="BP373" t="str">
        <f>IF(BD373&lt;&gt;"","Permit: "&amp;BD373,"")</f>
        <v/>
      </c>
      <c r="BQ373" s="41" t="str">
        <f>IF(AA373="Abundant","Estimated frequency within viewshed: Abundant (&gt;500).",IF(AA373="Common","Estimated frequency within viewshed: Common (101-500).",IF(AA373="Frequent","Estimated frequency within viewshed: Frequent (11-100).",IF(AA373="Occasional","Estimated frequency within viewshed: Occasional (6-10).",IF(AA373="Rare","Estimated frequency within viewshed: Rare (1-5).","")))))</f>
        <v/>
      </c>
      <c r="BR373" s="41" t="str">
        <f>IF(B373&lt;&gt;"",B373&amp;". ","")</f>
        <v/>
      </c>
      <c r="BS373" s="41" t="str">
        <f>IF(M373="Same individual","Tissue sample collected.",IF(M373="Same population","Tissue sample collected from another individual in the same population.",""))</f>
        <v/>
      </c>
      <c r="BT373" s="41" t="str">
        <f>IF(R373&lt;&gt;"","Seed sample collected from "&amp;R373&amp;" plants within the same population.","")</f>
        <v/>
      </c>
      <c r="BU373" s="41" t="str">
        <f>IF(AB373&lt;&gt;"",AB373&amp;". ","")</f>
        <v/>
      </c>
      <c r="BV373" s="41" t="str">
        <f>IF(AE373&lt;&gt;"","Landowner: "&amp;AE373&amp;".","")</f>
        <v/>
      </c>
      <c r="BW373" s="41" t="str">
        <f>IF(AF373&lt;&gt;"","Element Occurrence ID: "&amp;AF373&amp;".","")</f>
        <v/>
      </c>
      <c r="BX373" s="41" t="str">
        <f t="shared" si="57"/>
        <v/>
      </c>
      <c r="BY373" t="str">
        <f t="shared" si="58"/>
        <v/>
      </c>
      <c r="BZ373" s="41" t="str">
        <f t="shared" si="59"/>
        <v/>
      </c>
      <c r="CA373" t="str">
        <f t="shared" si="60"/>
        <v/>
      </c>
      <c r="CB373" s="41" t="str">
        <f>IF(AU373&lt;&gt;"","Area immediately surrounding specimen: "&amp;AU373&amp;".","")</f>
        <v/>
      </c>
      <c r="CC373" s="41" t="str">
        <f>IF(T373&lt;&gt;"","Habit: "&amp;T373&amp;".","")</f>
        <v/>
      </c>
      <c r="CD373" s="41" t="str">
        <f>IF(U373&lt;&gt;"","Life history habit: "&amp;U373&amp;".","")</f>
        <v/>
      </c>
      <c r="CE373" s="41" t="str">
        <f>IF(V373&lt;&gt;"","Graminoid habit: "&amp;V373&amp;".","")</f>
        <v/>
      </c>
      <c r="CF373" s="41" t="str">
        <f>IF(W373&lt;&gt;"","Flower color: "&amp;W373&amp;".","")</f>
        <v/>
      </c>
      <c r="CG373" s="41" t="str">
        <f>IF(X373&lt;&gt;"","Height in centimeters: "&amp;X373&amp;".","")</f>
        <v/>
      </c>
      <c r="CH373" s="41" t="str">
        <f>IF(Y373&lt;&gt;"",Y373&amp;".","")</f>
        <v/>
      </c>
      <c r="CI373" s="41" t="str">
        <f t="shared" si="61"/>
        <v/>
      </c>
      <c r="CJ373" t="str">
        <f t="shared" si="62"/>
        <v/>
      </c>
      <c r="CK373" s="41" t="str">
        <f>IF(T373&lt;&gt;"","''habit'':"&amp;"''"&amp;T373&amp;"'',","")</f>
        <v/>
      </c>
      <c r="CL373" s="41" t="str">
        <f>IF(U373&lt;&gt;"","''life cycle habit'':"&amp;"''"&amp;U373&amp;"'',","")</f>
        <v/>
      </c>
      <c r="CM373" s="41" t="str">
        <f>IF(V373&lt;&gt;"","''graminoidHabit'':"&amp;"''"&amp;V373&amp;"'',","")</f>
        <v/>
      </c>
      <c r="CN373" s="41" t="str">
        <f>IF(W373&lt;&gt;"","''flower color'':"&amp;"''"&amp;W373&amp;"'',","")</f>
        <v/>
      </c>
      <c r="CO373" s="41" t="str">
        <f>IF(X373&lt;&gt;"","''heightInCentimeters'':"&amp;X373&amp;",","")</f>
        <v/>
      </c>
      <c r="CP373" s="41" t="str">
        <f>IF(Y373&lt;&gt;"",Y373,"")</f>
        <v/>
      </c>
      <c r="CQ373" s="41" t="str">
        <f t="shared" si="63"/>
        <v/>
      </c>
      <c r="CR373" s="42" t="str">
        <f t="shared" si="64"/>
        <v/>
      </c>
      <c r="CS373" t="str">
        <f t="shared" si="65"/>
        <v/>
      </c>
      <c r="CT373" t="str">
        <f>IF(L373="Y","tissue","")</f>
        <v/>
      </c>
      <c r="CU373" t="str">
        <f>IF(L373="Y","in collection","")</f>
        <v/>
      </c>
      <c r="CV373" t="str">
        <f>IF(L373="Y","dessicated","")</f>
        <v/>
      </c>
    </row>
    <row r="374" spans="1:100" ht="16.5" x14ac:dyDescent="0.3">
      <c r="A374" s="7"/>
      <c r="B374" s="19"/>
      <c r="C374" s="19"/>
      <c r="D374" s="19"/>
      <c r="E374" s="19"/>
      <c r="F374" s="19"/>
      <c r="G374" s="10"/>
      <c r="H374" s="14"/>
      <c r="I374" s="19"/>
      <c r="J374" s="19"/>
      <c r="K374" s="10"/>
      <c r="L374" s="19"/>
      <c r="M374" s="19"/>
      <c r="N374" s="19"/>
      <c r="O374" s="19"/>
      <c r="P374" s="19"/>
      <c r="Q374" s="24"/>
      <c r="R374" s="14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29"/>
      <c r="AL374" s="29"/>
      <c r="AM374" s="7"/>
      <c r="AN374" s="7"/>
      <c r="AO374" s="7"/>
      <c r="AP374" s="19"/>
      <c r="AQ374" s="19"/>
      <c r="AR374" s="19"/>
      <c r="AS374" s="14"/>
      <c r="AT374" s="19"/>
      <c r="AU374" s="19"/>
      <c r="AV374" s="19"/>
      <c r="AW374" s="14"/>
      <c r="AX374" s="19"/>
      <c r="AY374" s="19"/>
      <c r="AZ374" s="19"/>
      <c r="BA374" s="19"/>
      <c r="BB374" s="19"/>
      <c r="BC374" s="19"/>
      <c r="BD374" s="19"/>
      <c r="BE374" s="19"/>
      <c r="BF374" s="14"/>
      <c r="BG374" s="35" t="str">
        <f>IF(BB374&lt;&gt;"","&lt;a href='https://www.inaturalist.org/observations/"&amp;BB374&amp;" 'target='_blank' style='color: blue'&gt;iNaturalist Record: "&amp;BB374&amp;"&lt;/a&gt; ","")</f>
        <v/>
      </c>
      <c r="BH374" s="36" t="str">
        <f>IF(AT374&lt;&gt;"",AT374&amp;". ","")</f>
        <v/>
      </c>
      <c r="BI374" s="36" t="str">
        <f>IF(AV374&lt;&gt;"","Land use/disturbance history: "&amp;AV374&amp;". ","")</f>
        <v/>
      </c>
      <c r="BJ374" s="36" t="str">
        <f>IF(AW374&lt;&gt;"","Slope in degrees: "&amp;AW374&amp;". ","")</f>
        <v/>
      </c>
      <c r="BK374" s="36" t="str">
        <f>IF(AX374&lt;&gt;"","Slope aspect: "&amp;AX374&amp;". ","")</f>
        <v/>
      </c>
      <c r="BL374" s="36" t="str">
        <f>IF(AY374&lt;&gt;"","Soil description: "&amp;AY374&amp;". ","")</f>
        <v/>
      </c>
      <c r="BM374" s="36" t="str">
        <f>IF(BA374&lt;&gt;"","Terrain: "&amp;BA374&amp;". ","")</f>
        <v/>
      </c>
      <c r="BN374" s="36" t="str">
        <f t="shared" si="55"/>
        <v/>
      </c>
      <c r="BO374" t="str">
        <f t="shared" si="56"/>
        <v/>
      </c>
      <c r="BP374" t="str">
        <f>IF(BD374&lt;&gt;"","Permit: "&amp;BD374,"")</f>
        <v/>
      </c>
      <c r="BQ374" s="41" t="str">
        <f>IF(AA374="Abundant","Estimated frequency within viewshed: Abundant (&gt;500).",IF(AA374="Common","Estimated frequency within viewshed: Common (101-500).",IF(AA374="Frequent","Estimated frequency within viewshed: Frequent (11-100).",IF(AA374="Occasional","Estimated frequency within viewshed: Occasional (6-10).",IF(AA374="Rare","Estimated frequency within viewshed: Rare (1-5).","")))))</f>
        <v/>
      </c>
      <c r="BR374" s="41" t="str">
        <f>IF(B374&lt;&gt;"",B374&amp;". ","")</f>
        <v/>
      </c>
      <c r="BS374" s="41" t="str">
        <f>IF(M374="Same individual","Tissue sample collected.",IF(M374="Same population","Tissue sample collected from another individual in the same population.",""))</f>
        <v/>
      </c>
      <c r="BT374" s="41" t="str">
        <f>IF(R374&lt;&gt;"","Seed sample collected from "&amp;R374&amp;" plants within the same population.","")</f>
        <v/>
      </c>
      <c r="BU374" s="41" t="str">
        <f>IF(AB374&lt;&gt;"",AB374&amp;". ","")</f>
        <v/>
      </c>
      <c r="BV374" s="41" t="str">
        <f>IF(AE374&lt;&gt;"","Landowner: "&amp;AE374&amp;".","")</f>
        <v/>
      </c>
      <c r="BW374" s="41" t="str">
        <f>IF(AF374&lt;&gt;"","Element Occurrence ID: "&amp;AF374&amp;".","")</f>
        <v/>
      </c>
      <c r="BX374" s="41" t="str">
        <f t="shared" si="57"/>
        <v/>
      </c>
      <c r="BY374" t="str">
        <f t="shared" si="58"/>
        <v/>
      </c>
      <c r="BZ374" s="41" t="str">
        <f t="shared" si="59"/>
        <v/>
      </c>
      <c r="CA374" t="str">
        <f t="shared" si="60"/>
        <v/>
      </c>
      <c r="CB374" s="41" t="str">
        <f>IF(AU374&lt;&gt;"","Area immediately surrounding specimen: "&amp;AU374&amp;".","")</f>
        <v/>
      </c>
      <c r="CC374" s="41" t="str">
        <f>IF(T374&lt;&gt;"","Habit: "&amp;T374&amp;".","")</f>
        <v/>
      </c>
      <c r="CD374" s="41" t="str">
        <f>IF(U374&lt;&gt;"","Life history habit: "&amp;U374&amp;".","")</f>
        <v/>
      </c>
      <c r="CE374" s="41" t="str">
        <f>IF(V374&lt;&gt;"","Graminoid habit: "&amp;V374&amp;".","")</f>
        <v/>
      </c>
      <c r="CF374" s="41" t="str">
        <f>IF(W374&lt;&gt;"","Flower color: "&amp;W374&amp;".","")</f>
        <v/>
      </c>
      <c r="CG374" s="41" t="str">
        <f>IF(X374&lt;&gt;"","Height in centimeters: "&amp;X374&amp;".","")</f>
        <v/>
      </c>
      <c r="CH374" s="41" t="str">
        <f>IF(Y374&lt;&gt;"",Y374&amp;".","")</f>
        <v/>
      </c>
      <c r="CI374" s="41" t="str">
        <f t="shared" si="61"/>
        <v/>
      </c>
      <c r="CJ374" t="str">
        <f t="shared" si="62"/>
        <v/>
      </c>
      <c r="CK374" s="41" t="str">
        <f>IF(T374&lt;&gt;"","''habit'':"&amp;"''"&amp;T374&amp;"'',","")</f>
        <v/>
      </c>
      <c r="CL374" s="41" t="str">
        <f>IF(U374&lt;&gt;"","''life cycle habit'':"&amp;"''"&amp;U374&amp;"'',","")</f>
        <v/>
      </c>
      <c r="CM374" s="41" t="str">
        <f>IF(V374&lt;&gt;"","''graminoidHabit'':"&amp;"''"&amp;V374&amp;"'',","")</f>
        <v/>
      </c>
      <c r="CN374" s="41" t="str">
        <f>IF(W374&lt;&gt;"","''flower color'':"&amp;"''"&amp;W374&amp;"'',","")</f>
        <v/>
      </c>
      <c r="CO374" s="41" t="str">
        <f>IF(X374&lt;&gt;"","''heightInCentimeters'':"&amp;X374&amp;",","")</f>
        <v/>
      </c>
      <c r="CP374" s="41" t="str">
        <f>IF(Y374&lt;&gt;"",Y374,"")</f>
        <v/>
      </c>
      <c r="CQ374" s="41" t="str">
        <f t="shared" si="63"/>
        <v/>
      </c>
      <c r="CR374" s="42" t="str">
        <f t="shared" si="64"/>
        <v/>
      </c>
      <c r="CS374" t="str">
        <f t="shared" si="65"/>
        <v/>
      </c>
      <c r="CT374" t="str">
        <f>IF(L374="Y","tissue","")</f>
        <v/>
      </c>
      <c r="CU374" t="str">
        <f>IF(L374="Y","in collection","")</f>
        <v/>
      </c>
      <c r="CV374" t="str">
        <f>IF(L374="Y","dessicated","")</f>
        <v/>
      </c>
    </row>
    <row r="375" spans="1:100" ht="16.5" x14ac:dyDescent="0.3">
      <c r="A375" s="7"/>
      <c r="B375" s="19"/>
      <c r="C375" s="19"/>
      <c r="D375" s="19"/>
      <c r="E375" s="19"/>
      <c r="F375" s="19"/>
      <c r="G375" s="10"/>
      <c r="H375" s="14"/>
      <c r="I375" s="19"/>
      <c r="J375" s="19"/>
      <c r="K375" s="10"/>
      <c r="L375" s="19"/>
      <c r="M375" s="19"/>
      <c r="N375" s="19"/>
      <c r="O375" s="19"/>
      <c r="P375" s="19"/>
      <c r="Q375" s="24"/>
      <c r="R375" s="14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29"/>
      <c r="AL375" s="29"/>
      <c r="AM375" s="7"/>
      <c r="AN375" s="7"/>
      <c r="AO375" s="7"/>
      <c r="AP375" s="19"/>
      <c r="AQ375" s="19"/>
      <c r="AR375" s="19"/>
      <c r="AS375" s="14"/>
      <c r="AT375" s="19"/>
      <c r="AU375" s="19"/>
      <c r="AV375" s="19"/>
      <c r="AW375" s="14"/>
      <c r="AX375" s="19"/>
      <c r="AY375" s="19"/>
      <c r="AZ375" s="19"/>
      <c r="BA375" s="19"/>
      <c r="BB375" s="19"/>
      <c r="BC375" s="19"/>
      <c r="BD375" s="19"/>
      <c r="BE375" s="19"/>
      <c r="BF375" s="14"/>
      <c r="BG375" s="35" t="str">
        <f>IF(BB375&lt;&gt;"","&lt;a href='https://www.inaturalist.org/observations/"&amp;BB375&amp;" 'target='_blank' style='color: blue'&gt;iNaturalist Record: "&amp;BB375&amp;"&lt;/a&gt; ","")</f>
        <v/>
      </c>
      <c r="BH375" s="36" t="str">
        <f>IF(AT375&lt;&gt;"",AT375&amp;". ","")</f>
        <v/>
      </c>
      <c r="BI375" s="36" t="str">
        <f>IF(AV375&lt;&gt;"","Land use/disturbance history: "&amp;AV375&amp;". ","")</f>
        <v/>
      </c>
      <c r="BJ375" s="36" t="str">
        <f>IF(AW375&lt;&gt;"","Slope in degrees: "&amp;AW375&amp;". ","")</f>
        <v/>
      </c>
      <c r="BK375" s="36" t="str">
        <f>IF(AX375&lt;&gt;"","Slope aspect: "&amp;AX375&amp;". ","")</f>
        <v/>
      </c>
      <c r="BL375" s="36" t="str">
        <f>IF(AY375&lt;&gt;"","Soil description: "&amp;AY375&amp;". ","")</f>
        <v/>
      </c>
      <c r="BM375" s="36" t="str">
        <f>IF(BA375&lt;&gt;"","Terrain: "&amp;BA375&amp;". ","")</f>
        <v/>
      </c>
      <c r="BN375" s="36" t="str">
        <f t="shared" si="55"/>
        <v/>
      </c>
      <c r="BO375" t="str">
        <f t="shared" si="56"/>
        <v/>
      </c>
      <c r="BP375" t="str">
        <f>IF(BD375&lt;&gt;"","Permit: "&amp;BD375,"")</f>
        <v/>
      </c>
      <c r="BQ375" s="41" t="str">
        <f>IF(AA375="Abundant","Estimated frequency within viewshed: Abundant (&gt;500).",IF(AA375="Common","Estimated frequency within viewshed: Common (101-500).",IF(AA375="Frequent","Estimated frequency within viewshed: Frequent (11-100).",IF(AA375="Occasional","Estimated frequency within viewshed: Occasional (6-10).",IF(AA375="Rare","Estimated frequency within viewshed: Rare (1-5).","")))))</f>
        <v/>
      </c>
      <c r="BR375" s="41" t="str">
        <f>IF(B375&lt;&gt;"",B375&amp;". ","")</f>
        <v/>
      </c>
      <c r="BS375" s="41" t="str">
        <f>IF(M375="Same individual","Tissue sample collected.",IF(M375="Same population","Tissue sample collected from another individual in the same population.",""))</f>
        <v/>
      </c>
      <c r="BT375" s="41" t="str">
        <f>IF(R375&lt;&gt;"","Seed sample collected from "&amp;R375&amp;" plants within the same population.","")</f>
        <v/>
      </c>
      <c r="BU375" s="41" t="str">
        <f>IF(AB375&lt;&gt;"",AB375&amp;". ","")</f>
        <v/>
      </c>
      <c r="BV375" s="41" t="str">
        <f>IF(AE375&lt;&gt;"","Landowner: "&amp;AE375&amp;".","")</f>
        <v/>
      </c>
      <c r="BW375" s="41" t="str">
        <f>IF(AF375&lt;&gt;"","Element Occurrence ID: "&amp;AF375&amp;".","")</f>
        <v/>
      </c>
      <c r="BX375" s="41" t="str">
        <f t="shared" si="57"/>
        <v/>
      </c>
      <c r="BY375" t="str">
        <f t="shared" si="58"/>
        <v/>
      </c>
      <c r="BZ375" s="41" t="str">
        <f t="shared" si="59"/>
        <v/>
      </c>
      <c r="CA375" t="str">
        <f t="shared" si="60"/>
        <v/>
      </c>
      <c r="CB375" s="41" t="str">
        <f>IF(AU375&lt;&gt;"","Area immediately surrounding specimen: "&amp;AU375&amp;".","")</f>
        <v/>
      </c>
      <c r="CC375" s="41" t="str">
        <f>IF(T375&lt;&gt;"","Habit: "&amp;T375&amp;".","")</f>
        <v/>
      </c>
      <c r="CD375" s="41" t="str">
        <f>IF(U375&lt;&gt;"","Life history habit: "&amp;U375&amp;".","")</f>
        <v/>
      </c>
      <c r="CE375" s="41" t="str">
        <f>IF(V375&lt;&gt;"","Graminoid habit: "&amp;V375&amp;".","")</f>
        <v/>
      </c>
      <c r="CF375" s="41" t="str">
        <f>IF(W375&lt;&gt;"","Flower color: "&amp;W375&amp;".","")</f>
        <v/>
      </c>
      <c r="CG375" s="41" t="str">
        <f>IF(X375&lt;&gt;"","Height in centimeters: "&amp;X375&amp;".","")</f>
        <v/>
      </c>
      <c r="CH375" s="41" t="str">
        <f>IF(Y375&lt;&gt;"",Y375&amp;".","")</f>
        <v/>
      </c>
      <c r="CI375" s="41" t="str">
        <f t="shared" si="61"/>
        <v/>
      </c>
      <c r="CJ375" t="str">
        <f t="shared" si="62"/>
        <v/>
      </c>
      <c r="CK375" s="41" t="str">
        <f>IF(T375&lt;&gt;"","''habit'':"&amp;"''"&amp;T375&amp;"'',","")</f>
        <v/>
      </c>
      <c r="CL375" s="41" t="str">
        <f>IF(U375&lt;&gt;"","''life cycle habit'':"&amp;"''"&amp;U375&amp;"'',","")</f>
        <v/>
      </c>
      <c r="CM375" s="41" t="str">
        <f>IF(V375&lt;&gt;"","''graminoidHabit'':"&amp;"''"&amp;V375&amp;"'',","")</f>
        <v/>
      </c>
      <c r="CN375" s="41" t="str">
        <f>IF(W375&lt;&gt;"","''flower color'':"&amp;"''"&amp;W375&amp;"'',","")</f>
        <v/>
      </c>
      <c r="CO375" s="41" t="str">
        <f>IF(X375&lt;&gt;"","''heightInCentimeters'':"&amp;X375&amp;",","")</f>
        <v/>
      </c>
      <c r="CP375" s="41" t="str">
        <f>IF(Y375&lt;&gt;"",Y375,"")</f>
        <v/>
      </c>
      <c r="CQ375" s="41" t="str">
        <f t="shared" si="63"/>
        <v/>
      </c>
      <c r="CR375" s="42" t="str">
        <f t="shared" si="64"/>
        <v/>
      </c>
      <c r="CS375" t="str">
        <f t="shared" si="65"/>
        <v/>
      </c>
      <c r="CT375" t="str">
        <f>IF(L375="Y","tissue","")</f>
        <v/>
      </c>
      <c r="CU375" t="str">
        <f>IF(L375="Y","in collection","")</f>
        <v/>
      </c>
      <c r="CV375" t="str">
        <f>IF(L375="Y","dessicated","")</f>
        <v/>
      </c>
    </row>
    <row r="376" spans="1:100" ht="16.5" x14ac:dyDescent="0.3">
      <c r="A376" s="7"/>
      <c r="B376" s="19"/>
      <c r="C376" s="19"/>
      <c r="D376" s="19"/>
      <c r="E376" s="19"/>
      <c r="F376" s="19"/>
      <c r="G376" s="10"/>
      <c r="H376" s="14"/>
      <c r="I376" s="19"/>
      <c r="J376" s="19"/>
      <c r="K376" s="10"/>
      <c r="L376" s="19"/>
      <c r="M376" s="19"/>
      <c r="N376" s="19"/>
      <c r="O376" s="19"/>
      <c r="P376" s="19"/>
      <c r="Q376" s="24"/>
      <c r="R376" s="14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29"/>
      <c r="AL376" s="29"/>
      <c r="AM376" s="7"/>
      <c r="AN376" s="7"/>
      <c r="AO376" s="7"/>
      <c r="AP376" s="19"/>
      <c r="AQ376" s="19"/>
      <c r="AR376" s="19"/>
      <c r="AS376" s="14"/>
      <c r="AT376" s="19"/>
      <c r="AU376" s="19"/>
      <c r="AV376" s="19"/>
      <c r="AW376" s="14"/>
      <c r="AX376" s="19"/>
      <c r="AY376" s="19"/>
      <c r="AZ376" s="19"/>
      <c r="BA376" s="19"/>
      <c r="BB376" s="19"/>
      <c r="BC376" s="19"/>
      <c r="BD376" s="19"/>
      <c r="BE376" s="19"/>
      <c r="BF376" s="14"/>
      <c r="BG376" s="35" t="str">
        <f>IF(BB376&lt;&gt;"","&lt;a href='https://www.inaturalist.org/observations/"&amp;BB376&amp;" 'target='_blank' style='color: blue'&gt;iNaturalist Record: "&amp;BB376&amp;"&lt;/a&gt; ","")</f>
        <v/>
      </c>
      <c r="BH376" s="36" t="str">
        <f>IF(AT376&lt;&gt;"",AT376&amp;". ","")</f>
        <v/>
      </c>
      <c r="BI376" s="36" t="str">
        <f>IF(AV376&lt;&gt;"","Land use/disturbance history: "&amp;AV376&amp;". ","")</f>
        <v/>
      </c>
      <c r="BJ376" s="36" t="str">
        <f>IF(AW376&lt;&gt;"","Slope in degrees: "&amp;AW376&amp;". ","")</f>
        <v/>
      </c>
      <c r="BK376" s="36" t="str">
        <f>IF(AX376&lt;&gt;"","Slope aspect: "&amp;AX376&amp;". ","")</f>
        <v/>
      </c>
      <c r="BL376" s="36" t="str">
        <f>IF(AY376&lt;&gt;"","Soil description: "&amp;AY376&amp;". ","")</f>
        <v/>
      </c>
      <c r="BM376" s="36" t="str">
        <f>IF(BA376&lt;&gt;"","Terrain: "&amp;BA376&amp;". ","")</f>
        <v/>
      </c>
      <c r="BN376" s="36" t="str">
        <f t="shared" si="55"/>
        <v/>
      </c>
      <c r="BO376" t="str">
        <f t="shared" si="56"/>
        <v/>
      </c>
      <c r="BP376" t="str">
        <f>IF(BD376&lt;&gt;"","Permit: "&amp;BD376,"")</f>
        <v/>
      </c>
      <c r="BQ376" s="41" t="str">
        <f>IF(AA376="Abundant","Estimated frequency within viewshed: Abundant (&gt;500).",IF(AA376="Common","Estimated frequency within viewshed: Common (101-500).",IF(AA376="Frequent","Estimated frequency within viewshed: Frequent (11-100).",IF(AA376="Occasional","Estimated frequency within viewshed: Occasional (6-10).",IF(AA376="Rare","Estimated frequency within viewshed: Rare (1-5).","")))))</f>
        <v/>
      </c>
      <c r="BR376" s="41" t="str">
        <f>IF(B376&lt;&gt;"",B376&amp;". ","")</f>
        <v/>
      </c>
      <c r="BS376" s="41" t="str">
        <f>IF(M376="Same individual","Tissue sample collected.",IF(M376="Same population","Tissue sample collected from another individual in the same population.",""))</f>
        <v/>
      </c>
      <c r="BT376" s="41" t="str">
        <f>IF(R376&lt;&gt;"","Seed sample collected from "&amp;R376&amp;" plants within the same population.","")</f>
        <v/>
      </c>
      <c r="BU376" s="41" t="str">
        <f>IF(AB376&lt;&gt;"",AB376&amp;". ","")</f>
        <v/>
      </c>
      <c r="BV376" s="41" t="str">
        <f>IF(AE376&lt;&gt;"","Landowner: "&amp;AE376&amp;".","")</f>
        <v/>
      </c>
      <c r="BW376" s="41" t="str">
        <f>IF(AF376&lt;&gt;"","Element Occurrence ID: "&amp;AF376&amp;".","")</f>
        <v/>
      </c>
      <c r="BX376" s="41" t="str">
        <f t="shared" si="57"/>
        <v/>
      </c>
      <c r="BY376" t="str">
        <f t="shared" si="58"/>
        <v/>
      </c>
      <c r="BZ376" s="41" t="str">
        <f t="shared" si="59"/>
        <v/>
      </c>
      <c r="CA376" t="str">
        <f t="shared" si="60"/>
        <v/>
      </c>
      <c r="CB376" s="41" t="str">
        <f>IF(AU376&lt;&gt;"","Area immediately surrounding specimen: "&amp;AU376&amp;".","")</f>
        <v/>
      </c>
      <c r="CC376" s="41" t="str">
        <f>IF(T376&lt;&gt;"","Habit: "&amp;T376&amp;".","")</f>
        <v/>
      </c>
      <c r="CD376" s="41" t="str">
        <f>IF(U376&lt;&gt;"","Life history habit: "&amp;U376&amp;".","")</f>
        <v/>
      </c>
      <c r="CE376" s="41" t="str">
        <f>IF(V376&lt;&gt;"","Graminoid habit: "&amp;V376&amp;".","")</f>
        <v/>
      </c>
      <c r="CF376" s="41" t="str">
        <f>IF(W376&lt;&gt;"","Flower color: "&amp;W376&amp;".","")</f>
        <v/>
      </c>
      <c r="CG376" s="41" t="str">
        <f>IF(X376&lt;&gt;"","Height in centimeters: "&amp;X376&amp;".","")</f>
        <v/>
      </c>
      <c r="CH376" s="41" t="str">
        <f>IF(Y376&lt;&gt;"",Y376&amp;".","")</f>
        <v/>
      </c>
      <c r="CI376" s="41" t="str">
        <f t="shared" si="61"/>
        <v/>
      </c>
      <c r="CJ376" t="str">
        <f t="shared" si="62"/>
        <v/>
      </c>
      <c r="CK376" s="41" t="str">
        <f>IF(T376&lt;&gt;"","''habit'':"&amp;"''"&amp;T376&amp;"'',","")</f>
        <v/>
      </c>
      <c r="CL376" s="41" t="str">
        <f>IF(U376&lt;&gt;"","''life cycle habit'':"&amp;"''"&amp;U376&amp;"'',","")</f>
        <v/>
      </c>
      <c r="CM376" s="41" t="str">
        <f>IF(V376&lt;&gt;"","''graminoidHabit'':"&amp;"''"&amp;V376&amp;"'',","")</f>
        <v/>
      </c>
      <c r="CN376" s="41" t="str">
        <f>IF(W376&lt;&gt;"","''flower color'':"&amp;"''"&amp;W376&amp;"'',","")</f>
        <v/>
      </c>
      <c r="CO376" s="41" t="str">
        <f>IF(X376&lt;&gt;"","''heightInCentimeters'':"&amp;X376&amp;",","")</f>
        <v/>
      </c>
      <c r="CP376" s="41" t="str">
        <f>IF(Y376&lt;&gt;"",Y376,"")</f>
        <v/>
      </c>
      <c r="CQ376" s="41" t="str">
        <f t="shared" si="63"/>
        <v/>
      </c>
      <c r="CR376" s="42" t="str">
        <f t="shared" si="64"/>
        <v/>
      </c>
      <c r="CS376" t="str">
        <f t="shared" si="65"/>
        <v/>
      </c>
      <c r="CT376" t="str">
        <f>IF(L376="Y","tissue","")</f>
        <v/>
      </c>
      <c r="CU376" t="str">
        <f>IF(L376="Y","in collection","")</f>
        <v/>
      </c>
      <c r="CV376" t="str">
        <f>IF(L376="Y","dessicated","")</f>
        <v/>
      </c>
    </row>
    <row r="377" spans="1:100" ht="16.5" x14ac:dyDescent="0.3">
      <c r="A377" s="7"/>
      <c r="B377" s="19"/>
      <c r="C377" s="19"/>
      <c r="D377" s="19"/>
      <c r="E377" s="19"/>
      <c r="F377" s="19"/>
      <c r="G377" s="10"/>
      <c r="H377" s="14"/>
      <c r="I377" s="19"/>
      <c r="J377" s="19"/>
      <c r="K377" s="10"/>
      <c r="L377" s="19"/>
      <c r="M377" s="19"/>
      <c r="N377" s="19"/>
      <c r="O377" s="19"/>
      <c r="P377" s="19"/>
      <c r="Q377" s="24"/>
      <c r="R377" s="14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29"/>
      <c r="AL377" s="29"/>
      <c r="AM377" s="7"/>
      <c r="AN377" s="7"/>
      <c r="AO377" s="7"/>
      <c r="AP377" s="19"/>
      <c r="AQ377" s="19"/>
      <c r="AR377" s="19"/>
      <c r="AS377" s="14"/>
      <c r="AT377" s="19"/>
      <c r="AU377" s="19"/>
      <c r="AV377" s="19"/>
      <c r="AW377" s="14"/>
      <c r="AX377" s="19"/>
      <c r="AY377" s="19"/>
      <c r="AZ377" s="19"/>
      <c r="BA377" s="19"/>
      <c r="BB377" s="19"/>
      <c r="BC377" s="19"/>
      <c r="BD377" s="19"/>
      <c r="BE377" s="19"/>
      <c r="BF377" s="14"/>
      <c r="BG377" s="35" t="str">
        <f>IF(BB377&lt;&gt;"","&lt;a href='https://www.inaturalist.org/observations/"&amp;BB377&amp;" 'target='_blank' style='color: blue'&gt;iNaturalist Record: "&amp;BB377&amp;"&lt;/a&gt; ","")</f>
        <v/>
      </c>
      <c r="BH377" s="36" t="str">
        <f>IF(AT377&lt;&gt;"",AT377&amp;". ","")</f>
        <v/>
      </c>
      <c r="BI377" s="36" t="str">
        <f>IF(AV377&lt;&gt;"","Land use/disturbance history: "&amp;AV377&amp;". ","")</f>
        <v/>
      </c>
      <c r="BJ377" s="36" t="str">
        <f>IF(AW377&lt;&gt;"","Slope in degrees: "&amp;AW377&amp;". ","")</f>
        <v/>
      </c>
      <c r="BK377" s="36" t="str">
        <f>IF(AX377&lt;&gt;"","Slope aspect: "&amp;AX377&amp;". ","")</f>
        <v/>
      </c>
      <c r="BL377" s="36" t="str">
        <f>IF(AY377&lt;&gt;"","Soil description: "&amp;AY377&amp;". ","")</f>
        <v/>
      </c>
      <c r="BM377" s="36" t="str">
        <f>IF(BA377&lt;&gt;"","Terrain: "&amp;BA377&amp;". ","")</f>
        <v/>
      </c>
      <c r="BN377" s="36" t="str">
        <f t="shared" si="55"/>
        <v/>
      </c>
      <c r="BO377" t="str">
        <f t="shared" si="56"/>
        <v/>
      </c>
      <c r="BP377" t="str">
        <f>IF(BD377&lt;&gt;"","Permit: "&amp;BD377,"")</f>
        <v/>
      </c>
      <c r="BQ377" s="41" t="str">
        <f>IF(AA377="Abundant","Estimated frequency within viewshed: Abundant (&gt;500).",IF(AA377="Common","Estimated frequency within viewshed: Common (101-500).",IF(AA377="Frequent","Estimated frequency within viewshed: Frequent (11-100).",IF(AA377="Occasional","Estimated frequency within viewshed: Occasional (6-10).",IF(AA377="Rare","Estimated frequency within viewshed: Rare (1-5).","")))))</f>
        <v/>
      </c>
      <c r="BR377" s="41" t="str">
        <f>IF(B377&lt;&gt;"",B377&amp;". ","")</f>
        <v/>
      </c>
      <c r="BS377" s="41" t="str">
        <f>IF(M377="Same individual","Tissue sample collected.",IF(M377="Same population","Tissue sample collected from another individual in the same population.",""))</f>
        <v/>
      </c>
      <c r="BT377" s="41" t="str">
        <f>IF(R377&lt;&gt;"","Seed sample collected from "&amp;R377&amp;" plants within the same population.","")</f>
        <v/>
      </c>
      <c r="BU377" s="41" t="str">
        <f>IF(AB377&lt;&gt;"",AB377&amp;". ","")</f>
        <v/>
      </c>
      <c r="BV377" s="41" t="str">
        <f>IF(AE377&lt;&gt;"","Landowner: "&amp;AE377&amp;".","")</f>
        <v/>
      </c>
      <c r="BW377" s="41" t="str">
        <f>IF(AF377&lt;&gt;"","Element Occurrence ID: "&amp;AF377&amp;".","")</f>
        <v/>
      </c>
      <c r="BX377" s="41" t="str">
        <f t="shared" si="57"/>
        <v/>
      </c>
      <c r="BY377" t="str">
        <f t="shared" si="58"/>
        <v/>
      </c>
      <c r="BZ377" s="41" t="str">
        <f t="shared" si="59"/>
        <v/>
      </c>
      <c r="CA377" t="str">
        <f t="shared" si="60"/>
        <v/>
      </c>
      <c r="CB377" s="41" t="str">
        <f>IF(AU377&lt;&gt;"","Area immediately surrounding specimen: "&amp;AU377&amp;".","")</f>
        <v/>
      </c>
      <c r="CC377" s="41" t="str">
        <f>IF(T377&lt;&gt;"","Habit: "&amp;T377&amp;".","")</f>
        <v/>
      </c>
      <c r="CD377" s="41" t="str">
        <f>IF(U377&lt;&gt;"","Life history habit: "&amp;U377&amp;".","")</f>
        <v/>
      </c>
      <c r="CE377" s="41" t="str">
        <f>IF(V377&lt;&gt;"","Graminoid habit: "&amp;V377&amp;".","")</f>
        <v/>
      </c>
      <c r="CF377" s="41" t="str">
        <f>IF(W377&lt;&gt;"","Flower color: "&amp;W377&amp;".","")</f>
        <v/>
      </c>
      <c r="CG377" s="41" t="str">
        <f>IF(X377&lt;&gt;"","Height in centimeters: "&amp;X377&amp;".","")</f>
        <v/>
      </c>
      <c r="CH377" s="41" t="str">
        <f>IF(Y377&lt;&gt;"",Y377&amp;".","")</f>
        <v/>
      </c>
      <c r="CI377" s="41" t="str">
        <f t="shared" si="61"/>
        <v/>
      </c>
      <c r="CJ377" t="str">
        <f t="shared" si="62"/>
        <v/>
      </c>
      <c r="CK377" s="41" t="str">
        <f>IF(T377&lt;&gt;"","''habit'':"&amp;"''"&amp;T377&amp;"'',","")</f>
        <v/>
      </c>
      <c r="CL377" s="41" t="str">
        <f>IF(U377&lt;&gt;"","''life cycle habit'':"&amp;"''"&amp;U377&amp;"'',","")</f>
        <v/>
      </c>
      <c r="CM377" s="41" t="str">
        <f>IF(V377&lt;&gt;"","''graminoidHabit'':"&amp;"''"&amp;V377&amp;"'',","")</f>
        <v/>
      </c>
      <c r="CN377" s="41" t="str">
        <f>IF(W377&lt;&gt;"","''flower color'':"&amp;"''"&amp;W377&amp;"'',","")</f>
        <v/>
      </c>
      <c r="CO377" s="41" t="str">
        <f>IF(X377&lt;&gt;"","''heightInCentimeters'':"&amp;X377&amp;",","")</f>
        <v/>
      </c>
      <c r="CP377" s="41" t="str">
        <f>IF(Y377&lt;&gt;"",Y377,"")</f>
        <v/>
      </c>
      <c r="CQ377" s="41" t="str">
        <f t="shared" si="63"/>
        <v/>
      </c>
      <c r="CR377" s="42" t="str">
        <f t="shared" si="64"/>
        <v/>
      </c>
      <c r="CS377" t="str">
        <f t="shared" si="65"/>
        <v/>
      </c>
      <c r="CT377" t="str">
        <f>IF(L377="Y","tissue","")</f>
        <v/>
      </c>
      <c r="CU377" t="str">
        <f>IF(L377="Y","in collection","")</f>
        <v/>
      </c>
      <c r="CV377" t="str">
        <f>IF(L377="Y","dessicated","")</f>
        <v/>
      </c>
    </row>
    <row r="378" spans="1:100" ht="16.5" x14ac:dyDescent="0.3">
      <c r="A378" s="7"/>
      <c r="B378" s="19"/>
      <c r="C378" s="19"/>
      <c r="D378" s="19"/>
      <c r="E378" s="19"/>
      <c r="F378" s="19"/>
      <c r="G378" s="10"/>
      <c r="H378" s="14"/>
      <c r="I378" s="19"/>
      <c r="J378" s="19"/>
      <c r="K378" s="10"/>
      <c r="L378" s="19"/>
      <c r="M378" s="19"/>
      <c r="N378" s="19"/>
      <c r="O378" s="19"/>
      <c r="P378" s="19"/>
      <c r="Q378" s="24"/>
      <c r="R378" s="14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29"/>
      <c r="AL378" s="29"/>
      <c r="AM378" s="7"/>
      <c r="AN378" s="7"/>
      <c r="AO378" s="7"/>
      <c r="AP378" s="19"/>
      <c r="AQ378" s="19"/>
      <c r="AR378" s="19"/>
      <c r="AS378" s="14"/>
      <c r="AT378" s="19"/>
      <c r="AU378" s="19"/>
      <c r="AV378" s="19"/>
      <c r="AW378" s="14"/>
      <c r="AX378" s="19"/>
      <c r="AY378" s="19"/>
      <c r="AZ378" s="19"/>
      <c r="BA378" s="19"/>
      <c r="BB378" s="19"/>
      <c r="BC378" s="19"/>
      <c r="BD378" s="19"/>
      <c r="BE378" s="19"/>
      <c r="BF378" s="14"/>
      <c r="BG378" s="35" t="str">
        <f>IF(BB378&lt;&gt;"","&lt;a href='https://www.inaturalist.org/observations/"&amp;BB378&amp;" 'target='_blank' style='color: blue'&gt;iNaturalist Record: "&amp;BB378&amp;"&lt;/a&gt; ","")</f>
        <v/>
      </c>
      <c r="BH378" s="36" t="str">
        <f>IF(AT378&lt;&gt;"",AT378&amp;". ","")</f>
        <v/>
      </c>
      <c r="BI378" s="36" t="str">
        <f>IF(AV378&lt;&gt;"","Land use/disturbance history: "&amp;AV378&amp;". ","")</f>
        <v/>
      </c>
      <c r="BJ378" s="36" t="str">
        <f>IF(AW378&lt;&gt;"","Slope in degrees: "&amp;AW378&amp;". ","")</f>
        <v/>
      </c>
      <c r="BK378" s="36" t="str">
        <f>IF(AX378&lt;&gt;"","Slope aspect: "&amp;AX378&amp;". ","")</f>
        <v/>
      </c>
      <c r="BL378" s="36" t="str">
        <f>IF(AY378&lt;&gt;"","Soil description: "&amp;AY378&amp;". ","")</f>
        <v/>
      </c>
      <c r="BM378" s="36" t="str">
        <f>IF(BA378&lt;&gt;"","Terrain: "&amp;BA378&amp;". ","")</f>
        <v/>
      </c>
      <c r="BN378" s="36" t="str">
        <f t="shared" si="55"/>
        <v/>
      </c>
      <c r="BO378" t="str">
        <f t="shared" si="56"/>
        <v/>
      </c>
      <c r="BP378" t="str">
        <f>IF(BD378&lt;&gt;"","Permit: "&amp;BD378,"")</f>
        <v/>
      </c>
      <c r="BQ378" s="41" t="str">
        <f>IF(AA378="Abundant","Estimated frequency within viewshed: Abundant (&gt;500).",IF(AA378="Common","Estimated frequency within viewshed: Common (101-500).",IF(AA378="Frequent","Estimated frequency within viewshed: Frequent (11-100).",IF(AA378="Occasional","Estimated frequency within viewshed: Occasional (6-10).",IF(AA378="Rare","Estimated frequency within viewshed: Rare (1-5).","")))))</f>
        <v/>
      </c>
      <c r="BR378" s="41" t="str">
        <f>IF(B378&lt;&gt;"",B378&amp;". ","")</f>
        <v/>
      </c>
      <c r="BS378" s="41" t="str">
        <f>IF(M378="Same individual","Tissue sample collected.",IF(M378="Same population","Tissue sample collected from another individual in the same population.",""))</f>
        <v/>
      </c>
      <c r="BT378" s="41" t="str">
        <f>IF(R378&lt;&gt;"","Seed sample collected from "&amp;R378&amp;" plants within the same population.","")</f>
        <v/>
      </c>
      <c r="BU378" s="41" t="str">
        <f>IF(AB378&lt;&gt;"",AB378&amp;". ","")</f>
        <v/>
      </c>
      <c r="BV378" s="41" t="str">
        <f>IF(AE378&lt;&gt;"","Landowner: "&amp;AE378&amp;".","")</f>
        <v/>
      </c>
      <c r="BW378" s="41" t="str">
        <f>IF(AF378&lt;&gt;"","Element Occurrence ID: "&amp;AF378&amp;".","")</f>
        <v/>
      </c>
      <c r="BX378" s="41" t="str">
        <f t="shared" si="57"/>
        <v/>
      </c>
      <c r="BY378" t="str">
        <f t="shared" si="58"/>
        <v/>
      </c>
      <c r="BZ378" s="41" t="str">
        <f t="shared" si="59"/>
        <v/>
      </c>
      <c r="CA378" t="str">
        <f t="shared" si="60"/>
        <v/>
      </c>
      <c r="CB378" s="41" t="str">
        <f>IF(AU378&lt;&gt;"","Area immediately surrounding specimen: "&amp;AU378&amp;".","")</f>
        <v/>
      </c>
      <c r="CC378" s="41" t="str">
        <f>IF(T378&lt;&gt;"","Habit: "&amp;T378&amp;".","")</f>
        <v/>
      </c>
      <c r="CD378" s="41" t="str">
        <f>IF(U378&lt;&gt;"","Life history habit: "&amp;U378&amp;".","")</f>
        <v/>
      </c>
      <c r="CE378" s="41" t="str">
        <f>IF(V378&lt;&gt;"","Graminoid habit: "&amp;V378&amp;".","")</f>
        <v/>
      </c>
      <c r="CF378" s="41" t="str">
        <f>IF(W378&lt;&gt;"","Flower color: "&amp;W378&amp;".","")</f>
        <v/>
      </c>
      <c r="CG378" s="41" t="str">
        <f>IF(X378&lt;&gt;"","Height in centimeters: "&amp;X378&amp;".","")</f>
        <v/>
      </c>
      <c r="CH378" s="41" t="str">
        <f>IF(Y378&lt;&gt;"",Y378&amp;".","")</f>
        <v/>
      </c>
      <c r="CI378" s="41" t="str">
        <f t="shared" si="61"/>
        <v/>
      </c>
      <c r="CJ378" t="str">
        <f t="shared" si="62"/>
        <v/>
      </c>
      <c r="CK378" s="41" t="str">
        <f>IF(T378&lt;&gt;"","''habit'':"&amp;"''"&amp;T378&amp;"'',","")</f>
        <v/>
      </c>
      <c r="CL378" s="41" t="str">
        <f>IF(U378&lt;&gt;"","''life cycle habit'':"&amp;"''"&amp;U378&amp;"'',","")</f>
        <v/>
      </c>
      <c r="CM378" s="41" t="str">
        <f>IF(V378&lt;&gt;"","''graminoidHabit'':"&amp;"''"&amp;V378&amp;"'',","")</f>
        <v/>
      </c>
      <c r="CN378" s="41" t="str">
        <f>IF(W378&lt;&gt;"","''flower color'':"&amp;"''"&amp;W378&amp;"'',","")</f>
        <v/>
      </c>
      <c r="CO378" s="41" t="str">
        <f>IF(X378&lt;&gt;"","''heightInCentimeters'':"&amp;X378&amp;",","")</f>
        <v/>
      </c>
      <c r="CP378" s="41" t="str">
        <f>IF(Y378&lt;&gt;"",Y378,"")</f>
        <v/>
      </c>
      <c r="CQ378" s="41" t="str">
        <f t="shared" si="63"/>
        <v/>
      </c>
      <c r="CR378" s="42" t="str">
        <f t="shared" si="64"/>
        <v/>
      </c>
      <c r="CS378" t="str">
        <f t="shared" si="65"/>
        <v/>
      </c>
      <c r="CT378" t="str">
        <f>IF(L378="Y","tissue","")</f>
        <v/>
      </c>
      <c r="CU378" t="str">
        <f>IF(L378="Y","in collection","")</f>
        <v/>
      </c>
      <c r="CV378" t="str">
        <f>IF(L378="Y","dessicated","")</f>
        <v/>
      </c>
    </row>
    <row r="379" spans="1:100" ht="16.5" x14ac:dyDescent="0.3">
      <c r="A379" s="7"/>
      <c r="B379" s="19"/>
      <c r="C379" s="19"/>
      <c r="D379" s="19"/>
      <c r="E379" s="19"/>
      <c r="F379" s="19"/>
      <c r="G379" s="10"/>
      <c r="H379" s="14"/>
      <c r="I379" s="19"/>
      <c r="J379" s="19"/>
      <c r="K379" s="10"/>
      <c r="L379" s="19"/>
      <c r="M379" s="19"/>
      <c r="N379" s="19"/>
      <c r="O379" s="19"/>
      <c r="P379" s="19"/>
      <c r="Q379" s="24"/>
      <c r="R379" s="14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29"/>
      <c r="AL379" s="29"/>
      <c r="AM379" s="7"/>
      <c r="AN379" s="7"/>
      <c r="AO379" s="7"/>
      <c r="AP379" s="19"/>
      <c r="AQ379" s="19"/>
      <c r="AR379" s="19"/>
      <c r="AS379" s="14"/>
      <c r="AT379" s="19"/>
      <c r="AU379" s="19"/>
      <c r="AV379" s="19"/>
      <c r="AW379" s="14"/>
      <c r="AX379" s="19"/>
      <c r="AY379" s="19"/>
      <c r="AZ379" s="19"/>
      <c r="BA379" s="19"/>
      <c r="BB379" s="19"/>
      <c r="BC379" s="19"/>
      <c r="BD379" s="19"/>
      <c r="BE379" s="19"/>
      <c r="BF379" s="14"/>
      <c r="BG379" s="35" t="str">
        <f>IF(BB379&lt;&gt;"","&lt;a href='https://www.inaturalist.org/observations/"&amp;BB379&amp;" 'target='_blank' style='color: blue'&gt;iNaturalist Record: "&amp;BB379&amp;"&lt;/a&gt; ","")</f>
        <v/>
      </c>
      <c r="BH379" s="36" t="str">
        <f>IF(AT379&lt;&gt;"",AT379&amp;". ","")</f>
        <v/>
      </c>
      <c r="BI379" s="36" t="str">
        <f>IF(AV379&lt;&gt;"","Land use/disturbance history: "&amp;AV379&amp;". ","")</f>
        <v/>
      </c>
      <c r="BJ379" s="36" t="str">
        <f>IF(AW379&lt;&gt;"","Slope in degrees: "&amp;AW379&amp;". ","")</f>
        <v/>
      </c>
      <c r="BK379" s="36" t="str">
        <f>IF(AX379&lt;&gt;"","Slope aspect: "&amp;AX379&amp;". ","")</f>
        <v/>
      </c>
      <c r="BL379" s="36" t="str">
        <f>IF(AY379&lt;&gt;"","Soil description: "&amp;AY379&amp;". ","")</f>
        <v/>
      </c>
      <c r="BM379" s="36" t="str">
        <f>IF(BA379&lt;&gt;"","Terrain: "&amp;BA379&amp;". ","")</f>
        <v/>
      </c>
      <c r="BN379" s="36" t="str">
        <f t="shared" si="55"/>
        <v/>
      </c>
      <c r="BO379" t="str">
        <f t="shared" si="56"/>
        <v/>
      </c>
      <c r="BP379" t="str">
        <f>IF(BD379&lt;&gt;"","Permit: "&amp;BD379,"")</f>
        <v/>
      </c>
      <c r="BQ379" s="41" t="str">
        <f>IF(AA379="Abundant","Estimated frequency within viewshed: Abundant (&gt;500).",IF(AA379="Common","Estimated frequency within viewshed: Common (101-500).",IF(AA379="Frequent","Estimated frequency within viewshed: Frequent (11-100).",IF(AA379="Occasional","Estimated frequency within viewshed: Occasional (6-10).",IF(AA379="Rare","Estimated frequency within viewshed: Rare (1-5).","")))))</f>
        <v/>
      </c>
      <c r="BR379" s="41" t="str">
        <f>IF(B379&lt;&gt;"",B379&amp;". ","")</f>
        <v/>
      </c>
      <c r="BS379" s="41" t="str">
        <f>IF(M379="Same individual","Tissue sample collected.",IF(M379="Same population","Tissue sample collected from another individual in the same population.",""))</f>
        <v/>
      </c>
      <c r="BT379" s="41" t="str">
        <f>IF(R379&lt;&gt;"","Seed sample collected from "&amp;R379&amp;" plants within the same population.","")</f>
        <v/>
      </c>
      <c r="BU379" s="41" t="str">
        <f>IF(AB379&lt;&gt;"",AB379&amp;". ","")</f>
        <v/>
      </c>
      <c r="BV379" s="41" t="str">
        <f>IF(AE379&lt;&gt;"","Landowner: "&amp;AE379&amp;".","")</f>
        <v/>
      </c>
      <c r="BW379" s="41" t="str">
        <f>IF(AF379&lt;&gt;"","Element Occurrence ID: "&amp;AF379&amp;".","")</f>
        <v/>
      </c>
      <c r="BX379" s="41" t="str">
        <f t="shared" si="57"/>
        <v/>
      </c>
      <c r="BY379" t="str">
        <f t="shared" si="58"/>
        <v/>
      </c>
      <c r="BZ379" s="41" t="str">
        <f t="shared" si="59"/>
        <v/>
      </c>
      <c r="CA379" t="str">
        <f t="shared" si="60"/>
        <v/>
      </c>
      <c r="CB379" s="41" t="str">
        <f>IF(AU379&lt;&gt;"","Area immediately surrounding specimen: "&amp;AU379&amp;".","")</f>
        <v/>
      </c>
      <c r="CC379" s="41" t="str">
        <f>IF(T379&lt;&gt;"","Habit: "&amp;T379&amp;".","")</f>
        <v/>
      </c>
      <c r="CD379" s="41" t="str">
        <f>IF(U379&lt;&gt;"","Life history habit: "&amp;U379&amp;".","")</f>
        <v/>
      </c>
      <c r="CE379" s="41" t="str">
        <f>IF(V379&lt;&gt;"","Graminoid habit: "&amp;V379&amp;".","")</f>
        <v/>
      </c>
      <c r="CF379" s="41" t="str">
        <f>IF(W379&lt;&gt;"","Flower color: "&amp;W379&amp;".","")</f>
        <v/>
      </c>
      <c r="CG379" s="41" t="str">
        <f>IF(X379&lt;&gt;"","Height in centimeters: "&amp;X379&amp;".","")</f>
        <v/>
      </c>
      <c r="CH379" s="41" t="str">
        <f>IF(Y379&lt;&gt;"",Y379&amp;".","")</f>
        <v/>
      </c>
      <c r="CI379" s="41" t="str">
        <f t="shared" si="61"/>
        <v/>
      </c>
      <c r="CJ379" t="str">
        <f t="shared" si="62"/>
        <v/>
      </c>
      <c r="CK379" s="41" t="str">
        <f>IF(T379&lt;&gt;"","''habit'':"&amp;"''"&amp;T379&amp;"'',","")</f>
        <v/>
      </c>
      <c r="CL379" s="41" t="str">
        <f>IF(U379&lt;&gt;"","''life cycle habit'':"&amp;"''"&amp;U379&amp;"'',","")</f>
        <v/>
      </c>
      <c r="CM379" s="41" t="str">
        <f>IF(V379&lt;&gt;"","''graminoidHabit'':"&amp;"''"&amp;V379&amp;"'',","")</f>
        <v/>
      </c>
      <c r="CN379" s="41" t="str">
        <f>IF(W379&lt;&gt;"","''flower color'':"&amp;"''"&amp;W379&amp;"'',","")</f>
        <v/>
      </c>
      <c r="CO379" s="41" t="str">
        <f>IF(X379&lt;&gt;"","''heightInCentimeters'':"&amp;X379&amp;",","")</f>
        <v/>
      </c>
      <c r="CP379" s="41" t="str">
        <f>IF(Y379&lt;&gt;"",Y379,"")</f>
        <v/>
      </c>
      <c r="CQ379" s="41" t="str">
        <f t="shared" si="63"/>
        <v/>
      </c>
      <c r="CR379" s="42" t="str">
        <f t="shared" si="64"/>
        <v/>
      </c>
      <c r="CS379" t="str">
        <f t="shared" si="65"/>
        <v/>
      </c>
      <c r="CT379" t="str">
        <f>IF(L379="Y","tissue","")</f>
        <v/>
      </c>
      <c r="CU379" t="str">
        <f>IF(L379="Y","in collection","")</f>
        <v/>
      </c>
      <c r="CV379" t="str">
        <f>IF(L379="Y","dessicated","")</f>
        <v/>
      </c>
    </row>
    <row r="380" spans="1:100" ht="16.5" x14ac:dyDescent="0.3">
      <c r="A380" s="7"/>
      <c r="B380" s="19"/>
      <c r="C380" s="19"/>
      <c r="D380" s="19"/>
      <c r="E380" s="19"/>
      <c r="F380" s="19"/>
      <c r="G380" s="10"/>
      <c r="H380" s="14"/>
      <c r="I380" s="19"/>
      <c r="J380" s="19"/>
      <c r="K380" s="10"/>
      <c r="L380" s="19"/>
      <c r="M380" s="19"/>
      <c r="N380" s="19"/>
      <c r="O380" s="19"/>
      <c r="P380" s="19"/>
      <c r="Q380" s="24"/>
      <c r="R380" s="14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29"/>
      <c r="AL380" s="29"/>
      <c r="AM380" s="7"/>
      <c r="AN380" s="7"/>
      <c r="AO380" s="7"/>
      <c r="AP380" s="19"/>
      <c r="AQ380" s="19"/>
      <c r="AR380" s="19"/>
      <c r="AS380" s="14"/>
      <c r="AT380" s="19"/>
      <c r="AU380" s="19"/>
      <c r="AV380" s="19"/>
      <c r="AW380" s="14"/>
      <c r="AX380" s="19"/>
      <c r="AY380" s="19"/>
      <c r="AZ380" s="19"/>
      <c r="BA380" s="19"/>
      <c r="BB380" s="19"/>
      <c r="BC380" s="19"/>
      <c r="BD380" s="19"/>
      <c r="BE380" s="19"/>
      <c r="BF380" s="14"/>
      <c r="BG380" s="35" t="str">
        <f>IF(BB380&lt;&gt;"","&lt;a href='https://www.inaturalist.org/observations/"&amp;BB380&amp;" 'target='_blank' style='color: blue'&gt;iNaturalist Record: "&amp;BB380&amp;"&lt;/a&gt; ","")</f>
        <v/>
      </c>
      <c r="BH380" s="36" t="str">
        <f>IF(AT380&lt;&gt;"",AT380&amp;". ","")</f>
        <v/>
      </c>
      <c r="BI380" s="36" t="str">
        <f>IF(AV380&lt;&gt;"","Land use/disturbance history: "&amp;AV380&amp;". ","")</f>
        <v/>
      </c>
      <c r="BJ380" s="36" t="str">
        <f>IF(AW380&lt;&gt;"","Slope in degrees: "&amp;AW380&amp;". ","")</f>
        <v/>
      </c>
      <c r="BK380" s="36" t="str">
        <f>IF(AX380&lt;&gt;"","Slope aspect: "&amp;AX380&amp;". ","")</f>
        <v/>
      </c>
      <c r="BL380" s="36" t="str">
        <f>IF(AY380&lt;&gt;"","Soil description: "&amp;AY380&amp;". ","")</f>
        <v/>
      </c>
      <c r="BM380" s="36" t="str">
        <f>IF(BA380&lt;&gt;"","Terrain: "&amp;BA380&amp;". ","")</f>
        <v/>
      </c>
      <c r="BN380" s="36" t="str">
        <f t="shared" si="55"/>
        <v/>
      </c>
      <c r="BO380" t="str">
        <f t="shared" si="56"/>
        <v/>
      </c>
      <c r="BP380" t="str">
        <f>IF(BD380&lt;&gt;"","Permit: "&amp;BD380,"")</f>
        <v/>
      </c>
      <c r="BQ380" s="41" t="str">
        <f>IF(AA380="Abundant","Estimated frequency within viewshed: Abundant (&gt;500).",IF(AA380="Common","Estimated frequency within viewshed: Common (101-500).",IF(AA380="Frequent","Estimated frequency within viewshed: Frequent (11-100).",IF(AA380="Occasional","Estimated frequency within viewshed: Occasional (6-10).",IF(AA380="Rare","Estimated frequency within viewshed: Rare (1-5).","")))))</f>
        <v/>
      </c>
      <c r="BR380" s="41" t="str">
        <f>IF(B380&lt;&gt;"",B380&amp;". ","")</f>
        <v/>
      </c>
      <c r="BS380" s="41" t="str">
        <f>IF(M380="Same individual","Tissue sample collected.",IF(M380="Same population","Tissue sample collected from another individual in the same population.",""))</f>
        <v/>
      </c>
      <c r="BT380" s="41" t="str">
        <f>IF(R380&lt;&gt;"","Seed sample collected from "&amp;R380&amp;" plants within the same population.","")</f>
        <v/>
      </c>
      <c r="BU380" s="41" t="str">
        <f>IF(AB380&lt;&gt;"",AB380&amp;". ","")</f>
        <v/>
      </c>
      <c r="BV380" s="41" t="str">
        <f>IF(AE380&lt;&gt;"","Landowner: "&amp;AE380&amp;".","")</f>
        <v/>
      </c>
      <c r="BW380" s="41" t="str">
        <f>IF(AF380&lt;&gt;"","Element Occurrence ID: "&amp;AF380&amp;".","")</f>
        <v/>
      </c>
      <c r="BX380" s="41" t="str">
        <f t="shared" si="57"/>
        <v/>
      </c>
      <c r="BY380" t="str">
        <f t="shared" si="58"/>
        <v/>
      </c>
      <c r="BZ380" s="41" t="str">
        <f t="shared" si="59"/>
        <v/>
      </c>
      <c r="CA380" t="str">
        <f t="shared" si="60"/>
        <v/>
      </c>
      <c r="CB380" s="41" t="str">
        <f>IF(AU380&lt;&gt;"","Area immediately surrounding specimen: "&amp;AU380&amp;".","")</f>
        <v/>
      </c>
      <c r="CC380" s="41" t="str">
        <f>IF(T380&lt;&gt;"","Habit: "&amp;T380&amp;".","")</f>
        <v/>
      </c>
      <c r="CD380" s="41" t="str">
        <f>IF(U380&lt;&gt;"","Life history habit: "&amp;U380&amp;".","")</f>
        <v/>
      </c>
      <c r="CE380" s="41" t="str">
        <f>IF(V380&lt;&gt;"","Graminoid habit: "&amp;V380&amp;".","")</f>
        <v/>
      </c>
      <c r="CF380" s="41" t="str">
        <f>IF(W380&lt;&gt;"","Flower color: "&amp;W380&amp;".","")</f>
        <v/>
      </c>
      <c r="CG380" s="41" t="str">
        <f>IF(X380&lt;&gt;"","Height in centimeters: "&amp;X380&amp;".","")</f>
        <v/>
      </c>
      <c r="CH380" s="41" t="str">
        <f>IF(Y380&lt;&gt;"",Y380&amp;".","")</f>
        <v/>
      </c>
      <c r="CI380" s="41" t="str">
        <f t="shared" si="61"/>
        <v/>
      </c>
      <c r="CJ380" t="str">
        <f t="shared" si="62"/>
        <v/>
      </c>
      <c r="CK380" s="41" t="str">
        <f>IF(T380&lt;&gt;"","''habit'':"&amp;"''"&amp;T380&amp;"'',","")</f>
        <v/>
      </c>
      <c r="CL380" s="41" t="str">
        <f>IF(U380&lt;&gt;"","''life cycle habit'':"&amp;"''"&amp;U380&amp;"'',","")</f>
        <v/>
      </c>
      <c r="CM380" s="41" t="str">
        <f>IF(V380&lt;&gt;"","''graminoidHabit'':"&amp;"''"&amp;V380&amp;"'',","")</f>
        <v/>
      </c>
      <c r="CN380" s="41" t="str">
        <f>IF(W380&lt;&gt;"","''flower color'':"&amp;"''"&amp;W380&amp;"'',","")</f>
        <v/>
      </c>
      <c r="CO380" s="41" t="str">
        <f>IF(X380&lt;&gt;"","''heightInCentimeters'':"&amp;X380&amp;",","")</f>
        <v/>
      </c>
      <c r="CP380" s="41" t="str">
        <f>IF(Y380&lt;&gt;"",Y380,"")</f>
        <v/>
      </c>
      <c r="CQ380" s="41" t="str">
        <f t="shared" si="63"/>
        <v/>
      </c>
      <c r="CR380" s="42" t="str">
        <f t="shared" si="64"/>
        <v/>
      </c>
      <c r="CS380" t="str">
        <f t="shared" si="65"/>
        <v/>
      </c>
      <c r="CT380" t="str">
        <f>IF(L380="Y","tissue","")</f>
        <v/>
      </c>
      <c r="CU380" t="str">
        <f>IF(L380="Y","in collection","")</f>
        <v/>
      </c>
      <c r="CV380" t="str">
        <f>IF(L380="Y","dessicated","")</f>
        <v/>
      </c>
    </row>
    <row r="381" spans="1:100" ht="16.5" x14ac:dyDescent="0.3">
      <c r="A381" s="7"/>
      <c r="B381" s="19"/>
      <c r="C381" s="19"/>
      <c r="D381" s="19"/>
      <c r="E381" s="19"/>
      <c r="F381" s="19"/>
      <c r="G381" s="10"/>
      <c r="H381" s="14"/>
      <c r="I381" s="19"/>
      <c r="J381" s="19"/>
      <c r="K381" s="10"/>
      <c r="L381" s="19"/>
      <c r="M381" s="19"/>
      <c r="N381" s="19"/>
      <c r="O381" s="19"/>
      <c r="P381" s="19"/>
      <c r="Q381" s="24"/>
      <c r="R381" s="14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29"/>
      <c r="AL381" s="29"/>
      <c r="AM381" s="7"/>
      <c r="AN381" s="7"/>
      <c r="AO381" s="7"/>
      <c r="AP381" s="19"/>
      <c r="AQ381" s="19"/>
      <c r="AR381" s="19"/>
      <c r="AS381" s="14"/>
      <c r="AT381" s="19"/>
      <c r="AU381" s="19"/>
      <c r="AV381" s="19"/>
      <c r="AW381" s="14"/>
      <c r="AX381" s="19"/>
      <c r="AY381" s="19"/>
      <c r="AZ381" s="19"/>
      <c r="BA381" s="19"/>
      <c r="BB381" s="19"/>
      <c r="BC381" s="19"/>
      <c r="BD381" s="19"/>
      <c r="BE381" s="19"/>
      <c r="BF381" s="14"/>
      <c r="BG381" s="35" t="str">
        <f>IF(BB381&lt;&gt;"","&lt;a href='https://www.inaturalist.org/observations/"&amp;BB381&amp;" 'target='_blank' style='color: blue'&gt;iNaturalist Record: "&amp;BB381&amp;"&lt;/a&gt; ","")</f>
        <v/>
      </c>
      <c r="BH381" s="36" t="str">
        <f>IF(AT381&lt;&gt;"",AT381&amp;". ","")</f>
        <v/>
      </c>
      <c r="BI381" s="36" t="str">
        <f>IF(AV381&lt;&gt;"","Land use/disturbance history: "&amp;AV381&amp;". ","")</f>
        <v/>
      </c>
      <c r="BJ381" s="36" t="str">
        <f>IF(AW381&lt;&gt;"","Slope in degrees: "&amp;AW381&amp;". ","")</f>
        <v/>
      </c>
      <c r="BK381" s="36" t="str">
        <f>IF(AX381&lt;&gt;"","Slope aspect: "&amp;AX381&amp;". ","")</f>
        <v/>
      </c>
      <c r="BL381" s="36" t="str">
        <f>IF(AY381&lt;&gt;"","Soil description: "&amp;AY381&amp;". ","")</f>
        <v/>
      </c>
      <c r="BM381" s="36" t="str">
        <f>IF(BA381&lt;&gt;"","Terrain: "&amp;BA381&amp;". ","")</f>
        <v/>
      </c>
      <c r="BN381" s="36" t="str">
        <f t="shared" si="55"/>
        <v/>
      </c>
      <c r="BO381" t="str">
        <f t="shared" si="56"/>
        <v/>
      </c>
      <c r="BP381" t="str">
        <f>IF(BD381&lt;&gt;"","Permit: "&amp;BD381,"")</f>
        <v/>
      </c>
      <c r="BQ381" s="41" t="str">
        <f>IF(AA381="Abundant","Estimated frequency within viewshed: Abundant (&gt;500).",IF(AA381="Common","Estimated frequency within viewshed: Common (101-500).",IF(AA381="Frequent","Estimated frequency within viewshed: Frequent (11-100).",IF(AA381="Occasional","Estimated frequency within viewshed: Occasional (6-10).",IF(AA381="Rare","Estimated frequency within viewshed: Rare (1-5).","")))))</f>
        <v/>
      </c>
      <c r="BR381" s="41" t="str">
        <f>IF(B381&lt;&gt;"",B381&amp;". ","")</f>
        <v/>
      </c>
      <c r="BS381" s="41" t="str">
        <f>IF(M381="Same individual","Tissue sample collected.",IF(M381="Same population","Tissue sample collected from another individual in the same population.",""))</f>
        <v/>
      </c>
      <c r="BT381" s="41" t="str">
        <f>IF(R381&lt;&gt;"","Seed sample collected from "&amp;R381&amp;" plants within the same population.","")</f>
        <v/>
      </c>
      <c r="BU381" s="41" t="str">
        <f>IF(AB381&lt;&gt;"",AB381&amp;". ","")</f>
        <v/>
      </c>
      <c r="BV381" s="41" t="str">
        <f>IF(AE381&lt;&gt;"","Landowner: "&amp;AE381&amp;".","")</f>
        <v/>
      </c>
      <c r="BW381" s="41" t="str">
        <f>IF(AF381&lt;&gt;"","Element Occurrence ID: "&amp;AF381&amp;".","")</f>
        <v/>
      </c>
      <c r="BX381" s="41" t="str">
        <f t="shared" si="57"/>
        <v/>
      </c>
      <c r="BY381" t="str">
        <f t="shared" si="58"/>
        <v/>
      </c>
      <c r="BZ381" s="41" t="str">
        <f t="shared" si="59"/>
        <v/>
      </c>
      <c r="CA381" t="str">
        <f t="shared" si="60"/>
        <v/>
      </c>
      <c r="CB381" s="41" t="str">
        <f>IF(AU381&lt;&gt;"","Area immediately surrounding specimen: "&amp;AU381&amp;".","")</f>
        <v/>
      </c>
      <c r="CC381" s="41" t="str">
        <f>IF(T381&lt;&gt;"","Habit: "&amp;T381&amp;".","")</f>
        <v/>
      </c>
      <c r="CD381" s="41" t="str">
        <f>IF(U381&lt;&gt;"","Life history habit: "&amp;U381&amp;".","")</f>
        <v/>
      </c>
      <c r="CE381" s="41" t="str">
        <f>IF(V381&lt;&gt;"","Graminoid habit: "&amp;V381&amp;".","")</f>
        <v/>
      </c>
      <c r="CF381" s="41" t="str">
        <f>IF(W381&lt;&gt;"","Flower color: "&amp;W381&amp;".","")</f>
        <v/>
      </c>
      <c r="CG381" s="41" t="str">
        <f>IF(X381&lt;&gt;"","Height in centimeters: "&amp;X381&amp;".","")</f>
        <v/>
      </c>
      <c r="CH381" s="41" t="str">
        <f>IF(Y381&lt;&gt;"",Y381&amp;".","")</f>
        <v/>
      </c>
      <c r="CI381" s="41" t="str">
        <f t="shared" si="61"/>
        <v/>
      </c>
      <c r="CJ381" t="str">
        <f t="shared" si="62"/>
        <v/>
      </c>
      <c r="CK381" s="41" t="str">
        <f>IF(T381&lt;&gt;"","''habit'':"&amp;"''"&amp;T381&amp;"'',","")</f>
        <v/>
      </c>
      <c r="CL381" s="41" t="str">
        <f>IF(U381&lt;&gt;"","''life cycle habit'':"&amp;"''"&amp;U381&amp;"'',","")</f>
        <v/>
      </c>
      <c r="CM381" s="41" t="str">
        <f>IF(V381&lt;&gt;"","''graminoidHabit'':"&amp;"''"&amp;V381&amp;"'',","")</f>
        <v/>
      </c>
      <c r="CN381" s="41" t="str">
        <f>IF(W381&lt;&gt;"","''flower color'':"&amp;"''"&amp;W381&amp;"'',","")</f>
        <v/>
      </c>
      <c r="CO381" s="41" t="str">
        <f>IF(X381&lt;&gt;"","''heightInCentimeters'':"&amp;X381&amp;",","")</f>
        <v/>
      </c>
      <c r="CP381" s="41" t="str">
        <f>IF(Y381&lt;&gt;"",Y381,"")</f>
        <v/>
      </c>
      <c r="CQ381" s="41" t="str">
        <f t="shared" si="63"/>
        <v/>
      </c>
      <c r="CR381" s="42" t="str">
        <f t="shared" si="64"/>
        <v/>
      </c>
      <c r="CS381" t="str">
        <f t="shared" si="65"/>
        <v/>
      </c>
      <c r="CT381" t="str">
        <f>IF(L381="Y","tissue","")</f>
        <v/>
      </c>
      <c r="CU381" t="str">
        <f>IF(L381="Y","in collection","")</f>
        <v/>
      </c>
      <c r="CV381" t="str">
        <f>IF(L381="Y","dessicated","")</f>
        <v/>
      </c>
    </row>
    <row r="382" spans="1:100" ht="16.5" x14ac:dyDescent="0.3">
      <c r="A382" s="7"/>
      <c r="B382" s="19"/>
      <c r="C382" s="19"/>
      <c r="D382" s="19"/>
      <c r="E382" s="19"/>
      <c r="F382" s="19"/>
      <c r="G382" s="10"/>
      <c r="H382" s="14"/>
      <c r="I382" s="19"/>
      <c r="J382" s="19"/>
      <c r="K382" s="10"/>
      <c r="L382" s="19"/>
      <c r="M382" s="19"/>
      <c r="N382" s="19"/>
      <c r="O382" s="19"/>
      <c r="P382" s="19"/>
      <c r="Q382" s="24"/>
      <c r="R382" s="14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29"/>
      <c r="AL382" s="29"/>
      <c r="AM382" s="7"/>
      <c r="AN382" s="7"/>
      <c r="AO382" s="7"/>
      <c r="AP382" s="19"/>
      <c r="AQ382" s="19"/>
      <c r="AR382" s="19"/>
      <c r="AS382" s="14"/>
      <c r="AT382" s="19"/>
      <c r="AU382" s="19"/>
      <c r="AV382" s="19"/>
      <c r="AW382" s="14"/>
      <c r="AX382" s="19"/>
      <c r="AY382" s="19"/>
      <c r="AZ382" s="19"/>
      <c r="BA382" s="19"/>
      <c r="BB382" s="19"/>
      <c r="BC382" s="19"/>
      <c r="BD382" s="19"/>
      <c r="BE382" s="19"/>
      <c r="BF382" s="14"/>
      <c r="BG382" s="35" t="str">
        <f>IF(BB382&lt;&gt;"","&lt;a href='https://www.inaturalist.org/observations/"&amp;BB382&amp;" 'target='_blank' style='color: blue'&gt;iNaturalist Record: "&amp;BB382&amp;"&lt;/a&gt; ","")</f>
        <v/>
      </c>
      <c r="BH382" s="36" t="str">
        <f>IF(AT382&lt;&gt;"",AT382&amp;". ","")</f>
        <v/>
      </c>
      <c r="BI382" s="36" t="str">
        <f>IF(AV382&lt;&gt;"","Land use/disturbance history: "&amp;AV382&amp;". ","")</f>
        <v/>
      </c>
      <c r="BJ382" s="36" t="str">
        <f>IF(AW382&lt;&gt;"","Slope in degrees: "&amp;AW382&amp;". ","")</f>
        <v/>
      </c>
      <c r="BK382" s="36" t="str">
        <f>IF(AX382&lt;&gt;"","Slope aspect: "&amp;AX382&amp;". ","")</f>
        <v/>
      </c>
      <c r="BL382" s="36" t="str">
        <f>IF(AY382&lt;&gt;"","Soil description: "&amp;AY382&amp;". ","")</f>
        <v/>
      </c>
      <c r="BM382" s="36" t="str">
        <f>IF(BA382&lt;&gt;"","Terrain: "&amp;BA382&amp;". ","")</f>
        <v/>
      </c>
      <c r="BN382" s="36" t="str">
        <f t="shared" si="55"/>
        <v/>
      </c>
      <c r="BO382" t="str">
        <f t="shared" si="56"/>
        <v/>
      </c>
      <c r="BP382" t="str">
        <f>IF(BD382&lt;&gt;"","Permit: "&amp;BD382,"")</f>
        <v/>
      </c>
      <c r="BQ382" s="41" t="str">
        <f>IF(AA382="Abundant","Estimated frequency within viewshed: Abundant (&gt;500).",IF(AA382="Common","Estimated frequency within viewshed: Common (101-500).",IF(AA382="Frequent","Estimated frequency within viewshed: Frequent (11-100).",IF(AA382="Occasional","Estimated frequency within viewshed: Occasional (6-10).",IF(AA382="Rare","Estimated frequency within viewshed: Rare (1-5).","")))))</f>
        <v/>
      </c>
      <c r="BR382" s="41" t="str">
        <f>IF(B382&lt;&gt;"",B382&amp;". ","")</f>
        <v/>
      </c>
      <c r="BS382" s="41" t="str">
        <f>IF(M382="Same individual","Tissue sample collected.",IF(M382="Same population","Tissue sample collected from another individual in the same population.",""))</f>
        <v/>
      </c>
      <c r="BT382" s="41" t="str">
        <f>IF(R382&lt;&gt;"","Seed sample collected from "&amp;R382&amp;" plants within the same population.","")</f>
        <v/>
      </c>
      <c r="BU382" s="41" t="str">
        <f>IF(AB382&lt;&gt;"",AB382&amp;". ","")</f>
        <v/>
      </c>
      <c r="BV382" s="41" t="str">
        <f>IF(AE382&lt;&gt;"","Landowner: "&amp;AE382&amp;".","")</f>
        <v/>
      </c>
      <c r="BW382" s="41" t="str">
        <f>IF(AF382&lt;&gt;"","Element Occurrence ID: "&amp;AF382&amp;".","")</f>
        <v/>
      </c>
      <c r="BX382" s="41" t="str">
        <f t="shared" si="57"/>
        <v/>
      </c>
      <c r="BY382" t="str">
        <f t="shared" si="58"/>
        <v/>
      </c>
      <c r="BZ382" s="41" t="str">
        <f t="shared" si="59"/>
        <v/>
      </c>
      <c r="CA382" t="str">
        <f t="shared" si="60"/>
        <v/>
      </c>
      <c r="CB382" s="41" t="str">
        <f>IF(AU382&lt;&gt;"","Area immediately surrounding specimen: "&amp;AU382&amp;".","")</f>
        <v/>
      </c>
      <c r="CC382" s="41" t="str">
        <f>IF(T382&lt;&gt;"","Habit: "&amp;T382&amp;".","")</f>
        <v/>
      </c>
      <c r="CD382" s="41" t="str">
        <f>IF(U382&lt;&gt;"","Life history habit: "&amp;U382&amp;".","")</f>
        <v/>
      </c>
      <c r="CE382" s="41" t="str">
        <f>IF(V382&lt;&gt;"","Graminoid habit: "&amp;V382&amp;".","")</f>
        <v/>
      </c>
      <c r="CF382" s="41" t="str">
        <f>IF(W382&lt;&gt;"","Flower color: "&amp;W382&amp;".","")</f>
        <v/>
      </c>
      <c r="CG382" s="41" t="str">
        <f>IF(X382&lt;&gt;"","Height in centimeters: "&amp;X382&amp;".","")</f>
        <v/>
      </c>
      <c r="CH382" s="41" t="str">
        <f>IF(Y382&lt;&gt;"",Y382&amp;".","")</f>
        <v/>
      </c>
      <c r="CI382" s="41" t="str">
        <f t="shared" si="61"/>
        <v/>
      </c>
      <c r="CJ382" t="str">
        <f t="shared" si="62"/>
        <v/>
      </c>
      <c r="CK382" s="41" t="str">
        <f>IF(T382&lt;&gt;"","''habit'':"&amp;"''"&amp;T382&amp;"'',","")</f>
        <v/>
      </c>
      <c r="CL382" s="41" t="str">
        <f>IF(U382&lt;&gt;"","''life cycle habit'':"&amp;"''"&amp;U382&amp;"'',","")</f>
        <v/>
      </c>
      <c r="CM382" s="41" t="str">
        <f>IF(V382&lt;&gt;"","''graminoidHabit'':"&amp;"''"&amp;V382&amp;"'',","")</f>
        <v/>
      </c>
      <c r="CN382" s="41" t="str">
        <f>IF(W382&lt;&gt;"","''flower color'':"&amp;"''"&amp;W382&amp;"'',","")</f>
        <v/>
      </c>
      <c r="CO382" s="41" t="str">
        <f>IF(X382&lt;&gt;"","''heightInCentimeters'':"&amp;X382&amp;",","")</f>
        <v/>
      </c>
      <c r="CP382" s="41" t="str">
        <f>IF(Y382&lt;&gt;"",Y382,"")</f>
        <v/>
      </c>
      <c r="CQ382" s="41" t="str">
        <f t="shared" si="63"/>
        <v/>
      </c>
      <c r="CR382" s="42" t="str">
        <f t="shared" si="64"/>
        <v/>
      </c>
      <c r="CS382" t="str">
        <f t="shared" si="65"/>
        <v/>
      </c>
      <c r="CT382" t="str">
        <f>IF(L382="Y","tissue","")</f>
        <v/>
      </c>
      <c r="CU382" t="str">
        <f>IF(L382="Y","in collection","")</f>
        <v/>
      </c>
      <c r="CV382" t="str">
        <f>IF(L382="Y","dessicated","")</f>
        <v/>
      </c>
    </row>
    <row r="383" spans="1:100" ht="16.5" x14ac:dyDescent="0.3">
      <c r="A383" s="7"/>
      <c r="B383" s="19"/>
      <c r="C383" s="19"/>
      <c r="D383" s="19"/>
      <c r="E383" s="19"/>
      <c r="F383" s="19"/>
      <c r="G383" s="10"/>
      <c r="H383" s="14"/>
      <c r="I383" s="19"/>
      <c r="J383" s="19"/>
      <c r="K383" s="10"/>
      <c r="L383" s="19"/>
      <c r="M383" s="19"/>
      <c r="N383" s="19"/>
      <c r="O383" s="19"/>
      <c r="P383" s="19"/>
      <c r="Q383" s="24"/>
      <c r="R383" s="14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29"/>
      <c r="AL383" s="29"/>
      <c r="AM383" s="7"/>
      <c r="AN383" s="7"/>
      <c r="AO383" s="7"/>
      <c r="AP383" s="19"/>
      <c r="AQ383" s="19"/>
      <c r="AR383" s="19"/>
      <c r="AS383" s="14"/>
      <c r="AT383" s="19"/>
      <c r="AU383" s="19"/>
      <c r="AV383" s="19"/>
      <c r="AW383" s="14"/>
      <c r="AX383" s="19"/>
      <c r="AY383" s="19"/>
      <c r="AZ383" s="19"/>
      <c r="BA383" s="19"/>
      <c r="BB383" s="19"/>
      <c r="BC383" s="19"/>
      <c r="BD383" s="19"/>
      <c r="BE383" s="19"/>
      <c r="BF383" s="14"/>
      <c r="BG383" s="35" t="str">
        <f>IF(BB383&lt;&gt;"","&lt;a href='https://www.inaturalist.org/observations/"&amp;BB383&amp;" 'target='_blank' style='color: blue'&gt;iNaturalist Record: "&amp;BB383&amp;"&lt;/a&gt; ","")</f>
        <v/>
      </c>
      <c r="BH383" s="36" t="str">
        <f>IF(AT383&lt;&gt;"",AT383&amp;". ","")</f>
        <v/>
      </c>
      <c r="BI383" s="36" t="str">
        <f>IF(AV383&lt;&gt;"","Land use/disturbance history: "&amp;AV383&amp;". ","")</f>
        <v/>
      </c>
      <c r="BJ383" s="36" t="str">
        <f>IF(AW383&lt;&gt;"","Slope in degrees: "&amp;AW383&amp;". ","")</f>
        <v/>
      </c>
      <c r="BK383" s="36" t="str">
        <f>IF(AX383&lt;&gt;"","Slope aspect: "&amp;AX383&amp;". ","")</f>
        <v/>
      </c>
      <c r="BL383" s="36" t="str">
        <f>IF(AY383&lt;&gt;"","Soil description: "&amp;AY383&amp;". ","")</f>
        <v/>
      </c>
      <c r="BM383" s="36" t="str">
        <f>IF(BA383&lt;&gt;"","Terrain: "&amp;BA383&amp;". ","")</f>
        <v/>
      </c>
      <c r="BN383" s="36" t="str">
        <f t="shared" si="55"/>
        <v/>
      </c>
      <c r="BO383" t="str">
        <f t="shared" si="56"/>
        <v/>
      </c>
      <c r="BP383" t="str">
        <f>IF(BD383&lt;&gt;"","Permit: "&amp;BD383,"")</f>
        <v/>
      </c>
      <c r="BQ383" s="41" t="str">
        <f>IF(AA383="Abundant","Estimated frequency within viewshed: Abundant (&gt;500).",IF(AA383="Common","Estimated frequency within viewshed: Common (101-500).",IF(AA383="Frequent","Estimated frequency within viewshed: Frequent (11-100).",IF(AA383="Occasional","Estimated frequency within viewshed: Occasional (6-10).",IF(AA383="Rare","Estimated frequency within viewshed: Rare (1-5).","")))))</f>
        <v/>
      </c>
      <c r="BR383" s="41" t="str">
        <f>IF(B383&lt;&gt;"",B383&amp;". ","")</f>
        <v/>
      </c>
      <c r="BS383" s="41" t="str">
        <f>IF(M383="Same individual","Tissue sample collected.",IF(M383="Same population","Tissue sample collected from another individual in the same population.",""))</f>
        <v/>
      </c>
      <c r="BT383" s="41" t="str">
        <f>IF(R383&lt;&gt;"","Seed sample collected from "&amp;R383&amp;" plants within the same population.","")</f>
        <v/>
      </c>
      <c r="BU383" s="41" t="str">
        <f>IF(AB383&lt;&gt;"",AB383&amp;". ","")</f>
        <v/>
      </c>
      <c r="BV383" s="41" t="str">
        <f>IF(AE383&lt;&gt;"","Landowner: "&amp;AE383&amp;".","")</f>
        <v/>
      </c>
      <c r="BW383" s="41" t="str">
        <f>IF(AF383&lt;&gt;"","Element Occurrence ID: "&amp;AF383&amp;".","")</f>
        <v/>
      </c>
      <c r="BX383" s="41" t="str">
        <f t="shared" si="57"/>
        <v/>
      </c>
      <c r="BY383" t="str">
        <f t="shared" si="58"/>
        <v/>
      </c>
      <c r="BZ383" s="41" t="str">
        <f t="shared" si="59"/>
        <v/>
      </c>
      <c r="CA383" t="str">
        <f t="shared" si="60"/>
        <v/>
      </c>
      <c r="CB383" s="41" t="str">
        <f>IF(AU383&lt;&gt;"","Area immediately surrounding specimen: "&amp;AU383&amp;".","")</f>
        <v/>
      </c>
      <c r="CC383" s="41" t="str">
        <f>IF(T383&lt;&gt;"","Habit: "&amp;T383&amp;".","")</f>
        <v/>
      </c>
      <c r="CD383" s="41" t="str">
        <f>IF(U383&lt;&gt;"","Life history habit: "&amp;U383&amp;".","")</f>
        <v/>
      </c>
      <c r="CE383" s="41" t="str">
        <f>IF(V383&lt;&gt;"","Graminoid habit: "&amp;V383&amp;".","")</f>
        <v/>
      </c>
      <c r="CF383" s="41" t="str">
        <f>IF(W383&lt;&gt;"","Flower color: "&amp;W383&amp;".","")</f>
        <v/>
      </c>
      <c r="CG383" s="41" t="str">
        <f>IF(X383&lt;&gt;"","Height in centimeters: "&amp;X383&amp;".","")</f>
        <v/>
      </c>
      <c r="CH383" s="41" t="str">
        <f>IF(Y383&lt;&gt;"",Y383&amp;".","")</f>
        <v/>
      </c>
      <c r="CI383" s="41" t="str">
        <f t="shared" si="61"/>
        <v/>
      </c>
      <c r="CJ383" t="str">
        <f t="shared" si="62"/>
        <v/>
      </c>
      <c r="CK383" s="41" t="str">
        <f>IF(T383&lt;&gt;"","''habit'':"&amp;"''"&amp;T383&amp;"'',","")</f>
        <v/>
      </c>
      <c r="CL383" s="41" t="str">
        <f>IF(U383&lt;&gt;"","''life cycle habit'':"&amp;"''"&amp;U383&amp;"'',","")</f>
        <v/>
      </c>
      <c r="CM383" s="41" t="str">
        <f>IF(V383&lt;&gt;"","''graminoidHabit'':"&amp;"''"&amp;V383&amp;"'',","")</f>
        <v/>
      </c>
      <c r="CN383" s="41" t="str">
        <f>IF(W383&lt;&gt;"","''flower color'':"&amp;"''"&amp;W383&amp;"'',","")</f>
        <v/>
      </c>
      <c r="CO383" s="41" t="str">
        <f>IF(X383&lt;&gt;"","''heightInCentimeters'':"&amp;X383&amp;",","")</f>
        <v/>
      </c>
      <c r="CP383" s="41" t="str">
        <f>IF(Y383&lt;&gt;"",Y383,"")</f>
        <v/>
      </c>
      <c r="CQ383" s="41" t="str">
        <f t="shared" si="63"/>
        <v/>
      </c>
      <c r="CR383" s="42" t="str">
        <f t="shared" si="64"/>
        <v/>
      </c>
      <c r="CS383" t="str">
        <f t="shared" si="65"/>
        <v/>
      </c>
      <c r="CT383" t="str">
        <f>IF(L383="Y","tissue","")</f>
        <v/>
      </c>
      <c r="CU383" t="str">
        <f>IF(L383="Y","in collection","")</f>
        <v/>
      </c>
      <c r="CV383" t="str">
        <f>IF(L383="Y","dessicated","")</f>
        <v/>
      </c>
    </row>
    <row r="384" spans="1:100" ht="16.5" x14ac:dyDescent="0.3">
      <c r="A384" s="7"/>
      <c r="B384" s="19"/>
      <c r="C384" s="19"/>
      <c r="D384" s="19"/>
      <c r="E384" s="19"/>
      <c r="F384" s="19"/>
      <c r="G384" s="10"/>
      <c r="H384" s="14"/>
      <c r="I384" s="19"/>
      <c r="J384" s="19"/>
      <c r="K384" s="10"/>
      <c r="L384" s="19"/>
      <c r="M384" s="19"/>
      <c r="N384" s="19"/>
      <c r="O384" s="19"/>
      <c r="P384" s="19"/>
      <c r="Q384" s="24"/>
      <c r="R384" s="14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29"/>
      <c r="AL384" s="29"/>
      <c r="AM384" s="7"/>
      <c r="AN384" s="7"/>
      <c r="AO384" s="7"/>
      <c r="AP384" s="19"/>
      <c r="AQ384" s="19"/>
      <c r="AR384" s="19"/>
      <c r="AS384" s="14"/>
      <c r="AT384" s="19"/>
      <c r="AU384" s="19"/>
      <c r="AV384" s="19"/>
      <c r="AW384" s="14"/>
      <c r="AX384" s="19"/>
      <c r="AY384" s="19"/>
      <c r="AZ384" s="19"/>
      <c r="BA384" s="19"/>
      <c r="BB384" s="19"/>
      <c r="BC384" s="19"/>
      <c r="BD384" s="19"/>
      <c r="BE384" s="19"/>
      <c r="BF384" s="14"/>
      <c r="BG384" s="35" t="str">
        <f>IF(BB384&lt;&gt;"","&lt;a href='https://www.inaturalist.org/observations/"&amp;BB384&amp;" 'target='_blank' style='color: blue'&gt;iNaturalist Record: "&amp;BB384&amp;"&lt;/a&gt; ","")</f>
        <v/>
      </c>
      <c r="BH384" s="36" t="str">
        <f>IF(AT384&lt;&gt;"",AT384&amp;". ","")</f>
        <v/>
      </c>
      <c r="BI384" s="36" t="str">
        <f>IF(AV384&lt;&gt;"","Land use/disturbance history: "&amp;AV384&amp;". ","")</f>
        <v/>
      </c>
      <c r="BJ384" s="36" t="str">
        <f>IF(AW384&lt;&gt;"","Slope in degrees: "&amp;AW384&amp;". ","")</f>
        <v/>
      </c>
      <c r="BK384" s="36" t="str">
        <f>IF(AX384&lt;&gt;"","Slope aspect: "&amp;AX384&amp;". ","")</f>
        <v/>
      </c>
      <c r="BL384" s="36" t="str">
        <f>IF(AY384&lt;&gt;"","Soil description: "&amp;AY384&amp;". ","")</f>
        <v/>
      </c>
      <c r="BM384" s="36" t="str">
        <f>IF(BA384&lt;&gt;"","Terrain: "&amp;BA384&amp;". ","")</f>
        <v/>
      </c>
      <c r="BN384" s="36" t="str">
        <f t="shared" si="55"/>
        <v/>
      </c>
      <c r="BO384" t="str">
        <f t="shared" si="56"/>
        <v/>
      </c>
      <c r="BP384" t="str">
        <f>IF(BD384&lt;&gt;"","Permit: "&amp;BD384,"")</f>
        <v/>
      </c>
      <c r="BQ384" s="41" t="str">
        <f>IF(AA384="Abundant","Estimated frequency within viewshed: Abundant (&gt;500).",IF(AA384="Common","Estimated frequency within viewshed: Common (101-500).",IF(AA384="Frequent","Estimated frequency within viewshed: Frequent (11-100).",IF(AA384="Occasional","Estimated frequency within viewshed: Occasional (6-10).",IF(AA384="Rare","Estimated frequency within viewshed: Rare (1-5).","")))))</f>
        <v/>
      </c>
      <c r="BR384" s="41" t="str">
        <f>IF(B384&lt;&gt;"",B384&amp;". ","")</f>
        <v/>
      </c>
      <c r="BS384" s="41" t="str">
        <f>IF(M384="Same individual","Tissue sample collected.",IF(M384="Same population","Tissue sample collected from another individual in the same population.",""))</f>
        <v/>
      </c>
      <c r="BT384" s="41" t="str">
        <f>IF(R384&lt;&gt;"","Seed sample collected from "&amp;R384&amp;" plants within the same population.","")</f>
        <v/>
      </c>
      <c r="BU384" s="41" t="str">
        <f>IF(AB384&lt;&gt;"",AB384&amp;". ","")</f>
        <v/>
      </c>
      <c r="BV384" s="41" t="str">
        <f>IF(AE384&lt;&gt;"","Landowner: "&amp;AE384&amp;".","")</f>
        <v/>
      </c>
      <c r="BW384" s="41" t="str">
        <f>IF(AF384&lt;&gt;"","Element Occurrence ID: "&amp;AF384&amp;".","")</f>
        <v/>
      </c>
      <c r="BX384" s="41" t="str">
        <f t="shared" si="57"/>
        <v/>
      </c>
      <c r="BY384" t="str">
        <f t="shared" si="58"/>
        <v/>
      </c>
      <c r="BZ384" s="41" t="str">
        <f t="shared" si="59"/>
        <v/>
      </c>
      <c r="CA384" t="str">
        <f t="shared" si="60"/>
        <v/>
      </c>
      <c r="CB384" s="41" t="str">
        <f>IF(AU384&lt;&gt;"","Area immediately surrounding specimen: "&amp;AU384&amp;".","")</f>
        <v/>
      </c>
      <c r="CC384" s="41" t="str">
        <f>IF(T384&lt;&gt;"","Habit: "&amp;T384&amp;".","")</f>
        <v/>
      </c>
      <c r="CD384" s="41" t="str">
        <f>IF(U384&lt;&gt;"","Life history habit: "&amp;U384&amp;".","")</f>
        <v/>
      </c>
      <c r="CE384" s="41" t="str">
        <f>IF(V384&lt;&gt;"","Graminoid habit: "&amp;V384&amp;".","")</f>
        <v/>
      </c>
      <c r="CF384" s="41" t="str">
        <f>IF(W384&lt;&gt;"","Flower color: "&amp;W384&amp;".","")</f>
        <v/>
      </c>
      <c r="CG384" s="41" t="str">
        <f>IF(X384&lt;&gt;"","Height in centimeters: "&amp;X384&amp;".","")</f>
        <v/>
      </c>
      <c r="CH384" s="41" t="str">
        <f>IF(Y384&lt;&gt;"",Y384&amp;".","")</f>
        <v/>
      </c>
      <c r="CI384" s="41" t="str">
        <f t="shared" si="61"/>
        <v/>
      </c>
      <c r="CJ384" t="str">
        <f t="shared" si="62"/>
        <v/>
      </c>
      <c r="CK384" s="41" t="str">
        <f>IF(T384&lt;&gt;"","''habit'':"&amp;"''"&amp;T384&amp;"'',","")</f>
        <v/>
      </c>
      <c r="CL384" s="41" t="str">
        <f>IF(U384&lt;&gt;"","''life cycle habit'':"&amp;"''"&amp;U384&amp;"'',","")</f>
        <v/>
      </c>
      <c r="CM384" s="41" t="str">
        <f>IF(V384&lt;&gt;"","''graminoidHabit'':"&amp;"''"&amp;V384&amp;"'',","")</f>
        <v/>
      </c>
      <c r="CN384" s="41" t="str">
        <f>IF(W384&lt;&gt;"","''flower color'':"&amp;"''"&amp;W384&amp;"'',","")</f>
        <v/>
      </c>
      <c r="CO384" s="41" t="str">
        <f>IF(X384&lt;&gt;"","''heightInCentimeters'':"&amp;X384&amp;",","")</f>
        <v/>
      </c>
      <c r="CP384" s="41" t="str">
        <f>IF(Y384&lt;&gt;"",Y384,"")</f>
        <v/>
      </c>
      <c r="CQ384" s="41" t="str">
        <f t="shared" si="63"/>
        <v/>
      </c>
      <c r="CR384" s="42" t="str">
        <f t="shared" si="64"/>
        <v/>
      </c>
      <c r="CS384" t="str">
        <f t="shared" si="65"/>
        <v/>
      </c>
      <c r="CT384" t="str">
        <f>IF(L384="Y","tissue","")</f>
        <v/>
      </c>
      <c r="CU384" t="str">
        <f>IF(L384="Y","in collection","")</f>
        <v/>
      </c>
      <c r="CV384" t="str">
        <f>IF(L384="Y","dessicated","")</f>
        <v/>
      </c>
    </row>
    <row r="385" spans="1:100" ht="16.5" x14ac:dyDescent="0.3">
      <c r="A385" s="7"/>
      <c r="B385" s="19"/>
      <c r="C385" s="19"/>
      <c r="D385" s="19"/>
      <c r="E385" s="19"/>
      <c r="F385" s="19"/>
      <c r="G385" s="10"/>
      <c r="H385" s="14"/>
      <c r="I385" s="19"/>
      <c r="J385" s="19"/>
      <c r="K385" s="10"/>
      <c r="L385" s="19"/>
      <c r="M385" s="19"/>
      <c r="N385" s="19"/>
      <c r="O385" s="19"/>
      <c r="P385" s="19"/>
      <c r="Q385" s="24"/>
      <c r="R385" s="14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29"/>
      <c r="AL385" s="29"/>
      <c r="AM385" s="7"/>
      <c r="AN385" s="7"/>
      <c r="AO385" s="7"/>
      <c r="AP385" s="19"/>
      <c r="AQ385" s="19"/>
      <c r="AR385" s="19"/>
      <c r="AS385" s="14"/>
      <c r="AT385" s="19"/>
      <c r="AU385" s="19"/>
      <c r="AV385" s="19"/>
      <c r="AW385" s="14"/>
      <c r="AX385" s="19"/>
      <c r="AY385" s="19"/>
      <c r="AZ385" s="19"/>
      <c r="BA385" s="19"/>
      <c r="BB385" s="19"/>
      <c r="BC385" s="19"/>
      <c r="BD385" s="19"/>
      <c r="BE385" s="19"/>
      <c r="BF385" s="14"/>
      <c r="BG385" s="35" t="str">
        <f>IF(BB385&lt;&gt;"","&lt;a href='https://www.inaturalist.org/observations/"&amp;BB385&amp;" 'target='_blank' style='color: blue'&gt;iNaturalist Record: "&amp;BB385&amp;"&lt;/a&gt; ","")</f>
        <v/>
      </c>
      <c r="BH385" s="36" t="str">
        <f>IF(AT385&lt;&gt;"",AT385&amp;". ","")</f>
        <v/>
      </c>
      <c r="BI385" s="36" t="str">
        <f>IF(AV385&lt;&gt;"","Land use/disturbance history: "&amp;AV385&amp;". ","")</f>
        <v/>
      </c>
      <c r="BJ385" s="36" t="str">
        <f>IF(AW385&lt;&gt;"","Slope in degrees: "&amp;AW385&amp;". ","")</f>
        <v/>
      </c>
      <c r="BK385" s="36" t="str">
        <f>IF(AX385&lt;&gt;"","Slope aspect: "&amp;AX385&amp;". ","")</f>
        <v/>
      </c>
      <c r="BL385" s="36" t="str">
        <f>IF(AY385&lt;&gt;"","Soil description: "&amp;AY385&amp;". ","")</f>
        <v/>
      </c>
      <c r="BM385" s="36" t="str">
        <f>IF(BA385&lt;&gt;"","Terrain: "&amp;BA385&amp;". ","")</f>
        <v/>
      </c>
      <c r="BN385" s="36" t="str">
        <f t="shared" si="55"/>
        <v/>
      </c>
      <c r="BO385" t="str">
        <f t="shared" si="56"/>
        <v/>
      </c>
      <c r="BP385" t="str">
        <f>IF(BD385&lt;&gt;"","Permit: "&amp;BD385,"")</f>
        <v/>
      </c>
      <c r="BQ385" s="41" t="str">
        <f>IF(AA385="Abundant","Estimated frequency within viewshed: Abundant (&gt;500).",IF(AA385="Common","Estimated frequency within viewshed: Common (101-500).",IF(AA385="Frequent","Estimated frequency within viewshed: Frequent (11-100).",IF(AA385="Occasional","Estimated frequency within viewshed: Occasional (6-10).",IF(AA385="Rare","Estimated frequency within viewshed: Rare (1-5).","")))))</f>
        <v/>
      </c>
      <c r="BR385" s="41" t="str">
        <f>IF(B385&lt;&gt;"",B385&amp;". ","")</f>
        <v/>
      </c>
      <c r="BS385" s="41" t="str">
        <f>IF(M385="Same individual","Tissue sample collected.",IF(M385="Same population","Tissue sample collected from another individual in the same population.",""))</f>
        <v/>
      </c>
      <c r="BT385" s="41" t="str">
        <f>IF(R385&lt;&gt;"","Seed sample collected from "&amp;R385&amp;" plants within the same population.","")</f>
        <v/>
      </c>
      <c r="BU385" s="41" t="str">
        <f>IF(AB385&lt;&gt;"",AB385&amp;". ","")</f>
        <v/>
      </c>
      <c r="BV385" s="41" t="str">
        <f>IF(AE385&lt;&gt;"","Landowner: "&amp;AE385&amp;".","")</f>
        <v/>
      </c>
      <c r="BW385" s="41" t="str">
        <f>IF(AF385&lt;&gt;"","Element Occurrence ID: "&amp;AF385&amp;".","")</f>
        <v/>
      </c>
      <c r="BX385" s="41" t="str">
        <f t="shared" si="57"/>
        <v/>
      </c>
      <c r="BY385" t="str">
        <f t="shared" si="58"/>
        <v/>
      </c>
      <c r="BZ385" s="41" t="str">
        <f t="shared" si="59"/>
        <v/>
      </c>
      <c r="CA385" t="str">
        <f t="shared" si="60"/>
        <v/>
      </c>
      <c r="CB385" s="41" t="str">
        <f>IF(AU385&lt;&gt;"","Area immediately surrounding specimen: "&amp;AU385&amp;".","")</f>
        <v/>
      </c>
      <c r="CC385" s="41" t="str">
        <f>IF(T385&lt;&gt;"","Habit: "&amp;T385&amp;".","")</f>
        <v/>
      </c>
      <c r="CD385" s="41" t="str">
        <f>IF(U385&lt;&gt;"","Life history habit: "&amp;U385&amp;".","")</f>
        <v/>
      </c>
      <c r="CE385" s="41" t="str">
        <f>IF(V385&lt;&gt;"","Graminoid habit: "&amp;V385&amp;".","")</f>
        <v/>
      </c>
      <c r="CF385" s="41" t="str">
        <f>IF(W385&lt;&gt;"","Flower color: "&amp;W385&amp;".","")</f>
        <v/>
      </c>
      <c r="CG385" s="41" t="str">
        <f>IF(X385&lt;&gt;"","Height in centimeters: "&amp;X385&amp;".","")</f>
        <v/>
      </c>
      <c r="CH385" s="41" t="str">
        <f>IF(Y385&lt;&gt;"",Y385&amp;".","")</f>
        <v/>
      </c>
      <c r="CI385" s="41" t="str">
        <f t="shared" si="61"/>
        <v/>
      </c>
      <c r="CJ385" t="str">
        <f t="shared" si="62"/>
        <v/>
      </c>
      <c r="CK385" s="41" t="str">
        <f>IF(T385&lt;&gt;"","''habit'':"&amp;"''"&amp;T385&amp;"'',","")</f>
        <v/>
      </c>
      <c r="CL385" s="41" t="str">
        <f>IF(U385&lt;&gt;"","''life cycle habit'':"&amp;"''"&amp;U385&amp;"'',","")</f>
        <v/>
      </c>
      <c r="CM385" s="41" t="str">
        <f>IF(V385&lt;&gt;"","''graminoidHabit'':"&amp;"''"&amp;V385&amp;"'',","")</f>
        <v/>
      </c>
      <c r="CN385" s="41" t="str">
        <f>IF(W385&lt;&gt;"","''flower color'':"&amp;"''"&amp;W385&amp;"'',","")</f>
        <v/>
      </c>
      <c r="CO385" s="41" t="str">
        <f>IF(X385&lt;&gt;"","''heightInCentimeters'':"&amp;X385&amp;",","")</f>
        <v/>
      </c>
      <c r="CP385" s="41" t="str">
        <f>IF(Y385&lt;&gt;"",Y385,"")</f>
        <v/>
      </c>
      <c r="CQ385" s="41" t="str">
        <f t="shared" si="63"/>
        <v/>
      </c>
      <c r="CR385" s="42" t="str">
        <f t="shared" si="64"/>
        <v/>
      </c>
      <c r="CS385" t="str">
        <f t="shared" si="65"/>
        <v/>
      </c>
      <c r="CT385" t="str">
        <f>IF(L385="Y","tissue","")</f>
        <v/>
      </c>
      <c r="CU385" t="str">
        <f>IF(L385="Y","in collection","")</f>
        <v/>
      </c>
      <c r="CV385" t="str">
        <f>IF(L385="Y","dessicated","")</f>
        <v/>
      </c>
    </row>
    <row r="386" spans="1:100" ht="16.5" x14ac:dyDescent="0.3">
      <c r="A386" s="7"/>
      <c r="B386" s="19"/>
      <c r="C386" s="19"/>
      <c r="D386" s="19"/>
      <c r="E386" s="19"/>
      <c r="F386" s="19"/>
      <c r="G386" s="10"/>
      <c r="H386" s="14"/>
      <c r="I386" s="19"/>
      <c r="J386" s="19"/>
      <c r="K386" s="10"/>
      <c r="L386" s="19"/>
      <c r="M386" s="19"/>
      <c r="N386" s="19"/>
      <c r="O386" s="19"/>
      <c r="P386" s="19"/>
      <c r="Q386" s="24"/>
      <c r="R386" s="14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29"/>
      <c r="AL386" s="29"/>
      <c r="AM386" s="7"/>
      <c r="AN386" s="7"/>
      <c r="AO386" s="7"/>
      <c r="AP386" s="19"/>
      <c r="AQ386" s="19"/>
      <c r="AR386" s="19"/>
      <c r="AS386" s="14"/>
      <c r="AT386" s="19"/>
      <c r="AU386" s="19"/>
      <c r="AV386" s="19"/>
      <c r="AW386" s="14"/>
      <c r="AX386" s="19"/>
      <c r="AY386" s="19"/>
      <c r="AZ386" s="19"/>
      <c r="BA386" s="19"/>
      <c r="BB386" s="19"/>
      <c r="BC386" s="19"/>
      <c r="BD386" s="19"/>
      <c r="BE386" s="19"/>
      <c r="BF386" s="14"/>
      <c r="BG386" s="35" t="str">
        <f>IF(BB386&lt;&gt;"","&lt;a href='https://www.inaturalist.org/observations/"&amp;BB386&amp;" 'target='_blank' style='color: blue'&gt;iNaturalist Record: "&amp;BB386&amp;"&lt;/a&gt; ","")</f>
        <v/>
      </c>
      <c r="BH386" s="36" t="str">
        <f>IF(AT386&lt;&gt;"",AT386&amp;". ","")</f>
        <v/>
      </c>
      <c r="BI386" s="36" t="str">
        <f>IF(AV386&lt;&gt;"","Land use/disturbance history: "&amp;AV386&amp;". ","")</f>
        <v/>
      </c>
      <c r="BJ386" s="36" t="str">
        <f>IF(AW386&lt;&gt;"","Slope in degrees: "&amp;AW386&amp;". ","")</f>
        <v/>
      </c>
      <c r="BK386" s="36" t="str">
        <f>IF(AX386&lt;&gt;"","Slope aspect: "&amp;AX386&amp;". ","")</f>
        <v/>
      </c>
      <c r="BL386" s="36" t="str">
        <f>IF(AY386&lt;&gt;"","Soil description: "&amp;AY386&amp;". ","")</f>
        <v/>
      </c>
      <c r="BM386" s="36" t="str">
        <f>IF(BA386&lt;&gt;"","Terrain: "&amp;BA386&amp;". ","")</f>
        <v/>
      </c>
      <c r="BN386" s="36" t="str">
        <f t="shared" si="55"/>
        <v/>
      </c>
      <c r="BO386" t="str">
        <f t="shared" si="56"/>
        <v/>
      </c>
      <c r="BP386" t="str">
        <f>IF(BD386&lt;&gt;"","Permit: "&amp;BD386,"")</f>
        <v/>
      </c>
      <c r="BQ386" s="41" t="str">
        <f>IF(AA386="Abundant","Estimated frequency within viewshed: Abundant (&gt;500).",IF(AA386="Common","Estimated frequency within viewshed: Common (101-500).",IF(AA386="Frequent","Estimated frequency within viewshed: Frequent (11-100).",IF(AA386="Occasional","Estimated frequency within viewshed: Occasional (6-10).",IF(AA386="Rare","Estimated frequency within viewshed: Rare (1-5).","")))))</f>
        <v/>
      </c>
      <c r="BR386" s="41" t="str">
        <f>IF(B386&lt;&gt;"",B386&amp;". ","")</f>
        <v/>
      </c>
      <c r="BS386" s="41" t="str">
        <f>IF(M386="Same individual","Tissue sample collected.",IF(M386="Same population","Tissue sample collected from another individual in the same population.",""))</f>
        <v/>
      </c>
      <c r="BT386" s="41" t="str">
        <f>IF(R386&lt;&gt;"","Seed sample collected from "&amp;R386&amp;" plants within the same population.","")</f>
        <v/>
      </c>
      <c r="BU386" s="41" t="str">
        <f>IF(AB386&lt;&gt;"",AB386&amp;". ","")</f>
        <v/>
      </c>
      <c r="BV386" s="41" t="str">
        <f>IF(AE386&lt;&gt;"","Landowner: "&amp;AE386&amp;".","")</f>
        <v/>
      </c>
      <c r="BW386" s="41" t="str">
        <f>IF(AF386&lt;&gt;"","Element Occurrence ID: "&amp;AF386&amp;".","")</f>
        <v/>
      </c>
      <c r="BX386" s="41" t="str">
        <f t="shared" si="57"/>
        <v/>
      </c>
      <c r="BY386" t="str">
        <f t="shared" si="58"/>
        <v/>
      </c>
      <c r="BZ386" s="41" t="str">
        <f t="shared" si="59"/>
        <v/>
      </c>
      <c r="CA386" t="str">
        <f t="shared" si="60"/>
        <v/>
      </c>
      <c r="CB386" s="41" t="str">
        <f>IF(AU386&lt;&gt;"","Area immediately surrounding specimen: "&amp;AU386&amp;".","")</f>
        <v/>
      </c>
      <c r="CC386" s="41" t="str">
        <f>IF(T386&lt;&gt;"","Habit: "&amp;T386&amp;".","")</f>
        <v/>
      </c>
      <c r="CD386" s="41" t="str">
        <f>IF(U386&lt;&gt;"","Life history habit: "&amp;U386&amp;".","")</f>
        <v/>
      </c>
      <c r="CE386" s="41" t="str">
        <f>IF(V386&lt;&gt;"","Graminoid habit: "&amp;V386&amp;".","")</f>
        <v/>
      </c>
      <c r="CF386" s="41" t="str">
        <f>IF(W386&lt;&gt;"","Flower color: "&amp;W386&amp;".","")</f>
        <v/>
      </c>
      <c r="CG386" s="41" t="str">
        <f>IF(X386&lt;&gt;"","Height in centimeters: "&amp;X386&amp;".","")</f>
        <v/>
      </c>
      <c r="CH386" s="41" t="str">
        <f>IF(Y386&lt;&gt;"",Y386&amp;".","")</f>
        <v/>
      </c>
      <c r="CI386" s="41" t="str">
        <f t="shared" si="61"/>
        <v/>
      </c>
      <c r="CJ386" t="str">
        <f t="shared" si="62"/>
        <v/>
      </c>
      <c r="CK386" s="41" t="str">
        <f>IF(T386&lt;&gt;"","''habit'':"&amp;"''"&amp;T386&amp;"'',","")</f>
        <v/>
      </c>
      <c r="CL386" s="41" t="str">
        <f>IF(U386&lt;&gt;"","''life cycle habit'':"&amp;"''"&amp;U386&amp;"'',","")</f>
        <v/>
      </c>
      <c r="CM386" s="41" t="str">
        <f>IF(V386&lt;&gt;"","''graminoidHabit'':"&amp;"''"&amp;V386&amp;"'',","")</f>
        <v/>
      </c>
      <c r="CN386" s="41" t="str">
        <f>IF(W386&lt;&gt;"","''flower color'':"&amp;"''"&amp;W386&amp;"'',","")</f>
        <v/>
      </c>
      <c r="CO386" s="41" t="str">
        <f>IF(X386&lt;&gt;"","''heightInCentimeters'':"&amp;X386&amp;",","")</f>
        <v/>
      </c>
      <c r="CP386" s="41" t="str">
        <f>IF(Y386&lt;&gt;"",Y386,"")</f>
        <v/>
      </c>
      <c r="CQ386" s="41" t="str">
        <f t="shared" si="63"/>
        <v/>
      </c>
      <c r="CR386" s="42" t="str">
        <f t="shared" si="64"/>
        <v/>
      </c>
      <c r="CS386" t="str">
        <f t="shared" si="65"/>
        <v/>
      </c>
      <c r="CT386" t="str">
        <f>IF(L386="Y","tissue","")</f>
        <v/>
      </c>
      <c r="CU386" t="str">
        <f>IF(L386="Y","in collection","")</f>
        <v/>
      </c>
      <c r="CV386" t="str">
        <f>IF(L386="Y","dessicated","")</f>
        <v/>
      </c>
    </row>
    <row r="387" spans="1:100" ht="16.5" x14ac:dyDescent="0.3">
      <c r="A387" s="7"/>
      <c r="B387" s="19"/>
      <c r="C387" s="19"/>
      <c r="D387" s="19"/>
      <c r="E387" s="19"/>
      <c r="F387" s="19"/>
      <c r="G387" s="10"/>
      <c r="H387" s="14"/>
      <c r="I387" s="19"/>
      <c r="J387" s="19"/>
      <c r="K387" s="10"/>
      <c r="L387" s="19"/>
      <c r="M387" s="19"/>
      <c r="N387" s="19"/>
      <c r="O387" s="19"/>
      <c r="P387" s="19"/>
      <c r="Q387" s="24"/>
      <c r="R387" s="14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29"/>
      <c r="AL387" s="29"/>
      <c r="AM387" s="7"/>
      <c r="AN387" s="7"/>
      <c r="AO387" s="7"/>
      <c r="AP387" s="19"/>
      <c r="AQ387" s="19"/>
      <c r="AR387" s="19"/>
      <c r="AS387" s="14"/>
      <c r="AT387" s="19"/>
      <c r="AU387" s="19"/>
      <c r="AV387" s="19"/>
      <c r="AW387" s="14"/>
      <c r="AX387" s="19"/>
      <c r="AY387" s="19"/>
      <c r="AZ387" s="19"/>
      <c r="BA387" s="19"/>
      <c r="BB387" s="19"/>
      <c r="BC387" s="19"/>
      <c r="BD387" s="19"/>
      <c r="BE387" s="19"/>
      <c r="BF387" s="14"/>
      <c r="BG387" s="35" t="str">
        <f>IF(BB387&lt;&gt;"","&lt;a href='https://www.inaturalist.org/observations/"&amp;BB387&amp;" 'target='_blank' style='color: blue'&gt;iNaturalist Record: "&amp;BB387&amp;"&lt;/a&gt; ","")</f>
        <v/>
      </c>
      <c r="BH387" s="36" t="str">
        <f>IF(AT387&lt;&gt;"",AT387&amp;". ","")</f>
        <v/>
      </c>
      <c r="BI387" s="36" t="str">
        <f>IF(AV387&lt;&gt;"","Land use/disturbance history: "&amp;AV387&amp;". ","")</f>
        <v/>
      </c>
      <c r="BJ387" s="36" t="str">
        <f>IF(AW387&lt;&gt;"","Slope in degrees: "&amp;AW387&amp;". ","")</f>
        <v/>
      </c>
      <c r="BK387" s="36" t="str">
        <f>IF(AX387&lt;&gt;"","Slope aspect: "&amp;AX387&amp;". ","")</f>
        <v/>
      </c>
      <c r="BL387" s="36" t="str">
        <f>IF(AY387&lt;&gt;"","Soil description: "&amp;AY387&amp;". ","")</f>
        <v/>
      </c>
      <c r="BM387" s="36" t="str">
        <f>IF(BA387&lt;&gt;"","Terrain: "&amp;BA387&amp;". ","")</f>
        <v/>
      </c>
      <c r="BN387" s="36" t="str">
        <f t="shared" si="55"/>
        <v/>
      </c>
      <c r="BO387" t="str">
        <f t="shared" si="56"/>
        <v/>
      </c>
      <c r="BP387" t="str">
        <f>IF(BD387&lt;&gt;"","Permit: "&amp;BD387,"")</f>
        <v/>
      </c>
      <c r="BQ387" s="41" t="str">
        <f>IF(AA387="Abundant","Estimated frequency within viewshed: Abundant (&gt;500).",IF(AA387="Common","Estimated frequency within viewshed: Common (101-500).",IF(AA387="Frequent","Estimated frequency within viewshed: Frequent (11-100).",IF(AA387="Occasional","Estimated frequency within viewshed: Occasional (6-10).",IF(AA387="Rare","Estimated frequency within viewshed: Rare (1-5).","")))))</f>
        <v/>
      </c>
      <c r="BR387" s="41" t="str">
        <f>IF(B387&lt;&gt;"",B387&amp;". ","")</f>
        <v/>
      </c>
      <c r="BS387" s="41" t="str">
        <f>IF(M387="Same individual","Tissue sample collected.",IF(M387="Same population","Tissue sample collected from another individual in the same population.",""))</f>
        <v/>
      </c>
      <c r="BT387" s="41" t="str">
        <f>IF(R387&lt;&gt;"","Seed sample collected from "&amp;R387&amp;" plants within the same population.","")</f>
        <v/>
      </c>
      <c r="BU387" s="41" t="str">
        <f>IF(AB387&lt;&gt;"",AB387&amp;". ","")</f>
        <v/>
      </c>
      <c r="BV387" s="41" t="str">
        <f>IF(AE387&lt;&gt;"","Landowner: "&amp;AE387&amp;".","")</f>
        <v/>
      </c>
      <c r="BW387" s="41" t="str">
        <f>IF(AF387&lt;&gt;"","Element Occurrence ID: "&amp;AF387&amp;".","")</f>
        <v/>
      </c>
      <c r="BX387" s="41" t="str">
        <f t="shared" si="57"/>
        <v/>
      </c>
      <c r="BY387" t="str">
        <f t="shared" si="58"/>
        <v/>
      </c>
      <c r="BZ387" s="41" t="str">
        <f t="shared" si="59"/>
        <v/>
      </c>
      <c r="CA387" t="str">
        <f t="shared" si="60"/>
        <v/>
      </c>
      <c r="CB387" s="41" t="str">
        <f>IF(AU387&lt;&gt;"","Area immediately surrounding specimen: "&amp;AU387&amp;".","")</f>
        <v/>
      </c>
      <c r="CC387" s="41" t="str">
        <f>IF(T387&lt;&gt;"","Habit: "&amp;T387&amp;".","")</f>
        <v/>
      </c>
      <c r="CD387" s="41" t="str">
        <f>IF(U387&lt;&gt;"","Life history habit: "&amp;U387&amp;".","")</f>
        <v/>
      </c>
      <c r="CE387" s="41" t="str">
        <f>IF(V387&lt;&gt;"","Graminoid habit: "&amp;V387&amp;".","")</f>
        <v/>
      </c>
      <c r="CF387" s="41" t="str">
        <f>IF(W387&lt;&gt;"","Flower color: "&amp;W387&amp;".","")</f>
        <v/>
      </c>
      <c r="CG387" s="41" t="str">
        <f>IF(X387&lt;&gt;"","Height in centimeters: "&amp;X387&amp;".","")</f>
        <v/>
      </c>
      <c r="CH387" s="41" t="str">
        <f>IF(Y387&lt;&gt;"",Y387&amp;".","")</f>
        <v/>
      </c>
      <c r="CI387" s="41" t="str">
        <f t="shared" si="61"/>
        <v/>
      </c>
      <c r="CJ387" t="str">
        <f t="shared" si="62"/>
        <v/>
      </c>
      <c r="CK387" s="41" t="str">
        <f>IF(T387&lt;&gt;"","''habit'':"&amp;"''"&amp;T387&amp;"'',","")</f>
        <v/>
      </c>
      <c r="CL387" s="41" t="str">
        <f>IF(U387&lt;&gt;"","''life cycle habit'':"&amp;"''"&amp;U387&amp;"'',","")</f>
        <v/>
      </c>
      <c r="CM387" s="41" t="str">
        <f>IF(V387&lt;&gt;"","''graminoidHabit'':"&amp;"''"&amp;V387&amp;"'',","")</f>
        <v/>
      </c>
      <c r="CN387" s="41" t="str">
        <f>IF(W387&lt;&gt;"","''flower color'':"&amp;"''"&amp;W387&amp;"'',","")</f>
        <v/>
      </c>
      <c r="CO387" s="41" t="str">
        <f>IF(X387&lt;&gt;"","''heightInCentimeters'':"&amp;X387&amp;",","")</f>
        <v/>
      </c>
      <c r="CP387" s="41" t="str">
        <f>IF(Y387&lt;&gt;"",Y387,"")</f>
        <v/>
      </c>
      <c r="CQ387" s="41" t="str">
        <f t="shared" si="63"/>
        <v/>
      </c>
      <c r="CR387" s="42" t="str">
        <f t="shared" si="64"/>
        <v/>
      </c>
      <c r="CS387" t="str">
        <f t="shared" si="65"/>
        <v/>
      </c>
      <c r="CT387" t="str">
        <f>IF(L387="Y","tissue","")</f>
        <v/>
      </c>
      <c r="CU387" t="str">
        <f>IF(L387="Y","in collection","")</f>
        <v/>
      </c>
      <c r="CV387" t="str">
        <f>IF(L387="Y","dessicated","")</f>
        <v/>
      </c>
    </row>
    <row r="388" spans="1:100" ht="16.5" x14ac:dyDescent="0.3">
      <c r="A388" s="7"/>
      <c r="B388" s="19"/>
      <c r="C388" s="19"/>
      <c r="D388" s="19"/>
      <c r="E388" s="19"/>
      <c r="F388" s="19"/>
      <c r="G388" s="10"/>
      <c r="H388" s="14"/>
      <c r="I388" s="19"/>
      <c r="J388" s="19"/>
      <c r="K388" s="10"/>
      <c r="L388" s="19"/>
      <c r="M388" s="19"/>
      <c r="N388" s="19"/>
      <c r="O388" s="19"/>
      <c r="P388" s="19"/>
      <c r="Q388" s="24"/>
      <c r="R388" s="14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29"/>
      <c r="AL388" s="29"/>
      <c r="AM388" s="7"/>
      <c r="AN388" s="7"/>
      <c r="AO388" s="7"/>
      <c r="AP388" s="19"/>
      <c r="AQ388" s="19"/>
      <c r="AR388" s="19"/>
      <c r="AS388" s="14"/>
      <c r="AT388" s="19"/>
      <c r="AU388" s="19"/>
      <c r="AV388" s="19"/>
      <c r="AW388" s="14"/>
      <c r="AX388" s="19"/>
      <c r="AY388" s="19"/>
      <c r="AZ388" s="19"/>
      <c r="BA388" s="19"/>
      <c r="BB388" s="19"/>
      <c r="BC388" s="19"/>
      <c r="BD388" s="19"/>
      <c r="BE388" s="19"/>
      <c r="BF388" s="14"/>
      <c r="BG388" s="35" t="str">
        <f>IF(BB388&lt;&gt;"","&lt;a href='https://www.inaturalist.org/observations/"&amp;BB388&amp;" 'target='_blank' style='color: blue'&gt;iNaturalist Record: "&amp;BB388&amp;"&lt;/a&gt; ","")</f>
        <v/>
      </c>
      <c r="BH388" s="36" t="str">
        <f>IF(AT388&lt;&gt;"",AT388&amp;". ","")</f>
        <v/>
      </c>
      <c r="BI388" s="36" t="str">
        <f>IF(AV388&lt;&gt;"","Land use/disturbance history: "&amp;AV388&amp;". ","")</f>
        <v/>
      </c>
      <c r="BJ388" s="36" t="str">
        <f>IF(AW388&lt;&gt;"","Slope in degrees: "&amp;AW388&amp;". ","")</f>
        <v/>
      </c>
      <c r="BK388" s="36" t="str">
        <f>IF(AX388&lt;&gt;"","Slope aspect: "&amp;AX388&amp;". ","")</f>
        <v/>
      </c>
      <c r="BL388" s="36" t="str">
        <f>IF(AY388&lt;&gt;"","Soil description: "&amp;AY388&amp;". ","")</f>
        <v/>
      </c>
      <c r="BM388" s="36" t="str">
        <f>IF(BA388&lt;&gt;"","Terrain: "&amp;BA388&amp;". ","")</f>
        <v/>
      </c>
      <c r="BN388" s="36" t="str">
        <f t="shared" ref="BN388:BN451" si="66">TRIM(BH388&amp;BI388&amp;BJ388&amp;BK388&amp;BL388&amp;BM388&amp;CB388)</f>
        <v/>
      </c>
      <c r="BO388" t="str">
        <f t="shared" ref="BO388:BO451" si="67">SUBSTITUTE(BN388,"..",".")</f>
        <v/>
      </c>
      <c r="BP388" t="str">
        <f>IF(BD388&lt;&gt;"","Permit: "&amp;BD388,"")</f>
        <v/>
      </c>
      <c r="BQ388" s="41" t="str">
        <f>IF(AA388="Abundant","Estimated frequency within viewshed: Abundant (&gt;500).",IF(AA388="Common","Estimated frequency within viewshed: Common (101-500).",IF(AA388="Frequent","Estimated frequency within viewshed: Frequent (11-100).",IF(AA388="Occasional","Estimated frequency within viewshed: Occasional (6-10).",IF(AA388="Rare","Estimated frequency within viewshed: Rare (1-5).","")))))</f>
        <v/>
      </c>
      <c r="BR388" s="41" t="str">
        <f>IF(B388&lt;&gt;"",B388&amp;". ","")</f>
        <v/>
      </c>
      <c r="BS388" s="41" t="str">
        <f>IF(M388="Same individual","Tissue sample collected.",IF(M388="Same population","Tissue sample collected from another individual in the same population.",""))</f>
        <v/>
      </c>
      <c r="BT388" s="41" t="str">
        <f>IF(R388&lt;&gt;"","Seed sample collected from "&amp;R388&amp;" plants within the same population.","")</f>
        <v/>
      </c>
      <c r="BU388" s="41" t="str">
        <f>IF(AB388&lt;&gt;"",AB388&amp;". ","")</f>
        <v/>
      </c>
      <c r="BV388" s="41" t="str">
        <f>IF(AE388&lt;&gt;"","Landowner: "&amp;AE388&amp;".","")</f>
        <v/>
      </c>
      <c r="BW388" s="41" t="str">
        <f>IF(AF388&lt;&gt;"","Element Occurrence ID: "&amp;AF388&amp;".","")</f>
        <v/>
      </c>
      <c r="BX388" s="41" t="str">
        <f t="shared" ref="BX388:BX451" si="68">TRIM(BV388&amp;" "&amp;BW388)</f>
        <v/>
      </c>
      <c r="BY388" t="str">
        <f t="shared" ref="BY388:BY451" si="69">SUBSTITUTE(BX388,"..",".")</f>
        <v/>
      </c>
      <c r="BZ388" s="41" t="str">
        <f t="shared" ref="BZ388:BZ451" si="70">TRIM(BR388&amp;BQ388&amp;BS388&amp;BT388&amp;BU388&amp;BG388)</f>
        <v/>
      </c>
      <c r="CA388" t="str">
        <f t="shared" ref="CA388:CA451" si="71">SUBSTITUTE(BZ388,"..",".")</f>
        <v/>
      </c>
      <c r="CB388" s="41" t="str">
        <f>IF(AU388&lt;&gt;"","Area immediately surrounding specimen: "&amp;AU388&amp;".","")</f>
        <v/>
      </c>
      <c r="CC388" s="41" t="str">
        <f>IF(T388&lt;&gt;"","Habit: "&amp;T388&amp;".","")</f>
        <v/>
      </c>
      <c r="CD388" s="41" t="str">
        <f>IF(U388&lt;&gt;"","Life history habit: "&amp;U388&amp;".","")</f>
        <v/>
      </c>
      <c r="CE388" s="41" t="str">
        <f>IF(V388&lt;&gt;"","Graminoid habit: "&amp;V388&amp;".","")</f>
        <v/>
      </c>
      <c r="CF388" s="41" t="str">
        <f>IF(W388&lt;&gt;"","Flower color: "&amp;W388&amp;".","")</f>
        <v/>
      </c>
      <c r="CG388" s="41" t="str">
        <f>IF(X388&lt;&gt;"","Height in centimeters: "&amp;X388&amp;".","")</f>
        <v/>
      </c>
      <c r="CH388" s="41" t="str">
        <f>IF(Y388&lt;&gt;"",Y388&amp;".","")</f>
        <v/>
      </c>
      <c r="CI388" s="41" t="str">
        <f t="shared" ref="CI388:CI451" si="72">TRIM(CC388&amp;" "&amp;CD388&amp;" "&amp;CE388&amp;" "&amp;CF388&amp;" "&amp;CG388&amp;" "&amp;CH388)</f>
        <v/>
      </c>
      <c r="CJ388" t="str">
        <f t="shared" ref="CJ388:CJ451" si="73">SUBSTITUTE(CI388,"..",".")</f>
        <v/>
      </c>
      <c r="CK388" s="41" t="str">
        <f>IF(T388&lt;&gt;"","''habit'':"&amp;"''"&amp;T388&amp;"'',","")</f>
        <v/>
      </c>
      <c r="CL388" s="41" t="str">
        <f>IF(U388&lt;&gt;"","''life cycle habit'':"&amp;"''"&amp;U388&amp;"'',","")</f>
        <v/>
      </c>
      <c r="CM388" s="41" t="str">
        <f>IF(V388&lt;&gt;"","''graminoidHabit'':"&amp;"''"&amp;V388&amp;"'',","")</f>
        <v/>
      </c>
      <c r="CN388" s="41" t="str">
        <f>IF(W388&lt;&gt;"","''flower color'':"&amp;"''"&amp;W388&amp;"'',","")</f>
        <v/>
      </c>
      <c r="CO388" s="41" t="str">
        <f>IF(X388&lt;&gt;"","''heightInCentimeters'':"&amp;X388&amp;",","")</f>
        <v/>
      </c>
      <c r="CP388" s="41" t="str">
        <f>IF(Y388&lt;&gt;"",Y388,"")</f>
        <v/>
      </c>
      <c r="CQ388" s="41" t="str">
        <f t="shared" ref="CQ388:CQ451" si="74">TRIM(CK388&amp;CL388&amp;CM388&amp;CN388&amp;CO388&amp;CP388)</f>
        <v/>
      </c>
      <c r="CR388" s="42" t="str">
        <f t="shared" ref="CR388:CR451" si="75">IF(AND(LEFT(CQ388)=",",RIGHT(CQ388)=","),MID(CQ388,2,LEN(CQ388)-2),IF(LEFT(CQ388)=",",MID(CQ388,2,LEN(CQ388)),IF(RIGHT(CQ388)=",",LEFT(CQ388,LEN(CQ388)-1),CQ388)))</f>
        <v/>
      </c>
      <c r="CS388" t="str">
        <f t="shared" ref="CS388:CS451" si="76">IF(CR388&lt;&gt;"","{"&amp;CR388&amp;"}","")</f>
        <v/>
      </c>
      <c r="CT388" t="str">
        <f>IF(L388="Y","tissue","")</f>
        <v/>
      </c>
      <c r="CU388" t="str">
        <f>IF(L388="Y","in collection","")</f>
        <v/>
      </c>
      <c r="CV388" t="str">
        <f>IF(L388="Y","dessicated","")</f>
        <v/>
      </c>
    </row>
    <row r="389" spans="1:100" ht="16.5" x14ac:dyDescent="0.3">
      <c r="A389" s="7"/>
      <c r="B389" s="19"/>
      <c r="C389" s="19"/>
      <c r="D389" s="19"/>
      <c r="E389" s="19"/>
      <c r="F389" s="19"/>
      <c r="G389" s="10"/>
      <c r="H389" s="14"/>
      <c r="I389" s="19"/>
      <c r="J389" s="19"/>
      <c r="K389" s="10"/>
      <c r="L389" s="19"/>
      <c r="M389" s="19"/>
      <c r="N389" s="19"/>
      <c r="O389" s="19"/>
      <c r="P389" s="19"/>
      <c r="Q389" s="24"/>
      <c r="R389" s="14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29"/>
      <c r="AL389" s="29"/>
      <c r="AM389" s="7"/>
      <c r="AN389" s="7"/>
      <c r="AO389" s="7"/>
      <c r="AP389" s="19"/>
      <c r="AQ389" s="19"/>
      <c r="AR389" s="19"/>
      <c r="AS389" s="14"/>
      <c r="AT389" s="19"/>
      <c r="AU389" s="19"/>
      <c r="AV389" s="19"/>
      <c r="AW389" s="14"/>
      <c r="AX389" s="19"/>
      <c r="AY389" s="19"/>
      <c r="AZ389" s="19"/>
      <c r="BA389" s="19"/>
      <c r="BB389" s="19"/>
      <c r="BC389" s="19"/>
      <c r="BD389" s="19"/>
      <c r="BE389" s="19"/>
      <c r="BF389" s="14"/>
      <c r="BG389" s="35" t="str">
        <f>IF(BB389&lt;&gt;"","&lt;a href='https://www.inaturalist.org/observations/"&amp;BB389&amp;" 'target='_blank' style='color: blue'&gt;iNaturalist Record: "&amp;BB389&amp;"&lt;/a&gt; ","")</f>
        <v/>
      </c>
      <c r="BH389" s="36" t="str">
        <f>IF(AT389&lt;&gt;"",AT389&amp;". ","")</f>
        <v/>
      </c>
      <c r="BI389" s="36" t="str">
        <f>IF(AV389&lt;&gt;"","Land use/disturbance history: "&amp;AV389&amp;". ","")</f>
        <v/>
      </c>
      <c r="BJ389" s="36" t="str">
        <f>IF(AW389&lt;&gt;"","Slope in degrees: "&amp;AW389&amp;". ","")</f>
        <v/>
      </c>
      <c r="BK389" s="36" t="str">
        <f>IF(AX389&lt;&gt;"","Slope aspect: "&amp;AX389&amp;". ","")</f>
        <v/>
      </c>
      <c r="BL389" s="36" t="str">
        <f>IF(AY389&lt;&gt;"","Soil description: "&amp;AY389&amp;". ","")</f>
        <v/>
      </c>
      <c r="BM389" s="36" t="str">
        <f>IF(BA389&lt;&gt;"","Terrain: "&amp;BA389&amp;". ","")</f>
        <v/>
      </c>
      <c r="BN389" s="36" t="str">
        <f t="shared" si="66"/>
        <v/>
      </c>
      <c r="BO389" t="str">
        <f t="shared" si="67"/>
        <v/>
      </c>
      <c r="BP389" t="str">
        <f>IF(BD389&lt;&gt;"","Permit: "&amp;BD389,"")</f>
        <v/>
      </c>
      <c r="BQ389" s="41" t="str">
        <f>IF(AA389="Abundant","Estimated frequency within viewshed: Abundant (&gt;500).",IF(AA389="Common","Estimated frequency within viewshed: Common (101-500).",IF(AA389="Frequent","Estimated frequency within viewshed: Frequent (11-100).",IF(AA389="Occasional","Estimated frequency within viewshed: Occasional (6-10).",IF(AA389="Rare","Estimated frequency within viewshed: Rare (1-5).","")))))</f>
        <v/>
      </c>
      <c r="BR389" s="41" t="str">
        <f>IF(B389&lt;&gt;"",B389&amp;". ","")</f>
        <v/>
      </c>
      <c r="BS389" s="41" t="str">
        <f>IF(M389="Same individual","Tissue sample collected.",IF(M389="Same population","Tissue sample collected from another individual in the same population.",""))</f>
        <v/>
      </c>
      <c r="BT389" s="41" t="str">
        <f>IF(R389&lt;&gt;"","Seed sample collected from "&amp;R389&amp;" plants within the same population.","")</f>
        <v/>
      </c>
      <c r="BU389" s="41" t="str">
        <f>IF(AB389&lt;&gt;"",AB389&amp;". ","")</f>
        <v/>
      </c>
      <c r="BV389" s="41" t="str">
        <f>IF(AE389&lt;&gt;"","Landowner: "&amp;AE389&amp;".","")</f>
        <v/>
      </c>
      <c r="BW389" s="41" t="str">
        <f>IF(AF389&lt;&gt;"","Element Occurrence ID: "&amp;AF389&amp;".","")</f>
        <v/>
      </c>
      <c r="BX389" s="41" t="str">
        <f t="shared" si="68"/>
        <v/>
      </c>
      <c r="BY389" t="str">
        <f t="shared" si="69"/>
        <v/>
      </c>
      <c r="BZ389" s="41" t="str">
        <f t="shared" si="70"/>
        <v/>
      </c>
      <c r="CA389" t="str">
        <f t="shared" si="71"/>
        <v/>
      </c>
      <c r="CB389" s="41" t="str">
        <f>IF(AU389&lt;&gt;"","Area immediately surrounding specimen: "&amp;AU389&amp;".","")</f>
        <v/>
      </c>
      <c r="CC389" s="41" t="str">
        <f>IF(T389&lt;&gt;"","Habit: "&amp;T389&amp;".","")</f>
        <v/>
      </c>
      <c r="CD389" s="41" t="str">
        <f>IF(U389&lt;&gt;"","Life history habit: "&amp;U389&amp;".","")</f>
        <v/>
      </c>
      <c r="CE389" s="41" t="str">
        <f>IF(V389&lt;&gt;"","Graminoid habit: "&amp;V389&amp;".","")</f>
        <v/>
      </c>
      <c r="CF389" s="41" t="str">
        <f>IF(W389&lt;&gt;"","Flower color: "&amp;W389&amp;".","")</f>
        <v/>
      </c>
      <c r="CG389" s="41" t="str">
        <f>IF(X389&lt;&gt;"","Height in centimeters: "&amp;X389&amp;".","")</f>
        <v/>
      </c>
      <c r="CH389" s="41" t="str">
        <f>IF(Y389&lt;&gt;"",Y389&amp;".","")</f>
        <v/>
      </c>
      <c r="CI389" s="41" t="str">
        <f t="shared" si="72"/>
        <v/>
      </c>
      <c r="CJ389" t="str">
        <f t="shared" si="73"/>
        <v/>
      </c>
      <c r="CK389" s="41" t="str">
        <f>IF(T389&lt;&gt;"","''habit'':"&amp;"''"&amp;T389&amp;"'',","")</f>
        <v/>
      </c>
      <c r="CL389" s="41" t="str">
        <f>IF(U389&lt;&gt;"","''life cycle habit'':"&amp;"''"&amp;U389&amp;"'',","")</f>
        <v/>
      </c>
      <c r="CM389" s="41" t="str">
        <f>IF(V389&lt;&gt;"","''graminoidHabit'':"&amp;"''"&amp;V389&amp;"'',","")</f>
        <v/>
      </c>
      <c r="CN389" s="41" t="str">
        <f>IF(W389&lt;&gt;"","''flower color'':"&amp;"''"&amp;W389&amp;"'',","")</f>
        <v/>
      </c>
      <c r="CO389" s="41" t="str">
        <f>IF(X389&lt;&gt;"","''heightInCentimeters'':"&amp;X389&amp;",","")</f>
        <v/>
      </c>
      <c r="CP389" s="41" t="str">
        <f>IF(Y389&lt;&gt;"",Y389,"")</f>
        <v/>
      </c>
      <c r="CQ389" s="41" t="str">
        <f t="shared" si="74"/>
        <v/>
      </c>
      <c r="CR389" s="42" t="str">
        <f t="shared" si="75"/>
        <v/>
      </c>
      <c r="CS389" t="str">
        <f t="shared" si="76"/>
        <v/>
      </c>
      <c r="CT389" t="str">
        <f>IF(L389="Y","tissue","")</f>
        <v/>
      </c>
      <c r="CU389" t="str">
        <f>IF(L389="Y","in collection","")</f>
        <v/>
      </c>
      <c r="CV389" t="str">
        <f>IF(L389="Y","dessicated","")</f>
        <v/>
      </c>
    </row>
    <row r="390" spans="1:100" ht="16.5" x14ac:dyDescent="0.3">
      <c r="A390" s="7"/>
      <c r="B390" s="19"/>
      <c r="C390" s="19"/>
      <c r="D390" s="19"/>
      <c r="E390" s="19"/>
      <c r="F390" s="19"/>
      <c r="G390" s="10"/>
      <c r="H390" s="14"/>
      <c r="I390" s="19"/>
      <c r="J390" s="19"/>
      <c r="K390" s="10"/>
      <c r="L390" s="19"/>
      <c r="M390" s="19"/>
      <c r="N390" s="19"/>
      <c r="O390" s="19"/>
      <c r="P390" s="19"/>
      <c r="Q390" s="24"/>
      <c r="R390" s="14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29"/>
      <c r="AL390" s="29"/>
      <c r="AM390" s="7"/>
      <c r="AN390" s="7"/>
      <c r="AO390" s="7"/>
      <c r="AP390" s="19"/>
      <c r="AQ390" s="19"/>
      <c r="AR390" s="19"/>
      <c r="AS390" s="14"/>
      <c r="AT390" s="19"/>
      <c r="AU390" s="19"/>
      <c r="AV390" s="19"/>
      <c r="AW390" s="14"/>
      <c r="AX390" s="19"/>
      <c r="AY390" s="19"/>
      <c r="AZ390" s="19"/>
      <c r="BA390" s="19"/>
      <c r="BB390" s="19"/>
      <c r="BC390" s="19"/>
      <c r="BD390" s="19"/>
      <c r="BE390" s="19"/>
      <c r="BF390" s="14"/>
      <c r="BG390" s="35" t="str">
        <f>IF(BB390&lt;&gt;"","&lt;a href='https://www.inaturalist.org/observations/"&amp;BB390&amp;" 'target='_blank' style='color: blue'&gt;iNaturalist Record: "&amp;BB390&amp;"&lt;/a&gt; ","")</f>
        <v/>
      </c>
      <c r="BH390" s="36" t="str">
        <f>IF(AT390&lt;&gt;"",AT390&amp;". ","")</f>
        <v/>
      </c>
      <c r="BI390" s="36" t="str">
        <f>IF(AV390&lt;&gt;"","Land use/disturbance history: "&amp;AV390&amp;". ","")</f>
        <v/>
      </c>
      <c r="BJ390" s="36" t="str">
        <f>IF(AW390&lt;&gt;"","Slope in degrees: "&amp;AW390&amp;". ","")</f>
        <v/>
      </c>
      <c r="BK390" s="36" t="str">
        <f>IF(AX390&lt;&gt;"","Slope aspect: "&amp;AX390&amp;". ","")</f>
        <v/>
      </c>
      <c r="BL390" s="36" t="str">
        <f>IF(AY390&lt;&gt;"","Soil description: "&amp;AY390&amp;". ","")</f>
        <v/>
      </c>
      <c r="BM390" s="36" t="str">
        <f>IF(BA390&lt;&gt;"","Terrain: "&amp;BA390&amp;". ","")</f>
        <v/>
      </c>
      <c r="BN390" s="36" t="str">
        <f t="shared" si="66"/>
        <v/>
      </c>
      <c r="BO390" t="str">
        <f t="shared" si="67"/>
        <v/>
      </c>
      <c r="BP390" t="str">
        <f>IF(BD390&lt;&gt;"","Permit: "&amp;BD390,"")</f>
        <v/>
      </c>
      <c r="BQ390" s="41" t="str">
        <f>IF(AA390="Abundant","Estimated frequency within viewshed: Abundant (&gt;500).",IF(AA390="Common","Estimated frequency within viewshed: Common (101-500).",IF(AA390="Frequent","Estimated frequency within viewshed: Frequent (11-100).",IF(AA390="Occasional","Estimated frequency within viewshed: Occasional (6-10).",IF(AA390="Rare","Estimated frequency within viewshed: Rare (1-5).","")))))</f>
        <v/>
      </c>
      <c r="BR390" s="41" t="str">
        <f>IF(B390&lt;&gt;"",B390&amp;". ","")</f>
        <v/>
      </c>
      <c r="BS390" s="41" t="str">
        <f>IF(M390="Same individual","Tissue sample collected.",IF(M390="Same population","Tissue sample collected from another individual in the same population.",""))</f>
        <v/>
      </c>
      <c r="BT390" s="41" t="str">
        <f>IF(R390&lt;&gt;"","Seed sample collected from "&amp;R390&amp;" plants within the same population.","")</f>
        <v/>
      </c>
      <c r="BU390" s="41" t="str">
        <f>IF(AB390&lt;&gt;"",AB390&amp;". ","")</f>
        <v/>
      </c>
      <c r="BV390" s="41" t="str">
        <f>IF(AE390&lt;&gt;"","Landowner: "&amp;AE390&amp;".","")</f>
        <v/>
      </c>
      <c r="BW390" s="41" t="str">
        <f>IF(AF390&lt;&gt;"","Element Occurrence ID: "&amp;AF390&amp;".","")</f>
        <v/>
      </c>
      <c r="BX390" s="41" t="str">
        <f t="shared" si="68"/>
        <v/>
      </c>
      <c r="BY390" t="str">
        <f t="shared" si="69"/>
        <v/>
      </c>
      <c r="BZ390" s="41" t="str">
        <f t="shared" si="70"/>
        <v/>
      </c>
      <c r="CA390" t="str">
        <f t="shared" si="71"/>
        <v/>
      </c>
      <c r="CB390" s="41" t="str">
        <f>IF(AU390&lt;&gt;"","Area immediately surrounding specimen: "&amp;AU390&amp;".","")</f>
        <v/>
      </c>
      <c r="CC390" s="41" t="str">
        <f>IF(T390&lt;&gt;"","Habit: "&amp;T390&amp;".","")</f>
        <v/>
      </c>
      <c r="CD390" s="41" t="str">
        <f>IF(U390&lt;&gt;"","Life history habit: "&amp;U390&amp;".","")</f>
        <v/>
      </c>
      <c r="CE390" s="41" t="str">
        <f>IF(V390&lt;&gt;"","Graminoid habit: "&amp;V390&amp;".","")</f>
        <v/>
      </c>
      <c r="CF390" s="41" t="str">
        <f>IF(W390&lt;&gt;"","Flower color: "&amp;W390&amp;".","")</f>
        <v/>
      </c>
      <c r="CG390" s="41" t="str">
        <f>IF(X390&lt;&gt;"","Height in centimeters: "&amp;X390&amp;".","")</f>
        <v/>
      </c>
      <c r="CH390" s="41" t="str">
        <f>IF(Y390&lt;&gt;"",Y390&amp;".","")</f>
        <v/>
      </c>
      <c r="CI390" s="41" t="str">
        <f t="shared" si="72"/>
        <v/>
      </c>
      <c r="CJ390" t="str">
        <f t="shared" si="73"/>
        <v/>
      </c>
      <c r="CK390" s="41" t="str">
        <f>IF(T390&lt;&gt;"","''habit'':"&amp;"''"&amp;T390&amp;"'',","")</f>
        <v/>
      </c>
      <c r="CL390" s="41" t="str">
        <f>IF(U390&lt;&gt;"","''life cycle habit'':"&amp;"''"&amp;U390&amp;"'',","")</f>
        <v/>
      </c>
      <c r="CM390" s="41" t="str">
        <f>IF(V390&lt;&gt;"","''graminoidHabit'':"&amp;"''"&amp;V390&amp;"'',","")</f>
        <v/>
      </c>
      <c r="CN390" s="41" t="str">
        <f>IF(W390&lt;&gt;"","''flower color'':"&amp;"''"&amp;W390&amp;"'',","")</f>
        <v/>
      </c>
      <c r="CO390" s="41" t="str">
        <f>IF(X390&lt;&gt;"","''heightInCentimeters'':"&amp;X390&amp;",","")</f>
        <v/>
      </c>
      <c r="CP390" s="41" t="str">
        <f>IF(Y390&lt;&gt;"",Y390,"")</f>
        <v/>
      </c>
      <c r="CQ390" s="41" t="str">
        <f t="shared" si="74"/>
        <v/>
      </c>
      <c r="CR390" s="42" t="str">
        <f t="shared" si="75"/>
        <v/>
      </c>
      <c r="CS390" t="str">
        <f t="shared" si="76"/>
        <v/>
      </c>
      <c r="CT390" t="str">
        <f>IF(L390="Y","tissue","")</f>
        <v/>
      </c>
      <c r="CU390" t="str">
        <f>IF(L390="Y","in collection","")</f>
        <v/>
      </c>
      <c r="CV390" t="str">
        <f>IF(L390="Y","dessicated","")</f>
        <v/>
      </c>
    </row>
    <row r="391" spans="1:100" ht="16.5" x14ac:dyDescent="0.3">
      <c r="A391" s="7"/>
      <c r="B391" s="19"/>
      <c r="C391" s="19"/>
      <c r="D391" s="19"/>
      <c r="E391" s="19"/>
      <c r="F391" s="19"/>
      <c r="G391" s="10"/>
      <c r="H391" s="14"/>
      <c r="I391" s="19"/>
      <c r="J391" s="19"/>
      <c r="K391" s="10"/>
      <c r="L391" s="19"/>
      <c r="M391" s="19"/>
      <c r="N391" s="19"/>
      <c r="O391" s="19"/>
      <c r="P391" s="19"/>
      <c r="Q391" s="24"/>
      <c r="R391" s="14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29"/>
      <c r="AL391" s="29"/>
      <c r="AM391" s="7"/>
      <c r="AN391" s="7"/>
      <c r="AO391" s="7"/>
      <c r="AP391" s="19"/>
      <c r="AQ391" s="19"/>
      <c r="AR391" s="19"/>
      <c r="AS391" s="14"/>
      <c r="AT391" s="19"/>
      <c r="AU391" s="19"/>
      <c r="AV391" s="19"/>
      <c r="AW391" s="14"/>
      <c r="AX391" s="19"/>
      <c r="AY391" s="19"/>
      <c r="AZ391" s="19"/>
      <c r="BA391" s="19"/>
      <c r="BB391" s="19"/>
      <c r="BC391" s="19"/>
      <c r="BD391" s="19"/>
      <c r="BE391" s="19"/>
      <c r="BF391" s="14"/>
      <c r="BG391" s="35" t="str">
        <f>IF(BB391&lt;&gt;"","&lt;a href='https://www.inaturalist.org/observations/"&amp;BB391&amp;" 'target='_blank' style='color: blue'&gt;iNaturalist Record: "&amp;BB391&amp;"&lt;/a&gt; ","")</f>
        <v/>
      </c>
      <c r="BH391" s="36" t="str">
        <f>IF(AT391&lt;&gt;"",AT391&amp;". ","")</f>
        <v/>
      </c>
      <c r="BI391" s="36" t="str">
        <f>IF(AV391&lt;&gt;"","Land use/disturbance history: "&amp;AV391&amp;". ","")</f>
        <v/>
      </c>
      <c r="BJ391" s="36" t="str">
        <f>IF(AW391&lt;&gt;"","Slope in degrees: "&amp;AW391&amp;". ","")</f>
        <v/>
      </c>
      <c r="BK391" s="36" t="str">
        <f>IF(AX391&lt;&gt;"","Slope aspect: "&amp;AX391&amp;". ","")</f>
        <v/>
      </c>
      <c r="BL391" s="36" t="str">
        <f>IF(AY391&lt;&gt;"","Soil description: "&amp;AY391&amp;". ","")</f>
        <v/>
      </c>
      <c r="BM391" s="36" t="str">
        <f>IF(BA391&lt;&gt;"","Terrain: "&amp;BA391&amp;". ","")</f>
        <v/>
      </c>
      <c r="BN391" s="36" t="str">
        <f t="shared" si="66"/>
        <v/>
      </c>
      <c r="BO391" t="str">
        <f t="shared" si="67"/>
        <v/>
      </c>
      <c r="BP391" t="str">
        <f>IF(BD391&lt;&gt;"","Permit: "&amp;BD391,"")</f>
        <v/>
      </c>
      <c r="BQ391" s="41" t="str">
        <f>IF(AA391="Abundant","Estimated frequency within viewshed: Abundant (&gt;500).",IF(AA391="Common","Estimated frequency within viewshed: Common (101-500).",IF(AA391="Frequent","Estimated frequency within viewshed: Frequent (11-100).",IF(AA391="Occasional","Estimated frequency within viewshed: Occasional (6-10).",IF(AA391="Rare","Estimated frequency within viewshed: Rare (1-5).","")))))</f>
        <v/>
      </c>
      <c r="BR391" s="41" t="str">
        <f>IF(B391&lt;&gt;"",B391&amp;". ","")</f>
        <v/>
      </c>
      <c r="BS391" s="41" t="str">
        <f>IF(M391="Same individual","Tissue sample collected.",IF(M391="Same population","Tissue sample collected from another individual in the same population.",""))</f>
        <v/>
      </c>
      <c r="BT391" s="41" t="str">
        <f>IF(R391&lt;&gt;"","Seed sample collected from "&amp;R391&amp;" plants within the same population.","")</f>
        <v/>
      </c>
      <c r="BU391" s="41" t="str">
        <f>IF(AB391&lt;&gt;"",AB391&amp;". ","")</f>
        <v/>
      </c>
      <c r="BV391" s="41" t="str">
        <f>IF(AE391&lt;&gt;"","Landowner: "&amp;AE391&amp;".","")</f>
        <v/>
      </c>
      <c r="BW391" s="41" t="str">
        <f>IF(AF391&lt;&gt;"","Element Occurrence ID: "&amp;AF391&amp;".","")</f>
        <v/>
      </c>
      <c r="BX391" s="41" t="str">
        <f t="shared" si="68"/>
        <v/>
      </c>
      <c r="BY391" t="str">
        <f t="shared" si="69"/>
        <v/>
      </c>
      <c r="BZ391" s="41" t="str">
        <f t="shared" si="70"/>
        <v/>
      </c>
      <c r="CA391" t="str">
        <f t="shared" si="71"/>
        <v/>
      </c>
      <c r="CB391" s="41" t="str">
        <f>IF(AU391&lt;&gt;"","Area immediately surrounding specimen: "&amp;AU391&amp;".","")</f>
        <v/>
      </c>
      <c r="CC391" s="41" t="str">
        <f>IF(T391&lt;&gt;"","Habit: "&amp;T391&amp;".","")</f>
        <v/>
      </c>
      <c r="CD391" s="41" t="str">
        <f>IF(U391&lt;&gt;"","Life history habit: "&amp;U391&amp;".","")</f>
        <v/>
      </c>
      <c r="CE391" s="41" t="str">
        <f>IF(V391&lt;&gt;"","Graminoid habit: "&amp;V391&amp;".","")</f>
        <v/>
      </c>
      <c r="CF391" s="41" t="str">
        <f>IF(W391&lt;&gt;"","Flower color: "&amp;W391&amp;".","")</f>
        <v/>
      </c>
      <c r="CG391" s="41" t="str">
        <f>IF(X391&lt;&gt;"","Height in centimeters: "&amp;X391&amp;".","")</f>
        <v/>
      </c>
      <c r="CH391" s="41" t="str">
        <f>IF(Y391&lt;&gt;"",Y391&amp;".","")</f>
        <v/>
      </c>
      <c r="CI391" s="41" t="str">
        <f t="shared" si="72"/>
        <v/>
      </c>
      <c r="CJ391" t="str">
        <f t="shared" si="73"/>
        <v/>
      </c>
      <c r="CK391" s="41" t="str">
        <f>IF(T391&lt;&gt;"","''habit'':"&amp;"''"&amp;T391&amp;"'',","")</f>
        <v/>
      </c>
      <c r="CL391" s="41" t="str">
        <f>IF(U391&lt;&gt;"","''life cycle habit'':"&amp;"''"&amp;U391&amp;"'',","")</f>
        <v/>
      </c>
      <c r="CM391" s="41" t="str">
        <f>IF(V391&lt;&gt;"","''graminoidHabit'':"&amp;"''"&amp;V391&amp;"'',","")</f>
        <v/>
      </c>
      <c r="CN391" s="41" t="str">
        <f>IF(W391&lt;&gt;"","''flower color'':"&amp;"''"&amp;W391&amp;"'',","")</f>
        <v/>
      </c>
      <c r="CO391" s="41" t="str">
        <f>IF(X391&lt;&gt;"","''heightInCentimeters'':"&amp;X391&amp;",","")</f>
        <v/>
      </c>
      <c r="CP391" s="41" t="str">
        <f>IF(Y391&lt;&gt;"",Y391,"")</f>
        <v/>
      </c>
      <c r="CQ391" s="41" t="str">
        <f t="shared" si="74"/>
        <v/>
      </c>
      <c r="CR391" s="42" t="str">
        <f t="shared" si="75"/>
        <v/>
      </c>
      <c r="CS391" t="str">
        <f t="shared" si="76"/>
        <v/>
      </c>
      <c r="CT391" t="str">
        <f>IF(L391="Y","tissue","")</f>
        <v/>
      </c>
      <c r="CU391" t="str">
        <f>IF(L391="Y","in collection","")</f>
        <v/>
      </c>
      <c r="CV391" t="str">
        <f>IF(L391="Y","dessicated","")</f>
        <v/>
      </c>
    </row>
    <row r="392" spans="1:100" ht="16.5" x14ac:dyDescent="0.3">
      <c r="A392" s="7"/>
      <c r="B392" s="19"/>
      <c r="C392" s="19"/>
      <c r="D392" s="19"/>
      <c r="E392" s="19"/>
      <c r="F392" s="19"/>
      <c r="G392" s="10"/>
      <c r="H392" s="14"/>
      <c r="I392" s="19"/>
      <c r="J392" s="19"/>
      <c r="K392" s="10"/>
      <c r="L392" s="19"/>
      <c r="M392" s="19"/>
      <c r="N392" s="19"/>
      <c r="O392" s="19"/>
      <c r="P392" s="19"/>
      <c r="Q392" s="24"/>
      <c r="R392" s="14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29"/>
      <c r="AL392" s="29"/>
      <c r="AM392" s="7"/>
      <c r="AN392" s="7"/>
      <c r="AO392" s="7"/>
      <c r="AP392" s="19"/>
      <c r="AQ392" s="19"/>
      <c r="AR392" s="19"/>
      <c r="AS392" s="14"/>
      <c r="AT392" s="19"/>
      <c r="AU392" s="19"/>
      <c r="AV392" s="19"/>
      <c r="AW392" s="14"/>
      <c r="AX392" s="19"/>
      <c r="AY392" s="19"/>
      <c r="AZ392" s="19"/>
      <c r="BA392" s="19"/>
      <c r="BB392" s="19"/>
      <c r="BC392" s="19"/>
      <c r="BD392" s="19"/>
      <c r="BE392" s="19"/>
      <c r="BF392" s="14"/>
      <c r="BG392" s="35" t="str">
        <f>IF(BB392&lt;&gt;"","&lt;a href='https://www.inaturalist.org/observations/"&amp;BB392&amp;" 'target='_blank' style='color: blue'&gt;iNaturalist Record: "&amp;BB392&amp;"&lt;/a&gt; ","")</f>
        <v/>
      </c>
      <c r="BH392" s="36" t="str">
        <f>IF(AT392&lt;&gt;"",AT392&amp;". ","")</f>
        <v/>
      </c>
      <c r="BI392" s="36" t="str">
        <f>IF(AV392&lt;&gt;"","Land use/disturbance history: "&amp;AV392&amp;". ","")</f>
        <v/>
      </c>
      <c r="BJ392" s="36" t="str">
        <f>IF(AW392&lt;&gt;"","Slope in degrees: "&amp;AW392&amp;". ","")</f>
        <v/>
      </c>
      <c r="BK392" s="36" t="str">
        <f>IF(AX392&lt;&gt;"","Slope aspect: "&amp;AX392&amp;". ","")</f>
        <v/>
      </c>
      <c r="BL392" s="36" t="str">
        <f>IF(AY392&lt;&gt;"","Soil description: "&amp;AY392&amp;". ","")</f>
        <v/>
      </c>
      <c r="BM392" s="36" t="str">
        <f>IF(BA392&lt;&gt;"","Terrain: "&amp;BA392&amp;". ","")</f>
        <v/>
      </c>
      <c r="BN392" s="36" t="str">
        <f t="shared" si="66"/>
        <v/>
      </c>
      <c r="BO392" t="str">
        <f t="shared" si="67"/>
        <v/>
      </c>
      <c r="BP392" t="str">
        <f>IF(BD392&lt;&gt;"","Permit: "&amp;BD392,"")</f>
        <v/>
      </c>
      <c r="BQ392" s="41" t="str">
        <f>IF(AA392="Abundant","Estimated frequency within viewshed: Abundant (&gt;500).",IF(AA392="Common","Estimated frequency within viewshed: Common (101-500).",IF(AA392="Frequent","Estimated frequency within viewshed: Frequent (11-100).",IF(AA392="Occasional","Estimated frequency within viewshed: Occasional (6-10).",IF(AA392="Rare","Estimated frequency within viewshed: Rare (1-5).","")))))</f>
        <v/>
      </c>
      <c r="BR392" s="41" t="str">
        <f>IF(B392&lt;&gt;"",B392&amp;". ","")</f>
        <v/>
      </c>
      <c r="BS392" s="41" t="str">
        <f>IF(M392="Same individual","Tissue sample collected.",IF(M392="Same population","Tissue sample collected from another individual in the same population.",""))</f>
        <v/>
      </c>
      <c r="BT392" s="41" t="str">
        <f>IF(R392&lt;&gt;"","Seed sample collected from "&amp;R392&amp;" plants within the same population.","")</f>
        <v/>
      </c>
      <c r="BU392" s="41" t="str">
        <f>IF(AB392&lt;&gt;"",AB392&amp;". ","")</f>
        <v/>
      </c>
      <c r="BV392" s="41" t="str">
        <f>IF(AE392&lt;&gt;"","Landowner: "&amp;AE392&amp;".","")</f>
        <v/>
      </c>
      <c r="BW392" s="41" t="str">
        <f>IF(AF392&lt;&gt;"","Element Occurrence ID: "&amp;AF392&amp;".","")</f>
        <v/>
      </c>
      <c r="BX392" s="41" t="str">
        <f t="shared" si="68"/>
        <v/>
      </c>
      <c r="BY392" t="str">
        <f t="shared" si="69"/>
        <v/>
      </c>
      <c r="BZ392" s="41" t="str">
        <f t="shared" si="70"/>
        <v/>
      </c>
      <c r="CA392" t="str">
        <f t="shared" si="71"/>
        <v/>
      </c>
      <c r="CB392" s="41" t="str">
        <f>IF(AU392&lt;&gt;"","Area immediately surrounding specimen: "&amp;AU392&amp;".","")</f>
        <v/>
      </c>
      <c r="CC392" s="41" t="str">
        <f>IF(T392&lt;&gt;"","Habit: "&amp;T392&amp;".","")</f>
        <v/>
      </c>
      <c r="CD392" s="41" t="str">
        <f>IF(U392&lt;&gt;"","Life history habit: "&amp;U392&amp;".","")</f>
        <v/>
      </c>
      <c r="CE392" s="41" t="str">
        <f>IF(V392&lt;&gt;"","Graminoid habit: "&amp;V392&amp;".","")</f>
        <v/>
      </c>
      <c r="CF392" s="41" t="str">
        <f>IF(W392&lt;&gt;"","Flower color: "&amp;W392&amp;".","")</f>
        <v/>
      </c>
      <c r="CG392" s="41" t="str">
        <f>IF(X392&lt;&gt;"","Height in centimeters: "&amp;X392&amp;".","")</f>
        <v/>
      </c>
      <c r="CH392" s="41" t="str">
        <f>IF(Y392&lt;&gt;"",Y392&amp;".","")</f>
        <v/>
      </c>
      <c r="CI392" s="41" t="str">
        <f t="shared" si="72"/>
        <v/>
      </c>
      <c r="CJ392" t="str">
        <f t="shared" si="73"/>
        <v/>
      </c>
      <c r="CK392" s="41" t="str">
        <f>IF(T392&lt;&gt;"","''habit'':"&amp;"''"&amp;T392&amp;"'',","")</f>
        <v/>
      </c>
      <c r="CL392" s="41" t="str">
        <f>IF(U392&lt;&gt;"","''life cycle habit'':"&amp;"''"&amp;U392&amp;"'',","")</f>
        <v/>
      </c>
      <c r="CM392" s="41" t="str">
        <f>IF(V392&lt;&gt;"","''graminoidHabit'':"&amp;"''"&amp;V392&amp;"'',","")</f>
        <v/>
      </c>
      <c r="CN392" s="41" t="str">
        <f>IF(W392&lt;&gt;"","''flower color'':"&amp;"''"&amp;W392&amp;"'',","")</f>
        <v/>
      </c>
      <c r="CO392" s="41" t="str">
        <f>IF(X392&lt;&gt;"","''heightInCentimeters'':"&amp;X392&amp;",","")</f>
        <v/>
      </c>
      <c r="CP392" s="41" t="str">
        <f>IF(Y392&lt;&gt;"",Y392,"")</f>
        <v/>
      </c>
      <c r="CQ392" s="41" t="str">
        <f t="shared" si="74"/>
        <v/>
      </c>
      <c r="CR392" s="42" t="str">
        <f t="shared" si="75"/>
        <v/>
      </c>
      <c r="CS392" t="str">
        <f t="shared" si="76"/>
        <v/>
      </c>
      <c r="CT392" t="str">
        <f>IF(L392="Y","tissue","")</f>
        <v/>
      </c>
      <c r="CU392" t="str">
        <f>IF(L392="Y","in collection","")</f>
        <v/>
      </c>
      <c r="CV392" t="str">
        <f>IF(L392="Y","dessicated","")</f>
        <v/>
      </c>
    </row>
    <row r="393" spans="1:100" ht="16.5" x14ac:dyDescent="0.3">
      <c r="A393" s="7"/>
      <c r="B393" s="19"/>
      <c r="C393" s="19"/>
      <c r="D393" s="19"/>
      <c r="E393" s="19"/>
      <c r="F393" s="19"/>
      <c r="G393" s="10"/>
      <c r="H393" s="14"/>
      <c r="I393" s="19"/>
      <c r="J393" s="19"/>
      <c r="K393" s="10"/>
      <c r="L393" s="19"/>
      <c r="M393" s="19"/>
      <c r="N393" s="19"/>
      <c r="O393" s="19"/>
      <c r="P393" s="19"/>
      <c r="Q393" s="24"/>
      <c r="R393" s="14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29"/>
      <c r="AL393" s="29"/>
      <c r="AM393" s="7"/>
      <c r="AN393" s="7"/>
      <c r="AO393" s="7"/>
      <c r="AP393" s="19"/>
      <c r="AQ393" s="19"/>
      <c r="AR393" s="19"/>
      <c r="AS393" s="14"/>
      <c r="AT393" s="19"/>
      <c r="AU393" s="19"/>
      <c r="AV393" s="19"/>
      <c r="AW393" s="14"/>
      <c r="AX393" s="19"/>
      <c r="AY393" s="19"/>
      <c r="AZ393" s="19"/>
      <c r="BA393" s="19"/>
      <c r="BB393" s="19"/>
      <c r="BC393" s="19"/>
      <c r="BD393" s="19"/>
      <c r="BE393" s="19"/>
      <c r="BF393" s="14"/>
      <c r="BG393" s="35" t="str">
        <f>IF(BB393&lt;&gt;"","&lt;a href='https://www.inaturalist.org/observations/"&amp;BB393&amp;" 'target='_blank' style='color: blue'&gt;iNaturalist Record: "&amp;BB393&amp;"&lt;/a&gt; ","")</f>
        <v/>
      </c>
      <c r="BH393" s="36" t="str">
        <f>IF(AT393&lt;&gt;"",AT393&amp;". ","")</f>
        <v/>
      </c>
      <c r="BI393" s="36" t="str">
        <f>IF(AV393&lt;&gt;"","Land use/disturbance history: "&amp;AV393&amp;". ","")</f>
        <v/>
      </c>
      <c r="BJ393" s="36" t="str">
        <f>IF(AW393&lt;&gt;"","Slope in degrees: "&amp;AW393&amp;". ","")</f>
        <v/>
      </c>
      <c r="BK393" s="36" t="str">
        <f>IF(AX393&lt;&gt;"","Slope aspect: "&amp;AX393&amp;". ","")</f>
        <v/>
      </c>
      <c r="BL393" s="36" t="str">
        <f>IF(AY393&lt;&gt;"","Soil description: "&amp;AY393&amp;". ","")</f>
        <v/>
      </c>
      <c r="BM393" s="36" t="str">
        <f>IF(BA393&lt;&gt;"","Terrain: "&amp;BA393&amp;". ","")</f>
        <v/>
      </c>
      <c r="BN393" s="36" t="str">
        <f t="shared" si="66"/>
        <v/>
      </c>
      <c r="BO393" t="str">
        <f t="shared" si="67"/>
        <v/>
      </c>
      <c r="BP393" t="str">
        <f>IF(BD393&lt;&gt;"","Permit: "&amp;BD393,"")</f>
        <v/>
      </c>
      <c r="BQ393" s="41" t="str">
        <f>IF(AA393="Abundant","Estimated frequency within viewshed: Abundant (&gt;500).",IF(AA393="Common","Estimated frequency within viewshed: Common (101-500).",IF(AA393="Frequent","Estimated frequency within viewshed: Frequent (11-100).",IF(AA393="Occasional","Estimated frequency within viewshed: Occasional (6-10).",IF(AA393="Rare","Estimated frequency within viewshed: Rare (1-5).","")))))</f>
        <v/>
      </c>
      <c r="BR393" s="41" t="str">
        <f>IF(B393&lt;&gt;"",B393&amp;". ","")</f>
        <v/>
      </c>
      <c r="BS393" s="41" t="str">
        <f>IF(M393="Same individual","Tissue sample collected.",IF(M393="Same population","Tissue sample collected from another individual in the same population.",""))</f>
        <v/>
      </c>
      <c r="BT393" s="41" t="str">
        <f>IF(R393&lt;&gt;"","Seed sample collected from "&amp;R393&amp;" plants within the same population.","")</f>
        <v/>
      </c>
      <c r="BU393" s="41" t="str">
        <f>IF(AB393&lt;&gt;"",AB393&amp;". ","")</f>
        <v/>
      </c>
      <c r="BV393" s="41" t="str">
        <f>IF(AE393&lt;&gt;"","Landowner: "&amp;AE393&amp;".","")</f>
        <v/>
      </c>
      <c r="BW393" s="41" t="str">
        <f>IF(AF393&lt;&gt;"","Element Occurrence ID: "&amp;AF393&amp;".","")</f>
        <v/>
      </c>
      <c r="BX393" s="41" t="str">
        <f t="shared" si="68"/>
        <v/>
      </c>
      <c r="BY393" t="str">
        <f t="shared" si="69"/>
        <v/>
      </c>
      <c r="BZ393" s="41" t="str">
        <f t="shared" si="70"/>
        <v/>
      </c>
      <c r="CA393" t="str">
        <f t="shared" si="71"/>
        <v/>
      </c>
      <c r="CB393" s="41" t="str">
        <f>IF(AU393&lt;&gt;"","Area immediately surrounding specimen: "&amp;AU393&amp;".","")</f>
        <v/>
      </c>
      <c r="CC393" s="41" t="str">
        <f>IF(T393&lt;&gt;"","Habit: "&amp;T393&amp;".","")</f>
        <v/>
      </c>
      <c r="CD393" s="41" t="str">
        <f>IF(U393&lt;&gt;"","Life history habit: "&amp;U393&amp;".","")</f>
        <v/>
      </c>
      <c r="CE393" s="41" t="str">
        <f>IF(V393&lt;&gt;"","Graminoid habit: "&amp;V393&amp;".","")</f>
        <v/>
      </c>
      <c r="CF393" s="41" t="str">
        <f>IF(W393&lt;&gt;"","Flower color: "&amp;W393&amp;".","")</f>
        <v/>
      </c>
      <c r="CG393" s="41" t="str">
        <f>IF(X393&lt;&gt;"","Height in centimeters: "&amp;X393&amp;".","")</f>
        <v/>
      </c>
      <c r="CH393" s="41" t="str">
        <f>IF(Y393&lt;&gt;"",Y393&amp;".","")</f>
        <v/>
      </c>
      <c r="CI393" s="41" t="str">
        <f t="shared" si="72"/>
        <v/>
      </c>
      <c r="CJ393" t="str">
        <f t="shared" si="73"/>
        <v/>
      </c>
      <c r="CK393" s="41" t="str">
        <f>IF(T393&lt;&gt;"","''habit'':"&amp;"''"&amp;T393&amp;"'',","")</f>
        <v/>
      </c>
      <c r="CL393" s="41" t="str">
        <f>IF(U393&lt;&gt;"","''life cycle habit'':"&amp;"''"&amp;U393&amp;"'',","")</f>
        <v/>
      </c>
      <c r="CM393" s="41" t="str">
        <f>IF(V393&lt;&gt;"","''graminoidHabit'':"&amp;"''"&amp;V393&amp;"'',","")</f>
        <v/>
      </c>
      <c r="CN393" s="41" t="str">
        <f>IF(W393&lt;&gt;"","''flower color'':"&amp;"''"&amp;W393&amp;"'',","")</f>
        <v/>
      </c>
      <c r="CO393" s="41" t="str">
        <f>IF(X393&lt;&gt;"","''heightInCentimeters'':"&amp;X393&amp;",","")</f>
        <v/>
      </c>
      <c r="CP393" s="41" t="str">
        <f>IF(Y393&lt;&gt;"",Y393,"")</f>
        <v/>
      </c>
      <c r="CQ393" s="41" t="str">
        <f t="shared" si="74"/>
        <v/>
      </c>
      <c r="CR393" s="42" t="str">
        <f t="shared" si="75"/>
        <v/>
      </c>
      <c r="CS393" t="str">
        <f t="shared" si="76"/>
        <v/>
      </c>
      <c r="CT393" t="str">
        <f>IF(L393="Y","tissue","")</f>
        <v/>
      </c>
      <c r="CU393" t="str">
        <f>IF(L393="Y","in collection","")</f>
        <v/>
      </c>
      <c r="CV393" t="str">
        <f>IF(L393="Y","dessicated","")</f>
        <v/>
      </c>
    </row>
    <row r="394" spans="1:100" ht="16.5" x14ac:dyDescent="0.3">
      <c r="A394" s="7"/>
      <c r="B394" s="19"/>
      <c r="C394" s="19"/>
      <c r="D394" s="19"/>
      <c r="E394" s="19"/>
      <c r="F394" s="19"/>
      <c r="G394" s="10"/>
      <c r="H394" s="14"/>
      <c r="I394" s="19"/>
      <c r="J394" s="19"/>
      <c r="K394" s="10"/>
      <c r="L394" s="19"/>
      <c r="M394" s="19"/>
      <c r="N394" s="19"/>
      <c r="O394" s="19"/>
      <c r="P394" s="19"/>
      <c r="Q394" s="24"/>
      <c r="R394" s="14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29"/>
      <c r="AL394" s="29"/>
      <c r="AM394" s="7"/>
      <c r="AN394" s="7"/>
      <c r="AO394" s="7"/>
      <c r="AP394" s="19"/>
      <c r="AQ394" s="19"/>
      <c r="AR394" s="19"/>
      <c r="AS394" s="14"/>
      <c r="AT394" s="19"/>
      <c r="AU394" s="19"/>
      <c r="AV394" s="19"/>
      <c r="AW394" s="14"/>
      <c r="AX394" s="19"/>
      <c r="AY394" s="19"/>
      <c r="AZ394" s="19"/>
      <c r="BA394" s="19"/>
      <c r="BB394" s="19"/>
      <c r="BC394" s="19"/>
      <c r="BD394" s="19"/>
      <c r="BE394" s="19"/>
      <c r="BF394" s="14"/>
      <c r="BG394" s="35" t="str">
        <f>IF(BB394&lt;&gt;"","&lt;a href='https://www.inaturalist.org/observations/"&amp;BB394&amp;" 'target='_blank' style='color: blue'&gt;iNaturalist Record: "&amp;BB394&amp;"&lt;/a&gt; ","")</f>
        <v/>
      </c>
      <c r="BH394" s="36" t="str">
        <f>IF(AT394&lt;&gt;"",AT394&amp;". ","")</f>
        <v/>
      </c>
      <c r="BI394" s="36" t="str">
        <f>IF(AV394&lt;&gt;"","Land use/disturbance history: "&amp;AV394&amp;". ","")</f>
        <v/>
      </c>
      <c r="BJ394" s="36" t="str">
        <f>IF(AW394&lt;&gt;"","Slope in degrees: "&amp;AW394&amp;". ","")</f>
        <v/>
      </c>
      <c r="BK394" s="36" t="str">
        <f>IF(AX394&lt;&gt;"","Slope aspect: "&amp;AX394&amp;". ","")</f>
        <v/>
      </c>
      <c r="BL394" s="36" t="str">
        <f>IF(AY394&lt;&gt;"","Soil description: "&amp;AY394&amp;". ","")</f>
        <v/>
      </c>
      <c r="BM394" s="36" t="str">
        <f>IF(BA394&lt;&gt;"","Terrain: "&amp;BA394&amp;". ","")</f>
        <v/>
      </c>
      <c r="BN394" s="36" t="str">
        <f t="shared" si="66"/>
        <v/>
      </c>
      <c r="BO394" t="str">
        <f t="shared" si="67"/>
        <v/>
      </c>
      <c r="BP394" t="str">
        <f>IF(BD394&lt;&gt;"","Permit: "&amp;BD394,"")</f>
        <v/>
      </c>
      <c r="BQ394" s="41" t="str">
        <f>IF(AA394="Abundant","Estimated frequency within viewshed: Abundant (&gt;500).",IF(AA394="Common","Estimated frequency within viewshed: Common (101-500).",IF(AA394="Frequent","Estimated frequency within viewshed: Frequent (11-100).",IF(AA394="Occasional","Estimated frequency within viewshed: Occasional (6-10).",IF(AA394="Rare","Estimated frequency within viewshed: Rare (1-5).","")))))</f>
        <v/>
      </c>
      <c r="BR394" s="41" t="str">
        <f>IF(B394&lt;&gt;"",B394&amp;". ","")</f>
        <v/>
      </c>
      <c r="BS394" s="41" t="str">
        <f>IF(M394="Same individual","Tissue sample collected.",IF(M394="Same population","Tissue sample collected from another individual in the same population.",""))</f>
        <v/>
      </c>
      <c r="BT394" s="41" t="str">
        <f>IF(R394&lt;&gt;"","Seed sample collected from "&amp;R394&amp;" plants within the same population.","")</f>
        <v/>
      </c>
      <c r="BU394" s="41" t="str">
        <f>IF(AB394&lt;&gt;"",AB394&amp;". ","")</f>
        <v/>
      </c>
      <c r="BV394" s="41" t="str">
        <f>IF(AE394&lt;&gt;"","Landowner: "&amp;AE394&amp;".","")</f>
        <v/>
      </c>
      <c r="BW394" s="41" t="str">
        <f>IF(AF394&lt;&gt;"","Element Occurrence ID: "&amp;AF394&amp;".","")</f>
        <v/>
      </c>
      <c r="BX394" s="41" t="str">
        <f t="shared" si="68"/>
        <v/>
      </c>
      <c r="BY394" t="str">
        <f t="shared" si="69"/>
        <v/>
      </c>
      <c r="BZ394" s="41" t="str">
        <f t="shared" si="70"/>
        <v/>
      </c>
      <c r="CA394" t="str">
        <f t="shared" si="71"/>
        <v/>
      </c>
      <c r="CB394" s="41" t="str">
        <f>IF(AU394&lt;&gt;"","Area immediately surrounding specimen: "&amp;AU394&amp;".","")</f>
        <v/>
      </c>
      <c r="CC394" s="41" t="str">
        <f>IF(T394&lt;&gt;"","Habit: "&amp;T394&amp;".","")</f>
        <v/>
      </c>
      <c r="CD394" s="41" t="str">
        <f>IF(U394&lt;&gt;"","Life history habit: "&amp;U394&amp;".","")</f>
        <v/>
      </c>
      <c r="CE394" s="41" t="str">
        <f>IF(V394&lt;&gt;"","Graminoid habit: "&amp;V394&amp;".","")</f>
        <v/>
      </c>
      <c r="CF394" s="41" t="str">
        <f>IF(W394&lt;&gt;"","Flower color: "&amp;W394&amp;".","")</f>
        <v/>
      </c>
      <c r="CG394" s="41" t="str">
        <f>IF(X394&lt;&gt;"","Height in centimeters: "&amp;X394&amp;".","")</f>
        <v/>
      </c>
      <c r="CH394" s="41" t="str">
        <f>IF(Y394&lt;&gt;"",Y394&amp;".","")</f>
        <v/>
      </c>
      <c r="CI394" s="41" t="str">
        <f t="shared" si="72"/>
        <v/>
      </c>
      <c r="CJ394" t="str">
        <f t="shared" si="73"/>
        <v/>
      </c>
      <c r="CK394" s="41" t="str">
        <f>IF(T394&lt;&gt;"","''habit'':"&amp;"''"&amp;T394&amp;"'',","")</f>
        <v/>
      </c>
      <c r="CL394" s="41" t="str">
        <f>IF(U394&lt;&gt;"","''life cycle habit'':"&amp;"''"&amp;U394&amp;"'',","")</f>
        <v/>
      </c>
      <c r="CM394" s="41" t="str">
        <f>IF(V394&lt;&gt;"","''graminoidHabit'':"&amp;"''"&amp;V394&amp;"'',","")</f>
        <v/>
      </c>
      <c r="CN394" s="41" t="str">
        <f>IF(W394&lt;&gt;"","''flower color'':"&amp;"''"&amp;W394&amp;"'',","")</f>
        <v/>
      </c>
      <c r="CO394" s="41" t="str">
        <f>IF(X394&lt;&gt;"","''heightInCentimeters'':"&amp;X394&amp;",","")</f>
        <v/>
      </c>
      <c r="CP394" s="41" t="str">
        <f>IF(Y394&lt;&gt;"",Y394,"")</f>
        <v/>
      </c>
      <c r="CQ394" s="41" t="str">
        <f t="shared" si="74"/>
        <v/>
      </c>
      <c r="CR394" s="42" t="str">
        <f t="shared" si="75"/>
        <v/>
      </c>
      <c r="CS394" t="str">
        <f t="shared" si="76"/>
        <v/>
      </c>
      <c r="CT394" t="str">
        <f>IF(L394="Y","tissue","")</f>
        <v/>
      </c>
      <c r="CU394" t="str">
        <f>IF(L394="Y","in collection","")</f>
        <v/>
      </c>
      <c r="CV394" t="str">
        <f>IF(L394="Y","dessicated","")</f>
        <v/>
      </c>
    </row>
    <row r="395" spans="1:100" ht="16.5" x14ac:dyDescent="0.3">
      <c r="A395" s="7"/>
      <c r="B395" s="19"/>
      <c r="C395" s="19"/>
      <c r="D395" s="19"/>
      <c r="E395" s="19"/>
      <c r="F395" s="19"/>
      <c r="G395" s="10"/>
      <c r="H395" s="14"/>
      <c r="I395" s="19"/>
      <c r="J395" s="19"/>
      <c r="K395" s="10"/>
      <c r="L395" s="19"/>
      <c r="M395" s="19"/>
      <c r="N395" s="19"/>
      <c r="O395" s="19"/>
      <c r="P395" s="19"/>
      <c r="Q395" s="24"/>
      <c r="R395" s="14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29"/>
      <c r="AL395" s="29"/>
      <c r="AM395" s="7"/>
      <c r="AN395" s="7"/>
      <c r="AO395" s="7"/>
      <c r="AP395" s="19"/>
      <c r="AQ395" s="19"/>
      <c r="AR395" s="19"/>
      <c r="AS395" s="14"/>
      <c r="AT395" s="19"/>
      <c r="AU395" s="19"/>
      <c r="AV395" s="19"/>
      <c r="AW395" s="14"/>
      <c r="AX395" s="19"/>
      <c r="AY395" s="19"/>
      <c r="AZ395" s="19"/>
      <c r="BA395" s="19"/>
      <c r="BB395" s="19"/>
      <c r="BC395" s="19"/>
      <c r="BD395" s="19"/>
      <c r="BE395" s="19"/>
      <c r="BF395" s="14"/>
      <c r="BG395" s="35" t="str">
        <f>IF(BB395&lt;&gt;"","&lt;a href='https://www.inaturalist.org/observations/"&amp;BB395&amp;" 'target='_blank' style='color: blue'&gt;iNaturalist Record: "&amp;BB395&amp;"&lt;/a&gt; ","")</f>
        <v/>
      </c>
      <c r="BH395" s="36" t="str">
        <f>IF(AT395&lt;&gt;"",AT395&amp;". ","")</f>
        <v/>
      </c>
      <c r="BI395" s="36" t="str">
        <f>IF(AV395&lt;&gt;"","Land use/disturbance history: "&amp;AV395&amp;". ","")</f>
        <v/>
      </c>
      <c r="BJ395" s="36" t="str">
        <f>IF(AW395&lt;&gt;"","Slope in degrees: "&amp;AW395&amp;". ","")</f>
        <v/>
      </c>
      <c r="BK395" s="36" t="str">
        <f>IF(AX395&lt;&gt;"","Slope aspect: "&amp;AX395&amp;". ","")</f>
        <v/>
      </c>
      <c r="BL395" s="36" t="str">
        <f>IF(AY395&lt;&gt;"","Soil description: "&amp;AY395&amp;". ","")</f>
        <v/>
      </c>
      <c r="BM395" s="36" t="str">
        <f>IF(BA395&lt;&gt;"","Terrain: "&amp;BA395&amp;". ","")</f>
        <v/>
      </c>
      <c r="BN395" s="36" t="str">
        <f t="shared" si="66"/>
        <v/>
      </c>
      <c r="BO395" t="str">
        <f t="shared" si="67"/>
        <v/>
      </c>
      <c r="BP395" t="str">
        <f>IF(BD395&lt;&gt;"","Permit: "&amp;BD395,"")</f>
        <v/>
      </c>
      <c r="BQ395" s="41" t="str">
        <f>IF(AA395="Abundant","Estimated frequency within viewshed: Abundant (&gt;500).",IF(AA395="Common","Estimated frequency within viewshed: Common (101-500).",IF(AA395="Frequent","Estimated frequency within viewshed: Frequent (11-100).",IF(AA395="Occasional","Estimated frequency within viewshed: Occasional (6-10).",IF(AA395="Rare","Estimated frequency within viewshed: Rare (1-5).","")))))</f>
        <v/>
      </c>
      <c r="BR395" s="41" t="str">
        <f>IF(B395&lt;&gt;"",B395&amp;". ","")</f>
        <v/>
      </c>
      <c r="BS395" s="41" t="str">
        <f>IF(M395="Same individual","Tissue sample collected.",IF(M395="Same population","Tissue sample collected from another individual in the same population.",""))</f>
        <v/>
      </c>
      <c r="BT395" s="41" t="str">
        <f>IF(R395&lt;&gt;"","Seed sample collected from "&amp;R395&amp;" plants within the same population.","")</f>
        <v/>
      </c>
      <c r="BU395" s="41" t="str">
        <f>IF(AB395&lt;&gt;"",AB395&amp;". ","")</f>
        <v/>
      </c>
      <c r="BV395" s="41" t="str">
        <f>IF(AE395&lt;&gt;"","Landowner: "&amp;AE395&amp;".","")</f>
        <v/>
      </c>
      <c r="BW395" s="41" t="str">
        <f>IF(AF395&lt;&gt;"","Element Occurrence ID: "&amp;AF395&amp;".","")</f>
        <v/>
      </c>
      <c r="BX395" s="41" t="str">
        <f t="shared" si="68"/>
        <v/>
      </c>
      <c r="BY395" t="str">
        <f t="shared" si="69"/>
        <v/>
      </c>
      <c r="BZ395" s="41" t="str">
        <f t="shared" si="70"/>
        <v/>
      </c>
      <c r="CA395" t="str">
        <f t="shared" si="71"/>
        <v/>
      </c>
      <c r="CB395" s="41" t="str">
        <f>IF(AU395&lt;&gt;"","Area immediately surrounding specimen: "&amp;AU395&amp;".","")</f>
        <v/>
      </c>
      <c r="CC395" s="41" t="str">
        <f>IF(T395&lt;&gt;"","Habit: "&amp;T395&amp;".","")</f>
        <v/>
      </c>
      <c r="CD395" s="41" t="str">
        <f>IF(U395&lt;&gt;"","Life history habit: "&amp;U395&amp;".","")</f>
        <v/>
      </c>
      <c r="CE395" s="41" t="str">
        <f>IF(V395&lt;&gt;"","Graminoid habit: "&amp;V395&amp;".","")</f>
        <v/>
      </c>
      <c r="CF395" s="41" t="str">
        <f>IF(W395&lt;&gt;"","Flower color: "&amp;W395&amp;".","")</f>
        <v/>
      </c>
      <c r="CG395" s="41" t="str">
        <f>IF(X395&lt;&gt;"","Height in centimeters: "&amp;X395&amp;".","")</f>
        <v/>
      </c>
      <c r="CH395" s="41" t="str">
        <f>IF(Y395&lt;&gt;"",Y395&amp;".","")</f>
        <v/>
      </c>
      <c r="CI395" s="41" t="str">
        <f t="shared" si="72"/>
        <v/>
      </c>
      <c r="CJ395" t="str">
        <f t="shared" si="73"/>
        <v/>
      </c>
      <c r="CK395" s="41" t="str">
        <f>IF(T395&lt;&gt;"","''habit'':"&amp;"''"&amp;T395&amp;"'',","")</f>
        <v/>
      </c>
      <c r="CL395" s="41" t="str">
        <f>IF(U395&lt;&gt;"","''life cycle habit'':"&amp;"''"&amp;U395&amp;"'',","")</f>
        <v/>
      </c>
      <c r="CM395" s="41" t="str">
        <f>IF(V395&lt;&gt;"","''graminoidHabit'':"&amp;"''"&amp;V395&amp;"'',","")</f>
        <v/>
      </c>
      <c r="CN395" s="41" t="str">
        <f>IF(W395&lt;&gt;"","''flower color'':"&amp;"''"&amp;W395&amp;"'',","")</f>
        <v/>
      </c>
      <c r="CO395" s="41" t="str">
        <f>IF(X395&lt;&gt;"","''heightInCentimeters'':"&amp;X395&amp;",","")</f>
        <v/>
      </c>
      <c r="CP395" s="41" t="str">
        <f>IF(Y395&lt;&gt;"",Y395,"")</f>
        <v/>
      </c>
      <c r="CQ395" s="41" t="str">
        <f t="shared" si="74"/>
        <v/>
      </c>
      <c r="CR395" s="42" t="str">
        <f t="shared" si="75"/>
        <v/>
      </c>
      <c r="CS395" t="str">
        <f t="shared" si="76"/>
        <v/>
      </c>
      <c r="CT395" t="str">
        <f>IF(L395="Y","tissue","")</f>
        <v/>
      </c>
      <c r="CU395" t="str">
        <f>IF(L395="Y","in collection","")</f>
        <v/>
      </c>
      <c r="CV395" t="str">
        <f>IF(L395="Y","dessicated","")</f>
        <v/>
      </c>
    </row>
    <row r="396" spans="1:100" ht="16.5" x14ac:dyDescent="0.3">
      <c r="A396" s="7"/>
      <c r="B396" s="19"/>
      <c r="C396" s="19"/>
      <c r="D396" s="19"/>
      <c r="E396" s="19"/>
      <c r="F396" s="19"/>
      <c r="G396" s="10"/>
      <c r="H396" s="14"/>
      <c r="I396" s="19"/>
      <c r="J396" s="19"/>
      <c r="K396" s="10"/>
      <c r="L396" s="19"/>
      <c r="M396" s="19"/>
      <c r="N396" s="19"/>
      <c r="O396" s="19"/>
      <c r="P396" s="19"/>
      <c r="Q396" s="24"/>
      <c r="R396" s="14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29"/>
      <c r="AL396" s="29"/>
      <c r="AM396" s="7"/>
      <c r="AN396" s="7"/>
      <c r="AO396" s="7"/>
      <c r="AP396" s="19"/>
      <c r="AQ396" s="19"/>
      <c r="AR396" s="19"/>
      <c r="AS396" s="14"/>
      <c r="AT396" s="19"/>
      <c r="AU396" s="19"/>
      <c r="AV396" s="19"/>
      <c r="AW396" s="14"/>
      <c r="AX396" s="19"/>
      <c r="AY396" s="19"/>
      <c r="AZ396" s="19"/>
      <c r="BA396" s="19"/>
      <c r="BB396" s="19"/>
      <c r="BC396" s="19"/>
      <c r="BD396" s="19"/>
      <c r="BE396" s="19"/>
      <c r="BF396" s="14"/>
      <c r="BG396" s="35" t="str">
        <f>IF(BB396&lt;&gt;"","&lt;a href='https://www.inaturalist.org/observations/"&amp;BB396&amp;" 'target='_blank' style='color: blue'&gt;iNaturalist Record: "&amp;BB396&amp;"&lt;/a&gt; ","")</f>
        <v/>
      </c>
      <c r="BH396" s="36" t="str">
        <f>IF(AT396&lt;&gt;"",AT396&amp;". ","")</f>
        <v/>
      </c>
      <c r="BI396" s="36" t="str">
        <f>IF(AV396&lt;&gt;"","Land use/disturbance history: "&amp;AV396&amp;". ","")</f>
        <v/>
      </c>
      <c r="BJ396" s="36" t="str">
        <f>IF(AW396&lt;&gt;"","Slope in degrees: "&amp;AW396&amp;". ","")</f>
        <v/>
      </c>
      <c r="BK396" s="36" t="str">
        <f>IF(AX396&lt;&gt;"","Slope aspect: "&amp;AX396&amp;". ","")</f>
        <v/>
      </c>
      <c r="BL396" s="36" t="str">
        <f>IF(AY396&lt;&gt;"","Soil description: "&amp;AY396&amp;". ","")</f>
        <v/>
      </c>
      <c r="BM396" s="36" t="str">
        <f>IF(BA396&lt;&gt;"","Terrain: "&amp;BA396&amp;". ","")</f>
        <v/>
      </c>
      <c r="BN396" s="36" t="str">
        <f t="shared" si="66"/>
        <v/>
      </c>
      <c r="BO396" t="str">
        <f t="shared" si="67"/>
        <v/>
      </c>
      <c r="BP396" t="str">
        <f>IF(BD396&lt;&gt;"","Permit: "&amp;BD396,"")</f>
        <v/>
      </c>
      <c r="BQ396" s="41" t="str">
        <f>IF(AA396="Abundant","Estimated frequency within viewshed: Abundant (&gt;500).",IF(AA396="Common","Estimated frequency within viewshed: Common (101-500).",IF(AA396="Frequent","Estimated frequency within viewshed: Frequent (11-100).",IF(AA396="Occasional","Estimated frequency within viewshed: Occasional (6-10).",IF(AA396="Rare","Estimated frequency within viewshed: Rare (1-5).","")))))</f>
        <v/>
      </c>
      <c r="BR396" s="41" t="str">
        <f>IF(B396&lt;&gt;"",B396&amp;". ","")</f>
        <v/>
      </c>
      <c r="BS396" s="41" t="str">
        <f>IF(M396="Same individual","Tissue sample collected.",IF(M396="Same population","Tissue sample collected from another individual in the same population.",""))</f>
        <v/>
      </c>
      <c r="BT396" s="41" t="str">
        <f>IF(R396&lt;&gt;"","Seed sample collected from "&amp;R396&amp;" plants within the same population.","")</f>
        <v/>
      </c>
      <c r="BU396" s="41" t="str">
        <f>IF(AB396&lt;&gt;"",AB396&amp;". ","")</f>
        <v/>
      </c>
      <c r="BV396" s="41" t="str">
        <f>IF(AE396&lt;&gt;"","Landowner: "&amp;AE396&amp;".","")</f>
        <v/>
      </c>
      <c r="BW396" s="41" t="str">
        <f>IF(AF396&lt;&gt;"","Element Occurrence ID: "&amp;AF396&amp;".","")</f>
        <v/>
      </c>
      <c r="BX396" s="41" t="str">
        <f t="shared" si="68"/>
        <v/>
      </c>
      <c r="BY396" t="str">
        <f t="shared" si="69"/>
        <v/>
      </c>
      <c r="BZ396" s="41" t="str">
        <f t="shared" si="70"/>
        <v/>
      </c>
      <c r="CA396" t="str">
        <f t="shared" si="71"/>
        <v/>
      </c>
      <c r="CB396" s="41" t="str">
        <f>IF(AU396&lt;&gt;"","Area immediately surrounding specimen: "&amp;AU396&amp;".","")</f>
        <v/>
      </c>
      <c r="CC396" s="41" t="str">
        <f>IF(T396&lt;&gt;"","Habit: "&amp;T396&amp;".","")</f>
        <v/>
      </c>
      <c r="CD396" s="41" t="str">
        <f>IF(U396&lt;&gt;"","Life history habit: "&amp;U396&amp;".","")</f>
        <v/>
      </c>
      <c r="CE396" s="41" t="str">
        <f>IF(V396&lt;&gt;"","Graminoid habit: "&amp;V396&amp;".","")</f>
        <v/>
      </c>
      <c r="CF396" s="41" t="str">
        <f>IF(W396&lt;&gt;"","Flower color: "&amp;W396&amp;".","")</f>
        <v/>
      </c>
      <c r="CG396" s="41" t="str">
        <f>IF(X396&lt;&gt;"","Height in centimeters: "&amp;X396&amp;".","")</f>
        <v/>
      </c>
      <c r="CH396" s="41" t="str">
        <f>IF(Y396&lt;&gt;"",Y396&amp;".","")</f>
        <v/>
      </c>
      <c r="CI396" s="41" t="str">
        <f t="shared" si="72"/>
        <v/>
      </c>
      <c r="CJ396" t="str">
        <f t="shared" si="73"/>
        <v/>
      </c>
      <c r="CK396" s="41" t="str">
        <f>IF(T396&lt;&gt;"","''habit'':"&amp;"''"&amp;T396&amp;"'',","")</f>
        <v/>
      </c>
      <c r="CL396" s="41" t="str">
        <f>IF(U396&lt;&gt;"","''life cycle habit'':"&amp;"''"&amp;U396&amp;"'',","")</f>
        <v/>
      </c>
      <c r="CM396" s="41" t="str">
        <f>IF(V396&lt;&gt;"","''graminoidHabit'':"&amp;"''"&amp;V396&amp;"'',","")</f>
        <v/>
      </c>
      <c r="CN396" s="41" t="str">
        <f>IF(W396&lt;&gt;"","''flower color'':"&amp;"''"&amp;W396&amp;"'',","")</f>
        <v/>
      </c>
      <c r="CO396" s="41" t="str">
        <f>IF(X396&lt;&gt;"","''heightInCentimeters'':"&amp;X396&amp;",","")</f>
        <v/>
      </c>
      <c r="CP396" s="41" t="str">
        <f>IF(Y396&lt;&gt;"",Y396,"")</f>
        <v/>
      </c>
      <c r="CQ396" s="41" t="str">
        <f t="shared" si="74"/>
        <v/>
      </c>
      <c r="CR396" s="42" t="str">
        <f t="shared" si="75"/>
        <v/>
      </c>
      <c r="CS396" t="str">
        <f t="shared" si="76"/>
        <v/>
      </c>
      <c r="CT396" t="str">
        <f>IF(L396="Y","tissue","")</f>
        <v/>
      </c>
      <c r="CU396" t="str">
        <f>IF(L396="Y","in collection","")</f>
        <v/>
      </c>
      <c r="CV396" t="str">
        <f>IF(L396="Y","dessicated","")</f>
        <v/>
      </c>
    </row>
    <row r="397" spans="1:100" ht="16.5" x14ac:dyDescent="0.3">
      <c r="A397" s="7"/>
      <c r="B397" s="19"/>
      <c r="C397" s="19"/>
      <c r="D397" s="19"/>
      <c r="E397" s="19"/>
      <c r="F397" s="19"/>
      <c r="G397" s="10"/>
      <c r="H397" s="14"/>
      <c r="I397" s="19"/>
      <c r="J397" s="19"/>
      <c r="K397" s="10"/>
      <c r="L397" s="19"/>
      <c r="M397" s="19"/>
      <c r="N397" s="19"/>
      <c r="O397" s="19"/>
      <c r="P397" s="19"/>
      <c r="Q397" s="24"/>
      <c r="R397" s="14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29"/>
      <c r="AL397" s="29"/>
      <c r="AM397" s="7"/>
      <c r="AN397" s="7"/>
      <c r="AO397" s="7"/>
      <c r="AP397" s="19"/>
      <c r="AQ397" s="19"/>
      <c r="AR397" s="19"/>
      <c r="AS397" s="14"/>
      <c r="AT397" s="19"/>
      <c r="AU397" s="19"/>
      <c r="AV397" s="19"/>
      <c r="AW397" s="14"/>
      <c r="AX397" s="19"/>
      <c r="AY397" s="19"/>
      <c r="AZ397" s="19"/>
      <c r="BA397" s="19"/>
      <c r="BB397" s="19"/>
      <c r="BC397" s="19"/>
      <c r="BD397" s="19"/>
      <c r="BE397" s="19"/>
      <c r="BF397" s="14"/>
      <c r="BG397" s="35" t="str">
        <f>IF(BB397&lt;&gt;"","&lt;a href='https://www.inaturalist.org/observations/"&amp;BB397&amp;" 'target='_blank' style='color: blue'&gt;iNaturalist Record: "&amp;BB397&amp;"&lt;/a&gt; ","")</f>
        <v/>
      </c>
      <c r="BH397" s="36" t="str">
        <f>IF(AT397&lt;&gt;"",AT397&amp;". ","")</f>
        <v/>
      </c>
      <c r="BI397" s="36" t="str">
        <f>IF(AV397&lt;&gt;"","Land use/disturbance history: "&amp;AV397&amp;". ","")</f>
        <v/>
      </c>
      <c r="BJ397" s="36" t="str">
        <f>IF(AW397&lt;&gt;"","Slope in degrees: "&amp;AW397&amp;". ","")</f>
        <v/>
      </c>
      <c r="BK397" s="36" t="str">
        <f>IF(AX397&lt;&gt;"","Slope aspect: "&amp;AX397&amp;". ","")</f>
        <v/>
      </c>
      <c r="BL397" s="36" t="str">
        <f>IF(AY397&lt;&gt;"","Soil description: "&amp;AY397&amp;". ","")</f>
        <v/>
      </c>
      <c r="BM397" s="36" t="str">
        <f>IF(BA397&lt;&gt;"","Terrain: "&amp;BA397&amp;". ","")</f>
        <v/>
      </c>
      <c r="BN397" s="36" t="str">
        <f t="shared" si="66"/>
        <v/>
      </c>
      <c r="BO397" t="str">
        <f t="shared" si="67"/>
        <v/>
      </c>
      <c r="BP397" t="str">
        <f>IF(BD397&lt;&gt;"","Permit: "&amp;BD397,"")</f>
        <v/>
      </c>
      <c r="BQ397" s="41" t="str">
        <f>IF(AA397="Abundant","Estimated frequency within viewshed: Abundant (&gt;500).",IF(AA397="Common","Estimated frequency within viewshed: Common (101-500).",IF(AA397="Frequent","Estimated frequency within viewshed: Frequent (11-100).",IF(AA397="Occasional","Estimated frequency within viewshed: Occasional (6-10).",IF(AA397="Rare","Estimated frequency within viewshed: Rare (1-5).","")))))</f>
        <v/>
      </c>
      <c r="BR397" s="41" t="str">
        <f>IF(B397&lt;&gt;"",B397&amp;". ","")</f>
        <v/>
      </c>
      <c r="BS397" s="41" t="str">
        <f>IF(M397="Same individual","Tissue sample collected.",IF(M397="Same population","Tissue sample collected from another individual in the same population.",""))</f>
        <v/>
      </c>
      <c r="BT397" s="41" t="str">
        <f>IF(R397&lt;&gt;"","Seed sample collected from "&amp;R397&amp;" plants within the same population.","")</f>
        <v/>
      </c>
      <c r="BU397" s="41" t="str">
        <f>IF(AB397&lt;&gt;"",AB397&amp;". ","")</f>
        <v/>
      </c>
      <c r="BV397" s="41" t="str">
        <f>IF(AE397&lt;&gt;"","Landowner: "&amp;AE397&amp;".","")</f>
        <v/>
      </c>
      <c r="BW397" s="41" t="str">
        <f>IF(AF397&lt;&gt;"","Element Occurrence ID: "&amp;AF397&amp;".","")</f>
        <v/>
      </c>
      <c r="BX397" s="41" t="str">
        <f t="shared" si="68"/>
        <v/>
      </c>
      <c r="BY397" t="str">
        <f t="shared" si="69"/>
        <v/>
      </c>
      <c r="BZ397" s="41" t="str">
        <f t="shared" si="70"/>
        <v/>
      </c>
      <c r="CA397" t="str">
        <f t="shared" si="71"/>
        <v/>
      </c>
      <c r="CB397" s="41" t="str">
        <f>IF(AU397&lt;&gt;"","Area immediately surrounding specimen: "&amp;AU397&amp;".","")</f>
        <v/>
      </c>
      <c r="CC397" s="41" t="str">
        <f>IF(T397&lt;&gt;"","Habit: "&amp;T397&amp;".","")</f>
        <v/>
      </c>
      <c r="CD397" s="41" t="str">
        <f>IF(U397&lt;&gt;"","Life history habit: "&amp;U397&amp;".","")</f>
        <v/>
      </c>
      <c r="CE397" s="41" t="str">
        <f>IF(V397&lt;&gt;"","Graminoid habit: "&amp;V397&amp;".","")</f>
        <v/>
      </c>
      <c r="CF397" s="41" t="str">
        <f>IF(W397&lt;&gt;"","Flower color: "&amp;W397&amp;".","")</f>
        <v/>
      </c>
      <c r="CG397" s="41" t="str">
        <f>IF(X397&lt;&gt;"","Height in centimeters: "&amp;X397&amp;".","")</f>
        <v/>
      </c>
      <c r="CH397" s="41" t="str">
        <f>IF(Y397&lt;&gt;"",Y397&amp;".","")</f>
        <v/>
      </c>
      <c r="CI397" s="41" t="str">
        <f t="shared" si="72"/>
        <v/>
      </c>
      <c r="CJ397" t="str">
        <f t="shared" si="73"/>
        <v/>
      </c>
      <c r="CK397" s="41" t="str">
        <f>IF(T397&lt;&gt;"","''habit'':"&amp;"''"&amp;T397&amp;"'',","")</f>
        <v/>
      </c>
      <c r="CL397" s="41" t="str">
        <f>IF(U397&lt;&gt;"","''life cycle habit'':"&amp;"''"&amp;U397&amp;"'',","")</f>
        <v/>
      </c>
      <c r="CM397" s="41" t="str">
        <f>IF(V397&lt;&gt;"","''graminoidHabit'':"&amp;"''"&amp;V397&amp;"'',","")</f>
        <v/>
      </c>
      <c r="CN397" s="41" t="str">
        <f>IF(W397&lt;&gt;"","''flower color'':"&amp;"''"&amp;W397&amp;"'',","")</f>
        <v/>
      </c>
      <c r="CO397" s="41" t="str">
        <f>IF(X397&lt;&gt;"","''heightInCentimeters'':"&amp;X397&amp;",","")</f>
        <v/>
      </c>
      <c r="CP397" s="41" t="str">
        <f>IF(Y397&lt;&gt;"",Y397,"")</f>
        <v/>
      </c>
      <c r="CQ397" s="41" t="str">
        <f t="shared" si="74"/>
        <v/>
      </c>
      <c r="CR397" s="42" t="str">
        <f t="shared" si="75"/>
        <v/>
      </c>
      <c r="CS397" t="str">
        <f t="shared" si="76"/>
        <v/>
      </c>
      <c r="CT397" t="str">
        <f>IF(L397="Y","tissue","")</f>
        <v/>
      </c>
      <c r="CU397" t="str">
        <f>IF(L397="Y","in collection","")</f>
        <v/>
      </c>
      <c r="CV397" t="str">
        <f>IF(L397="Y","dessicated","")</f>
        <v/>
      </c>
    </row>
    <row r="398" spans="1:100" ht="16.5" x14ac:dyDescent="0.3">
      <c r="A398" s="7"/>
      <c r="B398" s="19"/>
      <c r="C398" s="19"/>
      <c r="D398" s="19"/>
      <c r="E398" s="19"/>
      <c r="F398" s="19"/>
      <c r="G398" s="10"/>
      <c r="H398" s="14"/>
      <c r="I398" s="19"/>
      <c r="J398" s="19"/>
      <c r="K398" s="10"/>
      <c r="L398" s="19"/>
      <c r="M398" s="19"/>
      <c r="N398" s="19"/>
      <c r="O398" s="19"/>
      <c r="P398" s="19"/>
      <c r="Q398" s="24"/>
      <c r="R398" s="14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29"/>
      <c r="AL398" s="29"/>
      <c r="AM398" s="7"/>
      <c r="AN398" s="7"/>
      <c r="AO398" s="7"/>
      <c r="AP398" s="19"/>
      <c r="AQ398" s="19"/>
      <c r="AR398" s="19"/>
      <c r="AS398" s="14"/>
      <c r="AT398" s="19"/>
      <c r="AU398" s="19"/>
      <c r="AV398" s="19"/>
      <c r="AW398" s="14"/>
      <c r="AX398" s="19"/>
      <c r="AY398" s="19"/>
      <c r="AZ398" s="19"/>
      <c r="BA398" s="19"/>
      <c r="BB398" s="19"/>
      <c r="BC398" s="19"/>
      <c r="BD398" s="19"/>
      <c r="BE398" s="19"/>
      <c r="BF398" s="14"/>
      <c r="BG398" s="35" t="str">
        <f>IF(BB398&lt;&gt;"","&lt;a href='https://www.inaturalist.org/observations/"&amp;BB398&amp;" 'target='_blank' style='color: blue'&gt;iNaturalist Record: "&amp;BB398&amp;"&lt;/a&gt; ","")</f>
        <v/>
      </c>
      <c r="BH398" s="36" t="str">
        <f>IF(AT398&lt;&gt;"",AT398&amp;". ","")</f>
        <v/>
      </c>
      <c r="BI398" s="36" t="str">
        <f>IF(AV398&lt;&gt;"","Land use/disturbance history: "&amp;AV398&amp;". ","")</f>
        <v/>
      </c>
      <c r="BJ398" s="36" t="str">
        <f>IF(AW398&lt;&gt;"","Slope in degrees: "&amp;AW398&amp;". ","")</f>
        <v/>
      </c>
      <c r="BK398" s="36" t="str">
        <f>IF(AX398&lt;&gt;"","Slope aspect: "&amp;AX398&amp;". ","")</f>
        <v/>
      </c>
      <c r="BL398" s="36" t="str">
        <f>IF(AY398&lt;&gt;"","Soil description: "&amp;AY398&amp;". ","")</f>
        <v/>
      </c>
      <c r="BM398" s="36" t="str">
        <f>IF(BA398&lt;&gt;"","Terrain: "&amp;BA398&amp;". ","")</f>
        <v/>
      </c>
      <c r="BN398" s="36" t="str">
        <f t="shared" si="66"/>
        <v/>
      </c>
      <c r="BO398" t="str">
        <f t="shared" si="67"/>
        <v/>
      </c>
      <c r="BP398" t="str">
        <f>IF(BD398&lt;&gt;"","Permit: "&amp;BD398,"")</f>
        <v/>
      </c>
      <c r="BQ398" s="41" t="str">
        <f>IF(AA398="Abundant","Estimated frequency within viewshed: Abundant (&gt;500).",IF(AA398="Common","Estimated frequency within viewshed: Common (101-500).",IF(AA398="Frequent","Estimated frequency within viewshed: Frequent (11-100).",IF(AA398="Occasional","Estimated frequency within viewshed: Occasional (6-10).",IF(AA398="Rare","Estimated frequency within viewshed: Rare (1-5).","")))))</f>
        <v/>
      </c>
      <c r="BR398" s="41" t="str">
        <f>IF(B398&lt;&gt;"",B398&amp;". ","")</f>
        <v/>
      </c>
      <c r="BS398" s="41" t="str">
        <f>IF(M398="Same individual","Tissue sample collected.",IF(M398="Same population","Tissue sample collected from another individual in the same population.",""))</f>
        <v/>
      </c>
      <c r="BT398" s="41" t="str">
        <f>IF(R398&lt;&gt;"","Seed sample collected from "&amp;R398&amp;" plants within the same population.","")</f>
        <v/>
      </c>
      <c r="BU398" s="41" t="str">
        <f>IF(AB398&lt;&gt;"",AB398&amp;". ","")</f>
        <v/>
      </c>
      <c r="BV398" s="41" t="str">
        <f>IF(AE398&lt;&gt;"","Landowner: "&amp;AE398&amp;".","")</f>
        <v/>
      </c>
      <c r="BW398" s="41" t="str">
        <f>IF(AF398&lt;&gt;"","Element Occurrence ID: "&amp;AF398&amp;".","")</f>
        <v/>
      </c>
      <c r="BX398" s="41" t="str">
        <f t="shared" si="68"/>
        <v/>
      </c>
      <c r="BY398" t="str">
        <f t="shared" si="69"/>
        <v/>
      </c>
      <c r="BZ398" s="41" t="str">
        <f t="shared" si="70"/>
        <v/>
      </c>
      <c r="CA398" t="str">
        <f t="shared" si="71"/>
        <v/>
      </c>
      <c r="CB398" s="41" t="str">
        <f>IF(AU398&lt;&gt;"","Area immediately surrounding specimen: "&amp;AU398&amp;".","")</f>
        <v/>
      </c>
      <c r="CC398" s="41" t="str">
        <f>IF(T398&lt;&gt;"","Habit: "&amp;T398&amp;".","")</f>
        <v/>
      </c>
      <c r="CD398" s="41" t="str">
        <f>IF(U398&lt;&gt;"","Life history habit: "&amp;U398&amp;".","")</f>
        <v/>
      </c>
      <c r="CE398" s="41" t="str">
        <f>IF(V398&lt;&gt;"","Graminoid habit: "&amp;V398&amp;".","")</f>
        <v/>
      </c>
      <c r="CF398" s="41" t="str">
        <f>IF(W398&lt;&gt;"","Flower color: "&amp;W398&amp;".","")</f>
        <v/>
      </c>
      <c r="CG398" s="41" t="str">
        <f>IF(X398&lt;&gt;"","Height in centimeters: "&amp;X398&amp;".","")</f>
        <v/>
      </c>
      <c r="CH398" s="41" t="str">
        <f>IF(Y398&lt;&gt;"",Y398&amp;".","")</f>
        <v/>
      </c>
      <c r="CI398" s="41" t="str">
        <f t="shared" si="72"/>
        <v/>
      </c>
      <c r="CJ398" t="str">
        <f t="shared" si="73"/>
        <v/>
      </c>
      <c r="CK398" s="41" t="str">
        <f>IF(T398&lt;&gt;"","''habit'':"&amp;"''"&amp;T398&amp;"'',","")</f>
        <v/>
      </c>
      <c r="CL398" s="41" t="str">
        <f>IF(U398&lt;&gt;"","''life cycle habit'':"&amp;"''"&amp;U398&amp;"'',","")</f>
        <v/>
      </c>
      <c r="CM398" s="41" t="str">
        <f>IF(V398&lt;&gt;"","''graminoidHabit'':"&amp;"''"&amp;V398&amp;"'',","")</f>
        <v/>
      </c>
      <c r="CN398" s="41" t="str">
        <f>IF(W398&lt;&gt;"","''flower color'':"&amp;"''"&amp;W398&amp;"'',","")</f>
        <v/>
      </c>
      <c r="CO398" s="41" t="str">
        <f>IF(X398&lt;&gt;"","''heightInCentimeters'':"&amp;X398&amp;",","")</f>
        <v/>
      </c>
      <c r="CP398" s="41" t="str">
        <f>IF(Y398&lt;&gt;"",Y398,"")</f>
        <v/>
      </c>
      <c r="CQ398" s="41" t="str">
        <f t="shared" si="74"/>
        <v/>
      </c>
      <c r="CR398" s="42" t="str">
        <f t="shared" si="75"/>
        <v/>
      </c>
      <c r="CS398" t="str">
        <f t="shared" si="76"/>
        <v/>
      </c>
      <c r="CT398" t="str">
        <f>IF(L398="Y","tissue","")</f>
        <v/>
      </c>
      <c r="CU398" t="str">
        <f>IF(L398="Y","in collection","")</f>
        <v/>
      </c>
      <c r="CV398" t="str">
        <f>IF(L398="Y","dessicated","")</f>
        <v/>
      </c>
    </row>
    <row r="399" spans="1:100" ht="16.5" x14ac:dyDescent="0.3">
      <c r="A399" s="7"/>
      <c r="B399" s="19"/>
      <c r="C399" s="19"/>
      <c r="D399" s="19"/>
      <c r="E399" s="19"/>
      <c r="F399" s="19"/>
      <c r="G399" s="10"/>
      <c r="H399" s="14"/>
      <c r="I399" s="19"/>
      <c r="J399" s="19"/>
      <c r="K399" s="10"/>
      <c r="L399" s="19"/>
      <c r="M399" s="19"/>
      <c r="N399" s="19"/>
      <c r="O399" s="19"/>
      <c r="P399" s="19"/>
      <c r="Q399" s="24"/>
      <c r="R399" s="14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29"/>
      <c r="AL399" s="29"/>
      <c r="AM399" s="7"/>
      <c r="AN399" s="7"/>
      <c r="AO399" s="7"/>
      <c r="AP399" s="19"/>
      <c r="AQ399" s="19"/>
      <c r="AR399" s="19"/>
      <c r="AS399" s="14"/>
      <c r="AT399" s="19"/>
      <c r="AU399" s="19"/>
      <c r="AV399" s="19"/>
      <c r="AW399" s="14"/>
      <c r="AX399" s="19"/>
      <c r="AY399" s="19"/>
      <c r="AZ399" s="19"/>
      <c r="BA399" s="19"/>
      <c r="BB399" s="19"/>
      <c r="BC399" s="19"/>
      <c r="BD399" s="19"/>
      <c r="BE399" s="19"/>
      <c r="BF399" s="14"/>
      <c r="BG399" s="35" t="str">
        <f>IF(BB399&lt;&gt;"","&lt;a href='https://www.inaturalist.org/observations/"&amp;BB399&amp;" 'target='_blank' style='color: blue'&gt;iNaturalist Record: "&amp;BB399&amp;"&lt;/a&gt; ","")</f>
        <v/>
      </c>
      <c r="BH399" s="36" t="str">
        <f>IF(AT399&lt;&gt;"",AT399&amp;". ","")</f>
        <v/>
      </c>
      <c r="BI399" s="36" t="str">
        <f>IF(AV399&lt;&gt;"","Land use/disturbance history: "&amp;AV399&amp;". ","")</f>
        <v/>
      </c>
      <c r="BJ399" s="36" t="str">
        <f>IF(AW399&lt;&gt;"","Slope in degrees: "&amp;AW399&amp;". ","")</f>
        <v/>
      </c>
      <c r="BK399" s="36" t="str">
        <f>IF(AX399&lt;&gt;"","Slope aspect: "&amp;AX399&amp;". ","")</f>
        <v/>
      </c>
      <c r="BL399" s="36" t="str">
        <f>IF(AY399&lt;&gt;"","Soil description: "&amp;AY399&amp;". ","")</f>
        <v/>
      </c>
      <c r="BM399" s="36" t="str">
        <f>IF(BA399&lt;&gt;"","Terrain: "&amp;BA399&amp;". ","")</f>
        <v/>
      </c>
      <c r="BN399" s="36" t="str">
        <f t="shared" si="66"/>
        <v/>
      </c>
      <c r="BO399" t="str">
        <f t="shared" si="67"/>
        <v/>
      </c>
      <c r="BP399" t="str">
        <f>IF(BD399&lt;&gt;"","Permit: "&amp;BD399,"")</f>
        <v/>
      </c>
      <c r="BQ399" s="41" t="str">
        <f>IF(AA399="Abundant","Estimated frequency within viewshed: Abundant (&gt;500).",IF(AA399="Common","Estimated frequency within viewshed: Common (101-500).",IF(AA399="Frequent","Estimated frequency within viewshed: Frequent (11-100).",IF(AA399="Occasional","Estimated frequency within viewshed: Occasional (6-10).",IF(AA399="Rare","Estimated frequency within viewshed: Rare (1-5).","")))))</f>
        <v/>
      </c>
      <c r="BR399" s="41" t="str">
        <f>IF(B399&lt;&gt;"",B399&amp;". ","")</f>
        <v/>
      </c>
      <c r="BS399" s="41" t="str">
        <f>IF(M399="Same individual","Tissue sample collected.",IF(M399="Same population","Tissue sample collected from another individual in the same population.",""))</f>
        <v/>
      </c>
      <c r="BT399" s="41" t="str">
        <f>IF(R399&lt;&gt;"","Seed sample collected from "&amp;R399&amp;" plants within the same population.","")</f>
        <v/>
      </c>
      <c r="BU399" s="41" t="str">
        <f>IF(AB399&lt;&gt;"",AB399&amp;". ","")</f>
        <v/>
      </c>
      <c r="BV399" s="41" t="str">
        <f>IF(AE399&lt;&gt;"","Landowner: "&amp;AE399&amp;".","")</f>
        <v/>
      </c>
      <c r="BW399" s="41" t="str">
        <f>IF(AF399&lt;&gt;"","Element Occurrence ID: "&amp;AF399&amp;".","")</f>
        <v/>
      </c>
      <c r="BX399" s="41" t="str">
        <f t="shared" si="68"/>
        <v/>
      </c>
      <c r="BY399" t="str">
        <f t="shared" si="69"/>
        <v/>
      </c>
      <c r="BZ399" s="41" t="str">
        <f t="shared" si="70"/>
        <v/>
      </c>
      <c r="CA399" t="str">
        <f t="shared" si="71"/>
        <v/>
      </c>
      <c r="CB399" s="41" t="str">
        <f>IF(AU399&lt;&gt;"","Area immediately surrounding specimen: "&amp;AU399&amp;".","")</f>
        <v/>
      </c>
      <c r="CC399" s="41" t="str">
        <f>IF(T399&lt;&gt;"","Habit: "&amp;T399&amp;".","")</f>
        <v/>
      </c>
      <c r="CD399" s="41" t="str">
        <f>IF(U399&lt;&gt;"","Life history habit: "&amp;U399&amp;".","")</f>
        <v/>
      </c>
      <c r="CE399" s="41" t="str">
        <f>IF(V399&lt;&gt;"","Graminoid habit: "&amp;V399&amp;".","")</f>
        <v/>
      </c>
      <c r="CF399" s="41" t="str">
        <f>IF(W399&lt;&gt;"","Flower color: "&amp;W399&amp;".","")</f>
        <v/>
      </c>
      <c r="CG399" s="41" t="str">
        <f>IF(X399&lt;&gt;"","Height in centimeters: "&amp;X399&amp;".","")</f>
        <v/>
      </c>
      <c r="CH399" s="41" t="str">
        <f>IF(Y399&lt;&gt;"",Y399&amp;".","")</f>
        <v/>
      </c>
      <c r="CI399" s="41" t="str">
        <f t="shared" si="72"/>
        <v/>
      </c>
      <c r="CJ399" t="str">
        <f t="shared" si="73"/>
        <v/>
      </c>
      <c r="CK399" s="41" t="str">
        <f>IF(T399&lt;&gt;"","''habit'':"&amp;"''"&amp;T399&amp;"'',","")</f>
        <v/>
      </c>
      <c r="CL399" s="41" t="str">
        <f>IF(U399&lt;&gt;"","''life cycle habit'':"&amp;"''"&amp;U399&amp;"'',","")</f>
        <v/>
      </c>
      <c r="CM399" s="41" t="str">
        <f>IF(V399&lt;&gt;"","''graminoidHabit'':"&amp;"''"&amp;V399&amp;"'',","")</f>
        <v/>
      </c>
      <c r="CN399" s="41" t="str">
        <f>IF(W399&lt;&gt;"","''flower color'':"&amp;"''"&amp;W399&amp;"'',","")</f>
        <v/>
      </c>
      <c r="CO399" s="41" t="str">
        <f>IF(X399&lt;&gt;"","''heightInCentimeters'':"&amp;X399&amp;",","")</f>
        <v/>
      </c>
      <c r="CP399" s="41" t="str">
        <f>IF(Y399&lt;&gt;"",Y399,"")</f>
        <v/>
      </c>
      <c r="CQ399" s="41" t="str">
        <f t="shared" si="74"/>
        <v/>
      </c>
      <c r="CR399" s="42" t="str">
        <f t="shared" si="75"/>
        <v/>
      </c>
      <c r="CS399" t="str">
        <f t="shared" si="76"/>
        <v/>
      </c>
      <c r="CT399" t="str">
        <f>IF(L399="Y","tissue","")</f>
        <v/>
      </c>
      <c r="CU399" t="str">
        <f>IF(L399="Y","in collection","")</f>
        <v/>
      </c>
      <c r="CV399" t="str">
        <f>IF(L399="Y","dessicated","")</f>
        <v/>
      </c>
    </row>
    <row r="400" spans="1:100" ht="16.5" x14ac:dyDescent="0.3">
      <c r="A400" s="7"/>
      <c r="B400" s="19"/>
      <c r="C400" s="19"/>
      <c r="D400" s="19"/>
      <c r="E400" s="19"/>
      <c r="F400" s="19"/>
      <c r="G400" s="10"/>
      <c r="H400" s="14"/>
      <c r="I400" s="19"/>
      <c r="J400" s="19"/>
      <c r="K400" s="10"/>
      <c r="L400" s="19"/>
      <c r="M400" s="19"/>
      <c r="N400" s="19"/>
      <c r="O400" s="19"/>
      <c r="P400" s="19"/>
      <c r="Q400" s="24"/>
      <c r="R400" s="14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29"/>
      <c r="AL400" s="29"/>
      <c r="AM400" s="7"/>
      <c r="AN400" s="7"/>
      <c r="AO400" s="7"/>
      <c r="AP400" s="19"/>
      <c r="AQ400" s="19"/>
      <c r="AR400" s="19"/>
      <c r="AS400" s="14"/>
      <c r="AT400" s="19"/>
      <c r="AU400" s="19"/>
      <c r="AV400" s="19"/>
      <c r="AW400" s="14"/>
      <c r="AX400" s="19"/>
      <c r="AY400" s="19"/>
      <c r="AZ400" s="19"/>
      <c r="BA400" s="19"/>
      <c r="BB400" s="19"/>
      <c r="BC400" s="19"/>
      <c r="BD400" s="19"/>
      <c r="BE400" s="19"/>
      <c r="BF400" s="14"/>
      <c r="BG400" s="35" t="str">
        <f>IF(BB400&lt;&gt;"","&lt;a href='https://www.inaturalist.org/observations/"&amp;BB400&amp;" 'target='_blank' style='color: blue'&gt;iNaturalist Record: "&amp;BB400&amp;"&lt;/a&gt; ","")</f>
        <v/>
      </c>
      <c r="BH400" s="36" t="str">
        <f>IF(AT400&lt;&gt;"",AT400&amp;". ","")</f>
        <v/>
      </c>
      <c r="BI400" s="36" t="str">
        <f>IF(AV400&lt;&gt;"","Land use/disturbance history: "&amp;AV400&amp;". ","")</f>
        <v/>
      </c>
      <c r="BJ400" s="36" t="str">
        <f>IF(AW400&lt;&gt;"","Slope in degrees: "&amp;AW400&amp;". ","")</f>
        <v/>
      </c>
      <c r="BK400" s="36" t="str">
        <f>IF(AX400&lt;&gt;"","Slope aspect: "&amp;AX400&amp;". ","")</f>
        <v/>
      </c>
      <c r="BL400" s="36" t="str">
        <f>IF(AY400&lt;&gt;"","Soil description: "&amp;AY400&amp;". ","")</f>
        <v/>
      </c>
      <c r="BM400" s="36" t="str">
        <f>IF(BA400&lt;&gt;"","Terrain: "&amp;BA400&amp;". ","")</f>
        <v/>
      </c>
      <c r="BN400" s="36" t="str">
        <f t="shared" si="66"/>
        <v/>
      </c>
      <c r="BO400" t="str">
        <f t="shared" si="67"/>
        <v/>
      </c>
      <c r="BP400" t="str">
        <f>IF(BD400&lt;&gt;"","Permit: "&amp;BD400,"")</f>
        <v/>
      </c>
      <c r="BQ400" s="41" t="str">
        <f>IF(AA400="Abundant","Estimated frequency within viewshed: Abundant (&gt;500).",IF(AA400="Common","Estimated frequency within viewshed: Common (101-500).",IF(AA400="Frequent","Estimated frequency within viewshed: Frequent (11-100).",IF(AA400="Occasional","Estimated frequency within viewshed: Occasional (6-10).",IF(AA400="Rare","Estimated frequency within viewshed: Rare (1-5).","")))))</f>
        <v/>
      </c>
      <c r="BR400" s="41" t="str">
        <f>IF(B400&lt;&gt;"",B400&amp;". ","")</f>
        <v/>
      </c>
      <c r="BS400" s="41" t="str">
        <f>IF(M400="Same individual","Tissue sample collected.",IF(M400="Same population","Tissue sample collected from another individual in the same population.",""))</f>
        <v/>
      </c>
      <c r="BT400" s="41" t="str">
        <f>IF(R400&lt;&gt;"","Seed sample collected from "&amp;R400&amp;" plants within the same population.","")</f>
        <v/>
      </c>
      <c r="BU400" s="41" t="str">
        <f>IF(AB400&lt;&gt;"",AB400&amp;". ","")</f>
        <v/>
      </c>
      <c r="BV400" s="41" t="str">
        <f>IF(AE400&lt;&gt;"","Landowner: "&amp;AE400&amp;".","")</f>
        <v/>
      </c>
      <c r="BW400" s="41" t="str">
        <f>IF(AF400&lt;&gt;"","Element Occurrence ID: "&amp;AF400&amp;".","")</f>
        <v/>
      </c>
      <c r="BX400" s="41" t="str">
        <f t="shared" si="68"/>
        <v/>
      </c>
      <c r="BY400" t="str">
        <f t="shared" si="69"/>
        <v/>
      </c>
      <c r="BZ400" s="41" t="str">
        <f t="shared" si="70"/>
        <v/>
      </c>
      <c r="CA400" t="str">
        <f t="shared" si="71"/>
        <v/>
      </c>
      <c r="CB400" s="41" t="str">
        <f>IF(AU400&lt;&gt;"","Area immediately surrounding specimen: "&amp;AU400&amp;".","")</f>
        <v/>
      </c>
      <c r="CC400" s="41" t="str">
        <f>IF(T400&lt;&gt;"","Habit: "&amp;T400&amp;".","")</f>
        <v/>
      </c>
      <c r="CD400" s="41" t="str">
        <f>IF(U400&lt;&gt;"","Life history habit: "&amp;U400&amp;".","")</f>
        <v/>
      </c>
      <c r="CE400" s="41" t="str">
        <f>IF(V400&lt;&gt;"","Graminoid habit: "&amp;V400&amp;".","")</f>
        <v/>
      </c>
      <c r="CF400" s="41" t="str">
        <f>IF(W400&lt;&gt;"","Flower color: "&amp;W400&amp;".","")</f>
        <v/>
      </c>
      <c r="CG400" s="41" t="str">
        <f>IF(X400&lt;&gt;"","Height in centimeters: "&amp;X400&amp;".","")</f>
        <v/>
      </c>
      <c r="CH400" s="41" t="str">
        <f>IF(Y400&lt;&gt;"",Y400&amp;".","")</f>
        <v/>
      </c>
      <c r="CI400" s="41" t="str">
        <f t="shared" si="72"/>
        <v/>
      </c>
      <c r="CJ400" t="str">
        <f t="shared" si="73"/>
        <v/>
      </c>
      <c r="CK400" s="41" t="str">
        <f>IF(T400&lt;&gt;"","''habit'':"&amp;"''"&amp;T400&amp;"'',","")</f>
        <v/>
      </c>
      <c r="CL400" s="41" t="str">
        <f>IF(U400&lt;&gt;"","''life cycle habit'':"&amp;"''"&amp;U400&amp;"'',","")</f>
        <v/>
      </c>
      <c r="CM400" s="41" t="str">
        <f>IF(V400&lt;&gt;"","''graminoidHabit'':"&amp;"''"&amp;V400&amp;"'',","")</f>
        <v/>
      </c>
      <c r="CN400" s="41" t="str">
        <f>IF(W400&lt;&gt;"","''flower color'':"&amp;"''"&amp;W400&amp;"'',","")</f>
        <v/>
      </c>
      <c r="CO400" s="41" t="str">
        <f>IF(X400&lt;&gt;"","''heightInCentimeters'':"&amp;X400&amp;",","")</f>
        <v/>
      </c>
      <c r="CP400" s="41" t="str">
        <f>IF(Y400&lt;&gt;"",Y400,"")</f>
        <v/>
      </c>
      <c r="CQ400" s="41" t="str">
        <f t="shared" si="74"/>
        <v/>
      </c>
      <c r="CR400" s="42" t="str">
        <f t="shared" si="75"/>
        <v/>
      </c>
      <c r="CS400" t="str">
        <f t="shared" si="76"/>
        <v/>
      </c>
      <c r="CT400" t="str">
        <f>IF(L400="Y","tissue","")</f>
        <v/>
      </c>
      <c r="CU400" t="str">
        <f>IF(L400="Y","in collection","")</f>
        <v/>
      </c>
      <c r="CV400" t="str">
        <f>IF(L400="Y","dessicated","")</f>
        <v/>
      </c>
    </row>
    <row r="401" spans="1:100" ht="16.5" x14ac:dyDescent="0.3">
      <c r="A401" s="7"/>
      <c r="B401" s="19"/>
      <c r="C401" s="19"/>
      <c r="D401" s="19"/>
      <c r="E401" s="19"/>
      <c r="F401" s="19"/>
      <c r="G401" s="10"/>
      <c r="H401" s="14"/>
      <c r="I401" s="19"/>
      <c r="J401" s="19"/>
      <c r="K401" s="10"/>
      <c r="L401" s="19"/>
      <c r="M401" s="19"/>
      <c r="N401" s="19"/>
      <c r="O401" s="19"/>
      <c r="P401" s="19"/>
      <c r="Q401" s="24"/>
      <c r="R401" s="14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29"/>
      <c r="AL401" s="29"/>
      <c r="AM401" s="7"/>
      <c r="AN401" s="7"/>
      <c r="AO401" s="7"/>
      <c r="AP401" s="19"/>
      <c r="AQ401" s="19"/>
      <c r="AR401" s="19"/>
      <c r="AS401" s="14"/>
      <c r="AT401" s="19"/>
      <c r="AU401" s="19"/>
      <c r="AV401" s="19"/>
      <c r="AW401" s="14"/>
      <c r="AX401" s="19"/>
      <c r="AY401" s="19"/>
      <c r="AZ401" s="19"/>
      <c r="BA401" s="19"/>
      <c r="BB401" s="19"/>
      <c r="BC401" s="19"/>
      <c r="BD401" s="19"/>
      <c r="BE401" s="19"/>
      <c r="BF401" s="14"/>
      <c r="BG401" s="35" t="str">
        <f>IF(BB401&lt;&gt;"","&lt;a href='https://www.inaturalist.org/observations/"&amp;BB401&amp;" 'target='_blank' style='color: blue'&gt;iNaturalist Record: "&amp;BB401&amp;"&lt;/a&gt; ","")</f>
        <v/>
      </c>
      <c r="BH401" s="36" t="str">
        <f>IF(AT401&lt;&gt;"",AT401&amp;". ","")</f>
        <v/>
      </c>
      <c r="BI401" s="36" t="str">
        <f>IF(AV401&lt;&gt;"","Land use/disturbance history: "&amp;AV401&amp;". ","")</f>
        <v/>
      </c>
      <c r="BJ401" s="36" t="str">
        <f>IF(AW401&lt;&gt;"","Slope in degrees: "&amp;AW401&amp;". ","")</f>
        <v/>
      </c>
      <c r="BK401" s="36" t="str">
        <f>IF(AX401&lt;&gt;"","Slope aspect: "&amp;AX401&amp;". ","")</f>
        <v/>
      </c>
      <c r="BL401" s="36" t="str">
        <f>IF(AY401&lt;&gt;"","Soil description: "&amp;AY401&amp;". ","")</f>
        <v/>
      </c>
      <c r="BM401" s="36" t="str">
        <f>IF(BA401&lt;&gt;"","Terrain: "&amp;BA401&amp;". ","")</f>
        <v/>
      </c>
      <c r="BN401" s="36" t="str">
        <f t="shared" si="66"/>
        <v/>
      </c>
      <c r="BO401" t="str">
        <f t="shared" si="67"/>
        <v/>
      </c>
      <c r="BP401" t="str">
        <f>IF(BD401&lt;&gt;"","Permit: "&amp;BD401,"")</f>
        <v/>
      </c>
      <c r="BQ401" s="41" t="str">
        <f>IF(AA401="Abundant","Estimated frequency within viewshed: Abundant (&gt;500).",IF(AA401="Common","Estimated frequency within viewshed: Common (101-500).",IF(AA401="Frequent","Estimated frequency within viewshed: Frequent (11-100).",IF(AA401="Occasional","Estimated frequency within viewshed: Occasional (6-10).",IF(AA401="Rare","Estimated frequency within viewshed: Rare (1-5).","")))))</f>
        <v/>
      </c>
      <c r="BR401" s="41" t="str">
        <f>IF(B401&lt;&gt;"",B401&amp;". ","")</f>
        <v/>
      </c>
      <c r="BS401" s="41" t="str">
        <f>IF(M401="Same individual","Tissue sample collected.",IF(M401="Same population","Tissue sample collected from another individual in the same population.",""))</f>
        <v/>
      </c>
      <c r="BT401" s="41" t="str">
        <f>IF(R401&lt;&gt;"","Seed sample collected from "&amp;R401&amp;" plants within the same population.","")</f>
        <v/>
      </c>
      <c r="BU401" s="41" t="str">
        <f>IF(AB401&lt;&gt;"",AB401&amp;". ","")</f>
        <v/>
      </c>
      <c r="BV401" s="41" t="str">
        <f>IF(AE401&lt;&gt;"","Landowner: "&amp;AE401&amp;".","")</f>
        <v/>
      </c>
      <c r="BW401" s="41" t="str">
        <f>IF(AF401&lt;&gt;"","Element Occurrence ID: "&amp;AF401&amp;".","")</f>
        <v/>
      </c>
      <c r="BX401" s="41" t="str">
        <f t="shared" si="68"/>
        <v/>
      </c>
      <c r="BY401" t="str">
        <f t="shared" si="69"/>
        <v/>
      </c>
      <c r="BZ401" s="41" t="str">
        <f t="shared" si="70"/>
        <v/>
      </c>
      <c r="CA401" t="str">
        <f t="shared" si="71"/>
        <v/>
      </c>
      <c r="CB401" s="41" t="str">
        <f>IF(AU401&lt;&gt;"","Area immediately surrounding specimen: "&amp;AU401&amp;".","")</f>
        <v/>
      </c>
      <c r="CC401" s="41" t="str">
        <f>IF(T401&lt;&gt;"","Habit: "&amp;T401&amp;".","")</f>
        <v/>
      </c>
      <c r="CD401" s="41" t="str">
        <f>IF(U401&lt;&gt;"","Life history habit: "&amp;U401&amp;".","")</f>
        <v/>
      </c>
      <c r="CE401" s="41" t="str">
        <f>IF(V401&lt;&gt;"","Graminoid habit: "&amp;V401&amp;".","")</f>
        <v/>
      </c>
      <c r="CF401" s="41" t="str">
        <f>IF(W401&lt;&gt;"","Flower color: "&amp;W401&amp;".","")</f>
        <v/>
      </c>
      <c r="CG401" s="41" t="str">
        <f>IF(X401&lt;&gt;"","Height in centimeters: "&amp;X401&amp;".","")</f>
        <v/>
      </c>
      <c r="CH401" s="41" t="str">
        <f>IF(Y401&lt;&gt;"",Y401&amp;".","")</f>
        <v/>
      </c>
      <c r="CI401" s="41" t="str">
        <f t="shared" si="72"/>
        <v/>
      </c>
      <c r="CJ401" t="str">
        <f t="shared" si="73"/>
        <v/>
      </c>
      <c r="CK401" s="41" t="str">
        <f>IF(T401&lt;&gt;"","''habit'':"&amp;"''"&amp;T401&amp;"'',","")</f>
        <v/>
      </c>
      <c r="CL401" s="41" t="str">
        <f>IF(U401&lt;&gt;"","''life cycle habit'':"&amp;"''"&amp;U401&amp;"'',","")</f>
        <v/>
      </c>
      <c r="CM401" s="41" t="str">
        <f>IF(V401&lt;&gt;"","''graminoidHabit'':"&amp;"''"&amp;V401&amp;"'',","")</f>
        <v/>
      </c>
      <c r="CN401" s="41" t="str">
        <f>IF(W401&lt;&gt;"","''flower color'':"&amp;"''"&amp;W401&amp;"'',","")</f>
        <v/>
      </c>
      <c r="CO401" s="41" t="str">
        <f>IF(X401&lt;&gt;"","''heightInCentimeters'':"&amp;X401&amp;",","")</f>
        <v/>
      </c>
      <c r="CP401" s="41" t="str">
        <f>IF(Y401&lt;&gt;"",Y401,"")</f>
        <v/>
      </c>
      <c r="CQ401" s="41" t="str">
        <f t="shared" si="74"/>
        <v/>
      </c>
      <c r="CR401" s="42" t="str">
        <f t="shared" si="75"/>
        <v/>
      </c>
      <c r="CS401" t="str">
        <f t="shared" si="76"/>
        <v/>
      </c>
      <c r="CT401" t="str">
        <f>IF(L401="Y","tissue","")</f>
        <v/>
      </c>
      <c r="CU401" t="str">
        <f>IF(L401="Y","in collection","")</f>
        <v/>
      </c>
      <c r="CV401" t="str">
        <f>IF(L401="Y","dessicated","")</f>
        <v/>
      </c>
    </row>
    <row r="402" spans="1:100" ht="16.5" x14ac:dyDescent="0.3">
      <c r="A402" s="7"/>
      <c r="B402" s="19"/>
      <c r="C402" s="19"/>
      <c r="D402" s="19"/>
      <c r="E402" s="19"/>
      <c r="F402" s="19"/>
      <c r="G402" s="10"/>
      <c r="H402" s="14"/>
      <c r="I402" s="19"/>
      <c r="J402" s="19"/>
      <c r="K402" s="10"/>
      <c r="L402" s="19"/>
      <c r="M402" s="19"/>
      <c r="N402" s="19"/>
      <c r="O402" s="19"/>
      <c r="P402" s="19"/>
      <c r="Q402" s="24"/>
      <c r="R402" s="14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29"/>
      <c r="AL402" s="29"/>
      <c r="AM402" s="7"/>
      <c r="AN402" s="7"/>
      <c r="AO402" s="7"/>
      <c r="AP402" s="19"/>
      <c r="AQ402" s="19"/>
      <c r="AR402" s="19"/>
      <c r="AS402" s="14"/>
      <c r="AT402" s="19"/>
      <c r="AU402" s="19"/>
      <c r="AV402" s="19"/>
      <c r="AW402" s="14"/>
      <c r="AX402" s="19"/>
      <c r="AY402" s="19"/>
      <c r="AZ402" s="19"/>
      <c r="BA402" s="19"/>
      <c r="BB402" s="19"/>
      <c r="BC402" s="19"/>
      <c r="BD402" s="19"/>
      <c r="BE402" s="19"/>
      <c r="BF402" s="14"/>
      <c r="BG402" s="35" t="str">
        <f>IF(BB402&lt;&gt;"","&lt;a href='https://www.inaturalist.org/observations/"&amp;BB402&amp;" 'target='_blank' style='color: blue'&gt;iNaturalist Record: "&amp;BB402&amp;"&lt;/a&gt; ","")</f>
        <v/>
      </c>
      <c r="BH402" s="36" t="str">
        <f>IF(AT402&lt;&gt;"",AT402&amp;". ","")</f>
        <v/>
      </c>
      <c r="BI402" s="36" t="str">
        <f>IF(AV402&lt;&gt;"","Land use/disturbance history: "&amp;AV402&amp;". ","")</f>
        <v/>
      </c>
      <c r="BJ402" s="36" t="str">
        <f>IF(AW402&lt;&gt;"","Slope in degrees: "&amp;AW402&amp;". ","")</f>
        <v/>
      </c>
      <c r="BK402" s="36" t="str">
        <f>IF(AX402&lt;&gt;"","Slope aspect: "&amp;AX402&amp;". ","")</f>
        <v/>
      </c>
      <c r="BL402" s="36" t="str">
        <f>IF(AY402&lt;&gt;"","Soil description: "&amp;AY402&amp;". ","")</f>
        <v/>
      </c>
      <c r="BM402" s="36" t="str">
        <f>IF(BA402&lt;&gt;"","Terrain: "&amp;BA402&amp;". ","")</f>
        <v/>
      </c>
      <c r="BN402" s="36" t="str">
        <f t="shared" si="66"/>
        <v/>
      </c>
      <c r="BO402" t="str">
        <f t="shared" si="67"/>
        <v/>
      </c>
      <c r="BP402" t="str">
        <f>IF(BD402&lt;&gt;"","Permit: "&amp;BD402,"")</f>
        <v/>
      </c>
      <c r="BQ402" s="41" t="str">
        <f>IF(AA402="Abundant","Estimated frequency within viewshed: Abundant (&gt;500).",IF(AA402="Common","Estimated frequency within viewshed: Common (101-500).",IF(AA402="Frequent","Estimated frequency within viewshed: Frequent (11-100).",IF(AA402="Occasional","Estimated frequency within viewshed: Occasional (6-10).",IF(AA402="Rare","Estimated frequency within viewshed: Rare (1-5).","")))))</f>
        <v/>
      </c>
      <c r="BR402" s="41" t="str">
        <f>IF(B402&lt;&gt;"",B402&amp;". ","")</f>
        <v/>
      </c>
      <c r="BS402" s="41" t="str">
        <f>IF(M402="Same individual","Tissue sample collected.",IF(M402="Same population","Tissue sample collected from another individual in the same population.",""))</f>
        <v/>
      </c>
      <c r="BT402" s="41" t="str">
        <f>IF(R402&lt;&gt;"","Seed sample collected from "&amp;R402&amp;" plants within the same population.","")</f>
        <v/>
      </c>
      <c r="BU402" s="41" t="str">
        <f>IF(AB402&lt;&gt;"",AB402&amp;". ","")</f>
        <v/>
      </c>
      <c r="BV402" s="41" t="str">
        <f>IF(AE402&lt;&gt;"","Landowner: "&amp;AE402&amp;".","")</f>
        <v/>
      </c>
      <c r="BW402" s="41" t="str">
        <f>IF(AF402&lt;&gt;"","Element Occurrence ID: "&amp;AF402&amp;".","")</f>
        <v/>
      </c>
      <c r="BX402" s="41" t="str">
        <f t="shared" si="68"/>
        <v/>
      </c>
      <c r="BY402" t="str">
        <f t="shared" si="69"/>
        <v/>
      </c>
      <c r="BZ402" s="41" t="str">
        <f t="shared" si="70"/>
        <v/>
      </c>
      <c r="CA402" t="str">
        <f t="shared" si="71"/>
        <v/>
      </c>
      <c r="CB402" s="41" t="str">
        <f>IF(AU402&lt;&gt;"","Area immediately surrounding specimen: "&amp;AU402&amp;".","")</f>
        <v/>
      </c>
      <c r="CC402" s="41" t="str">
        <f>IF(T402&lt;&gt;"","Habit: "&amp;T402&amp;".","")</f>
        <v/>
      </c>
      <c r="CD402" s="41" t="str">
        <f>IF(U402&lt;&gt;"","Life history habit: "&amp;U402&amp;".","")</f>
        <v/>
      </c>
      <c r="CE402" s="41" t="str">
        <f>IF(V402&lt;&gt;"","Graminoid habit: "&amp;V402&amp;".","")</f>
        <v/>
      </c>
      <c r="CF402" s="41" t="str">
        <f>IF(W402&lt;&gt;"","Flower color: "&amp;W402&amp;".","")</f>
        <v/>
      </c>
      <c r="CG402" s="41" t="str">
        <f>IF(X402&lt;&gt;"","Height in centimeters: "&amp;X402&amp;".","")</f>
        <v/>
      </c>
      <c r="CH402" s="41" t="str">
        <f>IF(Y402&lt;&gt;"",Y402&amp;".","")</f>
        <v/>
      </c>
      <c r="CI402" s="41" t="str">
        <f t="shared" si="72"/>
        <v/>
      </c>
      <c r="CJ402" t="str">
        <f t="shared" si="73"/>
        <v/>
      </c>
      <c r="CK402" s="41" t="str">
        <f>IF(T402&lt;&gt;"","''habit'':"&amp;"''"&amp;T402&amp;"'',","")</f>
        <v/>
      </c>
      <c r="CL402" s="41" t="str">
        <f>IF(U402&lt;&gt;"","''life cycle habit'':"&amp;"''"&amp;U402&amp;"'',","")</f>
        <v/>
      </c>
      <c r="CM402" s="41" t="str">
        <f>IF(V402&lt;&gt;"","''graminoidHabit'':"&amp;"''"&amp;V402&amp;"'',","")</f>
        <v/>
      </c>
      <c r="CN402" s="41" t="str">
        <f>IF(W402&lt;&gt;"","''flower color'':"&amp;"''"&amp;W402&amp;"'',","")</f>
        <v/>
      </c>
      <c r="CO402" s="41" t="str">
        <f>IF(X402&lt;&gt;"","''heightInCentimeters'':"&amp;X402&amp;",","")</f>
        <v/>
      </c>
      <c r="CP402" s="41" t="str">
        <f>IF(Y402&lt;&gt;"",Y402,"")</f>
        <v/>
      </c>
      <c r="CQ402" s="41" t="str">
        <f t="shared" si="74"/>
        <v/>
      </c>
      <c r="CR402" s="42" t="str">
        <f t="shared" si="75"/>
        <v/>
      </c>
      <c r="CS402" t="str">
        <f t="shared" si="76"/>
        <v/>
      </c>
      <c r="CT402" t="str">
        <f>IF(L402="Y","tissue","")</f>
        <v/>
      </c>
      <c r="CU402" t="str">
        <f>IF(L402="Y","in collection","")</f>
        <v/>
      </c>
      <c r="CV402" t="str">
        <f>IF(L402="Y","dessicated","")</f>
        <v/>
      </c>
    </row>
    <row r="403" spans="1:100" ht="16.5" x14ac:dyDescent="0.3">
      <c r="A403" s="7"/>
      <c r="B403" s="19"/>
      <c r="C403" s="19"/>
      <c r="D403" s="19"/>
      <c r="E403" s="19"/>
      <c r="F403" s="19"/>
      <c r="G403" s="10"/>
      <c r="H403" s="14"/>
      <c r="I403" s="19"/>
      <c r="J403" s="19"/>
      <c r="K403" s="10"/>
      <c r="L403" s="19"/>
      <c r="M403" s="19"/>
      <c r="N403" s="19"/>
      <c r="O403" s="19"/>
      <c r="P403" s="19"/>
      <c r="Q403" s="24"/>
      <c r="R403" s="14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29"/>
      <c r="AL403" s="29"/>
      <c r="AM403" s="7"/>
      <c r="AN403" s="7"/>
      <c r="AO403" s="7"/>
      <c r="AP403" s="19"/>
      <c r="AQ403" s="19"/>
      <c r="AR403" s="19"/>
      <c r="AS403" s="14"/>
      <c r="AT403" s="19"/>
      <c r="AU403" s="19"/>
      <c r="AV403" s="19"/>
      <c r="AW403" s="14"/>
      <c r="AX403" s="19"/>
      <c r="AY403" s="19"/>
      <c r="AZ403" s="19"/>
      <c r="BA403" s="19"/>
      <c r="BB403" s="19"/>
      <c r="BC403" s="19"/>
      <c r="BD403" s="19"/>
      <c r="BE403" s="19"/>
      <c r="BF403" s="14"/>
      <c r="BG403" s="35" t="str">
        <f>IF(BB403&lt;&gt;"","&lt;a href='https://www.inaturalist.org/observations/"&amp;BB403&amp;" 'target='_blank' style='color: blue'&gt;iNaturalist Record: "&amp;BB403&amp;"&lt;/a&gt; ","")</f>
        <v/>
      </c>
      <c r="BH403" s="36" t="str">
        <f>IF(AT403&lt;&gt;"",AT403&amp;". ","")</f>
        <v/>
      </c>
      <c r="BI403" s="36" t="str">
        <f>IF(AV403&lt;&gt;"","Land use/disturbance history: "&amp;AV403&amp;". ","")</f>
        <v/>
      </c>
      <c r="BJ403" s="36" t="str">
        <f>IF(AW403&lt;&gt;"","Slope in degrees: "&amp;AW403&amp;". ","")</f>
        <v/>
      </c>
      <c r="BK403" s="36" t="str">
        <f>IF(AX403&lt;&gt;"","Slope aspect: "&amp;AX403&amp;". ","")</f>
        <v/>
      </c>
      <c r="BL403" s="36" t="str">
        <f>IF(AY403&lt;&gt;"","Soil description: "&amp;AY403&amp;". ","")</f>
        <v/>
      </c>
      <c r="BM403" s="36" t="str">
        <f>IF(BA403&lt;&gt;"","Terrain: "&amp;BA403&amp;". ","")</f>
        <v/>
      </c>
      <c r="BN403" s="36" t="str">
        <f t="shared" si="66"/>
        <v/>
      </c>
      <c r="BO403" t="str">
        <f t="shared" si="67"/>
        <v/>
      </c>
      <c r="BP403" t="str">
        <f>IF(BD403&lt;&gt;"","Permit: "&amp;BD403,"")</f>
        <v/>
      </c>
      <c r="BQ403" s="41" t="str">
        <f>IF(AA403="Abundant","Estimated frequency within viewshed: Abundant (&gt;500).",IF(AA403="Common","Estimated frequency within viewshed: Common (101-500).",IF(AA403="Frequent","Estimated frequency within viewshed: Frequent (11-100).",IF(AA403="Occasional","Estimated frequency within viewshed: Occasional (6-10).",IF(AA403="Rare","Estimated frequency within viewshed: Rare (1-5).","")))))</f>
        <v/>
      </c>
      <c r="BR403" s="41" t="str">
        <f>IF(B403&lt;&gt;"",B403&amp;". ","")</f>
        <v/>
      </c>
      <c r="BS403" s="41" t="str">
        <f>IF(M403="Same individual","Tissue sample collected.",IF(M403="Same population","Tissue sample collected from another individual in the same population.",""))</f>
        <v/>
      </c>
      <c r="BT403" s="41" t="str">
        <f>IF(R403&lt;&gt;"","Seed sample collected from "&amp;R403&amp;" plants within the same population.","")</f>
        <v/>
      </c>
      <c r="BU403" s="41" t="str">
        <f>IF(AB403&lt;&gt;"",AB403&amp;". ","")</f>
        <v/>
      </c>
      <c r="BV403" s="41" t="str">
        <f>IF(AE403&lt;&gt;"","Landowner: "&amp;AE403&amp;".","")</f>
        <v/>
      </c>
      <c r="BW403" s="41" t="str">
        <f>IF(AF403&lt;&gt;"","Element Occurrence ID: "&amp;AF403&amp;".","")</f>
        <v/>
      </c>
      <c r="BX403" s="41" t="str">
        <f t="shared" si="68"/>
        <v/>
      </c>
      <c r="BY403" t="str">
        <f t="shared" si="69"/>
        <v/>
      </c>
      <c r="BZ403" s="41" t="str">
        <f t="shared" si="70"/>
        <v/>
      </c>
      <c r="CA403" t="str">
        <f t="shared" si="71"/>
        <v/>
      </c>
      <c r="CB403" s="41" t="str">
        <f>IF(AU403&lt;&gt;"","Area immediately surrounding specimen: "&amp;AU403&amp;".","")</f>
        <v/>
      </c>
      <c r="CC403" s="41" t="str">
        <f>IF(T403&lt;&gt;"","Habit: "&amp;T403&amp;".","")</f>
        <v/>
      </c>
      <c r="CD403" s="41" t="str">
        <f>IF(U403&lt;&gt;"","Life history habit: "&amp;U403&amp;".","")</f>
        <v/>
      </c>
      <c r="CE403" s="41" t="str">
        <f>IF(V403&lt;&gt;"","Graminoid habit: "&amp;V403&amp;".","")</f>
        <v/>
      </c>
      <c r="CF403" s="41" t="str">
        <f>IF(W403&lt;&gt;"","Flower color: "&amp;W403&amp;".","")</f>
        <v/>
      </c>
      <c r="CG403" s="41" t="str">
        <f>IF(X403&lt;&gt;"","Height in centimeters: "&amp;X403&amp;".","")</f>
        <v/>
      </c>
      <c r="CH403" s="41" t="str">
        <f>IF(Y403&lt;&gt;"",Y403&amp;".","")</f>
        <v/>
      </c>
      <c r="CI403" s="41" t="str">
        <f t="shared" si="72"/>
        <v/>
      </c>
      <c r="CJ403" t="str">
        <f t="shared" si="73"/>
        <v/>
      </c>
      <c r="CK403" s="41" t="str">
        <f>IF(T403&lt;&gt;"","''habit'':"&amp;"''"&amp;T403&amp;"'',","")</f>
        <v/>
      </c>
      <c r="CL403" s="41" t="str">
        <f>IF(U403&lt;&gt;"","''life cycle habit'':"&amp;"''"&amp;U403&amp;"'',","")</f>
        <v/>
      </c>
      <c r="CM403" s="41" t="str">
        <f>IF(V403&lt;&gt;"","''graminoidHabit'':"&amp;"''"&amp;V403&amp;"'',","")</f>
        <v/>
      </c>
      <c r="CN403" s="41" t="str">
        <f>IF(W403&lt;&gt;"","''flower color'':"&amp;"''"&amp;W403&amp;"'',","")</f>
        <v/>
      </c>
      <c r="CO403" s="41" t="str">
        <f>IF(X403&lt;&gt;"","''heightInCentimeters'':"&amp;X403&amp;",","")</f>
        <v/>
      </c>
      <c r="CP403" s="41" t="str">
        <f>IF(Y403&lt;&gt;"",Y403,"")</f>
        <v/>
      </c>
      <c r="CQ403" s="41" t="str">
        <f t="shared" si="74"/>
        <v/>
      </c>
      <c r="CR403" s="42" t="str">
        <f t="shared" si="75"/>
        <v/>
      </c>
      <c r="CS403" t="str">
        <f t="shared" si="76"/>
        <v/>
      </c>
      <c r="CT403" t="str">
        <f>IF(L403="Y","tissue","")</f>
        <v/>
      </c>
      <c r="CU403" t="str">
        <f>IF(L403="Y","in collection","")</f>
        <v/>
      </c>
      <c r="CV403" t="str">
        <f>IF(L403="Y","dessicated","")</f>
        <v/>
      </c>
    </row>
    <row r="404" spans="1:100" ht="16.5" x14ac:dyDescent="0.3">
      <c r="A404" s="7"/>
      <c r="B404" s="19"/>
      <c r="C404" s="19"/>
      <c r="D404" s="19"/>
      <c r="E404" s="19"/>
      <c r="F404" s="19"/>
      <c r="G404" s="10"/>
      <c r="H404" s="14"/>
      <c r="I404" s="19"/>
      <c r="J404" s="19"/>
      <c r="K404" s="10"/>
      <c r="L404" s="19"/>
      <c r="M404" s="19"/>
      <c r="N404" s="19"/>
      <c r="O404" s="19"/>
      <c r="P404" s="19"/>
      <c r="Q404" s="24"/>
      <c r="R404" s="14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29"/>
      <c r="AL404" s="29"/>
      <c r="AM404" s="7"/>
      <c r="AN404" s="7"/>
      <c r="AO404" s="7"/>
      <c r="AP404" s="19"/>
      <c r="AQ404" s="19"/>
      <c r="AR404" s="19"/>
      <c r="AS404" s="14"/>
      <c r="AT404" s="19"/>
      <c r="AU404" s="19"/>
      <c r="AV404" s="19"/>
      <c r="AW404" s="14"/>
      <c r="AX404" s="19"/>
      <c r="AY404" s="19"/>
      <c r="AZ404" s="19"/>
      <c r="BA404" s="19"/>
      <c r="BB404" s="19"/>
      <c r="BC404" s="19"/>
      <c r="BD404" s="19"/>
      <c r="BE404" s="19"/>
      <c r="BF404" s="14"/>
      <c r="BG404" s="35" t="str">
        <f>IF(BB404&lt;&gt;"","&lt;a href='https://www.inaturalist.org/observations/"&amp;BB404&amp;" 'target='_blank' style='color: blue'&gt;iNaturalist Record: "&amp;BB404&amp;"&lt;/a&gt; ","")</f>
        <v/>
      </c>
      <c r="BH404" s="36" t="str">
        <f>IF(AT404&lt;&gt;"",AT404&amp;". ","")</f>
        <v/>
      </c>
      <c r="BI404" s="36" t="str">
        <f>IF(AV404&lt;&gt;"","Land use/disturbance history: "&amp;AV404&amp;". ","")</f>
        <v/>
      </c>
      <c r="BJ404" s="36" t="str">
        <f>IF(AW404&lt;&gt;"","Slope in degrees: "&amp;AW404&amp;". ","")</f>
        <v/>
      </c>
      <c r="BK404" s="36" t="str">
        <f>IF(AX404&lt;&gt;"","Slope aspect: "&amp;AX404&amp;". ","")</f>
        <v/>
      </c>
      <c r="BL404" s="36" t="str">
        <f>IF(AY404&lt;&gt;"","Soil description: "&amp;AY404&amp;". ","")</f>
        <v/>
      </c>
      <c r="BM404" s="36" t="str">
        <f>IF(BA404&lt;&gt;"","Terrain: "&amp;BA404&amp;". ","")</f>
        <v/>
      </c>
      <c r="BN404" s="36" t="str">
        <f t="shared" si="66"/>
        <v/>
      </c>
      <c r="BO404" t="str">
        <f t="shared" si="67"/>
        <v/>
      </c>
      <c r="BP404" t="str">
        <f>IF(BD404&lt;&gt;"","Permit: "&amp;BD404,"")</f>
        <v/>
      </c>
      <c r="BQ404" s="41" t="str">
        <f>IF(AA404="Abundant","Estimated frequency within viewshed: Abundant (&gt;500).",IF(AA404="Common","Estimated frequency within viewshed: Common (101-500).",IF(AA404="Frequent","Estimated frequency within viewshed: Frequent (11-100).",IF(AA404="Occasional","Estimated frequency within viewshed: Occasional (6-10).",IF(AA404="Rare","Estimated frequency within viewshed: Rare (1-5).","")))))</f>
        <v/>
      </c>
      <c r="BR404" s="41" t="str">
        <f>IF(B404&lt;&gt;"",B404&amp;". ","")</f>
        <v/>
      </c>
      <c r="BS404" s="41" t="str">
        <f>IF(M404="Same individual","Tissue sample collected.",IF(M404="Same population","Tissue sample collected from another individual in the same population.",""))</f>
        <v/>
      </c>
      <c r="BT404" s="41" t="str">
        <f>IF(R404&lt;&gt;"","Seed sample collected from "&amp;R404&amp;" plants within the same population.","")</f>
        <v/>
      </c>
      <c r="BU404" s="41" t="str">
        <f>IF(AB404&lt;&gt;"",AB404&amp;". ","")</f>
        <v/>
      </c>
      <c r="BV404" s="41" t="str">
        <f>IF(AE404&lt;&gt;"","Landowner: "&amp;AE404&amp;".","")</f>
        <v/>
      </c>
      <c r="BW404" s="41" t="str">
        <f>IF(AF404&lt;&gt;"","Element Occurrence ID: "&amp;AF404&amp;".","")</f>
        <v/>
      </c>
      <c r="BX404" s="41" t="str">
        <f t="shared" si="68"/>
        <v/>
      </c>
      <c r="BY404" t="str">
        <f t="shared" si="69"/>
        <v/>
      </c>
      <c r="BZ404" s="41" t="str">
        <f t="shared" si="70"/>
        <v/>
      </c>
      <c r="CA404" t="str">
        <f t="shared" si="71"/>
        <v/>
      </c>
      <c r="CB404" s="41" t="str">
        <f>IF(AU404&lt;&gt;"","Area immediately surrounding specimen: "&amp;AU404&amp;".","")</f>
        <v/>
      </c>
      <c r="CC404" s="41" t="str">
        <f>IF(T404&lt;&gt;"","Habit: "&amp;T404&amp;".","")</f>
        <v/>
      </c>
      <c r="CD404" s="41" t="str">
        <f>IF(U404&lt;&gt;"","Life history habit: "&amp;U404&amp;".","")</f>
        <v/>
      </c>
      <c r="CE404" s="41" t="str">
        <f>IF(V404&lt;&gt;"","Graminoid habit: "&amp;V404&amp;".","")</f>
        <v/>
      </c>
      <c r="CF404" s="41" t="str">
        <f>IF(W404&lt;&gt;"","Flower color: "&amp;W404&amp;".","")</f>
        <v/>
      </c>
      <c r="CG404" s="41" t="str">
        <f>IF(X404&lt;&gt;"","Height in centimeters: "&amp;X404&amp;".","")</f>
        <v/>
      </c>
      <c r="CH404" s="41" t="str">
        <f>IF(Y404&lt;&gt;"",Y404&amp;".","")</f>
        <v/>
      </c>
      <c r="CI404" s="41" t="str">
        <f t="shared" si="72"/>
        <v/>
      </c>
      <c r="CJ404" t="str">
        <f t="shared" si="73"/>
        <v/>
      </c>
      <c r="CK404" s="41" t="str">
        <f>IF(T404&lt;&gt;"","''habit'':"&amp;"''"&amp;T404&amp;"'',","")</f>
        <v/>
      </c>
      <c r="CL404" s="41" t="str">
        <f>IF(U404&lt;&gt;"","''life cycle habit'':"&amp;"''"&amp;U404&amp;"'',","")</f>
        <v/>
      </c>
      <c r="CM404" s="41" t="str">
        <f>IF(V404&lt;&gt;"","''graminoidHabit'':"&amp;"''"&amp;V404&amp;"'',","")</f>
        <v/>
      </c>
      <c r="CN404" s="41" t="str">
        <f>IF(W404&lt;&gt;"","''flower color'':"&amp;"''"&amp;W404&amp;"'',","")</f>
        <v/>
      </c>
      <c r="CO404" s="41" t="str">
        <f>IF(X404&lt;&gt;"","''heightInCentimeters'':"&amp;X404&amp;",","")</f>
        <v/>
      </c>
      <c r="CP404" s="41" t="str">
        <f>IF(Y404&lt;&gt;"",Y404,"")</f>
        <v/>
      </c>
      <c r="CQ404" s="41" t="str">
        <f t="shared" si="74"/>
        <v/>
      </c>
      <c r="CR404" s="42" t="str">
        <f t="shared" si="75"/>
        <v/>
      </c>
      <c r="CS404" t="str">
        <f t="shared" si="76"/>
        <v/>
      </c>
      <c r="CT404" t="str">
        <f>IF(L404="Y","tissue","")</f>
        <v/>
      </c>
      <c r="CU404" t="str">
        <f>IF(L404="Y","in collection","")</f>
        <v/>
      </c>
      <c r="CV404" t="str">
        <f>IF(L404="Y","dessicated","")</f>
        <v/>
      </c>
    </row>
    <row r="405" spans="1:100" ht="16.5" x14ac:dyDescent="0.3">
      <c r="A405" s="7"/>
      <c r="B405" s="19"/>
      <c r="C405" s="19"/>
      <c r="D405" s="19"/>
      <c r="E405" s="19"/>
      <c r="F405" s="19"/>
      <c r="G405" s="10"/>
      <c r="H405" s="14"/>
      <c r="I405" s="19"/>
      <c r="J405" s="19"/>
      <c r="K405" s="10"/>
      <c r="L405" s="19"/>
      <c r="M405" s="19"/>
      <c r="N405" s="19"/>
      <c r="O405" s="19"/>
      <c r="P405" s="19"/>
      <c r="Q405" s="24"/>
      <c r="R405" s="14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29"/>
      <c r="AL405" s="29"/>
      <c r="AM405" s="7"/>
      <c r="AN405" s="7"/>
      <c r="AO405" s="7"/>
      <c r="AP405" s="19"/>
      <c r="AQ405" s="19"/>
      <c r="AR405" s="19"/>
      <c r="AS405" s="14"/>
      <c r="AT405" s="19"/>
      <c r="AU405" s="19"/>
      <c r="AV405" s="19"/>
      <c r="AW405" s="14"/>
      <c r="AX405" s="19"/>
      <c r="AY405" s="19"/>
      <c r="AZ405" s="19"/>
      <c r="BA405" s="19"/>
      <c r="BB405" s="19"/>
      <c r="BC405" s="19"/>
      <c r="BD405" s="19"/>
      <c r="BE405" s="19"/>
      <c r="BF405" s="14"/>
      <c r="BG405" s="35" t="str">
        <f>IF(BB405&lt;&gt;"","&lt;a href='https://www.inaturalist.org/observations/"&amp;BB405&amp;" 'target='_blank' style='color: blue'&gt;iNaturalist Record: "&amp;BB405&amp;"&lt;/a&gt; ","")</f>
        <v/>
      </c>
      <c r="BH405" s="36" t="str">
        <f>IF(AT405&lt;&gt;"",AT405&amp;". ","")</f>
        <v/>
      </c>
      <c r="BI405" s="36" t="str">
        <f>IF(AV405&lt;&gt;"","Land use/disturbance history: "&amp;AV405&amp;". ","")</f>
        <v/>
      </c>
      <c r="BJ405" s="36" t="str">
        <f>IF(AW405&lt;&gt;"","Slope in degrees: "&amp;AW405&amp;". ","")</f>
        <v/>
      </c>
      <c r="BK405" s="36" t="str">
        <f>IF(AX405&lt;&gt;"","Slope aspect: "&amp;AX405&amp;". ","")</f>
        <v/>
      </c>
      <c r="BL405" s="36" t="str">
        <f>IF(AY405&lt;&gt;"","Soil description: "&amp;AY405&amp;". ","")</f>
        <v/>
      </c>
      <c r="BM405" s="36" t="str">
        <f>IF(BA405&lt;&gt;"","Terrain: "&amp;BA405&amp;". ","")</f>
        <v/>
      </c>
      <c r="BN405" s="36" t="str">
        <f t="shared" si="66"/>
        <v/>
      </c>
      <c r="BO405" t="str">
        <f t="shared" si="67"/>
        <v/>
      </c>
      <c r="BP405" t="str">
        <f>IF(BD405&lt;&gt;"","Permit: "&amp;BD405,"")</f>
        <v/>
      </c>
      <c r="BQ405" s="41" t="str">
        <f>IF(AA405="Abundant","Estimated frequency within viewshed: Abundant (&gt;500).",IF(AA405="Common","Estimated frequency within viewshed: Common (101-500).",IF(AA405="Frequent","Estimated frequency within viewshed: Frequent (11-100).",IF(AA405="Occasional","Estimated frequency within viewshed: Occasional (6-10).",IF(AA405="Rare","Estimated frequency within viewshed: Rare (1-5).","")))))</f>
        <v/>
      </c>
      <c r="BR405" s="41" t="str">
        <f>IF(B405&lt;&gt;"",B405&amp;". ","")</f>
        <v/>
      </c>
      <c r="BS405" s="41" t="str">
        <f>IF(M405="Same individual","Tissue sample collected.",IF(M405="Same population","Tissue sample collected from another individual in the same population.",""))</f>
        <v/>
      </c>
      <c r="BT405" s="41" t="str">
        <f>IF(R405&lt;&gt;"","Seed sample collected from "&amp;R405&amp;" plants within the same population.","")</f>
        <v/>
      </c>
      <c r="BU405" s="41" t="str">
        <f>IF(AB405&lt;&gt;"",AB405&amp;". ","")</f>
        <v/>
      </c>
      <c r="BV405" s="41" t="str">
        <f>IF(AE405&lt;&gt;"","Landowner: "&amp;AE405&amp;".","")</f>
        <v/>
      </c>
      <c r="BW405" s="41" t="str">
        <f>IF(AF405&lt;&gt;"","Element Occurrence ID: "&amp;AF405&amp;".","")</f>
        <v/>
      </c>
      <c r="BX405" s="41" t="str">
        <f t="shared" si="68"/>
        <v/>
      </c>
      <c r="BY405" t="str">
        <f t="shared" si="69"/>
        <v/>
      </c>
      <c r="BZ405" s="41" t="str">
        <f t="shared" si="70"/>
        <v/>
      </c>
      <c r="CA405" t="str">
        <f t="shared" si="71"/>
        <v/>
      </c>
      <c r="CB405" s="41" t="str">
        <f>IF(AU405&lt;&gt;"","Area immediately surrounding specimen: "&amp;AU405&amp;".","")</f>
        <v/>
      </c>
      <c r="CC405" s="41" t="str">
        <f>IF(T405&lt;&gt;"","Habit: "&amp;T405&amp;".","")</f>
        <v/>
      </c>
      <c r="CD405" s="41" t="str">
        <f>IF(U405&lt;&gt;"","Life history habit: "&amp;U405&amp;".","")</f>
        <v/>
      </c>
      <c r="CE405" s="41" t="str">
        <f>IF(V405&lt;&gt;"","Graminoid habit: "&amp;V405&amp;".","")</f>
        <v/>
      </c>
      <c r="CF405" s="41" t="str">
        <f>IF(W405&lt;&gt;"","Flower color: "&amp;W405&amp;".","")</f>
        <v/>
      </c>
      <c r="CG405" s="41" t="str">
        <f>IF(X405&lt;&gt;"","Height in centimeters: "&amp;X405&amp;".","")</f>
        <v/>
      </c>
      <c r="CH405" s="41" t="str">
        <f>IF(Y405&lt;&gt;"",Y405&amp;".","")</f>
        <v/>
      </c>
      <c r="CI405" s="41" t="str">
        <f t="shared" si="72"/>
        <v/>
      </c>
      <c r="CJ405" t="str">
        <f t="shared" si="73"/>
        <v/>
      </c>
      <c r="CK405" s="41" t="str">
        <f>IF(T405&lt;&gt;"","''habit'':"&amp;"''"&amp;T405&amp;"'',","")</f>
        <v/>
      </c>
      <c r="CL405" s="41" t="str">
        <f>IF(U405&lt;&gt;"","''life cycle habit'':"&amp;"''"&amp;U405&amp;"'',","")</f>
        <v/>
      </c>
      <c r="CM405" s="41" t="str">
        <f>IF(V405&lt;&gt;"","''graminoidHabit'':"&amp;"''"&amp;V405&amp;"'',","")</f>
        <v/>
      </c>
      <c r="CN405" s="41" t="str">
        <f>IF(W405&lt;&gt;"","''flower color'':"&amp;"''"&amp;W405&amp;"'',","")</f>
        <v/>
      </c>
      <c r="CO405" s="41" t="str">
        <f>IF(X405&lt;&gt;"","''heightInCentimeters'':"&amp;X405&amp;",","")</f>
        <v/>
      </c>
      <c r="CP405" s="41" t="str">
        <f>IF(Y405&lt;&gt;"",Y405,"")</f>
        <v/>
      </c>
      <c r="CQ405" s="41" t="str">
        <f t="shared" si="74"/>
        <v/>
      </c>
      <c r="CR405" s="42" t="str">
        <f t="shared" si="75"/>
        <v/>
      </c>
      <c r="CS405" t="str">
        <f t="shared" si="76"/>
        <v/>
      </c>
      <c r="CT405" t="str">
        <f>IF(L405="Y","tissue","")</f>
        <v/>
      </c>
      <c r="CU405" t="str">
        <f>IF(L405="Y","in collection","")</f>
        <v/>
      </c>
      <c r="CV405" t="str">
        <f>IF(L405="Y","dessicated","")</f>
        <v/>
      </c>
    </row>
    <row r="406" spans="1:100" ht="16.5" x14ac:dyDescent="0.3">
      <c r="A406" s="7"/>
      <c r="B406" s="19"/>
      <c r="C406" s="19"/>
      <c r="D406" s="19"/>
      <c r="E406" s="19"/>
      <c r="F406" s="19"/>
      <c r="G406" s="10"/>
      <c r="H406" s="14"/>
      <c r="I406" s="19"/>
      <c r="J406" s="19"/>
      <c r="K406" s="10"/>
      <c r="L406" s="19"/>
      <c r="M406" s="19"/>
      <c r="N406" s="19"/>
      <c r="O406" s="19"/>
      <c r="P406" s="19"/>
      <c r="Q406" s="24"/>
      <c r="R406" s="14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29"/>
      <c r="AL406" s="29"/>
      <c r="AM406" s="7"/>
      <c r="AN406" s="7"/>
      <c r="AO406" s="7"/>
      <c r="AP406" s="19"/>
      <c r="AQ406" s="19"/>
      <c r="AR406" s="19"/>
      <c r="AS406" s="14"/>
      <c r="AT406" s="19"/>
      <c r="AU406" s="19"/>
      <c r="AV406" s="19"/>
      <c r="AW406" s="14"/>
      <c r="AX406" s="19"/>
      <c r="AY406" s="19"/>
      <c r="AZ406" s="19"/>
      <c r="BA406" s="19"/>
      <c r="BB406" s="19"/>
      <c r="BC406" s="19"/>
      <c r="BD406" s="19"/>
      <c r="BE406" s="19"/>
      <c r="BF406" s="14"/>
      <c r="BG406" s="35" t="str">
        <f>IF(BB406&lt;&gt;"","&lt;a href='https://www.inaturalist.org/observations/"&amp;BB406&amp;" 'target='_blank' style='color: blue'&gt;iNaturalist Record: "&amp;BB406&amp;"&lt;/a&gt; ","")</f>
        <v/>
      </c>
      <c r="BH406" s="36" t="str">
        <f>IF(AT406&lt;&gt;"",AT406&amp;". ","")</f>
        <v/>
      </c>
      <c r="BI406" s="36" t="str">
        <f>IF(AV406&lt;&gt;"","Land use/disturbance history: "&amp;AV406&amp;". ","")</f>
        <v/>
      </c>
      <c r="BJ406" s="36" t="str">
        <f>IF(AW406&lt;&gt;"","Slope in degrees: "&amp;AW406&amp;". ","")</f>
        <v/>
      </c>
      <c r="BK406" s="36" t="str">
        <f>IF(AX406&lt;&gt;"","Slope aspect: "&amp;AX406&amp;". ","")</f>
        <v/>
      </c>
      <c r="BL406" s="36" t="str">
        <f>IF(AY406&lt;&gt;"","Soil description: "&amp;AY406&amp;". ","")</f>
        <v/>
      </c>
      <c r="BM406" s="36" t="str">
        <f>IF(BA406&lt;&gt;"","Terrain: "&amp;BA406&amp;". ","")</f>
        <v/>
      </c>
      <c r="BN406" s="36" t="str">
        <f t="shared" si="66"/>
        <v/>
      </c>
      <c r="BO406" t="str">
        <f t="shared" si="67"/>
        <v/>
      </c>
      <c r="BP406" t="str">
        <f>IF(BD406&lt;&gt;"","Permit: "&amp;BD406,"")</f>
        <v/>
      </c>
      <c r="BQ406" s="41" t="str">
        <f>IF(AA406="Abundant","Estimated frequency within viewshed: Abundant (&gt;500).",IF(AA406="Common","Estimated frequency within viewshed: Common (101-500).",IF(AA406="Frequent","Estimated frequency within viewshed: Frequent (11-100).",IF(AA406="Occasional","Estimated frequency within viewshed: Occasional (6-10).",IF(AA406="Rare","Estimated frequency within viewshed: Rare (1-5).","")))))</f>
        <v/>
      </c>
      <c r="BR406" s="41" t="str">
        <f>IF(B406&lt;&gt;"",B406&amp;". ","")</f>
        <v/>
      </c>
      <c r="BS406" s="41" t="str">
        <f>IF(M406="Same individual","Tissue sample collected.",IF(M406="Same population","Tissue sample collected from another individual in the same population.",""))</f>
        <v/>
      </c>
      <c r="BT406" s="41" t="str">
        <f>IF(R406&lt;&gt;"","Seed sample collected from "&amp;R406&amp;" plants within the same population.","")</f>
        <v/>
      </c>
      <c r="BU406" s="41" t="str">
        <f>IF(AB406&lt;&gt;"",AB406&amp;". ","")</f>
        <v/>
      </c>
      <c r="BV406" s="41" t="str">
        <f>IF(AE406&lt;&gt;"","Landowner: "&amp;AE406&amp;".","")</f>
        <v/>
      </c>
      <c r="BW406" s="41" t="str">
        <f>IF(AF406&lt;&gt;"","Element Occurrence ID: "&amp;AF406&amp;".","")</f>
        <v/>
      </c>
      <c r="BX406" s="41" t="str">
        <f t="shared" si="68"/>
        <v/>
      </c>
      <c r="BY406" t="str">
        <f t="shared" si="69"/>
        <v/>
      </c>
      <c r="BZ406" s="41" t="str">
        <f t="shared" si="70"/>
        <v/>
      </c>
      <c r="CA406" t="str">
        <f t="shared" si="71"/>
        <v/>
      </c>
      <c r="CB406" s="41" t="str">
        <f>IF(AU406&lt;&gt;"","Area immediately surrounding specimen: "&amp;AU406&amp;".","")</f>
        <v/>
      </c>
      <c r="CC406" s="41" t="str">
        <f>IF(T406&lt;&gt;"","Habit: "&amp;T406&amp;".","")</f>
        <v/>
      </c>
      <c r="CD406" s="41" t="str">
        <f>IF(U406&lt;&gt;"","Life history habit: "&amp;U406&amp;".","")</f>
        <v/>
      </c>
      <c r="CE406" s="41" t="str">
        <f>IF(V406&lt;&gt;"","Graminoid habit: "&amp;V406&amp;".","")</f>
        <v/>
      </c>
      <c r="CF406" s="41" t="str">
        <f>IF(W406&lt;&gt;"","Flower color: "&amp;W406&amp;".","")</f>
        <v/>
      </c>
      <c r="CG406" s="41" t="str">
        <f>IF(X406&lt;&gt;"","Height in centimeters: "&amp;X406&amp;".","")</f>
        <v/>
      </c>
      <c r="CH406" s="41" t="str">
        <f>IF(Y406&lt;&gt;"",Y406&amp;".","")</f>
        <v/>
      </c>
      <c r="CI406" s="41" t="str">
        <f t="shared" si="72"/>
        <v/>
      </c>
      <c r="CJ406" t="str">
        <f t="shared" si="73"/>
        <v/>
      </c>
      <c r="CK406" s="41" t="str">
        <f>IF(T406&lt;&gt;"","''habit'':"&amp;"''"&amp;T406&amp;"'',","")</f>
        <v/>
      </c>
      <c r="CL406" s="41" t="str">
        <f>IF(U406&lt;&gt;"","''life cycle habit'':"&amp;"''"&amp;U406&amp;"'',","")</f>
        <v/>
      </c>
      <c r="CM406" s="41" t="str">
        <f>IF(V406&lt;&gt;"","''graminoidHabit'':"&amp;"''"&amp;V406&amp;"'',","")</f>
        <v/>
      </c>
      <c r="CN406" s="41" t="str">
        <f>IF(W406&lt;&gt;"","''flower color'':"&amp;"''"&amp;W406&amp;"'',","")</f>
        <v/>
      </c>
      <c r="CO406" s="41" t="str">
        <f>IF(X406&lt;&gt;"","''heightInCentimeters'':"&amp;X406&amp;",","")</f>
        <v/>
      </c>
      <c r="CP406" s="41" t="str">
        <f>IF(Y406&lt;&gt;"",Y406,"")</f>
        <v/>
      </c>
      <c r="CQ406" s="41" t="str">
        <f t="shared" si="74"/>
        <v/>
      </c>
      <c r="CR406" s="42" t="str">
        <f t="shared" si="75"/>
        <v/>
      </c>
      <c r="CS406" t="str">
        <f t="shared" si="76"/>
        <v/>
      </c>
      <c r="CT406" t="str">
        <f>IF(L406="Y","tissue","")</f>
        <v/>
      </c>
      <c r="CU406" t="str">
        <f>IF(L406="Y","in collection","")</f>
        <v/>
      </c>
      <c r="CV406" t="str">
        <f>IF(L406="Y","dessicated","")</f>
        <v/>
      </c>
    </row>
    <row r="407" spans="1:100" ht="16.5" x14ac:dyDescent="0.3">
      <c r="A407" s="7"/>
      <c r="B407" s="19"/>
      <c r="C407" s="19"/>
      <c r="D407" s="19"/>
      <c r="E407" s="19"/>
      <c r="F407" s="19"/>
      <c r="G407" s="10"/>
      <c r="H407" s="14"/>
      <c r="I407" s="19"/>
      <c r="J407" s="19"/>
      <c r="K407" s="10"/>
      <c r="L407" s="19"/>
      <c r="M407" s="19"/>
      <c r="N407" s="19"/>
      <c r="O407" s="19"/>
      <c r="P407" s="19"/>
      <c r="Q407" s="24"/>
      <c r="R407" s="14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29"/>
      <c r="AL407" s="29"/>
      <c r="AM407" s="7"/>
      <c r="AN407" s="7"/>
      <c r="AO407" s="7"/>
      <c r="AP407" s="19"/>
      <c r="AQ407" s="19"/>
      <c r="AR407" s="19"/>
      <c r="AS407" s="14"/>
      <c r="AT407" s="19"/>
      <c r="AU407" s="19"/>
      <c r="AV407" s="19"/>
      <c r="AW407" s="14"/>
      <c r="AX407" s="19"/>
      <c r="AY407" s="19"/>
      <c r="AZ407" s="19"/>
      <c r="BA407" s="19"/>
      <c r="BB407" s="19"/>
      <c r="BC407" s="19"/>
      <c r="BD407" s="19"/>
      <c r="BE407" s="19"/>
      <c r="BF407" s="14"/>
      <c r="BG407" s="35" t="str">
        <f>IF(BB407&lt;&gt;"","&lt;a href='https://www.inaturalist.org/observations/"&amp;BB407&amp;" 'target='_blank' style='color: blue'&gt;iNaturalist Record: "&amp;BB407&amp;"&lt;/a&gt; ","")</f>
        <v/>
      </c>
      <c r="BH407" s="36" t="str">
        <f>IF(AT407&lt;&gt;"",AT407&amp;". ","")</f>
        <v/>
      </c>
      <c r="BI407" s="36" t="str">
        <f>IF(AV407&lt;&gt;"","Land use/disturbance history: "&amp;AV407&amp;". ","")</f>
        <v/>
      </c>
      <c r="BJ407" s="36" t="str">
        <f>IF(AW407&lt;&gt;"","Slope in degrees: "&amp;AW407&amp;". ","")</f>
        <v/>
      </c>
      <c r="BK407" s="36" t="str">
        <f>IF(AX407&lt;&gt;"","Slope aspect: "&amp;AX407&amp;". ","")</f>
        <v/>
      </c>
      <c r="BL407" s="36" t="str">
        <f>IF(AY407&lt;&gt;"","Soil description: "&amp;AY407&amp;". ","")</f>
        <v/>
      </c>
      <c r="BM407" s="36" t="str">
        <f>IF(BA407&lt;&gt;"","Terrain: "&amp;BA407&amp;". ","")</f>
        <v/>
      </c>
      <c r="BN407" s="36" t="str">
        <f t="shared" si="66"/>
        <v/>
      </c>
      <c r="BO407" t="str">
        <f t="shared" si="67"/>
        <v/>
      </c>
      <c r="BP407" t="str">
        <f>IF(BD407&lt;&gt;"","Permit: "&amp;BD407,"")</f>
        <v/>
      </c>
      <c r="BQ407" s="41" t="str">
        <f>IF(AA407="Abundant","Estimated frequency within viewshed: Abundant (&gt;500).",IF(AA407="Common","Estimated frequency within viewshed: Common (101-500).",IF(AA407="Frequent","Estimated frequency within viewshed: Frequent (11-100).",IF(AA407="Occasional","Estimated frequency within viewshed: Occasional (6-10).",IF(AA407="Rare","Estimated frequency within viewshed: Rare (1-5).","")))))</f>
        <v/>
      </c>
      <c r="BR407" s="41" t="str">
        <f>IF(B407&lt;&gt;"",B407&amp;". ","")</f>
        <v/>
      </c>
      <c r="BS407" s="41" t="str">
        <f>IF(M407="Same individual","Tissue sample collected.",IF(M407="Same population","Tissue sample collected from another individual in the same population.",""))</f>
        <v/>
      </c>
      <c r="BT407" s="41" t="str">
        <f>IF(R407&lt;&gt;"","Seed sample collected from "&amp;R407&amp;" plants within the same population.","")</f>
        <v/>
      </c>
      <c r="BU407" s="41" t="str">
        <f>IF(AB407&lt;&gt;"",AB407&amp;". ","")</f>
        <v/>
      </c>
      <c r="BV407" s="41" t="str">
        <f>IF(AE407&lt;&gt;"","Landowner: "&amp;AE407&amp;".","")</f>
        <v/>
      </c>
      <c r="BW407" s="41" t="str">
        <f>IF(AF407&lt;&gt;"","Element Occurrence ID: "&amp;AF407&amp;".","")</f>
        <v/>
      </c>
      <c r="BX407" s="41" t="str">
        <f t="shared" si="68"/>
        <v/>
      </c>
      <c r="BY407" t="str">
        <f t="shared" si="69"/>
        <v/>
      </c>
      <c r="BZ407" s="41" t="str">
        <f t="shared" si="70"/>
        <v/>
      </c>
      <c r="CA407" t="str">
        <f t="shared" si="71"/>
        <v/>
      </c>
      <c r="CB407" s="41" t="str">
        <f>IF(AU407&lt;&gt;"","Area immediately surrounding specimen: "&amp;AU407&amp;".","")</f>
        <v/>
      </c>
      <c r="CC407" s="41" t="str">
        <f>IF(T407&lt;&gt;"","Habit: "&amp;T407&amp;".","")</f>
        <v/>
      </c>
      <c r="CD407" s="41" t="str">
        <f>IF(U407&lt;&gt;"","Life history habit: "&amp;U407&amp;".","")</f>
        <v/>
      </c>
      <c r="CE407" s="41" t="str">
        <f>IF(V407&lt;&gt;"","Graminoid habit: "&amp;V407&amp;".","")</f>
        <v/>
      </c>
      <c r="CF407" s="41" t="str">
        <f>IF(W407&lt;&gt;"","Flower color: "&amp;W407&amp;".","")</f>
        <v/>
      </c>
      <c r="CG407" s="41" t="str">
        <f>IF(X407&lt;&gt;"","Height in centimeters: "&amp;X407&amp;".","")</f>
        <v/>
      </c>
      <c r="CH407" s="41" t="str">
        <f>IF(Y407&lt;&gt;"",Y407&amp;".","")</f>
        <v/>
      </c>
      <c r="CI407" s="41" t="str">
        <f t="shared" si="72"/>
        <v/>
      </c>
      <c r="CJ407" t="str">
        <f t="shared" si="73"/>
        <v/>
      </c>
      <c r="CK407" s="41" t="str">
        <f>IF(T407&lt;&gt;"","''habit'':"&amp;"''"&amp;T407&amp;"'',","")</f>
        <v/>
      </c>
      <c r="CL407" s="41" t="str">
        <f>IF(U407&lt;&gt;"","''life cycle habit'':"&amp;"''"&amp;U407&amp;"'',","")</f>
        <v/>
      </c>
      <c r="CM407" s="41" t="str">
        <f>IF(V407&lt;&gt;"","''graminoidHabit'':"&amp;"''"&amp;V407&amp;"'',","")</f>
        <v/>
      </c>
      <c r="CN407" s="41" t="str">
        <f>IF(W407&lt;&gt;"","''flower color'':"&amp;"''"&amp;W407&amp;"'',","")</f>
        <v/>
      </c>
      <c r="CO407" s="41" t="str">
        <f>IF(X407&lt;&gt;"","''heightInCentimeters'':"&amp;X407&amp;",","")</f>
        <v/>
      </c>
      <c r="CP407" s="41" t="str">
        <f>IF(Y407&lt;&gt;"",Y407,"")</f>
        <v/>
      </c>
      <c r="CQ407" s="41" t="str">
        <f t="shared" si="74"/>
        <v/>
      </c>
      <c r="CR407" s="42" t="str">
        <f t="shared" si="75"/>
        <v/>
      </c>
      <c r="CS407" t="str">
        <f t="shared" si="76"/>
        <v/>
      </c>
      <c r="CT407" t="str">
        <f>IF(L407="Y","tissue","")</f>
        <v/>
      </c>
      <c r="CU407" t="str">
        <f>IF(L407="Y","in collection","")</f>
        <v/>
      </c>
      <c r="CV407" t="str">
        <f>IF(L407="Y","dessicated","")</f>
        <v/>
      </c>
    </row>
    <row r="408" spans="1:100" ht="16.5" x14ac:dyDescent="0.3">
      <c r="A408" s="7"/>
      <c r="B408" s="19"/>
      <c r="C408" s="19"/>
      <c r="D408" s="19"/>
      <c r="E408" s="19"/>
      <c r="F408" s="19"/>
      <c r="G408" s="10"/>
      <c r="H408" s="14"/>
      <c r="I408" s="19"/>
      <c r="J408" s="19"/>
      <c r="K408" s="10"/>
      <c r="L408" s="19"/>
      <c r="M408" s="19"/>
      <c r="N408" s="19"/>
      <c r="O408" s="19"/>
      <c r="P408" s="19"/>
      <c r="Q408" s="24"/>
      <c r="R408" s="14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29"/>
      <c r="AL408" s="29"/>
      <c r="AM408" s="7"/>
      <c r="AN408" s="7"/>
      <c r="AO408" s="7"/>
      <c r="AP408" s="19"/>
      <c r="AQ408" s="19"/>
      <c r="AR408" s="19"/>
      <c r="AS408" s="14"/>
      <c r="AT408" s="19"/>
      <c r="AU408" s="19"/>
      <c r="AV408" s="19"/>
      <c r="AW408" s="14"/>
      <c r="AX408" s="19"/>
      <c r="AY408" s="19"/>
      <c r="AZ408" s="19"/>
      <c r="BA408" s="19"/>
      <c r="BB408" s="19"/>
      <c r="BC408" s="19"/>
      <c r="BD408" s="19"/>
      <c r="BE408" s="19"/>
      <c r="BF408" s="14"/>
      <c r="BG408" s="35" t="str">
        <f>IF(BB408&lt;&gt;"","&lt;a href='https://www.inaturalist.org/observations/"&amp;BB408&amp;" 'target='_blank' style='color: blue'&gt;iNaturalist Record: "&amp;BB408&amp;"&lt;/a&gt; ","")</f>
        <v/>
      </c>
      <c r="BH408" s="36" t="str">
        <f>IF(AT408&lt;&gt;"",AT408&amp;". ","")</f>
        <v/>
      </c>
      <c r="BI408" s="36" t="str">
        <f>IF(AV408&lt;&gt;"","Land use/disturbance history: "&amp;AV408&amp;". ","")</f>
        <v/>
      </c>
      <c r="BJ408" s="36" t="str">
        <f>IF(AW408&lt;&gt;"","Slope in degrees: "&amp;AW408&amp;". ","")</f>
        <v/>
      </c>
      <c r="BK408" s="36" t="str">
        <f>IF(AX408&lt;&gt;"","Slope aspect: "&amp;AX408&amp;". ","")</f>
        <v/>
      </c>
      <c r="BL408" s="36" t="str">
        <f>IF(AY408&lt;&gt;"","Soil description: "&amp;AY408&amp;". ","")</f>
        <v/>
      </c>
      <c r="BM408" s="36" t="str">
        <f>IF(BA408&lt;&gt;"","Terrain: "&amp;BA408&amp;". ","")</f>
        <v/>
      </c>
      <c r="BN408" s="36" t="str">
        <f t="shared" si="66"/>
        <v/>
      </c>
      <c r="BO408" t="str">
        <f t="shared" si="67"/>
        <v/>
      </c>
      <c r="BP408" t="str">
        <f>IF(BD408&lt;&gt;"","Permit: "&amp;BD408,"")</f>
        <v/>
      </c>
      <c r="BQ408" s="41" t="str">
        <f>IF(AA408="Abundant","Estimated frequency within viewshed: Abundant (&gt;500).",IF(AA408="Common","Estimated frequency within viewshed: Common (101-500).",IF(AA408="Frequent","Estimated frequency within viewshed: Frequent (11-100).",IF(AA408="Occasional","Estimated frequency within viewshed: Occasional (6-10).",IF(AA408="Rare","Estimated frequency within viewshed: Rare (1-5).","")))))</f>
        <v/>
      </c>
      <c r="BR408" s="41" t="str">
        <f>IF(B408&lt;&gt;"",B408&amp;". ","")</f>
        <v/>
      </c>
      <c r="BS408" s="41" t="str">
        <f>IF(M408="Same individual","Tissue sample collected.",IF(M408="Same population","Tissue sample collected from another individual in the same population.",""))</f>
        <v/>
      </c>
      <c r="BT408" s="41" t="str">
        <f>IF(R408&lt;&gt;"","Seed sample collected from "&amp;R408&amp;" plants within the same population.","")</f>
        <v/>
      </c>
      <c r="BU408" s="41" t="str">
        <f>IF(AB408&lt;&gt;"",AB408&amp;". ","")</f>
        <v/>
      </c>
      <c r="BV408" s="41" t="str">
        <f>IF(AE408&lt;&gt;"","Landowner: "&amp;AE408&amp;".","")</f>
        <v/>
      </c>
      <c r="BW408" s="41" t="str">
        <f>IF(AF408&lt;&gt;"","Element Occurrence ID: "&amp;AF408&amp;".","")</f>
        <v/>
      </c>
      <c r="BX408" s="41" t="str">
        <f t="shared" si="68"/>
        <v/>
      </c>
      <c r="BY408" t="str">
        <f t="shared" si="69"/>
        <v/>
      </c>
      <c r="BZ408" s="41" t="str">
        <f t="shared" si="70"/>
        <v/>
      </c>
      <c r="CA408" t="str">
        <f t="shared" si="71"/>
        <v/>
      </c>
      <c r="CB408" s="41" t="str">
        <f>IF(AU408&lt;&gt;"","Area immediately surrounding specimen: "&amp;AU408&amp;".","")</f>
        <v/>
      </c>
      <c r="CC408" s="41" t="str">
        <f>IF(T408&lt;&gt;"","Habit: "&amp;T408&amp;".","")</f>
        <v/>
      </c>
      <c r="CD408" s="41" t="str">
        <f>IF(U408&lt;&gt;"","Life history habit: "&amp;U408&amp;".","")</f>
        <v/>
      </c>
      <c r="CE408" s="41" t="str">
        <f>IF(V408&lt;&gt;"","Graminoid habit: "&amp;V408&amp;".","")</f>
        <v/>
      </c>
      <c r="CF408" s="41" t="str">
        <f>IF(W408&lt;&gt;"","Flower color: "&amp;W408&amp;".","")</f>
        <v/>
      </c>
      <c r="CG408" s="41" t="str">
        <f>IF(X408&lt;&gt;"","Height in centimeters: "&amp;X408&amp;".","")</f>
        <v/>
      </c>
      <c r="CH408" s="41" t="str">
        <f>IF(Y408&lt;&gt;"",Y408&amp;".","")</f>
        <v/>
      </c>
      <c r="CI408" s="41" t="str">
        <f t="shared" si="72"/>
        <v/>
      </c>
      <c r="CJ408" t="str">
        <f t="shared" si="73"/>
        <v/>
      </c>
      <c r="CK408" s="41" t="str">
        <f>IF(T408&lt;&gt;"","''habit'':"&amp;"''"&amp;T408&amp;"'',","")</f>
        <v/>
      </c>
      <c r="CL408" s="41" t="str">
        <f>IF(U408&lt;&gt;"","''life cycle habit'':"&amp;"''"&amp;U408&amp;"'',","")</f>
        <v/>
      </c>
      <c r="CM408" s="41" t="str">
        <f>IF(V408&lt;&gt;"","''graminoidHabit'':"&amp;"''"&amp;V408&amp;"'',","")</f>
        <v/>
      </c>
      <c r="CN408" s="41" t="str">
        <f>IF(W408&lt;&gt;"","''flower color'':"&amp;"''"&amp;W408&amp;"'',","")</f>
        <v/>
      </c>
      <c r="CO408" s="41" t="str">
        <f>IF(X408&lt;&gt;"","''heightInCentimeters'':"&amp;X408&amp;",","")</f>
        <v/>
      </c>
      <c r="CP408" s="41" t="str">
        <f>IF(Y408&lt;&gt;"",Y408,"")</f>
        <v/>
      </c>
      <c r="CQ408" s="41" t="str">
        <f t="shared" si="74"/>
        <v/>
      </c>
      <c r="CR408" s="42" t="str">
        <f t="shared" si="75"/>
        <v/>
      </c>
      <c r="CS408" t="str">
        <f t="shared" si="76"/>
        <v/>
      </c>
      <c r="CT408" t="str">
        <f>IF(L408="Y","tissue","")</f>
        <v/>
      </c>
      <c r="CU408" t="str">
        <f>IF(L408="Y","in collection","")</f>
        <v/>
      </c>
      <c r="CV408" t="str">
        <f>IF(L408="Y","dessicated","")</f>
        <v/>
      </c>
    </row>
    <row r="409" spans="1:100" ht="16.5" x14ac:dyDescent="0.3">
      <c r="A409" s="7"/>
      <c r="B409" s="19"/>
      <c r="C409" s="19"/>
      <c r="D409" s="19"/>
      <c r="E409" s="19"/>
      <c r="F409" s="19"/>
      <c r="G409" s="10"/>
      <c r="H409" s="14"/>
      <c r="I409" s="19"/>
      <c r="J409" s="19"/>
      <c r="K409" s="10"/>
      <c r="L409" s="19"/>
      <c r="M409" s="19"/>
      <c r="N409" s="19"/>
      <c r="O409" s="19"/>
      <c r="P409" s="19"/>
      <c r="Q409" s="24"/>
      <c r="R409" s="14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29"/>
      <c r="AL409" s="29"/>
      <c r="AM409" s="7"/>
      <c r="AN409" s="7"/>
      <c r="AO409" s="7"/>
      <c r="AP409" s="19"/>
      <c r="AQ409" s="19"/>
      <c r="AR409" s="19"/>
      <c r="AS409" s="14"/>
      <c r="AT409" s="19"/>
      <c r="AU409" s="19"/>
      <c r="AV409" s="19"/>
      <c r="AW409" s="14"/>
      <c r="AX409" s="19"/>
      <c r="AY409" s="19"/>
      <c r="AZ409" s="19"/>
      <c r="BA409" s="19"/>
      <c r="BB409" s="19"/>
      <c r="BC409" s="19"/>
      <c r="BD409" s="19"/>
      <c r="BE409" s="19"/>
      <c r="BF409" s="14"/>
      <c r="BG409" s="35" t="str">
        <f>IF(BB409&lt;&gt;"","&lt;a href='https://www.inaturalist.org/observations/"&amp;BB409&amp;" 'target='_blank' style='color: blue'&gt;iNaturalist Record: "&amp;BB409&amp;"&lt;/a&gt; ","")</f>
        <v/>
      </c>
      <c r="BH409" s="36" t="str">
        <f>IF(AT409&lt;&gt;"",AT409&amp;". ","")</f>
        <v/>
      </c>
      <c r="BI409" s="36" t="str">
        <f>IF(AV409&lt;&gt;"","Land use/disturbance history: "&amp;AV409&amp;". ","")</f>
        <v/>
      </c>
      <c r="BJ409" s="36" t="str">
        <f>IF(AW409&lt;&gt;"","Slope in degrees: "&amp;AW409&amp;". ","")</f>
        <v/>
      </c>
      <c r="BK409" s="36" t="str">
        <f>IF(AX409&lt;&gt;"","Slope aspect: "&amp;AX409&amp;". ","")</f>
        <v/>
      </c>
      <c r="BL409" s="36" t="str">
        <f>IF(AY409&lt;&gt;"","Soil description: "&amp;AY409&amp;". ","")</f>
        <v/>
      </c>
      <c r="BM409" s="36" t="str">
        <f>IF(BA409&lt;&gt;"","Terrain: "&amp;BA409&amp;". ","")</f>
        <v/>
      </c>
      <c r="BN409" s="36" t="str">
        <f t="shared" si="66"/>
        <v/>
      </c>
      <c r="BO409" t="str">
        <f t="shared" si="67"/>
        <v/>
      </c>
      <c r="BP409" t="str">
        <f>IF(BD409&lt;&gt;"","Permit: "&amp;BD409,"")</f>
        <v/>
      </c>
      <c r="BQ409" s="41" t="str">
        <f>IF(AA409="Abundant","Estimated frequency within viewshed: Abundant (&gt;500).",IF(AA409="Common","Estimated frequency within viewshed: Common (101-500).",IF(AA409="Frequent","Estimated frequency within viewshed: Frequent (11-100).",IF(AA409="Occasional","Estimated frequency within viewshed: Occasional (6-10).",IF(AA409="Rare","Estimated frequency within viewshed: Rare (1-5).","")))))</f>
        <v/>
      </c>
      <c r="BR409" s="41" t="str">
        <f>IF(B409&lt;&gt;"",B409&amp;". ","")</f>
        <v/>
      </c>
      <c r="BS409" s="41" t="str">
        <f>IF(M409="Same individual","Tissue sample collected.",IF(M409="Same population","Tissue sample collected from another individual in the same population.",""))</f>
        <v/>
      </c>
      <c r="BT409" s="41" t="str">
        <f>IF(R409&lt;&gt;"","Seed sample collected from "&amp;R409&amp;" plants within the same population.","")</f>
        <v/>
      </c>
      <c r="BU409" s="41" t="str">
        <f>IF(AB409&lt;&gt;"",AB409&amp;". ","")</f>
        <v/>
      </c>
      <c r="BV409" s="41" t="str">
        <f>IF(AE409&lt;&gt;"","Landowner: "&amp;AE409&amp;".","")</f>
        <v/>
      </c>
      <c r="BW409" s="41" t="str">
        <f>IF(AF409&lt;&gt;"","Element Occurrence ID: "&amp;AF409&amp;".","")</f>
        <v/>
      </c>
      <c r="BX409" s="41" t="str">
        <f t="shared" si="68"/>
        <v/>
      </c>
      <c r="BY409" t="str">
        <f t="shared" si="69"/>
        <v/>
      </c>
      <c r="BZ409" s="41" t="str">
        <f t="shared" si="70"/>
        <v/>
      </c>
      <c r="CA409" t="str">
        <f t="shared" si="71"/>
        <v/>
      </c>
      <c r="CB409" s="41" t="str">
        <f>IF(AU409&lt;&gt;"","Area immediately surrounding specimen: "&amp;AU409&amp;".","")</f>
        <v/>
      </c>
      <c r="CC409" s="41" t="str">
        <f>IF(T409&lt;&gt;"","Habit: "&amp;T409&amp;".","")</f>
        <v/>
      </c>
      <c r="CD409" s="41" t="str">
        <f>IF(U409&lt;&gt;"","Life history habit: "&amp;U409&amp;".","")</f>
        <v/>
      </c>
      <c r="CE409" s="41" t="str">
        <f>IF(V409&lt;&gt;"","Graminoid habit: "&amp;V409&amp;".","")</f>
        <v/>
      </c>
      <c r="CF409" s="41" t="str">
        <f>IF(W409&lt;&gt;"","Flower color: "&amp;W409&amp;".","")</f>
        <v/>
      </c>
      <c r="CG409" s="41" t="str">
        <f>IF(X409&lt;&gt;"","Height in centimeters: "&amp;X409&amp;".","")</f>
        <v/>
      </c>
      <c r="CH409" s="41" t="str">
        <f>IF(Y409&lt;&gt;"",Y409&amp;".","")</f>
        <v/>
      </c>
      <c r="CI409" s="41" t="str">
        <f t="shared" si="72"/>
        <v/>
      </c>
      <c r="CJ409" t="str">
        <f t="shared" si="73"/>
        <v/>
      </c>
      <c r="CK409" s="41" t="str">
        <f>IF(T409&lt;&gt;"","''habit'':"&amp;"''"&amp;T409&amp;"'',","")</f>
        <v/>
      </c>
      <c r="CL409" s="41" t="str">
        <f>IF(U409&lt;&gt;"","''life cycle habit'':"&amp;"''"&amp;U409&amp;"'',","")</f>
        <v/>
      </c>
      <c r="CM409" s="41" t="str">
        <f>IF(V409&lt;&gt;"","''graminoidHabit'':"&amp;"''"&amp;V409&amp;"'',","")</f>
        <v/>
      </c>
      <c r="CN409" s="41" t="str">
        <f>IF(W409&lt;&gt;"","''flower color'':"&amp;"''"&amp;W409&amp;"'',","")</f>
        <v/>
      </c>
      <c r="CO409" s="41" t="str">
        <f>IF(X409&lt;&gt;"","''heightInCentimeters'':"&amp;X409&amp;",","")</f>
        <v/>
      </c>
      <c r="CP409" s="41" t="str">
        <f>IF(Y409&lt;&gt;"",Y409,"")</f>
        <v/>
      </c>
      <c r="CQ409" s="41" t="str">
        <f t="shared" si="74"/>
        <v/>
      </c>
      <c r="CR409" s="42" t="str">
        <f t="shared" si="75"/>
        <v/>
      </c>
      <c r="CS409" t="str">
        <f t="shared" si="76"/>
        <v/>
      </c>
      <c r="CT409" t="str">
        <f>IF(L409="Y","tissue","")</f>
        <v/>
      </c>
      <c r="CU409" t="str">
        <f>IF(L409="Y","in collection","")</f>
        <v/>
      </c>
      <c r="CV409" t="str">
        <f>IF(L409="Y","dessicated","")</f>
        <v/>
      </c>
    </row>
    <row r="410" spans="1:100" ht="16.5" x14ac:dyDescent="0.3">
      <c r="A410" s="7"/>
      <c r="B410" s="19"/>
      <c r="C410" s="19"/>
      <c r="D410" s="19"/>
      <c r="E410" s="19"/>
      <c r="F410" s="19"/>
      <c r="G410" s="10"/>
      <c r="H410" s="14"/>
      <c r="I410" s="19"/>
      <c r="J410" s="19"/>
      <c r="K410" s="10"/>
      <c r="L410" s="19"/>
      <c r="M410" s="19"/>
      <c r="N410" s="19"/>
      <c r="O410" s="19"/>
      <c r="P410" s="19"/>
      <c r="Q410" s="24"/>
      <c r="R410" s="14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29"/>
      <c r="AL410" s="29"/>
      <c r="AM410" s="7"/>
      <c r="AN410" s="7"/>
      <c r="AO410" s="7"/>
      <c r="AP410" s="19"/>
      <c r="AQ410" s="19"/>
      <c r="AR410" s="19"/>
      <c r="AS410" s="14"/>
      <c r="AT410" s="19"/>
      <c r="AU410" s="19"/>
      <c r="AV410" s="19"/>
      <c r="AW410" s="14"/>
      <c r="AX410" s="19"/>
      <c r="AY410" s="19"/>
      <c r="AZ410" s="19"/>
      <c r="BA410" s="19"/>
      <c r="BB410" s="19"/>
      <c r="BC410" s="19"/>
      <c r="BD410" s="19"/>
      <c r="BE410" s="19"/>
      <c r="BF410" s="14"/>
      <c r="BG410" s="35" t="str">
        <f>IF(BB410&lt;&gt;"","&lt;a href='https://www.inaturalist.org/observations/"&amp;BB410&amp;" 'target='_blank' style='color: blue'&gt;iNaturalist Record: "&amp;BB410&amp;"&lt;/a&gt; ","")</f>
        <v/>
      </c>
      <c r="BH410" s="36" t="str">
        <f>IF(AT410&lt;&gt;"",AT410&amp;". ","")</f>
        <v/>
      </c>
      <c r="BI410" s="36" t="str">
        <f>IF(AV410&lt;&gt;"","Land use/disturbance history: "&amp;AV410&amp;". ","")</f>
        <v/>
      </c>
      <c r="BJ410" s="36" t="str">
        <f>IF(AW410&lt;&gt;"","Slope in degrees: "&amp;AW410&amp;". ","")</f>
        <v/>
      </c>
      <c r="BK410" s="36" t="str">
        <f>IF(AX410&lt;&gt;"","Slope aspect: "&amp;AX410&amp;". ","")</f>
        <v/>
      </c>
      <c r="BL410" s="36" t="str">
        <f>IF(AY410&lt;&gt;"","Soil description: "&amp;AY410&amp;". ","")</f>
        <v/>
      </c>
      <c r="BM410" s="36" t="str">
        <f>IF(BA410&lt;&gt;"","Terrain: "&amp;BA410&amp;". ","")</f>
        <v/>
      </c>
      <c r="BN410" s="36" t="str">
        <f t="shared" si="66"/>
        <v/>
      </c>
      <c r="BO410" t="str">
        <f t="shared" si="67"/>
        <v/>
      </c>
      <c r="BP410" t="str">
        <f>IF(BD410&lt;&gt;"","Permit: "&amp;BD410,"")</f>
        <v/>
      </c>
      <c r="BQ410" s="41" t="str">
        <f>IF(AA410="Abundant","Estimated frequency within viewshed: Abundant (&gt;500).",IF(AA410="Common","Estimated frequency within viewshed: Common (101-500).",IF(AA410="Frequent","Estimated frequency within viewshed: Frequent (11-100).",IF(AA410="Occasional","Estimated frequency within viewshed: Occasional (6-10).",IF(AA410="Rare","Estimated frequency within viewshed: Rare (1-5).","")))))</f>
        <v/>
      </c>
      <c r="BR410" s="41" t="str">
        <f>IF(B410&lt;&gt;"",B410&amp;". ","")</f>
        <v/>
      </c>
      <c r="BS410" s="41" t="str">
        <f>IF(M410="Same individual","Tissue sample collected.",IF(M410="Same population","Tissue sample collected from another individual in the same population.",""))</f>
        <v/>
      </c>
      <c r="BT410" s="41" t="str">
        <f>IF(R410&lt;&gt;"","Seed sample collected from "&amp;R410&amp;" plants within the same population.","")</f>
        <v/>
      </c>
      <c r="BU410" s="41" t="str">
        <f>IF(AB410&lt;&gt;"",AB410&amp;". ","")</f>
        <v/>
      </c>
      <c r="BV410" s="41" t="str">
        <f>IF(AE410&lt;&gt;"","Landowner: "&amp;AE410&amp;".","")</f>
        <v/>
      </c>
      <c r="BW410" s="41" t="str">
        <f>IF(AF410&lt;&gt;"","Element Occurrence ID: "&amp;AF410&amp;".","")</f>
        <v/>
      </c>
      <c r="BX410" s="41" t="str">
        <f t="shared" si="68"/>
        <v/>
      </c>
      <c r="BY410" t="str">
        <f t="shared" si="69"/>
        <v/>
      </c>
      <c r="BZ410" s="41" t="str">
        <f t="shared" si="70"/>
        <v/>
      </c>
      <c r="CA410" t="str">
        <f t="shared" si="71"/>
        <v/>
      </c>
      <c r="CB410" s="41" t="str">
        <f>IF(AU410&lt;&gt;"","Area immediately surrounding specimen: "&amp;AU410&amp;".","")</f>
        <v/>
      </c>
      <c r="CC410" s="41" t="str">
        <f>IF(T410&lt;&gt;"","Habit: "&amp;T410&amp;".","")</f>
        <v/>
      </c>
      <c r="CD410" s="41" t="str">
        <f>IF(U410&lt;&gt;"","Life history habit: "&amp;U410&amp;".","")</f>
        <v/>
      </c>
      <c r="CE410" s="41" t="str">
        <f>IF(V410&lt;&gt;"","Graminoid habit: "&amp;V410&amp;".","")</f>
        <v/>
      </c>
      <c r="CF410" s="41" t="str">
        <f>IF(W410&lt;&gt;"","Flower color: "&amp;W410&amp;".","")</f>
        <v/>
      </c>
      <c r="CG410" s="41" t="str">
        <f>IF(X410&lt;&gt;"","Height in centimeters: "&amp;X410&amp;".","")</f>
        <v/>
      </c>
      <c r="CH410" s="41" t="str">
        <f>IF(Y410&lt;&gt;"",Y410&amp;".","")</f>
        <v/>
      </c>
      <c r="CI410" s="41" t="str">
        <f t="shared" si="72"/>
        <v/>
      </c>
      <c r="CJ410" t="str">
        <f t="shared" si="73"/>
        <v/>
      </c>
      <c r="CK410" s="41" t="str">
        <f>IF(T410&lt;&gt;"","''habit'':"&amp;"''"&amp;T410&amp;"'',","")</f>
        <v/>
      </c>
      <c r="CL410" s="41" t="str">
        <f>IF(U410&lt;&gt;"","''life cycle habit'':"&amp;"''"&amp;U410&amp;"'',","")</f>
        <v/>
      </c>
      <c r="CM410" s="41" t="str">
        <f>IF(V410&lt;&gt;"","''graminoidHabit'':"&amp;"''"&amp;V410&amp;"'',","")</f>
        <v/>
      </c>
      <c r="CN410" s="41" t="str">
        <f>IF(W410&lt;&gt;"","''flower color'':"&amp;"''"&amp;W410&amp;"'',","")</f>
        <v/>
      </c>
      <c r="CO410" s="41" t="str">
        <f>IF(X410&lt;&gt;"","''heightInCentimeters'':"&amp;X410&amp;",","")</f>
        <v/>
      </c>
      <c r="CP410" s="41" t="str">
        <f>IF(Y410&lt;&gt;"",Y410,"")</f>
        <v/>
      </c>
      <c r="CQ410" s="41" t="str">
        <f t="shared" si="74"/>
        <v/>
      </c>
      <c r="CR410" s="42" t="str">
        <f t="shared" si="75"/>
        <v/>
      </c>
      <c r="CS410" t="str">
        <f t="shared" si="76"/>
        <v/>
      </c>
      <c r="CT410" t="str">
        <f>IF(L410="Y","tissue","")</f>
        <v/>
      </c>
      <c r="CU410" t="str">
        <f>IF(L410="Y","in collection","")</f>
        <v/>
      </c>
      <c r="CV410" t="str">
        <f>IF(L410="Y","dessicated","")</f>
        <v/>
      </c>
    </row>
    <row r="411" spans="1:100" ht="16.5" x14ac:dyDescent="0.3">
      <c r="A411" s="7"/>
      <c r="B411" s="19"/>
      <c r="C411" s="19"/>
      <c r="D411" s="19"/>
      <c r="E411" s="19"/>
      <c r="F411" s="19"/>
      <c r="G411" s="10"/>
      <c r="H411" s="14"/>
      <c r="I411" s="19"/>
      <c r="J411" s="19"/>
      <c r="K411" s="10"/>
      <c r="L411" s="19"/>
      <c r="M411" s="19"/>
      <c r="N411" s="19"/>
      <c r="O411" s="19"/>
      <c r="P411" s="19"/>
      <c r="Q411" s="24"/>
      <c r="R411" s="14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29"/>
      <c r="AL411" s="29"/>
      <c r="AM411" s="7"/>
      <c r="AN411" s="7"/>
      <c r="AO411" s="7"/>
      <c r="AP411" s="19"/>
      <c r="AQ411" s="19"/>
      <c r="AR411" s="19"/>
      <c r="AS411" s="14"/>
      <c r="AT411" s="19"/>
      <c r="AU411" s="19"/>
      <c r="AV411" s="19"/>
      <c r="AW411" s="14"/>
      <c r="AX411" s="19"/>
      <c r="AY411" s="19"/>
      <c r="AZ411" s="19"/>
      <c r="BA411" s="19"/>
      <c r="BB411" s="19"/>
      <c r="BC411" s="19"/>
      <c r="BD411" s="19"/>
      <c r="BE411" s="19"/>
      <c r="BF411" s="14"/>
      <c r="BG411" s="35" t="str">
        <f>IF(BB411&lt;&gt;"","&lt;a href='https://www.inaturalist.org/observations/"&amp;BB411&amp;" 'target='_blank' style='color: blue'&gt;iNaturalist Record: "&amp;BB411&amp;"&lt;/a&gt; ","")</f>
        <v/>
      </c>
      <c r="BH411" s="36" t="str">
        <f>IF(AT411&lt;&gt;"",AT411&amp;". ","")</f>
        <v/>
      </c>
      <c r="BI411" s="36" t="str">
        <f>IF(AV411&lt;&gt;"","Land use/disturbance history: "&amp;AV411&amp;". ","")</f>
        <v/>
      </c>
      <c r="BJ411" s="36" t="str">
        <f>IF(AW411&lt;&gt;"","Slope in degrees: "&amp;AW411&amp;". ","")</f>
        <v/>
      </c>
      <c r="BK411" s="36" t="str">
        <f>IF(AX411&lt;&gt;"","Slope aspect: "&amp;AX411&amp;". ","")</f>
        <v/>
      </c>
      <c r="BL411" s="36" t="str">
        <f>IF(AY411&lt;&gt;"","Soil description: "&amp;AY411&amp;". ","")</f>
        <v/>
      </c>
      <c r="BM411" s="36" t="str">
        <f>IF(BA411&lt;&gt;"","Terrain: "&amp;BA411&amp;". ","")</f>
        <v/>
      </c>
      <c r="BN411" s="36" t="str">
        <f t="shared" si="66"/>
        <v/>
      </c>
      <c r="BO411" t="str">
        <f t="shared" si="67"/>
        <v/>
      </c>
      <c r="BP411" t="str">
        <f>IF(BD411&lt;&gt;"","Permit: "&amp;BD411,"")</f>
        <v/>
      </c>
      <c r="BQ411" s="41" t="str">
        <f>IF(AA411="Abundant","Estimated frequency within viewshed: Abundant (&gt;500).",IF(AA411="Common","Estimated frequency within viewshed: Common (101-500).",IF(AA411="Frequent","Estimated frequency within viewshed: Frequent (11-100).",IF(AA411="Occasional","Estimated frequency within viewshed: Occasional (6-10).",IF(AA411="Rare","Estimated frequency within viewshed: Rare (1-5).","")))))</f>
        <v/>
      </c>
      <c r="BR411" s="41" t="str">
        <f>IF(B411&lt;&gt;"",B411&amp;". ","")</f>
        <v/>
      </c>
      <c r="BS411" s="41" t="str">
        <f>IF(M411="Same individual","Tissue sample collected.",IF(M411="Same population","Tissue sample collected from another individual in the same population.",""))</f>
        <v/>
      </c>
      <c r="BT411" s="41" t="str">
        <f>IF(R411&lt;&gt;"","Seed sample collected from "&amp;R411&amp;" plants within the same population.","")</f>
        <v/>
      </c>
      <c r="BU411" s="41" t="str">
        <f>IF(AB411&lt;&gt;"",AB411&amp;". ","")</f>
        <v/>
      </c>
      <c r="BV411" s="41" t="str">
        <f>IF(AE411&lt;&gt;"","Landowner: "&amp;AE411&amp;".","")</f>
        <v/>
      </c>
      <c r="BW411" s="41" t="str">
        <f>IF(AF411&lt;&gt;"","Element Occurrence ID: "&amp;AF411&amp;".","")</f>
        <v/>
      </c>
      <c r="BX411" s="41" t="str">
        <f t="shared" si="68"/>
        <v/>
      </c>
      <c r="BY411" t="str">
        <f t="shared" si="69"/>
        <v/>
      </c>
      <c r="BZ411" s="41" t="str">
        <f t="shared" si="70"/>
        <v/>
      </c>
      <c r="CA411" t="str">
        <f t="shared" si="71"/>
        <v/>
      </c>
      <c r="CB411" s="41" t="str">
        <f>IF(AU411&lt;&gt;"","Area immediately surrounding specimen: "&amp;AU411&amp;".","")</f>
        <v/>
      </c>
      <c r="CC411" s="41" t="str">
        <f>IF(T411&lt;&gt;"","Habit: "&amp;T411&amp;".","")</f>
        <v/>
      </c>
      <c r="CD411" s="41" t="str">
        <f>IF(U411&lt;&gt;"","Life history habit: "&amp;U411&amp;".","")</f>
        <v/>
      </c>
      <c r="CE411" s="41" t="str">
        <f>IF(V411&lt;&gt;"","Graminoid habit: "&amp;V411&amp;".","")</f>
        <v/>
      </c>
      <c r="CF411" s="41" t="str">
        <f>IF(W411&lt;&gt;"","Flower color: "&amp;W411&amp;".","")</f>
        <v/>
      </c>
      <c r="CG411" s="41" t="str">
        <f>IF(X411&lt;&gt;"","Height in centimeters: "&amp;X411&amp;".","")</f>
        <v/>
      </c>
      <c r="CH411" s="41" t="str">
        <f>IF(Y411&lt;&gt;"",Y411&amp;".","")</f>
        <v/>
      </c>
      <c r="CI411" s="41" t="str">
        <f t="shared" si="72"/>
        <v/>
      </c>
      <c r="CJ411" t="str">
        <f t="shared" si="73"/>
        <v/>
      </c>
      <c r="CK411" s="41" t="str">
        <f>IF(T411&lt;&gt;"","''habit'':"&amp;"''"&amp;T411&amp;"'',","")</f>
        <v/>
      </c>
      <c r="CL411" s="41" t="str">
        <f>IF(U411&lt;&gt;"","''life cycle habit'':"&amp;"''"&amp;U411&amp;"'',","")</f>
        <v/>
      </c>
      <c r="CM411" s="41" t="str">
        <f>IF(V411&lt;&gt;"","''graminoidHabit'':"&amp;"''"&amp;V411&amp;"'',","")</f>
        <v/>
      </c>
      <c r="CN411" s="41" t="str">
        <f>IF(W411&lt;&gt;"","''flower color'':"&amp;"''"&amp;W411&amp;"'',","")</f>
        <v/>
      </c>
      <c r="CO411" s="41" t="str">
        <f>IF(X411&lt;&gt;"","''heightInCentimeters'':"&amp;X411&amp;",","")</f>
        <v/>
      </c>
      <c r="CP411" s="41" t="str">
        <f>IF(Y411&lt;&gt;"",Y411,"")</f>
        <v/>
      </c>
      <c r="CQ411" s="41" t="str">
        <f t="shared" si="74"/>
        <v/>
      </c>
      <c r="CR411" s="42" t="str">
        <f t="shared" si="75"/>
        <v/>
      </c>
      <c r="CS411" t="str">
        <f t="shared" si="76"/>
        <v/>
      </c>
      <c r="CT411" t="str">
        <f>IF(L411="Y","tissue","")</f>
        <v/>
      </c>
      <c r="CU411" t="str">
        <f>IF(L411="Y","in collection","")</f>
        <v/>
      </c>
      <c r="CV411" t="str">
        <f>IF(L411="Y","dessicated","")</f>
        <v/>
      </c>
    </row>
    <row r="412" spans="1:100" ht="16.5" x14ac:dyDescent="0.3">
      <c r="A412" s="7"/>
      <c r="B412" s="19"/>
      <c r="C412" s="19"/>
      <c r="D412" s="19"/>
      <c r="E412" s="19"/>
      <c r="F412" s="19"/>
      <c r="G412" s="10"/>
      <c r="H412" s="14"/>
      <c r="I412" s="19"/>
      <c r="J412" s="19"/>
      <c r="K412" s="10"/>
      <c r="L412" s="19"/>
      <c r="M412" s="19"/>
      <c r="N412" s="19"/>
      <c r="O412" s="19"/>
      <c r="P412" s="19"/>
      <c r="Q412" s="24"/>
      <c r="R412" s="14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29"/>
      <c r="AL412" s="29"/>
      <c r="AM412" s="7"/>
      <c r="AN412" s="7"/>
      <c r="AO412" s="7"/>
      <c r="AP412" s="19"/>
      <c r="AQ412" s="19"/>
      <c r="AR412" s="19"/>
      <c r="AS412" s="14"/>
      <c r="AT412" s="19"/>
      <c r="AU412" s="19"/>
      <c r="AV412" s="19"/>
      <c r="AW412" s="14"/>
      <c r="AX412" s="19"/>
      <c r="AY412" s="19"/>
      <c r="AZ412" s="19"/>
      <c r="BA412" s="19"/>
      <c r="BB412" s="19"/>
      <c r="BC412" s="19"/>
      <c r="BD412" s="19"/>
      <c r="BE412" s="19"/>
      <c r="BF412" s="14"/>
      <c r="BG412" s="35" t="str">
        <f>IF(BB412&lt;&gt;"","&lt;a href='https://www.inaturalist.org/observations/"&amp;BB412&amp;" 'target='_blank' style='color: blue'&gt;iNaturalist Record: "&amp;BB412&amp;"&lt;/a&gt; ","")</f>
        <v/>
      </c>
      <c r="BH412" s="36" t="str">
        <f>IF(AT412&lt;&gt;"",AT412&amp;". ","")</f>
        <v/>
      </c>
      <c r="BI412" s="36" t="str">
        <f>IF(AV412&lt;&gt;"","Land use/disturbance history: "&amp;AV412&amp;". ","")</f>
        <v/>
      </c>
      <c r="BJ412" s="36" t="str">
        <f>IF(AW412&lt;&gt;"","Slope in degrees: "&amp;AW412&amp;". ","")</f>
        <v/>
      </c>
      <c r="BK412" s="36" t="str">
        <f>IF(AX412&lt;&gt;"","Slope aspect: "&amp;AX412&amp;". ","")</f>
        <v/>
      </c>
      <c r="BL412" s="36" t="str">
        <f>IF(AY412&lt;&gt;"","Soil description: "&amp;AY412&amp;". ","")</f>
        <v/>
      </c>
      <c r="BM412" s="36" t="str">
        <f>IF(BA412&lt;&gt;"","Terrain: "&amp;BA412&amp;". ","")</f>
        <v/>
      </c>
      <c r="BN412" s="36" t="str">
        <f t="shared" si="66"/>
        <v/>
      </c>
      <c r="BO412" t="str">
        <f t="shared" si="67"/>
        <v/>
      </c>
      <c r="BP412" t="str">
        <f>IF(BD412&lt;&gt;"","Permit: "&amp;BD412,"")</f>
        <v/>
      </c>
      <c r="BQ412" s="41" t="str">
        <f>IF(AA412="Abundant","Estimated frequency within viewshed: Abundant (&gt;500).",IF(AA412="Common","Estimated frequency within viewshed: Common (101-500).",IF(AA412="Frequent","Estimated frequency within viewshed: Frequent (11-100).",IF(AA412="Occasional","Estimated frequency within viewshed: Occasional (6-10).",IF(AA412="Rare","Estimated frequency within viewshed: Rare (1-5).","")))))</f>
        <v/>
      </c>
      <c r="BR412" s="41" t="str">
        <f>IF(B412&lt;&gt;"",B412&amp;". ","")</f>
        <v/>
      </c>
      <c r="BS412" s="41" t="str">
        <f>IF(M412="Same individual","Tissue sample collected.",IF(M412="Same population","Tissue sample collected from another individual in the same population.",""))</f>
        <v/>
      </c>
      <c r="BT412" s="41" t="str">
        <f>IF(R412&lt;&gt;"","Seed sample collected from "&amp;R412&amp;" plants within the same population.","")</f>
        <v/>
      </c>
      <c r="BU412" s="41" t="str">
        <f>IF(AB412&lt;&gt;"",AB412&amp;". ","")</f>
        <v/>
      </c>
      <c r="BV412" s="41" t="str">
        <f>IF(AE412&lt;&gt;"","Landowner: "&amp;AE412&amp;".","")</f>
        <v/>
      </c>
      <c r="BW412" s="41" t="str">
        <f>IF(AF412&lt;&gt;"","Element Occurrence ID: "&amp;AF412&amp;".","")</f>
        <v/>
      </c>
      <c r="BX412" s="41" t="str">
        <f t="shared" si="68"/>
        <v/>
      </c>
      <c r="BY412" t="str">
        <f t="shared" si="69"/>
        <v/>
      </c>
      <c r="BZ412" s="41" t="str">
        <f t="shared" si="70"/>
        <v/>
      </c>
      <c r="CA412" t="str">
        <f t="shared" si="71"/>
        <v/>
      </c>
      <c r="CB412" s="41" t="str">
        <f>IF(AU412&lt;&gt;"","Area immediately surrounding specimen: "&amp;AU412&amp;".","")</f>
        <v/>
      </c>
      <c r="CC412" s="41" t="str">
        <f>IF(T412&lt;&gt;"","Habit: "&amp;T412&amp;".","")</f>
        <v/>
      </c>
      <c r="CD412" s="41" t="str">
        <f>IF(U412&lt;&gt;"","Life history habit: "&amp;U412&amp;".","")</f>
        <v/>
      </c>
      <c r="CE412" s="41" t="str">
        <f>IF(V412&lt;&gt;"","Graminoid habit: "&amp;V412&amp;".","")</f>
        <v/>
      </c>
      <c r="CF412" s="41" t="str">
        <f>IF(W412&lt;&gt;"","Flower color: "&amp;W412&amp;".","")</f>
        <v/>
      </c>
      <c r="CG412" s="41" t="str">
        <f>IF(X412&lt;&gt;"","Height in centimeters: "&amp;X412&amp;".","")</f>
        <v/>
      </c>
      <c r="CH412" s="41" t="str">
        <f>IF(Y412&lt;&gt;"",Y412&amp;".","")</f>
        <v/>
      </c>
      <c r="CI412" s="41" t="str">
        <f t="shared" si="72"/>
        <v/>
      </c>
      <c r="CJ412" t="str">
        <f t="shared" si="73"/>
        <v/>
      </c>
      <c r="CK412" s="41" t="str">
        <f>IF(T412&lt;&gt;"","''habit'':"&amp;"''"&amp;T412&amp;"'',","")</f>
        <v/>
      </c>
      <c r="CL412" s="41" t="str">
        <f>IF(U412&lt;&gt;"","''life cycle habit'':"&amp;"''"&amp;U412&amp;"'',","")</f>
        <v/>
      </c>
      <c r="CM412" s="41" t="str">
        <f>IF(V412&lt;&gt;"","''graminoidHabit'':"&amp;"''"&amp;V412&amp;"'',","")</f>
        <v/>
      </c>
      <c r="CN412" s="41" t="str">
        <f>IF(W412&lt;&gt;"","''flower color'':"&amp;"''"&amp;W412&amp;"'',","")</f>
        <v/>
      </c>
      <c r="CO412" s="41" t="str">
        <f>IF(X412&lt;&gt;"","''heightInCentimeters'':"&amp;X412&amp;",","")</f>
        <v/>
      </c>
      <c r="CP412" s="41" t="str">
        <f>IF(Y412&lt;&gt;"",Y412,"")</f>
        <v/>
      </c>
      <c r="CQ412" s="41" t="str">
        <f t="shared" si="74"/>
        <v/>
      </c>
      <c r="CR412" s="42" t="str">
        <f t="shared" si="75"/>
        <v/>
      </c>
      <c r="CS412" t="str">
        <f t="shared" si="76"/>
        <v/>
      </c>
      <c r="CT412" t="str">
        <f>IF(L412="Y","tissue","")</f>
        <v/>
      </c>
      <c r="CU412" t="str">
        <f>IF(L412="Y","in collection","")</f>
        <v/>
      </c>
      <c r="CV412" t="str">
        <f>IF(L412="Y","dessicated","")</f>
        <v/>
      </c>
    </row>
    <row r="413" spans="1:100" ht="16.5" x14ac:dyDescent="0.3">
      <c r="A413" s="7"/>
      <c r="B413" s="19"/>
      <c r="C413" s="19"/>
      <c r="D413" s="19"/>
      <c r="E413" s="19"/>
      <c r="F413" s="19"/>
      <c r="G413" s="10"/>
      <c r="H413" s="14"/>
      <c r="I413" s="19"/>
      <c r="J413" s="19"/>
      <c r="K413" s="10"/>
      <c r="L413" s="19"/>
      <c r="M413" s="19"/>
      <c r="N413" s="19"/>
      <c r="O413" s="19"/>
      <c r="P413" s="19"/>
      <c r="Q413" s="24"/>
      <c r="R413" s="14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29"/>
      <c r="AL413" s="29"/>
      <c r="AM413" s="7"/>
      <c r="AN413" s="7"/>
      <c r="AO413" s="7"/>
      <c r="AP413" s="19"/>
      <c r="AQ413" s="19"/>
      <c r="AR413" s="19"/>
      <c r="AS413" s="14"/>
      <c r="AT413" s="19"/>
      <c r="AU413" s="19"/>
      <c r="AV413" s="19"/>
      <c r="AW413" s="14"/>
      <c r="AX413" s="19"/>
      <c r="AY413" s="19"/>
      <c r="AZ413" s="19"/>
      <c r="BA413" s="19"/>
      <c r="BB413" s="19"/>
      <c r="BC413" s="19"/>
      <c r="BD413" s="19"/>
      <c r="BE413" s="19"/>
      <c r="BF413" s="14"/>
      <c r="BG413" s="35" t="str">
        <f>IF(BB413&lt;&gt;"","&lt;a href='https://www.inaturalist.org/observations/"&amp;BB413&amp;" 'target='_blank' style='color: blue'&gt;iNaturalist Record: "&amp;BB413&amp;"&lt;/a&gt; ","")</f>
        <v/>
      </c>
      <c r="BH413" s="36" t="str">
        <f>IF(AT413&lt;&gt;"",AT413&amp;". ","")</f>
        <v/>
      </c>
      <c r="BI413" s="36" t="str">
        <f>IF(AV413&lt;&gt;"","Land use/disturbance history: "&amp;AV413&amp;". ","")</f>
        <v/>
      </c>
      <c r="BJ413" s="36" t="str">
        <f>IF(AW413&lt;&gt;"","Slope in degrees: "&amp;AW413&amp;". ","")</f>
        <v/>
      </c>
      <c r="BK413" s="36" t="str">
        <f>IF(AX413&lt;&gt;"","Slope aspect: "&amp;AX413&amp;". ","")</f>
        <v/>
      </c>
      <c r="BL413" s="36" t="str">
        <f>IF(AY413&lt;&gt;"","Soil description: "&amp;AY413&amp;". ","")</f>
        <v/>
      </c>
      <c r="BM413" s="36" t="str">
        <f>IF(BA413&lt;&gt;"","Terrain: "&amp;BA413&amp;". ","")</f>
        <v/>
      </c>
      <c r="BN413" s="36" t="str">
        <f t="shared" si="66"/>
        <v/>
      </c>
      <c r="BO413" t="str">
        <f t="shared" si="67"/>
        <v/>
      </c>
      <c r="BP413" t="str">
        <f>IF(BD413&lt;&gt;"","Permit: "&amp;BD413,"")</f>
        <v/>
      </c>
      <c r="BQ413" s="41" t="str">
        <f>IF(AA413="Abundant","Estimated frequency within viewshed: Abundant (&gt;500).",IF(AA413="Common","Estimated frequency within viewshed: Common (101-500).",IF(AA413="Frequent","Estimated frequency within viewshed: Frequent (11-100).",IF(AA413="Occasional","Estimated frequency within viewshed: Occasional (6-10).",IF(AA413="Rare","Estimated frequency within viewshed: Rare (1-5).","")))))</f>
        <v/>
      </c>
      <c r="BR413" s="41" t="str">
        <f>IF(B413&lt;&gt;"",B413&amp;". ","")</f>
        <v/>
      </c>
      <c r="BS413" s="41" t="str">
        <f>IF(M413="Same individual","Tissue sample collected.",IF(M413="Same population","Tissue sample collected from another individual in the same population.",""))</f>
        <v/>
      </c>
      <c r="BT413" s="41" t="str">
        <f>IF(R413&lt;&gt;"","Seed sample collected from "&amp;R413&amp;" plants within the same population.","")</f>
        <v/>
      </c>
      <c r="BU413" s="41" t="str">
        <f>IF(AB413&lt;&gt;"",AB413&amp;". ","")</f>
        <v/>
      </c>
      <c r="BV413" s="41" t="str">
        <f>IF(AE413&lt;&gt;"","Landowner: "&amp;AE413&amp;".","")</f>
        <v/>
      </c>
      <c r="BW413" s="41" t="str">
        <f>IF(AF413&lt;&gt;"","Element Occurrence ID: "&amp;AF413&amp;".","")</f>
        <v/>
      </c>
      <c r="BX413" s="41" t="str">
        <f t="shared" si="68"/>
        <v/>
      </c>
      <c r="BY413" t="str">
        <f t="shared" si="69"/>
        <v/>
      </c>
      <c r="BZ413" s="41" t="str">
        <f t="shared" si="70"/>
        <v/>
      </c>
      <c r="CA413" t="str">
        <f t="shared" si="71"/>
        <v/>
      </c>
      <c r="CB413" s="41" t="str">
        <f>IF(AU413&lt;&gt;"","Area immediately surrounding specimen: "&amp;AU413&amp;".","")</f>
        <v/>
      </c>
      <c r="CC413" s="41" t="str">
        <f>IF(T413&lt;&gt;"","Habit: "&amp;T413&amp;".","")</f>
        <v/>
      </c>
      <c r="CD413" s="41" t="str">
        <f>IF(U413&lt;&gt;"","Life history habit: "&amp;U413&amp;".","")</f>
        <v/>
      </c>
      <c r="CE413" s="41" t="str">
        <f>IF(V413&lt;&gt;"","Graminoid habit: "&amp;V413&amp;".","")</f>
        <v/>
      </c>
      <c r="CF413" s="41" t="str">
        <f>IF(W413&lt;&gt;"","Flower color: "&amp;W413&amp;".","")</f>
        <v/>
      </c>
      <c r="CG413" s="41" t="str">
        <f>IF(X413&lt;&gt;"","Height in centimeters: "&amp;X413&amp;".","")</f>
        <v/>
      </c>
      <c r="CH413" s="41" t="str">
        <f>IF(Y413&lt;&gt;"",Y413&amp;".","")</f>
        <v/>
      </c>
      <c r="CI413" s="41" t="str">
        <f t="shared" si="72"/>
        <v/>
      </c>
      <c r="CJ413" t="str">
        <f t="shared" si="73"/>
        <v/>
      </c>
      <c r="CK413" s="41" t="str">
        <f>IF(T413&lt;&gt;"","''habit'':"&amp;"''"&amp;T413&amp;"'',","")</f>
        <v/>
      </c>
      <c r="CL413" s="41" t="str">
        <f>IF(U413&lt;&gt;"","''life cycle habit'':"&amp;"''"&amp;U413&amp;"'',","")</f>
        <v/>
      </c>
      <c r="CM413" s="41" t="str">
        <f>IF(V413&lt;&gt;"","''graminoidHabit'':"&amp;"''"&amp;V413&amp;"'',","")</f>
        <v/>
      </c>
      <c r="CN413" s="41" t="str">
        <f>IF(W413&lt;&gt;"","''flower color'':"&amp;"''"&amp;W413&amp;"'',","")</f>
        <v/>
      </c>
      <c r="CO413" s="41" t="str">
        <f>IF(X413&lt;&gt;"","''heightInCentimeters'':"&amp;X413&amp;",","")</f>
        <v/>
      </c>
      <c r="CP413" s="41" t="str">
        <f>IF(Y413&lt;&gt;"",Y413,"")</f>
        <v/>
      </c>
      <c r="CQ413" s="41" t="str">
        <f t="shared" si="74"/>
        <v/>
      </c>
      <c r="CR413" s="42" t="str">
        <f t="shared" si="75"/>
        <v/>
      </c>
      <c r="CS413" t="str">
        <f t="shared" si="76"/>
        <v/>
      </c>
      <c r="CT413" t="str">
        <f>IF(L413="Y","tissue","")</f>
        <v/>
      </c>
      <c r="CU413" t="str">
        <f>IF(L413="Y","in collection","")</f>
        <v/>
      </c>
      <c r="CV413" t="str">
        <f>IF(L413="Y","dessicated","")</f>
        <v/>
      </c>
    </row>
    <row r="414" spans="1:100" ht="16.5" x14ac:dyDescent="0.3">
      <c r="A414" s="7"/>
      <c r="B414" s="19"/>
      <c r="C414" s="19"/>
      <c r="D414" s="19"/>
      <c r="E414" s="19"/>
      <c r="F414" s="19"/>
      <c r="G414" s="10"/>
      <c r="H414" s="14"/>
      <c r="I414" s="19"/>
      <c r="J414" s="19"/>
      <c r="K414" s="10"/>
      <c r="L414" s="19"/>
      <c r="M414" s="19"/>
      <c r="N414" s="19"/>
      <c r="O414" s="19"/>
      <c r="P414" s="19"/>
      <c r="Q414" s="24"/>
      <c r="R414" s="14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29"/>
      <c r="AL414" s="29"/>
      <c r="AM414" s="7"/>
      <c r="AN414" s="7"/>
      <c r="AO414" s="7"/>
      <c r="AP414" s="19"/>
      <c r="AQ414" s="19"/>
      <c r="AR414" s="19"/>
      <c r="AS414" s="14"/>
      <c r="AT414" s="19"/>
      <c r="AU414" s="19"/>
      <c r="AV414" s="19"/>
      <c r="AW414" s="14"/>
      <c r="AX414" s="19"/>
      <c r="AY414" s="19"/>
      <c r="AZ414" s="19"/>
      <c r="BA414" s="19"/>
      <c r="BB414" s="19"/>
      <c r="BC414" s="19"/>
      <c r="BD414" s="19"/>
      <c r="BE414" s="19"/>
      <c r="BF414" s="14"/>
      <c r="BG414" s="35" t="str">
        <f>IF(BB414&lt;&gt;"","&lt;a href='https://www.inaturalist.org/observations/"&amp;BB414&amp;" 'target='_blank' style='color: blue'&gt;iNaturalist Record: "&amp;BB414&amp;"&lt;/a&gt; ","")</f>
        <v/>
      </c>
      <c r="BH414" s="36" t="str">
        <f>IF(AT414&lt;&gt;"",AT414&amp;". ","")</f>
        <v/>
      </c>
      <c r="BI414" s="36" t="str">
        <f>IF(AV414&lt;&gt;"","Land use/disturbance history: "&amp;AV414&amp;". ","")</f>
        <v/>
      </c>
      <c r="BJ414" s="36" t="str">
        <f>IF(AW414&lt;&gt;"","Slope in degrees: "&amp;AW414&amp;". ","")</f>
        <v/>
      </c>
      <c r="BK414" s="36" t="str">
        <f>IF(AX414&lt;&gt;"","Slope aspect: "&amp;AX414&amp;". ","")</f>
        <v/>
      </c>
      <c r="BL414" s="36" t="str">
        <f>IF(AY414&lt;&gt;"","Soil description: "&amp;AY414&amp;". ","")</f>
        <v/>
      </c>
      <c r="BM414" s="36" t="str">
        <f>IF(BA414&lt;&gt;"","Terrain: "&amp;BA414&amp;". ","")</f>
        <v/>
      </c>
      <c r="BN414" s="36" t="str">
        <f t="shared" si="66"/>
        <v/>
      </c>
      <c r="BO414" t="str">
        <f t="shared" si="67"/>
        <v/>
      </c>
      <c r="BP414" t="str">
        <f>IF(BD414&lt;&gt;"","Permit: "&amp;BD414,"")</f>
        <v/>
      </c>
      <c r="BQ414" s="41" t="str">
        <f>IF(AA414="Abundant","Estimated frequency within viewshed: Abundant (&gt;500).",IF(AA414="Common","Estimated frequency within viewshed: Common (101-500).",IF(AA414="Frequent","Estimated frequency within viewshed: Frequent (11-100).",IF(AA414="Occasional","Estimated frequency within viewshed: Occasional (6-10).",IF(AA414="Rare","Estimated frequency within viewshed: Rare (1-5).","")))))</f>
        <v/>
      </c>
      <c r="BR414" s="41" t="str">
        <f>IF(B414&lt;&gt;"",B414&amp;". ","")</f>
        <v/>
      </c>
      <c r="BS414" s="41" t="str">
        <f>IF(M414="Same individual","Tissue sample collected.",IF(M414="Same population","Tissue sample collected from another individual in the same population.",""))</f>
        <v/>
      </c>
      <c r="BT414" s="41" t="str">
        <f>IF(R414&lt;&gt;"","Seed sample collected from "&amp;R414&amp;" plants within the same population.","")</f>
        <v/>
      </c>
      <c r="BU414" s="41" t="str">
        <f>IF(AB414&lt;&gt;"",AB414&amp;". ","")</f>
        <v/>
      </c>
      <c r="BV414" s="41" t="str">
        <f>IF(AE414&lt;&gt;"","Landowner: "&amp;AE414&amp;".","")</f>
        <v/>
      </c>
      <c r="BW414" s="41" t="str">
        <f>IF(AF414&lt;&gt;"","Element Occurrence ID: "&amp;AF414&amp;".","")</f>
        <v/>
      </c>
      <c r="BX414" s="41" t="str">
        <f t="shared" si="68"/>
        <v/>
      </c>
      <c r="BY414" t="str">
        <f t="shared" si="69"/>
        <v/>
      </c>
      <c r="BZ414" s="41" t="str">
        <f t="shared" si="70"/>
        <v/>
      </c>
      <c r="CA414" t="str">
        <f t="shared" si="71"/>
        <v/>
      </c>
      <c r="CB414" s="41" t="str">
        <f>IF(AU414&lt;&gt;"","Area immediately surrounding specimen: "&amp;AU414&amp;".","")</f>
        <v/>
      </c>
      <c r="CC414" s="41" t="str">
        <f>IF(T414&lt;&gt;"","Habit: "&amp;T414&amp;".","")</f>
        <v/>
      </c>
      <c r="CD414" s="41" t="str">
        <f>IF(U414&lt;&gt;"","Life history habit: "&amp;U414&amp;".","")</f>
        <v/>
      </c>
      <c r="CE414" s="41" t="str">
        <f>IF(V414&lt;&gt;"","Graminoid habit: "&amp;V414&amp;".","")</f>
        <v/>
      </c>
      <c r="CF414" s="41" t="str">
        <f>IF(W414&lt;&gt;"","Flower color: "&amp;W414&amp;".","")</f>
        <v/>
      </c>
      <c r="CG414" s="41" t="str">
        <f>IF(X414&lt;&gt;"","Height in centimeters: "&amp;X414&amp;".","")</f>
        <v/>
      </c>
      <c r="CH414" s="41" t="str">
        <f>IF(Y414&lt;&gt;"",Y414&amp;".","")</f>
        <v/>
      </c>
      <c r="CI414" s="41" t="str">
        <f t="shared" si="72"/>
        <v/>
      </c>
      <c r="CJ414" t="str">
        <f t="shared" si="73"/>
        <v/>
      </c>
      <c r="CK414" s="41" t="str">
        <f>IF(T414&lt;&gt;"","''habit'':"&amp;"''"&amp;T414&amp;"'',","")</f>
        <v/>
      </c>
      <c r="CL414" s="41" t="str">
        <f>IF(U414&lt;&gt;"","''life cycle habit'':"&amp;"''"&amp;U414&amp;"'',","")</f>
        <v/>
      </c>
      <c r="CM414" s="41" t="str">
        <f>IF(V414&lt;&gt;"","''graminoidHabit'':"&amp;"''"&amp;V414&amp;"'',","")</f>
        <v/>
      </c>
      <c r="CN414" s="41" t="str">
        <f>IF(W414&lt;&gt;"","''flower color'':"&amp;"''"&amp;W414&amp;"'',","")</f>
        <v/>
      </c>
      <c r="CO414" s="41" t="str">
        <f>IF(X414&lt;&gt;"","''heightInCentimeters'':"&amp;X414&amp;",","")</f>
        <v/>
      </c>
      <c r="CP414" s="41" t="str">
        <f>IF(Y414&lt;&gt;"",Y414,"")</f>
        <v/>
      </c>
      <c r="CQ414" s="41" t="str">
        <f t="shared" si="74"/>
        <v/>
      </c>
      <c r="CR414" s="42" t="str">
        <f t="shared" si="75"/>
        <v/>
      </c>
      <c r="CS414" t="str">
        <f t="shared" si="76"/>
        <v/>
      </c>
      <c r="CT414" t="str">
        <f>IF(L414="Y","tissue","")</f>
        <v/>
      </c>
      <c r="CU414" t="str">
        <f>IF(L414="Y","in collection","")</f>
        <v/>
      </c>
      <c r="CV414" t="str">
        <f>IF(L414="Y","dessicated","")</f>
        <v/>
      </c>
    </row>
    <row r="415" spans="1:100" ht="16.5" x14ac:dyDescent="0.3">
      <c r="A415" s="7"/>
      <c r="B415" s="19"/>
      <c r="C415" s="19"/>
      <c r="D415" s="19"/>
      <c r="E415" s="19"/>
      <c r="F415" s="19"/>
      <c r="G415" s="10"/>
      <c r="H415" s="14"/>
      <c r="I415" s="19"/>
      <c r="J415" s="19"/>
      <c r="K415" s="10"/>
      <c r="L415" s="19"/>
      <c r="M415" s="19"/>
      <c r="N415" s="19"/>
      <c r="O415" s="19"/>
      <c r="P415" s="19"/>
      <c r="Q415" s="24"/>
      <c r="R415" s="14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29"/>
      <c r="AL415" s="29"/>
      <c r="AM415" s="7"/>
      <c r="AN415" s="7"/>
      <c r="AO415" s="7"/>
      <c r="AP415" s="19"/>
      <c r="AQ415" s="19"/>
      <c r="AR415" s="19"/>
      <c r="AS415" s="14"/>
      <c r="AT415" s="19"/>
      <c r="AU415" s="19"/>
      <c r="AV415" s="19"/>
      <c r="AW415" s="14"/>
      <c r="AX415" s="19"/>
      <c r="AY415" s="19"/>
      <c r="AZ415" s="19"/>
      <c r="BA415" s="19"/>
      <c r="BB415" s="19"/>
      <c r="BC415" s="19"/>
      <c r="BD415" s="19"/>
      <c r="BE415" s="19"/>
      <c r="BF415" s="14"/>
      <c r="BG415" s="35" t="str">
        <f>IF(BB415&lt;&gt;"","&lt;a href='https://www.inaturalist.org/observations/"&amp;BB415&amp;" 'target='_blank' style='color: blue'&gt;iNaturalist Record: "&amp;BB415&amp;"&lt;/a&gt; ","")</f>
        <v/>
      </c>
      <c r="BH415" s="36" t="str">
        <f>IF(AT415&lt;&gt;"",AT415&amp;". ","")</f>
        <v/>
      </c>
      <c r="BI415" s="36" t="str">
        <f>IF(AV415&lt;&gt;"","Land use/disturbance history: "&amp;AV415&amp;". ","")</f>
        <v/>
      </c>
      <c r="BJ415" s="36" t="str">
        <f>IF(AW415&lt;&gt;"","Slope in degrees: "&amp;AW415&amp;". ","")</f>
        <v/>
      </c>
      <c r="BK415" s="36" t="str">
        <f>IF(AX415&lt;&gt;"","Slope aspect: "&amp;AX415&amp;". ","")</f>
        <v/>
      </c>
      <c r="BL415" s="36" t="str">
        <f>IF(AY415&lt;&gt;"","Soil description: "&amp;AY415&amp;". ","")</f>
        <v/>
      </c>
      <c r="BM415" s="36" t="str">
        <f>IF(BA415&lt;&gt;"","Terrain: "&amp;BA415&amp;". ","")</f>
        <v/>
      </c>
      <c r="BN415" s="36" t="str">
        <f t="shared" si="66"/>
        <v/>
      </c>
      <c r="BO415" t="str">
        <f t="shared" si="67"/>
        <v/>
      </c>
      <c r="BP415" t="str">
        <f>IF(BD415&lt;&gt;"","Permit: "&amp;BD415,"")</f>
        <v/>
      </c>
      <c r="BQ415" s="41" t="str">
        <f>IF(AA415="Abundant","Estimated frequency within viewshed: Abundant (&gt;500).",IF(AA415="Common","Estimated frequency within viewshed: Common (101-500).",IF(AA415="Frequent","Estimated frequency within viewshed: Frequent (11-100).",IF(AA415="Occasional","Estimated frequency within viewshed: Occasional (6-10).",IF(AA415="Rare","Estimated frequency within viewshed: Rare (1-5).","")))))</f>
        <v/>
      </c>
      <c r="BR415" s="41" t="str">
        <f>IF(B415&lt;&gt;"",B415&amp;". ","")</f>
        <v/>
      </c>
      <c r="BS415" s="41" t="str">
        <f>IF(M415="Same individual","Tissue sample collected.",IF(M415="Same population","Tissue sample collected from another individual in the same population.",""))</f>
        <v/>
      </c>
      <c r="BT415" s="41" t="str">
        <f>IF(R415&lt;&gt;"","Seed sample collected from "&amp;R415&amp;" plants within the same population.","")</f>
        <v/>
      </c>
      <c r="BU415" s="41" t="str">
        <f>IF(AB415&lt;&gt;"",AB415&amp;". ","")</f>
        <v/>
      </c>
      <c r="BV415" s="41" t="str">
        <f>IF(AE415&lt;&gt;"","Landowner: "&amp;AE415&amp;".","")</f>
        <v/>
      </c>
      <c r="BW415" s="41" t="str">
        <f>IF(AF415&lt;&gt;"","Element Occurrence ID: "&amp;AF415&amp;".","")</f>
        <v/>
      </c>
      <c r="BX415" s="41" t="str">
        <f t="shared" si="68"/>
        <v/>
      </c>
      <c r="BY415" t="str">
        <f t="shared" si="69"/>
        <v/>
      </c>
      <c r="BZ415" s="41" t="str">
        <f t="shared" si="70"/>
        <v/>
      </c>
      <c r="CA415" t="str">
        <f t="shared" si="71"/>
        <v/>
      </c>
      <c r="CB415" s="41" t="str">
        <f>IF(AU415&lt;&gt;"","Area immediately surrounding specimen: "&amp;AU415&amp;".","")</f>
        <v/>
      </c>
      <c r="CC415" s="41" t="str">
        <f>IF(T415&lt;&gt;"","Habit: "&amp;T415&amp;".","")</f>
        <v/>
      </c>
      <c r="CD415" s="41" t="str">
        <f>IF(U415&lt;&gt;"","Life history habit: "&amp;U415&amp;".","")</f>
        <v/>
      </c>
      <c r="CE415" s="41" t="str">
        <f>IF(V415&lt;&gt;"","Graminoid habit: "&amp;V415&amp;".","")</f>
        <v/>
      </c>
      <c r="CF415" s="41" t="str">
        <f>IF(W415&lt;&gt;"","Flower color: "&amp;W415&amp;".","")</f>
        <v/>
      </c>
      <c r="CG415" s="41" t="str">
        <f>IF(X415&lt;&gt;"","Height in centimeters: "&amp;X415&amp;".","")</f>
        <v/>
      </c>
      <c r="CH415" s="41" t="str">
        <f>IF(Y415&lt;&gt;"",Y415&amp;".","")</f>
        <v/>
      </c>
      <c r="CI415" s="41" t="str">
        <f t="shared" si="72"/>
        <v/>
      </c>
      <c r="CJ415" t="str">
        <f t="shared" si="73"/>
        <v/>
      </c>
      <c r="CK415" s="41" t="str">
        <f>IF(T415&lt;&gt;"","''habit'':"&amp;"''"&amp;T415&amp;"'',","")</f>
        <v/>
      </c>
      <c r="CL415" s="41" t="str">
        <f>IF(U415&lt;&gt;"","''life cycle habit'':"&amp;"''"&amp;U415&amp;"'',","")</f>
        <v/>
      </c>
      <c r="CM415" s="41" t="str">
        <f>IF(V415&lt;&gt;"","''graminoidHabit'':"&amp;"''"&amp;V415&amp;"'',","")</f>
        <v/>
      </c>
      <c r="CN415" s="41" t="str">
        <f>IF(W415&lt;&gt;"","''flower color'':"&amp;"''"&amp;W415&amp;"'',","")</f>
        <v/>
      </c>
      <c r="CO415" s="41" t="str">
        <f>IF(X415&lt;&gt;"","''heightInCentimeters'':"&amp;X415&amp;",","")</f>
        <v/>
      </c>
      <c r="CP415" s="41" t="str">
        <f>IF(Y415&lt;&gt;"",Y415,"")</f>
        <v/>
      </c>
      <c r="CQ415" s="41" t="str">
        <f t="shared" si="74"/>
        <v/>
      </c>
      <c r="CR415" s="42" t="str">
        <f t="shared" si="75"/>
        <v/>
      </c>
      <c r="CS415" t="str">
        <f t="shared" si="76"/>
        <v/>
      </c>
      <c r="CT415" t="str">
        <f>IF(L415="Y","tissue","")</f>
        <v/>
      </c>
      <c r="CU415" t="str">
        <f>IF(L415="Y","in collection","")</f>
        <v/>
      </c>
      <c r="CV415" t="str">
        <f>IF(L415="Y","dessicated","")</f>
        <v/>
      </c>
    </row>
    <row r="416" spans="1:100" ht="16.5" x14ac:dyDescent="0.3">
      <c r="A416" s="7"/>
      <c r="B416" s="19"/>
      <c r="C416" s="19"/>
      <c r="D416" s="19"/>
      <c r="E416" s="19"/>
      <c r="F416" s="19"/>
      <c r="G416" s="10"/>
      <c r="H416" s="14"/>
      <c r="I416" s="19"/>
      <c r="J416" s="19"/>
      <c r="K416" s="10"/>
      <c r="L416" s="19"/>
      <c r="M416" s="19"/>
      <c r="N416" s="19"/>
      <c r="O416" s="19"/>
      <c r="P416" s="19"/>
      <c r="Q416" s="24"/>
      <c r="R416" s="14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29"/>
      <c r="AL416" s="29"/>
      <c r="AM416" s="7"/>
      <c r="AN416" s="7"/>
      <c r="AO416" s="7"/>
      <c r="AP416" s="19"/>
      <c r="AQ416" s="19"/>
      <c r="AR416" s="19"/>
      <c r="AS416" s="14"/>
      <c r="AT416" s="19"/>
      <c r="AU416" s="19"/>
      <c r="AV416" s="19"/>
      <c r="AW416" s="14"/>
      <c r="AX416" s="19"/>
      <c r="AY416" s="19"/>
      <c r="AZ416" s="19"/>
      <c r="BA416" s="19"/>
      <c r="BB416" s="19"/>
      <c r="BC416" s="19"/>
      <c r="BD416" s="19"/>
      <c r="BE416" s="19"/>
      <c r="BF416" s="14"/>
      <c r="BG416" s="35" t="str">
        <f>IF(BB416&lt;&gt;"","&lt;a href='https://www.inaturalist.org/observations/"&amp;BB416&amp;" 'target='_blank' style='color: blue'&gt;iNaturalist Record: "&amp;BB416&amp;"&lt;/a&gt; ","")</f>
        <v/>
      </c>
      <c r="BH416" s="36" t="str">
        <f>IF(AT416&lt;&gt;"",AT416&amp;". ","")</f>
        <v/>
      </c>
      <c r="BI416" s="36" t="str">
        <f>IF(AV416&lt;&gt;"","Land use/disturbance history: "&amp;AV416&amp;". ","")</f>
        <v/>
      </c>
      <c r="BJ416" s="36" t="str">
        <f>IF(AW416&lt;&gt;"","Slope in degrees: "&amp;AW416&amp;". ","")</f>
        <v/>
      </c>
      <c r="BK416" s="36" t="str">
        <f>IF(AX416&lt;&gt;"","Slope aspect: "&amp;AX416&amp;". ","")</f>
        <v/>
      </c>
      <c r="BL416" s="36" t="str">
        <f>IF(AY416&lt;&gt;"","Soil description: "&amp;AY416&amp;". ","")</f>
        <v/>
      </c>
      <c r="BM416" s="36" t="str">
        <f>IF(BA416&lt;&gt;"","Terrain: "&amp;BA416&amp;". ","")</f>
        <v/>
      </c>
      <c r="BN416" s="36" t="str">
        <f t="shared" si="66"/>
        <v/>
      </c>
      <c r="BO416" t="str">
        <f t="shared" si="67"/>
        <v/>
      </c>
      <c r="BP416" t="str">
        <f>IF(BD416&lt;&gt;"","Permit: "&amp;BD416,"")</f>
        <v/>
      </c>
      <c r="BQ416" s="41" t="str">
        <f>IF(AA416="Abundant","Estimated frequency within viewshed: Abundant (&gt;500).",IF(AA416="Common","Estimated frequency within viewshed: Common (101-500).",IF(AA416="Frequent","Estimated frequency within viewshed: Frequent (11-100).",IF(AA416="Occasional","Estimated frequency within viewshed: Occasional (6-10).",IF(AA416="Rare","Estimated frequency within viewshed: Rare (1-5).","")))))</f>
        <v/>
      </c>
      <c r="BR416" s="41" t="str">
        <f>IF(B416&lt;&gt;"",B416&amp;". ","")</f>
        <v/>
      </c>
      <c r="BS416" s="41" t="str">
        <f>IF(M416="Same individual","Tissue sample collected.",IF(M416="Same population","Tissue sample collected from another individual in the same population.",""))</f>
        <v/>
      </c>
      <c r="BT416" s="41" t="str">
        <f>IF(R416&lt;&gt;"","Seed sample collected from "&amp;R416&amp;" plants within the same population.","")</f>
        <v/>
      </c>
      <c r="BU416" s="41" t="str">
        <f>IF(AB416&lt;&gt;"",AB416&amp;". ","")</f>
        <v/>
      </c>
      <c r="BV416" s="41" t="str">
        <f>IF(AE416&lt;&gt;"","Landowner: "&amp;AE416&amp;".","")</f>
        <v/>
      </c>
      <c r="BW416" s="41" t="str">
        <f>IF(AF416&lt;&gt;"","Element Occurrence ID: "&amp;AF416&amp;".","")</f>
        <v/>
      </c>
      <c r="BX416" s="41" t="str">
        <f t="shared" si="68"/>
        <v/>
      </c>
      <c r="BY416" t="str">
        <f t="shared" si="69"/>
        <v/>
      </c>
      <c r="BZ416" s="41" t="str">
        <f t="shared" si="70"/>
        <v/>
      </c>
      <c r="CA416" t="str">
        <f t="shared" si="71"/>
        <v/>
      </c>
      <c r="CB416" s="41" t="str">
        <f>IF(AU416&lt;&gt;"","Area immediately surrounding specimen: "&amp;AU416&amp;".","")</f>
        <v/>
      </c>
      <c r="CC416" s="41" t="str">
        <f>IF(T416&lt;&gt;"","Habit: "&amp;T416&amp;".","")</f>
        <v/>
      </c>
      <c r="CD416" s="41" t="str">
        <f>IF(U416&lt;&gt;"","Life history habit: "&amp;U416&amp;".","")</f>
        <v/>
      </c>
      <c r="CE416" s="41" t="str">
        <f>IF(V416&lt;&gt;"","Graminoid habit: "&amp;V416&amp;".","")</f>
        <v/>
      </c>
      <c r="CF416" s="41" t="str">
        <f>IF(W416&lt;&gt;"","Flower color: "&amp;W416&amp;".","")</f>
        <v/>
      </c>
      <c r="CG416" s="41" t="str">
        <f>IF(X416&lt;&gt;"","Height in centimeters: "&amp;X416&amp;".","")</f>
        <v/>
      </c>
      <c r="CH416" s="41" t="str">
        <f>IF(Y416&lt;&gt;"",Y416&amp;".","")</f>
        <v/>
      </c>
      <c r="CI416" s="41" t="str">
        <f t="shared" si="72"/>
        <v/>
      </c>
      <c r="CJ416" t="str">
        <f t="shared" si="73"/>
        <v/>
      </c>
      <c r="CK416" s="41" t="str">
        <f>IF(T416&lt;&gt;"","''habit'':"&amp;"''"&amp;T416&amp;"'',","")</f>
        <v/>
      </c>
      <c r="CL416" s="41" t="str">
        <f>IF(U416&lt;&gt;"","''life cycle habit'':"&amp;"''"&amp;U416&amp;"'',","")</f>
        <v/>
      </c>
      <c r="CM416" s="41" t="str">
        <f>IF(V416&lt;&gt;"","''graminoidHabit'':"&amp;"''"&amp;V416&amp;"'',","")</f>
        <v/>
      </c>
      <c r="CN416" s="41" t="str">
        <f>IF(W416&lt;&gt;"","''flower color'':"&amp;"''"&amp;W416&amp;"'',","")</f>
        <v/>
      </c>
      <c r="CO416" s="41" t="str">
        <f>IF(X416&lt;&gt;"","''heightInCentimeters'':"&amp;X416&amp;",","")</f>
        <v/>
      </c>
      <c r="CP416" s="41" t="str">
        <f>IF(Y416&lt;&gt;"",Y416,"")</f>
        <v/>
      </c>
      <c r="CQ416" s="41" t="str">
        <f t="shared" si="74"/>
        <v/>
      </c>
      <c r="CR416" s="42" t="str">
        <f t="shared" si="75"/>
        <v/>
      </c>
      <c r="CS416" t="str">
        <f t="shared" si="76"/>
        <v/>
      </c>
      <c r="CT416" t="str">
        <f>IF(L416="Y","tissue","")</f>
        <v/>
      </c>
      <c r="CU416" t="str">
        <f>IF(L416="Y","in collection","")</f>
        <v/>
      </c>
      <c r="CV416" t="str">
        <f>IF(L416="Y","dessicated","")</f>
        <v/>
      </c>
    </row>
    <row r="417" spans="1:100" ht="16.5" x14ac:dyDescent="0.3">
      <c r="A417" s="7"/>
      <c r="B417" s="19"/>
      <c r="C417" s="19"/>
      <c r="D417" s="19"/>
      <c r="E417" s="19"/>
      <c r="F417" s="19"/>
      <c r="G417" s="10"/>
      <c r="H417" s="14"/>
      <c r="I417" s="19"/>
      <c r="J417" s="19"/>
      <c r="K417" s="10"/>
      <c r="L417" s="19"/>
      <c r="M417" s="19"/>
      <c r="N417" s="19"/>
      <c r="O417" s="19"/>
      <c r="P417" s="19"/>
      <c r="Q417" s="24"/>
      <c r="R417" s="14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29"/>
      <c r="AL417" s="29"/>
      <c r="AM417" s="7"/>
      <c r="AN417" s="7"/>
      <c r="AO417" s="7"/>
      <c r="AP417" s="19"/>
      <c r="AQ417" s="19"/>
      <c r="AR417" s="19"/>
      <c r="AS417" s="14"/>
      <c r="AT417" s="19"/>
      <c r="AU417" s="19"/>
      <c r="AV417" s="19"/>
      <c r="AW417" s="14"/>
      <c r="AX417" s="19"/>
      <c r="AY417" s="19"/>
      <c r="AZ417" s="19"/>
      <c r="BA417" s="19"/>
      <c r="BB417" s="19"/>
      <c r="BC417" s="19"/>
      <c r="BD417" s="19"/>
      <c r="BE417" s="19"/>
      <c r="BF417" s="14"/>
      <c r="BG417" s="35" t="str">
        <f>IF(BB417&lt;&gt;"","&lt;a href='https://www.inaturalist.org/observations/"&amp;BB417&amp;" 'target='_blank' style='color: blue'&gt;iNaturalist Record: "&amp;BB417&amp;"&lt;/a&gt; ","")</f>
        <v/>
      </c>
      <c r="BH417" s="36" t="str">
        <f>IF(AT417&lt;&gt;"",AT417&amp;". ","")</f>
        <v/>
      </c>
      <c r="BI417" s="36" t="str">
        <f>IF(AV417&lt;&gt;"","Land use/disturbance history: "&amp;AV417&amp;". ","")</f>
        <v/>
      </c>
      <c r="BJ417" s="36" t="str">
        <f>IF(AW417&lt;&gt;"","Slope in degrees: "&amp;AW417&amp;". ","")</f>
        <v/>
      </c>
      <c r="BK417" s="36" t="str">
        <f>IF(AX417&lt;&gt;"","Slope aspect: "&amp;AX417&amp;". ","")</f>
        <v/>
      </c>
      <c r="BL417" s="36" t="str">
        <f>IF(AY417&lt;&gt;"","Soil description: "&amp;AY417&amp;". ","")</f>
        <v/>
      </c>
      <c r="BM417" s="36" t="str">
        <f>IF(BA417&lt;&gt;"","Terrain: "&amp;BA417&amp;". ","")</f>
        <v/>
      </c>
      <c r="BN417" s="36" t="str">
        <f t="shared" si="66"/>
        <v/>
      </c>
      <c r="BO417" t="str">
        <f t="shared" si="67"/>
        <v/>
      </c>
      <c r="BP417" t="str">
        <f>IF(BD417&lt;&gt;"","Permit: "&amp;BD417,"")</f>
        <v/>
      </c>
      <c r="BQ417" s="41" t="str">
        <f>IF(AA417="Abundant","Estimated frequency within viewshed: Abundant (&gt;500).",IF(AA417="Common","Estimated frequency within viewshed: Common (101-500).",IF(AA417="Frequent","Estimated frequency within viewshed: Frequent (11-100).",IF(AA417="Occasional","Estimated frequency within viewshed: Occasional (6-10).",IF(AA417="Rare","Estimated frequency within viewshed: Rare (1-5).","")))))</f>
        <v/>
      </c>
      <c r="BR417" s="41" t="str">
        <f>IF(B417&lt;&gt;"",B417&amp;". ","")</f>
        <v/>
      </c>
      <c r="BS417" s="41" t="str">
        <f>IF(M417="Same individual","Tissue sample collected.",IF(M417="Same population","Tissue sample collected from another individual in the same population.",""))</f>
        <v/>
      </c>
      <c r="BT417" s="41" t="str">
        <f>IF(R417&lt;&gt;"","Seed sample collected from "&amp;R417&amp;" plants within the same population.","")</f>
        <v/>
      </c>
      <c r="BU417" s="41" t="str">
        <f>IF(AB417&lt;&gt;"",AB417&amp;". ","")</f>
        <v/>
      </c>
      <c r="BV417" s="41" t="str">
        <f>IF(AE417&lt;&gt;"","Landowner: "&amp;AE417&amp;".","")</f>
        <v/>
      </c>
      <c r="BW417" s="41" t="str">
        <f>IF(AF417&lt;&gt;"","Element Occurrence ID: "&amp;AF417&amp;".","")</f>
        <v/>
      </c>
      <c r="BX417" s="41" t="str">
        <f t="shared" si="68"/>
        <v/>
      </c>
      <c r="BY417" t="str">
        <f t="shared" si="69"/>
        <v/>
      </c>
      <c r="BZ417" s="41" t="str">
        <f t="shared" si="70"/>
        <v/>
      </c>
      <c r="CA417" t="str">
        <f t="shared" si="71"/>
        <v/>
      </c>
      <c r="CB417" s="41" t="str">
        <f>IF(AU417&lt;&gt;"","Area immediately surrounding specimen: "&amp;AU417&amp;".","")</f>
        <v/>
      </c>
      <c r="CC417" s="41" t="str">
        <f>IF(T417&lt;&gt;"","Habit: "&amp;T417&amp;".","")</f>
        <v/>
      </c>
      <c r="CD417" s="41" t="str">
        <f>IF(U417&lt;&gt;"","Life history habit: "&amp;U417&amp;".","")</f>
        <v/>
      </c>
      <c r="CE417" s="41" t="str">
        <f>IF(V417&lt;&gt;"","Graminoid habit: "&amp;V417&amp;".","")</f>
        <v/>
      </c>
      <c r="CF417" s="41" t="str">
        <f>IF(W417&lt;&gt;"","Flower color: "&amp;W417&amp;".","")</f>
        <v/>
      </c>
      <c r="CG417" s="41" t="str">
        <f>IF(X417&lt;&gt;"","Height in centimeters: "&amp;X417&amp;".","")</f>
        <v/>
      </c>
      <c r="CH417" s="41" t="str">
        <f>IF(Y417&lt;&gt;"",Y417&amp;".","")</f>
        <v/>
      </c>
      <c r="CI417" s="41" t="str">
        <f t="shared" si="72"/>
        <v/>
      </c>
      <c r="CJ417" t="str">
        <f t="shared" si="73"/>
        <v/>
      </c>
      <c r="CK417" s="41" t="str">
        <f>IF(T417&lt;&gt;"","''habit'':"&amp;"''"&amp;T417&amp;"'',","")</f>
        <v/>
      </c>
      <c r="CL417" s="41" t="str">
        <f>IF(U417&lt;&gt;"","''life cycle habit'':"&amp;"''"&amp;U417&amp;"'',","")</f>
        <v/>
      </c>
      <c r="CM417" s="41" t="str">
        <f>IF(V417&lt;&gt;"","''graminoidHabit'':"&amp;"''"&amp;V417&amp;"'',","")</f>
        <v/>
      </c>
      <c r="CN417" s="41" t="str">
        <f>IF(W417&lt;&gt;"","''flower color'':"&amp;"''"&amp;W417&amp;"'',","")</f>
        <v/>
      </c>
      <c r="CO417" s="41" t="str">
        <f>IF(X417&lt;&gt;"","''heightInCentimeters'':"&amp;X417&amp;",","")</f>
        <v/>
      </c>
      <c r="CP417" s="41" t="str">
        <f>IF(Y417&lt;&gt;"",Y417,"")</f>
        <v/>
      </c>
      <c r="CQ417" s="41" t="str">
        <f t="shared" si="74"/>
        <v/>
      </c>
      <c r="CR417" s="42" t="str">
        <f t="shared" si="75"/>
        <v/>
      </c>
      <c r="CS417" t="str">
        <f t="shared" si="76"/>
        <v/>
      </c>
      <c r="CT417" t="str">
        <f>IF(L417="Y","tissue","")</f>
        <v/>
      </c>
      <c r="CU417" t="str">
        <f>IF(L417="Y","in collection","")</f>
        <v/>
      </c>
      <c r="CV417" t="str">
        <f>IF(L417="Y","dessicated","")</f>
        <v/>
      </c>
    </row>
    <row r="418" spans="1:100" ht="16.5" x14ac:dyDescent="0.3">
      <c r="A418" s="7"/>
      <c r="B418" s="19"/>
      <c r="C418" s="19"/>
      <c r="D418" s="19"/>
      <c r="E418" s="19"/>
      <c r="F418" s="19"/>
      <c r="G418" s="10"/>
      <c r="H418" s="14"/>
      <c r="I418" s="19"/>
      <c r="J418" s="19"/>
      <c r="K418" s="10"/>
      <c r="L418" s="19"/>
      <c r="M418" s="19"/>
      <c r="N418" s="19"/>
      <c r="O418" s="19"/>
      <c r="P418" s="19"/>
      <c r="Q418" s="24"/>
      <c r="R418" s="14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29"/>
      <c r="AL418" s="29"/>
      <c r="AM418" s="7"/>
      <c r="AN418" s="7"/>
      <c r="AO418" s="7"/>
      <c r="AP418" s="19"/>
      <c r="AQ418" s="19"/>
      <c r="AR418" s="19"/>
      <c r="AS418" s="14"/>
      <c r="AT418" s="19"/>
      <c r="AU418" s="19"/>
      <c r="AV418" s="19"/>
      <c r="AW418" s="14"/>
      <c r="AX418" s="19"/>
      <c r="AY418" s="19"/>
      <c r="AZ418" s="19"/>
      <c r="BA418" s="19"/>
      <c r="BB418" s="19"/>
      <c r="BC418" s="19"/>
      <c r="BD418" s="19"/>
      <c r="BE418" s="19"/>
      <c r="BF418" s="14"/>
      <c r="BG418" s="35" t="str">
        <f>IF(BB418&lt;&gt;"","&lt;a href='https://www.inaturalist.org/observations/"&amp;BB418&amp;" 'target='_blank' style='color: blue'&gt;iNaturalist Record: "&amp;BB418&amp;"&lt;/a&gt; ","")</f>
        <v/>
      </c>
      <c r="BH418" s="36" t="str">
        <f>IF(AT418&lt;&gt;"",AT418&amp;". ","")</f>
        <v/>
      </c>
      <c r="BI418" s="36" t="str">
        <f>IF(AV418&lt;&gt;"","Land use/disturbance history: "&amp;AV418&amp;". ","")</f>
        <v/>
      </c>
      <c r="BJ418" s="36" t="str">
        <f>IF(AW418&lt;&gt;"","Slope in degrees: "&amp;AW418&amp;". ","")</f>
        <v/>
      </c>
      <c r="BK418" s="36" t="str">
        <f>IF(AX418&lt;&gt;"","Slope aspect: "&amp;AX418&amp;". ","")</f>
        <v/>
      </c>
      <c r="BL418" s="36" t="str">
        <f>IF(AY418&lt;&gt;"","Soil description: "&amp;AY418&amp;". ","")</f>
        <v/>
      </c>
      <c r="BM418" s="36" t="str">
        <f>IF(BA418&lt;&gt;"","Terrain: "&amp;BA418&amp;". ","")</f>
        <v/>
      </c>
      <c r="BN418" s="36" t="str">
        <f t="shared" si="66"/>
        <v/>
      </c>
      <c r="BO418" t="str">
        <f t="shared" si="67"/>
        <v/>
      </c>
      <c r="BP418" t="str">
        <f>IF(BD418&lt;&gt;"","Permit: "&amp;BD418,"")</f>
        <v/>
      </c>
      <c r="BQ418" s="41" t="str">
        <f>IF(AA418="Abundant","Estimated frequency within viewshed: Abundant (&gt;500).",IF(AA418="Common","Estimated frequency within viewshed: Common (101-500).",IF(AA418="Frequent","Estimated frequency within viewshed: Frequent (11-100).",IF(AA418="Occasional","Estimated frequency within viewshed: Occasional (6-10).",IF(AA418="Rare","Estimated frequency within viewshed: Rare (1-5).","")))))</f>
        <v/>
      </c>
      <c r="BR418" s="41" t="str">
        <f>IF(B418&lt;&gt;"",B418&amp;". ","")</f>
        <v/>
      </c>
      <c r="BS418" s="41" t="str">
        <f>IF(M418="Same individual","Tissue sample collected.",IF(M418="Same population","Tissue sample collected from another individual in the same population.",""))</f>
        <v/>
      </c>
      <c r="BT418" s="41" t="str">
        <f>IF(R418&lt;&gt;"","Seed sample collected from "&amp;R418&amp;" plants within the same population.","")</f>
        <v/>
      </c>
      <c r="BU418" s="41" t="str">
        <f>IF(AB418&lt;&gt;"",AB418&amp;". ","")</f>
        <v/>
      </c>
      <c r="BV418" s="41" t="str">
        <f>IF(AE418&lt;&gt;"","Landowner: "&amp;AE418&amp;".","")</f>
        <v/>
      </c>
      <c r="BW418" s="41" t="str">
        <f>IF(AF418&lt;&gt;"","Element Occurrence ID: "&amp;AF418&amp;".","")</f>
        <v/>
      </c>
      <c r="BX418" s="41" t="str">
        <f t="shared" si="68"/>
        <v/>
      </c>
      <c r="BY418" t="str">
        <f t="shared" si="69"/>
        <v/>
      </c>
      <c r="BZ418" s="41" t="str">
        <f t="shared" si="70"/>
        <v/>
      </c>
      <c r="CA418" t="str">
        <f t="shared" si="71"/>
        <v/>
      </c>
      <c r="CB418" s="41" t="str">
        <f>IF(AU418&lt;&gt;"","Area immediately surrounding specimen: "&amp;AU418&amp;".","")</f>
        <v/>
      </c>
      <c r="CC418" s="41" t="str">
        <f>IF(T418&lt;&gt;"","Habit: "&amp;T418&amp;".","")</f>
        <v/>
      </c>
      <c r="CD418" s="41" t="str">
        <f>IF(U418&lt;&gt;"","Life history habit: "&amp;U418&amp;".","")</f>
        <v/>
      </c>
      <c r="CE418" s="41" t="str">
        <f>IF(V418&lt;&gt;"","Graminoid habit: "&amp;V418&amp;".","")</f>
        <v/>
      </c>
      <c r="CF418" s="41" t="str">
        <f>IF(W418&lt;&gt;"","Flower color: "&amp;W418&amp;".","")</f>
        <v/>
      </c>
      <c r="CG418" s="41" t="str">
        <f>IF(X418&lt;&gt;"","Height in centimeters: "&amp;X418&amp;".","")</f>
        <v/>
      </c>
      <c r="CH418" s="41" t="str">
        <f>IF(Y418&lt;&gt;"",Y418&amp;".","")</f>
        <v/>
      </c>
      <c r="CI418" s="41" t="str">
        <f t="shared" si="72"/>
        <v/>
      </c>
      <c r="CJ418" t="str">
        <f t="shared" si="73"/>
        <v/>
      </c>
      <c r="CK418" s="41" t="str">
        <f>IF(T418&lt;&gt;"","''habit'':"&amp;"''"&amp;T418&amp;"'',","")</f>
        <v/>
      </c>
      <c r="CL418" s="41" t="str">
        <f>IF(U418&lt;&gt;"","''life cycle habit'':"&amp;"''"&amp;U418&amp;"'',","")</f>
        <v/>
      </c>
      <c r="CM418" s="41" t="str">
        <f>IF(V418&lt;&gt;"","''graminoidHabit'':"&amp;"''"&amp;V418&amp;"'',","")</f>
        <v/>
      </c>
      <c r="CN418" s="41" t="str">
        <f>IF(W418&lt;&gt;"","''flower color'':"&amp;"''"&amp;W418&amp;"'',","")</f>
        <v/>
      </c>
      <c r="CO418" s="41" t="str">
        <f>IF(X418&lt;&gt;"","''heightInCentimeters'':"&amp;X418&amp;",","")</f>
        <v/>
      </c>
      <c r="CP418" s="41" t="str">
        <f>IF(Y418&lt;&gt;"",Y418,"")</f>
        <v/>
      </c>
      <c r="CQ418" s="41" t="str">
        <f t="shared" si="74"/>
        <v/>
      </c>
      <c r="CR418" s="42" t="str">
        <f t="shared" si="75"/>
        <v/>
      </c>
      <c r="CS418" t="str">
        <f t="shared" si="76"/>
        <v/>
      </c>
      <c r="CT418" t="str">
        <f>IF(L418="Y","tissue","")</f>
        <v/>
      </c>
      <c r="CU418" t="str">
        <f>IF(L418="Y","in collection","")</f>
        <v/>
      </c>
      <c r="CV418" t="str">
        <f>IF(L418="Y","dessicated","")</f>
        <v/>
      </c>
    </row>
    <row r="419" spans="1:100" ht="16.5" x14ac:dyDescent="0.3">
      <c r="A419" s="7"/>
      <c r="B419" s="19"/>
      <c r="C419" s="19"/>
      <c r="D419" s="19"/>
      <c r="E419" s="19"/>
      <c r="F419" s="19"/>
      <c r="G419" s="10"/>
      <c r="H419" s="14"/>
      <c r="I419" s="19"/>
      <c r="J419" s="19"/>
      <c r="K419" s="10"/>
      <c r="L419" s="19"/>
      <c r="M419" s="19"/>
      <c r="N419" s="19"/>
      <c r="O419" s="19"/>
      <c r="P419" s="19"/>
      <c r="Q419" s="24"/>
      <c r="R419" s="14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29"/>
      <c r="AL419" s="29"/>
      <c r="AM419" s="7"/>
      <c r="AN419" s="7"/>
      <c r="AO419" s="7"/>
      <c r="AP419" s="19"/>
      <c r="AQ419" s="19"/>
      <c r="AR419" s="19"/>
      <c r="AS419" s="14"/>
      <c r="AT419" s="19"/>
      <c r="AU419" s="19"/>
      <c r="AV419" s="19"/>
      <c r="AW419" s="14"/>
      <c r="AX419" s="19"/>
      <c r="AY419" s="19"/>
      <c r="AZ419" s="19"/>
      <c r="BA419" s="19"/>
      <c r="BB419" s="19"/>
      <c r="BC419" s="19"/>
      <c r="BD419" s="19"/>
      <c r="BE419" s="19"/>
      <c r="BF419" s="14"/>
      <c r="BG419" s="35" t="str">
        <f>IF(BB419&lt;&gt;"","&lt;a href='https://www.inaturalist.org/observations/"&amp;BB419&amp;" 'target='_blank' style='color: blue'&gt;iNaturalist Record: "&amp;BB419&amp;"&lt;/a&gt; ","")</f>
        <v/>
      </c>
      <c r="BH419" s="36" t="str">
        <f>IF(AT419&lt;&gt;"",AT419&amp;". ","")</f>
        <v/>
      </c>
      <c r="BI419" s="36" t="str">
        <f>IF(AV419&lt;&gt;"","Land use/disturbance history: "&amp;AV419&amp;". ","")</f>
        <v/>
      </c>
      <c r="BJ419" s="36" t="str">
        <f>IF(AW419&lt;&gt;"","Slope in degrees: "&amp;AW419&amp;". ","")</f>
        <v/>
      </c>
      <c r="BK419" s="36" t="str">
        <f>IF(AX419&lt;&gt;"","Slope aspect: "&amp;AX419&amp;". ","")</f>
        <v/>
      </c>
      <c r="BL419" s="36" t="str">
        <f>IF(AY419&lt;&gt;"","Soil description: "&amp;AY419&amp;". ","")</f>
        <v/>
      </c>
      <c r="BM419" s="36" t="str">
        <f>IF(BA419&lt;&gt;"","Terrain: "&amp;BA419&amp;". ","")</f>
        <v/>
      </c>
      <c r="BN419" s="36" t="str">
        <f t="shared" si="66"/>
        <v/>
      </c>
      <c r="BO419" t="str">
        <f t="shared" si="67"/>
        <v/>
      </c>
      <c r="BP419" t="str">
        <f>IF(BD419&lt;&gt;"","Permit: "&amp;BD419,"")</f>
        <v/>
      </c>
      <c r="BQ419" s="41" t="str">
        <f>IF(AA419="Abundant","Estimated frequency within viewshed: Abundant (&gt;500).",IF(AA419="Common","Estimated frequency within viewshed: Common (101-500).",IF(AA419="Frequent","Estimated frequency within viewshed: Frequent (11-100).",IF(AA419="Occasional","Estimated frequency within viewshed: Occasional (6-10).",IF(AA419="Rare","Estimated frequency within viewshed: Rare (1-5).","")))))</f>
        <v/>
      </c>
      <c r="BR419" s="41" t="str">
        <f>IF(B419&lt;&gt;"",B419&amp;". ","")</f>
        <v/>
      </c>
      <c r="BS419" s="41" t="str">
        <f>IF(M419="Same individual","Tissue sample collected.",IF(M419="Same population","Tissue sample collected from another individual in the same population.",""))</f>
        <v/>
      </c>
      <c r="BT419" s="41" t="str">
        <f>IF(R419&lt;&gt;"","Seed sample collected from "&amp;R419&amp;" plants within the same population.","")</f>
        <v/>
      </c>
      <c r="BU419" s="41" t="str">
        <f>IF(AB419&lt;&gt;"",AB419&amp;". ","")</f>
        <v/>
      </c>
      <c r="BV419" s="41" t="str">
        <f>IF(AE419&lt;&gt;"","Landowner: "&amp;AE419&amp;".","")</f>
        <v/>
      </c>
      <c r="BW419" s="41" t="str">
        <f>IF(AF419&lt;&gt;"","Element Occurrence ID: "&amp;AF419&amp;".","")</f>
        <v/>
      </c>
      <c r="BX419" s="41" t="str">
        <f t="shared" si="68"/>
        <v/>
      </c>
      <c r="BY419" t="str">
        <f t="shared" si="69"/>
        <v/>
      </c>
      <c r="BZ419" s="41" t="str">
        <f t="shared" si="70"/>
        <v/>
      </c>
      <c r="CA419" t="str">
        <f t="shared" si="71"/>
        <v/>
      </c>
      <c r="CB419" s="41" t="str">
        <f>IF(AU419&lt;&gt;"","Area immediately surrounding specimen: "&amp;AU419&amp;".","")</f>
        <v/>
      </c>
      <c r="CC419" s="41" t="str">
        <f>IF(T419&lt;&gt;"","Habit: "&amp;T419&amp;".","")</f>
        <v/>
      </c>
      <c r="CD419" s="41" t="str">
        <f>IF(U419&lt;&gt;"","Life history habit: "&amp;U419&amp;".","")</f>
        <v/>
      </c>
      <c r="CE419" s="41" t="str">
        <f>IF(V419&lt;&gt;"","Graminoid habit: "&amp;V419&amp;".","")</f>
        <v/>
      </c>
      <c r="CF419" s="41" t="str">
        <f>IF(W419&lt;&gt;"","Flower color: "&amp;W419&amp;".","")</f>
        <v/>
      </c>
      <c r="CG419" s="41" t="str">
        <f>IF(X419&lt;&gt;"","Height in centimeters: "&amp;X419&amp;".","")</f>
        <v/>
      </c>
      <c r="CH419" s="41" t="str">
        <f>IF(Y419&lt;&gt;"",Y419&amp;".","")</f>
        <v/>
      </c>
      <c r="CI419" s="41" t="str">
        <f t="shared" si="72"/>
        <v/>
      </c>
      <c r="CJ419" t="str">
        <f t="shared" si="73"/>
        <v/>
      </c>
      <c r="CK419" s="41" t="str">
        <f>IF(T419&lt;&gt;"","''habit'':"&amp;"''"&amp;T419&amp;"'',","")</f>
        <v/>
      </c>
      <c r="CL419" s="41" t="str">
        <f>IF(U419&lt;&gt;"","''life cycle habit'':"&amp;"''"&amp;U419&amp;"'',","")</f>
        <v/>
      </c>
      <c r="CM419" s="41" t="str">
        <f>IF(V419&lt;&gt;"","''graminoidHabit'':"&amp;"''"&amp;V419&amp;"'',","")</f>
        <v/>
      </c>
      <c r="CN419" s="41" t="str">
        <f>IF(W419&lt;&gt;"","''flower color'':"&amp;"''"&amp;W419&amp;"'',","")</f>
        <v/>
      </c>
      <c r="CO419" s="41" t="str">
        <f>IF(X419&lt;&gt;"","''heightInCentimeters'':"&amp;X419&amp;",","")</f>
        <v/>
      </c>
      <c r="CP419" s="41" t="str">
        <f>IF(Y419&lt;&gt;"",Y419,"")</f>
        <v/>
      </c>
      <c r="CQ419" s="41" t="str">
        <f t="shared" si="74"/>
        <v/>
      </c>
      <c r="CR419" s="42" t="str">
        <f t="shared" si="75"/>
        <v/>
      </c>
      <c r="CS419" t="str">
        <f t="shared" si="76"/>
        <v/>
      </c>
      <c r="CT419" t="str">
        <f>IF(L419="Y","tissue","")</f>
        <v/>
      </c>
      <c r="CU419" t="str">
        <f>IF(L419="Y","in collection","")</f>
        <v/>
      </c>
      <c r="CV419" t="str">
        <f>IF(L419="Y","dessicated","")</f>
        <v/>
      </c>
    </row>
    <row r="420" spans="1:100" ht="16.5" x14ac:dyDescent="0.3">
      <c r="A420" s="7"/>
      <c r="B420" s="19"/>
      <c r="C420" s="19"/>
      <c r="D420" s="19"/>
      <c r="E420" s="19"/>
      <c r="F420" s="19"/>
      <c r="G420" s="10"/>
      <c r="H420" s="14"/>
      <c r="I420" s="19"/>
      <c r="J420" s="19"/>
      <c r="K420" s="10"/>
      <c r="L420" s="19"/>
      <c r="M420" s="19"/>
      <c r="N420" s="19"/>
      <c r="O420" s="19"/>
      <c r="P420" s="19"/>
      <c r="Q420" s="24"/>
      <c r="R420" s="14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29"/>
      <c r="AL420" s="29"/>
      <c r="AM420" s="7"/>
      <c r="AN420" s="7"/>
      <c r="AO420" s="7"/>
      <c r="AP420" s="19"/>
      <c r="AQ420" s="19"/>
      <c r="AR420" s="19"/>
      <c r="AS420" s="14"/>
      <c r="AT420" s="19"/>
      <c r="AU420" s="19"/>
      <c r="AV420" s="19"/>
      <c r="AW420" s="14"/>
      <c r="AX420" s="19"/>
      <c r="AY420" s="19"/>
      <c r="AZ420" s="19"/>
      <c r="BA420" s="19"/>
      <c r="BB420" s="19"/>
      <c r="BC420" s="19"/>
      <c r="BD420" s="19"/>
      <c r="BE420" s="19"/>
      <c r="BF420" s="14"/>
      <c r="BG420" s="35" t="str">
        <f>IF(BB420&lt;&gt;"","&lt;a href='https://www.inaturalist.org/observations/"&amp;BB420&amp;" 'target='_blank' style='color: blue'&gt;iNaturalist Record: "&amp;BB420&amp;"&lt;/a&gt; ","")</f>
        <v/>
      </c>
      <c r="BH420" s="36" t="str">
        <f>IF(AT420&lt;&gt;"",AT420&amp;". ","")</f>
        <v/>
      </c>
      <c r="BI420" s="36" t="str">
        <f>IF(AV420&lt;&gt;"","Land use/disturbance history: "&amp;AV420&amp;". ","")</f>
        <v/>
      </c>
      <c r="BJ420" s="36" t="str">
        <f>IF(AW420&lt;&gt;"","Slope in degrees: "&amp;AW420&amp;". ","")</f>
        <v/>
      </c>
      <c r="BK420" s="36" t="str">
        <f>IF(AX420&lt;&gt;"","Slope aspect: "&amp;AX420&amp;". ","")</f>
        <v/>
      </c>
      <c r="BL420" s="36" t="str">
        <f>IF(AY420&lt;&gt;"","Soil description: "&amp;AY420&amp;". ","")</f>
        <v/>
      </c>
      <c r="BM420" s="36" t="str">
        <f>IF(BA420&lt;&gt;"","Terrain: "&amp;BA420&amp;". ","")</f>
        <v/>
      </c>
      <c r="BN420" s="36" t="str">
        <f t="shared" si="66"/>
        <v/>
      </c>
      <c r="BO420" t="str">
        <f t="shared" si="67"/>
        <v/>
      </c>
      <c r="BP420" t="str">
        <f>IF(BD420&lt;&gt;"","Permit: "&amp;BD420,"")</f>
        <v/>
      </c>
      <c r="BQ420" s="41" t="str">
        <f>IF(AA420="Abundant","Estimated frequency within viewshed: Abundant (&gt;500).",IF(AA420="Common","Estimated frequency within viewshed: Common (101-500).",IF(AA420="Frequent","Estimated frequency within viewshed: Frequent (11-100).",IF(AA420="Occasional","Estimated frequency within viewshed: Occasional (6-10).",IF(AA420="Rare","Estimated frequency within viewshed: Rare (1-5).","")))))</f>
        <v/>
      </c>
      <c r="BR420" s="41" t="str">
        <f>IF(B420&lt;&gt;"",B420&amp;". ","")</f>
        <v/>
      </c>
      <c r="BS420" s="41" t="str">
        <f>IF(M420="Same individual","Tissue sample collected.",IF(M420="Same population","Tissue sample collected from another individual in the same population.",""))</f>
        <v/>
      </c>
      <c r="BT420" s="41" t="str">
        <f>IF(R420&lt;&gt;"","Seed sample collected from "&amp;R420&amp;" plants within the same population.","")</f>
        <v/>
      </c>
      <c r="BU420" s="41" t="str">
        <f>IF(AB420&lt;&gt;"",AB420&amp;". ","")</f>
        <v/>
      </c>
      <c r="BV420" s="41" t="str">
        <f>IF(AE420&lt;&gt;"","Landowner: "&amp;AE420&amp;".","")</f>
        <v/>
      </c>
      <c r="BW420" s="41" t="str">
        <f>IF(AF420&lt;&gt;"","Element Occurrence ID: "&amp;AF420&amp;".","")</f>
        <v/>
      </c>
      <c r="BX420" s="41" t="str">
        <f t="shared" si="68"/>
        <v/>
      </c>
      <c r="BY420" t="str">
        <f t="shared" si="69"/>
        <v/>
      </c>
      <c r="BZ420" s="41" t="str">
        <f t="shared" si="70"/>
        <v/>
      </c>
      <c r="CA420" t="str">
        <f t="shared" si="71"/>
        <v/>
      </c>
      <c r="CB420" s="41" t="str">
        <f>IF(AU420&lt;&gt;"","Area immediately surrounding specimen: "&amp;AU420&amp;".","")</f>
        <v/>
      </c>
      <c r="CC420" s="41" t="str">
        <f>IF(T420&lt;&gt;"","Habit: "&amp;T420&amp;".","")</f>
        <v/>
      </c>
      <c r="CD420" s="41" t="str">
        <f>IF(U420&lt;&gt;"","Life history habit: "&amp;U420&amp;".","")</f>
        <v/>
      </c>
      <c r="CE420" s="41" t="str">
        <f>IF(V420&lt;&gt;"","Graminoid habit: "&amp;V420&amp;".","")</f>
        <v/>
      </c>
      <c r="CF420" s="41" t="str">
        <f>IF(W420&lt;&gt;"","Flower color: "&amp;W420&amp;".","")</f>
        <v/>
      </c>
      <c r="CG420" s="41" t="str">
        <f>IF(X420&lt;&gt;"","Height in centimeters: "&amp;X420&amp;".","")</f>
        <v/>
      </c>
      <c r="CH420" s="41" t="str">
        <f>IF(Y420&lt;&gt;"",Y420&amp;".","")</f>
        <v/>
      </c>
      <c r="CI420" s="41" t="str">
        <f t="shared" si="72"/>
        <v/>
      </c>
      <c r="CJ420" t="str">
        <f t="shared" si="73"/>
        <v/>
      </c>
      <c r="CK420" s="41" t="str">
        <f>IF(T420&lt;&gt;"","''habit'':"&amp;"''"&amp;T420&amp;"'',","")</f>
        <v/>
      </c>
      <c r="CL420" s="41" t="str">
        <f>IF(U420&lt;&gt;"","''life cycle habit'':"&amp;"''"&amp;U420&amp;"'',","")</f>
        <v/>
      </c>
      <c r="CM420" s="41" t="str">
        <f>IF(V420&lt;&gt;"","''graminoidHabit'':"&amp;"''"&amp;V420&amp;"'',","")</f>
        <v/>
      </c>
      <c r="CN420" s="41" t="str">
        <f>IF(W420&lt;&gt;"","''flower color'':"&amp;"''"&amp;W420&amp;"'',","")</f>
        <v/>
      </c>
      <c r="CO420" s="41" t="str">
        <f>IF(X420&lt;&gt;"","''heightInCentimeters'':"&amp;X420&amp;",","")</f>
        <v/>
      </c>
      <c r="CP420" s="41" t="str">
        <f>IF(Y420&lt;&gt;"",Y420,"")</f>
        <v/>
      </c>
      <c r="CQ420" s="41" t="str">
        <f t="shared" si="74"/>
        <v/>
      </c>
      <c r="CR420" s="42" t="str">
        <f t="shared" si="75"/>
        <v/>
      </c>
      <c r="CS420" t="str">
        <f t="shared" si="76"/>
        <v/>
      </c>
      <c r="CT420" t="str">
        <f>IF(L420="Y","tissue","")</f>
        <v/>
      </c>
      <c r="CU420" t="str">
        <f>IF(L420="Y","in collection","")</f>
        <v/>
      </c>
      <c r="CV420" t="str">
        <f>IF(L420="Y","dessicated","")</f>
        <v/>
      </c>
    </row>
    <row r="421" spans="1:100" ht="16.5" x14ac:dyDescent="0.3">
      <c r="A421" s="7"/>
      <c r="B421" s="19"/>
      <c r="C421" s="19"/>
      <c r="D421" s="19"/>
      <c r="E421" s="19"/>
      <c r="F421" s="19"/>
      <c r="G421" s="10"/>
      <c r="H421" s="14"/>
      <c r="I421" s="19"/>
      <c r="J421" s="19"/>
      <c r="K421" s="10"/>
      <c r="L421" s="19"/>
      <c r="M421" s="19"/>
      <c r="N421" s="19"/>
      <c r="O421" s="19"/>
      <c r="P421" s="19"/>
      <c r="Q421" s="24"/>
      <c r="R421" s="14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29"/>
      <c r="AL421" s="29"/>
      <c r="AM421" s="7"/>
      <c r="AN421" s="7"/>
      <c r="AO421" s="7"/>
      <c r="AP421" s="19"/>
      <c r="AQ421" s="19"/>
      <c r="AR421" s="19"/>
      <c r="AS421" s="14"/>
      <c r="AT421" s="19"/>
      <c r="AU421" s="19"/>
      <c r="AV421" s="19"/>
      <c r="AW421" s="14"/>
      <c r="AX421" s="19"/>
      <c r="AY421" s="19"/>
      <c r="AZ421" s="19"/>
      <c r="BA421" s="19"/>
      <c r="BB421" s="19"/>
      <c r="BC421" s="19"/>
      <c r="BD421" s="19"/>
      <c r="BE421" s="19"/>
      <c r="BF421" s="14"/>
      <c r="BG421" s="35" t="str">
        <f>IF(BB421&lt;&gt;"","&lt;a href='https://www.inaturalist.org/observations/"&amp;BB421&amp;" 'target='_blank' style='color: blue'&gt;iNaturalist Record: "&amp;BB421&amp;"&lt;/a&gt; ","")</f>
        <v/>
      </c>
      <c r="BH421" s="36" t="str">
        <f>IF(AT421&lt;&gt;"",AT421&amp;". ","")</f>
        <v/>
      </c>
      <c r="BI421" s="36" t="str">
        <f>IF(AV421&lt;&gt;"","Land use/disturbance history: "&amp;AV421&amp;". ","")</f>
        <v/>
      </c>
      <c r="BJ421" s="36" t="str">
        <f>IF(AW421&lt;&gt;"","Slope in degrees: "&amp;AW421&amp;". ","")</f>
        <v/>
      </c>
      <c r="BK421" s="36" t="str">
        <f>IF(AX421&lt;&gt;"","Slope aspect: "&amp;AX421&amp;". ","")</f>
        <v/>
      </c>
      <c r="BL421" s="36" t="str">
        <f>IF(AY421&lt;&gt;"","Soil description: "&amp;AY421&amp;". ","")</f>
        <v/>
      </c>
      <c r="BM421" s="36" t="str">
        <f>IF(BA421&lt;&gt;"","Terrain: "&amp;BA421&amp;". ","")</f>
        <v/>
      </c>
      <c r="BN421" s="36" t="str">
        <f t="shared" si="66"/>
        <v/>
      </c>
      <c r="BO421" t="str">
        <f t="shared" si="67"/>
        <v/>
      </c>
      <c r="BP421" t="str">
        <f>IF(BD421&lt;&gt;"","Permit: "&amp;BD421,"")</f>
        <v/>
      </c>
      <c r="BQ421" s="41" t="str">
        <f>IF(AA421="Abundant","Estimated frequency within viewshed: Abundant (&gt;500).",IF(AA421="Common","Estimated frequency within viewshed: Common (101-500).",IF(AA421="Frequent","Estimated frequency within viewshed: Frequent (11-100).",IF(AA421="Occasional","Estimated frequency within viewshed: Occasional (6-10).",IF(AA421="Rare","Estimated frequency within viewshed: Rare (1-5).","")))))</f>
        <v/>
      </c>
      <c r="BR421" s="41" t="str">
        <f>IF(B421&lt;&gt;"",B421&amp;". ","")</f>
        <v/>
      </c>
      <c r="BS421" s="41" t="str">
        <f>IF(M421="Same individual","Tissue sample collected.",IF(M421="Same population","Tissue sample collected from another individual in the same population.",""))</f>
        <v/>
      </c>
      <c r="BT421" s="41" t="str">
        <f>IF(R421&lt;&gt;"","Seed sample collected from "&amp;R421&amp;" plants within the same population.","")</f>
        <v/>
      </c>
      <c r="BU421" s="41" t="str">
        <f>IF(AB421&lt;&gt;"",AB421&amp;". ","")</f>
        <v/>
      </c>
      <c r="BV421" s="41" t="str">
        <f>IF(AE421&lt;&gt;"","Landowner: "&amp;AE421&amp;".","")</f>
        <v/>
      </c>
      <c r="BW421" s="41" t="str">
        <f>IF(AF421&lt;&gt;"","Element Occurrence ID: "&amp;AF421&amp;".","")</f>
        <v/>
      </c>
      <c r="BX421" s="41" t="str">
        <f t="shared" si="68"/>
        <v/>
      </c>
      <c r="BY421" t="str">
        <f t="shared" si="69"/>
        <v/>
      </c>
      <c r="BZ421" s="41" t="str">
        <f t="shared" si="70"/>
        <v/>
      </c>
      <c r="CA421" t="str">
        <f t="shared" si="71"/>
        <v/>
      </c>
      <c r="CB421" s="41" t="str">
        <f>IF(AU421&lt;&gt;"","Area immediately surrounding specimen: "&amp;AU421&amp;".","")</f>
        <v/>
      </c>
      <c r="CC421" s="41" t="str">
        <f>IF(T421&lt;&gt;"","Habit: "&amp;T421&amp;".","")</f>
        <v/>
      </c>
      <c r="CD421" s="41" t="str">
        <f>IF(U421&lt;&gt;"","Life history habit: "&amp;U421&amp;".","")</f>
        <v/>
      </c>
      <c r="CE421" s="41" t="str">
        <f>IF(V421&lt;&gt;"","Graminoid habit: "&amp;V421&amp;".","")</f>
        <v/>
      </c>
      <c r="CF421" s="41" t="str">
        <f>IF(W421&lt;&gt;"","Flower color: "&amp;W421&amp;".","")</f>
        <v/>
      </c>
      <c r="CG421" s="41" t="str">
        <f>IF(X421&lt;&gt;"","Height in centimeters: "&amp;X421&amp;".","")</f>
        <v/>
      </c>
      <c r="CH421" s="41" t="str">
        <f>IF(Y421&lt;&gt;"",Y421&amp;".","")</f>
        <v/>
      </c>
      <c r="CI421" s="41" t="str">
        <f t="shared" si="72"/>
        <v/>
      </c>
      <c r="CJ421" t="str">
        <f t="shared" si="73"/>
        <v/>
      </c>
      <c r="CK421" s="41" t="str">
        <f>IF(T421&lt;&gt;"","''habit'':"&amp;"''"&amp;T421&amp;"'',","")</f>
        <v/>
      </c>
      <c r="CL421" s="41" t="str">
        <f>IF(U421&lt;&gt;"","''life cycle habit'':"&amp;"''"&amp;U421&amp;"'',","")</f>
        <v/>
      </c>
      <c r="CM421" s="41" t="str">
        <f>IF(V421&lt;&gt;"","''graminoidHabit'':"&amp;"''"&amp;V421&amp;"'',","")</f>
        <v/>
      </c>
      <c r="CN421" s="41" t="str">
        <f>IF(W421&lt;&gt;"","''flower color'':"&amp;"''"&amp;W421&amp;"'',","")</f>
        <v/>
      </c>
      <c r="CO421" s="41" t="str">
        <f>IF(X421&lt;&gt;"","''heightInCentimeters'':"&amp;X421&amp;",","")</f>
        <v/>
      </c>
      <c r="CP421" s="41" t="str">
        <f>IF(Y421&lt;&gt;"",Y421,"")</f>
        <v/>
      </c>
      <c r="CQ421" s="41" t="str">
        <f t="shared" si="74"/>
        <v/>
      </c>
      <c r="CR421" s="42" t="str">
        <f t="shared" si="75"/>
        <v/>
      </c>
      <c r="CS421" t="str">
        <f t="shared" si="76"/>
        <v/>
      </c>
      <c r="CT421" t="str">
        <f>IF(L421="Y","tissue","")</f>
        <v/>
      </c>
      <c r="CU421" t="str">
        <f>IF(L421="Y","in collection","")</f>
        <v/>
      </c>
      <c r="CV421" t="str">
        <f>IF(L421="Y","dessicated","")</f>
        <v/>
      </c>
    </row>
    <row r="422" spans="1:100" ht="16.5" x14ac:dyDescent="0.3">
      <c r="A422" s="7"/>
      <c r="B422" s="19"/>
      <c r="C422" s="19"/>
      <c r="D422" s="19"/>
      <c r="E422" s="19"/>
      <c r="F422" s="19"/>
      <c r="G422" s="10"/>
      <c r="H422" s="14"/>
      <c r="I422" s="19"/>
      <c r="J422" s="19"/>
      <c r="K422" s="10"/>
      <c r="L422" s="19"/>
      <c r="M422" s="19"/>
      <c r="N422" s="19"/>
      <c r="O422" s="19"/>
      <c r="P422" s="19"/>
      <c r="Q422" s="24"/>
      <c r="R422" s="14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29"/>
      <c r="AL422" s="29"/>
      <c r="AM422" s="7"/>
      <c r="AN422" s="7"/>
      <c r="AO422" s="7"/>
      <c r="AP422" s="19"/>
      <c r="AQ422" s="19"/>
      <c r="AR422" s="19"/>
      <c r="AS422" s="14"/>
      <c r="AT422" s="19"/>
      <c r="AU422" s="19"/>
      <c r="AV422" s="19"/>
      <c r="AW422" s="14"/>
      <c r="AX422" s="19"/>
      <c r="AY422" s="19"/>
      <c r="AZ422" s="19"/>
      <c r="BA422" s="19"/>
      <c r="BB422" s="19"/>
      <c r="BC422" s="19"/>
      <c r="BD422" s="19"/>
      <c r="BE422" s="19"/>
      <c r="BF422" s="14"/>
      <c r="BG422" s="35" t="str">
        <f>IF(BB422&lt;&gt;"","&lt;a href='https://www.inaturalist.org/observations/"&amp;BB422&amp;" 'target='_blank' style='color: blue'&gt;iNaturalist Record: "&amp;BB422&amp;"&lt;/a&gt; ","")</f>
        <v/>
      </c>
      <c r="BH422" s="36" t="str">
        <f>IF(AT422&lt;&gt;"",AT422&amp;". ","")</f>
        <v/>
      </c>
      <c r="BI422" s="36" t="str">
        <f>IF(AV422&lt;&gt;"","Land use/disturbance history: "&amp;AV422&amp;". ","")</f>
        <v/>
      </c>
      <c r="BJ422" s="36" t="str">
        <f>IF(AW422&lt;&gt;"","Slope in degrees: "&amp;AW422&amp;". ","")</f>
        <v/>
      </c>
      <c r="BK422" s="36" t="str">
        <f>IF(AX422&lt;&gt;"","Slope aspect: "&amp;AX422&amp;". ","")</f>
        <v/>
      </c>
      <c r="BL422" s="36" t="str">
        <f>IF(AY422&lt;&gt;"","Soil description: "&amp;AY422&amp;". ","")</f>
        <v/>
      </c>
      <c r="BM422" s="36" t="str">
        <f>IF(BA422&lt;&gt;"","Terrain: "&amp;BA422&amp;". ","")</f>
        <v/>
      </c>
      <c r="BN422" s="36" t="str">
        <f t="shared" si="66"/>
        <v/>
      </c>
      <c r="BO422" t="str">
        <f t="shared" si="67"/>
        <v/>
      </c>
      <c r="BP422" t="str">
        <f>IF(BD422&lt;&gt;"","Permit: "&amp;BD422,"")</f>
        <v/>
      </c>
      <c r="BQ422" s="41" t="str">
        <f>IF(AA422="Abundant","Estimated frequency within viewshed: Abundant (&gt;500).",IF(AA422="Common","Estimated frequency within viewshed: Common (101-500).",IF(AA422="Frequent","Estimated frequency within viewshed: Frequent (11-100).",IF(AA422="Occasional","Estimated frequency within viewshed: Occasional (6-10).",IF(AA422="Rare","Estimated frequency within viewshed: Rare (1-5).","")))))</f>
        <v/>
      </c>
      <c r="BR422" s="41" t="str">
        <f>IF(B422&lt;&gt;"",B422&amp;". ","")</f>
        <v/>
      </c>
      <c r="BS422" s="41" t="str">
        <f>IF(M422="Same individual","Tissue sample collected.",IF(M422="Same population","Tissue sample collected from another individual in the same population.",""))</f>
        <v/>
      </c>
      <c r="BT422" s="41" t="str">
        <f>IF(R422&lt;&gt;"","Seed sample collected from "&amp;R422&amp;" plants within the same population.","")</f>
        <v/>
      </c>
      <c r="BU422" s="41" t="str">
        <f>IF(AB422&lt;&gt;"",AB422&amp;". ","")</f>
        <v/>
      </c>
      <c r="BV422" s="41" t="str">
        <f>IF(AE422&lt;&gt;"","Landowner: "&amp;AE422&amp;".","")</f>
        <v/>
      </c>
      <c r="BW422" s="41" t="str">
        <f>IF(AF422&lt;&gt;"","Element Occurrence ID: "&amp;AF422&amp;".","")</f>
        <v/>
      </c>
      <c r="BX422" s="41" t="str">
        <f t="shared" si="68"/>
        <v/>
      </c>
      <c r="BY422" t="str">
        <f t="shared" si="69"/>
        <v/>
      </c>
      <c r="BZ422" s="41" t="str">
        <f t="shared" si="70"/>
        <v/>
      </c>
      <c r="CA422" t="str">
        <f t="shared" si="71"/>
        <v/>
      </c>
      <c r="CB422" s="41" t="str">
        <f>IF(AU422&lt;&gt;"","Area immediately surrounding specimen: "&amp;AU422&amp;".","")</f>
        <v/>
      </c>
      <c r="CC422" s="41" t="str">
        <f>IF(T422&lt;&gt;"","Habit: "&amp;T422&amp;".","")</f>
        <v/>
      </c>
      <c r="CD422" s="41" t="str">
        <f>IF(U422&lt;&gt;"","Life history habit: "&amp;U422&amp;".","")</f>
        <v/>
      </c>
      <c r="CE422" s="41" t="str">
        <f>IF(V422&lt;&gt;"","Graminoid habit: "&amp;V422&amp;".","")</f>
        <v/>
      </c>
      <c r="CF422" s="41" t="str">
        <f>IF(W422&lt;&gt;"","Flower color: "&amp;W422&amp;".","")</f>
        <v/>
      </c>
      <c r="CG422" s="41" t="str">
        <f>IF(X422&lt;&gt;"","Height in centimeters: "&amp;X422&amp;".","")</f>
        <v/>
      </c>
      <c r="CH422" s="41" t="str">
        <f>IF(Y422&lt;&gt;"",Y422&amp;".","")</f>
        <v/>
      </c>
      <c r="CI422" s="41" t="str">
        <f t="shared" si="72"/>
        <v/>
      </c>
      <c r="CJ422" t="str">
        <f t="shared" si="73"/>
        <v/>
      </c>
      <c r="CK422" s="41" t="str">
        <f>IF(T422&lt;&gt;"","''habit'':"&amp;"''"&amp;T422&amp;"'',","")</f>
        <v/>
      </c>
      <c r="CL422" s="41" t="str">
        <f>IF(U422&lt;&gt;"","''life cycle habit'':"&amp;"''"&amp;U422&amp;"'',","")</f>
        <v/>
      </c>
      <c r="CM422" s="41" t="str">
        <f>IF(V422&lt;&gt;"","''graminoidHabit'':"&amp;"''"&amp;V422&amp;"'',","")</f>
        <v/>
      </c>
      <c r="CN422" s="41" t="str">
        <f>IF(W422&lt;&gt;"","''flower color'':"&amp;"''"&amp;W422&amp;"'',","")</f>
        <v/>
      </c>
      <c r="CO422" s="41" t="str">
        <f>IF(X422&lt;&gt;"","''heightInCentimeters'':"&amp;X422&amp;",","")</f>
        <v/>
      </c>
      <c r="CP422" s="41" t="str">
        <f>IF(Y422&lt;&gt;"",Y422,"")</f>
        <v/>
      </c>
      <c r="CQ422" s="41" t="str">
        <f t="shared" si="74"/>
        <v/>
      </c>
      <c r="CR422" s="42" t="str">
        <f t="shared" si="75"/>
        <v/>
      </c>
      <c r="CS422" t="str">
        <f t="shared" si="76"/>
        <v/>
      </c>
      <c r="CT422" t="str">
        <f>IF(L422="Y","tissue","")</f>
        <v/>
      </c>
      <c r="CU422" t="str">
        <f>IF(L422="Y","in collection","")</f>
        <v/>
      </c>
      <c r="CV422" t="str">
        <f>IF(L422="Y","dessicated","")</f>
        <v/>
      </c>
    </row>
    <row r="423" spans="1:100" ht="16.5" x14ac:dyDescent="0.3">
      <c r="A423" s="7"/>
      <c r="B423" s="19"/>
      <c r="C423" s="19"/>
      <c r="D423" s="19"/>
      <c r="E423" s="19"/>
      <c r="F423" s="19"/>
      <c r="G423" s="10"/>
      <c r="H423" s="14"/>
      <c r="I423" s="19"/>
      <c r="J423" s="19"/>
      <c r="K423" s="10"/>
      <c r="L423" s="19"/>
      <c r="M423" s="19"/>
      <c r="N423" s="19"/>
      <c r="O423" s="19"/>
      <c r="P423" s="19"/>
      <c r="Q423" s="24"/>
      <c r="R423" s="14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29"/>
      <c r="AL423" s="29"/>
      <c r="AM423" s="7"/>
      <c r="AN423" s="7"/>
      <c r="AO423" s="7"/>
      <c r="AP423" s="19"/>
      <c r="AQ423" s="19"/>
      <c r="AR423" s="19"/>
      <c r="AS423" s="14"/>
      <c r="AT423" s="19"/>
      <c r="AU423" s="19"/>
      <c r="AV423" s="19"/>
      <c r="AW423" s="14"/>
      <c r="AX423" s="19"/>
      <c r="AY423" s="19"/>
      <c r="AZ423" s="19"/>
      <c r="BA423" s="19"/>
      <c r="BB423" s="19"/>
      <c r="BC423" s="19"/>
      <c r="BD423" s="19"/>
      <c r="BE423" s="19"/>
      <c r="BF423" s="14"/>
      <c r="BG423" s="35" t="str">
        <f>IF(BB423&lt;&gt;"","&lt;a href='https://www.inaturalist.org/observations/"&amp;BB423&amp;" 'target='_blank' style='color: blue'&gt;iNaturalist Record: "&amp;BB423&amp;"&lt;/a&gt; ","")</f>
        <v/>
      </c>
      <c r="BH423" s="36" t="str">
        <f>IF(AT423&lt;&gt;"",AT423&amp;". ","")</f>
        <v/>
      </c>
      <c r="BI423" s="36" t="str">
        <f>IF(AV423&lt;&gt;"","Land use/disturbance history: "&amp;AV423&amp;". ","")</f>
        <v/>
      </c>
      <c r="BJ423" s="36" t="str">
        <f>IF(AW423&lt;&gt;"","Slope in degrees: "&amp;AW423&amp;". ","")</f>
        <v/>
      </c>
      <c r="BK423" s="36" t="str">
        <f>IF(AX423&lt;&gt;"","Slope aspect: "&amp;AX423&amp;". ","")</f>
        <v/>
      </c>
      <c r="BL423" s="36" t="str">
        <f>IF(AY423&lt;&gt;"","Soil description: "&amp;AY423&amp;". ","")</f>
        <v/>
      </c>
      <c r="BM423" s="36" t="str">
        <f>IF(BA423&lt;&gt;"","Terrain: "&amp;BA423&amp;". ","")</f>
        <v/>
      </c>
      <c r="BN423" s="36" t="str">
        <f t="shared" si="66"/>
        <v/>
      </c>
      <c r="BO423" t="str">
        <f t="shared" si="67"/>
        <v/>
      </c>
      <c r="BP423" t="str">
        <f>IF(BD423&lt;&gt;"","Permit: "&amp;BD423,"")</f>
        <v/>
      </c>
      <c r="BQ423" s="41" t="str">
        <f>IF(AA423="Abundant","Estimated frequency within viewshed: Abundant (&gt;500).",IF(AA423="Common","Estimated frequency within viewshed: Common (101-500).",IF(AA423="Frequent","Estimated frequency within viewshed: Frequent (11-100).",IF(AA423="Occasional","Estimated frequency within viewshed: Occasional (6-10).",IF(AA423="Rare","Estimated frequency within viewshed: Rare (1-5).","")))))</f>
        <v/>
      </c>
      <c r="BR423" s="41" t="str">
        <f>IF(B423&lt;&gt;"",B423&amp;". ","")</f>
        <v/>
      </c>
      <c r="BS423" s="41" t="str">
        <f>IF(M423="Same individual","Tissue sample collected.",IF(M423="Same population","Tissue sample collected from another individual in the same population.",""))</f>
        <v/>
      </c>
      <c r="BT423" s="41" t="str">
        <f>IF(R423&lt;&gt;"","Seed sample collected from "&amp;R423&amp;" plants within the same population.","")</f>
        <v/>
      </c>
      <c r="BU423" s="41" t="str">
        <f>IF(AB423&lt;&gt;"",AB423&amp;". ","")</f>
        <v/>
      </c>
      <c r="BV423" s="41" t="str">
        <f>IF(AE423&lt;&gt;"","Landowner: "&amp;AE423&amp;".","")</f>
        <v/>
      </c>
      <c r="BW423" s="41" t="str">
        <f>IF(AF423&lt;&gt;"","Element Occurrence ID: "&amp;AF423&amp;".","")</f>
        <v/>
      </c>
      <c r="BX423" s="41" t="str">
        <f t="shared" si="68"/>
        <v/>
      </c>
      <c r="BY423" t="str">
        <f t="shared" si="69"/>
        <v/>
      </c>
      <c r="BZ423" s="41" t="str">
        <f t="shared" si="70"/>
        <v/>
      </c>
      <c r="CA423" t="str">
        <f t="shared" si="71"/>
        <v/>
      </c>
      <c r="CB423" s="41" t="str">
        <f>IF(AU423&lt;&gt;"","Area immediately surrounding specimen: "&amp;AU423&amp;".","")</f>
        <v/>
      </c>
      <c r="CC423" s="41" t="str">
        <f>IF(T423&lt;&gt;"","Habit: "&amp;T423&amp;".","")</f>
        <v/>
      </c>
      <c r="CD423" s="41" t="str">
        <f>IF(U423&lt;&gt;"","Life history habit: "&amp;U423&amp;".","")</f>
        <v/>
      </c>
      <c r="CE423" s="41" t="str">
        <f>IF(V423&lt;&gt;"","Graminoid habit: "&amp;V423&amp;".","")</f>
        <v/>
      </c>
      <c r="CF423" s="41" t="str">
        <f>IF(W423&lt;&gt;"","Flower color: "&amp;W423&amp;".","")</f>
        <v/>
      </c>
      <c r="CG423" s="41" t="str">
        <f>IF(X423&lt;&gt;"","Height in centimeters: "&amp;X423&amp;".","")</f>
        <v/>
      </c>
      <c r="CH423" s="41" t="str">
        <f>IF(Y423&lt;&gt;"",Y423&amp;".","")</f>
        <v/>
      </c>
      <c r="CI423" s="41" t="str">
        <f t="shared" si="72"/>
        <v/>
      </c>
      <c r="CJ423" t="str">
        <f t="shared" si="73"/>
        <v/>
      </c>
      <c r="CK423" s="41" t="str">
        <f>IF(T423&lt;&gt;"","''habit'':"&amp;"''"&amp;T423&amp;"'',","")</f>
        <v/>
      </c>
      <c r="CL423" s="41" t="str">
        <f>IF(U423&lt;&gt;"","''life cycle habit'':"&amp;"''"&amp;U423&amp;"'',","")</f>
        <v/>
      </c>
      <c r="CM423" s="41" t="str">
        <f>IF(V423&lt;&gt;"","''graminoidHabit'':"&amp;"''"&amp;V423&amp;"'',","")</f>
        <v/>
      </c>
      <c r="CN423" s="41" t="str">
        <f>IF(W423&lt;&gt;"","''flower color'':"&amp;"''"&amp;W423&amp;"'',","")</f>
        <v/>
      </c>
      <c r="CO423" s="41" t="str">
        <f>IF(X423&lt;&gt;"","''heightInCentimeters'':"&amp;X423&amp;",","")</f>
        <v/>
      </c>
      <c r="CP423" s="41" t="str">
        <f>IF(Y423&lt;&gt;"",Y423,"")</f>
        <v/>
      </c>
      <c r="CQ423" s="41" t="str">
        <f t="shared" si="74"/>
        <v/>
      </c>
      <c r="CR423" s="42" t="str">
        <f t="shared" si="75"/>
        <v/>
      </c>
      <c r="CS423" t="str">
        <f t="shared" si="76"/>
        <v/>
      </c>
      <c r="CT423" t="str">
        <f>IF(L423="Y","tissue","")</f>
        <v/>
      </c>
      <c r="CU423" t="str">
        <f>IF(L423="Y","in collection","")</f>
        <v/>
      </c>
      <c r="CV423" t="str">
        <f>IF(L423="Y","dessicated","")</f>
        <v/>
      </c>
    </row>
    <row r="424" spans="1:100" ht="16.5" x14ac:dyDescent="0.3">
      <c r="A424" s="7"/>
      <c r="B424" s="19"/>
      <c r="C424" s="19"/>
      <c r="D424" s="19"/>
      <c r="E424" s="19"/>
      <c r="F424" s="19"/>
      <c r="G424" s="10"/>
      <c r="H424" s="14"/>
      <c r="I424" s="19"/>
      <c r="J424" s="19"/>
      <c r="K424" s="10"/>
      <c r="L424" s="19"/>
      <c r="M424" s="19"/>
      <c r="N424" s="19"/>
      <c r="O424" s="19"/>
      <c r="P424" s="19"/>
      <c r="Q424" s="24"/>
      <c r="R424" s="14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29"/>
      <c r="AL424" s="29"/>
      <c r="AM424" s="7"/>
      <c r="AN424" s="7"/>
      <c r="AO424" s="7"/>
      <c r="AP424" s="19"/>
      <c r="AQ424" s="19"/>
      <c r="AR424" s="19"/>
      <c r="AS424" s="14"/>
      <c r="AT424" s="19"/>
      <c r="AU424" s="19"/>
      <c r="AV424" s="19"/>
      <c r="AW424" s="14"/>
      <c r="AX424" s="19"/>
      <c r="AY424" s="19"/>
      <c r="AZ424" s="19"/>
      <c r="BA424" s="19"/>
      <c r="BB424" s="19"/>
      <c r="BC424" s="19"/>
      <c r="BD424" s="19"/>
      <c r="BE424" s="19"/>
      <c r="BF424" s="14"/>
      <c r="BG424" s="35" t="str">
        <f>IF(BB424&lt;&gt;"","&lt;a href='https://www.inaturalist.org/observations/"&amp;BB424&amp;" 'target='_blank' style='color: blue'&gt;iNaturalist Record: "&amp;BB424&amp;"&lt;/a&gt; ","")</f>
        <v/>
      </c>
      <c r="BH424" s="36" t="str">
        <f>IF(AT424&lt;&gt;"",AT424&amp;". ","")</f>
        <v/>
      </c>
      <c r="BI424" s="36" t="str">
        <f>IF(AV424&lt;&gt;"","Land use/disturbance history: "&amp;AV424&amp;". ","")</f>
        <v/>
      </c>
      <c r="BJ424" s="36" t="str">
        <f>IF(AW424&lt;&gt;"","Slope in degrees: "&amp;AW424&amp;". ","")</f>
        <v/>
      </c>
      <c r="BK424" s="36" t="str">
        <f>IF(AX424&lt;&gt;"","Slope aspect: "&amp;AX424&amp;". ","")</f>
        <v/>
      </c>
      <c r="BL424" s="36" t="str">
        <f>IF(AY424&lt;&gt;"","Soil description: "&amp;AY424&amp;". ","")</f>
        <v/>
      </c>
      <c r="BM424" s="36" t="str">
        <f>IF(BA424&lt;&gt;"","Terrain: "&amp;BA424&amp;". ","")</f>
        <v/>
      </c>
      <c r="BN424" s="36" t="str">
        <f t="shared" si="66"/>
        <v/>
      </c>
      <c r="BO424" t="str">
        <f t="shared" si="67"/>
        <v/>
      </c>
      <c r="BP424" t="str">
        <f>IF(BD424&lt;&gt;"","Permit: "&amp;BD424,"")</f>
        <v/>
      </c>
      <c r="BQ424" s="41" t="str">
        <f>IF(AA424="Abundant","Estimated frequency within viewshed: Abundant (&gt;500).",IF(AA424="Common","Estimated frequency within viewshed: Common (101-500).",IF(AA424="Frequent","Estimated frequency within viewshed: Frequent (11-100).",IF(AA424="Occasional","Estimated frequency within viewshed: Occasional (6-10).",IF(AA424="Rare","Estimated frequency within viewshed: Rare (1-5).","")))))</f>
        <v/>
      </c>
      <c r="BR424" s="41" t="str">
        <f>IF(B424&lt;&gt;"",B424&amp;". ","")</f>
        <v/>
      </c>
      <c r="BS424" s="41" t="str">
        <f>IF(M424="Same individual","Tissue sample collected.",IF(M424="Same population","Tissue sample collected from another individual in the same population.",""))</f>
        <v/>
      </c>
      <c r="BT424" s="41" t="str">
        <f>IF(R424&lt;&gt;"","Seed sample collected from "&amp;R424&amp;" plants within the same population.","")</f>
        <v/>
      </c>
      <c r="BU424" s="41" t="str">
        <f>IF(AB424&lt;&gt;"",AB424&amp;". ","")</f>
        <v/>
      </c>
      <c r="BV424" s="41" t="str">
        <f>IF(AE424&lt;&gt;"","Landowner: "&amp;AE424&amp;".","")</f>
        <v/>
      </c>
      <c r="BW424" s="41" t="str">
        <f>IF(AF424&lt;&gt;"","Element Occurrence ID: "&amp;AF424&amp;".","")</f>
        <v/>
      </c>
      <c r="BX424" s="41" t="str">
        <f t="shared" si="68"/>
        <v/>
      </c>
      <c r="BY424" t="str">
        <f t="shared" si="69"/>
        <v/>
      </c>
      <c r="BZ424" s="41" t="str">
        <f t="shared" si="70"/>
        <v/>
      </c>
      <c r="CA424" t="str">
        <f t="shared" si="71"/>
        <v/>
      </c>
      <c r="CB424" s="41" t="str">
        <f>IF(AU424&lt;&gt;"","Area immediately surrounding specimen: "&amp;AU424&amp;".","")</f>
        <v/>
      </c>
      <c r="CC424" s="41" t="str">
        <f>IF(T424&lt;&gt;"","Habit: "&amp;T424&amp;".","")</f>
        <v/>
      </c>
      <c r="CD424" s="41" t="str">
        <f>IF(U424&lt;&gt;"","Life history habit: "&amp;U424&amp;".","")</f>
        <v/>
      </c>
      <c r="CE424" s="41" t="str">
        <f>IF(V424&lt;&gt;"","Graminoid habit: "&amp;V424&amp;".","")</f>
        <v/>
      </c>
      <c r="CF424" s="41" t="str">
        <f>IF(W424&lt;&gt;"","Flower color: "&amp;W424&amp;".","")</f>
        <v/>
      </c>
      <c r="CG424" s="41" t="str">
        <f>IF(X424&lt;&gt;"","Height in centimeters: "&amp;X424&amp;".","")</f>
        <v/>
      </c>
      <c r="CH424" s="41" t="str">
        <f>IF(Y424&lt;&gt;"",Y424&amp;".","")</f>
        <v/>
      </c>
      <c r="CI424" s="41" t="str">
        <f t="shared" si="72"/>
        <v/>
      </c>
      <c r="CJ424" t="str">
        <f t="shared" si="73"/>
        <v/>
      </c>
      <c r="CK424" s="41" t="str">
        <f>IF(T424&lt;&gt;"","''habit'':"&amp;"''"&amp;T424&amp;"'',","")</f>
        <v/>
      </c>
      <c r="CL424" s="41" t="str">
        <f>IF(U424&lt;&gt;"","''life cycle habit'':"&amp;"''"&amp;U424&amp;"'',","")</f>
        <v/>
      </c>
      <c r="CM424" s="41" t="str">
        <f>IF(V424&lt;&gt;"","''graminoidHabit'':"&amp;"''"&amp;V424&amp;"'',","")</f>
        <v/>
      </c>
      <c r="CN424" s="41" t="str">
        <f>IF(W424&lt;&gt;"","''flower color'':"&amp;"''"&amp;W424&amp;"'',","")</f>
        <v/>
      </c>
      <c r="CO424" s="41" t="str">
        <f>IF(X424&lt;&gt;"","''heightInCentimeters'':"&amp;X424&amp;",","")</f>
        <v/>
      </c>
      <c r="CP424" s="41" t="str">
        <f>IF(Y424&lt;&gt;"",Y424,"")</f>
        <v/>
      </c>
      <c r="CQ424" s="41" t="str">
        <f t="shared" si="74"/>
        <v/>
      </c>
      <c r="CR424" s="42" t="str">
        <f t="shared" si="75"/>
        <v/>
      </c>
      <c r="CS424" t="str">
        <f t="shared" si="76"/>
        <v/>
      </c>
      <c r="CT424" t="str">
        <f>IF(L424="Y","tissue","")</f>
        <v/>
      </c>
      <c r="CU424" t="str">
        <f>IF(L424="Y","in collection","")</f>
        <v/>
      </c>
      <c r="CV424" t="str">
        <f>IF(L424="Y","dessicated","")</f>
        <v/>
      </c>
    </row>
    <row r="425" spans="1:100" ht="16.5" x14ac:dyDescent="0.3">
      <c r="A425" s="7"/>
      <c r="B425" s="19"/>
      <c r="C425" s="19"/>
      <c r="D425" s="19"/>
      <c r="E425" s="19"/>
      <c r="F425" s="19"/>
      <c r="G425" s="10"/>
      <c r="H425" s="14"/>
      <c r="I425" s="19"/>
      <c r="J425" s="19"/>
      <c r="K425" s="10"/>
      <c r="L425" s="19"/>
      <c r="M425" s="19"/>
      <c r="N425" s="19"/>
      <c r="O425" s="19"/>
      <c r="P425" s="19"/>
      <c r="Q425" s="24"/>
      <c r="R425" s="14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29"/>
      <c r="AL425" s="29"/>
      <c r="AM425" s="7"/>
      <c r="AN425" s="7"/>
      <c r="AO425" s="7"/>
      <c r="AP425" s="19"/>
      <c r="AQ425" s="19"/>
      <c r="AR425" s="19"/>
      <c r="AS425" s="14"/>
      <c r="AT425" s="19"/>
      <c r="AU425" s="19"/>
      <c r="AV425" s="19"/>
      <c r="AW425" s="14"/>
      <c r="AX425" s="19"/>
      <c r="AY425" s="19"/>
      <c r="AZ425" s="19"/>
      <c r="BA425" s="19"/>
      <c r="BB425" s="19"/>
      <c r="BC425" s="19"/>
      <c r="BD425" s="19"/>
      <c r="BE425" s="19"/>
      <c r="BF425" s="14"/>
      <c r="BG425" s="35" t="str">
        <f>IF(BB425&lt;&gt;"","&lt;a href='https://www.inaturalist.org/observations/"&amp;BB425&amp;" 'target='_blank' style='color: blue'&gt;iNaturalist Record: "&amp;BB425&amp;"&lt;/a&gt; ","")</f>
        <v/>
      </c>
      <c r="BH425" s="36" t="str">
        <f>IF(AT425&lt;&gt;"",AT425&amp;". ","")</f>
        <v/>
      </c>
      <c r="BI425" s="36" t="str">
        <f>IF(AV425&lt;&gt;"","Land use/disturbance history: "&amp;AV425&amp;". ","")</f>
        <v/>
      </c>
      <c r="BJ425" s="36" t="str">
        <f>IF(AW425&lt;&gt;"","Slope in degrees: "&amp;AW425&amp;". ","")</f>
        <v/>
      </c>
      <c r="BK425" s="36" t="str">
        <f>IF(AX425&lt;&gt;"","Slope aspect: "&amp;AX425&amp;". ","")</f>
        <v/>
      </c>
      <c r="BL425" s="36" t="str">
        <f>IF(AY425&lt;&gt;"","Soil description: "&amp;AY425&amp;". ","")</f>
        <v/>
      </c>
      <c r="BM425" s="36" t="str">
        <f>IF(BA425&lt;&gt;"","Terrain: "&amp;BA425&amp;". ","")</f>
        <v/>
      </c>
      <c r="BN425" s="36" t="str">
        <f t="shared" si="66"/>
        <v/>
      </c>
      <c r="BO425" t="str">
        <f t="shared" si="67"/>
        <v/>
      </c>
      <c r="BP425" t="str">
        <f>IF(BD425&lt;&gt;"","Permit: "&amp;BD425,"")</f>
        <v/>
      </c>
      <c r="BQ425" s="41" t="str">
        <f>IF(AA425="Abundant","Estimated frequency within viewshed: Abundant (&gt;500).",IF(AA425="Common","Estimated frequency within viewshed: Common (101-500).",IF(AA425="Frequent","Estimated frequency within viewshed: Frequent (11-100).",IF(AA425="Occasional","Estimated frequency within viewshed: Occasional (6-10).",IF(AA425="Rare","Estimated frequency within viewshed: Rare (1-5).","")))))</f>
        <v/>
      </c>
      <c r="BR425" s="41" t="str">
        <f>IF(B425&lt;&gt;"",B425&amp;". ","")</f>
        <v/>
      </c>
      <c r="BS425" s="41" t="str">
        <f>IF(M425="Same individual","Tissue sample collected.",IF(M425="Same population","Tissue sample collected from another individual in the same population.",""))</f>
        <v/>
      </c>
      <c r="BT425" s="41" t="str">
        <f>IF(R425&lt;&gt;"","Seed sample collected from "&amp;R425&amp;" plants within the same population.","")</f>
        <v/>
      </c>
      <c r="BU425" s="41" t="str">
        <f>IF(AB425&lt;&gt;"",AB425&amp;". ","")</f>
        <v/>
      </c>
      <c r="BV425" s="41" t="str">
        <f>IF(AE425&lt;&gt;"","Landowner: "&amp;AE425&amp;".","")</f>
        <v/>
      </c>
      <c r="BW425" s="41" t="str">
        <f>IF(AF425&lt;&gt;"","Element Occurrence ID: "&amp;AF425&amp;".","")</f>
        <v/>
      </c>
      <c r="BX425" s="41" t="str">
        <f t="shared" si="68"/>
        <v/>
      </c>
      <c r="BY425" t="str">
        <f t="shared" si="69"/>
        <v/>
      </c>
      <c r="BZ425" s="41" t="str">
        <f t="shared" si="70"/>
        <v/>
      </c>
      <c r="CA425" t="str">
        <f t="shared" si="71"/>
        <v/>
      </c>
      <c r="CB425" s="41" t="str">
        <f>IF(AU425&lt;&gt;"","Area immediately surrounding specimen: "&amp;AU425&amp;".","")</f>
        <v/>
      </c>
      <c r="CC425" s="41" t="str">
        <f>IF(T425&lt;&gt;"","Habit: "&amp;T425&amp;".","")</f>
        <v/>
      </c>
      <c r="CD425" s="41" t="str">
        <f>IF(U425&lt;&gt;"","Life history habit: "&amp;U425&amp;".","")</f>
        <v/>
      </c>
      <c r="CE425" s="41" t="str">
        <f>IF(V425&lt;&gt;"","Graminoid habit: "&amp;V425&amp;".","")</f>
        <v/>
      </c>
      <c r="CF425" s="41" t="str">
        <f>IF(W425&lt;&gt;"","Flower color: "&amp;W425&amp;".","")</f>
        <v/>
      </c>
      <c r="CG425" s="41" t="str">
        <f>IF(X425&lt;&gt;"","Height in centimeters: "&amp;X425&amp;".","")</f>
        <v/>
      </c>
      <c r="CH425" s="41" t="str">
        <f>IF(Y425&lt;&gt;"",Y425&amp;".","")</f>
        <v/>
      </c>
      <c r="CI425" s="41" t="str">
        <f t="shared" si="72"/>
        <v/>
      </c>
      <c r="CJ425" t="str">
        <f t="shared" si="73"/>
        <v/>
      </c>
      <c r="CK425" s="41" t="str">
        <f>IF(T425&lt;&gt;"","''habit'':"&amp;"''"&amp;T425&amp;"'',","")</f>
        <v/>
      </c>
      <c r="CL425" s="41" t="str">
        <f>IF(U425&lt;&gt;"","''life cycle habit'':"&amp;"''"&amp;U425&amp;"'',","")</f>
        <v/>
      </c>
      <c r="CM425" s="41" t="str">
        <f>IF(V425&lt;&gt;"","''graminoidHabit'':"&amp;"''"&amp;V425&amp;"'',","")</f>
        <v/>
      </c>
      <c r="CN425" s="41" t="str">
        <f>IF(W425&lt;&gt;"","''flower color'':"&amp;"''"&amp;W425&amp;"'',","")</f>
        <v/>
      </c>
      <c r="CO425" s="41" t="str">
        <f>IF(X425&lt;&gt;"","''heightInCentimeters'':"&amp;X425&amp;",","")</f>
        <v/>
      </c>
      <c r="CP425" s="41" t="str">
        <f>IF(Y425&lt;&gt;"",Y425,"")</f>
        <v/>
      </c>
      <c r="CQ425" s="41" t="str">
        <f t="shared" si="74"/>
        <v/>
      </c>
      <c r="CR425" s="42" t="str">
        <f t="shared" si="75"/>
        <v/>
      </c>
      <c r="CS425" t="str">
        <f t="shared" si="76"/>
        <v/>
      </c>
      <c r="CT425" t="str">
        <f>IF(L425="Y","tissue","")</f>
        <v/>
      </c>
      <c r="CU425" t="str">
        <f>IF(L425="Y","in collection","")</f>
        <v/>
      </c>
      <c r="CV425" t="str">
        <f>IF(L425="Y","dessicated","")</f>
        <v/>
      </c>
    </row>
    <row r="426" spans="1:100" ht="16.5" x14ac:dyDescent="0.3">
      <c r="A426" s="7"/>
      <c r="B426" s="19"/>
      <c r="C426" s="19"/>
      <c r="D426" s="19"/>
      <c r="E426" s="19"/>
      <c r="F426" s="19"/>
      <c r="G426" s="10"/>
      <c r="H426" s="14"/>
      <c r="I426" s="19"/>
      <c r="J426" s="19"/>
      <c r="K426" s="10"/>
      <c r="L426" s="19"/>
      <c r="M426" s="19"/>
      <c r="N426" s="19"/>
      <c r="O426" s="19"/>
      <c r="P426" s="19"/>
      <c r="Q426" s="24"/>
      <c r="R426" s="14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29"/>
      <c r="AL426" s="29"/>
      <c r="AM426" s="7"/>
      <c r="AN426" s="7"/>
      <c r="AO426" s="7"/>
      <c r="AP426" s="19"/>
      <c r="AQ426" s="19"/>
      <c r="AR426" s="19"/>
      <c r="AS426" s="14"/>
      <c r="AT426" s="19"/>
      <c r="AU426" s="19"/>
      <c r="AV426" s="19"/>
      <c r="AW426" s="14"/>
      <c r="AX426" s="19"/>
      <c r="AY426" s="19"/>
      <c r="AZ426" s="19"/>
      <c r="BA426" s="19"/>
      <c r="BB426" s="19"/>
      <c r="BC426" s="19"/>
      <c r="BD426" s="19"/>
      <c r="BE426" s="19"/>
      <c r="BF426" s="14"/>
      <c r="BG426" s="35" t="str">
        <f>IF(BB426&lt;&gt;"","&lt;a href='https://www.inaturalist.org/observations/"&amp;BB426&amp;" 'target='_blank' style='color: blue'&gt;iNaturalist Record: "&amp;BB426&amp;"&lt;/a&gt; ","")</f>
        <v/>
      </c>
      <c r="BH426" s="36" t="str">
        <f>IF(AT426&lt;&gt;"",AT426&amp;". ","")</f>
        <v/>
      </c>
      <c r="BI426" s="36" t="str">
        <f>IF(AV426&lt;&gt;"","Land use/disturbance history: "&amp;AV426&amp;". ","")</f>
        <v/>
      </c>
      <c r="BJ426" s="36" t="str">
        <f>IF(AW426&lt;&gt;"","Slope in degrees: "&amp;AW426&amp;". ","")</f>
        <v/>
      </c>
      <c r="BK426" s="36" t="str">
        <f>IF(AX426&lt;&gt;"","Slope aspect: "&amp;AX426&amp;". ","")</f>
        <v/>
      </c>
      <c r="BL426" s="36" t="str">
        <f>IF(AY426&lt;&gt;"","Soil description: "&amp;AY426&amp;". ","")</f>
        <v/>
      </c>
      <c r="BM426" s="36" t="str">
        <f>IF(BA426&lt;&gt;"","Terrain: "&amp;BA426&amp;". ","")</f>
        <v/>
      </c>
      <c r="BN426" s="36" t="str">
        <f t="shared" si="66"/>
        <v/>
      </c>
      <c r="BO426" t="str">
        <f t="shared" si="67"/>
        <v/>
      </c>
      <c r="BP426" t="str">
        <f>IF(BD426&lt;&gt;"","Permit: "&amp;BD426,"")</f>
        <v/>
      </c>
      <c r="BQ426" s="41" t="str">
        <f>IF(AA426="Abundant","Estimated frequency within viewshed: Abundant (&gt;500).",IF(AA426="Common","Estimated frequency within viewshed: Common (101-500).",IF(AA426="Frequent","Estimated frequency within viewshed: Frequent (11-100).",IF(AA426="Occasional","Estimated frequency within viewshed: Occasional (6-10).",IF(AA426="Rare","Estimated frequency within viewshed: Rare (1-5).","")))))</f>
        <v/>
      </c>
      <c r="BR426" s="41" t="str">
        <f>IF(B426&lt;&gt;"",B426&amp;". ","")</f>
        <v/>
      </c>
      <c r="BS426" s="41" t="str">
        <f>IF(M426="Same individual","Tissue sample collected.",IF(M426="Same population","Tissue sample collected from another individual in the same population.",""))</f>
        <v/>
      </c>
      <c r="BT426" s="41" t="str">
        <f>IF(R426&lt;&gt;"","Seed sample collected from "&amp;R426&amp;" plants within the same population.","")</f>
        <v/>
      </c>
      <c r="BU426" s="41" t="str">
        <f>IF(AB426&lt;&gt;"",AB426&amp;". ","")</f>
        <v/>
      </c>
      <c r="BV426" s="41" t="str">
        <f>IF(AE426&lt;&gt;"","Landowner: "&amp;AE426&amp;".","")</f>
        <v/>
      </c>
      <c r="BW426" s="41" t="str">
        <f>IF(AF426&lt;&gt;"","Element Occurrence ID: "&amp;AF426&amp;".","")</f>
        <v/>
      </c>
      <c r="BX426" s="41" t="str">
        <f t="shared" si="68"/>
        <v/>
      </c>
      <c r="BY426" t="str">
        <f t="shared" si="69"/>
        <v/>
      </c>
      <c r="BZ426" s="41" t="str">
        <f t="shared" si="70"/>
        <v/>
      </c>
      <c r="CA426" t="str">
        <f t="shared" si="71"/>
        <v/>
      </c>
      <c r="CB426" s="41" t="str">
        <f>IF(AU426&lt;&gt;"","Area immediately surrounding specimen: "&amp;AU426&amp;".","")</f>
        <v/>
      </c>
      <c r="CC426" s="41" t="str">
        <f>IF(T426&lt;&gt;"","Habit: "&amp;T426&amp;".","")</f>
        <v/>
      </c>
      <c r="CD426" s="41" t="str">
        <f>IF(U426&lt;&gt;"","Life history habit: "&amp;U426&amp;".","")</f>
        <v/>
      </c>
      <c r="CE426" s="41" t="str">
        <f>IF(V426&lt;&gt;"","Graminoid habit: "&amp;V426&amp;".","")</f>
        <v/>
      </c>
      <c r="CF426" s="41" t="str">
        <f>IF(W426&lt;&gt;"","Flower color: "&amp;W426&amp;".","")</f>
        <v/>
      </c>
      <c r="CG426" s="41" t="str">
        <f>IF(X426&lt;&gt;"","Height in centimeters: "&amp;X426&amp;".","")</f>
        <v/>
      </c>
      <c r="CH426" s="41" t="str">
        <f>IF(Y426&lt;&gt;"",Y426&amp;".","")</f>
        <v/>
      </c>
      <c r="CI426" s="41" t="str">
        <f t="shared" si="72"/>
        <v/>
      </c>
      <c r="CJ426" t="str">
        <f t="shared" si="73"/>
        <v/>
      </c>
      <c r="CK426" s="41" t="str">
        <f>IF(T426&lt;&gt;"","''habit'':"&amp;"''"&amp;T426&amp;"'',","")</f>
        <v/>
      </c>
      <c r="CL426" s="41" t="str">
        <f>IF(U426&lt;&gt;"","''life cycle habit'':"&amp;"''"&amp;U426&amp;"'',","")</f>
        <v/>
      </c>
      <c r="CM426" s="41" t="str">
        <f>IF(V426&lt;&gt;"","''graminoidHabit'':"&amp;"''"&amp;V426&amp;"'',","")</f>
        <v/>
      </c>
      <c r="CN426" s="41" t="str">
        <f>IF(W426&lt;&gt;"","''flower color'':"&amp;"''"&amp;W426&amp;"'',","")</f>
        <v/>
      </c>
      <c r="CO426" s="41" t="str">
        <f>IF(X426&lt;&gt;"","''heightInCentimeters'':"&amp;X426&amp;",","")</f>
        <v/>
      </c>
      <c r="CP426" s="41" t="str">
        <f>IF(Y426&lt;&gt;"",Y426,"")</f>
        <v/>
      </c>
      <c r="CQ426" s="41" t="str">
        <f t="shared" si="74"/>
        <v/>
      </c>
      <c r="CR426" s="42" t="str">
        <f t="shared" si="75"/>
        <v/>
      </c>
      <c r="CS426" t="str">
        <f t="shared" si="76"/>
        <v/>
      </c>
      <c r="CT426" t="str">
        <f>IF(L426="Y","tissue","")</f>
        <v/>
      </c>
      <c r="CU426" t="str">
        <f>IF(L426="Y","in collection","")</f>
        <v/>
      </c>
      <c r="CV426" t="str">
        <f>IF(L426="Y","dessicated","")</f>
        <v/>
      </c>
    </row>
    <row r="427" spans="1:100" ht="16.5" x14ac:dyDescent="0.3">
      <c r="A427" s="7"/>
      <c r="B427" s="19"/>
      <c r="C427" s="19"/>
      <c r="D427" s="19"/>
      <c r="E427" s="19"/>
      <c r="F427" s="19"/>
      <c r="G427" s="10"/>
      <c r="H427" s="14"/>
      <c r="I427" s="19"/>
      <c r="J427" s="19"/>
      <c r="K427" s="10"/>
      <c r="L427" s="19"/>
      <c r="M427" s="19"/>
      <c r="N427" s="19"/>
      <c r="O427" s="19"/>
      <c r="P427" s="19"/>
      <c r="Q427" s="24"/>
      <c r="R427" s="14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29"/>
      <c r="AL427" s="29"/>
      <c r="AM427" s="7"/>
      <c r="AN427" s="7"/>
      <c r="AO427" s="7"/>
      <c r="AP427" s="19"/>
      <c r="AQ427" s="19"/>
      <c r="AR427" s="19"/>
      <c r="AS427" s="14"/>
      <c r="AT427" s="19"/>
      <c r="AU427" s="19"/>
      <c r="AV427" s="19"/>
      <c r="AW427" s="14"/>
      <c r="AX427" s="19"/>
      <c r="AY427" s="19"/>
      <c r="AZ427" s="19"/>
      <c r="BA427" s="19"/>
      <c r="BB427" s="19"/>
      <c r="BC427" s="19"/>
      <c r="BD427" s="19"/>
      <c r="BE427" s="19"/>
      <c r="BF427" s="14"/>
      <c r="BG427" s="35" t="str">
        <f>IF(BB427&lt;&gt;"","&lt;a href='https://www.inaturalist.org/observations/"&amp;BB427&amp;" 'target='_blank' style='color: blue'&gt;iNaturalist Record: "&amp;BB427&amp;"&lt;/a&gt; ","")</f>
        <v/>
      </c>
      <c r="BH427" s="36" t="str">
        <f>IF(AT427&lt;&gt;"",AT427&amp;". ","")</f>
        <v/>
      </c>
      <c r="BI427" s="36" t="str">
        <f>IF(AV427&lt;&gt;"","Land use/disturbance history: "&amp;AV427&amp;". ","")</f>
        <v/>
      </c>
      <c r="BJ427" s="36" t="str">
        <f>IF(AW427&lt;&gt;"","Slope in degrees: "&amp;AW427&amp;". ","")</f>
        <v/>
      </c>
      <c r="BK427" s="36" t="str">
        <f>IF(AX427&lt;&gt;"","Slope aspect: "&amp;AX427&amp;". ","")</f>
        <v/>
      </c>
      <c r="BL427" s="36" t="str">
        <f>IF(AY427&lt;&gt;"","Soil description: "&amp;AY427&amp;". ","")</f>
        <v/>
      </c>
      <c r="BM427" s="36" t="str">
        <f>IF(BA427&lt;&gt;"","Terrain: "&amp;BA427&amp;". ","")</f>
        <v/>
      </c>
      <c r="BN427" s="36" t="str">
        <f t="shared" si="66"/>
        <v/>
      </c>
      <c r="BO427" t="str">
        <f t="shared" si="67"/>
        <v/>
      </c>
      <c r="BP427" t="str">
        <f>IF(BD427&lt;&gt;"","Permit: "&amp;BD427,"")</f>
        <v/>
      </c>
      <c r="BQ427" s="41" t="str">
        <f>IF(AA427="Abundant","Estimated frequency within viewshed: Abundant (&gt;500).",IF(AA427="Common","Estimated frequency within viewshed: Common (101-500).",IF(AA427="Frequent","Estimated frequency within viewshed: Frequent (11-100).",IF(AA427="Occasional","Estimated frequency within viewshed: Occasional (6-10).",IF(AA427="Rare","Estimated frequency within viewshed: Rare (1-5).","")))))</f>
        <v/>
      </c>
      <c r="BR427" s="41" t="str">
        <f>IF(B427&lt;&gt;"",B427&amp;". ","")</f>
        <v/>
      </c>
      <c r="BS427" s="41" t="str">
        <f>IF(M427="Same individual","Tissue sample collected.",IF(M427="Same population","Tissue sample collected from another individual in the same population.",""))</f>
        <v/>
      </c>
      <c r="BT427" s="41" t="str">
        <f>IF(R427&lt;&gt;"","Seed sample collected from "&amp;R427&amp;" plants within the same population.","")</f>
        <v/>
      </c>
      <c r="BU427" s="41" t="str">
        <f>IF(AB427&lt;&gt;"",AB427&amp;". ","")</f>
        <v/>
      </c>
      <c r="BV427" s="41" t="str">
        <f>IF(AE427&lt;&gt;"","Landowner: "&amp;AE427&amp;".","")</f>
        <v/>
      </c>
      <c r="BW427" s="41" t="str">
        <f>IF(AF427&lt;&gt;"","Element Occurrence ID: "&amp;AF427&amp;".","")</f>
        <v/>
      </c>
      <c r="BX427" s="41" t="str">
        <f t="shared" si="68"/>
        <v/>
      </c>
      <c r="BY427" t="str">
        <f t="shared" si="69"/>
        <v/>
      </c>
      <c r="BZ427" s="41" t="str">
        <f t="shared" si="70"/>
        <v/>
      </c>
      <c r="CA427" t="str">
        <f t="shared" si="71"/>
        <v/>
      </c>
      <c r="CB427" s="41" t="str">
        <f>IF(AU427&lt;&gt;"","Area immediately surrounding specimen: "&amp;AU427&amp;".","")</f>
        <v/>
      </c>
      <c r="CC427" s="41" t="str">
        <f>IF(T427&lt;&gt;"","Habit: "&amp;T427&amp;".","")</f>
        <v/>
      </c>
      <c r="CD427" s="41" t="str">
        <f>IF(U427&lt;&gt;"","Life history habit: "&amp;U427&amp;".","")</f>
        <v/>
      </c>
      <c r="CE427" s="41" t="str">
        <f>IF(V427&lt;&gt;"","Graminoid habit: "&amp;V427&amp;".","")</f>
        <v/>
      </c>
      <c r="CF427" s="41" t="str">
        <f>IF(W427&lt;&gt;"","Flower color: "&amp;W427&amp;".","")</f>
        <v/>
      </c>
      <c r="CG427" s="41" t="str">
        <f>IF(X427&lt;&gt;"","Height in centimeters: "&amp;X427&amp;".","")</f>
        <v/>
      </c>
      <c r="CH427" s="41" t="str">
        <f>IF(Y427&lt;&gt;"",Y427&amp;".","")</f>
        <v/>
      </c>
      <c r="CI427" s="41" t="str">
        <f t="shared" si="72"/>
        <v/>
      </c>
      <c r="CJ427" t="str">
        <f t="shared" si="73"/>
        <v/>
      </c>
      <c r="CK427" s="41" t="str">
        <f>IF(T427&lt;&gt;"","''habit'':"&amp;"''"&amp;T427&amp;"'',","")</f>
        <v/>
      </c>
      <c r="CL427" s="41" t="str">
        <f>IF(U427&lt;&gt;"","''life cycle habit'':"&amp;"''"&amp;U427&amp;"'',","")</f>
        <v/>
      </c>
      <c r="CM427" s="41" t="str">
        <f>IF(V427&lt;&gt;"","''graminoidHabit'':"&amp;"''"&amp;V427&amp;"'',","")</f>
        <v/>
      </c>
      <c r="CN427" s="41" t="str">
        <f>IF(W427&lt;&gt;"","''flower color'':"&amp;"''"&amp;W427&amp;"'',","")</f>
        <v/>
      </c>
      <c r="CO427" s="41" t="str">
        <f>IF(X427&lt;&gt;"","''heightInCentimeters'':"&amp;X427&amp;",","")</f>
        <v/>
      </c>
      <c r="CP427" s="41" t="str">
        <f>IF(Y427&lt;&gt;"",Y427,"")</f>
        <v/>
      </c>
      <c r="CQ427" s="41" t="str">
        <f t="shared" si="74"/>
        <v/>
      </c>
      <c r="CR427" s="42" t="str">
        <f t="shared" si="75"/>
        <v/>
      </c>
      <c r="CS427" t="str">
        <f t="shared" si="76"/>
        <v/>
      </c>
      <c r="CT427" t="str">
        <f>IF(L427="Y","tissue","")</f>
        <v/>
      </c>
      <c r="CU427" t="str">
        <f>IF(L427="Y","in collection","")</f>
        <v/>
      </c>
      <c r="CV427" t="str">
        <f>IF(L427="Y","dessicated","")</f>
        <v/>
      </c>
    </row>
    <row r="428" spans="1:100" ht="16.5" x14ac:dyDescent="0.3">
      <c r="A428" s="7"/>
      <c r="B428" s="19"/>
      <c r="C428" s="19"/>
      <c r="D428" s="19"/>
      <c r="E428" s="19"/>
      <c r="F428" s="19"/>
      <c r="G428" s="10"/>
      <c r="H428" s="14"/>
      <c r="I428" s="19"/>
      <c r="J428" s="19"/>
      <c r="K428" s="10"/>
      <c r="L428" s="19"/>
      <c r="M428" s="19"/>
      <c r="N428" s="19"/>
      <c r="O428" s="19"/>
      <c r="P428" s="19"/>
      <c r="Q428" s="24"/>
      <c r="R428" s="14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29"/>
      <c r="AL428" s="29"/>
      <c r="AM428" s="7"/>
      <c r="AN428" s="7"/>
      <c r="AO428" s="7"/>
      <c r="AP428" s="19"/>
      <c r="AQ428" s="19"/>
      <c r="AR428" s="19"/>
      <c r="AS428" s="14"/>
      <c r="AT428" s="19"/>
      <c r="AU428" s="19"/>
      <c r="AV428" s="19"/>
      <c r="AW428" s="14"/>
      <c r="AX428" s="19"/>
      <c r="AY428" s="19"/>
      <c r="AZ428" s="19"/>
      <c r="BA428" s="19"/>
      <c r="BB428" s="19"/>
      <c r="BC428" s="19"/>
      <c r="BD428" s="19"/>
      <c r="BE428" s="19"/>
      <c r="BF428" s="14"/>
      <c r="BG428" s="35" t="str">
        <f>IF(BB428&lt;&gt;"","&lt;a href='https://www.inaturalist.org/observations/"&amp;BB428&amp;" 'target='_blank' style='color: blue'&gt;iNaturalist Record: "&amp;BB428&amp;"&lt;/a&gt; ","")</f>
        <v/>
      </c>
      <c r="BH428" s="36" t="str">
        <f>IF(AT428&lt;&gt;"",AT428&amp;". ","")</f>
        <v/>
      </c>
      <c r="BI428" s="36" t="str">
        <f>IF(AV428&lt;&gt;"","Land use/disturbance history: "&amp;AV428&amp;". ","")</f>
        <v/>
      </c>
      <c r="BJ428" s="36" t="str">
        <f>IF(AW428&lt;&gt;"","Slope in degrees: "&amp;AW428&amp;". ","")</f>
        <v/>
      </c>
      <c r="BK428" s="36" t="str">
        <f>IF(AX428&lt;&gt;"","Slope aspect: "&amp;AX428&amp;". ","")</f>
        <v/>
      </c>
      <c r="BL428" s="36" t="str">
        <f>IF(AY428&lt;&gt;"","Soil description: "&amp;AY428&amp;". ","")</f>
        <v/>
      </c>
      <c r="BM428" s="36" t="str">
        <f>IF(BA428&lt;&gt;"","Terrain: "&amp;BA428&amp;". ","")</f>
        <v/>
      </c>
      <c r="BN428" s="36" t="str">
        <f t="shared" si="66"/>
        <v/>
      </c>
      <c r="BO428" t="str">
        <f t="shared" si="67"/>
        <v/>
      </c>
      <c r="BP428" t="str">
        <f>IF(BD428&lt;&gt;"","Permit: "&amp;BD428,"")</f>
        <v/>
      </c>
      <c r="BQ428" s="41" t="str">
        <f>IF(AA428="Abundant","Estimated frequency within viewshed: Abundant (&gt;500).",IF(AA428="Common","Estimated frequency within viewshed: Common (101-500).",IF(AA428="Frequent","Estimated frequency within viewshed: Frequent (11-100).",IF(AA428="Occasional","Estimated frequency within viewshed: Occasional (6-10).",IF(AA428="Rare","Estimated frequency within viewshed: Rare (1-5).","")))))</f>
        <v/>
      </c>
      <c r="BR428" s="41" t="str">
        <f>IF(B428&lt;&gt;"",B428&amp;". ","")</f>
        <v/>
      </c>
      <c r="BS428" s="41" t="str">
        <f>IF(M428="Same individual","Tissue sample collected.",IF(M428="Same population","Tissue sample collected from another individual in the same population.",""))</f>
        <v/>
      </c>
      <c r="BT428" s="41" t="str">
        <f>IF(R428&lt;&gt;"","Seed sample collected from "&amp;R428&amp;" plants within the same population.","")</f>
        <v/>
      </c>
      <c r="BU428" s="41" t="str">
        <f>IF(AB428&lt;&gt;"",AB428&amp;". ","")</f>
        <v/>
      </c>
      <c r="BV428" s="41" t="str">
        <f>IF(AE428&lt;&gt;"","Landowner: "&amp;AE428&amp;".","")</f>
        <v/>
      </c>
      <c r="BW428" s="41" t="str">
        <f>IF(AF428&lt;&gt;"","Element Occurrence ID: "&amp;AF428&amp;".","")</f>
        <v/>
      </c>
      <c r="BX428" s="41" t="str">
        <f t="shared" si="68"/>
        <v/>
      </c>
      <c r="BY428" t="str">
        <f t="shared" si="69"/>
        <v/>
      </c>
      <c r="BZ428" s="41" t="str">
        <f t="shared" si="70"/>
        <v/>
      </c>
      <c r="CA428" t="str">
        <f t="shared" si="71"/>
        <v/>
      </c>
      <c r="CB428" s="41" t="str">
        <f>IF(AU428&lt;&gt;"","Area immediately surrounding specimen: "&amp;AU428&amp;".","")</f>
        <v/>
      </c>
      <c r="CC428" s="41" t="str">
        <f>IF(T428&lt;&gt;"","Habit: "&amp;T428&amp;".","")</f>
        <v/>
      </c>
      <c r="CD428" s="41" t="str">
        <f>IF(U428&lt;&gt;"","Life history habit: "&amp;U428&amp;".","")</f>
        <v/>
      </c>
      <c r="CE428" s="41" t="str">
        <f>IF(V428&lt;&gt;"","Graminoid habit: "&amp;V428&amp;".","")</f>
        <v/>
      </c>
      <c r="CF428" s="41" t="str">
        <f>IF(W428&lt;&gt;"","Flower color: "&amp;W428&amp;".","")</f>
        <v/>
      </c>
      <c r="CG428" s="41" t="str">
        <f>IF(X428&lt;&gt;"","Height in centimeters: "&amp;X428&amp;".","")</f>
        <v/>
      </c>
      <c r="CH428" s="41" t="str">
        <f>IF(Y428&lt;&gt;"",Y428&amp;".","")</f>
        <v/>
      </c>
      <c r="CI428" s="41" t="str">
        <f t="shared" si="72"/>
        <v/>
      </c>
      <c r="CJ428" t="str">
        <f t="shared" si="73"/>
        <v/>
      </c>
      <c r="CK428" s="41" t="str">
        <f>IF(T428&lt;&gt;"","''habit'':"&amp;"''"&amp;T428&amp;"'',","")</f>
        <v/>
      </c>
      <c r="CL428" s="41" t="str">
        <f>IF(U428&lt;&gt;"","''life cycle habit'':"&amp;"''"&amp;U428&amp;"'',","")</f>
        <v/>
      </c>
      <c r="CM428" s="41" t="str">
        <f>IF(V428&lt;&gt;"","''graminoidHabit'':"&amp;"''"&amp;V428&amp;"'',","")</f>
        <v/>
      </c>
      <c r="CN428" s="41" t="str">
        <f>IF(W428&lt;&gt;"","''flower color'':"&amp;"''"&amp;W428&amp;"'',","")</f>
        <v/>
      </c>
      <c r="CO428" s="41" t="str">
        <f>IF(X428&lt;&gt;"","''heightInCentimeters'':"&amp;X428&amp;",","")</f>
        <v/>
      </c>
      <c r="CP428" s="41" t="str">
        <f>IF(Y428&lt;&gt;"",Y428,"")</f>
        <v/>
      </c>
      <c r="CQ428" s="41" t="str">
        <f t="shared" si="74"/>
        <v/>
      </c>
      <c r="CR428" s="42" t="str">
        <f t="shared" si="75"/>
        <v/>
      </c>
      <c r="CS428" t="str">
        <f t="shared" si="76"/>
        <v/>
      </c>
      <c r="CT428" t="str">
        <f>IF(L428="Y","tissue","")</f>
        <v/>
      </c>
      <c r="CU428" t="str">
        <f>IF(L428="Y","in collection","")</f>
        <v/>
      </c>
      <c r="CV428" t="str">
        <f>IF(L428="Y","dessicated","")</f>
        <v/>
      </c>
    </row>
    <row r="429" spans="1:100" ht="16.5" x14ac:dyDescent="0.3">
      <c r="A429" s="7"/>
      <c r="B429" s="19"/>
      <c r="C429" s="19"/>
      <c r="D429" s="19"/>
      <c r="E429" s="19"/>
      <c r="F429" s="19"/>
      <c r="G429" s="10"/>
      <c r="H429" s="14"/>
      <c r="I429" s="19"/>
      <c r="J429" s="19"/>
      <c r="K429" s="10"/>
      <c r="L429" s="19"/>
      <c r="M429" s="19"/>
      <c r="N429" s="19"/>
      <c r="O429" s="19"/>
      <c r="P429" s="19"/>
      <c r="Q429" s="24"/>
      <c r="R429" s="14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29"/>
      <c r="AL429" s="29"/>
      <c r="AM429" s="7"/>
      <c r="AN429" s="7"/>
      <c r="AO429" s="7"/>
      <c r="AP429" s="19"/>
      <c r="AQ429" s="19"/>
      <c r="AR429" s="19"/>
      <c r="AS429" s="14"/>
      <c r="AT429" s="19"/>
      <c r="AU429" s="19"/>
      <c r="AV429" s="19"/>
      <c r="AW429" s="14"/>
      <c r="AX429" s="19"/>
      <c r="AY429" s="19"/>
      <c r="AZ429" s="19"/>
      <c r="BA429" s="19"/>
      <c r="BB429" s="19"/>
      <c r="BC429" s="19"/>
      <c r="BD429" s="19"/>
      <c r="BE429" s="19"/>
      <c r="BF429" s="14"/>
      <c r="BG429" s="35" t="str">
        <f>IF(BB429&lt;&gt;"","&lt;a href='https://www.inaturalist.org/observations/"&amp;BB429&amp;" 'target='_blank' style='color: blue'&gt;iNaturalist Record: "&amp;BB429&amp;"&lt;/a&gt; ","")</f>
        <v/>
      </c>
      <c r="BH429" s="36" t="str">
        <f>IF(AT429&lt;&gt;"",AT429&amp;". ","")</f>
        <v/>
      </c>
      <c r="BI429" s="36" t="str">
        <f>IF(AV429&lt;&gt;"","Land use/disturbance history: "&amp;AV429&amp;". ","")</f>
        <v/>
      </c>
      <c r="BJ429" s="36" t="str">
        <f>IF(AW429&lt;&gt;"","Slope in degrees: "&amp;AW429&amp;". ","")</f>
        <v/>
      </c>
      <c r="BK429" s="36" t="str">
        <f>IF(AX429&lt;&gt;"","Slope aspect: "&amp;AX429&amp;". ","")</f>
        <v/>
      </c>
      <c r="BL429" s="36" t="str">
        <f>IF(AY429&lt;&gt;"","Soil description: "&amp;AY429&amp;". ","")</f>
        <v/>
      </c>
      <c r="BM429" s="36" t="str">
        <f>IF(BA429&lt;&gt;"","Terrain: "&amp;BA429&amp;". ","")</f>
        <v/>
      </c>
      <c r="BN429" s="36" t="str">
        <f t="shared" si="66"/>
        <v/>
      </c>
      <c r="BO429" t="str">
        <f t="shared" si="67"/>
        <v/>
      </c>
      <c r="BP429" t="str">
        <f>IF(BD429&lt;&gt;"","Permit: "&amp;BD429,"")</f>
        <v/>
      </c>
      <c r="BQ429" s="41" t="str">
        <f>IF(AA429="Abundant","Estimated frequency within viewshed: Abundant (&gt;500).",IF(AA429="Common","Estimated frequency within viewshed: Common (101-500).",IF(AA429="Frequent","Estimated frequency within viewshed: Frequent (11-100).",IF(AA429="Occasional","Estimated frequency within viewshed: Occasional (6-10).",IF(AA429="Rare","Estimated frequency within viewshed: Rare (1-5).","")))))</f>
        <v/>
      </c>
      <c r="BR429" s="41" t="str">
        <f>IF(B429&lt;&gt;"",B429&amp;". ","")</f>
        <v/>
      </c>
      <c r="BS429" s="41" t="str">
        <f>IF(M429="Same individual","Tissue sample collected.",IF(M429="Same population","Tissue sample collected from another individual in the same population.",""))</f>
        <v/>
      </c>
      <c r="BT429" s="41" t="str">
        <f>IF(R429&lt;&gt;"","Seed sample collected from "&amp;R429&amp;" plants within the same population.","")</f>
        <v/>
      </c>
      <c r="BU429" s="41" t="str">
        <f>IF(AB429&lt;&gt;"",AB429&amp;". ","")</f>
        <v/>
      </c>
      <c r="BV429" s="41" t="str">
        <f>IF(AE429&lt;&gt;"","Landowner: "&amp;AE429&amp;".","")</f>
        <v/>
      </c>
      <c r="BW429" s="41" t="str">
        <f>IF(AF429&lt;&gt;"","Element Occurrence ID: "&amp;AF429&amp;".","")</f>
        <v/>
      </c>
      <c r="BX429" s="41" t="str">
        <f t="shared" si="68"/>
        <v/>
      </c>
      <c r="BY429" t="str">
        <f t="shared" si="69"/>
        <v/>
      </c>
      <c r="BZ429" s="41" t="str">
        <f t="shared" si="70"/>
        <v/>
      </c>
      <c r="CA429" t="str">
        <f t="shared" si="71"/>
        <v/>
      </c>
      <c r="CB429" s="41" t="str">
        <f>IF(AU429&lt;&gt;"","Area immediately surrounding specimen: "&amp;AU429&amp;".","")</f>
        <v/>
      </c>
      <c r="CC429" s="41" t="str">
        <f>IF(T429&lt;&gt;"","Habit: "&amp;T429&amp;".","")</f>
        <v/>
      </c>
      <c r="CD429" s="41" t="str">
        <f>IF(U429&lt;&gt;"","Life history habit: "&amp;U429&amp;".","")</f>
        <v/>
      </c>
      <c r="CE429" s="41" t="str">
        <f>IF(V429&lt;&gt;"","Graminoid habit: "&amp;V429&amp;".","")</f>
        <v/>
      </c>
      <c r="CF429" s="41" t="str">
        <f>IF(W429&lt;&gt;"","Flower color: "&amp;W429&amp;".","")</f>
        <v/>
      </c>
      <c r="CG429" s="41" t="str">
        <f>IF(X429&lt;&gt;"","Height in centimeters: "&amp;X429&amp;".","")</f>
        <v/>
      </c>
      <c r="CH429" s="41" t="str">
        <f>IF(Y429&lt;&gt;"",Y429&amp;".","")</f>
        <v/>
      </c>
      <c r="CI429" s="41" t="str">
        <f t="shared" si="72"/>
        <v/>
      </c>
      <c r="CJ429" t="str">
        <f t="shared" si="73"/>
        <v/>
      </c>
      <c r="CK429" s="41" t="str">
        <f>IF(T429&lt;&gt;"","''habit'':"&amp;"''"&amp;T429&amp;"'',","")</f>
        <v/>
      </c>
      <c r="CL429" s="41" t="str">
        <f>IF(U429&lt;&gt;"","''life cycle habit'':"&amp;"''"&amp;U429&amp;"'',","")</f>
        <v/>
      </c>
      <c r="CM429" s="41" t="str">
        <f>IF(V429&lt;&gt;"","''graminoidHabit'':"&amp;"''"&amp;V429&amp;"'',","")</f>
        <v/>
      </c>
      <c r="CN429" s="41" t="str">
        <f>IF(W429&lt;&gt;"","''flower color'':"&amp;"''"&amp;W429&amp;"'',","")</f>
        <v/>
      </c>
      <c r="CO429" s="41" t="str">
        <f>IF(X429&lt;&gt;"","''heightInCentimeters'':"&amp;X429&amp;",","")</f>
        <v/>
      </c>
      <c r="CP429" s="41" t="str">
        <f>IF(Y429&lt;&gt;"",Y429,"")</f>
        <v/>
      </c>
      <c r="CQ429" s="41" t="str">
        <f t="shared" si="74"/>
        <v/>
      </c>
      <c r="CR429" s="42" t="str">
        <f t="shared" si="75"/>
        <v/>
      </c>
      <c r="CS429" t="str">
        <f t="shared" si="76"/>
        <v/>
      </c>
      <c r="CT429" t="str">
        <f>IF(L429="Y","tissue","")</f>
        <v/>
      </c>
      <c r="CU429" t="str">
        <f>IF(L429="Y","in collection","")</f>
        <v/>
      </c>
      <c r="CV429" t="str">
        <f>IF(L429="Y","dessicated","")</f>
        <v/>
      </c>
    </row>
    <row r="430" spans="1:100" ht="16.5" x14ac:dyDescent="0.3">
      <c r="A430" s="7"/>
      <c r="B430" s="19"/>
      <c r="C430" s="19"/>
      <c r="D430" s="19"/>
      <c r="E430" s="19"/>
      <c r="F430" s="19"/>
      <c r="G430" s="10"/>
      <c r="H430" s="14"/>
      <c r="I430" s="19"/>
      <c r="J430" s="19"/>
      <c r="K430" s="10"/>
      <c r="L430" s="19"/>
      <c r="M430" s="19"/>
      <c r="N430" s="19"/>
      <c r="O430" s="19"/>
      <c r="P430" s="19"/>
      <c r="Q430" s="24"/>
      <c r="R430" s="14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29"/>
      <c r="AL430" s="29"/>
      <c r="AM430" s="7"/>
      <c r="AN430" s="7"/>
      <c r="AO430" s="7"/>
      <c r="AP430" s="19"/>
      <c r="AQ430" s="19"/>
      <c r="AR430" s="19"/>
      <c r="AS430" s="14"/>
      <c r="AT430" s="19"/>
      <c r="AU430" s="19"/>
      <c r="AV430" s="19"/>
      <c r="AW430" s="14"/>
      <c r="AX430" s="19"/>
      <c r="AY430" s="19"/>
      <c r="AZ430" s="19"/>
      <c r="BA430" s="19"/>
      <c r="BB430" s="19"/>
      <c r="BC430" s="19"/>
      <c r="BD430" s="19"/>
      <c r="BE430" s="19"/>
      <c r="BF430" s="14"/>
      <c r="BG430" s="35" t="str">
        <f>IF(BB430&lt;&gt;"","&lt;a href='https://www.inaturalist.org/observations/"&amp;BB430&amp;" 'target='_blank' style='color: blue'&gt;iNaturalist Record: "&amp;BB430&amp;"&lt;/a&gt; ","")</f>
        <v/>
      </c>
      <c r="BH430" s="36" t="str">
        <f>IF(AT430&lt;&gt;"",AT430&amp;". ","")</f>
        <v/>
      </c>
      <c r="BI430" s="36" t="str">
        <f>IF(AV430&lt;&gt;"","Land use/disturbance history: "&amp;AV430&amp;". ","")</f>
        <v/>
      </c>
      <c r="BJ430" s="36" t="str">
        <f>IF(AW430&lt;&gt;"","Slope in degrees: "&amp;AW430&amp;". ","")</f>
        <v/>
      </c>
      <c r="BK430" s="36" t="str">
        <f>IF(AX430&lt;&gt;"","Slope aspect: "&amp;AX430&amp;". ","")</f>
        <v/>
      </c>
      <c r="BL430" s="36" t="str">
        <f>IF(AY430&lt;&gt;"","Soil description: "&amp;AY430&amp;". ","")</f>
        <v/>
      </c>
      <c r="BM430" s="36" t="str">
        <f>IF(BA430&lt;&gt;"","Terrain: "&amp;BA430&amp;". ","")</f>
        <v/>
      </c>
      <c r="BN430" s="36" t="str">
        <f t="shared" si="66"/>
        <v/>
      </c>
      <c r="BO430" t="str">
        <f t="shared" si="67"/>
        <v/>
      </c>
      <c r="BP430" t="str">
        <f>IF(BD430&lt;&gt;"","Permit: "&amp;BD430,"")</f>
        <v/>
      </c>
      <c r="BQ430" s="41" t="str">
        <f>IF(AA430="Abundant","Estimated frequency within viewshed: Abundant (&gt;500).",IF(AA430="Common","Estimated frequency within viewshed: Common (101-500).",IF(AA430="Frequent","Estimated frequency within viewshed: Frequent (11-100).",IF(AA430="Occasional","Estimated frequency within viewshed: Occasional (6-10).",IF(AA430="Rare","Estimated frequency within viewshed: Rare (1-5).","")))))</f>
        <v/>
      </c>
      <c r="BR430" s="41" t="str">
        <f>IF(B430&lt;&gt;"",B430&amp;". ","")</f>
        <v/>
      </c>
      <c r="BS430" s="41" t="str">
        <f>IF(M430="Same individual","Tissue sample collected.",IF(M430="Same population","Tissue sample collected from another individual in the same population.",""))</f>
        <v/>
      </c>
      <c r="BT430" s="41" t="str">
        <f>IF(R430&lt;&gt;"","Seed sample collected from "&amp;R430&amp;" plants within the same population.","")</f>
        <v/>
      </c>
      <c r="BU430" s="41" t="str">
        <f>IF(AB430&lt;&gt;"",AB430&amp;". ","")</f>
        <v/>
      </c>
      <c r="BV430" s="41" t="str">
        <f>IF(AE430&lt;&gt;"","Landowner: "&amp;AE430&amp;".","")</f>
        <v/>
      </c>
      <c r="BW430" s="41" t="str">
        <f>IF(AF430&lt;&gt;"","Element Occurrence ID: "&amp;AF430&amp;".","")</f>
        <v/>
      </c>
      <c r="BX430" s="41" t="str">
        <f t="shared" si="68"/>
        <v/>
      </c>
      <c r="BY430" t="str">
        <f t="shared" si="69"/>
        <v/>
      </c>
      <c r="BZ430" s="41" t="str">
        <f t="shared" si="70"/>
        <v/>
      </c>
      <c r="CA430" t="str">
        <f t="shared" si="71"/>
        <v/>
      </c>
      <c r="CB430" s="41" t="str">
        <f>IF(AU430&lt;&gt;"","Area immediately surrounding specimen: "&amp;AU430&amp;".","")</f>
        <v/>
      </c>
      <c r="CC430" s="41" t="str">
        <f>IF(T430&lt;&gt;"","Habit: "&amp;T430&amp;".","")</f>
        <v/>
      </c>
      <c r="CD430" s="41" t="str">
        <f>IF(U430&lt;&gt;"","Life history habit: "&amp;U430&amp;".","")</f>
        <v/>
      </c>
      <c r="CE430" s="41" t="str">
        <f>IF(V430&lt;&gt;"","Graminoid habit: "&amp;V430&amp;".","")</f>
        <v/>
      </c>
      <c r="CF430" s="41" t="str">
        <f>IF(W430&lt;&gt;"","Flower color: "&amp;W430&amp;".","")</f>
        <v/>
      </c>
      <c r="CG430" s="41" t="str">
        <f>IF(X430&lt;&gt;"","Height in centimeters: "&amp;X430&amp;".","")</f>
        <v/>
      </c>
      <c r="CH430" s="41" t="str">
        <f>IF(Y430&lt;&gt;"",Y430&amp;".","")</f>
        <v/>
      </c>
      <c r="CI430" s="41" t="str">
        <f t="shared" si="72"/>
        <v/>
      </c>
      <c r="CJ430" t="str">
        <f t="shared" si="73"/>
        <v/>
      </c>
      <c r="CK430" s="41" t="str">
        <f>IF(T430&lt;&gt;"","''habit'':"&amp;"''"&amp;T430&amp;"'',","")</f>
        <v/>
      </c>
      <c r="CL430" s="41" t="str">
        <f>IF(U430&lt;&gt;"","''life cycle habit'':"&amp;"''"&amp;U430&amp;"'',","")</f>
        <v/>
      </c>
      <c r="CM430" s="41" t="str">
        <f>IF(V430&lt;&gt;"","''graminoidHabit'':"&amp;"''"&amp;V430&amp;"'',","")</f>
        <v/>
      </c>
      <c r="CN430" s="41" t="str">
        <f>IF(W430&lt;&gt;"","''flower color'':"&amp;"''"&amp;W430&amp;"'',","")</f>
        <v/>
      </c>
      <c r="CO430" s="41" t="str">
        <f>IF(X430&lt;&gt;"","''heightInCentimeters'':"&amp;X430&amp;",","")</f>
        <v/>
      </c>
      <c r="CP430" s="41" t="str">
        <f>IF(Y430&lt;&gt;"",Y430,"")</f>
        <v/>
      </c>
      <c r="CQ430" s="41" t="str">
        <f t="shared" si="74"/>
        <v/>
      </c>
      <c r="CR430" s="42" t="str">
        <f t="shared" si="75"/>
        <v/>
      </c>
      <c r="CS430" t="str">
        <f t="shared" si="76"/>
        <v/>
      </c>
      <c r="CT430" t="str">
        <f>IF(L430="Y","tissue","")</f>
        <v/>
      </c>
      <c r="CU430" t="str">
        <f>IF(L430="Y","in collection","")</f>
        <v/>
      </c>
      <c r="CV430" t="str">
        <f>IF(L430="Y","dessicated","")</f>
        <v/>
      </c>
    </row>
    <row r="431" spans="1:100" ht="16.5" x14ac:dyDescent="0.3">
      <c r="A431" s="7"/>
      <c r="B431" s="19"/>
      <c r="C431" s="19"/>
      <c r="D431" s="19"/>
      <c r="E431" s="19"/>
      <c r="F431" s="19"/>
      <c r="G431" s="10"/>
      <c r="H431" s="14"/>
      <c r="I431" s="19"/>
      <c r="J431" s="19"/>
      <c r="K431" s="10"/>
      <c r="L431" s="19"/>
      <c r="M431" s="19"/>
      <c r="N431" s="19"/>
      <c r="O431" s="19"/>
      <c r="P431" s="19"/>
      <c r="Q431" s="24"/>
      <c r="R431" s="14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29"/>
      <c r="AL431" s="29"/>
      <c r="AM431" s="7"/>
      <c r="AN431" s="7"/>
      <c r="AO431" s="7"/>
      <c r="AP431" s="19"/>
      <c r="AQ431" s="19"/>
      <c r="AR431" s="19"/>
      <c r="AS431" s="14"/>
      <c r="AT431" s="19"/>
      <c r="AU431" s="19"/>
      <c r="AV431" s="19"/>
      <c r="AW431" s="14"/>
      <c r="AX431" s="19"/>
      <c r="AY431" s="19"/>
      <c r="AZ431" s="19"/>
      <c r="BA431" s="19"/>
      <c r="BB431" s="19"/>
      <c r="BC431" s="19"/>
      <c r="BD431" s="19"/>
      <c r="BE431" s="19"/>
      <c r="BF431" s="14"/>
      <c r="BG431" s="35" t="str">
        <f>IF(BB431&lt;&gt;"","&lt;a href='https://www.inaturalist.org/observations/"&amp;BB431&amp;" 'target='_blank' style='color: blue'&gt;iNaturalist Record: "&amp;BB431&amp;"&lt;/a&gt; ","")</f>
        <v/>
      </c>
      <c r="BH431" s="36" t="str">
        <f>IF(AT431&lt;&gt;"",AT431&amp;". ","")</f>
        <v/>
      </c>
      <c r="BI431" s="36" t="str">
        <f>IF(AV431&lt;&gt;"","Land use/disturbance history: "&amp;AV431&amp;". ","")</f>
        <v/>
      </c>
      <c r="BJ431" s="36" t="str">
        <f>IF(AW431&lt;&gt;"","Slope in degrees: "&amp;AW431&amp;". ","")</f>
        <v/>
      </c>
      <c r="BK431" s="36" t="str">
        <f>IF(AX431&lt;&gt;"","Slope aspect: "&amp;AX431&amp;". ","")</f>
        <v/>
      </c>
      <c r="BL431" s="36" t="str">
        <f>IF(AY431&lt;&gt;"","Soil description: "&amp;AY431&amp;". ","")</f>
        <v/>
      </c>
      <c r="BM431" s="36" t="str">
        <f>IF(BA431&lt;&gt;"","Terrain: "&amp;BA431&amp;". ","")</f>
        <v/>
      </c>
      <c r="BN431" s="36" t="str">
        <f t="shared" si="66"/>
        <v/>
      </c>
      <c r="BO431" t="str">
        <f t="shared" si="67"/>
        <v/>
      </c>
      <c r="BP431" t="str">
        <f>IF(BD431&lt;&gt;"","Permit: "&amp;BD431,"")</f>
        <v/>
      </c>
      <c r="BQ431" s="41" t="str">
        <f>IF(AA431="Abundant","Estimated frequency within viewshed: Abundant (&gt;500).",IF(AA431="Common","Estimated frequency within viewshed: Common (101-500).",IF(AA431="Frequent","Estimated frequency within viewshed: Frequent (11-100).",IF(AA431="Occasional","Estimated frequency within viewshed: Occasional (6-10).",IF(AA431="Rare","Estimated frequency within viewshed: Rare (1-5).","")))))</f>
        <v/>
      </c>
      <c r="BR431" s="41" t="str">
        <f>IF(B431&lt;&gt;"",B431&amp;". ","")</f>
        <v/>
      </c>
      <c r="BS431" s="41" t="str">
        <f>IF(M431="Same individual","Tissue sample collected.",IF(M431="Same population","Tissue sample collected from another individual in the same population.",""))</f>
        <v/>
      </c>
      <c r="BT431" s="41" t="str">
        <f>IF(R431&lt;&gt;"","Seed sample collected from "&amp;R431&amp;" plants within the same population.","")</f>
        <v/>
      </c>
      <c r="BU431" s="41" t="str">
        <f>IF(AB431&lt;&gt;"",AB431&amp;". ","")</f>
        <v/>
      </c>
      <c r="BV431" s="41" t="str">
        <f>IF(AE431&lt;&gt;"","Landowner: "&amp;AE431&amp;".","")</f>
        <v/>
      </c>
      <c r="BW431" s="41" t="str">
        <f>IF(AF431&lt;&gt;"","Element Occurrence ID: "&amp;AF431&amp;".","")</f>
        <v/>
      </c>
      <c r="BX431" s="41" t="str">
        <f t="shared" si="68"/>
        <v/>
      </c>
      <c r="BY431" t="str">
        <f t="shared" si="69"/>
        <v/>
      </c>
      <c r="BZ431" s="41" t="str">
        <f t="shared" si="70"/>
        <v/>
      </c>
      <c r="CA431" t="str">
        <f t="shared" si="71"/>
        <v/>
      </c>
      <c r="CB431" s="41" t="str">
        <f>IF(AU431&lt;&gt;"","Area immediately surrounding specimen: "&amp;AU431&amp;".","")</f>
        <v/>
      </c>
      <c r="CC431" s="41" t="str">
        <f>IF(T431&lt;&gt;"","Habit: "&amp;T431&amp;".","")</f>
        <v/>
      </c>
      <c r="CD431" s="41" t="str">
        <f>IF(U431&lt;&gt;"","Life history habit: "&amp;U431&amp;".","")</f>
        <v/>
      </c>
      <c r="CE431" s="41" t="str">
        <f>IF(V431&lt;&gt;"","Graminoid habit: "&amp;V431&amp;".","")</f>
        <v/>
      </c>
      <c r="CF431" s="41" t="str">
        <f>IF(W431&lt;&gt;"","Flower color: "&amp;W431&amp;".","")</f>
        <v/>
      </c>
      <c r="CG431" s="41" t="str">
        <f>IF(X431&lt;&gt;"","Height in centimeters: "&amp;X431&amp;".","")</f>
        <v/>
      </c>
      <c r="CH431" s="41" t="str">
        <f>IF(Y431&lt;&gt;"",Y431&amp;".","")</f>
        <v/>
      </c>
      <c r="CI431" s="41" t="str">
        <f t="shared" si="72"/>
        <v/>
      </c>
      <c r="CJ431" t="str">
        <f t="shared" si="73"/>
        <v/>
      </c>
      <c r="CK431" s="41" t="str">
        <f>IF(T431&lt;&gt;"","''habit'':"&amp;"''"&amp;T431&amp;"'',","")</f>
        <v/>
      </c>
      <c r="CL431" s="41" t="str">
        <f>IF(U431&lt;&gt;"","''life cycle habit'':"&amp;"''"&amp;U431&amp;"'',","")</f>
        <v/>
      </c>
      <c r="CM431" s="41" t="str">
        <f>IF(V431&lt;&gt;"","''graminoidHabit'':"&amp;"''"&amp;V431&amp;"'',","")</f>
        <v/>
      </c>
      <c r="CN431" s="41" t="str">
        <f>IF(W431&lt;&gt;"","''flower color'':"&amp;"''"&amp;W431&amp;"'',","")</f>
        <v/>
      </c>
      <c r="CO431" s="41" t="str">
        <f>IF(X431&lt;&gt;"","''heightInCentimeters'':"&amp;X431&amp;",","")</f>
        <v/>
      </c>
      <c r="CP431" s="41" t="str">
        <f>IF(Y431&lt;&gt;"",Y431,"")</f>
        <v/>
      </c>
      <c r="CQ431" s="41" t="str">
        <f t="shared" si="74"/>
        <v/>
      </c>
      <c r="CR431" s="42" t="str">
        <f t="shared" si="75"/>
        <v/>
      </c>
      <c r="CS431" t="str">
        <f t="shared" si="76"/>
        <v/>
      </c>
      <c r="CT431" t="str">
        <f>IF(L431="Y","tissue","")</f>
        <v/>
      </c>
      <c r="CU431" t="str">
        <f>IF(L431="Y","in collection","")</f>
        <v/>
      </c>
      <c r="CV431" t="str">
        <f>IF(L431="Y","dessicated","")</f>
        <v/>
      </c>
    </row>
    <row r="432" spans="1:100" ht="16.5" x14ac:dyDescent="0.3">
      <c r="A432" s="7"/>
      <c r="B432" s="19"/>
      <c r="C432" s="19"/>
      <c r="D432" s="19"/>
      <c r="E432" s="19"/>
      <c r="F432" s="19"/>
      <c r="G432" s="10"/>
      <c r="H432" s="14"/>
      <c r="I432" s="19"/>
      <c r="J432" s="19"/>
      <c r="K432" s="10"/>
      <c r="L432" s="19"/>
      <c r="M432" s="19"/>
      <c r="N432" s="19"/>
      <c r="O432" s="19"/>
      <c r="P432" s="19"/>
      <c r="Q432" s="24"/>
      <c r="R432" s="14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29"/>
      <c r="AL432" s="29"/>
      <c r="AM432" s="7"/>
      <c r="AN432" s="7"/>
      <c r="AO432" s="7"/>
      <c r="AP432" s="19"/>
      <c r="AQ432" s="19"/>
      <c r="AR432" s="19"/>
      <c r="AS432" s="14"/>
      <c r="AT432" s="19"/>
      <c r="AU432" s="19"/>
      <c r="AV432" s="19"/>
      <c r="AW432" s="14"/>
      <c r="AX432" s="19"/>
      <c r="AY432" s="19"/>
      <c r="AZ432" s="19"/>
      <c r="BA432" s="19"/>
      <c r="BB432" s="19"/>
      <c r="BC432" s="19"/>
      <c r="BD432" s="19"/>
      <c r="BE432" s="19"/>
      <c r="BF432" s="14"/>
      <c r="BG432" s="35" t="str">
        <f>IF(BB432&lt;&gt;"","&lt;a href='https://www.inaturalist.org/observations/"&amp;BB432&amp;" 'target='_blank' style='color: blue'&gt;iNaturalist Record: "&amp;BB432&amp;"&lt;/a&gt; ","")</f>
        <v/>
      </c>
      <c r="BH432" s="36" t="str">
        <f>IF(AT432&lt;&gt;"",AT432&amp;". ","")</f>
        <v/>
      </c>
      <c r="BI432" s="36" t="str">
        <f>IF(AV432&lt;&gt;"","Land use/disturbance history: "&amp;AV432&amp;". ","")</f>
        <v/>
      </c>
      <c r="BJ432" s="36" t="str">
        <f>IF(AW432&lt;&gt;"","Slope in degrees: "&amp;AW432&amp;". ","")</f>
        <v/>
      </c>
      <c r="BK432" s="36" t="str">
        <f>IF(AX432&lt;&gt;"","Slope aspect: "&amp;AX432&amp;". ","")</f>
        <v/>
      </c>
      <c r="BL432" s="36" t="str">
        <f>IF(AY432&lt;&gt;"","Soil description: "&amp;AY432&amp;". ","")</f>
        <v/>
      </c>
      <c r="BM432" s="36" t="str">
        <f>IF(BA432&lt;&gt;"","Terrain: "&amp;BA432&amp;". ","")</f>
        <v/>
      </c>
      <c r="BN432" s="36" t="str">
        <f t="shared" si="66"/>
        <v/>
      </c>
      <c r="BO432" t="str">
        <f t="shared" si="67"/>
        <v/>
      </c>
      <c r="BP432" t="str">
        <f>IF(BD432&lt;&gt;"","Permit: "&amp;BD432,"")</f>
        <v/>
      </c>
      <c r="BQ432" s="41" t="str">
        <f>IF(AA432="Abundant","Estimated frequency within viewshed: Abundant (&gt;500).",IF(AA432="Common","Estimated frequency within viewshed: Common (101-500).",IF(AA432="Frequent","Estimated frequency within viewshed: Frequent (11-100).",IF(AA432="Occasional","Estimated frequency within viewshed: Occasional (6-10).",IF(AA432="Rare","Estimated frequency within viewshed: Rare (1-5).","")))))</f>
        <v/>
      </c>
      <c r="BR432" s="41" t="str">
        <f>IF(B432&lt;&gt;"",B432&amp;". ","")</f>
        <v/>
      </c>
      <c r="BS432" s="41" t="str">
        <f>IF(M432="Same individual","Tissue sample collected.",IF(M432="Same population","Tissue sample collected from another individual in the same population.",""))</f>
        <v/>
      </c>
      <c r="BT432" s="41" t="str">
        <f>IF(R432&lt;&gt;"","Seed sample collected from "&amp;R432&amp;" plants within the same population.","")</f>
        <v/>
      </c>
      <c r="BU432" s="41" t="str">
        <f>IF(AB432&lt;&gt;"",AB432&amp;". ","")</f>
        <v/>
      </c>
      <c r="BV432" s="41" t="str">
        <f>IF(AE432&lt;&gt;"","Landowner: "&amp;AE432&amp;".","")</f>
        <v/>
      </c>
      <c r="BW432" s="41" t="str">
        <f>IF(AF432&lt;&gt;"","Element Occurrence ID: "&amp;AF432&amp;".","")</f>
        <v/>
      </c>
      <c r="BX432" s="41" t="str">
        <f t="shared" si="68"/>
        <v/>
      </c>
      <c r="BY432" t="str">
        <f t="shared" si="69"/>
        <v/>
      </c>
      <c r="BZ432" s="41" t="str">
        <f t="shared" si="70"/>
        <v/>
      </c>
      <c r="CA432" t="str">
        <f t="shared" si="71"/>
        <v/>
      </c>
      <c r="CB432" s="41" t="str">
        <f>IF(AU432&lt;&gt;"","Area immediately surrounding specimen: "&amp;AU432&amp;".","")</f>
        <v/>
      </c>
      <c r="CC432" s="41" t="str">
        <f>IF(T432&lt;&gt;"","Habit: "&amp;T432&amp;".","")</f>
        <v/>
      </c>
      <c r="CD432" s="41" t="str">
        <f>IF(U432&lt;&gt;"","Life history habit: "&amp;U432&amp;".","")</f>
        <v/>
      </c>
      <c r="CE432" s="41" t="str">
        <f>IF(V432&lt;&gt;"","Graminoid habit: "&amp;V432&amp;".","")</f>
        <v/>
      </c>
      <c r="CF432" s="41" t="str">
        <f>IF(W432&lt;&gt;"","Flower color: "&amp;W432&amp;".","")</f>
        <v/>
      </c>
      <c r="CG432" s="41" t="str">
        <f>IF(X432&lt;&gt;"","Height in centimeters: "&amp;X432&amp;".","")</f>
        <v/>
      </c>
      <c r="CH432" s="41" t="str">
        <f>IF(Y432&lt;&gt;"",Y432&amp;".","")</f>
        <v/>
      </c>
      <c r="CI432" s="41" t="str">
        <f t="shared" si="72"/>
        <v/>
      </c>
      <c r="CJ432" t="str">
        <f t="shared" si="73"/>
        <v/>
      </c>
      <c r="CK432" s="41" t="str">
        <f>IF(T432&lt;&gt;"","''habit'':"&amp;"''"&amp;T432&amp;"'',","")</f>
        <v/>
      </c>
      <c r="CL432" s="41" t="str">
        <f>IF(U432&lt;&gt;"","''life cycle habit'':"&amp;"''"&amp;U432&amp;"'',","")</f>
        <v/>
      </c>
      <c r="CM432" s="41" t="str">
        <f>IF(V432&lt;&gt;"","''graminoidHabit'':"&amp;"''"&amp;V432&amp;"'',","")</f>
        <v/>
      </c>
      <c r="CN432" s="41" t="str">
        <f>IF(W432&lt;&gt;"","''flower color'':"&amp;"''"&amp;W432&amp;"'',","")</f>
        <v/>
      </c>
      <c r="CO432" s="41" t="str">
        <f>IF(X432&lt;&gt;"","''heightInCentimeters'':"&amp;X432&amp;",","")</f>
        <v/>
      </c>
      <c r="CP432" s="41" t="str">
        <f>IF(Y432&lt;&gt;"",Y432,"")</f>
        <v/>
      </c>
      <c r="CQ432" s="41" t="str">
        <f t="shared" si="74"/>
        <v/>
      </c>
      <c r="CR432" s="42" t="str">
        <f t="shared" si="75"/>
        <v/>
      </c>
      <c r="CS432" t="str">
        <f t="shared" si="76"/>
        <v/>
      </c>
      <c r="CT432" t="str">
        <f>IF(L432="Y","tissue","")</f>
        <v/>
      </c>
      <c r="CU432" t="str">
        <f>IF(L432="Y","in collection","")</f>
        <v/>
      </c>
      <c r="CV432" t="str">
        <f>IF(L432="Y","dessicated","")</f>
        <v/>
      </c>
    </row>
    <row r="433" spans="1:100" ht="16.5" x14ac:dyDescent="0.3">
      <c r="A433" s="7"/>
      <c r="B433" s="19"/>
      <c r="C433" s="19"/>
      <c r="D433" s="19"/>
      <c r="E433" s="19"/>
      <c r="F433" s="19"/>
      <c r="G433" s="10"/>
      <c r="H433" s="14"/>
      <c r="I433" s="19"/>
      <c r="J433" s="19"/>
      <c r="K433" s="10"/>
      <c r="L433" s="19"/>
      <c r="M433" s="19"/>
      <c r="N433" s="19"/>
      <c r="O433" s="19"/>
      <c r="P433" s="19"/>
      <c r="Q433" s="24"/>
      <c r="R433" s="14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29"/>
      <c r="AL433" s="29"/>
      <c r="AM433" s="7"/>
      <c r="AN433" s="7"/>
      <c r="AO433" s="7"/>
      <c r="AP433" s="19"/>
      <c r="AQ433" s="19"/>
      <c r="AR433" s="19"/>
      <c r="AS433" s="14"/>
      <c r="AT433" s="19"/>
      <c r="AU433" s="19"/>
      <c r="AV433" s="19"/>
      <c r="AW433" s="14"/>
      <c r="AX433" s="19"/>
      <c r="AY433" s="19"/>
      <c r="AZ433" s="19"/>
      <c r="BA433" s="19"/>
      <c r="BB433" s="19"/>
      <c r="BC433" s="19"/>
      <c r="BD433" s="19"/>
      <c r="BE433" s="19"/>
      <c r="BF433" s="14"/>
      <c r="BG433" s="35" t="str">
        <f>IF(BB433&lt;&gt;"","&lt;a href='https://www.inaturalist.org/observations/"&amp;BB433&amp;" 'target='_blank' style='color: blue'&gt;iNaturalist Record: "&amp;BB433&amp;"&lt;/a&gt; ","")</f>
        <v/>
      </c>
      <c r="BH433" s="36" t="str">
        <f>IF(AT433&lt;&gt;"",AT433&amp;". ","")</f>
        <v/>
      </c>
      <c r="BI433" s="36" t="str">
        <f>IF(AV433&lt;&gt;"","Land use/disturbance history: "&amp;AV433&amp;". ","")</f>
        <v/>
      </c>
      <c r="BJ433" s="36" t="str">
        <f>IF(AW433&lt;&gt;"","Slope in degrees: "&amp;AW433&amp;". ","")</f>
        <v/>
      </c>
      <c r="BK433" s="36" t="str">
        <f>IF(AX433&lt;&gt;"","Slope aspect: "&amp;AX433&amp;". ","")</f>
        <v/>
      </c>
      <c r="BL433" s="36" t="str">
        <f>IF(AY433&lt;&gt;"","Soil description: "&amp;AY433&amp;". ","")</f>
        <v/>
      </c>
      <c r="BM433" s="36" t="str">
        <f>IF(BA433&lt;&gt;"","Terrain: "&amp;BA433&amp;". ","")</f>
        <v/>
      </c>
      <c r="BN433" s="36" t="str">
        <f t="shared" si="66"/>
        <v/>
      </c>
      <c r="BO433" t="str">
        <f t="shared" si="67"/>
        <v/>
      </c>
      <c r="BP433" t="str">
        <f>IF(BD433&lt;&gt;"","Permit: "&amp;BD433,"")</f>
        <v/>
      </c>
      <c r="BQ433" s="41" t="str">
        <f>IF(AA433="Abundant","Estimated frequency within viewshed: Abundant (&gt;500).",IF(AA433="Common","Estimated frequency within viewshed: Common (101-500).",IF(AA433="Frequent","Estimated frequency within viewshed: Frequent (11-100).",IF(AA433="Occasional","Estimated frequency within viewshed: Occasional (6-10).",IF(AA433="Rare","Estimated frequency within viewshed: Rare (1-5).","")))))</f>
        <v/>
      </c>
      <c r="BR433" s="41" t="str">
        <f>IF(B433&lt;&gt;"",B433&amp;". ","")</f>
        <v/>
      </c>
      <c r="BS433" s="41" t="str">
        <f>IF(M433="Same individual","Tissue sample collected.",IF(M433="Same population","Tissue sample collected from another individual in the same population.",""))</f>
        <v/>
      </c>
      <c r="BT433" s="41" t="str">
        <f>IF(R433&lt;&gt;"","Seed sample collected from "&amp;R433&amp;" plants within the same population.","")</f>
        <v/>
      </c>
      <c r="BU433" s="41" t="str">
        <f>IF(AB433&lt;&gt;"",AB433&amp;". ","")</f>
        <v/>
      </c>
      <c r="BV433" s="41" t="str">
        <f>IF(AE433&lt;&gt;"","Landowner: "&amp;AE433&amp;".","")</f>
        <v/>
      </c>
      <c r="BW433" s="41" t="str">
        <f>IF(AF433&lt;&gt;"","Element Occurrence ID: "&amp;AF433&amp;".","")</f>
        <v/>
      </c>
      <c r="BX433" s="41" t="str">
        <f t="shared" si="68"/>
        <v/>
      </c>
      <c r="BY433" t="str">
        <f t="shared" si="69"/>
        <v/>
      </c>
      <c r="BZ433" s="41" t="str">
        <f t="shared" si="70"/>
        <v/>
      </c>
      <c r="CA433" t="str">
        <f t="shared" si="71"/>
        <v/>
      </c>
      <c r="CB433" s="41" t="str">
        <f>IF(AU433&lt;&gt;"","Area immediately surrounding specimen: "&amp;AU433&amp;".","")</f>
        <v/>
      </c>
      <c r="CC433" s="41" t="str">
        <f>IF(T433&lt;&gt;"","Habit: "&amp;T433&amp;".","")</f>
        <v/>
      </c>
      <c r="CD433" s="41" t="str">
        <f>IF(U433&lt;&gt;"","Life history habit: "&amp;U433&amp;".","")</f>
        <v/>
      </c>
      <c r="CE433" s="41" t="str">
        <f>IF(V433&lt;&gt;"","Graminoid habit: "&amp;V433&amp;".","")</f>
        <v/>
      </c>
      <c r="CF433" s="41" t="str">
        <f>IF(W433&lt;&gt;"","Flower color: "&amp;W433&amp;".","")</f>
        <v/>
      </c>
      <c r="CG433" s="41" t="str">
        <f>IF(X433&lt;&gt;"","Height in centimeters: "&amp;X433&amp;".","")</f>
        <v/>
      </c>
      <c r="CH433" s="41" t="str">
        <f>IF(Y433&lt;&gt;"",Y433&amp;".","")</f>
        <v/>
      </c>
      <c r="CI433" s="41" t="str">
        <f t="shared" si="72"/>
        <v/>
      </c>
      <c r="CJ433" t="str">
        <f t="shared" si="73"/>
        <v/>
      </c>
      <c r="CK433" s="41" t="str">
        <f>IF(T433&lt;&gt;"","''habit'':"&amp;"''"&amp;T433&amp;"'',","")</f>
        <v/>
      </c>
      <c r="CL433" s="41" t="str">
        <f>IF(U433&lt;&gt;"","''life cycle habit'':"&amp;"''"&amp;U433&amp;"'',","")</f>
        <v/>
      </c>
      <c r="CM433" s="41" t="str">
        <f>IF(V433&lt;&gt;"","''graminoidHabit'':"&amp;"''"&amp;V433&amp;"'',","")</f>
        <v/>
      </c>
      <c r="CN433" s="41" t="str">
        <f>IF(W433&lt;&gt;"","''flower color'':"&amp;"''"&amp;W433&amp;"'',","")</f>
        <v/>
      </c>
      <c r="CO433" s="41" t="str">
        <f>IF(X433&lt;&gt;"","''heightInCentimeters'':"&amp;X433&amp;",","")</f>
        <v/>
      </c>
      <c r="CP433" s="41" t="str">
        <f>IF(Y433&lt;&gt;"",Y433,"")</f>
        <v/>
      </c>
      <c r="CQ433" s="41" t="str">
        <f t="shared" si="74"/>
        <v/>
      </c>
      <c r="CR433" s="42" t="str">
        <f t="shared" si="75"/>
        <v/>
      </c>
      <c r="CS433" t="str">
        <f t="shared" si="76"/>
        <v/>
      </c>
      <c r="CT433" t="str">
        <f>IF(L433="Y","tissue","")</f>
        <v/>
      </c>
      <c r="CU433" t="str">
        <f>IF(L433="Y","in collection","")</f>
        <v/>
      </c>
      <c r="CV433" t="str">
        <f>IF(L433="Y","dessicated","")</f>
        <v/>
      </c>
    </row>
    <row r="434" spans="1:100" ht="16.5" x14ac:dyDescent="0.3">
      <c r="A434" s="7"/>
      <c r="B434" s="19"/>
      <c r="C434" s="19"/>
      <c r="D434" s="19"/>
      <c r="E434" s="19"/>
      <c r="F434" s="19"/>
      <c r="G434" s="10"/>
      <c r="H434" s="14"/>
      <c r="I434" s="19"/>
      <c r="J434" s="19"/>
      <c r="K434" s="10"/>
      <c r="L434" s="19"/>
      <c r="M434" s="19"/>
      <c r="N434" s="19"/>
      <c r="O434" s="19"/>
      <c r="P434" s="19"/>
      <c r="Q434" s="24"/>
      <c r="R434" s="14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29"/>
      <c r="AL434" s="29"/>
      <c r="AM434" s="7"/>
      <c r="AN434" s="7"/>
      <c r="AO434" s="7"/>
      <c r="AP434" s="19"/>
      <c r="AQ434" s="19"/>
      <c r="AR434" s="19"/>
      <c r="AS434" s="14"/>
      <c r="AT434" s="19"/>
      <c r="AU434" s="19"/>
      <c r="AV434" s="19"/>
      <c r="AW434" s="14"/>
      <c r="AX434" s="19"/>
      <c r="AY434" s="19"/>
      <c r="AZ434" s="19"/>
      <c r="BA434" s="19"/>
      <c r="BB434" s="19"/>
      <c r="BC434" s="19"/>
      <c r="BD434" s="19"/>
      <c r="BE434" s="19"/>
      <c r="BF434" s="14"/>
      <c r="BG434" s="35" t="str">
        <f>IF(BB434&lt;&gt;"","&lt;a href='https://www.inaturalist.org/observations/"&amp;BB434&amp;" 'target='_blank' style='color: blue'&gt;iNaturalist Record: "&amp;BB434&amp;"&lt;/a&gt; ","")</f>
        <v/>
      </c>
      <c r="BH434" s="36" t="str">
        <f>IF(AT434&lt;&gt;"",AT434&amp;". ","")</f>
        <v/>
      </c>
      <c r="BI434" s="36" t="str">
        <f>IF(AV434&lt;&gt;"","Land use/disturbance history: "&amp;AV434&amp;". ","")</f>
        <v/>
      </c>
      <c r="BJ434" s="36" t="str">
        <f>IF(AW434&lt;&gt;"","Slope in degrees: "&amp;AW434&amp;". ","")</f>
        <v/>
      </c>
      <c r="BK434" s="36" t="str">
        <f>IF(AX434&lt;&gt;"","Slope aspect: "&amp;AX434&amp;". ","")</f>
        <v/>
      </c>
      <c r="BL434" s="36" t="str">
        <f>IF(AY434&lt;&gt;"","Soil description: "&amp;AY434&amp;". ","")</f>
        <v/>
      </c>
      <c r="BM434" s="36" t="str">
        <f>IF(BA434&lt;&gt;"","Terrain: "&amp;BA434&amp;". ","")</f>
        <v/>
      </c>
      <c r="BN434" s="36" t="str">
        <f t="shared" si="66"/>
        <v/>
      </c>
      <c r="BO434" t="str">
        <f t="shared" si="67"/>
        <v/>
      </c>
      <c r="BP434" t="str">
        <f>IF(BD434&lt;&gt;"","Permit: "&amp;BD434,"")</f>
        <v/>
      </c>
      <c r="BQ434" s="41" t="str">
        <f>IF(AA434="Abundant","Estimated frequency within viewshed: Abundant (&gt;500).",IF(AA434="Common","Estimated frequency within viewshed: Common (101-500).",IF(AA434="Frequent","Estimated frequency within viewshed: Frequent (11-100).",IF(AA434="Occasional","Estimated frequency within viewshed: Occasional (6-10).",IF(AA434="Rare","Estimated frequency within viewshed: Rare (1-5).","")))))</f>
        <v/>
      </c>
      <c r="BR434" s="41" t="str">
        <f>IF(B434&lt;&gt;"",B434&amp;". ","")</f>
        <v/>
      </c>
      <c r="BS434" s="41" t="str">
        <f>IF(M434="Same individual","Tissue sample collected.",IF(M434="Same population","Tissue sample collected from another individual in the same population.",""))</f>
        <v/>
      </c>
      <c r="BT434" s="41" t="str">
        <f>IF(R434&lt;&gt;"","Seed sample collected from "&amp;R434&amp;" plants within the same population.","")</f>
        <v/>
      </c>
      <c r="BU434" s="41" t="str">
        <f>IF(AB434&lt;&gt;"",AB434&amp;". ","")</f>
        <v/>
      </c>
      <c r="BV434" s="41" t="str">
        <f>IF(AE434&lt;&gt;"","Landowner: "&amp;AE434&amp;".","")</f>
        <v/>
      </c>
      <c r="BW434" s="41" t="str">
        <f>IF(AF434&lt;&gt;"","Element Occurrence ID: "&amp;AF434&amp;".","")</f>
        <v/>
      </c>
      <c r="BX434" s="41" t="str">
        <f t="shared" si="68"/>
        <v/>
      </c>
      <c r="BY434" t="str">
        <f t="shared" si="69"/>
        <v/>
      </c>
      <c r="BZ434" s="41" t="str">
        <f t="shared" si="70"/>
        <v/>
      </c>
      <c r="CA434" t="str">
        <f t="shared" si="71"/>
        <v/>
      </c>
      <c r="CB434" s="41" t="str">
        <f>IF(AU434&lt;&gt;"","Area immediately surrounding specimen: "&amp;AU434&amp;".","")</f>
        <v/>
      </c>
      <c r="CC434" s="41" t="str">
        <f>IF(T434&lt;&gt;"","Habit: "&amp;T434&amp;".","")</f>
        <v/>
      </c>
      <c r="CD434" s="41" t="str">
        <f>IF(U434&lt;&gt;"","Life history habit: "&amp;U434&amp;".","")</f>
        <v/>
      </c>
      <c r="CE434" s="41" t="str">
        <f>IF(V434&lt;&gt;"","Graminoid habit: "&amp;V434&amp;".","")</f>
        <v/>
      </c>
      <c r="CF434" s="41" t="str">
        <f>IF(W434&lt;&gt;"","Flower color: "&amp;W434&amp;".","")</f>
        <v/>
      </c>
      <c r="CG434" s="41" t="str">
        <f>IF(X434&lt;&gt;"","Height in centimeters: "&amp;X434&amp;".","")</f>
        <v/>
      </c>
      <c r="CH434" s="41" t="str">
        <f>IF(Y434&lt;&gt;"",Y434&amp;".","")</f>
        <v/>
      </c>
      <c r="CI434" s="41" t="str">
        <f t="shared" si="72"/>
        <v/>
      </c>
      <c r="CJ434" t="str">
        <f t="shared" si="73"/>
        <v/>
      </c>
      <c r="CK434" s="41" t="str">
        <f>IF(T434&lt;&gt;"","''habit'':"&amp;"''"&amp;T434&amp;"'',","")</f>
        <v/>
      </c>
      <c r="CL434" s="41" t="str">
        <f>IF(U434&lt;&gt;"","''life cycle habit'':"&amp;"''"&amp;U434&amp;"'',","")</f>
        <v/>
      </c>
      <c r="CM434" s="41" t="str">
        <f>IF(V434&lt;&gt;"","''graminoidHabit'':"&amp;"''"&amp;V434&amp;"'',","")</f>
        <v/>
      </c>
      <c r="CN434" s="41" t="str">
        <f>IF(W434&lt;&gt;"","''flower color'':"&amp;"''"&amp;W434&amp;"'',","")</f>
        <v/>
      </c>
      <c r="CO434" s="41" t="str">
        <f>IF(X434&lt;&gt;"","''heightInCentimeters'':"&amp;X434&amp;",","")</f>
        <v/>
      </c>
      <c r="CP434" s="41" t="str">
        <f>IF(Y434&lt;&gt;"",Y434,"")</f>
        <v/>
      </c>
      <c r="CQ434" s="41" t="str">
        <f t="shared" si="74"/>
        <v/>
      </c>
      <c r="CR434" s="42" t="str">
        <f t="shared" si="75"/>
        <v/>
      </c>
      <c r="CS434" t="str">
        <f t="shared" si="76"/>
        <v/>
      </c>
      <c r="CT434" t="str">
        <f>IF(L434="Y","tissue","")</f>
        <v/>
      </c>
      <c r="CU434" t="str">
        <f>IF(L434="Y","in collection","")</f>
        <v/>
      </c>
      <c r="CV434" t="str">
        <f>IF(L434="Y","dessicated","")</f>
        <v/>
      </c>
    </row>
    <row r="435" spans="1:100" ht="16.5" x14ac:dyDescent="0.3">
      <c r="A435" s="7"/>
      <c r="B435" s="19"/>
      <c r="C435" s="19"/>
      <c r="D435" s="19"/>
      <c r="E435" s="19"/>
      <c r="F435" s="19"/>
      <c r="G435" s="10"/>
      <c r="H435" s="14"/>
      <c r="I435" s="19"/>
      <c r="J435" s="19"/>
      <c r="K435" s="10"/>
      <c r="L435" s="19"/>
      <c r="M435" s="19"/>
      <c r="N435" s="19"/>
      <c r="O435" s="19"/>
      <c r="P435" s="19"/>
      <c r="Q435" s="24"/>
      <c r="R435" s="14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29"/>
      <c r="AL435" s="29"/>
      <c r="AM435" s="7"/>
      <c r="AN435" s="7"/>
      <c r="AO435" s="7"/>
      <c r="AP435" s="19"/>
      <c r="AQ435" s="19"/>
      <c r="AR435" s="19"/>
      <c r="AS435" s="14"/>
      <c r="AT435" s="19"/>
      <c r="AU435" s="19"/>
      <c r="AV435" s="19"/>
      <c r="AW435" s="14"/>
      <c r="AX435" s="19"/>
      <c r="AY435" s="19"/>
      <c r="AZ435" s="19"/>
      <c r="BA435" s="19"/>
      <c r="BB435" s="19"/>
      <c r="BC435" s="19"/>
      <c r="BD435" s="19"/>
      <c r="BE435" s="19"/>
      <c r="BF435" s="14"/>
      <c r="BG435" s="35" t="str">
        <f>IF(BB435&lt;&gt;"","&lt;a href='https://www.inaturalist.org/observations/"&amp;BB435&amp;" 'target='_blank' style='color: blue'&gt;iNaturalist Record: "&amp;BB435&amp;"&lt;/a&gt; ","")</f>
        <v/>
      </c>
      <c r="BH435" s="36" t="str">
        <f>IF(AT435&lt;&gt;"",AT435&amp;". ","")</f>
        <v/>
      </c>
      <c r="BI435" s="36" t="str">
        <f>IF(AV435&lt;&gt;"","Land use/disturbance history: "&amp;AV435&amp;". ","")</f>
        <v/>
      </c>
      <c r="BJ435" s="36" t="str">
        <f>IF(AW435&lt;&gt;"","Slope in degrees: "&amp;AW435&amp;". ","")</f>
        <v/>
      </c>
      <c r="BK435" s="36" t="str">
        <f>IF(AX435&lt;&gt;"","Slope aspect: "&amp;AX435&amp;". ","")</f>
        <v/>
      </c>
      <c r="BL435" s="36" t="str">
        <f>IF(AY435&lt;&gt;"","Soil description: "&amp;AY435&amp;". ","")</f>
        <v/>
      </c>
      <c r="BM435" s="36" t="str">
        <f>IF(BA435&lt;&gt;"","Terrain: "&amp;BA435&amp;". ","")</f>
        <v/>
      </c>
      <c r="BN435" s="36" t="str">
        <f t="shared" si="66"/>
        <v/>
      </c>
      <c r="BO435" t="str">
        <f t="shared" si="67"/>
        <v/>
      </c>
      <c r="BP435" t="str">
        <f>IF(BD435&lt;&gt;"","Permit: "&amp;BD435,"")</f>
        <v/>
      </c>
      <c r="BQ435" s="41" t="str">
        <f>IF(AA435="Abundant","Estimated frequency within viewshed: Abundant (&gt;500).",IF(AA435="Common","Estimated frequency within viewshed: Common (101-500).",IF(AA435="Frequent","Estimated frequency within viewshed: Frequent (11-100).",IF(AA435="Occasional","Estimated frequency within viewshed: Occasional (6-10).",IF(AA435="Rare","Estimated frequency within viewshed: Rare (1-5).","")))))</f>
        <v/>
      </c>
      <c r="BR435" s="41" t="str">
        <f>IF(B435&lt;&gt;"",B435&amp;". ","")</f>
        <v/>
      </c>
      <c r="BS435" s="41" t="str">
        <f>IF(M435="Same individual","Tissue sample collected.",IF(M435="Same population","Tissue sample collected from another individual in the same population.",""))</f>
        <v/>
      </c>
      <c r="BT435" s="41" t="str">
        <f>IF(R435&lt;&gt;"","Seed sample collected from "&amp;R435&amp;" plants within the same population.","")</f>
        <v/>
      </c>
      <c r="BU435" s="41" t="str">
        <f>IF(AB435&lt;&gt;"",AB435&amp;". ","")</f>
        <v/>
      </c>
      <c r="BV435" s="41" t="str">
        <f>IF(AE435&lt;&gt;"","Landowner: "&amp;AE435&amp;".","")</f>
        <v/>
      </c>
      <c r="BW435" s="41" t="str">
        <f>IF(AF435&lt;&gt;"","Element Occurrence ID: "&amp;AF435&amp;".","")</f>
        <v/>
      </c>
      <c r="BX435" s="41" t="str">
        <f t="shared" si="68"/>
        <v/>
      </c>
      <c r="BY435" t="str">
        <f t="shared" si="69"/>
        <v/>
      </c>
      <c r="BZ435" s="41" t="str">
        <f t="shared" si="70"/>
        <v/>
      </c>
      <c r="CA435" t="str">
        <f t="shared" si="71"/>
        <v/>
      </c>
      <c r="CB435" s="41" t="str">
        <f>IF(AU435&lt;&gt;"","Area immediately surrounding specimen: "&amp;AU435&amp;".","")</f>
        <v/>
      </c>
      <c r="CC435" s="41" t="str">
        <f>IF(T435&lt;&gt;"","Habit: "&amp;T435&amp;".","")</f>
        <v/>
      </c>
      <c r="CD435" s="41" t="str">
        <f>IF(U435&lt;&gt;"","Life history habit: "&amp;U435&amp;".","")</f>
        <v/>
      </c>
      <c r="CE435" s="41" t="str">
        <f>IF(V435&lt;&gt;"","Graminoid habit: "&amp;V435&amp;".","")</f>
        <v/>
      </c>
      <c r="CF435" s="41" t="str">
        <f>IF(W435&lt;&gt;"","Flower color: "&amp;W435&amp;".","")</f>
        <v/>
      </c>
      <c r="CG435" s="41" t="str">
        <f>IF(X435&lt;&gt;"","Height in centimeters: "&amp;X435&amp;".","")</f>
        <v/>
      </c>
      <c r="CH435" s="41" t="str">
        <f>IF(Y435&lt;&gt;"",Y435&amp;".","")</f>
        <v/>
      </c>
      <c r="CI435" s="41" t="str">
        <f t="shared" si="72"/>
        <v/>
      </c>
      <c r="CJ435" t="str">
        <f t="shared" si="73"/>
        <v/>
      </c>
      <c r="CK435" s="41" t="str">
        <f>IF(T435&lt;&gt;"","''habit'':"&amp;"''"&amp;T435&amp;"'',","")</f>
        <v/>
      </c>
      <c r="CL435" s="41" t="str">
        <f>IF(U435&lt;&gt;"","''life cycle habit'':"&amp;"''"&amp;U435&amp;"'',","")</f>
        <v/>
      </c>
      <c r="CM435" s="41" t="str">
        <f>IF(V435&lt;&gt;"","''graminoidHabit'':"&amp;"''"&amp;V435&amp;"'',","")</f>
        <v/>
      </c>
      <c r="CN435" s="41" t="str">
        <f>IF(W435&lt;&gt;"","''flower color'':"&amp;"''"&amp;W435&amp;"'',","")</f>
        <v/>
      </c>
      <c r="CO435" s="41" t="str">
        <f>IF(X435&lt;&gt;"","''heightInCentimeters'':"&amp;X435&amp;",","")</f>
        <v/>
      </c>
      <c r="CP435" s="41" t="str">
        <f>IF(Y435&lt;&gt;"",Y435,"")</f>
        <v/>
      </c>
      <c r="CQ435" s="41" t="str">
        <f t="shared" si="74"/>
        <v/>
      </c>
      <c r="CR435" s="42" t="str">
        <f t="shared" si="75"/>
        <v/>
      </c>
      <c r="CS435" t="str">
        <f t="shared" si="76"/>
        <v/>
      </c>
      <c r="CT435" t="str">
        <f>IF(L435="Y","tissue","")</f>
        <v/>
      </c>
      <c r="CU435" t="str">
        <f>IF(L435="Y","in collection","")</f>
        <v/>
      </c>
      <c r="CV435" t="str">
        <f>IF(L435="Y","dessicated","")</f>
        <v/>
      </c>
    </row>
    <row r="436" spans="1:100" ht="16.5" x14ac:dyDescent="0.3">
      <c r="A436" s="7"/>
      <c r="B436" s="19"/>
      <c r="C436" s="19"/>
      <c r="D436" s="19"/>
      <c r="E436" s="19"/>
      <c r="F436" s="19"/>
      <c r="G436" s="10"/>
      <c r="H436" s="14"/>
      <c r="I436" s="19"/>
      <c r="J436" s="19"/>
      <c r="K436" s="10"/>
      <c r="L436" s="19"/>
      <c r="M436" s="19"/>
      <c r="N436" s="19"/>
      <c r="O436" s="19"/>
      <c r="P436" s="19"/>
      <c r="Q436" s="24"/>
      <c r="R436" s="14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29"/>
      <c r="AL436" s="29"/>
      <c r="AM436" s="7"/>
      <c r="AN436" s="7"/>
      <c r="AO436" s="7"/>
      <c r="AP436" s="19"/>
      <c r="AQ436" s="19"/>
      <c r="AR436" s="19"/>
      <c r="AS436" s="14"/>
      <c r="AT436" s="19"/>
      <c r="AU436" s="19"/>
      <c r="AV436" s="19"/>
      <c r="AW436" s="14"/>
      <c r="AX436" s="19"/>
      <c r="AY436" s="19"/>
      <c r="AZ436" s="19"/>
      <c r="BA436" s="19"/>
      <c r="BB436" s="19"/>
      <c r="BC436" s="19"/>
      <c r="BD436" s="19"/>
      <c r="BE436" s="19"/>
      <c r="BF436" s="14"/>
      <c r="BG436" s="35" t="str">
        <f>IF(BB436&lt;&gt;"","&lt;a href='https://www.inaturalist.org/observations/"&amp;BB436&amp;" 'target='_blank' style='color: blue'&gt;iNaturalist Record: "&amp;BB436&amp;"&lt;/a&gt; ","")</f>
        <v/>
      </c>
      <c r="BH436" s="36" t="str">
        <f>IF(AT436&lt;&gt;"",AT436&amp;". ","")</f>
        <v/>
      </c>
      <c r="BI436" s="36" t="str">
        <f>IF(AV436&lt;&gt;"","Land use/disturbance history: "&amp;AV436&amp;". ","")</f>
        <v/>
      </c>
      <c r="BJ436" s="36" t="str">
        <f>IF(AW436&lt;&gt;"","Slope in degrees: "&amp;AW436&amp;". ","")</f>
        <v/>
      </c>
      <c r="BK436" s="36" t="str">
        <f>IF(AX436&lt;&gt;"","Slope aspect: "&amp;AX436&amp;". ","")</f>
        <v/>
      </c>
      <c r="BL436" s="36" t="str">
        <f>IF(AY436&lt;&gt;"","Soil description: "&amp;AY436&amp;". ","")</f>
        <v/>
      </c>
      <c r="BM436" s="36" t="str">
        <f>IF(BA436&lt;&gt;"","Terrain: "&amp;BA436&amp;". ","")</f>
        <v/>
      </c>
      <c r="BN436" s="36" t="str">
        <f t="shared" si="66"/>
        <v/>
      </c>
      <c r="BO436" t="str">
        <f t="shared" si="67"/>
        <v/>
      </c>
      <c r="BP436" t="str">
        <f>IF(BD436&lt;&gt;"","Permit: "&amp;BD436,"")</f>
        <v/>
      </c>
      <c r="BQ436" s="41" t="str">
        <f>IF(AA436="Abundant","Estimated frequency within viewshed: Abundant (&gt;500).",IF(AA436="Common","Estimated frequency within viewshed: Common (101-500).",IF(AA436="Frequent","Estimated frequency within viewshed: Frequent (11-100).",IF(AA436="Occasional","Estimated frequency within viewshed: Occasional (6-10).",IF(AA436="Rare","Estimated frequency within viewshed: Rare (1-5).","")))))</f>
        <v/>
      </c>
      <c r="BR436" s="41" t="str">
        <f>IF(B436&lt;&gt;"",B436&amp;". ","")</f>
        <v/>
      </c>
      <c r="BS436" s="41" t="str">
        <f>IF(M436="Same individual","Tissue sample collected.",IF(M436="Same population","Tissue sample collected from another individual in the same population.",""))</f>
        <v/>
      </c>
      <c r="BT436" s="41" t="str">
        <f>IF(R436&lt;&gt;"","Seed sample collected from "&amp;R436&amp;" plants within the same population.","")</f>
        <v/>
      </c>
      <c r="BU436" s="41" t="str">
        <f>IF(AB436&lt;&gt;"",AB436&amp;". ","")</f>
        <v/>
      </c>
      <c r="BV436" s="41" t="str">
        <f>IF(AE436&lt;&gt;"","Landowner: "&amp;AE436&amp;".","")</f>
        <v/>
      </c>
      <c r="BW436" s="41" t="str">
        <f>IF(AF436&lt;&gt;"","Element Occurrence ID: "&amp;AF436&amp;".","")</f>
        <v/>
      </c>
      <c r="BX436" s="41" t="str">
        <f t="shared" si="68"/>
        <v/>
      </c>
      <c r="BY436" t="str">
        <f t="shared" si="69"/>
        <v/>
      </c>
      <c r="BZ436" s="41" t="str">
        <f t="shared" si="70"/>
        <v/>
      </c>
      <c r="CA436" t="str">
        <f t="shared" si="71"/>
        <v/>
      </c>
      <c r="CB436" s="41" t="str">
        <f>IF(AU436&lt;&gt;"","Area immediately surrounding specimen: "&amp;AU436&amp;".","")</f>
        <v/>
      </c>
      <c r="CC436" s="41" t="str">
        <f>IF(T436&lt;&gt;"","Habit: "&amp;T436&amp;".","")</f>
        <v/>
      </c>
      <c r="CD436" s="41" t="str">
        <f>IF(U436&lt;&gt;"","Life history habit: "&amp;U436&amp;".","")</f>
        <v/>
      </c>
      <c r="CE436" s="41" t="str">
        <f>IF(V436&lt;&gt;"","Graminoid habit: "&amp;V436&amp;".","")</f>
        <v/>
      </c>
      <c r="CF436" s="41" t="str">
        <f>IF(W436&lt;&gt;"","Flower color: "&amp;W436&amp;".","")</f>
        <v/>
      </c>
      <c r="CG436" s="41" t="str">
        <f>IF(X436&lt;&gt;"","Height in centimeters: "&amp;X436&amp;".","")</f>
        <v/>
      </c>
      <c r="CH436" s="41" t="str">
        <f>IF(Y436&lt;&gt;"",Y436&amp;".","")</f>
        <v/>
      </c>
      <c r="CI436" s="41" t="str">
        <f t="shared" si="72"/>
        <v/>
      </c>
      <c r="CJ436" t="str">
        <f t="shared" si="73"/>
        <v/>
      </c>
      <c r="CK436" s="41" t="str">
        <f>IF(T436&lt;&gt;"","''habit'':"&amp;"''"&amp;T436&amp;"'',","")</f>
        <v/>
      </c>
      <c r="CL436" s="41" t="str">
        <f>IF(U436&lt;&gt;"","''life cycle habit'':"&amp;"''"&amp;U436&amp;"'',","")</f>
        <v/>
      </c>
      <c r="CM436" s="41" t="str">
        <f>IF(V436&lt;&gt;"","''graminoidHabit'':"&amp;"''"&amp;V436&amp;"'',","")</f>
        <v/>
      </c>
      <c r="CN436" s="41" t="str">
        <f>IF(W436&lt;&gt;"","''flower color'':"&amp;"''"&amp;W436&amp;"'',","")</f>
        <v/>
      </c>
      <c r="CO436" s="41" t="str">
        <f>IF(X436&lt;&gt;"","''heightInCentimeters'':"&amp;X436&amp;",","")</f>
        <v/>
      </c>
      <c r="CP436" s="41" t="str">
        <f>IF(Y436&lt;&gt;"",Y436,"")</f>
        <v/>
      </c>
      <c r="CQ436" s="41" t="str">
        <f t="shared" si="74"/>
        <v/>
      </c>
      <c r="CR436" s="42" t="str">
        <f t="shared" si="75"/>
        <v/>
      </c>
      <c r="CS436" t="str">
        <f t="shared" si="76"/>
        <v/>
      </c>
      <c r="CT436" t="str">
        <f>IF(L436="Y","tissue","")</f>
        <v/>
      </c>
      <c r="CU436" t="str">
        <f>IF(L436="Y","in collection","")</f>
        <v/>
      </c>
      <c r="CV436" t="str">
        <f>IF(L436="Y","dessicated","")</f>
        <v/>
      </c>
    </row>
    <row r="437" spans="1:100" ht="16.5" x14ac:dyDescent="0.3">
      <c r="A437" s="7"/>
      <c r="B437" s="19"/>
      <c r="C437" s="19"/>
      <c r="D437" s="19"/>
      <c r="E437" s="19"/>
      <c r="F437" s="19"/>
      <c r="G437" s="10"/>
      <c r="H437" s="14"/>
      <c r="I437" s="19"/>
      <c r="J437" s="19"/>
      <c r="K437" s="10"/>
      <c r="L437" s="19"/>
      <c r="M437" s="19"/>
      <c r="N437" s="19"/>
      <c r="O437" s="19"/>
      <c r="P437" s="19"/>
      <c r="Q437" s="24"/>
      <c r="R437" s="14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29"/>
      <c r="AL437" s="29"/>
      <c r="AM437" s="7"/>
      <c r="AN437" s="7"/>
      <c r="AO437" s="7"/>
      <c r="AP437" s="19"/>
      <c r="AQ437" s="19"/>
      <c r="AR437" s="19"/>
      <c r="AS437" s="14"/>
      <c r="AT437" s="19"/>
      <c r="AU437" s="19"/>
      <c r="AV437" s="19"/>
      <c r="AW437" s="14"/>
      <c r="AX437" s="19"/>
      <c r="AY437" s="19"/>
      <c r="AZ437" s="19"/>
      <c r="BA437" s="19"/>
      <c r="BB437" s="19"/>
      <c r="BC437" s="19"/>
      <c r="BD437" s="19"/>
      <c r="BE437" s="19"/>
      <c r="BF437" s="14"/>
      <c r="BG437" s="35" t="str">
        <f>IF(BB437&lt;&gt;"","&lt;a href='https://www.inaturalist.org/observations/"&amp;BB437&amp;" 'target='_blank' style='color: blue'&gt;iNaturalist Record: "&amp;BB437&amp;"&lt;/a&gt; ","")</f>
        <v/>
      </c>
      <c r="BH437" s="36" t="str">
        <f>IF(AT437&lt;&gt;"",AT437&amp;". ","")</f>
        <v/>
      </c>
      <c r="BI437" s="36" t="str">
        <f>IF(AV437&lt;&gt;"","Land use/disturbance history: "&amp;AV437&amp;". ","")</f>
        <v/>
      </c>
      <c r="BJ437" s="36" t="str">
        <f>IF(AW437&lt;&gt;"","Slope in degrees: "&amp;AW437&amp;". ","")</f>
        <v/>
      </c>
      <c r="BK437" s="36" t="str">
        <f>IF(AX437&lt;&gt;"","Slope aspect: "&amp;AX437&amp;". ","")</f>
        <v/>
      </c>
      <c r="BL437" s="36" t="str">
        <f>IF(AY437&lt;&gt;"","Soil description: "&amp;AY437&amp;". ","")</f>
        <v/>
      </c>
      <c r="BM437" s="36" t="str">
        <f>IF(BA437&lt;&gt;"","Terrain: "&amp;BA437&amp;". ","")</f>
        <v/>
      </c>
      <c r="BN437" s="36" t="str">
        <f t="shared" si="66"/>
        <v/>
      </c>
      <c r="BO437" t="str">
        <f t="shared" si="67"/>
        <v/>
      </c>
      <c r="BP437" t="str">
        <f>IF(BD437&lt;&gt;"","Permit: "&amp;BD437,"")</f>
        <v/>
      </c>
      <c r="BQ437" s="41" t="str">
        <f>IF(AA437="Abundant","Estimated frequency within viewshed: Abundant (&gt;500).",IF(AA437="Common","Estimated frequency within viewshed: Common (101-500).",IF(AA437="Frequent","Estimated frequency within viewshed: Frequent (11-100).",IF(AA437="Occasional","Estimated frequency within viewshed: Occasional (6-10).",IF(AA437="Rare","Estimated frequency within viewshed: Rare (1-5).","")))))</f>
        <v/>
      </c>
      <c r="BR437" s="41" t="str">
        <f>IF(B437&lt;&gt;"",B437&amp;". ","")</f>
        <v/>
      </c>
      <c r="BS437" s="41" t="str">
        <f>IF(M437="Same individual","Tissue sample collected.",IF(M437="Same population","Tissue sample collected from another individual in the same population.",""))</f>
        <v/>
      </c>
      <c r="BT437" s="41" t="str">
        <f>IF(R437&lt;&gt;"","Seed sample collected from "&amp;R437&amp;" plants within the same population.","")</f>
        <v/>
      </c>
      <c r="BU437" s="41" t="str">
        <f>IF(AB437&lt;&gt;"",AB437&amp;". ","")</f>
        <v/>
      </c>
      <c r="BV437" s="41" t="str">
        <f>IF(AE437&lt;&gt;"","Landowner: "&amp;AE437&amp;".","")</f>
        <v/>
      </c>
      <c r="BW437" s="41" t="str">
        <f>IF(AF437&lt;&gt;"","Element Occurrence ID: "&amp;AF437&amp;".","")</f>
        <v/>
      </c>
      <c r="BX437" s="41" t="str">
        <f t="shared" si="68"/>
        <v/>
      </c>
      <c r="BY437" t="str">
        <f t="shared" si="69"/>
        <v/>
      </c>
      <c r="BZ437" s="41" t="str">
        <f t="shared" si="70"/>
        <v/>
      </c>
      <c r="CA437" t="str">
        <f t="shared" si="71"/>
        <v/>
      </c>
      <c r="CB437" s="41" t="str">
        <f>IF(AU437&lt;&gt;"","Area immediately surrounding specimen: "&amp;AU437&amp;".","")</f>
        <v/>
      </c>
      <c r="CC437" s="41" t="str">
        <f>IF(T437&lt;&gt;"","Habit: "&amp;T437&amp;".","")</f>
        <v/>
      </c>
      <c r="CD437" s="41" t="str">
        <f>IF(U437&lt;&gt;"","Life history habit: "&amp;U437&amp;".","")</f>
        <v/>
      </c>
      <c r="CE437" s="41" t="str">
        <f>IF(V437&lt;&gt;"","Graminoid habit: "&amp;V437&amp;".","")</f>
        <v/>
      </c>
      <c r="CF437" s="41" t="str">
        <f>IF(W437&lt;&gt;"","Flower color: "&amp;W437&amp;".","")</f>
        <v/>
      </c>
      <c r="CG437" s="41" t="str">
        <f>IF(X437&lt;&gt;"","Height in centimeters: "&amp;X437&amp;".","")</f>
        <v/>
      </c>
      <c r="CH437" s="41" t="str">
        <f>IF(Y437&lt;&gt;"",Y437&amp;".","")</f>
        <v/>
      </c>
      <c r="CI437" s="41" t="str">
        <f t="shared" si="72"/>
        <v/>
      </c>
      <c r="CJ437" t="str">
        <f t="shared" si="73"/>
        <v/>
      </c>
      <c r="CK437" s="41" t="str">
        <f>IF(T437&lt;&gt;"","''habit'':"&amp;"''"&amp;T437&amp;"'',","")</f>
        <v/>
      </c>
      <c r="CL437" s="41" t="str">
        <f>IF(U437&lt;&gt;"","''life cycle habit'':"&amp;"''"&amp;U437&amp;"'',","")</f>
        <v/>
      </c>
      <c r="CM437" s="41" t="str">
        <f>IF(V437&lt;&gt;"","''graminoidHabit'':"&amp;"''"&amp;V437&amp;"'',","")</f>
        <v/>
      </c>
      <c r="CN437" s="41" t="str">
        <f>IF(W437&lt;&gt;"","''flower color'':"&amp;"''"&amp;W437&amp;"'',","")</f>
        <v/>
      </c>
      <c r="CO437" s="41" t="str">
        <f>IF(X437&lt;&gt;"","''heightInCentimeters'':"&amp;X437&amp;",","")</f>
        <v/>
      </c>
      <c r="CP437" s="41" t="str">
        <f>IF(Y437&lt;&gt;"",Y437,"")</f>
        <v/>
      </c>
      <c r="CQ437" s="41" t="str">
        <f t="shared" si="74"/>
        <v/>
      </c>
      <c r="CR437" s="42" t="str">
        <f t="shared" si="75"/>
        <v/>
      </c>
      <c r="CS437" t="str">
        <f t="shared" si="76"/>
        <v/>
      </c>
      <c r="CT437" t="str">
        <f>IF(L437="Y","tissue","")</f>
        <v/>
      </c>
      <c r="CU437" t="str">
        <f>IF(L437="Y","in collection","")</f>
        <v/>
      </c>
      <c r="CV437" t="str">
        <f>IF(L437="Y","dessicated","")</f>
        <v/>
      </c>
    </row>
    <row r="438" spans="1:100" ht="16.5" x14ac:dyDescent="0.3">
      <c r="A438" s="7"/>
      <c r="B438" s="19"/>
      <c r="C438" s="19"/>
      <c r="D438" s="19"/>
      <c r="E438" s="19"/>
      <c r="F438" s="19"/>
      <c r="G438" s="10"/>
      <c r="H438" s="14"/>
      <c r="I438" s="19"/>
      <c r="J438" s="19"/>
      <c r="K438" s="10"/>
      <c r="L438" s="19"/>
      <c r="M438" s="19"/>
      <c r="N438" s="19"/>
      <c r="O438" s="19"/>
      <c r="P438" s="19"/>
      <c r="Q438" s="24"/>
      <c r="R438" s="14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29"/>
      <c r="AL438" s="29"/>
      <c r="AM438" s="7"/>
      <c r="AN438" s="7"/>
      <c r="AO438" s="7"/>
      <c r="AP438" s="19"/>
      <c r="AQ438" s="19"/>
      <c r="AR438" s="19"/>
      <c r="AS438" s="14"/>
      <c r="AT438" s="19"/>
      <c r="AU438" s="19"/>
      <c r="AV438" s="19"/>
      <c r="AW438" s="14"/>
      <c r="AX438" s="19"/>
      <c r="AY438" s="19"/>
      <c r="AZ438" s="19"/>
      <c r="BA438" s="19"/>
      <c r="BB438" s="19"/>
      <c r="BC438" s="19"/>
      <c r="BD438" s="19"/>
      <c r="BE438" s="19"/>
      <c r="BF438" s="14"/>
      <c r="BG438" s="35" t="str">
        <f>IF(BB438&lt;&gt;"","&lt;a href='https://www.inaturalist.org/observations/"&amp;BB438&amp;" 'target='_blank' style='color: blue'&gt;iNaturalist Record: "&amp;BB438&amp;"&lt;/a&gt; ","")</f>
        <v/>
      </c>
      <c r="BH438" s="36" t="str">
        <f>IF(AT438&lt;&gt;"",AT438&amp;". ","")</f>
        <v/>
      </c>
      <c r="BI438" s="36" t="str">
        <f>IF(AV438&lt;&gt;"","Land use/disturbance history: "&amp;AV438&amp;". ","")</f>
        <v/>
      </c>
      <c r="BJ438" s="36" t="str">
        <f>IF(AW438&lt;&gt;"","Slope in degrees: "&amp;AW438&amp;". ","")</f>
        <v/>
      </c>
      <c r="BK438" s="36" t="str">
        <f>IF(AX438&lt;&gt;"","Slope aspect: "&amp;AX438&amp;". ","")</f>
        <v/>
      </c>
      <c r="BL438" s="36" t="str">
        <f>IF(AY438&lt;&gt;"","Soil description: "&amp;AY438&amp;". ","")</f>
        <v/>
      </c>
      <c r="BM438" s="36" t="str">
        <f>IF(BA438&lt;&gt;"","Terrain: "&amp;BA438&amp;". ","")</f>
        <v/>
      </c>
      <c r="BN438" s="36" t="str">
        <f t="shared" si="66"/>
        <v/>
      </c>
      <c r="BO438" t="str">
        <f t="shared" si="67"/>
        <v/>
      </c>
      <c r="BP438" t="str">
        <f>IF(BD438&lt;&gt;"","Permit: "&amp;BD438,"")</f>
        <v/>
      </c>
      <c r="BQ438" s="41" t="str">
        <f>IF(AA438="Abundant","Estimated frequency within viewshed: Abundant (&gt;500).",IF(AA438="Common","Estimated frequency within viewshed: Common (101-500).",IF(AA438="Frequent","Estimated frequency within viewshed: Frequent (11-100).",IF(AA438="Occasional","Estimated frequency within viewshed: Occasional (6-10).",IF(AA438="Rare","Estimated frequency within viewshed: Rare (1-5).","")))))</f>
        <v/>
      </c>
      <c r="BR438" s="41" t="str">
        <f>IF(B438&lt;&gt;"",B438&amp;". ","")</f>
        <v/>
      </c>
      <c r="BS438" s="41" t="str">
        <f>IF(M438="Same individual","Tissue sample collected.",IF(M438="Same population","Tissue sample collected from another individual in the same population.",""))</f>
        <v/>
      </c>
      <c r="BT438" s="41" t="str">
        <f>IF(R438&lt;&gt;"","Seed sample collected from "&amp;R438&amp;" plants within the same population.","")</f>
        <v/>
      </c>
      <c r="BU438" s="41" t="str">
        <f>IF(AB438&lt;&gt;"",AB438&amp;". ","")</f>
        <v/>
      </c>
      <c r="BV438" s="41" t="str">
        <f>IF(AE438&lt;&gt;"","Landowner: "&amp;AE438&amp;".","")</f>
        <v/>
      </c>
      <c r="BW438" s="41" t="str">
        <f>IF(AF438&lt;&gt;"","Element Occurrence ID: "&amp;AF438&amp;".","")</f>
        <v/>
      </c>
      <c r="BX438" s="41" t="str">
        <f t="shared" si="68"/>
        <v/>
      </c>
      <c r="BY438" t="str">
        <f t="shared" si="69"/>
        <v/>
      </c>
      <c r="BZ438" s="41" t="str">
        <f t="shared" si="70"/>
        <v/>
      </c>
      <c r="CA438" t="str">
        <f t="shared" si="71"/>
        <v/>
      </c>
      <c r="CB438" s="41" t="str">
        <f>IF(AU438&lt;&gt;"","Area immediately surrounding specimen: "&amp;AU438&amp;".","")</f>
        <v/>
      </c>
      <c r="CC438" s="41" t="str">
        <f>IF(T438&lt;&gt;"","Habit: "&amp;T438&amp;".","")</f>
        <v/>
      </c>
      <c r="CD438" s="41" t="str">
        <f>IF(U438&lt;&gt;"","Life history habit: "&amp;U438&amp;".","")</f>
        <v/>
      </c>
      <c r="CE438" s="41" t="str">
        <f>IF(V438&lt;&gt;"","Graminoid habit: "&amp;V438&amp;".","")</f>
        <v/>
      </c>
      <c r="CF438" s="41" t="str">
        <f>IF(W438&lt;&gt;"","Flower color: "&amp;W438&amp;".","")</f>
        <v/>
      </c>
      <c r="CG438" s="41" t="str">
        <f>IF(X438&lt;&gt;"","Height in centimeters: "&amp;X438&amp;".","")</f>
        <v/>
      </c>
      <c r="CH438" s="41" t="str">
        <f>IF(Y438&lt;&gt;"",Y438&amp;".","")</f>
        <v/>
      </c>
      <c r="CI438" s="41" t="str">
        <f t="shared" si="72"/>
        <v/>
      </c>
      <c r="CJ438" t="str">
        <f t="shared" si="73"/>
        <v/>
      </c>
      <c r="CK438" s="41" t="str">
        <f>IF(T438&lt;&gt;"","''habit'':"&amp;"''"&amp;T438&amp;"'',","")</f>
        <v/>
      </c>
      <c r="CL438" s="41" t="str">
        <f>IF(U438&lt;&gt;"","''life cycle habit'':"&amp;"''"&amp;U438&amp;"'',","")</f>
        <v/>
      </c>
      <c r="CM438" s="41" t="str">
        <f>IF(V438&lt;&gt;"","''graminoidHabit'':"&amp;"''"&amp;V438&amp;"'',","")</f>
        <v/>
      </c>
      <c r="CN438" s="41" t="str">
        <f>IF(W438&lt;&gt;"","''flower color'':"&amp;"''"&amp;W438&amp;"'',","")</f>
        <v/>
      </c>
      <c r="CO438" s="41" t="str">
        <f>IF(X438&lt;&gt;"","''heightInCentimeters'':"&amp;X438&amp;",","")</f>
        <v/>
      </c>
      <c r="CP438" s="41" t="str">
        <f>IF(Y438&lt;&gt;"",Y438,"")</f>
        <v/>
      </c>
      <c r="CQ438" s="41" t="str">
        <f t="shared" si="74"/>
        <v/>
      </c>
      <c r="CR438" s="42" t="str">
        <f t="shared" si="75"/>
        <v/>
      </c>
      <c r="CS438" t="str">
        <f t="shared" si="76"/>
        <v/>
      </c>
      <c r="CT438" t="str">
        <f>IF(L438="Y","tissue","")</f>
        <v/>
      </c>
      <c r="CU438" t="str">
        <f>IF(L438="Y","in collection","")</f>
        <v/>
      </c>
      <c r="CV438" t="str">
        <f>IF(L438="Y","dessicated","")</f>
        <v/>
      </c>
    </row>
    <row r="439" spans="1:100" ht="16.5" x14ac:dyDescent="0.3">
      <c r="A439" s="7"/>
      <c r="B439" s="19"/>
      <c r="C439" s="19"/>
      <c r="D439" s="19"/>
      <c r="E439" s="19"/>
      <c r="F439" s="19"/>
      <c r="G439" s="10"/>
      <c r="H439" s="14"/>
      <c r="I439" s="19"/>
      <c r="J439" s="19"/>
      <c r="K439" s="10"/>
      <c r="L439" s="19"/>
      <c r="M439" s="19"/>
      <c r="N439" s="19"/>
      <c r="O439" s="19"/>
      <c r="P439" s="19"/>
      <c r="Q439" s="24"/>
      <c r="R439" s="14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29"/>
      <c r="AL439" s="29"/>
      <c r="AM439" s="7"/>
      <c r="AN439" s="7"/>
      <c r="AO439" s="7"/>
      <c r="AP439" s="19"/>
      <c r="AQ439" s="19"/>
      <c r="AR439" s="19"/>
      <c r="AS439" s="14"/>
      <c r="AT439" s="19"/>
      <c r="AU439" s="19"/>
      <c r="AV439" s="19"/>
      <c r="AW439" s="14"/>
      <c r="AX439" s="19"/>
      <c r="AY439" s="19"/>
      <c r="AZ439" s="19"/>
      <c r="BA439" s="19"/>
      <c r="BB439" s="19"/>
      <c r="BC439" s="19"/>
      <c r="BD439" s="19"/>
      <c r="BE439" s="19"/>
      <c r="BF439" s="14"/>
      <c r="BG439" s="35" t="str">
        <f>IF(BB439&lt;&gt;"","&lt;a href='https://www.inaturalist.org/observations/"&amp;BB439&amp;" 'target='_blank' style='color: blue'&gt;iNaturalist Record: "&amp;BB439&amp;"&lt;/a&gt; ","")</f>
        <v/>
      </c>
      <c r="BH439" s="36" t="str">
        <f>IF(AT439&lt;&gt;"",AT439&amp;". ","")</f>
        <v/>
      </c>
      <c r="BI439" s="36" t="str">
        <f>IF(AV439&lt;&gt;"","Land use/disturbance history: "&amp;AV439&amp;". ","")</f>
        <v/>
      </c>
      <c r="BJ439" s="36" t="str">
        <f>IF(AW439&lt;&gt;"","Slope in degrees: "&amp;AW439&amp;". ","")</f>
        <v/>
      </c>
      <c r="BK439" s="36" t="str">
        <f>IF(AX439&lt;&gt;"","Slope aspect: "&amp;AX439&amp;". ","")</f>
        <v/>
      </c>
      <c r="BL439" s="36" t="str">
        <f>IF(AY439&lt;&gt;"","Soil description: "&amp;AY439&amp;". ","")</f>
        <v/>
      </c>
      <c r="BM439" s="36" t="str">
        <f>IF(BA439&lt;&gt;"","Terrain: "&amp;BA439&amp;". ","")</f>
        <v/>
      </c>
      <c r="BN439" s="36" t="str">
        <f t="shared" si="66"/>
        <v/>
      </c>
      <c r="BO439" t="str">
        <f t="shared" si="67"/>
        <v/>
      </c>
      <c r="BP439" t="str">
        <f>IF(BD439&lt;&gt;"","Permit: "&amp;BD439,"")</f>
        <v/>
      </c>
      <c r="BQ439" s="41" t="str">
        <f>IF(AA439="Abundant","Estimated frequency within viewshed: Abundant (&gt;500).",IF(AA439="Common","Estimated frequency within viewshed: Common (101-500).",IF(AA439="Frequent","Estimated frequency within viewshed: Frequent (11-100).",IF(AA439="Occasional","Estimated frequency within viewshed: Occasional (6-10).",IF(AA439="Rare","Estimated frequency within viewshed: Rare (1-5).","")))))</f>
        <v/>
      </c>
      <c r="BR439" s="41" t="str">
        <f>IF(B439&lt;&gt;"",B439&amp;". ","")</f>
        <v/>
      </c>
      <c r="BS439" s="41" t="str">
        <f>IF(M439="Same individual","Tissue sample collected.",IF(M439="Same population","Tissue sample collected from another individual in the same population.",""))</f>
        <v/>
      </c>
      <c r="BT439" s="41" t="str">
        <f>IF(R439&lt;&gt;"","Seed sample collected from "&amp;R439&amp;" plants within the same population.","")</f>
        <v/>
      </c>
      <c r="BU439" s="41" t="str">
        <f>IF(AB439&lt;&gt;"",AB439&amp;". ","")</f>
        <v/>
      </c>
      <c r="BV439" s="41" t="str">
        <f>IF(AE439&lt;&gt;"","Landowner: "&amp;AE439&amp;".","")</f>
        <v/>
      </c>
      <c r="BW439" s="41" t="str">
        <f>IF(AF439&lt;&gt;"","Element Occurrence ID: "&amp;AF439&amp;".","")</f>
        <v/>
      </c>
      <c r="BX439" s="41" t="str">
        <f t="shared" si="68"/>
        <v/>
      </c>
      <c r="BY439" t="str">
        <f t="shared" si="69"/>
        <v/>
      </c>
      <c r="BZ439" s="41" t="str">
        <f t="shared" si="70"/>
        <v/>
      </c>
      <c r="CA439" t="str">
        <f t="shared" si="71"/>
        <v/>
      </c>
      <c r="CB439" s="41" t="str">
        <f>IF(AU439&lt;&gt;"","Area immediately surrounding specimen: "&amp;AU439&amp;".","")</f>
        <v/>
      </c>
      <c r="CC439" s="41" t="str">
        <f>IF(T439&lt;&gt;"","Habit: "&amp;T439&amp;".","")</f>
        <v/>
      </c>
      <c r="CD439" s="41" t="str">
        <f>IF(U439&lt;&gt;"","Life history habit: "&amp;U439&amp;".","")</f>
        <v/>
      </c>
      <c r="CE439" s="41" t="str">
        <f>IF(V439&lt;&gt;"","Graminoid habit: "&amp;V439&amp;".","")</f>
        <v/>
      </c>
      <c r="CF439" s="41" t="str">
        <f>IF(W439&lt;&gt;"","Flower color: "&amp;W439&amp;".","")</f>
        <v/>
      </c>
      <c r="CG439" s="41" t="str">
        <f>IF(X439&lt;&gt;"","Height in centimeters: "&amp;X439&amp;".","")</f>
        <v/>
      </c>
      <c r="CH439" s="41" t="str">
        <f>IF(Y439&lt;&gt;"",Y439&amp;".","")</f>
        <v/>
      </c>
      <c r="CI439" s="41" t="str">
        <f t="shared" si="72"/>
        <v/>
      </c>
      <c r="CJ439" t="str">
        <f t="shared" si="73"/>
        <v/>
      </c>
      <c r="CK439" s="41" t="str">
        <f>IF(T439&lt;&gt;"","''habit'':"&amp;"''"&amp;T439&amp;"'',","")</f>
        <v/>
      </c>
      <c r="CL439" s="41" t="str">
        <f>IF(U439&lt;&gt;"","''life cycle habit'':"&amp;"''"&amp;U439&amp;"'',","")</f>
        <v/>
      </c>
      <c r="CM439" s="41" t="str">
        <f>IF(V439&lt;&gt;"","''graminoidHabit'':"&amp;"''"&amp;V439&amp;"'',","")</f>
        <v/>
      </c>
      <c r="CN439" s="41" t="str">
        <f>IF(W439&lt;&gt;"","''flower color'':"&amp;"''"&amp;W439&amp;"'',","")</f>
        <v/>
      </c>
      <c r="CO439" s="41" t="str">
        <f>IF(X439&lt;&gt;"","''heightInCentimeters'':"&amp;X439&amp;",","")</f>
        <v/>
      </c>
      <c r="CP439" s="41" t="str">
        <f>IF(Y439&lt;&gt;"",Y439,"")</f>
        <v/>
      </c>
      <c r="CQ439" s="41" t="str">
        <f t="shared" si="74"/>
        <v/>
      </c>
      <c r="CR439" s="42" t="str">
        <f t="shared" si="75"/>
        <v/>
      </c>
      <c r="CS439" t="str">
        <f t="shared" si="76"/>
        <v/>
      </c>
      <c r="CT439" t="str">
        <f>IF(L439="Y","tissue","")</f>
        <v/>
      </c>
      <c r="CU439" t="str">
        <f>IF(L439="Y","in collection","")</f>
        <v/>
      </c>
      <c r="CV439" t="str">
        <f>IF(L439="Y","dessicated","")</f>
        <v/>
      </c>
    </row>
    <row r="440" spans="1:100" ht="16.5" x14ac:dyDescent="0.3">
      <c r="A440" s="7"/>
      <c r="B440" s="19"/>
      <c r="C440" s="19"/>
      <c r="D440" s="19"/>
      <c r="E440" s="19"/>
      <c r="F440" s="19"/>
      <c r="G440" s="10"/>
      <c r="H440" s="14"/>
      <c r="I440" s="19"/>
      <c r="J440" s="19"/>
      <c r="K440" s="10"/>
      <c r="L440" s="19"/>
      <c r="M440" s="19"/>
      <c r="N440" s="19"/>
      <c r="O440" s="19"/>
      <c r="P440" s="19"/>
      <c r="Q440" s="24"/>
      <c r="R440" s="14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29"/>
      <c r="AL440" s="29"/>
      <c r="AM440" s="7"/>
      <c r="AN440" s="7"/>
      <c r="AO440" s="7"/>
      <c r="AP440" s="19"/>
      <c r="AQ440" s="19"/>
      <c r="AR440" s="19"/>
      <c r="AS440" s="14"/>
      <c r="AT440" s="19"/>
      <c r="AU440" s="19"/>
      <c r="AV440" s="19"/>
      <c r="AW440" s="14"/>
      <c r="AX440" s="19"/>
      <c r="AY440" s="19"/>
      <c r="AZ440" s="19"/>
      <c r="BA440" s="19"/>
      <c r="BB440" s="19"/>
      <c r="BC440" s="19"/>
      <c r="BD440" s="19"/>
      <c r="BE440" s="19"/>
      <c r="BF440" s="14"/>
      <c r="BG440" s="35" t="str">
        <f>IF(BB440&lt;&gt;"","&lt;a href='https://www.inaturalist.org/observations/"&amp;BB440&amp;" 'target='_blank' style='color: blue'&gt;iNaturalist Record: "&amp;BB440&amp;"&lt;/a&gt; ","")</f>
        <v/>
      </c>
      <c r="BH440" s="36" t="str">
        <f>IF(AT440&lt;&gt;"",AT440&amp;". ","")</f>
        <v/>
      </c>
      <c r="BI440" s="36" t="str">
        <f>IF(AV440&lt;&gt;"","Land use/disturbance history: "&amp;AV440&amp;". ","")</f>
        <v/>
      </c>
      <c r="BJ440" s="36" t="str">
        <f>IF(AW440&lt;&gt;"","Slope in degrees: "&amp;AW440&amp;". ","")</f>
        <v/>
      </c>
      <c r="BK440" s="36" t="str">
        <f>IF(AX440&lt;&gt;"","Slope aspect: "&amp;AX440&amp;". ","")</f>
        <v/>
      </c>
      <c r="BL440" s="36" t="str">
        <f>IF(AY440&lt;&gt;"","Soil description: "&amp;AY440&amp;". ","")</f>
        <v/>
      </c>
      <c r="BM440" s="36" t="str">
        <f>IF(BA440&lt;&gt;"","Terrain: "&amp;BA440&amp;". ","")</f>
        <v/>
      </c>
      <c r="BN440" s="36" t="str">
        <f t="shared" si="66"/>
        <v/>
      </c>
      <c r="BO440" t="str">
        <f t="shared" si="67"/>
        <v/>
      </c>
      <c r="BP440" t="str">
        <f>IF(BD440&lt;&gt;"","Permit: "&amp;BD440,"")</f>
        <v/>
      </c>
      <c r="BQ440" s="41" t="str">
        <f>IF(AA440="Abundant","Estimated frequency within viewshed: Abundant (&gt;500).",IF(AA440="Common","Estimated frequency within viewshed: Common (101-500).",IF(AA440="Frequent","Estimated frequency within viewshed: Frequent (11-100).",IF(AA440="Occasional","Estimated frequency within viewshed: Occasional (6-10).",IF(AA440="Rare","Estimated frequency within viewshed: Rare (1-5).","")))))</f>
        <v/>
      </c>
      <c r="BR440" s="41" t="str">
        <f>IF(B440&lt;&gt;"",B440&amp;". ","")</f>
        <v/>
      </c>
      <c r="BS440" s="41" t="str">
        <f>IF(M440="Same individual","Tissue sample collected.",IF(M440="Same population","Tissue sample collected from another individual in the same population.",""))</f>
        <v/>
      </c>
      <c r="BT440" s="41" t="str">
        <f>IF(R440&lt;&gt;"","Seed sample collected from "&amp;R440&amp;" plants within the same population.","")</f>
        <v/>
      </c>
      <c r="BU440" s="41" t="str">
        <f>IF(AB440&lt;&gt;"",AB440&amp;". ","")</f>
        <v/>
      </c>
      <c r="BV440" s="41" t="str">
        <f>IF(AE440&lt;&gt;"","Landowner: "&amp;AE440&amp;".","")</f>
        <v/>
      </c>
      <c r="BW440" s="41" t="str">
        <f>IF(AF440&lt;&gt;"","Element Occurrence ID: "&amp;AF440&amp;".","")</f>
        <v/>
      </c>
      <c r="BX440" s="41" t="str">
        <f t="shared" si="68"/>
        <v/>
      </c>
      <c r="BY440" t="str">
        <f t="shared" si="69"/>
        <v/>
      </c>
      <c r="BZ440" s="41" t="str">
        <f t="shared" si="70"/>
        <v/>
      </c>
      <c r="CA440" t="str">
        <f t="shared" si="71"/>
        <v/>
      </c>
      <c r="CB440" s="41" t="str">
        <f>IF(AU440&lt;&gt;"","Area immediately surrounding specimen: "&amp;AU440&amp;".","")</f>
        <v/>
      </c>
      <c r="CC440" s="41" t="str">
        <f>IF(T440&lt;&gt;"","Habit: "&amp;T440&amp;".","")</f>
        <v/>
      </c>
      <c r="CD440" s="41" t="str">
        <f>IF(U440&lt;&gt;"","Life history habit: "&amp;U440&amp;".","")</f>
        <v/>
      </c>
      <c r="CE440" s="41" t="str">
        <f>IF(V440&lt;&gt;"","Graminoid habit: "&amp;V440&amp;".","")</f>
        <v/>
      </c>
      <c r="CF440" s="41" t="str">
        <f>IF(W440&lt;&gt;"","Flower color: "&amp;W440&amp;".","")</f>
        <v/>
      </c>
      <c r="CG440" s="41" t="str">
        <f>IF(X440&lt;&gt;"","Height in centimeters: "&amp;X440&amp;".","")</f>
        <v/>
      </c>
      <c r="CH440" s="41" t="str">
        <f>IF(Y440&lt;&gt;"",Y440&amp;".","")</f>
        <v/>
      </c>
      <c r="CI440" s="41" t="str">
        <f t="shared" si="72"/>
        <v/>
      </c>
      <c r="CJ440" t="str">
        <f t="shared" si="73"/>
        <v/>
      </c>
      <c r="CK440" s="41" t="str">
        <f>IF(T440&lt;&gt;"","''habit'':"&amp;"''"&amp;T440&amp;"'',","")</f>
        <v/>
      </c>
      <c r="CL440" s="41" t="str">
        <f>IF(U440&lt;&gt;"","''life cycle habit'':"&amp;"''"&amp;U440&amp;"'',","")</f>
        <v/>
      </c>
      <c r="CM440" s="41" t="str">
        <f>IF(V440&lt;&gt;"","''graminoidHabit'':"&amp;"''"&amp;V440&amp;"'',","")</f>
        <v/>
      </c>
      <c r="CN440" s="41" t="str">
        <f>IF(W440&lt;&gt;"","''flower color'':"&amp;"''"&amp;W440&amp;"'',","")</f>
        <v/>
      </c>
      <c r="CO440" s="41" t="str">
        <f>IF(X440&lt;&gt;"","''heightInCentimeters'':"&amp;X440&amp;",","")</f>
        <v/>
      </c>
      <c r="CP440" s="41" t="str">
        <f>IF(Y440&lt;&gt;"",Y440,"")</f>
        <v/>
      </c>
      <c r="CQ440" s="41" t="str">
        <f t="shared" si="74"/>
        <v/>
      </c>
      <c r="CR440" s="42" t="str">
        <f t="shared" si="75"/>
        <v/>
      </c>
      <c r="CS440" t="str">
        <f t="shared" si="76"/>
        <v/>
      </c>
      <c r="CT440" t="str">
        <f>IF(L440="Y","tissue","")</f>
        <v/>
      </c>
      <c r="CU440" t="str">
        <f>IF(L440="Y","in collection","")</f>
        <v/>
      </c>
      <c r="CV440" t="str">
        <f>IF(L440="Y","dessicated","")</f>
        <v/>
      </c>
    </row>
    <row r="441" spans="1:100" ht="16.5" x14ac:dyDescent="0.3">
      <c r="A441" s="7"/>
      <c r="B441" s="19"/>
      <c r="C441" s="19"/>
      <c r="D441" s="19"/>
      <c r="E441" s="19"/>
      <c r="F441" s="19"/>
      <c r="G441" s="10"/>
      <c r="H441" s="14"/>
      <c r="I441" s="19"/>
      <c r="J441" s="19"/>
      <c r="K441" s="10"/>
      <c r="L441" s="19"/>
      <c r="M441" s="19"/>
      <c r="N441" s="19"/>
      <c r="O441" s="19"/>
      <c r="P441" s="19"/>
      <c r="Q441" s="24"/>
      <c r="R441" s="14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29"/>
      <c r="AL441" s="29"/>
      <c r="AM441" s="7"/>
      <c r="AN441" s="7"/>
      <c r="AO441" s="7"/>
      <c r="AP441" s="19"/>
      <c r="AQ441" s="19"/>
      <c r="AR441" s="19"/>
      <c r="AS441" s="14"/>
      <c r="AT441" s="19"/>
      <c r="AU441" s="19"/>
      <c r="AV441" s="19"/>
      <c r="AW441" s="14"/>
      <c r="AX441" s="19"/>
      <c r="AY441" s="19"/>
      <c r="AZ441" s="19"/>
      <c r="BA441" s="19"/>
      <c r="BB441" s="19"/>
      <c r="BC441" s="19"/>
      <c r="BD441" s="19"/>
      <c r="BE441" s="19"/>
      <c r="BF441" s="14"/>
      <c r="BG441" s="35" t="str">
        <f>IF(BB441&lt;&gt;"","&lt;a href='https://www.inaturalist.org/observations/"&amp;BB441&amp;" 'target='_blank' style='color: blue'&gt;iNaturalist Record: "&amp;BB441&amp;"&lt;/a&gt; ","")</f>
        <v/>
      </c>
      <c r="BH441" s="36" t="str">
        <f>IF(AT441&lt;&gt;"",AT441&amp;". ","")</f>
        <v/>
      </c>
      <c r="BI441" s="36" t="str">
        <f>IF(AV441&lt;&gt;"","Land use/disturbance history: "&amp;AV441&amp;". ","")</f>
        <v/>
      </c>
      <c r="BJ441" s="36" t="str">
        <f>IF(AW441&lt;&gt;"","Slope in degrees: "&amp;AW441&amp;". ","")</f>
        <v/>
      </c>
      <c r="BK441" s="36" t="str">
        <f>IF(AX441&lt;&gt;"","Slope aspect: "&amp;AX441&amp;". ","")</f>
        <v/>
      </c>
      <c r="BL441" s="36" t="str">
        <f>IF(AY441&lt;&gt;"","Soil description: "&amp;AY441&amp;". ","")</f>
        <v/>
      </c>
      <c r="BM441" s="36" t="str">
        <f>IF(BA441&lt;&gt;"","Terrain: "&amp;BA441&amp;". ","")</f>
        <v/>
      </c>
      <c r="BN441" s="36" t="str">
        <f t="shared" si="66"/>
        <v/>
      </c>
      <c r="BO441" t="str">
        <f t="shared" si="67"/>
        <v/>
      </c>
      <c r="BP441" t="str">
        <f>IF(BD441&lt;&gt;"","Permit: "&amp;BD441,"")</f>
        <v/>
      </c>
      <c r="BQ441" s="41" t="str">
        <f>IF(AA441="Abundant","Estimated frequency within viewshed: Abundant (&gt;500).",IF(AA441="Common","Estimated frequency within viewshed: Common (101-500).",IF(AA441="Frequent","Estimated frequency within viewshed: Frequent (11-100).",IF(AA441="Occasional","Estimated frequency within viewshed: Occasional (6-10).",IF(AA441="Rare","Estimated frequency within viewshed: Rare (1-5).","")))))</f>
        <v/>
      </c>
      <c r="BR441" s="41" t="str">
        <f>IF(B441&lt;&gt;"",B441&amp;". ","")</f>
        <v/>
      </c>
      <c r="BS441" s="41" t="str">
        <f>IF(M441="Same individual","Tissue sample collected.",IF(M441="Same population","Tissue sample collected from another individual in the same population.",""))</f>
        <v/>
      </c>
      <c r="BT441" s="41" t="str">
        <f>IF(R441&lt;&gt;"","Seed sample collected from "&amp;R441&amp;" plants within the same population.","")</f>
        <v/>
      </c>
      <c r="BU441" s="41" t="str">
        <f>IF(AB441&lt;&gt;"",AB441&amp;". ","")</f>
        <v/>
      </c>
      <c r="BV441" s="41" t="str">
        <f>IF(AE441&lt;&gt;"","Landowner: "&amp;AE441&amp;".","")</f>
        <v/>
      </c>
      <c r="BW441" s="41" t="str">
        <f>IF(AF441&lt;&gt;"","Element Occurrence ID: "&amp;AF441&amp;".","")</f>
        <v/>
      </c>
      <c r="BX441" s="41" t="str">
        <f t="shared" si="68"/>
        <v/>
      </c>
      <c r="BY441" t="str">
        <f t="shared" si="69"/>
        <v/>
      </c>
      <c r="BZ441" s="41" t="str">
        <f t="shared" si="70"/>
        <v/>
      </c>
      <c r="CA441" t="str">
        <f t="shared" si="71"/>
        <v/>
      </c>
      <c r="CB441" s="41" t="str">
        <f>IF(AU441&lt;&gt;"","Area immediately surrounding specimen: "&amp;AU441&amp;".","")</f>
        <v/>
      </c>
      <c r="CC441" s="41" t="str">
        <f>IF(T441&lt;&gt;"","Habit: "&amp;T441&amp;".","")</f>
        <v/>
      </c>
      <c r="CD441" s="41" t="str">
        <f>IF(U441&lt;&gt;"","Life history habit: "&amp;U441&amp;".","")</f>
        <v/>
      </c>
      <c r="CE441" s="41" t="str">
        <f>IF(V441&lt;&gt;"","Graminoid habit: "&amp;V441&amp;".","")</f>
        <v/>
      </c>
      <c r="CF441" s="41" t="str">
        <f>IF(W441&lt;&gt;"","Flower color: "&amp;W441&amp;".","")</f>
        <v/>
      </c>
      <c r="CG441" s="41" t="str">
        <f>IF(X441&lt;&gt;"","Height in centimeters: "&amp;X441&amp;".","")</f>
        <v/>
      </c>
      <c r="CH441" s="41" t="str">
        <f>IF(Y441&lt;&gt;"",Y441&amp;".","")</f>
        <v/>
      </c>
      <c r="CI441" s="41" t="str">
        <f t="shared" si="72"/>
        <v/>
      </c>
      <c r="CJ441" t="str">
        <f t="shared" si="73"/>
        <v/>
      </c>
      <c r="CK441" s="41" t="str">
        <f>IF(T441&lt;&gt;"","''habit'':"&amp;"''"&amp;T441&amp;"'',","")</f>
        <v/>
      </c>
      <c r="CL441" s="41" t="str">
        <f>IF(U441&lt;&gt;"","''life cycle habit'':"&amp;"''"&amp;U441&amp;"'',","")</f>
        <v/>
      </c>
      <c r="CM441" s="41" t="str">
        <f>IF(V441&lt;&gt;"","''graminoidHabit'':"&amp;"''"&amp;V441&amp;"'',","")</f>
        <v/>
      </c>
      <c r="CN441" s="41" t="str">
        <f>IF(W441&lt;&gt;"","''flower color'':"&amp;"''"&amp;W441&amp;"'',","")</f>
        <v/>
      </c>
      <c r="CO441" s="41" t="str">
        <f>IF(X441&lt;&gt;"","''heightInCentimeters'':"&amp;X441&amp;",","")</f>
        <v/>
      </c>
      <c r="CP441" s="41" t="str">
        <f>IF(Y441&lt;&gt;"",Y441,"")</f>
        <v/>
      </c>
      <c r="CQ441" s="41" t="str">
        <f t="shared" si="74"/>
        <v/>
      </c>
      <c r="CR441" s="42" t="str">
        <f t="shared" si="75"/>
        <v/>
      </c>
      <c r="CS441" t="str">
        <f t="shared" si="76"/>
        <v/>
      </c>
      <c r="CT441" t="str">
        <f>IF(L441="Y","tissue","")</f>
        <v/>
      </c>
      <c r="CU441" t="str">
        <f>IF(L441="Y","in collection","")</f>
        <v/>
      </c>
      <c r="CV441" t="str">
        <f>IF(L441="Y","dessicated","")</f>
        <v/>
      </c>
    </row>
    <row r="442" spans="1:100" ht="16.5" x14ac:dyDescent="0.3">
      <c r="A442" s="7"/>
      <c r="B442" s="19"/>
      <c r="C442" s="19"/>
      <c r="D442" s="19"/>
      <c r="E442" s="19"/>
      <c r="F442" s="19"/>
      <c r="G442" s="10"/>
      <c r="H442" s="14"/>
      <c r="I442" s="19"/>
      <c r="J442" s="19"/>
      <c r="K442" s="10"/>
      <c r="L442" s="19"/>
      <c r="M442" s="19"/>
      <c r="N442" s="19"/>
      <c r="O442" s="19"/>
      <c r="P442" s="19"/>
      <c r="Q442" s="24"/>
      <c r="R442" s="14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29"/>
      <c r="AL442" s="29"/>
      <c r="AM442" s="7"/>
      <c r="AN442" s="7"/>
      <c r="AO442" s="7"/>
      <c r="AP442" s="19"/>
      <c r="AQ442" s="19"/>
      <c r="AR442" s="19"/>
      <c r="AS442" s="14"/>
      <c r="AT442" s="19"/>
      <c r="AU442" s="19"/>
      <c r="AV442" s="19"/>
      <c r="AW442" s="14"/>
      <c r="AX442" s="19"/>
      <c r="AY442" s="19"/>
      <c r="AZ442" s="19"/>
      <c r="BA442" s="19"/>
      <c r="BB442" s="19"/>
      <c r="BC442" s="19"/>
      <c r="BD442" s="19"/>
      <c r="BE442" s="19"/>
      <c r="BF442" s="14"/>
      <c r="BG442" s="35" t="str">
        <f>IF(BB442&lt;&gt;"","&lt;a href='https://www.inaturalist.org/observations/"&amp;BB442&amp;" 'target='_blank' style='color: blue'&gt;iNaturalist Record: "&amp;BB442&amp;"&lt;/a&gt; ","")</f>
        <v/>
      </c>
      <c r="BH442" s="36" t="str">
        <f>IF(AT442&lt;&gt;"",AT442&amp;". ","")</f>
        <v/>
      </c>
      <c r="BI442" s="36" t="str">
        <f>IF(AV442&lt;&gt;"","Land use/disturbance history: "&amp;AV442&amp;". ","")</f>
        <v/>
      </c>
      <c r="BJ442" s="36" t="str">
        <f>IF(AW442&lt;&gt;"","Slope in degrees: "&amp;AW442&amp;". ","")</f>
        <v/>
      </c>
      <c r="BK442" s="36" t="str">
        <f>IF(AX442&lt;&gt;"","Slope aspect: "&amp;AX442&amp;". ","")</f>
        <v/>
      </c>
      <c r="BL442" s="36" t="str">
        <f>IF(AY442&lt;&gt;"","Soil description: "&amp;AY442&amp;". ","")</f>
        <v/>
      </c>
      <c r="BM442" s="36" t="str">
        <f>IF(BA442&lt;&gt;"","Terrain: "&amp;BA442&amp;". ","")</f>
        <v/>
      </c>
      <c r="BN442" s="36" t="str">
        <f t="shared" si="66"/>
        <v/>
      </c>
      <c r="BO442" t="str">
        <f t="shared" si="67"/>
        <v/>
      </c>
      <c r="BP442" t="str">
        <f>IF(BD442&lt;&gt;"","Permit: "&amp;BD442,"")</f>
        <v/>
      </c>
      <c r="BQ442" s="41" t="str">
        <f>IF(AA442="Abundant","Estimated frequency within viewshed: Abundant (&gt;500).",IF(AA442="Common","Estimated frequency within viewshed: Common (101-500).",IF(AA442="Frequent","Estimated frequency within viewshed: Frequent (11-100).",IF(AA442="Occasional","Estimated frequency within viewshed: Occasional (6-10).",IF(AA442="Rare","Estimated frequency within viewshed: Rare (1-5).","")))))</f>
        <v/>
      </c>
      <c r="BR442" s="41" t="str">
        <f>IF(B442&lt;&gt;"",B442&amp;". ","")</f>
        <v/>
      </c>
      <c r="BS442" s="41" t="str">
        <f>IF(M442="Same individual","Tissue sample collected.",IF(M442="Same population","Tissue sample collected from another individual in the same population.",""))</f>
        <v/>
      </c>
      <c r="BT442" s="41" t="str">
        <f>IF(R442&lt;&gt;"","Seed sample collected from "&amp;R442&amp;" plants within the same population.","")</f>
        <v/>
      </c>
      <c r="BU442" s="41" t="str">
        <f>IF(AB442&lt;&gt;"",AB442&amp;". ","")</f>
        <v/>
      </c>
      <c r="BV442" s="41" t="str">
        <f>IF(AE442&lt;&gt;"","Landowner: "&amp;AE442&amp;".","")</f>
        <v/>
      </c>
      <c r="BW442" s="41" t="str">
        <f>IF(AF442&lt;&gt;"","Element Occurrence ID: "&amp;AF442&amp;".","")</f>
        <v/>
      </c>
      <c r="BX442" s="41" t="str">
        <f t="shared" si="68"/>
        <v/>
      </c>
      <c r="BY442" t="str">
        <f t="shared" si="69"/>
        <v/>
      </c>
      <c r="BZ442" s="41" t="str">
        <f t="shared" si="70"/>
        <v/>
      </c>
      <c r="CA442" t="str">
        <f t="shared" si="71"/>
        <v/>
      </c>
      <c r="CB442" s="41" t="str">
        <f>IF(AU442&lt;&gt;"","Area immediately surrounding specimen: "&amp;AU442&amp;".","")</f>
        <v/>
      </c>
      <c r="CC442" s="41" t="str">
        <f>IF(T442&lt;&gt;"","Habit: "&amp;T442&amp;".","")</f>
        <v/>
      </c>
      <c r="CD442" s="41" t="str">
        <f>IF(U442&lt;&gt;"","Life history habit: "&amp;U442&amp;".","")</f>
        <v/>
      </c>
      <c r="CE442" s="41" t="str">
        <f>IF(V442&lt;&gt;"","Graminoid habit: "&amp;V442&amp;".","")</f>
        <v/>
      </c>
      <c r="CF442" s="41" t="str">
        <f>IF(W442&lt;&gt;"","Flower color: "&amp;W442&amp;".","")</f>
        <v/>
      </c>
      <c r="CG442" s="41" t="str">
        <f>IF(X442&lt;&gt;"","Height in centimeters: "&amp;X442&amp;".","")</f>
        <v/>
      </c>
      <c r="CH442" s="41" t="str">
        <f>IF(Y442&lt;&gt;"",Y442&amp;".","")</f>
        <v/>
      </c>
      <c r="CI442" s="41" t="str">
        <f t="shared" si="72"/>
        <v/>
      </c>
      <c r="CJ442" t="str">
        <f t="shared" si="73"/>
        <v/>
      </c>
      <c r="CK442" s="41" t="str">
        <f>IF(T442&lt;&gt;"","''habit'':"&amp;"''"&amp;T442&amp;"'',","")</f>
        <v/>
      </c>
      <c r="CL442" s="41" t="str">
        <f>IF(U442&lt;&gt;"","''life cycle habit'':"&amp;"''"&amp;U442&amp;"'',","")</f>
        <v/>
      </c>
      <c r="CM442" s="41" t="str">
        <f>IF(V442&lt;&gt;"","''graminoidHabit'':"&amp;"''"&amp;V442&amp;"'',","")</f>
        <v/>
      </c>
      <c r="CN442" s="41" t="str">
        <f>IF(W442&lt;&gt;"","''flower color'':"&amp;"''"&amp;W442&amp;"'',","")</f>
        <v/>
      </c>
      <c r="CO442" s="41" t="str">
        <f>IF(X442&lt;&gt;"","''heightInCentimeters'':"&amp;X442&amp;",","")</f>
        <v/>
      </c>
      <c r="CP442" s="41" t="str">
        <f>IF(Y442&lt;&gt;"",Y442,"")</f>
        <v/>
      </c>
      <c r="CQ442" s="41" t="str">
        <f t="shared" si="74"/>
        <v/>
      </c>
      <c r="CR442" s="42" t="str">
        <f t="shared" si="75"/>
        <v/>
      </c>
      <c r="CS442" t="str">
        <f t="shared" si="76"/>
        <v/>
      </c>
      <c r="CT442" t="str">
        <f>IF(L442="Y","tissue","")</f>
        <v/>
      </c>
      <c r="CU442" t="str">
        <f>IF(L442="Y","in collection","")</f>
        <v/>
      </c>
      <c r="CV442" t="str">
        <f>IF(L442="Y","dessicated","")</f>
        <v/>
      </c>
    </row>
    <row r="443" spans="1:100" ht="16.5" x14ac:dyDescent="0.3">
      <c r="A443" s="7"/>
      <c r="B443" s="19"/>
      <c r="C443" s="19"/>
      <c r="D443" s="19"/>
      <c r="E443" s="19"/>
      <c r="F443" s="19"/>
      <c r="G443" s="10"/>
      <c r="H443" s="14"/>
      <c r="I443" s="19"/>
      <c r="J443" s="19"/>
      <c r="K443" s="10"/>
      <c r="L443" s="19"/>
      <c r="M443" s="19"/>
      <c r="N443" s="19"/>
      <c r="O443" s="19"/>
      <c r="P443" s="19"/>
      <c r="Q443" s="24"/>
      <c r="R443" s="14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29"/>
      <c r="AL443" s="29"/>
      <c r="AM443" s="7"/>
      <c r="AN443" s="7"/>
      <c r="AO443" s="7"/>
      <c r="AP443" s="19"/>
      <c r="AQ443" s="19"/>
      <c r="AR443" s="19"/>
      <c r="AS443" s="14"/>
      <c r="AT443" s="19"/>
      <c r="AU443" s="19"/>
      <c r="AV443" s="19"/>
      <c r="AW443" s="14"/>
      <c r="AX443" s="19"/>
      <c r="AY443" s="19"/>
      <c r="AZ443" s="19"/>
      <c r="BA443" s="19"/>
      <c r="BB443" s="19"/>
      <c r="BC443" s="19"/>
      <c r="BD443" s="19"/>
      <c r="BE443" s="19"/>
      <c r="BF443" s="14"/>
      <c r="BG443" s="35" t="str">
        <f>IF(BB443&lt;&gt;"","&lt;a href='https://www.inaturalist.org/observations/"&amp;BB443&amp;" 'target='_blank' style='color: blue'&gt;iNaturalist Record: "&amp;BB443&amp;"&lt;/a&gt; ","")</f>
        <v/>
      </c>
      <c r="BH443" s="36" t="str">
        <f>IF(AT443&lt;&gt;"",AT443&amp;". ","")</f>
        <v/>
      </c>
      <c r="BI443" s="36" t="str">
        <f>IF(AV443&lt;&gt;"","Land use/disturbance history: "&amp;AV443&amp;". ","")</f>
        <v/>
      </c>
      <c r="BJ443" s="36" t="str">
        <f>IF(AW443&lt;&gt;"","Slope in degrees: "&amp;AW443&amp;". ","")</f>
        <v/>
      </c>
      <c r="BK443" s="36" t="str">
        <f>IF(AX443&lt;&gt;"","Slope aspect: "&amp;AX443&amp;". ","")</f>
        <v/>
      </c>
      <c r="BL443" s="36" t="str">
        <f>IF(AY443&lt;&gt;"","Soil description: "&amp;AY443&amp;". ","")</f>
        <v/>
      </c>
      <c r="BM443" s="36" t="str">
        <f>IF(BA443&lt;&gt;"","Terrain: "&amp;BA443&amp;". ","")</f>
        <v/>
      </c>
      <c r="BN443" s="36" t="str">
        <f t="shared" si="66"/>
        <v/>
      </c>
      <c r="BO443" t="str">
        <f t="shared" si="67"/>
        <v/>
      </c>
      <c r="BP443" t="str">
        <f>IF(BD443&lt;&gt;"","Permit: "&amp;BD443,"")</f>
        <v/>
      </c>
      <c r="BQ443" s="41" t="str">
        <f>IF(AA443="Abundant","Estimated frequency within viewshed: Abundant (&gt;500).",IF(AA443="Common","Estimated frequency within viewshed: Common (101-500).",IF(AA443="Frequent","Estimated frequency within viewshed: Frequent (11-100).",IF(AA443="Occasional","Estimated frequency within viewshed: Occasional (6-10).",IF(AA443="Rare","Estimated frequency within viewshed: Rare (1-5).","")))))</f>
        <v/>
      </c>
      <c r="BR443" s="41" t="str">
        <f>IF(B443&lt;&gt;"",B443&amp;". ","")</f>
        <v/>
      </c>
      <c r="BS443" s="41" t="str">
        <f>IF(M443="Same individual","Tissue sample collected.",IF(M443="Same population","Tissue sample collected from another individual in the same population.",""))</f>
        <v/>
      </c>
      <c r="BT443" s="41" t="str">
        <f>IF(R443&lt;&gt;"","Seed sample collected from "&amp;R443&amp;" plants within the same population.","")</f>
        <v/>
      </c>
      <c r="BU443" s="41" t="str">
        <f>IF(AB443&lt;&gt;"",AB443&amp;". ","")</f>
        <v/>
      </c>
      <c r="BV443" s="41" t="str">
        <f>IF(AE443&lt;&gt;"","Landowner: "&amp;AE443&amp;".","")</f>
        <v/>
      </c>
      <c r="BW443" s="41" t="str">
        <f>IF(AF443&lt;&gt;"","Element Occurrence ID: "&amp;AF443&amp;".","")</f>
        <v/>
      </c>
      <c r="BX443" s="41" t="str">
        <f t="shared" si="68"/>
        <v/>
      </c>
      <c r="BY443" t="str">
        <f t="shared" si="69"/>
        <v/>
      </c>
      <c r="BZ443" s="41" t="str">
        <f t="shared" si="70"/>
        <v/>
      </c>
      <c r="CA443" t="str">
        <f t="shared" si="71"/>
        <v/>
      </c>
      <c r="CB443" s="41" t="str">
        <f>IF(AU443&lt;&gt;"","Area immediately surrounding specimen: "&amp;AU443&amp;".","")</f>
        <v/>
      </c>
      <c r="CC443" s="41" t="str">
        <f>IF(T443&lt;&gt;"","Habit: "&amp;T443&amp;".","")</f>
        <v/>
      </c>
      <c r="CD443" s="41" t="str">
        <f>IF(U443&lt;&gt;"","Life history habit: "&amp;U443&amp;".","")</f>
        <v/>
      </c>
      <c r="CE443" s="41" t="str">
        <f>IF(V443&lt;&gt;"","Graminoid habit: "&amp;V443&amp;".","")</f>
        <v/>
      </c>
      <c r="CF443" s="41" t="str">
        <f>IF(W443&lt;&gt;"","Flower color: "&amp;W443&amp;".","")</f>
        <v/>
      </c>
      <c r="CG443" s="41" t="str">
        <f>IF(X443&lt;&gt;"","Height in centimeters: "&amp;X443&amp;".","")</f>
        <v/>
      </c>
      <c r="CH443" s="41" t="str">
        <f>IF(Y443&lt;&gt;"",Y443&amp;".","")</f>
        <v/>
      </c>
      <c r="CI443" s="41" t="str">
        <f t="shared" si="72"/>
        <v/>
      </c>
      <c r="CJ443" t="str">
        <f t="shared" si="73"/>
        <v/>
      </c>
      <c r="CK443" s="41" t="str">
        <f>IF(T443&lt;&gt;"","''habit'':"&amp;"''"&amp;T443&amp;"'',","")</f>
        <v/>
      </c>
      <c r="CL443" s="41" t="str">
        <f>IF(U443&lt;&gt;"","''life cycle habit'':"&amp;"''"&amp;U443&amp;"'',","")</f>
        <v/>
      </c>
      <c r="CM443" s="41" t="str">
        <f>IF(V443&lt;&gt;"","''graminoidHabit'':"&amp;"''"&amp;V443&amp;"'',","")</f>
        <v/>
      </c>
      <c r="CN443" s="41" t="str">
        <f>IF(W443&lt;&gt;"","''flower color'':"&amp;"''"&amp;W443&amp;"'',","")</f>
        <v/>
      </c>
      <c r="CO443" s="41" t="str">
        <f>IF(X443&lt;&gt;"","''heightInCentimeters'':"&amp;X443&amp;",","")</f>
        <v/>
      </c>
      <c r="CP443" s="41" t="str">
        <f>IF(Y443&lt;&gt;"",Y443,"")</f>
        <v/>
      </c>
      <c r="CQ443" s="41" t="str">
        <f t="shared" si="74"/>
        <v/>
      </c>
      <c r="CR443" s="42" t="str">
        <f t="shared" si="75"/>
        <v/>
      </c>
      <c r="CS443" t="str">
        <f t="shared" si="76"/>
        <v/>
      </c>
      <c r="CT443" t="str">
        <f>IF(L443="Y","tissue","")</f>
        <v/>
      </c>
      <c r="CU443" t="str">
        <f>IF(L443="Y","in collection","")</f>
        <v/>
      </c>
      <c r="CV443" t="str">
        <f>IF(L443="Y","dessicated","")</f>
        <v/>
      </c>
    </row>
    <row r="444" spans="1:100" ht="16.5" x14ac:dyDescent="0.3">
      <c r="A444" s="7"/>
      <c r="B444" s="19"/>
      <c r="C444" s="19"/>
      <c r="D444" s="19"/>
      <c r="E444" s="19"/>
      <c r="F444" s="19"/>
      <c r="G444" s="10"/>
      <c r="H444" s="14"/>
      <c r="I444" s="19"/>
      <c r="J444" s="19"/>
      <c r="K444" s="10"/>
      <c r="L444" s="19"/>
      <c r="M444" s="19"/>
      <c r="N444" s="19"/>
      <c r="O444" s="19"/>
      <c r="P444" s="19"/>
      <c r="Q444" s="24"/>
      <c r="R444" s="14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29"/>
      <c r="AL444" s="29"/>
      <c r="AM444" s="7"/>
      <c r="AN444" s="7"/>
      <c r="AO444" s="7"/>
      <c r="AP444" s="19"/>
      <c r="AQ444" s="19"/>
      <c r="AR444" s="19"/>
      <c r="AS444" s="14"/>
      <c r="AT444" s="19"/>
      <c r="AU444" s="19"/>
      <c r="AV444" s="19"/>
      <c r="AW444" s="14"/>
      <c r="AX444" s="19"/>
      <c r="AY444" s="19"/>
      <c r="AZ444" s="19"/>
      <c r="BA444" s="19"/>
      <c r="BB444" s="19"/>
      <c r="BC444" s="19"/>
      <c r="BD444" s="19"/>
      <c r="BE444" s="19"/>
      <c r="BF444" s="14"/>
      <c r="BG444" s="35" t="str">
        <f>IF(BB444&lt;&gt;"","&lt;a href='https://www.inaturalist.org/observations/"&amp;BB444&amp;" 'target='_blank' style='color: blue'&gt;iNaturalist Record: "&amp;BB444&amp;"&lt;/a&gt; ","")</f>
        <v/>
      </c>
      <c r="BH444" s="36" t="str">
        <f>IF(AT444&lt;&gt;"",AT444&amp;". ","")</f>
        <v/>
      </c>
      <c r="BI444" s="36" t="str">
        <f>IF(AV444&lt;&gt;"","Land use/disturbance history: "&amp;AV444&amp;". ","")</f>
        <v/>
      </c>
      <c r="BJ444" s="36" t="str">
        <f>IF(AW444&lt;&gt;"","Slope in degrees: "&amp;AW444&amp;". ","")</f>
        <v/>
      </c>
      <c r="BK444" s="36" t="str">
        <f>IF(AX444&lt;&gt;"","Slope aspect: "&amp;AX444&amp;". ","")</f>
        <v/>
      </c>
      <c r="BL444" s="36" t="str">
        <f>IF(AY444&lt;&gt;"","Soil description: "&amp;AY444&amp;". ","")</f>
        <v/>
      </c>
      <c r="BM444" s="36" t="str">
        <f>IF(BA444&lt;&gt;"","Terrain: "&amp;BA444&amp;". ","")</f>
        <v/>
      </c>
      <c r="BN444" s="36" t="str">
        <f t="shared" si="66"/>
        <v/>
      </c>
      <c r="BO444" t="str">
        <f t="shared" si="67"/>
        <v/>
      </c>
      <c r="BP444" t="str">
        <f>IF(BD444&lt;&gt;"","Permit: "&amp;BD444,"")</f>
        <v/>
      </c>
      <c r="BQ444" s="41" t="str">
        <f>IF(AA444="Abundant","Estimated frequency within viewshed: Abundant (&gt;500).",IF(AA444="Common","Estimated frequency within viewshed: Common (101-500).",IF(AA444="Frequent","Estimated frequency within viewshed: Frequent (11-100).",IF(AA444="Occasional","Estimated frequency within viewshed: Occasional (6-10).",IF(AA444="Rare","Estimated frequency within viewshed: Rare (1-5).","")))))</f>
        <v/>
      </c>
      <c r="BR444" s="41" t="str">
        <f>IF(B444&lt;&gt;"",B444&amp;". ","")</f>
        <v/>
      </c>
      <c r="BS444" s="41" t="str">
        <f>IF(M444="Same individual","Tissue sample collected.",IF(M444="Same population","Tissue sample collected from another individual in the same population.",""))</f>
        <v/>
      </c>
      <c r="BT444" s="41" t="str">
        <f>IF(R444&lt;&gt;"","Seed sample collected from "&amp;R444&amp;" plants within the same population.","")</f>
        <v/>
      </c>
      <c r="BU444" s="41" t="str">
        <f>IF(AB444&lt;&gt;"",AB444&amp;". ","")</f>
        <v/>
      </c>
      <c r="BV444" s="41" t="str">
        <f>IF(AE444&lt;&gt;"","Landowner: "&amp;AE444&amp;".","")</f>
        <v/>
      </c>
      <c r="BW444" s="41" t="str">
        <f>IF(AF444&lt;&gt;"","Element Occurrence ID: "&amp;AF444&amp;".","")</f>
        <v/>
      </c>
      <c r="BX444" s="41" t="str">
        <f t="shared" si="68"/>
        <v/>
      </c>
      <c r="BY444" t="str">
        <f t="shared" si="69"/>
        <v/>
      </c>
      <c r="BZ444" s="41" t="str">
        <f t="shared" si="70"/>
        <v/>
      </c>
      <c r="CA444" t="str">
        <f t="shared" si="71"/>
        <v/>
      </c>
      <c r="CB444" s="41" t="str">
        <f>IF(AU444&lt;&gt;"","Area immediately surrounding specimen: "&amp;AU444&amp;".","")</f>
        <v/>
      </c>
      <c r="CC444" s="41" t="str">
        <f>IF(T444&lt;&gt;"","Habit: "&amp;T444&amp;".","")</f>
        <v/>
      </c>
      <c r="CD444" s="41" t="str">
        <f>IF(U444&lt;&gt;"","Life history habit: "&amp;U444&amp;".","")</f>
        <v/>
      </c>
      <c r="CE444" s="41" t="str">
        <f>IF(V444&lt;&gt;"","Graminoid habit: "&amp;V444&amp;".","")</f>
        <v/>
      </c>
      <c r="CF444" s="41" t="str">
        <f>IF(W444&lt;&gt;"","Flower color: "&amp;W444&amp;".","")</f>
        <v/>
      </c>
      <c r="CG444" s="41" t="str">
        <f>IF(X444&lt;&gt;"","Height in centimeters: "&amp;X444&amp;".","")</f>
        <v/>
      </c>
      <c r="CH444" s="41" t="str">
        <f>IF(Y444&lt;&gt;"",Y444&amp;".","")</f>
        <v/>
      </c>
      <c r="CI444" s="41" t="str">
        <f t="shared" si="72"/>
        <v/>
      </c>
      <c r="CJ444" t="str">
        <f t="shared" si="73"/>
        <v/>
      </c>
      <c r="CK444" s="41" t="str">
        <f>IF(T444&lt;&gt;"","''habit'':"&amp;"''"&amp;T444&amp;"'',","")</f>
        <v/>
      </c>
      <c r="CL444" s="41" t="str">
        <f>IF(U444&lt;&gt;"","''life cycle habit'':"&amp;"''"&amp;U444&amp;"'',","")</f>
        <v/>
      </c>
      <c r="CM444" s="41" t="str">
        <f>IF(V444&lt;&gt;"","''graminoidHabit'':"&amp;"''"&amp;V444&amp;"'',","")</f>
        <v/>
      </c>
      <c r="CN444" s="41" t="str">
        <f>IF(W444&lt;&gt;"","''flower color'':"&amp;"''"&amp;W444&amp;"'',","")</f>
        <v/>
      </c>
      <c r="CO444" s="41" t="str">
        <f>IF(X444&lt;&gt;"","''heightInCentimeters'':"&amp;X444&amp;",","")</f>
        <v/>
      </c>
      <c r="CP444" s="41" t="str">
        <f>IF(Y444&lt;&gt;"",Y444,"")</f>
        <v/>
      </c>
      <c r="CQ444" s="41" t="str">
        <f t="shared" si="74"/>
        <v/>
      </c>
      <c r="CR444" s="42" t="str">
        <f t="shared" si="75"/>
        <v/>
      </c>
      <c r="CS444" t="str">
        <f t="shared" si="76"/>
        <v/>
      </c>
      <c r="CT444" t="str">
        <f>IF(L444="Y","tissue","")</f>
        <v/>
      </c>
      <c r="CU444" t="str">
        <f>IF(L444="Y","in collection","")</f>
        <v/>
      </c>
      <c r="CV444" t="str">
        <f>IF(L444="Y","dessicated","")</f>
        <v/>
      </c>
    </row>
    <row r="445" spans="1:100" ht="16.5" x14ac:dyDescent="0.3">
      <c r="A445" s="7"/>
      <c r="B445" s="19"/>
      <c r="C445" s="19"/>
      <c r="D445" s="19"/>
      <c r="E445" s="19"/>
      <c r="F445" s="19"/>
      <c r="G445" s="10"/>
      <c r="H445" s="14"/>
      <c r="I445" s="19"/>
      <c r="J445" s="19"/>
      <c r="K445" s="10"/>
      <c r="L445" s="19"/>
      <c r="M445" s="19"/>
      <c r="N445" s="19"/>
      <c r="O445" s="19"/>
      <c r="P445" s="19"/>
      <c r="Q445" s="24"/>
      <c r="R445" s="14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29"/>
      <c r="AL445" s="29"/>
      <c r="AM445" s="7"/>
      <c r="AN445" s="7"/>
      <c r="AO445" s="7"/>
      <c r="AP445" s="19"/>
      <c r="AQ445" s="19"/>
      <c r="AR445" s="19"/>
      <c r="AS445" s="14"/>
      <c r="AT445" s="19"/>
      <c r="AU445" s="19"/>
      <c r="AV445" s="19"/>
      <c r="AW445" s="14"/>
      <c r="AX445" s="19"/>
      <c r="AY445" s="19"/>
      <c r="AZ445" s="19"/>
      <c r="BA445" s="19"/>
      <c r="BB445" s="19"/>
      <c r="BC445" s="19"/>
      <c r="BD445" s="19"/>
      <c r="BE445" s="19"/>
      <c r="BF445" s="14"/>
      <c r="BG445" s="35" t="str">
        <f>IF(BB445&lt;&gt;"","&lt;a href='https://www.inaturalist.org/observations/"&amp;BB445&amp;" 'target='_blank' style='color: blue'&gt;iNaturalist Record: "&amp;BB445&amp;"&lt;/a&gt; ","")</f>
        <v/>
      </c>
      <c r="BH445" s="36" t="str">
        <f>IF(AT445&lt;&gt;"",AT445&amp;". ","")</f>
        <v/>
      </c>
      <c r="BI445" s="36" t="str">
        <f>IF(AV445&lt;&gt;"","Land use/disturbance history: "&amp;AV445&amp;". ","")</f>
        <v/>
      </c>
      <c r="BJ445" s="36" t="str">
        <f>IF(AW445&lt;&gt;"","Slope in degrees: "&amp;AW445&amp;". ","")</f>
        <v/>
      </c>
      <c r="BK445" s="36" t="str">
        <f>IF(AX445&lt;&gt;"","Slope aspect: "&amp;AX445&amp;". ","")</f>
        <v/>
      </c>
      <c r="BL445" s="36" t="str">
        <f>IF(AY445&lt;&gt;"","Soil description: "&amp;AY445&amp;". ","")</f>
        <v/>
      </c>
      <c r="BM445" s="36" t="str">
        <f>IF(BA445&lt;&gt;"","Terrain: "&amp;BA445&amp;". ","")</f>
        <v/>
      </c>
      <c r="BN445" s="36" t="str">
        <f t="shared" si="66"/>
        <v/>
      </c>
      <c r="BO445" t="str">
        <f t="shared" si="67"/>
        <v/>
      </c>
      <c r="BP445" t="str">
        <f>IF(BD445&lt;&gt;"","Permit: "&amp;BD445,"")</f>
        <v/>
      </c>
      <c r="BQ445" s="41" t="str">
        <f>IF(AA445="Abundant","Estimated frequency within viewshed: Abundant (&gt;500).",IF(AA445="Common","Estimated frequency within viewshed: Common (101-500).",IF(AA445="Frequent","Estimated frequency within viewshed: Frequent (11-100).",IF(AA445="Occasional","Estimated frequency within viewshed: Occasional (6-10).",IF(AA445="Rare","Estimated frequency within viewshed: Rare (1-5).","")))))</f>
        <v/>
      </c>
      <c r="BR445" s="41" t="str">
        <f>IF(B445&lt;&gt;"",B445&amp;". ","")</f>
        <v/>
      </c>
      <c r="BS445" s="41" t="str">
        <f>IF(M445="Same individual","Tissue sample collected.",IF(M445="Same population","Tissue sample collected from another individual in the same population.",""))</f>
        <v/>
      </c>
      <c r="BT445" s="41" t="str">
        <f>IF(R445&lt;&gt;"","Seed sample collected from "&amp;R445&amp;" plants within the same population.","")</f>
        <v/>
      </c>
      <c r="BU445" s="41" t="str">
        <f>IF(AB445&lt;&gt;"",AB445&amp;". ","")</f>
        <v/>
      </c>
      <c r="BV445" s="41" t="str">
        <f>IF(AE445&lt;&gt;"","Landowner: "&amp;AE445&amp;".","")</f>
        <v/>
      </c>
      <c r="BW445" s="41" t="str">
        <f>IF(AF445&lt;&gt;"","Element Occurrence ID: "&amp;AF445&amp;".","")</f>
        <v/>
      </c>
      <c r="BX445" s="41" t="str">
        <f t="shared" si="68"/>
        <v/>
      </c>
      <c r="BY445" t="str">
        <f t="shared" si="69"/>
        <v/>
      </c>
      <c r="BZ445" s="41" t="str">
        <f t="shared" si="70"/>
        <v/>
      </c>
      <c r="CA445" t="str">
        <f t="shared" si="71"/>
        <v/>
      </c>
      <c r="CB445" s="41" t="str">
        <f>IF(AU445&lt;&gt;"","Area immediately surrounding specimen: "&amp;AU445&amp;".","")</f>
        <v/>
      </c>
      <c r="CC445" s="41" t="str">
        <f>IF(T445&lt;&gt;"","Habit: "&amp;T445&amp;".","")</f>
        <v/>
      </c>
      <c r="CD445" s="41" t="str">
        <f>IF(U445&lt;&gt;"","Life history habit: "&amp;U445&amp;".","")</f>
        <v/>
      </c>
      <c r="CE445" s="41" t="str">
        <f>IF(V445&lt;&gt;"","Graminoid habit: "&amp;V445&amp;".","")</f>
        <v/>
      </c>
      <c r="CF445" s="41" t="str">
        <f>IF(W445&lt;&gt;"","Flower color: "&amp;W445&amp;".","")</f>
        <v/>
      </c>
      <c r="CG445" s="41" t="str">
        <f>IF(X445&lt;&gt;"","Height in centimeters: "&amp;X445&amp;".","")</f>
        <v/>
      </c>
      <c r="CH445" s="41" t="str">
        <f>IF(Y445&lt;&gt;"",Y445&amp;".","")</f>
        <v/>
      </c>
      <c r="CI445" s="41" t="str">
        <f t="shared" si="72"/>
        <v/>
      </c>
      <c r="CJ445" t="str">
        <f t="shared" si="73"/>
        <v/>
      </c>
      <c r="CK445" s="41" t="str">
        <f>IF(T445&lt;&gt;"","''habit'':"&amp;"''"&amp;T445&amp;"'',","")</f>
        <v/>
      </c>
      <c r="CL445" s="41" t="str">
        <f>IF(U445&lt;&gt;"","''life cycle habit'':"&amp;"''"&amp;U445&amp;"'',","")</f>
        <v/>
      </c>
      <c r="CM445" s="41" t="str">
        <f>IF(V445&lt;&gt;"","''graminoidHabit'':"&amp;"''"&amp;V445&amp;"'',","")</f>
        <v/>
      </c>
      <c r="CN445" s="41" t="str">
        <f>IF(W445&lt;&gt;"","''flower color'':"&amp;"''"&amp;W445&amp;"'',","")</f>
        <v/>
      </c>
      <c r="CO445" s="41" t="str">
        <f>IF(X445&lt;&gt;"","''heightInCentimeters'':"&amp;X445&amp;",","")</f>
        <v/>
      </c>
      <c r="CP445" s="41" t="str">
        <f>IF(Y445&lt;&gt;"",Y445,"")</f>
        <v/>
      </c>
      <c r="CQ445" s="41" t="str">
        <f t="shared" si="74"/>
        <v/>
      </c>
      <c r="CR445" s="42" t="str">
        <f t="shared" si="75"/>
        <v/>
      </c>
      <c r="CS445" t="str">
        <f t="shared" si="76"/>
        <v/>
      </c>
      <c r="CT445" t="str">
        <f>IF(L445="Y","tissue","")</f>
        <v/>
      </c>
      <c r="CU445" t="str">
        <f>IF(L445="Y","in collection","")</f>
        <v/>
      </c>
      <c r="CV445" t="str">
        <f>IF(L445="Y","dessicated","")</f>
        <v/>
      </c>
    </row>
    <row r="446" spans="1:100" ht="16.5" x14ac:dyDescent="0.3">
      <c r="A446" s="7"/>
      <c r="B446" s="19"/>
      <c r="C446" s="19"/>
      <c r="D446" s="19"/>
      <c r="E446" s="19"/>
      <c r="F446" s="19"/>
      <c r="G446" s="10"/>
      <c r="H446" s="14"/>
      <c r="I446" s="19"/>
      <c r="J446" s="19"/>
      <c r="K446" s="10"/>
      <c r="L446" s="19"/>
      <c r="M446" s="19"/>
      <c r="N446" s="19"/>
      <c r="O446" s="19"/>
      <c r="P446" s="19"/>
      <c r="Q446" s="24"/>
      <c r="R446" s="14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29"/>
      <c r="AL446" s="29"/>
      <c r="AM446" s="7"/>
      <c r="AN446" s="7"/>
      <c r="AO446" s="7"/>
      <c r="AP446" s="19"/>
      <c r="AQ446" s="19"/>
      <c r="AR446" s="19"/>
      <c r="AS446" s="14"/>
      <c r="AT446" s="19"/>
      <c r="AU446" s="19"/>
      <c r="AV446" s="19"/>
      <c r="AW446" s="14"/>
      <c r="AX446" s="19"/>
      <c r="AY446" s="19"/>
      <c r="AZ446" s="19"/>
      <c r="BA446" s="19"/>
      <c r="BB446" s="19"/>
      <c r="BC446" s="19"/>
      <c r="BD446" s="19"/>
      <c r="BE446" s="19"/>
      <c r="BF446" s="14"/>
      <c r="BG446" s="35" t="str">
        <f>IF(BB446&lt;&gt;"","&lt;a href='https://www.inaturalist.org/observations/"&amp;BB446&amp;" 'target='_blank' style='color: blue'&gt;iNaturalist Record: "&amp;BB446&amp;"&lt;/a&gt; ","")</f>
        <v/>
      </c>
      <c r="BH446" s="36" t="str">
        <f>IF(AT446&lt;&gt;"",AT446&amp;". ","")</f>
        <v/>
      </c>
      <c r="BI446" s="36" t="str">
        <f>IF(AV446&lt;&gt;"","Land use/disturbance history: "&amp;AV446&amp;". ","")</f>
        <v/>
      </c>
      <c r="BJ446" s="36" t="str">
        <f>IF(AW446&lt;&gt;"","Slope in degrees: "&amp;AW446&amp;". ","")</f>
        <v/>
      </c>
      <c r="BK446" s="36" t="str">
        <f>IF(AX446&lt;&gt;"","Slope aspect: "&amp;AX446&amp;". ","")</f>
        <v/>
      </c>
      <c r="BL446" s="36" t="str">
        <f>IF(AY446&lt;&gt;"","Soil description: "&amp;AY446&amp;". ","")</f>
        <v/>
      </c>
      <c r="BM446" s="36" t="str">
        <f>IF(BA446&lt;&gt;"","Terrain: "&amp;BA446&amp;". ","")</f>
        <v/>
      </c>
      <c r="BN446" s="36" t="str">
        <f t="shared" si="66"/>
        <v/>
      </c>
      <c r="BO446" t="str">
        <f t="shared" si="67"/>
        <v/>
      </c>
      <c r="BP446" t="str">
        <f>IF(BD446&lt;&gt;"","Permit: "&amp;BD446,"")</f>
        <v/>
      </c>
      <c r="BQ446" s="41" t="str">
        <f>IF(AA446="Abundant","Estimated frequency within viewshed: Abundant (&gt;500).",IF(AA446="Common","Estimated frequency within viewshed: Common (101-500).",IF(AA446="Frequent","Estimated frequency within viewshed: Frequent (11-100).",IF(AA446="Occasional","Estimated frequency within viewshed: Occasional (6-10).",IF(AA446="Rare","Estimated frequency within viewshed: Rare (1-5).","")))))</f>
        <v/>
      </c>
      <c r="BR446" s="41" t="str">
        <f>IF(B446&lt;&gt;"",B446&amp;". ","")</f>
        <v/>
      </c>
      <c r="BS446" s="41" t="str">
        <f>IF(M446="Same individual","Tissue sample collected.",IF(M446="Same population","Tissue sample collected from another individual in the same population.",""))</f>
        <v/>
      </c>
      <c r="BT446" s="41" t="str">
        <f>IF(R446&lt;&gt;"","Seed sample collected from "&amp;R446&amp;" plants within the same population.","")</f>
        <v/>
      </c>
      <c r="BU446" s="41" t="str">
        <f>IF(AB446&lt;&gt;"",AB446&amp;". ","")</f>
        <v/>
      </c>
      <c r="BV446" s="41" t="str">
        <f>IF(AE446&lt;&gt;"","Landowner: "&amp;AE446&amp;".","")</f>
        <v/>
      </c>
      <c r="BW446" s="41" t="str">
        <f>IF(AF446&lt;&gt;"","Element Occurrence ID: "&amp;AF446&amp;".","")</f>
        <v/>
      </c>
      <c r="BX446" s="41" t="str">
        <f t="shared" si="68"/>
        <v/>
      </c>
      <c r="BY446" t="str">
        <f t="shared" si="69"/>
        <v/>
      </c>
      <c r="BZ446" s="41" t="str">
        <f t="shared" si="70"/>
        <v/>
      </c>
      <c r="CA446" t="str">
        <f t="shared" si="71"/>
        <v/>
      </c>
      <c r="CB446" s="41" t="str">
        <f>IF(AU446&lt;&gt;"","Area immediately surrounding specimen: "&amp;AU446&amp;".","")</f>
        <v/>
      </c>
      <c r="CC446" s="41" t="str">
        <f>IF(T446&lt;&gt;"","Habit: "&amp;T446&amp;".","")</f>
        <v/>
      </c>
      <c r="CD446" s="41" t="str">
        <f>IF(U446&lt;&gt;"","Life history habit: "&amp;U446&amp;".","")</f>
        <v/>
      </c>
      <c r="CE446" s="41" t="str">
        <f>IF(V446&lt;&gt;"","Graminoid habit: "&amp;V446&amp;".","")</f>
        <v/>
      </c>
      <c r="CF446" s="41" t="str">
        <f>IF(W446&lt;&gt;"","Flower color: "&amp;W446&amp;".","")</f>
        <v/>
      </c>
      <c r="CG446" s="41" t="str">
        <f>IF(X446&lt;&gt;"","Height in centimeters: "&amp;X446&amp;".","")</f>
        <v/>
      </c>
      <c r="CH446" s="41" t="str">
        <f>IF(Y446&lt;&gt;"",Y446&amp;".","")</f>
        <v/>
      </c>
      <c r="CI446" s="41" t="str">
        <f t="shared" si="72"/>
        <v/>
      </c>
      <c r="CJ446" t="str">
        <f t="shared" si="73"/>
        <v/>
      </c>
      <c r="CK446" s="41" t="str">
        <f>IF(T446&lt;&gt;"","''habit'':"&amp;"''"&amp;T446&amp;"'',","")</f>
        <v/>
      </c>
      <c r="CL446" s="41" t="str">
        <f>IF(U446&lt;&gt;"","''life cycle habit'':"&amp;"''"&amp;U446&amp;"'',","")</f>
        <v/>
      </c>
      <c r="CM446" s="41" t="str">
        <f>IF(V446&lt;&gt;"","''graminoidHabit'':"&amp;"''"&amp;V446&amp;"'',","")</f>
        <v/>
      </c>
      <c r="CN446" s="41" t="str">
        <f>IF(W446&lt;&gt;"","''flower color'':"&amp;"''"&amp;W446&amp;"'',","")</f>
        <v/>
      </c>
      <c r="CO446" s="41" t="str">
        <f>IF(X446&lt;&gt;"","''heightInCentimeters'':"&amp;X446&amp;",","")</f>
        <v/>
      </c>
      <c r="CP446" s="41" t="str">
        <f>IF(Y446&lt;&gt;"",Y446,"")</f>
        <v/>
      </c>
      <c r="CQ446" s="41" t="str">
        <f t="shared" si="74"/>
        <v/>
      </c>
      <c r="CR446" s="42" t="str">
        <f t="shared" si="75"/>
        <v/>
      </c>
      <c r="CS446" t="str">
        <f t="shared" si="76"/>
        <v/>
      </c>
      <c r="CT446" t="str">
        <f>IF(L446="Y","tissue","")</f>
        <v/>
      </c>
      <c r="CU446" t="str">
        <f>IF(L446="Y","in collection","")</f>
        <v/>
      </c>
      <c r="CV446" t="str">
        <f>IF(L446="Y","dessicated","")</f>
        <v/>
      </c>
    </row>
    <row r="447" spans="1:100" ht="16.5" x14ac:dyDescent="0.3">
      <c r="A447" s="7"/>
      <c r="B447" s="19"/>
      <c r="C447" s="19"/>
      <c r="D447" s="19"/>
      <c r="E447" s="19"/>
      <c r="F447" s="19"/>
      <c r="G447" s="10"/>
      <c r="H447" s="14"/>
      <c r="I447" s="19"/>
      <c r="J447" s="19"/>
      <c r="K447" s="10"/>
      <c r="L447" s="19"/>
      <c r="M447" s="19"/>
      <c r="N447" s="19"/>
      <c r="O447" s="19"/>
      <c r="P447" s="19"/>
      <c r="Q447" s="24"/>
      <c r="R447" s="14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29"/>
      <c r="AL447" s="29"/>
      <c r="AM447" s="7"/>
      <c r="AN447" s="7"/>
      <c r="AO447" s="7"/>
      <c r="AP447" s="19"/>
      <c r="AQ447" s="19"/>
      <c r="AR447" s="19"/>
      <c r="AS447" s="14"/>
      <c r="AT447" s="19"/>
      <c r="AU447" s="19"/>
      <c r="AV447" s="19"/>
      <c r="AW447" s="14"/>
      <c r="AX447" s="19"/>
      <c r="AY447" s="19"/>
      <c r="AZ447" s="19"/>
      <c r="BA447" s="19"/>
      <c r="BB447" s="19"/>
      <c r="BC447" s="19"/>
      <c r="BD447" s="19"/>
      <c r="BE447" s="19"/>
      <c r="BF447" s="14"/>
      <c r="BG447" s="35" t="str">
        <f>IF(BB447&lt;&gt;"","&lt;a href='https://www.inaturalist.org/observations/"&amp;BB447&amp;" 'target='_blank' style='color: blue'&gt;iNaturalist Record: "&amp;BB447&amp;"&lt;/a&gt; ","")</f>
        <v/>
      </c>
      <c r="BH447" s="36" t="str">
        <f>IF(AT447&lt;&gt;"",AT447&amp;". ","")</f>
        <v/>
      </c>
      <c r="BI447" s="36" t="str">
        <f>IF(AV447&lt;&gt;"","Land use/disturbance history: "&amp;AV447&amp;". ","")</f>
        <v/>
      </c>
      <c r="BJ447" s="36" t="str">
        <f>IF(AW447&lt;&gt;"","Slope in degrees: "&amp;AW447&amp;". ","")</f>
        <v/>
      </c>
      <c r="BK447" s="36" t="str">
        <f>IF(AX447&lt;&gt;"","Slope aspect: "&amp;AX447&amp;". ","")</f>
        <v/>
      </c>
      <c r="BL447" s="36" t="str">
        <f>IF(AY447&lt;&gt;"","Soil description: "&amp;AY447&amp;". ","")</f>
        <v/>
      </c>
      <c r="BM447" s="36" t="str">
        <f>IF(BA447&lt;&gt;"","Terrain: "&amp;BA447&amp;". ","")</f>
        <v/>
      </c>
      <c r="BN447" s="36" t="str">
        <f t="shared" si="66"/>
        <v/>
      </c>
      <c r="BO447" t="str">
        <f t="shared" si="67"/>
        <v/>
      </c>
      <c r="BP447" t="str">
        <f>IF(BD447&lt;&gt;"","Permit: "&amp;BD447,"")</f>
        <v/>
      </c>
      <c r="BQ447" s="41" t="str">
        <f>IF(AA447="Abundant","Estimated frequency within viewshed: Abundant (&gt;500).",IF(AA447="Common","Estimated frequency within viewshed: Common (101-500).",IF(AA447="Frequent","Estimated frequency within viewshed: Frequent (11-100).",IF(AA447="Occasional","Estimated frequency within viewshed: Occasional (6-10).",IF(AA447="Rare","Estimated frequency within viewshed: Rare (1-5).","")))))</f>
        <v/>
      </c>
      <c r="BR447" s="41" t="str">
        <f>IF(B447&lt;&gt;"",B447&amp;". ","")</f>
        <v/>
      </c>
      <c r="BS447" s="41" t="str">
        <f>IF(M447="Same individual","Tissue sample collected.",IF(M447="Same population","Tissue sample collected from another individual in the same population.",""))</f>
        <v/>
      </c>
      <c r="BT447" s="41" t="str">
        <f>IF(R447&lt;&gt;"","Seed sample collected from "&amp;R447&amp;" plants within the same population.","")</f>
        <v/>
      </c>
      <c r="BU447" s="41" t="str">
        <f>IF(AB447&lt;&gt;"",AB447&amp;". ","")</f>
        <v/>
      </c>
      <c r="BV447" s="41" t="str">
        <f>IF(AE447&lt;&gt;"","Landowner: "&amp;AE447&amp;".","")</f>
        <v/>
      </c>
      <c r="BW447" s="41" t="str">
        <f>IF(AF447&lt;&gt;"","Element Occurrence ID: "&amp;AF447&amp;".","")</f>
        <v/>
      </c>
      <c r="BX447" s="41" t="str">
        <f t="shared" si="68"/>
        <v/>
      </c>
      <c r="BY447" t="str">
        <f t="shared" si="69"/>
        <v/>
      </c>
      <c r="BZ447" s="41" t="str">
        <f t="shared" si="70"/>
        <v/>
      </c>
      <c r="CA447" t="str">
        <f t="shared" si="71"/>
        <v/>
      </c>
      <c r="CB447" s="41" t="str">
        <f>IF(AU447&lt;&gt;"","Area immediately surrounding specimen: "&amp;AU447&amp;".","")</f>
        <v/>
      </c>
      <c r="CC447" s="41" t="str">
        <f>IF(T447&lt;&gt;"","Habit: "&amp;T447&amp;".","")</f>
        <v/>
      </c>
      <c r="CD447" s="41" t="str">
        <f>IF(U447&lt;&gt;"","Life history habit: "&amp;U447&amp;".","")</f>
        <v/>
      </c>
      <c r="CE447" s="41" t="str">
        <f>IF(V447&lt;&gt;"","Graminoid habit: "&amp;V447&amp;".","")</f>
        <v/>
      </c>
      <c r="CF447" s="41" t="str">
        <f>IF(W447&lt;&gt;"","Flower color: "&amp;W447&amp;".","")</f>
        <v/>
      </c>
      <c r="CG447" s="41" t="str">
        <f>IF(X447&lt;&gt;"","Height in centimeters: "&amp;X447&amp;".","")</f>
        <v/>
      </c>
      <c r="CH447" s="41" t="str">
        <f>IF(Y447&lt;&gt;"",Y447&amp;".","")</f>
        <v/>
      </c>
      <c r="CI447" s="41" t="str">
        <f t="shared" si="72"/>
        <v/>
      </c>
      <c r="CJ447" t="str">
        <f t="shared" si="73"/>
        <v/>
      </c>
      <c r="CK447" s="41" t="str">
        <f>IF(T447&lt;&gt;"","''habit'':"&amp;"''"&amp;T447&amp;"'',","")</f>
        <v/>
      </c>
      <c r="CL447" s="41" t="str">
        <f>IF(U447&lt;&gt;"","''life cycle habit'':"&amp;"''"&amp;U447&amp;"'',","")</f>
        <v/>
      </c>
      <c r="CM447" s="41" t="str">
        <f>IF(V447&lt;&gt;"","''graminoidHabit'':"&amp;"''"&amp;V447&amp;"'',","")</f>
        <v/>
      </c>
      <c r="CN447" s="41" t="str">
        <f>IF(W447&lt;&gt;"","''flower color'':"&amp;"''"&amp;W447&amp;"'',","")</f>
        <v/>
      </c>
      <c r="CO447" s="41" t="str">
        <f>IF(X447&lt;&gt;"","''heightInCentimeters'':"&amp;X447&amp;",","")</f>
        <v/>
      </c>
      <c r="CP447" s="41" t="str">
        <f>IF(Y447&lt;&gt;"",Y447,"")</f>
        <v/>
      </c>
      <c r="CQ447" s="41" t="str">
        <f t="shared" si="74"/>
        <v/>
      </c>
      <c r="CR447" s="42" t="str">
        <f t="shared" si="75"/>
        <v/>
      </c>
      <c r="CS447" t="str">
        <f t="shared" si="76"/>
        <v/>
      </c>
      <c r="CT447" t="str">
        <f>IF(L447="Y","tissue","")</f>
        <v/>
      </c>
      <c r="CU447" t="str">
        <f>IF(L447="Y","in collection","")</f>
        <v/>
      </c>
      <c r="CV447" t="str">
        <f>IF(L447="Y","dessicated","")</f>
        <v/>
      </c>
    </row>
    <row r="448" spans="1:100" ht="16.5" x14ac:dyDescent="0.3">
      <c r="A448" s="7"/>
      <c r="B448" s="19"/>
      <c r="C448" s="19"/>
      <c r="D448" s="19"/>
      <c r="E448" s="19"/>
      <c r="F448" s="19"/>
      <c r="G448" s="10"/>
      <c r="H448" s="14"/>
      <c r="I448" s="19"/>
      <c r="J448" s="19"/>
      <c r="K448" s="10"/>
      <c r="L448" s="19"/>
      <c r="M448" s="19"/>
      <c r="N448" s="19"/>
      <c r="O448" s="19"/>
      <c r="P448" s="19"/>
      <c r="Q448" s="24"/>
      <c r="R448" s="14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29"/>
      <c r="AL448" s="29"/>
      <c r="AM448" s="7"/>
      <c r="AN448" s="7"/>
      <c r="AO448" s="7"/>
      <c r="AP448" s="19"/>
      <c r="AQ448" s="19"/>
      <c r="AR448" s="19"/>
      <c r="AS448" s="14"/>
      <c r="AT448" s="19"/>
      <c r="AU448" s="19"/>
      <c r="AV448" s="19"/>
      <c r="AW448" s="14"/>
      <c r="AX448" s="19"/>
      <c r="AY448" s="19"/>
      <c r="AZ448" s="19"/>
      <c r="BA448" s="19"/>
      <c r="BB448" s="19"/>
      <c r="BC448" s="19"/>
      <c r="BD448" s="19"/>
      <c r="BE448" s="19"/>
      <c r="BF448" s="14"/>
      <c r="BG448" s="35" t="str">
        <f>IF(BB448&lt;&gt;"","&lt;a href='https://www.inaturalist.org/observations/"&amp;BB448&amp;" 'target='_blank' style='color: blue'&gt;iNaturalist Record: "&amp;BB448&amp;"&lt;/a&gt; ","")</f>
        <v/>
      </c>
      <c r="BH448" s="36" t="str">
        <f>IF(AT448&lt;&gt;"",AT448&amp;". ","")</f>
        <v/>
      </c>
      <c r="BI448" s="36" t="str">
        <f>IF(AV448&lt;&gt;"","Land use/disturbance history: "&amp;AV448&amp;". ","")</f>
        <v/>
      </c>
      <c r="BJ448" s="36" t="str">
        <f>IF(AW448&lt;&gt;"","Slope in degrees: "&amp;AW448&amp;". ","")</f>
        <v/>
      </c>
      <c r="BK448" s="36" t="str">
        <f>IF(AX448&lt;&gt;"","Slope aspect: "&amp;AX448&amp;". ","")</f>
        <v/>
      </c>
      <c r="BL448" s="36" t="str">
        <f>IF(AY448&lt;&gt;"","Soil description: "&amp;AY448&amp;". ","")</f>
        <v/>
      </c>
      <c r="BM448" s="36" t="str">
        <f>IF(BA448&lt;&gt;"","Terrain: "&amp;BA448&amp;". ","")</f>
        <v/>
      </c>
      <c r="BN448" s="36" t="str">
        <f t="shared" si="66"/>
        <v/>
      </c>
      <c r="BO448" t="str">
        <f t="shared" si="67"/>
        <v/>
      </c>
      <c r="BP448" t="str">
        <f>IF(BD448&lt;&gt;"","Permit: "&amp;BD448,"")</f>
        <v/>
      </c>
      <c r="BQ448" s="41" t="str">
        <f>IF(AA448="Abundant","Estimated frequency within viewshed: Abundant (&gt;500).",IF(AA448="Common","Estimated frequency within viewshed: Common (101-500).",IF(AA448="Frequent","Estimated frequency within viewshed: Frequent (11-100).",IF(AA448="Occasional","Estimated frequency within viewshed: Occasional (6-10).",IF(AA448="Rare","Estimated frequency within viewshed: Rare (1-5).","")))))</f>
        <v/>
      </c>
      <c r="BR448" s="41" t="str">
        <f>IF(B448&lt;&gt;"",B448&amp;". ","")</f>
        <v/>
      </c>
      <c r="BS448" s="41" t="str">
        <f>IF(M448="Same individual","Tissue sample collected.",IF(M448="Same population","Tissue sample collected from another individual in the same population.",""))</f>
        <v/>
      </c>
      <c r="BT448" s="41" t="str">
        <f>IF(R448&lt;&gt;"","Seed sample collected from "&amp;R448&amp;" plants within the same population.","")</f>
        <v/>
      </c>
      <c r="BU448" s="41" t="str">
        <f>IF(AB448&lt;&gt;"",AB448&amp;". ","")</f>
        <v/>
      </c>
      <c r="BV448" s="41" t="str">
        <f>IF(AE448&lt;&gt;"","Landowner: "&amp;AE448&amp;".","")</f>
        <v/>
      </c>
      <c r="BW448" s="41" t="str">
        <f>IF(AF448&lt;&gt;"","Element Occurrence ID: "&amp;AF448&amp;".","")</f>
        <v/>
      </c>
      <c r="BX448" s="41" t="str">
        <f t="shared" si="68"/>
        <v/>
      </c>
      <c r="BY448" t="str">
        <f t="shared" si="69"/>
        <v/>
      </c>
      <c r="BZ448" s="41" t="str">
        <f t="shared" si="70"/>
        <v/>
      </c>
      <c r="CA448" t="str">
        <f t="shared" si="71"/>
        <v/>
      </c>
      <c r="CB448" s="41" t="str">
        <f>IF(AU448&lt;&gt;"","Area immediately surrounding specimen: "&amp;AU448&amp;".","")</f>
        <v/>
      </c>
      <c r="CC448" s="41" t="str">
        <f>IF(T448&lt;&gt;"","Habit: "&amp;T448&amp;".","")</f>
        <v/>
      </c>
      <c r="CD448" s="41" t="str">
        <f>IF(U448&lt;&gt;"","Life history habit: "&amp;U448&amp;".","")</f>
        <v/>
      </c>
      <c r="CE448" s="41" t="str">
        <f>IF(V448&lt;&gt;"","Graminoid habit: "&amp;V448&amp;".","")</f>
        <v/>
      </c>
      <c r="CF448" s="41" t="str">
        <f>IF(W448&lt;&gt;"","Flower color: "&amp;W448&amp;".","")</f>
        <v/>
      </c>
      <c r="CG448" s="41" t="str">
        <f>IF(X448&lt;&gt;"","Height in centimeters: "&amp;X448&amp;".","")</f>
        <v/>
      </c>
      <c r="CH448" s="41" t="str">
        <f>IF(Y448&lt;&gt;"",Y448&amp;".","")</f>
        <v/>
      </c>
      <c r="CI448" s="41" t="str">
        <f t="shared" si="72"/>
        <v/>
      </c>
      <c r="CJ448" t="str">
        <f t="shared" si="73"/>
        <v/>
      </c>
      <c r="CK448" s="41" t="str">
        <f>IF(T448&lt;&gt;"","''habit'':"&amp;"''"&amp;T448&amp;"'',","")</f>
        <v/>
      </c>
      <c r="CL448" s="41" t="str">
        <f>IF(U448&lt;&gt;"","''life cycle habit'':"&amp;"''"&amp;U448&amp;"'',","")</f>
        <v/>
      </c>
      <c r="CM448" s="41" t="str">
        <f>IF(V448&lt;&gt;"","''graminoidHabit'':"&amp;"''"&amp;V448&amp;"'',","")</f>
        <v/>
      </c>
      <c r="CN448" s="41" t="str">
        <f>IF(W448&lt;&gt;"","''flower color'':"&amp;"''"&amp;W448&amp;"'',","")</f>
        <v/>
      </c>
      <c r="CO448" s="41" t="str">
        <f>IF(X448&lt;&gt;"","''heightInCentimeters'':"&amp;X448&amp;",","")</f>
        <v/>
      </c>
      <c r="CP448" s="41" t="str">
        <f>IF(Y448&lt;&gt;"",Y448,"")</f>
        <v/>
      </c>
      <c r="CQ448" s="41" t="str">
        <f t="shared" si="74"/>
        <v/>
      </c>
      <c r="CR448" s="42" t="str">
        <f t="shared" si="75"/>
        <v/>
      </c>
      <c r="CS448" t="str">
        <f t="shared" si="76"/>
        <v/>
      </c>
      <c r="CT448" t="str">
        <f>IF(L448="Y","tissue","")</f>
        <v/>
      </c>
      <c r="CU448" t="str">
        <f>IF(L448="Y","in collection","")</f>
        <v/>
      </c>
      <c r="CV448" t="str">
        <f>IF(L448="Y","dessicated","")</f>
        <v/>
      </c>
    </row>
    <row r="449" spans="1:100" ht="16.5" x14ac:dyDescent="0.3">
      <c r="A449" s="7"/>
      <c r="B449" s="19"/>
      <c r="C449" s="19"/>
      <c r="D449" s="19"/>
      <c r="E449" s="19"/>
      <c r="F449" s="19"/>
      <c r="G449" s="10"/>
      <c r="H449" s="14"/>
      <c r="I449" s="19"/>
      <c r="J449" s="19"/>
      <c r="K449" s="10"/>
      <c r="L449" s="19"/>
      <c r="M449" s="19"/>
      <c r="N449" s="19"/>
      <c r="O449" s="19"/>
      <c r="P449" s="19"/>
      <c r="Q449" s="24"/>
      <c r="R449" s="14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29"/>
      <c r="AL449" s="29"/>
      <c r="AM449" s="7"/>
      <c r="AN449" s="7"/>
      <c r="AO449" s="7"/>
      <c r="AP449" s="19"/>
      <c r="AQ449" s="19"/>
      <c r="AR449" s="19"/>
      <c r="AS449" s="14"/>
      <c r="AT449" s="19"/>
      <c r="AU449" s="19"/>
      <c r="AV449" s="19"/>
      <c r="AW449" s="14"/>
      <c r="AX449" s="19"/>
      <c r="AY449" s="19"/>
      <c r="AZ449" s="19"/>
      <c r="BA449" s="19"/>
      <c r="BB449" s="19"/>
      <c r="BC449" s="19"/>
      <c r="BD449" s="19"/>
      <c r="BE449" s="19"/>
      <c r="BF449" s="14"/>
      <c r="BG449" s="35" t="str">
        <f>IF(BB449&lt;&gt;"","&lt;a href='https://www.inaturalist.org/observations/"&amp;BB449&amp;" 'target='_blank' style='color: blue'&gt;iNaturalist Record: "&amp;BB449&amp;"&lt;/a&gt; ","")</f>
        <v/>
      </c>
      <c r="BH449" s="36" t="str">
        <f>IF(AT449&lt;&gt;"",AT449&amp;". ","")</f>
        <v/>
      </c>
      <c r="BI449" s="36" t="str">
        <f>IF(AV449&lt;&gt;"","Land use/disturbance history: "&amp;AV449&amp;". ","")</f>
        <v/>
      </c>
      <c r="BJ449" s="36" t="str">
        <f>IF(AW449&lt;&gt;"","Slope in degrees: "&amp;AW449&amp;". ","")</f>
        <v/>
      </c>
      <c r="BK449" s="36" t="str">
        <f>IF(AX449&lt;&gt;"","Slope aspect: "&amp;AX449&amp;". ","")</f>
        <v/>
      </c>
      <c r="BL449" s="36" t="str">
        <f>IF(AY449&lt;&gt;"","Soil description: "&amp;AY449&amp;". ","")</f>
        <v/>
      </c>
      <c r="BM449" s="36" t="str">
        <f>IF(BA449&lt;&gt;"","Terrain: "&amp;BA449&amp;". ","")</f>
        <v/>
      </c>
      <c r="BN449" s="36" t="str">
        <f t="shared" si="66"/>
        <v/>
      </c>
      <c r="BO449" t="str">
        <f t="shared" si="67"/>
        <v/>
      </c>
      <c r="BP449" t="str">
        <f>IF(BD449&lt;&gt;"","Permit: "&amp;BD449,"")</f>
        <v/>
      </c>
      <c r="BQ449" s="41" t="str">
        <f>IF(AA449="Abundant","Estimated frequency within viewshed: Abundant (&gt;500).",IF(AA449="Common","Estimated frequency within viewshed: Common (101-500).",IF(AA449="Frequent","Estimated frequency within viewshed: Frequent (11-100).",IF(AA449="Occasional","Estimated frequency within viewshed: Occasional (6-10).",IF(AA449="Rare","Estimated frequency within viewshed: Rare (1-5).","")))))</f>
        <v/>
      </c>
      <c r="BR449" s="41" t="str">
        <f>IF(B449&lt;&gt;"",B449&amp;". ","")</f>
        <v/>
      </c>
      <c r="BS449" s="41" t="str">
        <f>IF(M449="Same individual","Tissue sample collected.",IF(M449="Same population","Tissue sample collected from another individual in the same population.",""))</f>
        <v/>
      </c>
      <c r="BT449" s="41" t="str">
        <f>IF(R449&lt;&gt;"","Seed sample collected from "&amp;R449&amp;" plants within the same population.","")</f>
        <v/>
      </c>
      <c r="BU449" s="41" t="str">
        <f>IF(AB449&lt;&gt;"",AB449&amp;". ","")</f>
        <v/>
      </c>
      <c r="BV449" s="41" t="str">
        <f>IF(AE449&lt;&gt;"","Landowner: "&amp;AE449&amp;".","")</f>
        <v/>
      </c>
      <c r="BW449" s="41" t="str">
        <f>IF(AF449&lt;&gt;"","Element Occurrence ID: "&amp;AF449&amp;".","")</f>
        <v/>
      </c>
      <c r="BX449" s="41" t="str">
        <f t="shared" si="68"/>
        <v/>
      </c>
      <c r="BY449" t="str">
        <f t="shared" si="69"/>
        <v/>
      </c>
      <c r="BZ449" s="41" t="str">
        <f t="shared" si="70"/>
        <v/>
      </c>
      <c r="CA449" t="str">
        <f t="shared" si="71"/>
        <v/>
      </c>
      <c r="CB449" s="41" t="str">
        <f>IF(AU449&lt;&gt;"","Area immediately surrounding specimen: "&amp;AU449&amp;".","")</f>
        <v/>
      </c>
      <c r="CC449" s="41" t="str">
        <f>IF(T449&lt;&gt;"","Habit: "&amp;T449&amp;".","")</f>
        <v/>
      </c>
      <c r="CD449" s="41" t="str">
        <f>IF(U449&lt;&gt;"","Life history habit: "&amp;U449&amp;".","")</f>
        <v/>
      </c>
      <c r="CE449" s="41" t="str">
        <f>IF(V449&lt;&gt;"","Graminoid habit: "&amp;V449&amp;".","")</f>
        <v/>
      </c>
      <c r="CF449" s="41" t="str">
        <f>IF(W449&lt;&gt;"","Flower color: "&amp;W449&amp;".","")</f>
        <v/>
      </c>
      <c r="CG449" s="41" t="str">
        <f>IF(X449&lt;&gt;"","Height in centimeters: "&amp;X449&amp;".","")</f>
        <v/>
      </c>
      <c r="CH449" s="41" t="str">
        <f>IF(Y449&lt;&gt;"",Y449&amp;".","")</f>
        <v/>
      </c>
      <c r="CI449" s="41" t="str">
        <f t="shared" si="72"/>
        <v/>
      </c>
      <c r="CJ449" t="str">
        <f t="shared" si="73"/>
        <v/>
      </c>
      <c r="CK449" s="41" t="str">
        <f>IF(T449&lt;&gt;"","''habit'':"&amp;"''"&amp;T449&amp;"'',","")</f>
        <v/>
      </c>
      <c r="CL449" s="41" t="str">
        <f>IF(U449&lt;&gt;"","''life cycle habit'':"&amp;"''"&amp;U449&amp;"'',","")</f>
        <v/>
      </c>
      <c r="CM449" s="41" t="str">
        <f>IF(V449&lt;&gt;"","''graminoidHabit'':"&amp;"''"&amp;V449&amp;"'',","")</f>
        <v/>
      </c>
      <c r="CN449" s="41" t="str">
        <f>IF(W449&lt;&gt;"","''flower color'':"&amp;"''"&amp;W449&amp;"'',","")</f>
        <v/>
      </c>
      <c r="CO449" s="41" t="str">
        <f>IF(X449&lt;&gt;"","''heightInCentimeters'':"&amp;X449&amp;",","")</f>
        <v/>
      </c>
      <c r="CP449" s="41" t="str">
        <f>IF(Y449&lt;&gt;"",Y449,"")</f>
        <v/>
      </c>
      <c r="CQ449" s="41" t="str">
        <f t="shared" si="74"/>
        <v/>
      </c>
      <c r="CR449" s="42" t="str">
        <f t="shared" si="75"/>
        <v/>
      </c>
      <c r="CS449" t="str">
        <f t="shared" si="76"/>
        <v/>
      </c>
      <c r="CT449" t="str">
        <f>IF(L449="Y","tissue","")</f>
        <v/>
      </c>
      <c r="CU449" t="str">
        <f>IF(L449="Y","in collection","")</f>
        <v/>
      </c>
      <c r="CV449" t="str">
        <f>IF(L449="Y","dessicated","")</f>
        <v/>
      </c>
    </row>
    <row r="450" spans="1:100" ht="16.5" x14ac:dyDescent="0.3">
      <c r="A450" s="7"/>
      <c r="B450" s="19"/>
      <c r="C450" s="19"/>
      <c r="D450" s="19"/>
      <c r="E450" s="19"/>
      <c r="F450" s="19"/>
      <c r="G450" s="10"/>
      <c r="H450" s="14"/>
      <c r="I450" s="19"/>
      <c r="J450" s="19"/>
      <c r="K450" s="10"/>
      <c r="L450" s="19"/>
      <c r="M450" s="19"/>
      <c r="N450" s="19"/>
      <c r="O450" s="19"/>
      <c r="P450" s="19"/>
      <c r="Q450" s="24"/>
      <c r="R450" s="14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29"/>
      <c r="AL450" s="29"/>
      <c r="AM450" s="7"/>
      <c r="AN450" s="7"/>
      <c r="AO450" s="7"/>
      <c r="AP450" s="19"/>
      <c r="AQ450" s="19"/>
      <c r="AR450" s="19"/>
      <c r="AS450" s="14"/>
      <c r="AT450" s="19"/>
      <c r="AU450" s="19"/>
      <c r="AV450" s="19"/>
      <c r="AW450" s="14"/>
      <c r="AX450" s="19"/>
      <c r="AY450" s="19"/>
      <c r="AZ450" s="19"/>
      <c r="BA450" s="19"/>
      <c r="BB450" s="19"/>
      <c r="BC450" s="19"/>
      <c r="BD450" s="19"/>
      <c r="BE450" s="19"/>
      <c r="BF450" s="14"/>
      <c r="BG450" s="35" t="str">
        <f>IF(BB450&lt;&gt;"","&lt;a href='https://www.inaturalist.org/observations/"&amp;BB450&amp;" 'target='_blank' style='color: blue'&gt;iNaturalist Record: "&amp;BB450&amp;"&lt;/a&gt; ","")</f>
        <v/>
      </c>
      <c r="BH450" s="36" t="str">
        <f>IF(AT450&lt;&gt;"",AT450&amp;". ","")</f>
        <v/>
      </c>
      <c r="BI450" s="36" t="str">
        <f>IF(AV450&lt;&gt;"","Land use/disturbance history: "&amp;AV450&amp;". ","")</f>
        <v/>
      </c>
      <c r="BJ450" s="36" t="str">
        <f>IF(AW450&lt;&gt;"","Slope in degrees: "&amp;AW450&amp;". ","")</f>
        <v/>
      </c>
      <c r="BK450" s="36" t="str">
        <f>IF(AX450&lt;&gt;"","Slope aspect: "&amp;AX450&amp;". ","")</f>
        <v/>
      </c>
      <c r="BL450" s="36" t="str">
        <f>IF(AY450&lt;&gt;"","Soil description: "&amp;AY450&amp;". ","")</f>
        <v/>
      </c>
      <c r="BM450" s="36" t="str">
        <f>IF(BA450&lt;&gt;"","Terrain: "&amp;BA450&amp;". ","")</f>
        <v/>
      </c>
      <c r="BN450" s="36" t="str">
        <f t="shared" si="66"/>
        <v/>
      </c>
      <c r="BO450" t="str">
        <f t="shared" si="67"/>
        <v/>
      </c>
      <c r="BP450" t="str">
        <f>IF(BD450&lt;&gt;"","Permit: "&amp;BD450,"")</f>
        <v/>
      </c>
      <c r="BQ450" s="41" t="str">
        <f>IF(AA450="Abundant","Estimated frequency within viewshed: Abundant (&gt;500).",IF(AA450="Common","Estimated frequency within viewshed: Common (101-500).",IF(AA450="Frequent","Estimated frequency within viewshed: Frequent (11-100).",IF(AA450="Occasional","Estimated frequency within viewshed: Occasional (6-10).",IF(AA450="Rare","Estimated frequency within viewshed: Rare (1-5).","")))))</f>
        <v/>
      </c>
      <c r="BR450" s="41" t="str">
        <f>IF(B450&lt;&gt;"",B450&amp;". ","")</f>
        <v/>
      </c>
      <c r="BS450" s="41" t="str">
        <f>IF(M450="Same individual","Tissue sample collected.",IF(M450="Same population","Tissue sample collected from another individual in the same population.",""))</f>
        <v/>
      </c>
      <c r="BT450" s="41" t="str">
        <f>IF(R450&lt;&gt;"","Seed sample collected from "&amp;R450&amp;" plants within the same population.","")</f>
        <v/>
      </c>
      <c r="BU450" s="41" t="str">
        <f>IF(AB450&lt;&gt;"",AB450&amp;". ","")</f>
        <v/>
      </c>
      <c r="BV450" s="41" t="str">
        <f>IF(AE450&lt;&gt;"","Landowner: "&amp;AE450&amp;".","")</f>
        <v/>
      </c>
      <c r="BW450" s="41" t="str">
        <f>IF(AF450&lt;&gt;"","Element Occurrence ID: "&amp;AF450&amp;".","")</f>
        <v/>
      </c>
      <c r="BX450" s="41" t="str">
        <f t="shared" si="68"/>
        <v/>
      </c>
      <c r="BY450" t="str">
        <f t="shared" si="69"/>
        <v/>
      </c>
      <c r="BZ450" s="41" t="str">
        <f t="shared" si="70"/>
        <v/>
      </c>
      <c r="CA450" t="str">
        <f t="shared" si="71"/>
        <v/>
      </c>
      <c r="CB450" s="41" t="str">
        <f>IF(AU450&lt;&gt;"","Area immediately surrounding specimen: "&amp;AU450&amp;".","")</f>
        <v/>
      </c>
      <c r="CC450" s="41" t="str">
        <f>IF(T450&lt;&gt;"","Habit: "&amp;T450&amp;".","")</f>
        <v/>
      </c>
      <c r="CD450" s="41" t="str">
        <f>IF(U450&lt;&gt;"","Life history habit: "&amp;U450&amp;".","")</f>
        <v/>
      </c>
      <c r="CE450" s="41" t="str">
        <f>IF(V450&lt;&gt;"","Graminoid habit: "&amp;V450&amp;".","")</f>
        <v/>
      </c>
      <c r="CF450" s="41" t="str">
        <f>IF(W450&lt;&gt;"","Flower color: "&amp;W450&amp;".","")</f>
        <v/>
      </c>
      <c r="CG450" s="41" t="str">
        <f>IF(X450&lt;&gt;"","Height in centimeters: "&amp;X450&amp;".","")</f>
        <v/>
      </c>
      <c r="CH450" s="41" t="str">
        <f>IF(Y450&lt;&gt;"",Y450&amp;".","")</f>
        <v/>
      </c>
      <c r="CI450" s="41" t="str">
        <f t="shared" si="72"/>
        <v/>
      </c>
      <c r="CJ450" t="str">
        <f t="shared" si="73"/>
        <v/>
      </c>
      <c r="CK450" s="41" t="str">
        <f>IF(T450&lt;&gt;"","''habit'':"&amp;"''"&amp;T450&amp;"'',","")</f>
        <v/>
      </c>
      <c r="CL450" s="41" t="str">
        <f>IF(U450&lt;&gt;"","''life cycle habit'':"&amp;"''"&amp;U450&amp;"'',","")</f>
        <v/>
      </c>
      <c r="CM450" s="41" t="str">
        <f>IF(V450&lt;&gt;"","''graminoidHabit'':"&amp;"''"&amp;V450&amp;"'',","")</f>
        <v/>
      </c>
      <c r="CN450" s="41" t="str">
        <f>IF(W450&lt;&gt;"","''flower color'':"&amp;"''"&amp;W450&amp;"'',","")</f>
        <v/>
      </c>
      <c r="CO450" s="41" t="str">
        <f>IF(X450&lt;&gt;"","''heightInCentimeters'':"&amp;X450&amp;",","")</f>
        <v/>
      </c>
      <c r="CP450" s="41" t="str">
        <f>IF(Y450&lt;&gt;"",Y450,"")</f>
        <v/>
      </c>
      <c r="CQ450" s="41" t="str">
        <f t="shared" si="74"/>
        <v/>
      </c>
      <c r="CR450" s="42" t="str">
        <f t="shared" si="75"/>
        <v/>
      </c>
      <c r="CS450" t="str">
        <f t="shared" si="76"/>
        <v/>
      </c>
      <c r="CT450" t="str">
        <f>IF(L450="Y","tissue","")</f>
        <v/>
      </c>
      <c r="CU450" t="str">
        <f>IF(L450="Y","in collection","")</f>
        <v/>
      </c>
      <c r="CV450" t="str">
        <f>IF(L450="Y","dessicated","")</f>
        <v/>
      </c>
    </row>
    <row r="451" spans="1:100" ht="16.5" x14ac:dyDescent="0.3">
      <c r="A451" s="7"/>
      <c r="B451" s="19"/>
      <c r="C451" s="19"/>
      <c r="D451" s="19"/>
      <c r="E451" s="19"/>
      <c r="F451" s="19"/>
      <c r="G451" s="10"/>
      <c r="H451" s="14"/>
      <c r="I451" s="19"/>
      <c r="J451" s="19"/>
      <c r="K451" s="10"/>
      <c r="L451" s="19"/>
      <c r="M451" s="19"/>
      <c r="N451" s="19"/>
      <c r="O451" s="19"/>
      <c r="P451" s="19"/>
      <c r="Q451" s="24"/>
      <c r="R451" s="14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29"/>
      <c r="AL451" s="29"/>
      <c r="AM451" s="7"/>
      <c r="AN451" s="7"/>
      <c r="AO451" s="7"/>
      <c r="AP451" s="19"/>
      <c r="AQ451" s="19"/>
      <c r="AR451" s="19"/>
      <c r="AS451" s="14"/>
      <c r="AT451" s="19"/>
      <c r="AU451" s="19"/>
      <c r="AV451" s="19"/>
      <c r="AW451" s="14"/>
      <c r="AX451" s="19"/>
      <c r="AY451" s="19"/>
      <c r="AZ451" s="19"/>
      <c r="BA451" s="19"/>
      <c r="BB451" s="19"/>
      <c r="BC451" s="19"/>
      <c r="BD451" s="19"/>
      <c r="BE451" s="19"/>
      <c r="BF451" s="14"/>
      <c r="BG451" s="35" t="str">
        <f>IF(BB451&lt;&gt;"","&lt;a href='https://www.inaturalist.org/observations/"&amp;BB451&amp;" 'target='_blank' style='color: blue'&gt;iNaturalist Record: "&amp;BB451&amp;"&lt;/a&gt; ","")</f>
        <v/>
      </c>
      <c r="BH451" s="36" t="str">
        <f>IF(AT451&lt;&gt;"",AT451&amp;". ","")</f>
        <v/>
      </c>
      <c r="BI451" s="36" t="str">
        <f>IF(AV451&lt;&gt;"","Land use/disturbance history: "&amp;AV451&amp;". ","")</f>
        <v/>
      </c>
      <c r="BJ451" s="36" t="str">
        <f>IF(AW451&lt;&gt;"","Slope in degrees: "&amp;AW451&amp;". ","")</f>
        <v/>
      </c>
      <c r="BK451" s="36" t="str">
        <f>IF(AX451&lt;&gt;"","Slope aspect: "&amp;AX451&amp;". ","")</f>
        <v/>
      </c>
      <c r="BL451" s="36" t="str">
        <f>IF(AY451&lt;&gt;"","Soil description: "&amp;AY451&amp;". ","")</f>
        <v/>
      </c>
      <c r="BM451" s="36" t="str">
        <f>IF(BA451&lt;&gt;"","Terrain: "&amp;BA451&amp;". ","")</f>
        <v/>
      </c>
      <c r="BN451" s="36" t="str">
        <f t="shared" si="66"/>
        <v/>
      </c>
      <c r="BO451" t="str">
        <f t="shared" si="67"/>
        <v/>
      </c>
      <c r="BP451" t="str">
        <f>IF(BD451&lt;&gt;"","Permit: "&amp;BD451,"")</f>
        <v/>
      </c>
      <c r="BQ451" s="41" t="str">
        <f>IF(AA451="Abundant","Estimated frequency within viewshed: Abundant (&gt;500).",IF(AA451="Common","Estimated frequency within viewshed: Common (101-500).",IF(AA451="Frequent","Estimated frequency within viewshed: Frequent (11-100).",IF(AA451="Occasional","Estimated frequency within viewshed: Occasional (6-10).",IF(AA451="Rare","Estimated frequency within viewshed: Rare (1-5).","")))))</f>
        <v/>
      </c>
      <c r="BR451" s="41" t="str">
        <f>IF(B451&lt;&gt;"",B451&amp;". ","")</f>
        <v/>
      </c>
      <c r="BS451" s="41" t="str">
        <f>IF(M451="Same individual","Tissue sample collected.",IF(M451="Same population","Tissue sample collected from another individual in the same population.",""))</f>
        <v/>
      </c>
      <c r="BT451" s="41" t="str">
        <f>IF(R451&lt;&gt;"","Seed sample collected from "&amp;R451&amp;" plants within the same population.","")</f>
        <v/>
      </c>
      <c r="BU451" s="41" t="str">
        <f>IF(AB451&lt;&gt;"",AB451&amp;". ","")</f>
        <v/>
      </c>
      <c r="BV451" s="41" t="str">
        <f>IF(AE451&lt;&gt;"","Landowner: "&amp;AE451&amp;".","")</f>
        <v/>
      </c>
      <c r="BW451" s="41" t="str">
        <f>IF(AF451&lt;&gt;"","Element Occurrence ID: "&amp;AF451&amp;".","")</f>
        <v/>
      </c>
      <c r="BX451" s="41" t="str">
        <f t="shared" si="68"/>
        <v/>
      </c>
      <c r="BY451" t="str">
        <f t="shared" si="69"/>
        <v/>
      </c>
      <c r="BZ451" s="41" t="str">
        <f t="shared" si="70"/>
        <v/>
      </c>
      <c r="CA451" t="str">
        <f t="shared" si="71"/>
        <v/>
      </c>
      <c r="CB451" s="41" t="str">
        <f>IF(AU451&lt;&gt;"","Area immediately surrounding specimen: "&amp;AU451&amp;".","")</f>
        <v/>
      </c>
      <c r="CC451" s="41" t="str">
        <f>IF(T451&lt;&gt;"","Habit: "&amp;T451&amp;".","")</f>
        <v/>
      </c>
      <c r="CD451" s="41" t="str">
        <f>IF(U451&lt;&gt;"","Life history habit: "&amp;U451&amp;".","")</f>
        <v/>
      </c>
      <c r="CE451" s="41" t="str">
        <f>IF(V451&lt;&gt;"","Graminoid habit: "&amp;V451&amp;".","")</f>
        <v/>
      </c>
      <c r="CF451" s="41" t="str">
        <f>IF(W451&lt;&gt;"","Flower color: "&amp;W451&amp;".","")</f>
        <v/>
      </c>
      <c r="CG451" s="41" t="str">
        <f>IF(X451&lt;&gt;"","Height in centimeters: "&amp;X451&amp;".","")</f>
        <v/>
      </c>
      <c r="CH451" s="41" t="str">
        <f>IF(Y451&lt;&gt;"",Y451&amp;".","")</f>
        <v/>
      </c>
      <c r="CI451" s="41" t="str">
        <f t="shared" si="72"/>
        <v/>
      </c>
      <c r="CJ451" t="str">
        <f t="shared" si="73"/>
        <v/>
      </c>
      <c r="CK451" s="41" t="str">
        <f>IF(T451&lt;&gt;"","''habit'':"&amp;"''"&amp;T451&amp;"'',","")</f>
        <v/>
      </c>
      <c r="CL451" s="41" t="str">
        <f>IF(U451&lt;&gt;"","''life cycle habit'':"&amp;"''"&amp;U451&amp;"'',","")</f>
        <v/>
      </c>
      <c r="CM451" s="41" t="str">
        <f>IF(V451&lt;&gt;"","''graminoidHabit'':"&amp;"''"&amp;V451&amp;"'',","")</f>
        <v/>
      </c>
      <c r="CN451" s="41" t="str">
        <f>IF(W451&lt;&gt;"","''flower color'':"&amp;"''"&amp;W451&amp;"'',","")</f>
        <v/>
      </c>
      <c r="CO451" s="41" t="str">
        <f>IF(X451&lt;&gt;"","''heightInCentimeters'':"&amp;X451&amp;",","")</f>
        <v/>
      </c>
      <c r="CP451" s="41" t="str">
        <f>IF(Y451&lt;&gt;"",Y451,"")</f>
        <v/>
      </c>
      <c r="CQ451" s="41" t="str">
        <f t="shared" si="74"/>
        <v/>
      </c>
      <c r="CR451" s="42" t="str">
        <f t="shared" si="75"/>
        <v/>
      </c>
      <c r="CS451" t="str">
        <f t="shared" si="76"/>
        <v/>
      </c>
      <c r="CT451" t="str">
        <f>IF(L451="Y","tissue","")</f>
        <v/>
      </c>
      <c r="CU451" t="str">
        <f>IF(L451="Y","in collection","")</f>
        <v/>
      </c>
      <c r="CV451" t="str">
        <f>IF(L451="Y","dessicated","")</f>
        <v/>
      </c>
    </row>
    <row r="452" spans="1:100" ht="16.5" x14ac:dyDescent="0.3">
      <c r="A452" s="7"/>
      <c r="B452" s="19"/>
      <c r="C452" s="19"/>
      <c r="D452" s="19"/>
      <c r="E452" s="19"/>
      <c r="F452" s="19"/>
      <c r="G452" s="10"/>
      <c r="H452" s="14"/>
      <c r="I452" s="19"/>
      <c r="J452" s="19"/>
      <c r="K452" s="10"/>
      <c r="L452" s="19"/>
      <c r="M452" s="19"/>
      <c r="N452" s="19"/>
      <c r="O452" s="19"/>
      <c r="P452" s="19"/>
      <c r="Q452" s="24"/>
      <c r="R452" s="14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29"/>
      <c r="AL452" s="29"/>
      <c r="AM452" s="7"/>
      <c r="AN452" s="7"/>
      <c r="AO452" s="7"/>
      <c r="AP452" s="19"/>
      <c r="AQ452" s="19"/>
      <c r="AR452" s="19"/>
      <c r="AS452" s="14"/>
      <c r="AT452" s="19"/>
      <c r="AU452" s="19"/>
      <c r="AV452" s="19"/>
      <c r="AW452" s="14"/>
      <c r="AX452" s="19"/>
      <c r="AY452" s="19"/>
      <c r="AZ452" s="19"/>
      <c r="BA452" s="19"/>
      <c r="BB452" s="19"/>
      <c r="BC452" s="19"/>
      <c r="BD452" s="19"/>
      <c r="BE452" s="19"/>
      <c r="BF452" s="14"/>
      <c r="BG452" s="35" t="str">
        <f>IF(BB452&lt;&gt;"","&lt;a href='https://www.inaturalist.org/observations/"&amp;BB452&amp;" 'target='_blank' style='color: blue'&gt;iNaturalist Record: "&amp;BB452&amp;"&lt;/a&gt; ","")</f>
        <v/>
      </c>
      <c r="BH452" s="36" t="str">
        <f>IF(AT452&lt;&gt;"",AT452&amp;". ","")</f>
        <v/>
      </c>
      <c r="BI452" s="36" t="str">
        <f>IF(AV452&lt;&gt;"","Land use/disturbance history: "&amp;AV452&amp;". ","")</f>
        <v/>
      </c>
      <c r="BJ452" s="36" t="str">
        <f>IF(AW452&lt;&gt;"","Slope in degrees: "&amp;AW452&amp;". ","")</f>
        <v/>
      </c>
      <c r="BK452" s="36" t="str">
        <f>IF(AX452&lt;&gt;"","Slope aspect: "&amp;AX452&amp;". ","")</f>
        <v/>
      </c>
      <c r="BL452" s="36" t="str">
        <f>IF(AY452&lt;&gt;"","Soil description: "&amp;AY452&amp;". ","")</f>
        <v/>
      </c>
      <c r="BM452" s="36" t="str">
        <f>IF(BA452&lt;&gt;"","Terrain: "&amp;BA452&amp;". ","")</f>
        <v/>
      </c>
      <c r="BN452" s="36" t="str">
        <f t="shared" ref="BN452:BN515" si="77">TRIM(BH452&amp;BI452&amp;BJ452&amp;BK452&amp;BL452&amp;BM452&amp;CB452)</f>
        <v/>
      </c>
      <c r="BO452" t="str">
        <f t="shared" ref="BO452:BO515" si="78">SUBSTITUTE(BN452,"..",".")</f>
        <v/>
      </c>
      <c r="BP452" t="str">
        <f>IF(BD452&lt;&gt;"","Permit: "&amp;BD452,"")</f>
        <v/>
      </c>
      <c r="BQ452" s="41" t="str">
        <f>IF(AA452="Abundant","Estimated frequency within viewshed: Abundant (&gt;500).",IF(AA452="Common","Estimated frequency within viewshed: Common (101-500).",IF(AA452="Frequent","Estimated frequency within viewshed: Frequent (11-100).",IF(AA452="Occasional","Estimated frequency within viewshed: Occasional (6-10).",IF(AA452="Rare","Estimated frequency within viewshed: Rare (1-5).","")))))</f>
        <v/>
      </c>
      <c r="BR452" s="41" t="str">
        <f>IF(B452&lt;&gt;"",B452&amp;". ","")</f>
        <v/>
      </c>
      <c r="BS452" s="41" t="str">
        <f>IF(M452="Same individual","Tissue sample collected.",IF(M452="Same population","Tissue sample collected from another individual in the same population.",""))</f>
        <v/>
      </c>
      <c r="BT452" s="41" t="str">
        <f>IF(R452&lt;&gt;"","Seed sample collected from "&amp;R452&amp;" plants within the same population.","")</f>
        <v/>
      </c>
      <c r="BU452" s="41" t="str">
        <f>IF(AB452&lt;&gt;"",AB452&amp;". ","")</f>
        <v/>
      </c>
      <c r="BV452" s="41" t="str">
        <f>IF(AE452&lt;&gt;"","Landowner: "&amp;AE452&amp;".","")</f>
        <v/>
      </c>
      <c r="BW452" s="41" t="str">
        <f>IF(AF452&lt;&gt;"","Element Occurrence ID: "&amp;AF452&amp;".","")</f>
        <v/>
      </c>
      <c r="BX452" s="41" t="str">
        <f t="shared" ref="BX452:BX515" si="79">TRIM(BV452&amp;" "&amp;BW452)</f>
        <v/>
      </c>
      <c r="BY452" t="str">
        <f t="shared" ref="BY452:BY515" si="80">SUBSTITUTE(BX452,"..",".")</f>
        <v/>
      </c>
      <c r="BZ452" s="41" t="str">
        <f t="shared" ref="BZ452:BZ515" si="81">TRIM(BR452&amp;BQ452&amp;BS452&amp;BT452&amp;BU452&amp;BG452)</f>
        <v/>
      </c>
      <c r="CA452" t="str">
        <f t="shared" ref="CA452:CA515" si="82">SUBSTITUTE(BZ452,"..",".")</f>
        <v/>
      </c>
      <c r="CB452" s="41" t="str">
        <f>IF(AU452&lt;&gt;"","Area immediately surrounding specimen: "&amp;AU452&amp;".","")</f>
        <v/>
      </c>
      <c r="CC452" s="41" t="str">
        <f>IF(T452&lt;&gt;"","Habit: "&amp;T452&amp;".","")</f>
        <v/>
      </c>
      <c r="CD452" s="41" t="str">
        <f>IF(U452&lt;&gt;"","Life history habit: "&amp;U452&amp;".","")</f>
        <v/>
      </c>
      <c r="CE452" s="41" t="str">
        <f>IF(V452&lt;&gt;"","Graminoid habit: "&amp;V452&amp;".","")</f>
        <v/>
      </c>
      <c r="CF452" s="41" t="str">
        <f>IF(W452&lt;&gt;"","Flower color: "&amp;W452&amp;".","")</f>
        <v/>
      </c>
      <c r="CG452" s="41" t="str">
        <f>IF(X452&lt;&gt;"","Height in centimeters: "&amp;X452&amp;".","")</f>
        <v/>
      </c>
      <c r="CH452" s="41" t="str">
        <f>IF(Y452&lt;&gt;"",Y452&amp;".","")</f>
        <v/>
      </c>
      <c r="CI452" s="41" t="str">
        <f t="shared" ref="CI452:CI515" si="83">TRIM(CC452&amp;" "&amp;CD452&amp;" "&amp;CE452&amp;" "&amp;CF452&amp;" "&amp;CG452&amp;" "&amp;CH452)</f>
        <v/>
      </c>
      <c r="CJ452" t="str">
        <f t="shared" ref="CJ452:CJ515" si="84">SUBSTITUTE(CI452,"..",".")</f>
        <v/>
      </c>
      <c r="CK452" s="41" t="str">
        <f>IF(T452&lt;&gt;"","''habit'':"&amp;"''"&amp;T452&amp;"'',","")</f>
        <v/>
      </c>
      <c r="CL452" s="41" t="str">
        <f>IF(U452&lt;&gt;"","''life cycle habit'':"&amp;"''"&amp;U452&amp;"'',","")</f>
        <v/>
      </c>
      <c r="CM452" s="41" t="str">
        <f>IF(V452&lt;&gt;"","''graminoidHabit'':"&amp;"''"&amp;V452&amp;"'',","")</f>
        <v/>
      </c>
      <c r="CN452" s="41" t="str">
        <f>IF(W452&lt;&gt;"","''flower color'':"&amp;"''"&amp;W452&amp;"'',","")</f>
        <v/>
      </c>
      <c r="CO452" s="41" t="str">
        <f>IF(X452&lt;&gt;"","''heightInCentimeters'':"&amp;X452&amp;",","")</f>
        <v/>
      </c>
      <c r="CP452" s="41" t="str">
        <f>IF(Y452&lt;&gt;"",Y452,"")</f>
        <v/>
      </c>
      <c r="CQ452" s="41" t="str">
        <f t="shared" ref="CQ452:CQ515" si="85">TRIM(CK452&amp;CL452&amp;CM452&amp;CN452&amp;CO452&amp;CP452)</f>
        <v/>
      </c>
      <c r="CR452" s="42" t="str">
        <f t="shared" ref="CR452:CR515" si="86">IF(AND(LEFT(CQ452)=",",RIGHT(CQ452)=","),MID(CQ452,2,LEN(CQ452)-2),IF(LEFT(CQ452)=",",MID(CQ452,2,LEN(CQ452)),IF(RIGHT(CQ452)=",",LEFT(CQ452,LEN(CQ452)-1),CQ452)))</f>
        <v/>
      </c>
      <c r="CS452" t="str">
        <f t="shared" ref="CS452:CS515" si="87">IF(CR452&lt;&gt;"","{"&amp;CR452&amp;"}","")</f>
        <v/>
      </c>
      <c r="CT452" t="str">
        <f>IF(L452="Y","tissue","")</f>
        <v/>
      </c>
      <c r="CU452" t="str">
        <f>IF(L452="Y","in collection","")</f>
        <v/>
      </c>
      <c r="CV452" t="str">
        <f>IF(L452="Y","dessicated","")</f>
        <v/>
      </c>
    </row>
    <row r="453" spans="1:100" ht="16.5" x14ac:dyDescent="0.3">
      <c r="A453" s="7"/>
      <c r="B453" s="19"/>
      <c r="C453" s="19"/>
      <c r="D453" s="19"/>
      <c r="E453" s="19"/>
      <c r="F453" s="19"/>
      <c r="G453" s="10"/>
      <c r="H453" s="14"/>
      <c r="I453" s="19"/>
      <c r="J453" s="19"/>
      <c r="K453" s="10"/>
      <c r="L453" s="19"/>
      <c r="M453" s="19"/>
      <c r="N453" s="19"/>
      <c r="O453" s="19"/>
      <c r="P453" s="19"/>
      <c r="Q453" s="24"/>
      <c r="R453" s="14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29"/>
      <c r="AL453" s="29"/>
      <c r="AM453" s="7"/>
      <c r="AN453" s="7"/>
      <c r="AO453" s="7"/>
      <c r="AP453" s="19"/>
      <c r="AQ453" s="19"/>
      <c r="AR453" s="19"/>
      <c r="AS453" s="14"/>
      <c r="AT453" s="19"/>
      <c r="AU453" s="19"/>
      <c r="AV453" s="19"/>
      <c r="AW453" s="14"/>
      <c r="AX453" s="19"/>
      <c r="AY453" s="19"/>
      <c r="AZ453" s="19"/>
      <c r="BA453" s="19"/>
      <c r="BB453" s="19"/>
      <c r="BC453" s="19"/>
      <c r="BD453" s="19"/>
      <c r="BE453" s="19"/>
      <c r="BF453" s="14"/>
      <c r="BG453" s="35" t="str">
        <f>IF(BB453&lt;&gt;"","&lt;a href='https://www.inaturalist.org/observations/"&amp;BB453&amp;" 'target='_blank' style='color: blue'&gt;iNaturalist Record: "&amp;BB453&amp;"&lt;/a&gt; ","")</f>
        <v/>
      </c>
      <c r="BH453" s="36" t="str">
        <f>IF(AT453&lt;&gt;"",AT453&amp;". ","")</f>
        <v/>
      </c>
      <c r="BI453" s="36" t="str">
        <f>IF(AV453&lt;&gt;"","Land use/disturbance history: "&amp;AV453&amp;". ","")</f>
        <v/>
      </c>
      <c r="BJ453" s="36" t="str">
        <f>IF(AW453&lt;&gt;"","Slope in degrees: "&amp;AW453&amp;". ","")</f>
        <v/>
      </c>
      <c r="BK453" s="36" t="str">
        <f>IF(AX453&lt;&gt;"","Slope aspect: "&amp;AX453&amp;". ","")</f>
        <v/>
      </c>
      <c r="BL453" s="36" t="str">
        <f>IF(AY453&lt;&gt;"","Soil description: "&amp;AY453&amp;". ","")</f>
        <v/>
      </c>
      <c r="BM453" s="36" t="str">
        <f>IF(BA453&lt;&gt;"","Terrain: "&amp;BA453&amp;". ","")</f>
        <v/>
      </c>
      <c r="BN453" s="36" t="str">
        <f t="shared" si="77"/>
        <v/>
      </c>
      <c r="BO453" t="str">
        <f t="shared" si="78"/>
        <v/>
      </c>
      <c r="BP453" t="str">
        <f>IF(BD453&lt;&gt;"","Permit: "&amp;BD453,"")</f>
        <v/>
      </c>
      <c r="BQ453" s="41" t="str">
        <f>IF(AA453="Abundant","Estimated frequency within viewshed: Abundant (&gt;500).",IF(AA453="Common","Estimated frequency within viewshed: Common (101-500).",IF(AA453="Frequent","Estimated frequency within viewshed: Frequent (11-100).",IF(AA453="Occasional","Estimated frequency within viewshed: Occasional (6-10).",IF(AA453="Rare","Estimated frequency within viewshed: Rare (1-5).","")))))</f>
        <v/>
      </c>
      <c r="BR453" s="41" t="str">
        <f>IF(B453&lt;&gt;"",B453&amp;". ","")</f>
        <v/>
      </c>
      <c r="BS453" s="41" t="str">
        <f>IF(M453="Same individual","Tissue sample collected.",IF(M453="Same population","Tissue sample collected from another individual in the same population.",""))</f>
        <v/>
      </c>
      <c r="BT453" s="41" t="str">
        <f>IF(R453&lt;&gt;"","Seed sample collected from "&amp;R453&amp;" plants within the same population.","")</f>
        <v/>
      </c>
      <c r="BU453" s="41" t="str">
        <f>IF(AB453&lt;&gt;"",AB453&amp;". ","")</f>
        <v/>
      </c>
      <c r="BV453" s="41" t="str">
        <f>IF(AE453&lt;&gt;"","Landowner: "&amp;AE453&amp;".","")</f>
        <v/>
      </c>
      <c r="BW453" s="41" t="str">
        <f>IF(AF453&lt;&gt;"","Element Occurrence ID: "&amp;AF453&amp;".","")</f>
        <v/>
      </c>
      <c r="BX453" s="41" t="str">
        <f t="shared" si="79"/>
        <v/>
      </c>
      <c r="BY453" t="str">
        <f t="shared" si="80"/>
        <v/>
      </c>
      <c r="BZ453" s="41" t="str">
        <f t="shared" si="81"/>
        <v/>
      </c>
      <c r="CA453" t="str">
        <f t="shared" si="82"/>
        <v/>
      </c>
      <c r="CB453" s="41" t="str">
        <f>IF(AU453&lt;&gt;"","Area immediately surrounding specimen: "&amp;AU453&amp;".","")</f>
        <v/>
      </c>
      <c r="CC453" s="41" t="str">
        <f>IF(T453&lt;&gt;"","Habit: "&amp;T453&amp;".","")</f>
        <v/>
      </c>
      <c r="CD453" s="41" t="str">
        <f>IF(U453&lt;&gt;"","Life history habit: "&amp;U453&amp;".","")</f>
        <v/>
      </c>
      <c r="CE453" s="41" t="str">
        <f>IF(V453&lt;&gt;"","Graminoid habit: "&amp;V453&amp;".","")</f>
        <v/>
      </c>
      <c r="CF453" s="41" t="str">
        <f>IF(W453&lt;&gt;"","Flower color: "&amp;W453&amp;".","")</f>
        <v/>
      </c>
      <c r="CG453" s="41" t="str">
        <f>IF(X453&lt;&gt;"","Height in centimeters: "&amp;X453&amp;".","")</f>
        <v/>
      </c>
      <c r="CH453" s="41" t="str">
        <f>IF(Y453&lt;&gt;"",Y453&amp;".","")</f>
        <v/>
      </c>
      <c r="CI453" s="41" t="str">
        <f t="shared" si="83"/>
        <v/>
      </c>
      <c r="CJ453" t="str">
        <f t="shared" si="84"/>
        <v/>
      </c>
      <c r="CK453" s="41" t="str">
        <f>IF(T453&lt;&gt;"","''habit'':"&amp;"''"&amp;T453&amp;"'',","")</f>
        <v/>
      </c>
      <c r="CL453" s="41" t="str">
        <f>IF(U453&lt;&gt;"","''life cycle habit'':"&amp;"''"&amp;U453&amp;"'',","")</f>
        <v/>
      </c>
      <c r="CM453" s="41" t="str">
        <f>IF(V453&lt;&gt;"","''graminoidHabit'':"&amp;"''"&amp;V453&amp;"'',","")</f>
        <v/>
      </c>
      <c r="CN453" s="41" t="str">
        <f>IF(W453&lt;&gt;"","''flower color'':"&amp;"''"&amp;W453&amp;"'',","")</f>
        <v/>
      </c>
      <c r="CO453" s="41" t="str">
        <f>IF(X453&lt;&gt;"","''heightInCentimeters'':"&amp;X453&amp;",","")</f>
        <v/>
      </c>
      <c r="CP453" s="41" t="str">
        <f>IF(Y453&lt;&gt;"",Y453,"")</f>
        <v/>
      </c>
      <c r="CQ453" s="41" t="str">
        <f t="shared" si="85"/>
        <v/>
      </c>
      <c r="CR453" s="42" t="str">
        <f t="shared" si="86"/>
        <v/>
      </c>
      <c r="CS453" t="str">
        <f t="shared" si="87"/>
        <v/>
      </c>
      <c r="CT453" t="str">
        <f>IF(L453="Y","tissue","")</f>
        <v/>
      </c>
      <c r="CU453" t="str">
        <f>IF(L453="Y","in collection","")</f>
        <v/>
      </c>
      <c r="CV453" t="str">
        <f>IF(L453="Y","dessicated","")</f>
        <v/>
      </c>
    </row>
    <row r="454" spans="1:100" ht="16.5" x14ac:dyDescent="0.3">
      <c r="A454" s="7"/>
      <c r="B454" s="19"/>
      <c r="C454" s="19"/>
      <c r="D454" s="19"/>
      <c r="E454" s="19"/>
      <c r="F454" s="19"/>
      <c r="G454" s="10"/>
      <c r="H454" s="14"/>
      <c r="I454" s="19"/>
      <c r="J454" s="19"/>
      <c r="K454" s="10"/>
      <c r="L454" s="19"/>
      <c r="M454" s="19"/>
      <c r="N454" s="19"/>
      <c r="O454" s="19"/>
      <c r="P454" s="19"/>
      <c r="Q454" s="24"/>
      <c r="R454" s="14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29"/>
      <c r="AL454" s="29"/>
      <c r="AM454" s="7"/>
      <c r="AN454" s="7"/>
      <c r="AO454" s="7"/>
      <c r="AP454" s="19"/>
      <c r="AQ454" s="19"/>
      <c r="AR454" s="19"/>
      <c r="AS454" s="14"/>
      <c r="AT454" s="19"/>
      <c r="AU454" s="19"/>
      <c r="AV454" s="19"/>
      <c r="AW454" s="14"/>
      <c r="AX454" s="19"/>
      <c r="AY454" s="19"/>
      <c r="AZ454" s="19"/>
      <c r="BA454" s="19"/>
      <c r="BB454" s="19"/>
      <c r="BC454" s="19"/>
      <c r="BD454" s="19"/>
      <c r="BE454" s="19"/>
      <c r="BF454" s="14"/>
      <c r="BG454" s="35" t="str">
        <f>IF(BB454&lt;&gt;"","&lt;a href='https://www.inaturalist.org/observations/"&amp;BB454&amp;" 'target='_blank' style='color: blue'&gt;iNaturalist Record: "&amp;BB454&amp;"&lt;/a&gt; ","")</f>
        <v/>
      </c>
      <c r="BH454" s="36" t="str">
        <f>IF(AT454&lt;&gt;"",AT454&amp;". ","")</f>
        <v/>
      </c>
      <c r="BI454" s="36" t="str">
        <f>IF(AV454&lt;&gt;"","Land use/disturbance history: "&amp;AV454&amp;". ","")</f>
        <v/>
      </c>
      <c r="BJ454" s="36" t="str">
        <f>IF(AW454&lt;&gt;"","Slope in degrees: "&amp;AW454&amp;". ","")</f>
        <v/>
      </c>
      <c r="BK454" s="36" t="str">
        <f>IF(AX454&lt;&gt;"","Slope aspect: "&amp;AX454&amp;". ","")</f>
        <v/>
      </c>
      <c r="BL454" s="36" t="str">
        <f>IF(AY454&lt;&gt;"","Soil description: "&amp;AY454&amp;". ","")</f>
        <v/>
      </c>
      <c r="BM454" s="36" t="str">
        <f>IF(BA454&lt;&gt;"","Terrain: "&amp;BA454&amp;". ","")</f>
        <v/>
      </c>
      <c r="BN454" s="36" t="str">
        <f t="shared" si="77"/>
        <v/>
      </c>
      <c r="BO454" t="str">
        <f t="shared" si="78"/>
        <v/>
      </c>
      <c r="BP454" t="str">
        <f>IF(BD454&lt;&gt;"","Permit: "&amp;BD454,"")</f>
        <v/>
      </c>
      <c r="BQ454" s="41" t="str">
        <f>IF(AA454="Abundant","Estimated frequency within viewshed: Abundant (&gt;500).",IF(AA454="Common","Estimated frequency within viewshed: Common (101-500).",IF(AA454="Frequent","Estimated frequency within viewshed: Frequent (11-100).",IF(AA454="Occasional","Estimated frequency within viewshed: Occasional (6-10).",IF(AA454="Rare","Estimated frequency within viewshed: Rare (1-5).","")))))</f>
        <v/>
      </c>
      <c r="BR454" s="41" t="str">
        <f>IF(B454&lt;&gt;"",B454&amp;". ","")</f>
        <v/>
      </c>
      <c r="BS454" s="41" t="str">
        <f>IF(M454="Same individual","Tissue sample collected.",IF(M454="Same population","Tissue sample collected from another individual in the same population.",""))</f>
        <v/>
      </c>
      <c r="BT454" s="41" t="str">
        <f>IF(R454&lt;&gt;"","Seed sample collected from "&amp;R454&amp;" plants within the same population.","")</f>
        <v/>
      </c>
      <c r="BU454" s="41" t="str">
        <f>IF(AB454&lt;&gt;"",AB454&amp;". ","")</f>
        <v/>
      </c>
      <c r="BV454" s="41" t="str">
        <f>IF(AE454&lt;&gt;"","Landowner: "&amp;AE454&amp;".","")</f>
        <v/>
      </c>
      <c r="BW454" s="41" t="str">
        <f>IF(AF454&lt;&gt;"","Element Occurrence ID: "&amp;AF454&amp;".","")</f>
        <v/>
      </c>
      <c r="BX454" s="41" t="str">
        <f t="shared" si="79"/>
        <v/>
      </c>
      <c r="BY454" t="str">
        <f t="shared" si="80"/>
        <v/>
      </c>
      <c r="BZ454" s="41" t="str">
        <f t="shared" si="81"/>
        <v/>
      </c>
      <c r="CA454" t="str">
        <f t="shared" si="82"/>
        <v/>
      </c>
      <c r="CB454" s="41" t="str">
        <f>IF(AU454&lt;&gt;"","Area immediately surrounding specimen: "&amp;AU454&amp;".","")</f>
        <v/>
      </c>
      <c r="CC454" s="41" t="str">
        <f>IF(T454&lt;&gt;"","Habit: "&amp;T454&amp;".","")</f>
        <v/>
      </c>
      <c r="CD454" s="41" t="str">
        <f>IF(U454&lt;&gt;"","Life history habit: "&amp;U454&amp;".","")</f>
        <v/>
      </c>
      <c r="CE454" s="41" t="str">
        <f>IF(V454&lt;&gt;"","Graminoid habit: "&amp;V454&amp;".","")</f>
        <v/>
      </c>
      <c r="CF454" s="41" t="str">
        <f>IF(W454&lt;&gt;"","Flower color: "&amp;W454&amp;".","")</f>
        <v/>
      </c>
      <c r="CG454" s="41" t="str">
        <f>IF(X454&lt;&gt;"","Height in centimeters: "&amp;X454&amp;".","")</f>
        <v/>
      </c>
      <c r="CH454" s="41" t="str">
        <f>IF(Y454&lt;&gt;"",Y454&amp;".","")</f>
        <v/>
      </c>
      <c r="CI454" s="41" t="str">
        <f t="shared" si="83"/>
        <v/>
      </c>
      <c r="CJ454" t="str">
        <f t="shared" si="84"/>
        <v/>
      </c>
      <c r="CK454" s="41" t="str">
        <f>IF(T454&lt;&gt;"","''habit'':"&amp;"''"&amp;T454&amp;"'',","")</f>
        <v/>
      </c>
      <c r="CL454" s="41" t="str">
        <f>IF(U454&lt;&gt;"","''life cycle habit'':"&amp;"''"&amp;U454&amp;"'',","")</f>
        <v/>
      </c>
      <c r="CM454" s="41" t="str">
        <f>IF(V454&lt;&gt;"","''graminoidHabit'':"&amp;"''"&amp;V454&amp;"'',","")</f>
        <v/>
      </c>
      <c r="CN454" s="41" t="str">
        <f>IF(W454&lt;&gt;"","''flower color'':"&amp;"''"&amp;W454&amp;"'',","")</f>
        <v/>
      </c>
      <c r="CO454" s="41" t="str">
        <f>IF(X454&lt;&gt;"","''heightInCentimeters'':"&amp;X454&amp;",","")</f>
        <v/>
      </c>
      <c r="CP454" s="41" t="str">
        <f>IF(Y454&lt;&gt;"",Y454,"")</f>
        <v/>
      </c>
      <c r="CQ454" s="41" t="str">
        <f t="shared" si="85"/>
        <v/>
      </c>
      <c r="CR454" s="42" t="str">
        <f t="shared" si="86"/>
        <v/>
      </c>
      <c r="CS454" t="str">
        <f t="shared" si="87"/>
        <v/>
      </c>
      <c r="CT454" t="str">
        <f>IF(L454="Y","tissue","")</f>
        <v/>
      </c>
      <c r="CU454" t="str">
        <f>IF(L454="Y","in collection","")</f>
        <v/>
      </c>
      <c r="CV454" t="str">
        <f>IF(L454="Y","dessicated","")</f>
        <v/>
      </c>
    </row>
    <row r="455" spans="1:100" ht="16.5" x14ac:dyDescent="0.3">
      <c r="A455" s="7"/>
      <c r="B455" s="19"/>
      <c r="C455" s="19"/>
      <c r="D455" s="19"/>
      <c r="E455" s="19"/>
      <c r="F455" s="19"/>
      <c r="G455" s="10"/>
      <c r="H455" s="14"/>
      <c r="I455" s="19"/>
      <c r="J455" s="19"/>
      <c r="K455" s="10"/>
      <c r="L455" s="19"/>
      <c r="M455" s="19"/>
      <c r="N455" s="19"/>
      <c r="O455" s="19"/>
      <c r="P455" s="19"/>
      <c r="Q455" s="24"/>
      <c r="R455" s="14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29"/>
      <c r="AL455" s="29"/>
      <c r="AM455" s="7"/>
      <c r="AN455" s="7"/>
      <c r="AO455" s="7"/>
      <c r="AP455" s="19"/>
      <c r="AQ455" s="19"/>
      <c r="AR455" s="19"/>
      <c r="AS455" s="14"/>
      <c r="AT455" s="19"/>
      <c r="AU455" s="19"/>
      <c r="AV455" s="19"/>
      <c r="AW455" s="14"/>
      <c r="AX455" s="19"/>
      <c r="AY455" s="19"/>
      <c r="AZ455" s="19"/>
      <c r="BA455" s="19"/>
      <c r="BB455" s="19"/>
      <c r="BC455" s="19"/>
      <c r="BD455" s="19"/>
      <c r="BE455" s="19"/>
      <c r="BF455" s="14"/>
      <c r="BG455" s="35" t="str">
        <f>IF(BB455&lt;&gt;"","&lt;a href='https://www.inaturalist.org/observations/"&amp;BB455&amp;" 'target='_blank' style='color: blue'&gt;iNaturalist Record: "&amp;BB455&amp;"&lt;/a&gt; ","")</f>
        <v/>
      </c>
      <c r="BH455" s="36" t="str">
        <f>IF(AT455&lt;&gt;"",AT455&amp;". ","")</f>
        <v/>
      </c>
      <c r="BI455" s="36" t="str">
        <f>IF(AV455&lt;&gt;"","Land use/disturbance history: "&amp;AV455&amp;". ","")</f>
        <v/>
      </c>
      <c r="BJ455" s="36" t="str">
        <f>IF(AW455&lt;&gt;"","Slope in degrees: "&amp;AW455&amp;". ","")</f>
        <v/>
      </c>
      <c r="BK455" s="36" t="str">
        <f>IF(AX455&lt;&gt;"","Slope aspect: "&amp;AX455&amp;". ","")</f>
        <v/>
      </c>
      <c r="BL455" s="36" t="str">
        <f>IF(AY455&lt;&gt;"","Soil description: "&amp;AY455&amp;". ","")</f>
        <v/>
      </c>
      <c r="BM455" s="36" t="str">
        <f>IF(BA455&lt;&gt;"","Terrain: "&amp;BA455&amp;". ","")</f>
        <v/>
      </c>
      <c r="BN455" s="36" t="str">
        <f t="shared" si="77"/>
        <v/>
      </c>
      <c r="BO455" t="str">
        <f t="shared" si="78"/>
        <v/>
      </c>
      <c r="BP455" t="str">
        <f>IF(BD455&lt;&gt;"","Permit: "&amp;BD455,"")</f>
        <v/>
      </c>
      <c r="BQ455" s="41" t="str">
        <f>IF(AA455="Abundant","Estimated frequency within viewshed: Abundant (&gt;500).",IF(AA455="Common","Estimated frequency within viewshed: Common (101-500).",IF(AA455="Frequent","Estimated frequency within viewshed: Frequent (11-100).",IF(AA455="Occasional","Estimated frequency within viewshed: Occasional (6-10).",IF(AA455="Rare","Estimated frequency within viewshed: Rare (1-5).","")))))</f>
        <v/>
      </c>
      <c r="BR455" s="41" t="str">
        <f>IF(B455&lt;&gt;"",B455&amp;". ","")</f>
        <v/>
      </c>
      <c r="BS455" s="41" t="str">
        <f>IF(M455="Same individual","Tissue sample collected.",IF(M455="Same population","Tissue sample collected from another individual in the same population.",""))</f>
        <v/>
      </c>
      <c r="BT455" s="41" t="str">
        <f>IF(R455&lt;&gt;"","Seed sample collected from "&amp;R455&amp;" plants within the same population.","")</f>
        <v/>
      </c>
      <c r="BU455" s="41" t="str">
        <f>IF(AB455&lt;&gt;"",AB455&amp;". ","")</f>
        <v/>
      </c>
      <c r="BV455" s="41" t="str">
        <f>IF(AE455&lt;&gt;"","Landowner: "&amp;AE455&amp;".","")</f>
        <v/>
      </c>
      <c r="BW455" s="41" t="str">
        <f>IF(AF455&lt;&gt;"","Element Occurrence ID: "&amp;AF455&amp;".","")</f>
        <v/>
      </c>
      <c r="BX455" s="41" t="str">
        <f t="shared" si="79"/>
        <v/>
      </c>
      <c r="BY455" t="str">
        <f t="shared" si="80"/>
        <v/>
      </c>
      <c r="BZ455" s="41" t="str">
        <f t="shared" si="81"/>
        <v/>
      </c>
      <c r="CA455" t="str">
        <f t="shared" si="82"/>
        <v/>
      </c>
      <c r="CB455" s="41" t="str">
        <f>IF(AU455&lt;&gt;"","Area immediately surrounding specimen: "&amp;AU455&amp;".","")</f>
        <v/>
      </c>
      <c r="CC455" s="41" t="str">
        <f>IF(T455&lt;&gt;"","Habit: "&amp;T455&amp;".","")</f>
        <v/>
      </c>
      <c r="CD455" s="41" t="str">
        <f>IF(U455&lt;&gt;"","Life history habit: "&amp;U455&amp;".","")</f>
        <v/>
      </c>
      <c r="CE455" s="41" t="str">
        <f>IF(V455&lt;&gt;"","Graminoid habit: "&amp;V455&amp;".","")</f>
        <v/>
      </c>
      <c r="CF455" s="41" t="str">
        <f>IF(W455&lt;&gt;"","Flower color: "&amp;W455&amp;".","")</f>
        <v/>
      </c>
      <c r="CG455" s="41" t="str">
        <f>IF(X455&lt;&gt;"","Height in centimeters: "&amp;X455&amp;".","")</f>
        <v/>
      </c>
      <c r="CH455" s="41" t="str">
        <f>IF(Y455&lt;&gt;"",Y455&amp;".","")</f>
        <v/>
      </c>
      <c r="CI455" s="41" t="str">
        <f t="shared" si="83"/>
        <v/>
      </c>
      <c r="CJ455" t="str">
        <f t="shared" si="84"/>
        <v/>
      </c>
      <c r="CK455" s="41" t="str">
        <f>IF(T455&lt;&gt;"","''habit'':"&amp;"''"&amp;T455&amp;"'',","")</f>
        <v/>
      </c>
      <c r="CL455" s="41" t="str">
        <f>IF(U455&lt;&gt;"","''life cycle habit'':"&amp;"''"&amp;U455&amp;"'',","")</f>
        <v/>
      </c>
      <c r="CM455" s="41" t="str">
        <f>IF(V455&lt;&gt;"","''graminoidHabit'':"&amp;"''"&amp;V455&amp;"'',","")</f>
        <v/>
      </c>
      <c r="CN455" s="41" t="str">
        <f>IF(W455&lt;&gt;"","''flower color'':"&amp;"''"&amp;W455&amp;"'',","")</f>
        <v/>
      </c>
      <c r="CO455" s="41" t="str">
        <f>IF(X455&lt;&gt;"","''heightInCentimeters'':"&amp;X455&amp;",","")</f>
        <v/>
      </c>
      <c r="CP455" s="41" t="str">
        <f>IF(Y455&lt;&gt;"",Y455,"")</f>
        <v/>
      </c>
      <c r="CQ455" s="41" t="str">
        <f t="shared" si="85"/>
        <v/>
      </c>
      <c r="CR455" s="42" t="str">
        <f t="shared" si="86"/>
        <v/>
      </c>
      <c r="CS455" t="str">
        <f t="shared" si="87"/>
        <v/>
      </c>
      <c r="CT455" t="str">
        <f>IF(L455="Y","tissue","")</f>
        <v/>
      </c>
      <c r="CU455" t="str">
        <f>IF(L455="Y","in collection","")</f>
        <v/>
      </c>
      <c r="CV455" t="str">
        <f>IF(L455="Y","dessicated","")</f>
        <v/>
      </c>
    </row>
    <row r="456" spans="1:100" ht="16.5" x14ac:dyDescent="0.3">
      <c r="A456" s="7"/>
      <c r="B456" s="19"/>
      <c r="C456" s="19"/>
      <c r="D456" s="19"/>
      <c r="E456" s="19"/>
      <c r="F456" s="19"/>
      <c r="G456" s="10"/>
      <c r="H456" s="14"/>
      <c r="I456" s="19"/>
      <c r="J456" s="19"/>
      <c r="K456" s="10"/>
      <c r="L456" s="19"/>
      <c r="M456" s="19"/>
      <c r="N456" s="19"/>
      <c r="O456" s="19"/>
      <c r="P456" s="19"/>
      <c r="Q456" s="24"/>
      <c r="R456" s="14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29"/>
      <c r="AL456" s="29"/>
      <c r="AM456" s="7"/>
      <c r="AN456" s="7"/>
      <c r="AO456" s="7"/>
      <c r="AP456" s="19"/>
      <c r="AQ456" s="19"/>
      <c r="AR456" s="19"/>
      <c r="AS456" s="14"/>
      <c r="AT456" s="19"/>
      <c r="AU456" s="19"/>
      <c r="AV456" s="19"/>
      <c r="AW456" s="14"/>
      <c r="AX456" s="19"/>
      <c r="AY456" s="19"/>
      <c r="AZ456" s="19"/>
      <c r="BA456" s="19"/>
      <c r="BB456" s="19"/>
      <c r="BC456" s="19"/>
      <c r="BD456" s="19"/>
      <c r="BE456" s="19"/>
      <c r="BF456" s="14"/>
      <c r="BG456" s="35" t="str">
        <f>IF(BB456&lt;&gt;"","&lt;a href='https://www.inaturalist.org/observations/"&amp;BB456&amp;" 'target='_blank' style='color: blue'&gt;iNaturalist Record: "&amp;BB456&amp;"&lt;/a&gt; ","")</f>
        <v/>
      </c>
      <c r="BH456" s="36" t="str">
        <f>IF(AT456&lt;&gt;"",AT456&amp;". ","")</f>
        <v/>
      </c>
      <c r="BI456" s="36" t="str">
        <f>IF(AV456&lt;&gt;"","Land use/disturbance history: "&amp;AV456&amp;". ","")</f>
        <v/>
      </c>
      <c r="BJ456" s="36" t="str">
        <f>IF(AW456&lt;&gt;"","Slope in degrees: "&amp;AW456&amp;". ","")</f>
        <v/>
      </c>
      <c r="BK456" s="36" t="str">
        <f>IF(AX456&lt;&gt;"","Slope aspect: "&amp;AX456&amp;". ","")</f>
        <v/>
      </c>
      <c r="BL456" s="36" t="str">
        <f>IF(AY456&lt;&gt;"","Soil description: "&amp;AY456&amp;". ","")</f>
        <v/>
      </c>
      <c r="BM456" s="36" t="str">
        <f>IF(BA456&lt;&gt;"","Terrain: "&amp;BA456&amp;". ","")</f>
        <v/>
      </c>
      <c r="BN456" s="36" t="str">
        <f t="shared" si="77"/>
        <v/>
      </c>
      <c r="BO456" t="str">
        <f t="shared" si="78"/>
        <v/>
      </c>
      <c r="BP456" t="str">
        <f>IF(BD456&lt;&gt;"","Permit: "&amp;BD456,"")</f>
        <v/>
      </c>
      <c r="BQ456" s="41" t="str">
        <f>IF(AA456="Abundant","Estimated frequency within viewshed: Abundant (&gt;500).",IF(AA456="Common","Estimated frequency within viewshed: Common (101-500).",IF(AA456="Frequent","Estimated frequency within viewshed: Frequent (11-100).",IF(AA456="Occasional","Estimated frequency within viewshed: Occasional (6-10).",IF(AA456="Rare","Estimated frequency within viewshed: Rare (1-5).","")))))</f>
        <v/>
      </c>
      <c r="BR456" s="41" t="str">
        <f>IF(B456&lt;&gt;"",B456&amp;". ","")</f>
        <v/>
      </c>
      <c r="BS456" s="41" t="str">
        <f>IF(M456="Same individual","Tissue sample collected.",IF(M456="Same population","Tissue sample collected from another individual in the same population.",""))</f>
        <v/>
      </c>
      <c r="BT456" s="41" t="str">
        <f>IF(R456&lt;&gt;"","Seed sample collected from "&amp;R456&amp;" plants within the same population.","")</f>
        <v/>
      </c>
      <c r="BU456" s="41" t="str">
        <f>IF(AB456&lt;&gt;"",AB456&amp;". ","")</f>
        <v/>
      </c>
      <c r="BV456" s="41" t="str">
        <f>IF(AE456&lt;&gt;"","Landowner: "&amp;AE456&amp;".","")</f>
        <v/>
      </c>
      <c r="BW456" s="41" t="str">
        <f>IF(AF456&lt;&gt;"","Element Occurrence ID: "&amp;AF456&amp;".","")</f>
        <v/>
      </c>
      <c r="BX456" s="41" t="str">
        <f t="shared" si="79"/>
        <v/>
      </c>
      <c r="BY456" t="str">
        <f t="shared" si="80"/>
        <v/>
      </c>
      <c r="BZ456" s="41" t="str">
        <f t="shared" si="81"/>
        <v/>
      </c>
      <c r="CA456" t="str">
        <f t="shared" si="82"/>
        <v/>
      </c>
      <c r="CB456" s="41" t="str">
        <f>IF(AU456&lt;&gt;"","Area immediately surrounding specimen: "&amp;AU456&amp;".","")</f>
        <v/>
      </c>
      <c r="CC456" s="41" t="str">
        <f>IF(T456&lt;&gt;"","Habit: "&amp;T456&amp;".","")</f>
        <v/>
      </c>
      <c r="CD456" s="41" t="str">
        <f>IF(U456&lt;&gt;"","Life history habit: "&amp;U456&amp;".","")</f>
        <v/>
      </c>
      <c r="CE456" s="41" t="str">
        <f>IF(V456&lt;&gt;"","Graminoid habit: "&amp;V456&amp;".","")</f>
        <v/>
      </c>
      <c r="CF456" s="41" t="str">
        <f>IF(W456&lt;&gt;"","Flower color: "&amp;W456&amp;".","")</f>
        <v/>
      </c>
      <c r="CG456" s="41" t="str">
        <f>IF(X456&lt;&gt;"","Height in centimeters: "&amp;X456&amp;".","")</f>
        <v/>
      </c>
      <c r="CH456" s="41" t="str">
        <f>IF(Y456&lt;&gt;"",Y456&amp;".","")</f>
        <v/>
      </c>
      <c r="CI456" s="41" t="str">
        <f t="shared" si="83"/>
        <v/>
      </c>
      <c r="CJ456" t="str">
        <f t="shared" si="84"/>
        <v/>
      </c>
      <c r="CK456" s="41" t="str">
        <f>IF(T456&lt;&gt;"","''habit'':"&amp;"''"&amp;T456&amp;"'',","")</f>
        <v/>
      </c>
      <c r="CL456" s="41" t="str">
        <f>IF(U456&lt;&gt;"","''life cycle habit'':"&amp;"''"&amp;U456&amp;"'',","")</f>
        <v/>
      </c>
      <c r="CM456" s="41" t="str">
        <f>IF(V456&lt;&gt;"","''graminoidHabit'':"&amp;"''"&amp;V456&amp;"'',","")</f>
        <v/>
      </c>
      <c r="CN456" s="41" t="str">
        <f>IF(W456&lt;&gt;"","''flower color'':"&amp;"''"&amp;W456&amp;"'',","")</f>
        <v/>
      </c>
      <c r="CO456" s="41" t="str">
        <f>IF(X456&lt;&gt;"","''heightInCentimeters'':"&amp;X456&amp;",","")</f>
        <v/>
      </c>
      <c r="CP456" s="41" t="str">
        <f>IF(Y456&lt;&gt;"",Y456,"")</f>
        <v/>
      </c>
      <c r="CQ456" s="41" t="str">
        <f t="shared" si="85"/>
        <v/>
      </c>
      <c r="CR456" s="42" t="str">
        <f t="shared" si="86"/>
        <v/>
      </c>
      <c r="CS456" t="str">
        <f t="shared" si="87"/>
        <v/>
      </c>
      <c r="CT456" t="str">
        <f>IF(L456="Y","tissue","")</f>
        <v/>
      </c>
      <c r="CU456" t="str">
        <f>IF(L456="Y","in collection","")</f>
        <v/>
      </c>
      <c r="CV456" t="str">
        <f>IF(L456="Y","dessicated","")</f>
        <v/>
      </c>
    </row>
    <row r="457" spans="1:100" ht="16.5" x14ac:dyDescent="0.3">
      <c r="A457" s="7"/>
      <c r="B457" s="19"/>
      <c r="C457" s="19"/>
      <c r="D457" s="19"/>
      <c r="E457" s="19"/>
      <c r="F457" s="19"/>
      <c r="G457" s="10"/>
      <c r="H457" s="14"/>
      <c r="I457" s="19"/>
      <c r="J457" s="19"/>
      <c r="K457" s="10"/>
      <c r="L457" s="19"/>
      <c r="M457" s="19"/>
      <c r="N457" s="19"/>
      <c r="O457" s="19"/>
      <c r="P457" s="19"/>
      <c r="Q457" s="24"/>
      <c r="R457" s="14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29"/>
      <c r="AL457" s="29"/>
      <c r="AM457" s="7"/>
      <c r="AN457" s="7"/>
      <c r="AO457" s="7"/>
      <c r="AP457" s="19"/>
      <c r="AQ457" s="19"/>
      <c r="AR457" s="19"/>
      <c r="AS457" s="14"/>
      <c r="AT457" s="19"/>
      <c r="AU457" s="19"/>
      <c r="AV457" s="19"/>
      <c r="AW457" s="14"/>
      <c r="AX457" s="19"/>
      <c r="AY457" s="19"/>
      <c r="AZ457" s="19"/>
      <c r="BA457" s="19"/>
      <c r="BB457" s="19"/>
      <c r="BC457" s="19"/>
      <c r="BD457" s="19"/>
      <c r="BE457" s="19"/>
      <c r="BF457" s="14"/>
      <c r="BG457" s="35" t="str">
        <f>IF(BB457&lt;&gt;"","&lt;a href='https://www.inaturalist.org/observations/"&amp;BB457&amp;" 'target='_blank' style='color: blue'&gt;iNaturalist Record: "&amp;BB457&amp;"&lt;/a&gt; ","")</f>
        <v/>
      </c>
      <c r="BH457" s="36" t="str">
        <f>IF(AT457&lt;&gt;"",AT457&amp;". ","")</f>
        <v/>
      </c>
      <c r="BI457" s="36" t="str">
        <f>IF(AV457&lt;&gt;"","Land use/disturbance history: "&amp;AV457&amp;". ","")</f>
        <v/>
      </c>
      <c r="BJ457" s="36" t="str">
        <f>IF(AW457&lt;&gt;"","Slope in degrees: "&amp;AW457&amp;". ","")</f>
        <v/>
      </c>
      <c r="BK457" s="36" t="str">
        <f>IF(AX457&lt;&gt;"","Slope aspect: "&amp;AX457&amp;". ","")</f>
        <v/>
      </c>
      <c r="BL457" s="36" t="str">
        <f>IF(AY457&lt;&gt;"","Soil description: "&amp;AY457&amp;". ","")</f>
        <v/>
      </c>
      <c r="BM457" s="36" t="str">
        <f>IF(BA457&lt;&gt;"","Terrain: "&amp;BA457&amp;". ","")</f>
        <v/>
      </c>
      <c r="BN457" s="36" t="str">
        <f t="shared" si="77"/>
        <v/>
      </c>
      <c r="BO457" t="str">
        <f t="shared" si="78"/>
        <v/>
      </c>
      <c r="BP457" t="str">
        <f>IF(BD457&lt;&gt;"","Permit: "&amp;BD457,"")</f>
        <v/>
      </c>
      <c r="BQ457" s="41" t="str">
        <f>IF(AA457="Abundant","Estimated frequency within viewshed: Abundant (&gt;500).",IF(AA457="Common","Estimated frequency within viewshed: Common (101-500).",IF(AA457="Frequent","Estimated frequency within viewshed: Frequent (11-100).",IF(AA457="Occasional","Estimated frequency within viewshed: Occasional (6-10).",IF(AA457="Rare","Estimated frequency within viewshed: Rare (1-5).","")))))</f>
        <v/>
      </c>
      <c r="BR457" s="41" t="str">
        <f>IF(B457&lt;&gt;"",B457&amp;". ","")</f>
        <v/>
      </c>
      <c r="BS457" s="41" t="str">
        <f>IF(M457="Same individual","Tissue sample collected.",IF(M457="Same population","Tissue sample collected from another individual in the same population.",""))</f>
        <v/>
      </c>
      <c r="BT457" s="41" t="str">
        <f>IF(R457&lt;&gt;"","Seed sample collected from "&amp;R457&amp;" plants within the same population.","")</f>
        <v/>
      </c>
      <c r="BU457" s="41" t="str">
        <f>IF(AB457&lt;&gt;"",AB457&amp;". ","")</f>
        <v/>
      </c>
      <c r="BV457" s="41" t="str">
        <f>IF(AE457&lt;&gt;"","Landowner: "&amp;AE457&amp;".","")</f>
        <v/>
      </c>
      <c r="BW457" s="41" t="str">
        <f>IF(AF457&lt;&gt;"","Element Occurrence ID: "&amp;AF457&amp;".","")</f>
        <v/>
      </c>
      <c r="BX457" s="41" t="str">
        <f t="shared" si="79"/>
        <v/>
      </c>
      <c r="BY457" t="str">
        <f t="shared" si="80"/>
        <v/>
      </c>
      <c r="BZ457" s="41" t="str">
        <f t="shared" si="81"/>
        <v/>
      </c>
      <c r="CA457" t="str">
        <f t="shared" si="82"/>
        <v/>
      </c>
      <c r="CB457" s="41" t="str">
        <f>IF(AU457&lt;&gt;"","Area immediately surrounding specimen: "&amp;AU457&amp;".","")</f>
        <v/>
      </c>
      <c r="CC457" s="41" t="str">
        <f>IF(T457&lt;&gt;"","Habit: "&amp;T457&amp;".","")</f>
        <v/>
      </c>
      <c r="CD457" s="41" t="str">
        <f>IF(U457&lt;&gt;"","Life history habit: "&amp;U457&amp;".","")</f>
        <v/>
      </c>
      <c r="CE457" s="41" t="str">
        <f>IF(V457&lt;&gt;"","Graminoid habit: "&amp;V457&amp;".","")</f>
        <v/>
      </c>
      <c r="CF457" s="41" t="str">
        <f>IF(W457&lt;&gt;"","Flower color: "&amp;W457&amp;".","")</f>
        <v/>
      </c>
      <c r="CG457" s="41" t="str">
        <f>IF(X457&lt;&gt;"","Height in centimeters: "&amp;X457&amp;".","")</f>
        <v/>
      </c>
      <c r="CH457" s="41" t="str">
        <f>IF(Y457&lt;&gt;"",Y457&amp;".","")</f>
        <v/>
      </c>
      <c r="CI457" s="41" t="str">
        <f t="shared" si="83"/>
        <v/>
      </c>
      <c r="CJ457" t="str">
        <f t="shared" si="84"/>
        <v/>
      </c>
      <c r="CK457" s="41" t="str">
        <f>IF(T457&lt;&gt;"","''habit'':"&amp;"''"&amp;T457&amp;"'',","")</f>
        <v/>
      </c>
      <c r="CL457" s="41" t="str">
        <f>IF(U457&lt;&gt;"","''life cycle habit'':"&amp;"''"&amp;U457&amp;"'',","")</f>
        <v/>
      </c>
      <c r="CM457" s="41" t="str">
        <f>IF(V457&lt;&gt;"","''graminoidHabit'':"&amp;"''"&amp;V457&amp;"'',","")</f>
        <v/>
      </c>
      <c r="CN457" s="41" t="str">
        <f>IF(W457&lt;&gt;"","''flower color'':"&amp;"''"&amp;W457&amp;"'',","")</f>
        <v/>
      </c>
      <c r="CO457" s="41" t="str">
        <f>IF(X457&lt;&gt;"","''heightInCentimeters'':"&amp;X457&amp;",","")</f>
        <v/>
      </c>
      <c r="CP457" s="41" t="str">
        <f>IF(Y457&lt;&gt;"",Y457,"")</f>
        <v/>
      </c>
      <c r="CQ457" s="41" t="str">
        <f t="shared" si="85"/>
        <v/>
      </c>
      <c r="CR457" s="42" t="str">
        <f t="shared" si="86"/>
        <v/>
      </c>
      <c r="CS457" t="str">
        <f t="shared" si="87"/>
        <v/>
      </c>
      <c r="CT457" t="str">
        <f>IF(L457="Y","tissue","")</f>
        <v/>
      </c>
      <c r="CU457" t="str">
        <f>IF(L457="Y","in collection","")</f>
        <v/>
      </c>
      <c r="CV457" t="str">
        <f>IF(L457="Y","dessicated","")</f>
        <v/>
      </c>
    </row>
    <row r="458" spans="1:100" ht="16.5" x14ac:dyDescent="0.3">
      <c r="A458" s="7"/>
      <c r="B458" s="19"/>
      <c r="C458" s="19"/>
      <c r="D458" s="19"/>
      <c r="E458" s="19"/>
      <c r="F458" s="19"/>
      <c r="G458" s="10"/>
      <c r="H458" s="14"/>
      <c r="I458" s="19"/>
      <c r="J458" s="19"/>
      <c r="K458" s="10"/>
      <c r="L458" s="19"/>
      <c r="M458" s="19"/>
      <c r="N458" s="19"/>
      <c r="O458" s="19"/>
      <c r="P458" s="19"/>
      <c r="Q458" s="24"/>
      <c r="R458" s="14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29"/>
      <c r="AL458" s="29"/>
      <c r="AM458" s="7"/>
      <c r="AN458" s="7"/>
      <c r="AO458" s="7"/>
      <c r="AP458" s="19"/>
      <c r="AQ458" s="19"/>
      <c r="AR458" s="19"/>
      <c r="AS458" s="14"/>
      <c r="AT458" s="19"/>
      <c r="AU458" s="19"/>
      <c r="AV458" s="19"/>
      <c r="AW458" s="14"/>
      <c r="AX458" s="19"/>
      <c r="AY458" s="19"/>
      <c r="AZ458" s="19"/>
      <c r="BA458" s="19"/>
      <c r="BB458" s="19"/>
      <c r="BC458" s="19"/>
      <c r="BD458" s="19"/>
      <c r="BE458" s="19"/>
      <c r="BF458" s="14"/>
      <c r="BG458" s="35" t="str">
        <f>IF(BB458&lt;&gt;"","&lt;a href='https://www.inaturalist.org/observations/"&amp;BB458&amp;" 'target='_blank' style='color: blue'&gt;iNaturalist Record: "&amp;BB458&amp;"&lt;/a&gt; ","")</f>
        <v/>
      </c>
      <c r="BH458" s="36" t="str">
        <f>IF(AT458&lt;&gt;"",AT458&amp;". ","")</f>
        <v/>
      </c>
      <c r="BI458" s="36" t="str">
        <f>IF(AV458&lt;&gt;"","Land use/disturbance history: "&amp;AV458&amp;". ","")</f>
        <v/>
      </c>
      <c r="BJ458" s="36" t="str">
        <f>IF(AW458&lt;&gt;"","Slope in degrees: "&amp;AW458&amp;". ","")</f>
        <v/>
      </c>
      <c r="BK458" s="36" t="str">
        <f>IF(AX458&lt;&gt;"","Slope aspect: "&amp;AX458&amp;". ","")</f>
        <v/>
      </c>
      <c r="BL458" s="36" t="str">
        <f>IF(AY458&lt;&gt;"","Soil description: "&amp;AY458&amp;". ","")</f>
        <v/>
      </c>
      <c r="BM458" s="36" t="str">
        <f>IF(BA458&lt;&gt;"","Terrain: "&amp;BA458&amp;". ","")</f>
        <v/>
      </c>
      <c r="BN458" s="36" t="str">
        <f t="shared" si="77"/>
        <v/>
      </c>
      <c r="BO458" t="str">
        <f t="shared" si="78"/>
        <v/>
      </c>
      <c r="BP458" t="str">
        <f>IF(BD458&lt;&gt;"","Permit: "&amp;BD458,"")</f>
        <v/>
      </c>
      <c r="BQ458" s="41" t="str">
        <f>IF(AA458="Abundant","Estimated frequency within viewshed: Abundant (&gt;500).",IF(AA458="Common","Estimated frequency within viewshed: Common (101-500).",IF(AA458="Frequent","Estimated frequency within viewshed: Frequent (11-100).",IF(AA458="Occasional","Estimated frequency within viewshed: Occasional (6-10).",IF(AA458="Rare","Estimated frequency within viewshed: Rare (1-5).","")))))</f>
        <v/>
      </c>
      <c r="BR458" s="41" t="str">
        <f>IF(B458&lt;&gt;"",B458&amp;". ","")</f>
        <v/>
      </c>
      <c r="BS458" s="41" t="str">
        <f>IF(M458="Same individual","Tissue sample collected.",IF(M458="Same population","Tissue sample collected from another individual in the same population.",""))</f>
        <v/>
      </c>
      <c r="BT458" s="41" t="str">
        <f>IF(R458&lt;&gt;"","Seed sample collected from "&amp;R458&amp;" plants within the same population.","")</f>
        <v/>
      </c>
      <c r="BU458" s="41" t="str">
        <f>IF(AB458&lt;&gt;"",AB458&amp;". ","")</f>
        <v/>
      </c>
      <c r="BV458" s="41" t="str">
        <f>IF(AE458&lt;&gt;"","Landowner: "&amp;AE458&amp;".","")</f>
        <v/>
      </c>
      <c r="BW458" s="41" t="str">
        <f>IF(AF458&lt;&gt;"","Element Occurrence ID: "&amp;AF458&amp;".","")</f>
        <v/>
      </c>
      <c r="BX458" s="41" t="str">
        <f t="shared" si="79"/>
        <v/>
      </c>
      <c r="BY458" t="str">
        <f t="shared" si="80"/>
        <v/>
      </c>
      <c r="BZ458" s="41" t="str">
        <f t="shared" si="81"/>
        <v/>
      </c>
      <c r="CA458" t="str">
        <f t="shared" si="82"/>
        <v/>
      </c>
      <c r="CB458" s="41" t="str">
        <f>IF(AU458&lt;&gt;"","Area immediately surrounding specimen: "&amp;AU458&amp;".","")</f>
        <v/>
      </c>
      <c r="CC458" s="41" t="str">
        <f>IF(T458&lt;&gt;"","Habit: "&amp;T458&amp;".","")</f>
        <v/>
      </c>
      <c r="CD458" s="41" t="str">
        <f>IF(U458&lt;&gt;"","Life history habit: "&amp;U458&amp;".","")</f>
        <v/>
      </c>
      <c r="CE458" s="41" t="str">
        <f>IF(V458&lt;&gt;"","Graminoid habit: "&amp;V458&amp;".","")</f>
        <v/>
      </c>
      <c r="CF458" s="41" t="str">
        <f>IF(W458&lt;&gt;"","Flower color: "&amp;W458&amp;".","")</f>
        <v/>
      </c>
      <c r="CG458" s="41" t="str">
        <f>IF(X458&lt;&gt;"","Height in centimeters: "&amp;X458&amp;".","")</f>
        <v/>
      </c>
      <c r="CH458" s="41" t="str">
        <f>IF(Y458&lt;&gt;"",Y458&amp;".","")</f>
        <v/>
      </c>
      <c r="CI458" s="41" t="str">
        <f t="shared" si="83"/>
        <v/>
      </c>
      <c r="CJ458" t="str">
        <f t="shared" si="84"/>
        <v/>
      </c>
      <c r="CK458" s="41" t="str">
        <f>IF(T458&lt;&gt;"","''habit'':"&amp;"''"&amp;T458&amp;"'',","")</f>
        <v/>
      </c>
      <c r="CL458" s="41" t="str">
        <f>IF(U458&lt;&gt;"","''life cycle habit'':"&amp;"''"&amp;U458&amp;"'',","")</f>
        <v/>
      </c>
      <c r="CM458" s="41" t="str">
        <f>IF(V458&lt;&gt;"","''graminoidHabit'':"&amp;"''"&amp;V458&amp;"'',","")</f>
        <v/>
      </c>
      <c r="CN458" s="41" t="str">
        <f>IF(W458&lt;&gt;"","''flower color'':"&amp;"''"&amp;W458&amp;"'',","")</f>
        <v/>
      </c>
      <c r="CO458" s="41" t="str">
        <f>IF(X458&lt;&gt;"","''heightInCentimeters'':"&amp;X458&amp;",","")</f>
        <v/>
      </c>
      <c r="CP458" s="41" t="str">
        <f>IF(Y458&lt;&gt;"",Y458,"")</f>
        <v/>
      </c>
      <c r="CQ458" s="41" t="str">
        <f t="shared" si="85"/>
        <v/>
      </c>
      <c r="CR458" s="42" t="str">
        <f t="shared" si="86"/>
        <v/>
      </c>
      <c r="CS458" t="str">
        <f t="shared" si="87"/>
        <v/>
      </c>
      <c r="CT458" t="str">
        <f>IF(L458="Y","tissue","")</f>
        <v/>
      </c>
      <c r="CU458" t="str">
        <f>IF(L458="Y","in collection","")</f>
        <v/>
      </c>
      <c r="CV458" t="str">
        <f>IF(L458="Y","dessicated","")</f>
        <v/>
      </c>
    </row>
    <row r="459" spans="1:100" ht="16.5" x14ac:dyDescent="0.3">
      <c r="A459" s="7"/>
      <c r="B459" s="19"/>
      <c r="C459" s="19"/>
      <c r="D459" s="19"/>
      <c r="E459" s="19"/>
      <c r="F459" s="19"/>
      <c r="G459" s="10"/>
      <c r="H459" s="14"/>
      <c r="I459" s="19"/>
      <c r="J459" s="19"/>
      <c r="K459" s="10"/>
      <c r="L459" s="19"/>
      <c r="M459" s="19"/>
      <c r="N459" s="19"/>
      <c r="O459" s="19"/>
      <c r="P459" s="19"/>
      <c r="Q459" s="24"/>
      <c r="R459" s="14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29"/>
      <c r="AL459" s="29"/>
      <c r="AM459" s="7"/>
      <c r="AN459" s="7"/>
      <c r="AO459" s="7"/>
      <c r="AP459" s="19"/>
      <c r="AQ459" s="19"/>
      <c r="AR459" s="19"/>
      <c r="AS459" s="14"/>
      <c r="AT459" s="19"/>
      <c r="AU459" s="19"/>
      <c r="AV459" s="19"/>
      <c r="AW459" s="14"/>
      <c r="AX459" s="19"/>
      <c r="AY459" s="19"/>
      <c r="AZ459" s="19"/>
      <c r="BA459" s="19"/>
      <c r="BB459" s="19"/>
      <c r="BC459" s="19"/>
      <c r="BD459" s="19"/>
      <c r="BE459" s="19"/>
      <c r="BF459" s="14"/>
      <c r="BG459" s="35" t="str">
        <f>IF(BB459&lt;&gt;"","&lt;a href='https://www.inaturalist.org/observations/"&amp;BB459&amp;" 'target='_blank' style='color: blue'&gt;iNaturalist Record: "&amp;BB459&amp;"&lt;/a&gt; ","")</f>
        <v/>
      </c>
      <c r="BH459" s="36" t="str">
        <f>IF(AT459&lt;&gt;"",AT459&amp;". ","")</f>
        <v/>
      </c>
      <c r="BI459" s="36" t="str">
        <f>IF(AV459&lt;&gt;"","Land use/disturbance history: "&amp;AV459&amp;". ","")</f>
        <v/>
      </c>
      <c r="BJ459" s="36" t="str">
        <f>IF(AW459&lt;&gt;"","Slope in degrees: "&amp;AW459&amp;". ","")</f>
        <v/>
      </c>
      <c r="BK459" s="36" t="str">
        <f>IF(AX459&lt;&gt;"","Slope aspect: "&amp;AX459&amp;". ","")</f>
        <v/>
      </c>
      <c r="BL459" s="36" t="str">
        <f>IF(AY459&lt;&gt;"","Soil description: "&amp;AY459&amp;". ","")</f>
        <v/>
      </c>
      <c r="BM459" s="36" t="str">
        <f>IF(BA459&lt;&gt;"","Terrain: "&amp;BA459&amp;". ","")</f>
        <v/>
      </c>
      <c r="BN459" s="36" t="str">
        <f t="shared" si="77"/>
        <v/>
      </c>
      <c r="BO459" t="str">
        <f t="shared" si="78"/>
        <v/>
      </c>
      <c r="BP459" t="str">
        <f>IF(BD459&lt;&gt;"","Permit: "&amp;BD459,"")</f>
        <v/>
      </c>
      <c r="BQ459" s="41" t="str">
        <f>IF(AA459="Abundant","Estimated frequency within viewshed: Abundant (&gt;500).",IF(AA459="Common","Estimated frequency within viewshed: Common (101-500).",IF(AA459="Frequent","Estimated frequency within viewshed: Frequent (11-100).",IF(AA459="Occasional","Estimated frequency within viewshed: Occasional (6-10).",IF(AA459="Rare","Estimated frequency within viewshed: Rare (1-5).","")))))</f>
        <v/>
      </c>
      <c r="BR459" s="41" t="str">
        <f>IF(B459&lt;&gt;"",B459&amp;". ","")</f>
        <v/>
      </c>
      <c r="BS459" s="41" t="str">
        <f>IF(M459="Same individual","Tissue sample collected.",IF(M459="Same population","Tissue sample collected from another individual in the same population.",""))</f>
        <v/>
      </c>
      <c r="BT459" s="41" t="str">
        <f>IF(R459&lt;&gt;"","Seed sample collected from "&amp;R459&amp;" plants within the same population.","")</f>
        <v/>
      </c>
      <c r="BU459" s="41" t="str">
        <f>IF(AB459&lt;&gt;"",AB459&amp;". ","")</f>
        <v/>
      </c>
      <c r="BV459" s="41" t="str">
        <f>IF(AE459&lt;&gt;"","Landowner: "&amp;AE459&amp;".","")</f>
        <v/>
      </c>
      <c r="BW459" s="41" t="str">
        <f>IF(AF459&lt;&gt;"","Element Occurrence ID: "&amp;AF459&amp;".","")</f>
        <v/>
      </c>
      <c r="BX459" s="41" t="str">
        <f t="shared" si="79"/>
        <v/>
      </c>
      <c r="BY459" t="str">
        <f t="shared" si="80"/>
        <v/>
      </c>
      <c r="BZ459" s="41" t="str">
        <f t="shared" si="81"/>
        <v/>
      </c>
      <c r="CA459" t="str">
        <f t="shared" si="82"/>
        <v/>
      </c>
      <c r="CB459" s="41" t="str">
        <f>IF(AU459&lt;&gt;"","Area immediately surrounding specimen: "&amp;AU459&amp;".","")</f>
        <v/>
      </c>
      <c r="CC459" s="41" t="str">
        <f>IF(T459&lt;&gt;"","Habit: "&amp;T459&amp;".","")</f>
        <v/>
      </c>
      <c r="CD459" s="41" t="str">
        <f>IF(U459&lt;&gt;"","Life history habit: "&amp;U459&amp;".","")</f>
        <v/>
      </c>
      <c r="CE459" s="41" t="str">
        <f>IF(V459&lt;&gt;"","Graminoid habit: "&amp;V459&amp;".","")</f>
        <v/>
      </c>
      <c r="CF459" s="41" t="str">
        <f>IF(W459&lt;&gt;"","Flower color: "&amp;W459&amp;".","")</f>
        <v/>
      </c>
      <c r="CG459" s="41" t="str">
        <f>IF(X459&lt;&gt;"","Height in centimeters: "&amp;X459&amp;".","")</f>
        <v/>
      </c>
      <c r="CH459" s="41" t="str">
        <f>IF(Y459&lt;&gt;"",Y459&amp;".","")</f>
        <v/>
      </c>
      <c r="CI459" s="41" t="str">
        <f t="shared" si="83"/>
        <v/>
      </c>
      <c r="CJ459" t="str">
        <f t="shared" si="84"/>
        <v/>
      </c>
      <c r="CK459" s="41" t="str">
        <f>IF(T459&lt;&gt;"","''habit'':"&amp;"''"&amp;T459&amp;"'',","")</f>
        <v/>
      </c>
      <c r="CL459" s="41" t="str">
        <f>IF(U459&lt;&gt;"","''life cycle habit'':"&amp;"''"&amp;U459&amp;"'',","")</f>
        <v/>
      </c>
      <c r="CM459" s="41" t="str">
        <f>IF(V459&lt;&gt;"","''graminoidHabit'':"&amp;"''"&amp;V459&amp;"'',","")</f>
        <v/>
      </c>
      <c r="CN459" s="41" t="str">
        <f>IF(W459&lt;&gt;"","''flower color'':"&amp;"''"&amp;W459&amp;"'',","")</f>
        <v/>
      </c>
      <c r="CO459" s="41" t="str">
        <f>IF(X459&lt;&gt;"","''heightInCentimeters'':"&amp;X459&amp;",","")</f>
        <v/>
      </c>
      <c r="CP459" s="41" t="str">
        <f>IF(Y459&lt;&gt;"",Y459,"")</f>
        <v/>
      </c>
      <c r="CQ459" s="41" t="str">
        <f t="shared" si="85"/>
        <v/>
      </c>
      <c r="CR459" s="42" t="str">
        <f t="shared" si="86"/>
        <v/>
      </c>
      <c r="CS459" t="str">
        <f t="shared" si="87"/>
        <v/>
      </c>
      <c r="CT459" t="str">
        <f>IF(L459="Y","tissue","")</f>
        <v/>
      </c>
      <c r="CU459" t="str">
        <f>IF(L459="Y","in collection","")</f>
        <v/>
      </c>
      <c r="CV459" t="str">
        <f>IF(L459="Y","dessicated","")</f>
        <v/>
      </c>
    </row>
    <row r="460" spans="1:100" ht="16.5" x14ac:dyDescent="0.3">
      <c r="A460" s="7"/>
      <c r="B460" s="19"/>
      <c r="C460" s="19"/>
      <c r="D460" s="19"/>
      <c r="E460" s="19"/>
      <c r="F460" s="19"/>
      <c r="G460" s="10"/>
      <c r="H460" s="14"/>
      <c r="I460" s="19"/>
      <c r="J460" s="19"/>
      <c r="K460" s="10"/>
      <c r="L460" s="19"/>
      <c r="M460" s="19"/>
      <c r="N460" s="19"/>
      <c r="O460" s="19"/>
      <c r="P460" s="19"/>
      <c r="Q460" s="24"/>
      <c r="R460" s="14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29"/>
      <c r="AL460" s="29"/>
      <c r="AM460" s="7"/>
      <c r="AN460" s="7"/>
      <c r="AO460" s="7"/>
      <c r="AP460" s="19"/>
      <c r="AQ460" s="19"/>
      <c r="AR460" s="19"/>
      <c r="AS460" s="14"/>
      <c r="AT460" s="19"/>
      <c r="AU460" s="19"/>
      <c r="AV460" s="19"/>
      <c r="AW460" s="14"/>
      <c r="AX460" s="19"/>
      <c r="AY460" s="19"/>
      <c r="AZ460" s="19"/>
      <c r="BA460" s="19"/>
      <c r="BB460" s="19"/>
      <c r="BC460" s="19"/>
      <c r="BD460" s="19"/>
      <c r="BE460" s="19"/>
      <c r="BF460" s="14"/>
      <c r="BG460" s="35" t="str">
        <f>IF(BB460&lt;&gt;"","&lt;a href='https://www.inaturalist.org/observations/"&amp;BB460&amp;" 'target='_blank' style='color: blue'&gt;iNaturalist Record: "&amp;BB460&amp;"&lt;/a&gt; ","")</f>
        <v/>
      </c>
      <c r="BH460" s="36" t="str">
        <f>IF(AT460&lt;&gt;"",AT460&amp;". ","")</f>
        <v/>
      </c>
      <c r="BI460" s="36" t="str">
        <f>IF(AV460&lt;&gt;"","Land use/disturbance history: "&amp;AV460&amp;". ","")</f>
        <v/>
      </c>
      <c r="BJ460" s="36" t="str">
        <f>IF(AW460&lt;&gt;"","Slope in degrees: "&amp;AW460&amp;". ","")</f>
        <v/>
      </c>
      <c r="BK460" s="36" t="str">
        <f>IF(AX460&lt;&gt;"","Slope aspect: "&amp;AX460&amp;". ","")</f>
        <v/>
      </c>
      <c r="BL460" s="36" t="str">
        <f>IF(AY460&lt;&gt;"","Soil description: "&amp;AY460&amp;". ","")</f>
        <v/>
      </c>
      <c r="BM460" s="36" t="str">
        <f>IF(BA460&lt;&gt;"","Terrain: "&amp;BA460&amp;". ","")</f>
        <v/>
      </c>
      <c r="BN460" s="36" t="str">
        <f t="shared" si="77"/>
        <v/>
      </c>
      <c r="BO460" t="str">
        <f t="shared" si="78"/>
        <v/>
      </c>
      <c r="BP460" t="str">
        <f>IF(BD460&lt;&gt;"","Permit: "&amp;BD460,"")</f>
        <v/>
      </c>
      <c r="BQ460" s="41" t="str">
        <f>IF(AA460="Abundant","Estimated frequency within viewshed: Abundant (&gt;500).",IF(AA460="Common","Estimated frequency within viewshed: Common (101-500).",IF(AA460="Frequent","Estimated frequency within viewshed: Frequent (11-100).",IF(AA460="Occasional","Estimated frequency within viewshed: Occasional (6-10).",IF(AA460="Rare","Estimated frequency within viewshed: Rare (1-5).","")))))</f>
        <v/>
      </c>
      <c r="BR460" s="41" t="str">
        <f>IF(B460&lt;&gt;"",B460&amp;". ","")</f>
        <v/>
      </c>
      <c r="BS460" s="41" t="str">
        <f>IF(M460="Same individual","Tissue sample collected.",IF(M460="Same population","Tissue sample collected from another individual in the same population.",""))</f>
        <v/>
      </c>
      <c r="BT460" s="41" t="str">
        <f>IF(R460&lt;&gt;"","Seed sample collected from "&amp;R460&amp;" plants within the same population.","")</f>
        <v/>
      </c>
      <c r="BU460" s="41" t="str">
        <f>IF(AB460&lt;&gt;"",AB460&amp;". ","")</f>
        <v/>
      </c>
      <c r="BV460" s="41" t="str">
        <f>IF(AE460&lt;&gt;"","Landowner: "&amp;AE460&amp;".","")</f>
        <v/>
      </c>
      <c r="BW460" s="41" t="str">
        <f>IF(AF460&lt;&gt;"","Element Occurrence ID: "&amp;AF460&amp;".","")</f>
        <v/>
      </c>
      <c r="BX460" s="41" t="str">
        <f t="shared" si="79"/>
        <v/>
      </c>
      <c r="BY460" t="str">
        <f t="shared" si="80"/>
        <v/>
      </c>
      <c r="BZ460" s="41" t="str">
        <f t="shared" si="81"/>
        <v/>
      </c>
      <c r="CA460" t="str">
        <f t="shared" si="82"/>
        <v/>
      </c>
      <c r="CB460" s="41" t="str">
        <f>IF(AU460&lt;&gt;"","Area immediately surrounding specimen: "&amp;AU460&amp;".","")</f>
        <v/>
      </c>
      <c r="CC460" s="41" t="str">
        <f>IF(T460&lt;&gt;"","Habit: "&amp;T460&amp;".","")</f>
        <v/>
      </c>
      <c r="CD460" s="41" t="str">
        <f>IF(U460&lt;&gt;"","Life history habit: "&amp;U460&amp;".","")</f>
        <v/>
      </c>
      <c r="CE460" s="41" t="str">
        <f>IF(V460&lt;&gt;"","Graminoid habit: "&amp;V460&amp;".","")</f>
        <v/>
      </c>
      <c r="CF460" s="41" t="str">
        <f>IF(W460&lt;&gt;"","Flower color: "&amp;W460&amp;".","")</f>
        <v/>
      </c>
      <c r="CG460" s="41" t="str">
        <f>IF(X460&lt;&gt;"","Height in centimeters: "&amp;X460&amp;".","")</f>
        <v/>
      </c>
      <c r="CH460" s="41" t="str">
        <f>IF(Y460&lt;&gt;"",Y460&amp;".","")</f>
        <v/>
      </c>
      <c r="CI460" s="41" t="str">
        <f t="shared" si="83"/>
        <v/>
      </c>
      <c r="CJ460" t="str">
        <f t="shared" si="84"/>
        <v/>
      </c>
      <c r="CK460" s="41" t="str">
        <f>IF(T460&lt;&gt;"","''habit'':"&amp;"''"&amp;T460&amp;"'',","")</f>
        <v/>
      </c>
      <c r="CL460" s="41" t="str">
        <f>IF(U460&lt;&gt;"","''life cycle habit'':"&amp;"''"&amp;U460&amp;"'',","")</f>
        <v/>
      </c>
      <c r="CM460" s="41" t="str">
        <f>IF(V460&lt;&gt;"","''graminoidHabit'':"&amp;"''"&amp;V460&amp;"'',","")</f>
        <v/>
      </c>
      <c r="CN460" s="41" t="str">
        <f>IF(W460&lt;&gt;"","''flower color'':"&amp;"''"&amp;W460&amp;"'',","")</f>
        <v/>
      </c>
      <c r="CO460" s="41" t="str">
        <f>IF(X460&lt;&gt;"","''heightInCentimeters'':"&amp;X460&amp;",","")</f>
        <v/>
      </c>
      <c r="CP460" s="41" t="str">
        <f>IF(Y460&lt;&gt;"",Y460,"")</f>
        <v/>
      </c>
      <c r="CQ460" s="41" t="str">
        <f t="shared" si="85"/>
        <v/>
      </c>
      <c r="CR460" s="42" t="str">
        <f t="shared" si="86"/>
        <v/>
      </c>
      <c r="CS460" t="str">
        <f t="shared" si="87"/>
        <v/>
      </c>
      <c r="CT460" t="str">
        <f>IF(L460="Y","tissue","")</f>
        <v/>
      </c>
      <c r="CU460" t="str">
        <f>IF(L460="Y","in collection","")</f>
        <v/>
      </c>
      <c r="CV460" t="str">
        <f>IF(L460="Y","dessicated","")</f>
        <v/>
      </c>
    </row>
    <row r="461" spans="1:100" ht="16.5" x14ac:dyDescent="0.3">
      <c r="A461" s="7"/>
      <c r="B461" s="19"/>
      <c r="C461" s="19"/>
      <c r="D461" s="19"/>
      <c r="E461" s="19"/>
      <c r="F461" s="19"/>
      <c r="G461" s="10"/>
      <c r="H461" s="14"/>
      <c r="I461" s="19"/>
      <c r="J461" s="19"/>
      <c r="K461" s="10"/>
      <c r="L461" s="19"/>
      <c r="M461" s="19"/>
      <c r="N461" s="19"/>
      <c r="O461" s="19"/>
      <c r="P461" s="19"/>
      <c r="Q461" s="24"/>
      <c r="R461" s="14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29"/>
      <c r="AL461" s="29"/>
      <c r="AM461" s="7"/>
      <c r="AN461" s="7"/>
      <c r="AO461" s="7"/>
      <c r="AP461" s="19"/>
      <c r="AQ461" s="19"/>
      <c r="AR461" s="19"/>
      <c r="AS461" s="14"/>
      <c r="AT461" s="19"/>
      <c r="AU461" s="19"/>
      <c r="AV461" s="19"/>
      <c r="AW461" s="14"/>
      <c r="AX461" s="19"/>
      <c r="AY461" s="19"/>
      <c r="AZ461" s="19"/>
      <c r="BA461" s="19"/>
      <c r="BB461" s="19"/>
      <c r="BC461" s="19"/>
      <c r="BD461" s="19"/>
      <c r="BE461" s="19"/>
      <c r="BF461" s="14"/>
      <c r="BG461" s="35" t="str">
        <f>IF(BB461&lt;&gt;"","&lt;a href='https://www.inaturalist.org/observations/"&amp;BB461&amp;" 'target='_blank' style='color: blue'&gt;iNaturalist Record: "&amp;BB461&amp;"&lt;/a&gt; ","")</f>
        <v/>
      </c>
      <c r="BH461" s="36" t="str">
        <f>IF(AT461&lt;&gt;"",AT461&amp;". ","")</f>
        <v/>
      </c>
      <c r="BI461" s="36" t="str">
        <f>IF(AV461&lt;&gt;"","Land use/disturbance history: "&amp;AV461&amp;". ","")</f>
        <v/>
      </c>
      <c r="BJ461" s="36" t="str">
        <f>IF(AW461&lt;&gt;"","Slope in degrees: "&amp;AW461&amp;". ","")</f>
        <v/>
      </c>
      <c r="BK461" s="36" t="str">
        <f>IF(AX461&lt;&gt;"","Slope aspect: "&amp;AX461&amp;". ","")</f>
        <v/>
      </c>
      <c r="BL461" s="36" t="str">
        <f>IF(AY461&lt;&gt;"","Soil description: "&amp;AY461&amp;". ","")</f>
        <v/>
      </c>
      <c r="BM461" s="36" t="str">
        <f>IF(BA461&lt;&gt;"","Terrain: "&amp;BA461&amp;". ","")</f>
        <v/>
      </c>
      <c r="BN461" s="36" t="str">
        <f t="shared" si="77"/>
        <v/>
      </c>
      <c r="BO461" t="str">
        <f t="shared" si="78"/>
        <v/>
      </c>
      <c r="BP461" t="str">
        <f>IF(BD461&lt;&gt;"","Permit: "&amp;BD461,"")</f>
        <v/>
      </c>
      <c r="BQ461" s="41" t="str">
        <f>IF(AA461="Abundant","Estimated frequency within viewshed: Abundant (&gt;500).",IF(AA461="Common","Estimated frequency within viewshed: Common (101-500).",IF(AA461="Frequent","Estimated frequency within viewshed: Frequent (11-100).",IF(AA461="Occasional","Estimated frequency within viewshed: Occasional (6-10).",IF(AA461="Rare","Estimated frequency within viewshed: Rare (1-5).","")))))</f>
        <v/>
      </c>
      <c r="BR461" s="41" t="str">
        <f>IF(B461&lt;&gt;"",B461&amp;". ","")</f>
        <v/>
      </c>
      <c r="BS461" s="41" t="str">
        <f>IF(M461="Same individual","Tissue sample collected.",IF(M461="Same population","Tissue sample collected from another individual in the same population.",""))</f>
        <v/>
      </c>
      <c r="BT461" s="41" t="str">
        <f>IF(R461&lt;&gt;"","Seed sample collected from "&amp;R461&amp;" plants within the same population.","")</f>
        <v/>
      </c>
      <c r="BU461" s="41" t="str">
        <f>IF(AB461&lt;&gt;"",AB461&amp;". ","")</f>
        <v/>
      </c>
      <c r="BV461" s="41" t="str">
        <f>IF(AE461&lt;&gt;"","Landowner: "&amp;AE461&amp;".","")</f>
        <v/>
      </c>
      <c r="BW461" s="41" t="str">
        <f>IF(AF461&lt;&gt;"","Element Occurrence ID: "&amp;AF461&amp;".","")</f>
        <v/>
      </c>
      <c r="BX461" s="41" t="str">
        <f t="shared" si="79"/>
        <v/>
      </c>
      <c r="BY461" t="str">
        <f t="shared" si="80"/>
        <v/>
      </c>
      <c r="BZ461" s="41" t="str">
        <f t="shared" si="81"/>
        <v/>
      </c>
      <c r="CA461" t="str">
        <f t="shared" si="82"/>
        <v/>
      </c>
      <c r="CB461" s="41" t="str">
        <f>IF(AU461&lt;&gt;"","Area immediately surrounding specimen: "&amp;AU461&amp;".","")</f>
        <v/>
      </c>
      <c r="CC461" s="41" t="str">
        <f>IF(T461&lt;&gt;"","Habit: "&amp;T461&amp;".","")</f>
        <v/>
      </c>
      <c r="CD461" s="41" t="str">
        <f>IF(U461&lt;&gt;"","Life history habit: "&amp;U461&amp;".","")</f>
        <v/>
      </c>
      <c r="CE461" s="41" t="str">
        <f>IF(V461&lt;&gt;"","Graminoid habit: "&amp;V461&amp;".","")</f>
        <v/>
      </c>
      <c r="CF461" s="41" t="str">
        <f>IF(W461&lt;&gt;"","Flower color: "&amp;W461&amp;".","")</f>
        <v/>
      </c>
      <c r="CG461" s="41" t="str">
        <f>IF(X461&lt;&gt;"","Height in centimeters: "&amp;X461&amp;".","")</f>
        <v/>
      </c>
      <c r="CH461" s="41" t="str">
        <f>IF(Y461&lt;&gt;"",Y461&amp;".","")</f>
        <v/>
      </c>
      <c r="CI461" s="41" t="str">
        <f t="shared" si="83"/>
        <v/>
      </c>
      <c r="CJ461" t="str">
        <f t="shared" si="84"/>
        <v/>
      </c>
      <c r="CK461" s="41" t="str">
        <f>IF(T461&lt;&gt;"","''habit'':"&amp;"''"&amp;T461&amp;"'',","")</f>
        <v/>
      </c>
      <c r="CL461" s="41" t="str">
        <f>IF(U461&lt;&gt;"","''life cycle habit'':"&amp;"''"&amp;U461&amp;"'',","")</f>
        <v/>
      </c>
      <c r="CM461" s="41" t="str">
        <f>IF(V461&lt;&gt;"","''graminoidHabit'':"&amp;"''"&amp;V461&amp;"'',","")</f>
        <v/>
      </c>
      <c r="CN461" s="41" t="str">
        <f>IF(W461&lt;&gt;"","''flower color'':"&amp;"''"&amp;W461&amp;"'',","")</f>
        <v/>
      </c>
      <c r="CO461" s="41" t="str">
        <f>IF(X461&lt;&gt;"","''heightInCentimeters'':"&amp;X461&amp;",","")</f>
        <v/>
      </c>
      <c r="CP461" s="41" t="str">
        <f>IF(Y461&lt;&gt;"",Y461,"")</f>
        <v/>
      </c>
      <c r="CQ461" s="41" t="str">
        <f t="shared" si="85"/>
        <v/>
      </c>
      <c r="CR461" s="42" t="str">
        <f t="shared" si="86"/>
        <v/>
      </c>
      <c r="CS461" t="str">
        <f t="shared" si="87"/>
        <v/>
      </c>
      <c r="CT461" t="str">
        <f>IF(L461="Y","tissue","")</f>
        <v/>
      </c>
      <c r="CU461" t="str">
        <f>IF(L461="Y","in collection","")</f>
        <v/>
      </c>
      <c r="CV461" t="str">
        <f>IF(L461="Y","dessicated","")</f>
        <v/>
      </c>
    </row>
    <row r="462" spans="1:100" ht="16.5" x14ac:dyDescent="0.3">
      <c r="A462" s="7"/>
      <c r="B462" s="19"/>
      <c r="C462" s="19"/>
      <c r="D462" s="19"/>
      <c r="E462" s="19"/>
      <c r="F462" s="19"/>
      <c r="G462" s="10"/>
      <c r="H462" s="14"/>
      <c r="I462" s="19"/>
      <c r="J462" s="19"/>
      <c r="K462" s="10"/>
      <c r="L462" s="19"/>
      <c r="M462" s="19"/>
      <c r="N462" s="19"/>
      <c r="O462" s="19"/>
      <c r="P462" s="19"/>
      <c r="Q462" s="24"/>
      <c r="R462" s="14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29"/>
      <c r="AL462" s="29"/>
      <c r="AM462" s="7"/>
      <c r="AN462" s="7"/>
      <c r="AO462" s="7"/>
      <c r="AP462" s="19"/>
      <c r="AQ462" s="19"/>
      <c r="AR462" s="19"/>
      <c r="AS462" s="14"/>
      <c r="AT462" s="19"/>
      <c r="AU462" s="19"/>
      <c r="AV462" s="19"/>
      <c r="AW462" s="14"/>
      <c r="AX462" s="19"/>
      <c r="AY462" s="19"/>
      <c r="AZ462" s="19"/>
      <c r="BA462" s="19"/>
      <c r="BB462" s="19"/>
      <c r="BC462" s="19"/>
      <c r="BD462" s="19"/>
      <c r="BE462" s="19"/>
      <c r="BF462" s="14"/>
      <c r="BG462" s="35" t="str">
        <f>IF(BB462&lt;&gt;"","&lt;a href='https://www.inaturalist.org/observations/"&amp;BB462&amp;" 'target='_blank' style='color: blue'&gt;iNaturalist Record: "&amp;BB462&amp;"&lt;/a&gt; ","")</f>
        <v/>
      </c>
      <c r="BH462" s="36" t="str">
        <f>IF(AT462&lt;&gt;"",AT462&amp;". ","")</f>
        <v/>
      </c>
      <c r="BI462" s="36" t="str">
        <f>IF(AV462&lt;&gt;"","Land use/disturbance history: "&amp;AV462&amp;". ","")</f>
        <v/>
      </c>
      <c r="BJ462" s="36" t="str">
        <f>IF(AW462&lt;&gt;"","Slope in degrees: "&amp;AW462&amp;". ","")</f>
        <v/>
      </c>
      <c r="BK462" s="36" t="str">
        <f>IF(AX462&lt;&gt;"","Slope aspect: "&amp;AX462&amp;". ","")</f>
        <v/>
      </c>
      <c r="BL462" s="36" t="str">
        <f>IF(AY462&lt;&gt;"","Soil description: "&amp;AY462&amp;". ","")</f>
        <v/>
      </c>
      <c r="BM462" s="36" t="str">
        <f>IF(BA462&lt;&gt;"","Terrain: "&amp;BA462&amp;". ","")</f>
        <v/>
      </c>
      <c r="BN462" s="36" t="str">
        <f t="shared" si="77"/>
        <v/>
      </c>
      <c r="BO462" t="str">
        <f t="shared" si="78"/>
        <v/>
      </c>
      <c r="BP462" t="str">
        <f>IF(BD462&lt;&gt;"","Permit: "&amp;BD462,"")</f>
        <v/>
      </c>
      <c r="BQ462" s="41" t="str">
        <f>IF(AA462="Abundant","Estimated frequency within viewshed: Abundant (&gt;500).",IF(AA462="Common","Estimated frequency within viewshed: Common (101-500).",IF(AA462="Frequent","Estimated frequency within viewshed: Frequent (11-100).",IF(AA462="Occasional","Estimated frequency within viewshed: Occasional (6-10).",IF(AA462="Rare","Estimated frequency within viewshed: Rare (1-5).","")))))</f>
        <v/>
      </c>
      <c r="BR462" s="41" t="str">
        <f>IF(B462&lt;&gt;"",B462&amp;". ","")</f>
        <v/>
      </c>
      <c r="BS462" s="41" t="str">
        <f>IF(M462="Same individual","Tissue sample collected.",IF(M462="Same population","Tissue sample collected from another individual in the same population.",""))</f>
        <v/>
      </c>
      <c r="BT462" s="41" t="str">
        <f>IF(R462&lt;&gt;"","Seed sample collected from "&amp;R462&amp;" plants within the same population.","")</f>
        <v/>
      </c>
      <c r="BU462" s="41" t="str">
        <f>IF(AB462&lt;&gt;"",AB462&amp;". ","")</f>
        <v/>
      </c>
      <c r="BV462" s="41" t="str">
        <f>IF(AE462&lt;&gt;"","Landowner: "&amp;AE462&amp;".","")</f>
        <v/>
      </c>
      <c r="BW462" s="41" t="str">
        <f>IF(AF462&lt;&gt;"","Element Occurrence ID: "&amp;AF462&amp;".","")</f>
        <v/>
      </c>
      <c r="BX462" s="41" t="str">
        <f t="shared" si="79"/>
        <v/>
      </c>
      <c r="BY462" t="str">
        <f t="shared" si="80"/>
        <v/>
      </c>
      <c r="BZ462" s="41" t="str">
        <f t="shared" si="81"/>
        <v/>
      </c>
      <c r="CA462" t="str">
        <f t="shared" si="82"/>
        <v/>
      </c>
      <c r="CB462" s="41" t="str">
        <f>IF(AU462&lt;&gt;"","Area immediately surrounding specimen: "&amp;AU462&amp;".","")</f>
        <v/>
      </c>
      <c r="CC462" s="41" t="str">
        <f>IF(T462&lt;&gt;"","Habit: "&amp;T462&amp;".","")</f>
        <v/>
      </c>
      <c r="CD462" s="41" t="str">
        <f>IF(U462&lt;&gt;"","Life history habit: "&amp;U462&amp;".","")</f>
        <v/>
      </c>
      <c r="CE462" s="41" t="str">
        <f>IF(V462&lt;&gt;"","Graminoid habit: "&amp;V462&amp;".","")</f>
        <v/>
      </c>
      <c r="CF462" s="41" t="str">
        <f>IF(W462&lt;&gt;"","Flower color: "&amp;W462&amp;".","")</f>
        <v/>
      </c>
      <c r="CG462" s="41" t="str">
        <f>IF(X462&lt;&gt;"","Height in centimeters: "&amp;X462&amp;".","")</f>
        <v/>
      </c>
      <c r="CH462" s="41" t="str">
        <f>IF(Y462&lt;&gt;"",Y462&amp;".","")</f>
        <v/>
      </c>
      <c r="CI462" s="41" t="str">
        <f t="shared" si="83"/>
        <v/>
      </c>
      <c r="CJ462" t="str">
        <f t="shared" si="84"/>
        <v/>
      </c>
      <c r="CK462" s="41" t="str">
        <f>IF(T462&lt;&gt;"","''habit'':"&amp;"''"&amp;T462&amp;"'',","")</f>
        <v/>
      </c>
      <c r="CL462" s="41" t="str">
        <f>IF(U462&lt;&gt;"","''life cycle habit'':"&amp;"''"&amp;U462&amp;"'',","")</f>
        <v/>
      </c>
      <c r="CM462" s="41" t="str">
        <f>IF(V462&lt;&gt;"","''graminoidHabit'':"&amp;"''"&amp;V462&amp;"'',","")</f>
        <v/>
      </c>
      <c r="CN462" s="41" t="str">
        <f>IF(W462&lt;&gt;"","''flower color'':"&amp;"''"&amp;W462&amp;"'',","")</f>
        <v/>
      </c>
      <c r="CO462" s="41" t="str">
        <f>IF(X462&lt;&gt;"","''heightInCentimeters'':"&amp;X462&amp;",","")</f>
        <v/>
      </c>
      <c r="CP462" s="41" t="str">
        <f>IF(Y462&lt;&gt;"",Y462,"")</f>
        <v/>
      </c>
      <c r="CQ462" s="41" t="str">
        <f t="shared" si="85"/>
        <v/>
      </c>
      <c r="CR462" s="42" t="str">
        <f t="shared" si="86"/>
        <v/>
      </c>
      <c r="CS462" t="str">
        <f t="shared" si="87"/>
        <v/>
      </c>
      <c r="CT462" t="str">
        <f>IF(L462="Y","tissue","")</f>
        <v/>
      </c>
      <c r="CU462" t="str">
        <f>IF(L462="Y","in collection","")</f>
        <v/>
      </c>
      <c r="CV462" t="str">
        <f>IF(L462="Y","dessicated","")</f>
        <v/>
      </c>
    </row>
    <row r="463" spans="1:100" ht="16.5" x14ac:dyDescent="0.3">
      <c r="A463" s="7"/>
      <c r="B463" s="19"/>
      <c r="C463" s="19"/>
      <c r="D463" s="19"/>
      <c r="E463" s="19"/>
      <c r="F463" s="19"/>
      <c r="G463" s="10"/>
      <c r="H463" s="14"/>
      <c r="I463" s="19"/>
      <c r="J463" s="19"/>
      <c r="K463" s="10"/>
      <c r="L463" s="19"/>
      <c r="M463" s="19"/>
      <c r="N463" s="19"/>
      <c r="O463" s="19"/>
      <c r="P463" s="19"/>
      <c r="Q463" s="24"/>
      <c r="R463" s="14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29"/>
      <c r="AL463" s="29"/>
      <c r="AM463" s="7"/>
      <c r="AN463" s="7"/>
      <c r="AO463" s="7"/>
      <c r="AP463" s="19"/>
      <c r="AQ463" s="19"/>
      <c r="AR463" s="19"/>
      <c r="AS463" s="14"/>
      <c r="AT463" s="19"/>
      <c r="AU463" s="19"/>
      <c r="AV463" s="19"/>
      <c r="AW463" s="14"/>
      <c r="AX463" s="19"/>
      <c r="AY463" s="19"/>
      <c r="AZ463" s="19"/>
      <c r="BA463" s="19"/>
      <c r="BB463" s="19"/>
      <c r="BC463" s="19"/>
      <c r="BD463" s="19"/>
      <c r="BE463" s="19"/>
      <c r="BF463" s="14"/>
      <c r="BG463" s="35" t="str">
        <f>IF(BB463&lt;&gt;"","&lt;a href='https://www.inaturalist.org/observations/"&amp;BB463&amp;" 'target='_blank' style='color: blue'&gt;iNaturalist Record: "&amp;BB463&amp;"&lt;/a&gt; ","")</f>
        <v/>
      </c>
      <c r="BH463" s="36" t="str">
        <f>IF(AT463&lt;&gt;"",AT463&amp;". ","")</f>
        <v/>
      </c>
      <c r="BI463" s="36" t="str">
        <f>IF(AV463&lt;&gt;"","Land use/disturbance history: "&amp;AV463&amp;". ","")</f>
        <v/>
      </c>
      <c r="BJ463" s="36" t="str">
        <f>IF(AW463&lt;&gt;"","Slope in degrees: "&amp;AW463&amp;". ","")</f>
        <v/>
      </c>
      <c r="BK463" s="36" t="str">
        <f>IF(AX463&lt;&gt;"","Slope aspect: "&amp;AX463&amp;". ","")</f>
        <v/>
      </c>
      <c r="BL463" s="36" t="str">
        <f>IF(AY463&lt;&gt;"","Soil description: "&amp;AY463&amp;". ","")</f>
        <v/>
      </c>
      <c r="BM463" s="36" t="str">
        <f>IF(BA463&lt;&gt;"","Terrain: "&amp;BA463&amp;". ","")</f>
        <v/>
      </c>
      <c r="BN463" s="36" t="str">
        <f t="shared" si="77"/>
        <v/>
      </c>
      <c r="BO463" t="str">
        <f t="shared" si="78"/>
        <v/>
      </c>
      <c r="BP463" t="str">
        <f>IF(BD463&lt;&gt;"","Permit: "&amp;BD463,"")</f>
        <v/>
      </c>
      <c r="BQ463" s="41" t="str">
        <f>IF(AA463="Abundant","Estimated frequency within viewshed: Abundant (&gt;500).",IF(AA463="Common","Estimated frequency within viewshed: Common (101-500).",IF(AA463="Frequent","Estimated frequency within viewshed: Frequent (11-100).",IF(AA463="Occasional","Estimated frequency within viewshed: Occasional (6-10).",IF(AA463="Rare","Estimated frequency within viewshed: Rare (1-5).","")))))</f>
        <v/>
      </c>
      <c r="BR463" s="41" t="str">
        <f>IF(B463&lt;&gt;"",B463&amp;". ","")</f>
        <v/>
      </c>
      <c r="BS463" s="41" t="str">
        <f>IF(M463="Same individual","Tissue sample collected.",IF(M463="Same population","Tissue sample collected from another individual in the same population.",""))</f>
        <v/>
      </c>
      <c r="BT463" s="41" t="str">
        <f>IF(R463&lt;&gt;"","Seed sample collected from "&amp;R463&amp;" plants within the same population.","")</f>
        <v/>
      </c>
      <c r="BU463" s="41" t="str">
        <f>IF(AB463&lt;&gt;"",AB463&amp;". ","")</f>
        <v/>
      </c>
      <c r="BV463" s="41" t="str">
        <f>IF(AE463&lt;&gt;"","Landowner: "&amp;AE463&amp;".","")</f>
        <v/>
      </c>
      <c r="BW463" s="41" t="str">
        <f>IF(AF463&lt;&gt;"","Element Occurrence ID: "&amp;AF463&amp;".","")</f>
        <v/>
      </c>
      <c r="BX463" s="41" t="str">
        <f t="shared" si="79"/>
        <v/>
      </c>
      <c r="BY463" t="str">
        <f t="shared" si="80"/>
        <v/>
      </c>
      <c r="BZ463" s="41" t="str">
        <f t="shared" si="81"/>
        <v/>
      </c>
      <c r="CA463" t="str">
        <f t="shared" si="82"/>
        <v/>
      </c>
      <c r="CB463" s="41" t="str">
        <f>IF(AU463&lt;&gt;"","Area immediately surrounding specimen: "&amp;AU463&amp;".","")</f>
        <v/>
      </c>
      <c r="CC463" s="41" t="str">
        <f>IF(T463&lt;&gt;"","Habit: "&amp;T463&amp;".","")</f>
        <v/>
      </c>
      <c r="CD463" s="41" t="str">
        <f>IF(U463&lt;&gt;"","Life history habit: "&amp;U463&amp;".","")</f>
        <v/>
      </c>
      <c r="CE463" s="41" t="str">
        <f>IF(V463&lt;&gt;"","Graminoid habit: "&amp;V463&amp;".","")</f>
        <v/>
      </c>
      <c r="CF463" s="41" t="str">
        <f>IF(W463&lt;&gt;"","Flower color: "&amp;W463&amp;".","")</f>
        <v/>
      </c>
      <c r="CG463" s="41" t="str">
        <f>IF(X463&lt;&gt;"","Height in centimeters: "&amp;X463&amp;".","")</f>
        <v/>
      </c>
      <c r="CH463" s="41" t="str">
        <f>IF(Y463&lt;&gt;"",Y463&amp;".","")</f>
        <v/>
      </c>
      <c r="CI463" s="41" t="str">
        <f t="shared" si="83"/>
        <v/>
      </c>
      <c r="CJ463" t="str">
        <f t="shared" si="84"/>
        <v/>
      </c>
      <c r="CK463" s="41" t="str">
        <f>IF(T463&lt;&gt;"","''habit'':"&amp;"''"&amp;T463&amp;"'',","")</f>
        <v/>
      </c>
      <c r="CL463" s="41" t="str">
        <f>IF(U463&lt;&gt;"","''life cycle habit'':"&amp;"''"&amp;U463&amp;"'',","")</f>
        <v/>
      </c>
      <c r="CM463" s="41" t="str">
        <f>IF(V463&lt;&gt;"","''graminoidHabit'':"&amp;"''"&amp;V463&amp;"'',","")</f>
        <v/>
      </c>
      <c r="CN463" s="41" t="str">
        <f>IF(W463&lt;&gt;"","''flower color'':"&amp;"''"&amp;W463&amp;"'',","")</f>
        <v/>
      </c>
      <c r="CO463" s="41" t="str">
        <f>IF(X463&lt;&gt;"","''heightInCentimeters'':"&amp;X463&amp;",","")</f>
        <v/>
      </c>
      <c r="CP463" s="41" t="str">
        <f>IF(Y463&lt;&gt;"",Y463,"")</f>
        <v/>
      </c>
      <c r="CQ463" s="41" t="str">
        <f t="shared" si="85"/>
        <v/>
      </c>
      <c r="CR463" s="42" t="str">
        <f t="shared" si="86"/>
        <v/>
      </c>
      <c r="CS463" t="str">
        <f t="shared" si="87"/>
        <v/>
      </c>
      <c r="CT463" t="str">
        <f>IF(L463="Y","tissue","")</f>
        <v/>
      </c>
      <c r="CU463" t="str">
        <f>IF(L463="Y","in collection","")</f>
        <v/>
      </c>
      <c r="CV463" t="str">
        <f>IF(L463="Y","dessicated","")</f>
        <v/>
      </c>
    </row>
    <row r="464" spans="1:100" ht="16.5" x14ac:dyDescent="0.3">
      <c r="A464" s="7"/>
      <c r="B464" s="19"/>
      <c r="C464" s="19"/>
      <c r="D464" s="19"/>
      <c r="E464" s="19"/>
      <c r="F464" s="19"/>
      <c r="G464" s="10"/>
      <c r="H464" s="14"/>
      <c r="I464" s="19"/>
      <c r="J464" s="19"/>
      <c r="K464" s="10"/>
      <c r="L464" s="19"/>
      <c r="M464" s="19"/>
      <c r="N464" s="19"/>
      <c r="O464" s="19"/>
      <c r="P464" s="19"/>
      <c r="Q464" s="24"/>
      <c r="R464" s="14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29"/>
      <c r="AL464" s="29"/>
      <c r="AM464" s="7"/>
      <c r="AN464" s="7"/>
      <c r="AO464" s="7"/>
      <c r="AP464" s="19"/>
      <c r="AQ464" s="19"/>
      <c r="AR464" s="19"/>
      <c r="AS464" s="14"/>
      <c r="AT464" s="19"/>
      <c r="AU464" s="19"/>
      <c r="AV464" s="19"/>
      <c r="AW464" s="14"/>
      <c r="AX464" s="19"/>
      <c r="AY464" s="19"/>
      <c r="AZ464" s="19"/>
      <c r="BA464" s="19"/>
      <c r="BB464" s="19"/>
      <c r="BC464" s="19"/>
      <c r="BD464" s="19"/>
      <c r="BE464" s="19"/>
      <c r="BF464" s="14"/>
      <c r="BG464" s="35" t="str">
        <f>IF(BB464&lt;&gt;"","&lt;a href='https://www.inaturalist.org/observations/"&amp;BB464&amp;" 'target='_blank' style='color: blue'&gt;iNaturalist Record: "&amp;BB464&amp;"&lt;/a&gt; ","")</f>
        <v/>
      </c>
      <c r="BH464" s="36" t="str">
        <f>IF(AT464&lt;&gt;"",AT464&amp;". ","")</f>
        <v/>
      </c>
      <c r="BI464" s="36" t="str">
        <f>IF(AV464&lt;&gt;"","Land use/disturbance history: "&amp;AV464&amp;". ","")</f>
        <v/>
      </c>
      <c r="BJ464" s="36" t="str">
        <f>IF(AW464&lt;&gt;"","Slope in degrees: "&amp;AW464&amp;". ","")</f>
        <v/>
      </c>
      <c r="BK464" s="36" t="str">
        <f>IF(AX464&lt;&gt;"","Slope aspect: "&amp;AX464&amp;". ","")</f>
        <v/>
      </c>
      <c r="BL464" s="36" t="str">
        <f>IF(AY464&lt;&gt;"","Soil description: "&amp;AY464&amp;". ","")</f>
        <v/>
      </c>
      <c r="BM464" s="36" t="str">
        <f>IF(BA464&lt;&gt;"","Terrain: "&amp;BA464&amp;". ","")</f>
        <v/>
      </c>
      <c r="BN464" s="36" t="str">
        <f t="shared" si="77"/>
        <v/>
      </c>
      <c r="BO464" t="str">
        <f t="shared" si="78"/>
        <v/>
      </c>
      <c r="BP464" t="str">
        <f>IF(BD464&lt;&gt;"","Permit: "&amp;BD464,"")</f>
        <v/>
      </c>
      <c r="BQ464" s="41" t="str">
        <f>IF(AA464="Abundant","Estimated frequency within viewshed: Abundant (&gt;500).",IF(AA464="Common","Estimated frequency within viewshed: Common (101-500).",IF(AA464="Frequent","Estimated frequency within viewshed: Frequent (11-100).",IF(AA464="Occasional","Estimated frequency within viewshed: Occasional (6-10).",IF(AA464="Rare","Estimated frequency within viewshed: Rare (1-5).","")))))</f>
        <v/>
      </c>
      <c r="BR464" s="41" t="str">
        <f>IF(B464&lt;&gt;"",B464&amp;". ","")</f>
        <v/>
      </c>
      <c r="BS464" s="41" t="str">
        <f>IF(M464="Same individual","Tissue sample collected.",IF(M464="Same population","Tissue sample collected from another individual in the same population.",""))</f>
        <v/>
      </c>
      <c r="BT464" s="41" t="str">
        <f>IF(R464&lt;&gt;"","Seed sample collected from "&amp;R464&amp;" plants within the same population.","")</f>
        <v/>
      </c>
      <c r="BU464" s="41" t="str">
        <f>IF(AB464&lt;&gt;"",AB464&amp;". ","")</f>
        <v/>
      </c>
      <c r="BV464" s="41" t="str">
        <f>IF(AE464&lt;&gt;"","Landowner: "&amp;AE464&amp;".","")</f>
        <v/>
      </c>
      <c r="BW464" s="41" t="str">
        <f>IF(AF464&lt;&gt;"","Element Occurrence ID: "&amp;AF464&amp;".","")</f>
        <v/>
      </c>
      <c r="BX464" s="41" t="str">
        <f t="shared" si="79"/>
        <v/>
      </c>
      <c r="BY464" t="str">
        <f t="shared" si="80"/>
        <v/>
      </c>
      <c r="BZ464" s="41" t="str">
        <f t="shared" si="81"/>
        <v/>
      </c>
      <c r="CA464" t="str">
        <f t="shared" si="82"/>
        <v/>
      </c>
      <c r="CB464" s="41" t="str">
        <f>IF(AU464&lt;&gt;"","Area immediately surrounding specimen: "&amp;AU464&amp;".","")</f>
        <v/>
      </c>
      <c r="CC464" s="41" t="str">
        <f>IF(T464&lt;&gt;"","Habit: "&amp;T464&amp;".","")</f>
        <v/>
      </c>
      <c r="CD464" s="41" t="str">
        <f>IF(U464&lt;&gt;"","Life history habit: "&amp;U464&amp;".","")</f>
        <v/>
      </c>
      <c r="CE464" s="41" t="str">
        <f>IF(V464&lt;&gt;"","Graminoid habit: "&amp;V464&amp;".","")</f>
        <v/>
      </c>
      <c r="CF464" s="41" t="str">
        <f>IF(W464&lt;&gt;"","Flower color: "&amp;W464&amp;".","")</f>
        <v/>
      </c>
      <c r="CG464" s="41" t="str">
        <f>IF(X464&lt;&gt;"","Height in centimeters: "&amp;X464&amp;".","")</f>
        <v/>
      </c>
      <c r="CH464" s="41" t="str">
        <f>IF(Y464&lt;&gt;"",Y464&amp;".","")</f>
        <v/>
      </c>
      <c r="CI464" s="41" t="str">
        <f t="shared" si="83"/>
        <v/>
      </c>
      <c r="CJ464" t="str">
        <f t="shared" si="84"/>
        <v/>
      </c>
      <c r="CK464" s="41" t="str">
        <f>IF(T464&lt;&gt;"","''habit'':"&amp;"''"&amp;T464&amp;"'',","")</f>
        <v/>
      </c>
      <c r="CL464" s="41" t="str">
        <f>IF(U464&lt;&gt;"","''life cycle habit'':"&amp;"''"&amp;U464&amp;"'',","")</f>
        <v/>
      </c>
      <c r="CM464" s="41" t="str">
        <f>IF(V464&lt;&gt;"","''graminoidHabit'':"&amp;"''"&amp;V464&amp;"'',","")</f>
        <v/>
      </c>
      <c r="CN464" s="41" t="str">
        <f>IF(W464&lt;&gt;"","''flower color'':"&amp;"''"&amp;W464&amp;"'',","")</f>
        <v/>
      </c>
      <c r="CO464" s="41" t="str">
        <f>IF(X464&lt;&gt;"","''heightInCentimeters'':"&amp;X464&amp;",","")</f>
        <v/>
      </c>
      <c r="CP464" s="41" t="str">
        <f>IF(Y464&lt;&gt;"",Y464,"")</f>
        <v/>
      </c>
      <c r="CQ464" s="41" t="str">
        <f t="shared" si="85"/>
        <v/>
      </c>
      <c r="CR464" s="42" t="str">
        <f t="shared" si="86"/>
        <v/>
      </c>
      <c r="CS464" t="str">
        <f t="shared" si="87"/>
        <v/>
      </c>
      <c r="CT464" t="str">
        <f>IF(L464="Y","tissue","")</f>
        <v/>
      </c>
      <c r="CU464" t="str">
        <f>IF(L464="Y","in collection","")</f>
        <v/>
      </c>
      <c r="CV464" t="str">
        <f>IF(L464="Y","dessicated","")</f>
        <v/>
      </c>
    </row>
    <row r="465" spans="1:100" ht="16.5" x14ac:dyDescent="0.3">
      <c r="A465" s="7"/>
      <c r="B465" s="19"/>
      <c r="C465" s="19"/>
      <c r="D465" s="19"/>
      <c r="E465" s="19"/>
      <c r="F465" s="19"/>
      <c r="G465" s="10"/>
      <c r="H465" s="14"/>
      <c r="I465" s="19"/>
      <c r="J465" s="19"/>
      <c r="K465" s="10"/>
      <c r="L465" s="19"/>
      <c r="M465" s="19"/>
      <c r="N465" s="19"/>
      <c r="O465" s="19"/>
      <c r="P465" s="19"/>
      <c r="Q465" s="24"/>
      <c r="R465" s="14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29"/>
      <c r="AL465" s="29"/>
      <c r="AM465" s="7"/>
      <c r="AN465" s="7"/>
      <c r="AO465" s="7"/>
      <c r="AP465" s="19"/>
      <c r="AQ465" s="19"/>
      <c r="AR465" s="19"/>
      <c r="AS465" s="14"/>
      <c r="AT465" s="19"/>
      <c r="AU465" s="19"/>
      <c r="AV465" s="19"/>
      <c r="AW465" s="14"/>
      <c r="AX465" s="19"/>
      <c r="AY465" s="19"/>
      <c r="AZ465" s="19"/>
      <c r="BA465" s="19"/>
      <c r="BB465" s="19"/>
      <c r="BC465" s="19"/>
      <c r="BD465" s="19"/>
      <c r="BE465" s="19"/>
      <c r="BF465" s="14"/>
      <c r="BG465" s="35" t="str">
        <f>IF(BB465&lt;&gt;"","&lt;a href='https://www.inaturalist.org/observations/"&amp;BB465&amp;" 'target='_blank' style='color: blue'&gt;iNaturalist Record: "&amp;BB465&amp;"&lt;/a&gt; ","")</f>
        <v/>
      </c>
      <c r="BH465" s="36" t="str">
        <f>IF(AT465&lt;&gt;"",AT465&amp;". ","")</f>
        <v/>
      </c>
      <c r="BI465" s="36" t="str">
        <f>IF(AV465&lt;&gt;"","Land use/disturbance history: "&amp;AV465&amp;". ","")</f>
        <v/>
      </c>
      <c r="BJ465" s="36" t="str">
        <f>IF(AW465&lt;&gt;"","Slope in degrees: "&amp;AW465&amp;". ","")</f>
        <v/>
      </c>
      <c r="BK465" s="36" t="str">
        <f>IF(AX465&lt;&gt;"","Slope aspect: "&amp;AX465&amp;". ","")</f>
        <v/>
      </c>
      <c r="BL465" s="36" t="str">
        <f>IF(AY465&lt;&gt;"","Soil description: "&amp;AY465&amp;". ","")</f>
        <v/>
      </c>
      <c r="BM465" s="36" t="str">
        <f>IF(BA465&lt;&gt;"","Terrain: "&amp;BA465&amp;". ","")</f>
        <v/>
      </c>
      <c r="BN465" s="36" t="str">
        <f t="shared" si="77"/>
        <v/>
      </c>
      <c r="BO465" t="str">
        <f t="shared" si="78"/>
        <v/>
      </c>
      <c r="BP465" t="str">
        <f>IF(BD465&lt;&gt;"","Permit: "&amp;BD465,"")</f>
        <v/>
      </c>
      <c r="BQ465" s="41" t="str">
        <f>IF(AA465="Abundant","Estimated frequency within viewshed: Abundant (&gt;500).",IF(AA465="Common","Estimated frequency within viewshed: Common (101-500).",IF(AA465="Frequent","Estimated frequency within viewshed: Frequent (11-100).",IF(AA465="Occasional","Estimated frequency within viewshed: Occasional (6-10).",IF(AA465="Rare","Estimated frequency within viewshed: Rare (1-5).","")))))</f>
        <v/>
      </c>
      <c r="BR465" s="41" t="str">
        <f>IF(B465&lt;&gt;"",B465&amp;". ","")</f>
        <v/>
      </c>
      <c r="BS465" s="41" t="str">
        <f>IF(M465="Same individual","Tissue sample collected.",IF(M465="Same population","Tissue sample collected from another individual in the same population.",""))</f>
        <v/>
      </c>
      <c r="BT465" s="41" t="str">
        <f>IF(R465&lt;&gt;"","Seed sample collected from "&amp;R465&amp;" plants within the same population.","")</f>
        <v/>
      </c>
      <c r="BU465" s="41" t="str">
        <f>IF(AB465&lt;&gt;"",AB465&amp;". ","")</f>
        <v/>
      </c>
      <c r="BV465" s="41" t="str">
        <f>IF(AE465&lt;&gt;"","Landowner: "&amp;AE465&amp;".","")</f>
        <v/>
      </c>
      <c r="BW465" s="41" t="str">
        <f>IF(AF465&lt;&gt;"","Element Occurrence ID: "&amp;AF465&amp;".","")</f>
        <v/>
      </c>
      <c r="BX465" s="41" t="str">
        <f t="shared" si="79"/>
        <v/>
      </c>
      <c r="BY465" t="str">
        <f t="shared" si="80"/>
        <v/>
      </c>
      <c r="BZ465" s="41" t="str">
        <f t="shared" si="81"/>
        <v/>
      </c>
      <c r="CA465" t="str">
        <f t="shared" si="82"/>
        <v/>
      </c>
      <c r="CB465" s="41" t="str">
        <f>IF(AU465&lt;&gt;"","Area immediately surrounding specimen: "&amp;AU465&amp;".","")</f>
        <v/>
      </c>
      <c r="CC465" s="41" t="str">
        <f>IF(T465&lt;&gt;"","Habit: "&amp;T465&amp;".","")</f>
        <v/>
      </c>
      <c r="CD465" s="41" t="str">
        <f>IF(U465&lt;&gt;"","Life history habit: "&amp;U465&amp;".","")</f>
        <v/>
      </c>
      <c r="CE465" s="41" t="str">
        <f>IF(V465&lt;&gt;"","Graminoid habit: "&amp;V465&amp;".","")</f>
        <v/>
      </c>
      <c r="CF465" s="41" t="str">
        <f>IF(W465&lt;&gt;"","Flower color: "&amp;W465&amp;".","")</f>
        <v/>
      </c>
      <c r="CG465" s="41" t="str">
        <f>IF(X465&lt;&gt;"","Height in centimeters: "&amp;X465&amp;".","")</f>
        <v/>
      </c>
      <c r="CH465" s="41" t="str">
        <f>IF(Y465&lt;&gt;"",Y465&amp;".","")</f>
        <v/>
      </c>
      <c r="CI465" s="41" t="str">
        <f t="shared" si="83"/>
        <v/>
      </c>
      <c r="CJ465" t="str">
        <f t="shared" si="84"/>
        <v/>
      </c>
      <c r="CK465" s="41" t="str">
        <f>IF(T465&lt;&gt;"","''habit'':"&amp;"''"&amp;T465&amp;"'',","")</f>
        <v/>
      </c>
      <c r="CL465" s="41" t="str">
        <f>IF(U465&lt;&gt;"","''life cycle habit'':"&amp;"''"&amp;U465&amp;"'',","")</f>
        <v/>
      </c>
      <c r="CM465" s="41" t="str">
        <f>IF(V465&lt;&gt;"","''graminoidHabit'':"&amp;"''"&amp;V465&amp;"'',","")</f>
        <v/>
      </c>
      <c r="CN465" s="41" t="str">
        <f>IF(W465&lt;&gt;"","''flower color'':"&amp;"''"&amp;W465&amp;"'',","")</f>
        <v/>
      </c>
      <c r="CO465" s="41" t="str">
        <f>IF(X465&lt;&gt;"","''heightInCentimeters'':"&amp;X465&amp;",","")</f>
        <v/>
      </c>
      <c r="CP465" s="41" t="str">
        <f>IF(Y465&lt;&gt;"",Y465,"")</f>
        <v/>
      </c>
      <c r="CQ465" s="41" t="str">
        <f t="shared" si="85"/>
        <v/>
      </c>
      <c r="CR465" s="42" t="str">
        <f t="shared" si="86"/>
        <v/>
      </c>
      <c r="CS465" t="str">
        <f t="shared" si="87"/>
        <v/>
      </c>
      <c r="CT465" t="str">
        <f>IF(L465="Y","tissue","")</f>
        <v/>
      </c>
      <c r="CU465" t="str">
        <f>IF(L465="Y","in collection","")</f>
        <v/>
      </c>
      <c r="CV465" t="str">
        <f>IF(L465="Y","dessicated","")</f>
        <v/>
      </c>
    </row>
    <row r="466" spans="1:100" ht="16.5" x14ac:dyDescent="0.3">
      <c r="A466" s="7"/>
      <c r="B466" s="19"/>
      <c r="C466" s="19"/>
      <c r="D466" s="19"/>
      <c r="E466" s="19"/>
      <c r="F466" s="19"/>
      <c r="G466" s="10"/>
      <c r="H466" s="14"/>
      <c r="I466" s="19"/>
      <c r="J466" s="19"/>
      <c r="K466" s="10"/>
      <c r="L466" s="19"/>
      <c r="M466" s="19"/>
      <c r="N466" s="19"/>
      <c r="O466" s="19"/>
      <c r="P466" s="19"/>
      <c r="Q466" s="24"/>
      <c r="R466" s="14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29"/>
      <c r="AL466" s="29"/>
      <c r="AM466" s="7"/>
      <c r="AN466" s="7"/>
      <c r="AO466" s="7"/>
      <c r="AP466" s="19"/>
      <c r="AQ466" s="19"/>
      <c r="AR466" s="19"/>
      <c r="AS466" s="14"/>
      <c r="AT466" s="19"/>
      <c r="AU466" s="19"/>
      <c r="AV466" s="19"/>
      <c r="AW466" s="14"/>
      <c r="AX466" s="19"/>
      <c r="AY466" s="19"/>
      <c r="AZ466" s="19"/>
      <c r="BA466" s="19"/>
      <c r="BB466" s="19"/>
      <c r="BC466" s="19"/>
      <c r="BD466" s="19"/>
      <c r="BE466" s="19"/>
      <c r="BF466" s="14"/>
      <c r="BG466" s="35" t="str">
        <f>IF(BB466&lt;&gt;"","&lt;a href='https://www.inaturalist.org/observations/"&amp;BB466&amp;" 'target='_blank' style='color: blue'&gt;iNaturalist Record: "&amp;BB466&amp;"&lt;/a&gt; ","")</f>
        <v/>
      </c>
      <c r="BH466" s="36" t="str">
        <f>IF(AT466&lt;&gt;"",AT466&amp;". ","")</f>
        <v/>
      </c>
      <c r="BI466" s="36" t="str">
        <f>IF(AV466&lt;&gt;"","Land use/disturbance history: "&amp;AV466&amp;". ","")</f>
        <v/>
      </c>
      <c r="BJ466" s="36" t="str">
        <f>IF(AW466&lt;&gt;"","Slope in degrees: "&amp;AW466&amp;". ","")</f>
        <v/>
      </c>
      <c r="BK466" s="36" t="str">
        <f>IF(AX466&lt;&gt;"","Slope aspect: "&amp;AX466&amp;". ","")</f>
        <v/>
      </c>
      <c r="BL466" s="36" t="str">
        <f>IF(AY466&lt;&gt;"","Soil description: "&amp;AY466&amp;". ","")</f>
        <v/>
      </c>
      <c r="BM466" s="36" t="str">
        <f>IF(BA466&lt;&gt;"","Terrain: "&amp;BA466&amp;". ","")</f>
        <v/>
      </c>
      <c r="BN466" s="36" t="str">
        <f t="shared" si="77"/>
        <v/>
      </c>
      <c r="BO466" t="str">
        <f t="shared" si="78"/>
        <v/>
      </c>
      <c r="BP466" t="str">
        <f>IF(BD466&lt;&gt;"","Permit: "&amp;BD466,"")</f>
        <v/>
      </c>
      <c r="BQ466" s="41" t="str">
        <f>IF(AA466="Abundant","Estimated frequency within viewshed: Abundant (&gt;500).",IF(AA466="Common","Estimated frequency within viewshed: Common (101-500).",IF(AA466="Frequent","Estimated frequency within viewshed: Frequent (11-100).",IF(AA466="Occasional","Estimated frequency within viewshed: Occasional (6-10).",IF(AA466="Rare","Estimated frequency within viewshed: Rare (1-5).","")))))</f>
        <v/>
      </c>
      <c r="BR466" s="41" t="str">
        <f>IF(B466&lt;&gt;"",B466&amp;". ","")</f>
        <v/>
      </c>
      <c r="BS466" s="41" t="str">
        <f>IF(M466="Same individual","Tissue sample collected.",IF(M466="Same population","Tissue sample collected from another individual in the same population.",""))</f>
        <v/>
      </c>
      <c r="BT466" s="41" t="str">
        <f>IF(R466&lt;&gt;"","Seed sample collected from "&amp;R466&amp;" plants within the same population.","")</f>
        <v/>
      </c>
      <c r="BU466" s="41" t="str">
        <f>IF(AB466&lt;&gt;"",AB466&amp;". ","")</f>
        <v/>
      </c>
      <c r="BV466" s="41" t="str">
        <f>IF(AE466&lt;&gt;"","Landowner: "&amp;AE466&amp;".","")</f>
        <v/>
      </c>
      <c r="BW466" s="41" t="str">
        <f>IF(AF466&lt;&gt;"","Element Occurrence ID: "&amp;AF466&amp;".","")</f>
        <v/>
      </c>
      <c r="BX466" s="41" t="str">
        <f t="shared" si="79"/>
        <v/>
      </c>
      <c r="BY466" t="str">
        <f t="shared" si="80"/>
        <v/>
      </c>
      <c r="BZ466" s="41" t="str">
        <f t="shared" si="81"/>
        <v/>
      </c>
      <c r="CA466" t="str">
        <f t="shared" si="82"/>
        <v/>
      </c>
      <c r="CB466" s="41" t="str">
        <f>IF(AU466&lt;&gt;"","Area immediately surrounding specimen: "&amp;AU466&amp;".","")</f>
        <v/>
      </c>
      <c r="CC466" s="41" t="str">
        <f>IF(T466&lt;&gt;"","Habit: "&amp;T466&amp;".","")</f>
        <v/>
      </c>
      <c r="CD466" s="41" t="str">
        <f>IF(U466&lt;&gt;"","Life history habit: "&amp;U466&amp;".","")</f>
        <v/>
      </c>
      <c r="CE466" s="41" t="str">
        <f>IF(V466&lt;&gt;"","Graminoid habit: "&amp;V466&amp;".","")</f>
        <v/>
      </c>
      <c r="CF466" s="41" t="str">
        <f>IF(W466&lt;&gt;"","Flower color: "&amp;W466&amp;".","")</f>
        <v/>
      </c>
      <c r="CG466" s="41" t="str">
        <f>IF(X466&lt;&gt;"","Height in centimeters: "&amp;X466&amp;".","")</f>
        <v/>
      </c>
      <c r="CH466" s="41" t="str">
        <f>IF(Y466&lt;&gt;"",Y466&amp;".","")</f>
        <v/>
      </c>
      <c r="CI466" s="41" t="str">
        <f t="shared" si="83"/>
        <v/>
      </c>
      <c r="CJ466" t="str">
        <f t="shared" si="84"/>
        <v/>
      </c>
      <c r="CK466" s="41" t="str">
        <f>IF(T466&lt;&gt;"","''habit'':"&amp;"''"&amp;T466&amp;"'',","")</f>
        <v/>
      </c>
      <c r="CL466" s="41" t="str">
        <f>IF(U466&lt;&gt;"","''life cycle habit'':"&amp;"''"&amp;U466&amp;"'',","")</f>
        <v/>
      </c>
      <c r="CM466" s="41" t="str">
        <f>IF(V466&lt;&gt;"","''graminoidHabit'':"&amp;"''"&amp;V466&amp;"'',","")</f>
        <v/>
      </c>
      <c r="CN466" s="41" t="str">
        <f>IF(W466&lt;&gt;"","''flower color'':"&amp;"''"&amp;W466&amp;"'',","")</f>
        <v/>
      </c>
      <c r="CO466" s="41" t="str">
        <f>IF(X466&lt;&gt;"","''heightInCentimeters'':"&amp;X466&amp;",","")</f>
        <v/>
      </c>
      <c r="CP466" s="41" t="str">
        <f>IF(Y466&lt;&gt;"",Y466,"")</f>
        <v/>
      </c>
      <c r="CQ466" s="41" t="str">
        <f t="shared" si="85"/>
        <v/>
      </c>
      <c r="CR466" s="42" t="str">
        <f t="shared" si="86"/>
        <v/>
      </c>
      <c r="CS466" t="str">
        <f t="shared" si="87"/>
        <v/>
      </c>
      <c r="CT466" t="str">
        <f>IF(L466="Y","tissue","")</f>
        <v/>
      </c>
      <c r="CU466" t="str">
        <f>IF(L466="Y","in collection","")</f>
        <v/>
      </c>
      <c r="CV466" t="str">
        <f>IF(L466="Y","dessicated","")</f>
        <v/>
      </c>
    </row>
    <row r="467" spans="1:100" ht="16.5" x14ac:dyDescent="0.3">
      <c r="A467" s="7"/>
      <c r="B467" s="19"/>
      <c r="C467" s="19"/>
      <c r="D467" s="19"/>
      <c r="E467" s="19"/>
      <c r="F467" s="19"/>
      <c r="G467" s="10"/>
      <c r="H467" s="14"/>
      <c r="I467" s="19"/>
      <c r="J467" s="19"/>
      <c r="K467" s="10"/>
      <c r="L467" s="19"/>
      <c r="M467" s="19"/>
      <c r="N467" s="19"/>
      <c r="O467" s="19"/>
      <c r="P467" s="19"/>
      <c r="Q467" s="24"/>
      <c r="R467" s="14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29"/>
      <c r="AL467" s="29"/>
      <c r="AM467" s="7"/>
      <c r="AN467" s="7"/>
      <c r="AO467" s="7"/>
      <c r="AP467" s="19"/>
      <c r="AQ467" s="19"/>
      <c r="AR467" s="19"/>
      <c r="AS467" s="14"/>
      <c r="AT467" s="19"/>
      <c r="AU467" s="19"/>
      <c r="AV467" s="19"/>
      <c r="AW467" s="14"/>
      <c r="AX467" s="19"/>
      <c r="AY467" s="19"/>
      <c r="AZ467" s="19"/>
      <c r="BA467" s="19"/>
      <c r="BB467" s="19"/>
      <c r="BC467" s="19"/>
      <c r="BD467" s="19"/>
      <c r="BE467" s="19"/>
      <c r="BF467" s="14"/>
      <c r="BG467" s="35" t="str">
        <f>IF(BB467&lt;&gt;"","&lt;a href='https://www.inaturalist.org/observations/"&amp;BB467&amp;" 'target='_blank' style='color: blue'&gt;iNaturalist Record: "&amp;BB467&amp;"&lt;/a&gt; ","")</f>
        <v/>
      </c>
      <c r="BH467" s="36" t="str">
        <f>IF(AT467&lt;&gt;"",AT467&amp;". ","")</f>
        <v/>
      </c>
      <c r="BI467" s="36" t="str">
        <f>IF(AV467&lt;&gt;"","Land use/disturbance history: "&amp;AV467&amp;". ","")</f>
        <v/>
      </c>
      <c r="BJ467" s="36" t="str">
        <f>IF(AW467&lt;&gt;"","Slope in degrees: "&amp;AW467&amp;". ","")</f>
        <v/>
      </c>
      <c r="BK467" s="36" t="str">
        <f>IF(AX467&lt;&gt;"","Slope aspect: "&amp;AX467&amp;". ","")</f>
        <v/>
      </c>
      <c r="BL467" s="36" t="str">
        <f>IF(AY467&lt;&gt;"","Soil description: "&amp;AY467&amp;". ","")</f>
        <v/>
      </c>
      <c r="BM467" s="36" t="str">
        <f>IF(BA467&lt;&gt;"","Terrain: "&amp;BA467&amp;". ","")</f>
        <v/>
      </c>
      <c r="BN467" s="36" t="str">
        <f t="shared" si="77"/>
        <v/>
      </c>
      <c r="BO467" t="str">
        <f t="shared" si="78"/>
        <v/>
      </c>
      <c r="BP467" t="str">
        <f>IF(BD467&lt;&gt;"","Permit: "&amp;BD467,"")</f>
        <v/>
      </c>
      <c r="BQ467" s="41" t="str">
        <f>IF(AA467="Abundant","Estimated frequency within viewshed: Abundant (&gt;500).",IF(AA467="Common","Estimated frequency within viewshed: Common (101-500).",IF(AA467="Frequent","Estimated frequency within viewshed: Frequent (11-100).",IF(AA467="Occasional","Estimated frequency within viewshed: Occasional (6-10).",IF(AA467="Rare","Estimated frequency within viewshed: Rare (1-5).","")))))</f>
        <v/>
      </c>
      <c r="BR467" s="41" t="str">
        <f>IF(B467&lt;&gt;"",B467&amp;". ","")</f>
        <v/>
      </c>
      <c r="BS467" s="41" t="str">
        <f>IF(M467="Same individual","Tissue sample collected.",IF(M467="Same population","Tissue sample collected from another individual in the same population.",""))</f>
        <v/>
      </c>
      <c r="BT467" s="41" t="str">
        <f>IF(R467&lt;&gt;"","Seed sample collected from "&amp;R467&amp;" plants within the same population.","")</f>
        <v/>
      </c>
      <c r="BU467" s="41" t="str">
        <f>IF(AB467&lt;&gt;"",AB467&amp;". ","")</f>
        <v/>
      </c>
      <c r="BV467" s="41" t="str">
        <f>IF(AE467&lt;&gt;"","Landowner: "&amp;AE467&amp;".","")</f>
        <v/>
      </c>
      <c r="BW467" s="41" t="str">
        <f>IF(AF467&lt;&gt;"","Element Occurrence ID: "&amp;AF467&amp;".","")</f>
        <v/>
      </c>
      <c r="BX467" s="41" t="str">
        <f t="shared" si="79"/>
        <v/>
      </c>
      <c r="BY467" t="str">
        <f t="shared" si="80"/>
        <v/>
      </c>
      <c r="BZ467" s="41" t="str">
        <f t="shared" si="81"/>
        <v/>
      </c>
      <c r="CA467" t="str">
        <f t="shared" si="82"/>
        <v/>
      </c>
      <c r="CB467" s="41" t="str">
        <f>IF(AU467&lt;&gt;"","Area immediately surrounding specimen: "&amp;AU467&amp;".","")</f>
        <v/>
      </c>
      <c r="CC467" s="41" t="str">
        <f>IF(T467&lt;&gt;"","Habit: "&amp;T467&amp;".","")</f>
        <v/>
      </c>
      <c r="CD467" s="41" t="str">
        <f>IF(U467&lt;&gt;"","Life history habit: "&amp;U467&amp;".","")</f>
        <v/>
      </c>
      <c r="CE467" s="41" t="str">
        <f>IF(V467&lt;&gt;"","Graminoid habit: "&amp;V467&amp;".","")</f>
        <v/>
      </c>
      <c r="CF467" s="41" t="str">
        <f>IF(W467&lt;&gt;"","Flower color: "&amp;W467&amp;".","")</f>
        <v/>
      </c>
      <c r="CG467" s="41" t="str">
        <f>IF(X467&lt;&gt;"","Height in centimeters: "&amp;X467&amp;".","")</f>
        <v/>
      </c>
      <c r="CH467" s="41" t="str">
        <f>IF(Y467&lt;&gt;"",Y467&amp;".","")</f>
        <v/>
      </c>
      <c r="CI467" s="41" t="str">
        <f t="shared" si="83"/>
        <v/>
      </c>
      <c r="CJ467" t="str">
        <f t="shared" si="84"/>
        <v/>
      </c>
      <c r="CK467" s="41" t="str">
        <f>IF(T467&lt;&gt;"","''habit'':"&amp;"''"&amp;T467&amp;"'',","")</f>
        <v/>
      </c>
      <c r="CL467" s="41" t="str">
        <f>IF(U467&lt;&gt;"","''life cycle habit'':"&amp;"''"&amp;U467&amp;"'',","")</f>
        <v/>
      </c>
      <c r="CM467" s="41" t="str">
        <f>IF(V467&lt;&gt;"","''graminoidHabit'':"&amp;"''"&amp;V467&amp;"'',","")</f>
        <v/>
      </c>
      <c r="CN467" s="41" t="str">
        <f>IF(W467&lt;&gt;"","''flower color'':"&amp;"''"&amp;W467&amp;"'',","")</f>
        <v/>
      </c>
      <c r="CO467" s="41" t="str">
        <f>IF(X467&lt;&gt;"","''heightInCentimeters'':"&amp;X467&amp;",","")</f>
        <v/>
      </c>
      <c r="CP467" s="41" t="str">
        <f>IF(Y467&lt;&gt;"",Y467,"")</f>
        <v/>
      </c>
      <c r="CQ467" s="41" t="str">
        <f t="shared" si="85"/>
        <v/>
      </c>
      <c r="CR467" s="42" t="str">
        <f t="shared" si="86"/>
        <v/>
      </c>
      <c r="CS467" t="str">
        <f t="shared" si="87"/>
        <v/>
      </c>
      <c r="CT467" t="str">
        <f>IF(L467="Y","tissue","")</f>
        <v/>
      </c>
      <c r="CU467" t="str">
        <f>IF(L467="Y","in collection","")</f>
        <v/>
      </c>
      <c r="CV467" t="str">
        <f>IF(L467="Y","dessicated","")</f>
        <v/>
      </c>
    </row>
    <row r="468" spans="1:100" ht="16.5" x14ac:dyDescent="0.3">
      <c r="A468" s="7"/>
      <c r="B468" s="19"/>
      <c r="C468" s="19"/>
      <c r="D468" s="19"/>
      <c r="E468" s="19"/>
      <c r="F468" s="19"/>
      <c r="G468" s="10"/>
      <c r="H468" s="14"/>
      <c r="I468" s="19"/>
      <c r="J468" s="19"/>
      <c r="K468" s="10"/>
      <c r="L468" s="19"/>
      <c r="M468" s="19"/>
      <c r="N468" s="19"/>
      <c r="O468" s="19"/>
      <c r="P468" s="19"/>
      <c r="Q468" s="24"/>
      <c r="R468" s="14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29"/>
      <c r="AL468" s="29"/>
      <c r="AM468" s="7"/>
      <c r="AN468" s="7"/>
      <c r="AO468" s="7"/>
      <c r="AP468" s="19"/>
      <c r="AQ468" s="19"/>
      <c r="AR468" s="19"/>
      <c r="AS468" s="14"/>
      <c r="AT468" s="19"/>
      <c r="AU468" s="19"/>
      <c r="AV468" s="19"/>
      <c r="AW468" s="14"/>
      <c r="AX468" s="19"/>
      <c r="AY468" s="19"/>
      <c r="AZ468" s="19"/>
      <c r="BA468" s="19"/>
      <c r="BB468" s="19"/>
      <c r="BC468" s="19"/>
      <c r="BD468" s="19"/>
      <c r="BE468" s="19"/>
      <c r="BF468" s="14"/>
      <c r="BG468" s="35" t="str">
        <f>IF(BB468&lt;&gt;"","&lt;a href='https://www.inaturalist.org/observations/"&amp;BB468&amp;" 'target='_blank' style='color: blue'&gt;iNaturalist Record: "&amp;BB468&amp;"&lt;/a&gt; ","")</f>
        <v/>
      </c>
      <c r="BH468" s="36" t="str">
        <f>IF(AT468&lt;&gt;"",AT468&amp;". ","")</f>
        <v/>
      </c>
      <c r="BI468" s="36" t="str">
        <f>IF(AV468&lt;&gt;"","Land use/disturbance history: "&amp;AV468&amp;". ","")</f>
        <v/>
      </c>
      <c r="BJ468" s="36" t="str">
        <f>IF(AW468&lt;&gt;"","Slope in degrees: "&amp;AW468&amp;". ","")</f>
        <v/>
      </c>
      <c r="BK468" s="36" t="str">
        <f>IF(AX468&lt;&gt;"","Slope aspect: "&amp;AX468&amp;". ","")</f>
        <v/>
      </c>
      <c r="BL468" s="36" t="str">
        <f>IF(AY468&lt;&gt;"","Soil description: "&amp;AY468&amp;". ","")</f>
        <v/>
      </c>
      <c r="BM468" s="36" t="str">
        <f>IF(BA468&lt;&gt;"","Terrain: "&amp;BA468&amp;". ","")</f>
        <v/>
      </c>
      <c r="BN468" s="36" t="str">
        <f t="shared" si="77"/>
        <v/>
      </c>
      <c r="BO468" t="str">
        <f t="shared" si="78"/>
        <v/>
      </c>
      <c r="BP468" t="str">
        <f>IF(BD468&lt;&gt;"","Permit: "&amp;BD468,"")</f>
        <v/>
      </c>
      <c r="BQ468" s="41" t="str">
        <f>IF(AA468="Abundant","Estimated frequency within viewshed: Abundant (&gt;500).",IF(AA468="Common","Estimated frequency within viewshed: Common (101-500).",IF(AA468="Frequent","Estimated frequency within viewshed: Frequent (11-100).",IF(AA468="Occasional","Estimated frequency within viewshed: Occasional (6-10).",IF(AA468="Rare","Estimated frequency within viewshed: Rare (1-5).","")))))</f>
        <v/>
      </c>
      <c r="BR468" s="41" t="str">
        <f>IF(B468&lt;&gt;"",B468&amp;". ","")</f>
        <v/>
      </c>
      <c r="BS468" s="41" t="str">
        <f>IF(M468="Same individual","Tissue sample collected.",IF(M468="Same population","Tissue sample collected from another individual in the same population.",""))</f>
        <v/>
      </c>
      <c r="BT468" s="41" t="str">
        <f>IF(R468&lt;&gt;"","Seed sample collected from "&amp;R468&amp;" plants within the same population.","")</f>
        <v/>
      </c>
      <c r="BU468" s="41" t="str">
        <f>IF(AB468&lt;&gt;"",AB468&amp;". ","")</f>
        <v/>
      </c>
      <c r="BV468" s="41" t="str">
        <f>IF(AE468&lt;&gt;"","Landowner: "&amp;AE468&amp;".","")</f>
        <v/>
      </c>
      <c r="BW468" s="41" t="str">
        <f>IF(AF468&lt;&gt;"","Element Occurrence ID: "&amp;AF468&amp;".","")</f>
        <v/>
      </c>
      <c r="BX468" s="41" t="str">
        <f t="shared" si="79"/>
        <v/>
      </c>
      <c r="BY468" t="str">
        <f t="shared" si="80"/>
        <v/>
      </c>
      <c r="BZ468" s="41" t="str">
        <f t="shared" si="81"/>
        <v/>
      </c>
      <c r="CA468" t="str">
        <f t="shared" si="82"/>
        <v/>
      </c>
      <c r="CB468" s="41" t="str">
        <f>IF(AU468&lt;&gt;"","Area immediately surrounding specimen: "&amp;AU468&amp;".","")</f>
        <v/>
      </c>
      <c r="CC468" s="41" t="str">
        <f>IF(T468&lt;&gt;"","Habit: "&amp;T468&amp;".","")</f>
        <v/>
      </c>
      <c r="CD468" s="41" t="str">
        <f>IF(U468&lt;&gt;"","Life history habit: "&amp;U468&amp;".","")</f>
        <v/>
      </c>
      <c r="CE468" s="41" t="str">
        <f>IF(V468&lt;&gt;"","Graminoid habit: "&amp;V468&amp;".","")</f>
        <v/>
      </c>
      <c r="CF468" s="41" t="str">
        <f>IF(W468&lt;&gt;"","Flower color: "&amp;W468&amp;".","")</f>
        <v/>
      </c>
      <c r="CG468" s="41" t="str">
        <f>IF(X468&lt;&gt;"","Height in centimeters: "&amp;X468&amp;".","")</f>
        <v/>
      </c>
      <c r="CH468" s="41" t="str">
        <f>IF(Y468&lt;&gt;"",Y468&amp;".","")</f>
        <v/>
      </c>
      <c r="CI468" s="41" t="str">
        <f t="shared" si="83"/>
        <v/>
      </c>
      <c r="CJ468" t="str">
        <f t="shared" si="84"/>
        <v/>
      </c>
      <c r="CK468" s="41" t="str">
        <f>IF(T468&lt;&gt;"","''habit'':"&amp;"''"&amp;T468&amp;"'',","")</f>
        <v/>
      </c>
      <c r="CL468" s="41" t="str">
        <f>IF(U468&lt;&gt;"","''life cycle habit'':"&amp;"''"&amp;U468&amp;"'',","")</f>
        <v/>
      </c>
      <c r="CM468" s="41" t="str">
        <f>IF(V468&lt;&gt;"","''graminoidHabit'':"&amp;"''"&amp;V468&amp;"'',","")</f>
        <v/>
      </c>
      <c r="CN468" s="41" t="str">
        <f>IF(W468&lt;&gt;"","''flower color'':"&amp;"''"&amp;W468&amp;"'',","")</f>
        <v/>
      </c>
      <c r="CO468" s="41" t="str">
        <f>IF(X468&lt;&gt;"","''heightInCentimeters'':"&amp;X468&amp;",","")</f>
        <v/>
      </c>
      <c r="CP468" s="41" t="str">
        <f>IF(Y468&lt;&gt;"",Y468,"")</f>
        <v/>
      </c>
      <c r="CQ468" s="41" t="str">
        <f t="shared" si="85"/>
        <v/>
      </c>
      <c r="CR468" s="42" t="str">
        <f t="shared" si="86"/>
        <v/>
      </c>
      <c r="CS468" t="str">
        <f t="shared" si="87"/>
        <v/>
      </c>
      <c r="CT468" t="str">
        <f>IF(L468="Y","tissue","")</f>
        <v/>
      </c>
      <c r="CU468" t="str">
        <f>IF(L468="Y","in collection","")</f>
        <v/>
      </c>
      <c r="CV468" t="str">
        <f>IF(L468="Y","dessicated","")</f>
        <v/>
      </c>
    </row>
    <row r="469" spans="1:100" ht="16.5" x14ac:dyDescent="0.3">
      <c r="A469" s="7"/>
      <c r="B469" s="19"/>
      <c r="C469" s="19"/>
      <c r="D469" s="19"/>
      <c r="E469" s="19"/>
      <c r="F469" s="19"/>
      <c r="G469" s="10"/>
      <c r="H469" s="14"/>
      <c r="I469" s="19"/>
      <c r="J469" s="19"/>
      <c r="K469" s="10"/>
      <c r="L469" s="19"/>
      <c r="M469" s="19"/>
      <c r="N469" s="19"/>
      <c r="O469" s="19"/>
      <c r="P469" s="19"/>
      <c r="Q469" s="24"/>
      <c r="R469" s="14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29"/>
      <c r="AL469" s="29"/>
      <c r="AM469" s="7"/>
      <c r="AN469" s="7"/>
      <c r="AO469" s="7"/>
      <c r="AP469" s="19"/>
      <c r="AQ469" s="19"/>
      <c r="AR469" s="19"/>
      <c r="AS469" s="14"/>
      <c r="AT469" s="19"/>
      <c r="AU469" s="19"/>
      <c r="AV469" s="19"/>
      <c r="AW469" s="14"/>
      <c r="AX469" s="19"/>
      <c r="AY469" s="19"/>
      <c r="AZ469" s="19"/>
      <c r="BA469" s="19"/>
      <c r="BB469" s="19"/>
      <c r="BC469" s="19"/>
      <c r="BD469" s="19"/>
      <c r="BE469" s="19"/>
      <c r="BF469" s="14"/>
      <c r="BG469" s="35" t="str">
        <f>IF(BB469&lt;&gt;"","&lt;a href='https://www.inaturalist.org/observations/"&amp;BB469&amp;" 'target='_blank' style='color: blue'&gt;iNaturalist Record: "&amp;BB469&amp;"&lt;/a&gt; ","")</f>
        <v/>
      </c>
      <c r="BH469" s="36" t="str">
        <f>IF(AT469&lt;&gt;"",AT469&amp;". ","")</f>
        <v/>
      </c>
      <c r="BI469" s="36" t="str">
        <f>IF(AV469&lt;&gt;"","Land use/disturbance history: "&amp;AV469&amp;". ","")</f>
        <v/>
      </c>
      <c r="BJ469" s="36" t="str">
        <f>IF(AW469&lt;&gt;"","Slope in degrees: "&amp;AW469&amp;". ","")</f>
        <v/>
      </c>
      <c r="BK469" s="36" t="str">
        <f>IF(AX469&lt;&gt;"","Slope aspect: "&amp;AX469&amp;". ","")</f>
        <v/>
      </c>
      <c r="BL469" s="36" t="str">
        <f>IF(AY469&lt;&gt;"","Soil description: "&amp;AY469&amp;". ","")</f>
        <v/>
      </c>
      <c r="BM469" s="36" t="str">
        <f>IF(BA469&lt;&gt;"","Terrain: "&amp;BA469&amp;". ","")</f>
        <v/>
      </c>
      <c r="BN469" s="36" t="str">
        <f t="shared" si="77"/>
        <v/>
      </c>
      <c r="BO469" t="str">
        <f t="shared" si="78"/>
        <v/>
      </c>
      <c r="BP469" t="str">
        <f>IF(BD469&lt;&gt;"","Permit: "&amp;BD469,"")</f>
        <v/>
      </c>
      <c r="BQ469" s="41" t="str">
        <f>IF(AA469="Abundant","Estimated frequency within viewshed: Abundant (&gt;500).",IF(AA469="Common","Estimated frequency within viewshed: Common (101-500).",IF(AA469="Frequent","Estimated frequency within viewshed: Frequent (11-100).",IF(AA469="Occasional","Estimated frequency within viewshed: Occasional (6-10).",IF(AA469="Rare","Estimated frequency within viewshed: Rare (1-5).","")))))</f>
        <v/>
      </c>
      <c r="BR469" s="41" t="str">
        <f>IF(B469&lt;&gt;"",B469&amp;". ","")</f>
        <v/>
      </c>
      <c r="BS469" s="41" t="str">
        <f>IF(M469="Same individual","Tissue sample collected.",IF(M469="Same population","Tissue sample collected from another individual in the same population.",""))</f>
        <v/>
      </c>
      <c r="BT469" s="41" t="str">
        <f>IF(R469&lt;&gt;"","Seed sample collected from "&amp;R469&amp;" plants within the same population.","")</f>
        <v/>
      </c>
      <c r="BU469" s="41" t="str">
        <f>IF(AB469&lt;&gt;"",AB469&amp;". ","")</f>
        <v/>
      </c>
      <c r="BV469" s="41" t="str">
        <f>IF(AE469&lt;&gt;"","Landowner: "&amp;AE469&amp;".","")</f>
        <v/>
      </c>
      <c r="BW469" s="41" t="str">
        <f>IF(AF469&lt;&gt;"","Element Occurrence ID: "&amp;AF469&amp;".","")</f>
        <v/>
      </c>
      <c r="BX469" s="41" t="str">
        <f t="shared" si="79"/>
        <v/>
      </c>
      <c r="BY469" t="str">
        <f t="shared" si="80"/>
        <v/>
      </c>
      <c r="BZ469" s="41" t="str">
        <f t="shared" si="81"/>
        <v/>
      </c>
      <c r="CA469" t="str">
        <f t="shared" si="82"/>
        <v/>
      </c>
      <c r="CB469" s="41" t="str">
        <f>IF(AU469&lt;&gt;"","Area immediately surrounding specimen: "&amp;AU469&amp;".","")</f>
        <v/>
      </c>
      <c r="CC469" s="41" t="str">
        <f>IF(T469&lt;&gt;"","Habit: "&amp;T469&amp;".","")</f>
        <v/>
      </c>
      <c r="CD469" s="41" t="str">
        <f>IF(U469&lt;&gt;"","Life history habit: "&amp;U469&amp;".","")</f>
        <v/>
      </c>
      <c r="CE469" s="41" t="str">
        <f>IF(V469&lt;&gt;"","Graminoid habit: "&amp;V469&amp;".","")</f>
        <v/>
      </c>
      <c r="CF469" s="41" t="str">
        <f>IF(W469&lt;&gt;"","Flower color: "&amp;W469&amp;".","")</f>
        <v/>
      </c>
      <c r="CG469" s="41" t="str">
        <f>IF(X469&lt;&gt;"","Height in centimeters: "&amp;X469&amp;".","")</f>
        <v/>
      </c>
      <c r="CH469" s="41" t="str">
        <f>IF(Y469&lt;&gt;"",Y469&amp;".","")</f>
        <v/>
      </c>
      <c r="CI469" s="41" t="str">
        <f t="shared" si="83"/>
        <v/>
      </c>
      <c r="CJ469" t="str">
        <f t="shared" si="84"/>
        <v/>
      </c>
      <c r="CK469" s="41" t="str">
        <f>IF(T469&lt;&gt;"","''habit'':"&amp;"''"&amp;T469&amp;"'',","")</f>
        <v/>
      </c>
      <c r="CL469" s="41" t="str">
        <f>IF(U469&lt;&gt;"","''life cycle habit'':"&amp;"''"&amp;U469&amp;"'',","")</f>
        <v/>
      </c>
      <c r="CM469" s="41" t="str">
        <f>IF(V469&lt;&gt;"","''graminoidHabit'':"&amp;"''"&amp;V469&amp;"'',","")</f>
        <v/>
      </c>
      <c r="CN469" s="41" t="str">
        <f>IF(W469&lt;&gt;"","''flower color'':"&amp;"''"&amp;W469&amp;"'',","")</f>
        <v/>
      </c>
      <c r="CO469" s="41" t="str">
        <f>IF(X469&lt;&gt;"","''heightInCentimeters'':"&amp;X469&amp;",","")</f>
        <v/>
      </c>
      <c r="CP469" s="41" t="str">
        <f>IF(Y469&lt;&gt;"",Y469,"")</f>
        <v/>
      </c>
      <c r="CQ469" s="41" t="str">
        <f t="shared" si="85"/>
        <v/>
      </c>
      <c r="CR469" s="42" t="str">
        <f t="shared" si="86"/>
        <v/>
      </c>
      <c r="CS469" t="str">
        <f t="shared" si="87"/>
        <v/>
      </c>
      <c r="CT469" t="str">
        <f>IF(L469="Y","tissue","")</f>
        <v/>
      </c>
      <c r="CU469" t="str">
        <f>IF(L469="Y","in collection","")</f>
        <v/>
      </c>
      <c r="CV469" t="str">
        <f>IF(L469="Y","dessicated","")</f>
        <v/>
      </c>
    </row>
    <row r="470" spans="1:100" ht="16.5" x14ac:dyDescent="0.3">
      <c r="A470" s="7"/>
      <c r="B470" s="19"/>
      <c r="C470" s="19"/>
      <c r="D470" s="19"/>
      <c r="E470" s="19"/>
      <c r="F470" s="19"/>
      <c r="G470" s="10"/>
      <c r="H470" s="14"/>
      <c r="I470" s="19"/>
      <c r="J470" s="19"/>
      <c r="K470" s="10"/>
      <c r="L470" s="19"/>
      <c r="M470" s="19"/>
      <c r="N470" s="19"/>
      <c r="O470" s="19"/>
      <c r="P470" s="19"/>
      <c r="Q470" s="24"/>
      <c r="R470" s="14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29"/>
      <c r="AL470" s="29"/>
      <c r="AM470" s="7"/>
      <c r="AN470" s="7"/>
      <c r="AO470" s="7"/>
      <c r="AP470" s="19"/>
      <c r="AQ470" s="19"/>
      <c r="AR470" s="19"/>
      <c r="AS470" s="14"/>
      <c r="AT470" s="19"/>
      <c r="AU470" s="19"/>
      <c r="AV470" s="19"/>
      <c r="AW470" s="14"/>
      <c r="AX470" s="19"/>
      <c r="AY470" s="19"/>
      <c r="AZ470" s="19"/>
      <c r="BA470" s="19"/>
      <c r="BB470" s="19"/>
      <c r="BC470" s="19"/>
      <c r="BD470" s="19"/>
      <c r="BE470" s="19"/>
      <c r="BF470" s="14"/>
      <c r="BG470" s="35" t="str">
        <f>IF(BB470&lt;&gt;"","&lt;a href='https://www.inaturalist.org/observations/"&amp;BB470&amp;" 'target='_blank' style='color: blue'&gt;iNaturalist Record: "&amp;BB470&amp;"&lt;/a&gt; ","")</f>
        <v/>
      </c>
      <c r="BH470" s="36" t="str">
        <f>IF(AT470&lt;&gt;"",AT470&amp;". ","")</f>
        <v/>
      </c>
      <c r="BI470" s="36" t="str">
        <f>IF(AV470&lt;&gt;"","Land use/disturbance history: "&amp;AV470&amp;". ","")</f>
        <v/>
      </c>
      <c r="BJ470" s="36" t="str">
        <f>IF(AW470&lt;&gt;"","Slope in degrees: "&amp;AW470&amp;". ","")</f>
        <v/>
      </c>
      <c r="BK470" s="36" t="str">
        <f>IF(AX470&lt;&gt;"","Slope aspect: "&amp;AX470&amp;". ","")</f>
        <v/>
      </c>
      <c r="BL470" s="36" t="str">
        <f>IF(AY470&lt;&gt;"","Soil description: "&amp;AY470&amp;". ","")</f>
        <v/>
      </c>
      <c r="BM470" s="36" t="str">
        <f>IF(BA470&lt;&gt;"","Terrain: "&amp;BA470&amp;". ","")</f>
        <v/>
      </c>
      <c r="BN470" s="36" t="str">
        <f t="shared" si="77"/>
        <v/>
      </c>
      <c r="BO470" t="str">
        <f t="shared" si="78"/>
        <v/>
      </c>
      <c r="BP470" t="str">
        <f>IF(BD470&lt;&gt;"","Permit: "&amp;BD470,"")</f>
        <v/>
      </c>
      <c r="BQ470" s="41" t="str">
        <f>IF(AA470="Abundant","Estimated frequency within viewshed: Abundant (&gt;500).",IF(AA470="Common","Estimated frequency within viewshed: Common (101-500).",IF(AA470="Frequent","Estimated frequency within viewshed: Frequent (11-100).",IF(AA470="Occasional","Estimated frequency within viewshed: Occasional (6-10).",IF(AA470="Rare","Estimated frequency within viewshed: Rare (1-5).","")))))</f>
        <v/>
      </c>
      <c r="BR470" s="41" t="str">
        <f>IF(B470&lt;&gt;"",B470&amp;". ","")</f>
        <v/>
      </c>
      <c r="BS470" s="41" t="str">
        <f>IF(M470="Same individual","Tissue sample collected.",IF(M470="Same population","Tissue sample collected from another individual in the same population.",""))</f>
        <v/>
      </c>
      <c r="BT470" s="41" t="str">
        <f>IF(R470&lt;&gt;"","Seed sample collected from "&amp;R470&amp;" plants within the same population.","")</f>
        <v/>
      </c>
      <c r="BU470" s="41" t="str">
        <f>IF(AB470&lt;&gt;"",AB470&amp;". ","")</f>
        <v/>
      </c>
      <c r="BV470" s="41" t="str">
        <f>IF(AE470&lt;&gt;"","Landowner: "&amp;AE470&amp;".","")</f>
        <v/>
      </c>
      <c r="BW470" s="41" t="str">
        <f>IF(AF470&lt;&gt;"","Element Occurrence ID: "&amp;AF470&amp;".","")</f>
        <v/>
      </c>
      <c r="BX470" s="41" t="str">
        <f t="shared" si="79"/>
        <v/>
      </c>
      <c r="BY470" t="str">
        <f t="shared" si="80"/>
        <v/>
      </c>
      <c r="BZ470" s="41" t="str">
        <f t="shared" si="81"/>
        <v/>
      </c>
      <c r="CA470" t="str">
        <f t="shared" si="82"/>
        <v/>
      </c>
      <c r="CB470" s="41" t="str">
        <f>IF(AU470&lt;&gt;"","Area immediately surrounding specimen: "&amp;AU470&amp;".","")</f>
        <v/>
      </c>
      <c r="CC470" s="41" t="str">
        <f>IF(T470&lt;&gt;"","Habit: "&amp;T470&amp;".","")</f>
        <v/>
      </c>
      <c r="CD470" s="41" t="str">
        <f>IF(U470&lt;&gt;"","Life history habit: "&amp;U470&amp;".","")</f>
        <v/>
      </c>
      <c r="CE470" s="41" t="str">
        <f>IF(V470&lt;&gt;"","Graminoid habit: "&amp;V470&amp;".","")</f>
        <v/>
      </c>
      <c r="CF470" s="41" t="str">
        <f>IF(W470&lt;&gt;"","Flower color: "&amp;W470&amp;".","")</f>
        <v/>
      </c>
      <c r="CG470" s="41" t="str">
        <f>IF(X470&lt;&gt;"","Height in centimeters: "&amp;X470&amp;".","")</f>
        <v/>
      </c>
      <c r="CH470" s="41" t="str">
        <f>IF(Y470&lt;&gt;"",Y470&amp;".","")</f>
        <v/>
      </c>
      <c r="CI470" s="41" t="str">
        <f t="shared" si="83"/>
        <v/>
      </c>
      <c r="CJ470" t="str">
        <f t="shared" si="84"/>
        <v/>
      </c>
      <c r="CK470" s="41" t="str">
        <f>IF(T470&lt;&gt;"","''habit'':"&amp;"''"&amp;T470&amp;"'',","")</f>
        <v/>
      </c>
      <c r="CL470" s="41" t="str">
        <f>IF(U470&lt;&gt;"","''life cycle habit'':"&amp;"''"&amp;U470&amp;"'',","")</f>
        <v/>
      </c>
      <c r="CM470" s="41" t="str">
        <f>IF(V470&lt;&gt;"","''graminoidHabit'':"&amp;"''"&amp;V470&amp;"'',","")</f>
        <v/>
      </c>
      <c r="CN470" s="41" t="str">
        <f>IF(W470&lt;&gt;"","''flower color'':"&amp;"''"&amp;W470&amp;"'',","")</f>
        <v/>
      </c>
      <c r="CO470" s="41" t="str">
        <f>IF(X470&lt;&gt;"","''heightInCentimeters'':"&amp;X470&amp;",","")</f>
        <v/>
      </c>
      <c r="CP470" s="41" t="str">
        <f>IF(Y470&lt;&gt;"",Y470,"")</f>
        <v/>
      </c>
      <c r="CQ470" s="41" t="str">
        <f t="shared" si="85"/>
        <v/>
      </c>
      <c r="CR470" s="42" t="str">
        <f t="shared" si="86"/>
        <v/>
      </c>
      <c r="CS470" t="str">
        <f t="shared" si="87"/>
        <v/>
      </c>
      <c r="CT470" t="str">
        <f>IF(L470="Y","tissue","")</f>
        <v/>
      </c>
      <c r="CU470" t="str">
        <f>IF(L470="Y","in collection","")</f>
        <v/>
      </c>
      <c r="CV470" t="str">
        <f>IF(L470="Y","dessicated","")</f>
        <v/>
      </c>
    </row>
    <row r="471" spans="1:100" ht="16.5" x14ac:dyDescent="0.3">
      <c r="A471" s="7"/>
      <c r="B471" s="19"/>
      <c r="C471" s="19"/>
      <c r="D471" s="19"/>
      <c r="E471" s="19"/>
      <c r="F471" s="19"/>
      <c r="G471" s="10"/>
      <c r="H471" s="14"/>
      <c r="I471" s="19"/>
      <c r="J471" s="19"/>
      <c r="K471" s="10"/>
      <c r="L471" s="19"/>
      <c r="M471" s="19"/>
      <c r="N471" s="19"/>
      <c r="O471" s="19"/>
      <c r="P471" s="19"/>
      <c r="Q471" s="24"/>
      <c r="R471" s="14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29"/>
      <c r="AL471" s="29"/>
      <c r="AM471" s="7"/>
      <c r="AN471" s="7"/>
      <c r="AO471" s="7"/>
      <c r="AP471" s="19"/>
      <c r="AQ471" s="19"/>
      <c r="AR471" s="19"/>
      <c r="AS471" s="14"/>
      <c r="AT471" s="19"/>
      <c r="AU471" s="19"/>
      <c r="AV471" s="19"/>
      <c r="AW471" s="14"/>
      <c r="AX471" s="19"/>
      <c r="AY471" s="19"/>
      <c r="AZ471" s="19"/>
      <c r="BA471" s="19"/>
      <c r="BB471" s="19"/>
      <c r="BC471" s="19"/>
      <c r="BD471" s="19"/>
      <c r="BE471" s="19"/>
      <c r="BF471" s="14"/>
      <c r="BG471" s="35" t="str">
        <f>IF(BB471&lt;&gt;"","&lt;a href='https://www.inaturalist.org/observations/"&amp;BB471&amp;" 'target='_blank' style='color: blue'&gt;iNaturalist Record: "&amp;BB471&amp;"&lt;/a&gt; ","")</f>
        <v/>
      </c>
      <c r="BH471" s="36" t="str">
        <f>IF(AT471&lt;&gt;"",AT471&amp;". ","")</f>
        <v/>
      </c>
      <c r="BI471" s="36" t="str">
        <f>IF(AV471&lt;&gt;"","Land use/disturbance history: "&amp;AV471&amp;". ","")</f>
        <v/>
      </c>
      <c r="BJ471" s="36" t="str">
        <f>IF(AW471&lt;&gt;"","Slope in degrees: "&amp;AW471&amp;". ","")</f>
        <v/>
      </c>
      <c r="BK471" s="36" t="str">
        <f>IF(AX471&lt;&gt;"","Slope aspect: "&amp;AX471&amp;". ","")</f>
        <v/>
      </c>
      <c r="BL471" s="36" t="str">
        <f>IF(AY471&lt;&gt;"","Soil description: "&amp;AY471&amp;". ","")</f>
        <v/>
      </c>
      <c r="BM471" s="36" t="str">
        <f>IF(BA471&lt;&gt;"","Terrain: "&amp;BA471&amp;". ","")</f>
        <v/>
      </c>
      <c r="BN471" s="36" t="str">
        <f t="shared" si="77"/>
        <v/>
      </c>
      <c r="BO471" t="str">
        <f t="shared" si="78"/>
        <v/>
      </c>
      <c r="BP471" t="str">
        <f>IF(BD471&lt;&gt;"","Permit: "&amp;BD471,"")</f>
        <v/>
      </c>
      <c r="BQ471" s="41" t="str">
        <f>IF(AA471="Abundant","Estimated frequency within viewshed: Abundant (&gt;500).",IF(AA471="Common","Estimated frequency within viewshed: Common (101-500).",IF(AA471="Frequent","Estimated frequency within viewshed: Frequent (11-100).",IF(AA471="Occasional","Estimated frequency within viewshed: Occasional (6-10).",IF(AA471="Rare","Estimated frequency within viewshed: Rare (1-5).","")))))</f>
        <v/>
      </c>
      <c r="BR471" s="41" t="str">
        <f>IF(B471&lt;&gt;"",B471&amp;". ","")</f>
        <v/>
      </c>
      <c r="BS471" s="41" t="str">
        <f>IF(M471="Same individual","Tissue sample collected.",IF(M471="Same population","Tissue sample collected from another individual in the same population.",""))</f>
        <v/>
      </c>
      <c r="BT471" s="41" t="str">
        <f>IF(R471&lt;&gt;"","Seed sample collected from "&amp;R471&amp;" plants within the same population.","")</f>
        <v/>
      </c>
      <c r="BU471" s="41" t="str">
        <f>IF(AB471&lt;&gt;"",AB471&amp;". ","")</f>
        <v/>
      </c>
      <c r="BV471" s="41" t="str">
        <f>IF(AE471&lt;&gt;"","Landowner: "&amp;AE471&amp;".","")</f>
        <v/>
      </c>
      <c r="BW471" s="41" t="str">
        <f>IF(AF471&lt;&gt;"","Element Occurrence ID: "&amp;AF471&amp;".","")</f>
        <v/>
      </c>
      <c r="BX471" s="41" t="str">
        <f t="shared" si="79"/>
        <v/>
      </c>
      <c r="BY471" t="str">
        <f t="shared" si="80"/>
        <v/>
      </c>
      <c r="BZ471" s="41" t="str">
        <f t="shared" si="81"/>
        <v/>
      </c>
      <c r="CA471" t="str">
        <f t="shared" si="82"/>
        <v/>
      </c>
      <c r="CB471" s="41" t="str">
        <f>IF(AU471&lt;&gt;"","Area immediately surrounding specimen: "&amp;AU471&amp;".","")</f>
        <v/>
      </c>
      <c r="CC471" s="41" t="str">
        <f>IF(T471&lt;&gt;"","Habit: "&amp;T471&amp;".","")</f>
        <v/>
      </c>
      <c r="CD471" s="41" t="str">
        <f>IF(U471&lt;&gt;"","Life history habit: "&amp;U471&amp;".","")</f>
        <v/>
      </c>
      <c r="CE471" s="41" t="str">
        <f>IF(V471&lt;&gt;"","Graminoid habit: "&amp;V471&amp;".","")</f>
        <v/>
      </c>
      <c r="CF471" s="41" t="str">
        <f>IF(W471&lt;&gt;"","Flower color: "&amp;W471&amp;".","")</f>
        <v/>
      </c>
      <c r="CG471" s="41" t="str">
        <f>IF(X471&lt;&gt;"","Height in centimeters: "&amp;X471&amp;".","")</f>
        <v/>
      </c>
      <c r="CH471" s="41" t="str">
        <f>IF(Y471&lt;&gt;"",Y471&amp;".","")</f>
        <v/>
      </c>
      <c r="CI471" s="41" t="str">
        <f t="shared" si="83"/>
        <v/>
      </c>
      <c r="CJ471" t="str">
        <f t="shared" si="84"/>
        <v/>
      </c>
      <c r="CK471" s="41" t="str">
        <f>IF(T471&lt;&gt;"","''habit'':"&amp;"''"&amp;T471&amp;"'',","")</f>
        <v/>
      </c>
      <c r="CL471" s="41" t="str">
        <f>IF(U471&lt;&gt;"","''life cycle habit'':"&amp;"''"&amp;U471&amp;"'',","")</f>
        <v/>
      </c>
      <c r="CM471" s="41" t="str">
        <f>IF(V471&lt;&gt;"","''graminoidHabit'':"&amp;"''"&amp;V471&amp;"'',","")</f>
        <v/>
      </c>
      <c r="CN471" s="41" t="str">
        <f>IF(W471&lt;&gt;"","''flower color'':"&amp;"''"&amp;W471&amp;"'',","")</f>
        <v/>
      </c>
      <c r="CO471" s="41" t="str">
        <f>IF(X471&lt;&gt;"","''heightInCentimeters'':"&amp;X471&amp;",","")</f>
        <v/>
      </c>
      <c r="CP471" s="41" t="str">
        <f>IF(Y471&lt;&gt;"",Y471,"")</f>
        <v/>
      </c>
      <c r="CQ471" s="41" t="str">
        <f t="shared" si="85"/>
        <v/>
      </c>
      <c r="CR471" s="42" t="str">
        <f t="shared" si="86"/>
        <v/>
      </c>
      <c r="CS471" t="str">
        <f t="shared" si="87"/>
        <v/>
      </c>
      <c r="CT471" t="str">
        <f>IF(L471="Y","tissue","")</f>
        <v/>
      </c>
      <c r="CU471" t="str">
        <f>IF(L471="Y","in collection","")</f>
        <v/>
      </c>
      <c r="CV471" t="str">
        <f>IF(L471="Y","dessicated","")</f>
        <v/>
      </c>
    </row>
    <row r="472" spans="1:100" ht="16.5" x14ac:dyDescent="0.3">
      <c r="A472" s="7"/>
      <c r="B472" s="19"/>
      <c r="C472" s="19"/>
      <c r="D472" s="19"/>
      <c r="E472" s="19"/>
      <c r="F472" s="19"/>
      <c r="G472" s="10"/>
      <c r="H472" s="14"/>
      <c r="I472" s="19"/>
      <c r="J472" s="19"/>
      <c r="K472" s="10"/>
      <c r="L472" s="19"/>
      <c r="M472" s="19"/>
      <c r="N472" s="19"/>
      <c r="O472" s="19"/>
      <c r="P472" s="19"/>
      <c r="Q472" s="24"/>
      <c r="R472" s="14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29"/>
      <c r="AL472" s="29"/>
      <c r="AM472" s="7"/>
      <c r="AN472" s="7"/>
      <c r="AO472" s="7"/>
      <c r="AP472" s="19"/>
      <c r="AQ472" s="19"/>
      <c r="AR472" s="19"/>
      <c r="AS472" s="14"/>
      <c r="AT472" s="19"/>
      <c r="AU472" s="19"/>
      <c r="AV472" s="19"/>
      <c r="AW472" s="14"/>
      <c r="AX472" s="19"/>
      <c r="AY472" s="19"/>
      <c r="AZ472" s="19"/>
      <c r="BA472" s="19"/>
      <c r="BB472" s="19"/>
      <c r="BC472" s="19"/>
      <c r="BD472" s="19"/>
      <c r="BE472" s="19"/>
      <c r="BF472" s="14"/>
      <c r="BG472" s="35" t="str">
        <f>IF(BB472&lt;&gt;"","&lt;a href='https://www.inaturalist.org/observations/"&amp;BB472&amp;" 'target='_blank' style='color: blue'&gt;iNaturalist Record: "&amp;BB472&amp;"&lt;/a&gt; ","")</f>
        <v/>
      </c>
      <c r="BH472" s="36" t="str">
        <f>IF(AT472&lt;&gt;"",AT472&amp;". ","")</f>
        <v/>
      </c>
      <c r="BI472" s="36" t="str">
        <f>IF(AV472&lt;&gt;"","Land use/disturbance history: "&amp;AV472&amp;". ","")</f>
        <v/>
      </c>
      <c r="BJ472" s="36" t="str">
        <f>IF(AW472&lt;&gt;"","Slope in degrees: "&amp;AW472&amp;". ","")</f>
        <v/>
      </c>
      <c r="BK472" s="36" t="str">
        <f>IF(AX472&lt;&gt;"","Slope aspect: "&amp;AX472&amp;". ","")</f>
        <v/>
      </c>
      <c r="BL472" s="36" t="str">
        <f>IF(AY472&lt;&gt;"","Soil description: "&amp;AY472&amp;". ","")</f>
        <v/>
      </c>
      <c r="BM472" s="36" t="str">
        <f>IF(BA472&lt;&gt;"","Terrain: "&amp;BA472&amp;". ","")</f>
        <v/>
      </c>
      <c r="BN472" s="36" t="str">
        <f t="shared" si="77"/>
        <v/>
      </c>
      <c r="BO472" t="str">
        <f t="shared" si="78"/>
        <v/>
      </c>
      <c r="BP472" t="str">
        <f>IF(BD472&lt;&gt;"","Permit: "&amp;BD472,"")</f>
        <v/>
      </c>
      <c r="BQ472" s="41" t="str">
        <f>IF(AA472="Abundant","Estimated frequency within viewshed: Abundant (&gt;500).",IF(AA472="Common","Estimated frequency within viewshed: Common (101-500).",IF(AA472="Frequent","Estimated frequency within viewshed: Frequent (11-100).",IF(AA472="Occasional","Estimated frequency within viewshed: Occasional (6-10).",IF(AA472="Rare","Estimated frequency within viewshed: Rare (1-5).","")))))</f>
        <v/>
      </c>
      <c r="BR472" s="41" t="str">
        <f>IF(B472&lt;&gt;"",B472&amp;". ","")</f>
        <v/>
      </c>
      <c r="BS472" s="41" t="str">
        <f>IF(M472="Same individual","Tissue sample collected.",IF(M472="Same population","Tissue sample collected from another individual in the same population.",""))</f>
        <v/>
      </c>
      <c r="BT472" s="41" t="str">
        <f>IF(R472&lt;&gt;"","Seed sample collected from "&amp;R472&amp;" plants within the same population.","")</f>
        <v/>
      </c>
      <c r="BU472" s="41" t="str">
        <f>IF(AB472&lt;&gt;"",AB472&amp;". ","")</f>
        <v/>
      </c>
      <c r="BV472" s="41" t="str">
        <f>IF(AE472&lt;&gt;"","Landowner: "&amp;AE472&amp;".","")</f>
        <v/>
      </c>
      <c r="BW472" s="41" t="str">
        <f>IF(AF472&lt;&gt;"","Element Occurrence ID: "&amp;AF472&amp;".","")</f>
        <v/>
      </c>
      <c r="BX472" s="41" t="str">
        <f t="shared" si="79"/>
        <v/>
      </c>
      <c r="BY472" t="str">
        <f t="shared" si="80"/>
        <v/>
      </c>
      <c r="BZ472" s="41" t="str">
        <f t="shared" si="81"/>
        <v/>
      </c>
      <c r="CA472" t="str">
        <f t="shared" si="82"/>
        <v/>
      </c>
      <c r="CB472" s="41" t="str">
        <f>IF(AU472&lt;&gt;"","Area immediately surrounding specimen: "&amp;AU472&amp;".","")</f>
        <v/>
      </c>
      <c r="CC472" s="41" t="str">
        <f>IF(T472&lt;&gt;"","Habit: "&amp;T472&amp;".","")</f>
        <v/>
      </c>
      <c r="CD472" s="41" t="str">
        <f>IF(U472&lt;&gt;"","Life history habit: "&amp;U472&amp;".","")</f>
        <v/>
      </c>
      <c r="CE472" s="41" t="str">
        <f>IF(V472&lt;&gt;"","Graminoid habit: "&amp;V472&amp;".","")</f>
        <v/>
      </c>
      <c r="CF472" s="41" t="str">
        <f>IF(W472&lt;&gt;"","Flower color: "&amp;W472&amp;".","")</f>
        <v/>
      </c>
      <c r="CG472" s="41" t="str">
        <f>IF(X472&lt;&gt;"","Height in centimeters: "&amp;X472&amp;".","")</f>
        <v/>
      </c>
      <c r="CH472" s="41" t="str">
        <f>IF(Y472&lt;&gt;"",Y472&amp;".","")</f>
        <v/>
      </c>
      <c r="CI472" s="41" t="str">
        <f t="shared" si="83"/>
        <v/>
      </c>
      <c r="CJ472" t="str">
        <f t="shared" si="84"/>
        <v/>
      </c>
      <c r="CK472" s="41" t="str">
        <f>IF(T472&lt;&gt;"","''habit'':"&amp;"''"&amp;T472&amp;"'',","")</f>
        <v/>
      </c>
      <c r="CL472" s="41" t="str">
        <f>IF(U472&lt;&gt;"","''life cycle habit'':"&amp;"''"&amp;U472&amp;"'',","")</f>
        <v/>
      </c>
      <c r="CM472" s="41" t="str">
        <f>IF(V472&lt;&gt;"","''graminoidHabit'':"&amp;"''"&amp;V472&amp;"'',","")</f>
        <v/>
      </c>
      <c r="CN472" s="41" t="str">
        <f>IF(W472&lt;&gt;"","''flower color'':"&amp;"''"&amp;W472&amp;"'',","")</f>
        <v/>
      </c>
      <c r="CO472" s="41" t="str">
        <f>IF(X472&lt;&gt;"","''heightInCentimeters'':"&amp;X472&amp;",","")</f>
        <v/>
      </c>
      <c r="CP472" s="41" t="str">
        <f>IF(Y472&lt;&gt;"",Y472,"")</f>
        <v/>
      </c>
      <c r="CQ472" s="41" t="str">
        <f t="shared" si="85"/>
        <v/>
      </c>
      <c r="CR472" s="42" t="str">
        <f t="shared" si="86"/>
        <v/>
      </c>
      <c r="CS472" t="str">
        <f t="shared" si="87"/>
        <v/>
      </c>
      <c r="CT472" t="str">
        <f>IF(L472="Y","tissue","")</f>
        <v/>
      </c>
      <c r="CU472" t="str">
        <f>IF(L472="Y","in collection","")</f>
        <v/>
      </c>
      <c r="CV472" t="str">
        <f>IF(L472="Y","dessicated","")</f>
        <v/>
      </c>
    </row>
    <row r="473" spans="1:100" ht="16.5" x14ac:dyDescent="0.3">
      <c r="A473" s="7"/>
      <c r="B473" s="19"/>
      <c r="C473" s="19"/>
      <c r="D473" s="19"/>
      <c r="E473" s="19"/>
      <c r="F473" s="19"/>
      <c r="G473" s="10"/>
      <c r="H473" s="14"/>
      <c r="I473" s="19"/>
      <c r="J473" s="19"/>
      <c r="K473" s="10"/>
      <c r="L473" s="19"/>
      <c r="M473" s="19"/>
      <c r="N473" s="19"/>
      <c r="O473" s="19"/>
      <c r="P473" s="19"/>
      <c r="Q473" s="24"/>
      <c r="R473" s="14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29"/>
      <c r="AL473" s="29"/>
      <c r="AM473" s="7"/>
      <c r="AN473" s="7"/>
      <c r="AO473" s="7"/>
      <c r="AP473" s="19"/>
      <c r="AQ473" s="19"/>
      <c r="AR473" s="19"/>
      <c r="AS473" s="14"/>
      <c r="AT473" s="19"/>
      <c r="AU473" s="19"/>
      <c r="AV473" s="19"/>
      <c r="AW473" s="14"/>
      <c r="AX473" s="19"/>
      <c r="AY473" s="19"/>
      <c r="AZ473" s="19"/>
      <c r="BA473" s="19"/>
      <c r="BB473" s="19"/>
      <c r="BC473" s="19"/>
      <c r="BD473" s="19"/>
      <c r="BE473" s="19"/>
      <c r="BF473" s="14"/>
      <c r="BG473" s="35" t="str">
        <f>IF(BB473&lt;&gt;"","&lt;a href='https://www.inaturalist.org/observations/"&amp;BB473&amp;" 'target='_blank' style='color: blue'&gt;iNaturalist Record: "&amp;BB473&amp;"&lt;/a&gt; ","")</f>
        <v/>
      </c>
      <c r="BH473" s="36" t="str">
        <f>IF(AT473&lt;&gt;"",AT473&amp;". ","")</f>
        <v/>
      </c>
      <c r="BI473" s="36" t="str">
        <f>IF(AV473&lt;&gt;"","Land use/disturbance history: "&amp;AV473&amp;". ","")</f>
        <v/>
      </c>
      <c r="BJ473" s="36" t="str">
        <f>IF(AW473&lt;&gt;"","Slope in degrees: "&amp;AW473&amp;". ","")</f>
        <v/>
      </c>
      <c r="BK473" s="36" t="str">
        <f>IF(AX473&lt;&gt;"","Slope aspect: "&amp;AX473&amp;". ","")</f>
        <v/>
      </c>
      <c r="BL473" s="36" t="str">
        <f>IF(AY473&lt;&gt;"","Soil description: "&amp;AY473&amp;". ","")</f>
        <v/>
      </c>
      <c r="BM473" s="36" t="str">
        <f>IF(BA473&lt;&gt;"","Terrain: "&amp;BA473&amp;". ","")</f>
        <v/>
      </c>
      <c r="BN473" s="36" t="str">
        <f t="shared" si="77"/>
        <v/>
      </c>
      <c r="BO473" t="str">
        <f t="shared" si="78"/>
        <v/>
      </c>
      <c r="BP473" t="str">
        <f>IF(BD473&lt;&gt;"","Permit: "&amp;BD473,"")</f>
        <v/>
      </c>
      <c r="BQ473" s="41" t="str">
        <f>IF(AA473="Abundant","Estimated frequency within viewshed: Abundant (&gt;500).",IF(AA473="Common","Estimated frequency within viewshed: Common (101-500).",IF(AA473="Frequent","Estimated frequency within viewshed: Frequent (11-100).",IF(AA473="Occasional","Estimated frequency within viewshed: Occasional (6-10).",IF(AA473="Rare","Estimated frequency within viewshed: Rare (1-5).","")))))</f>
        <v/>
      </c>
      <c r="BR473" s="41" t="str">
        <f>IF(B473&lt;&gt;"",B473&amp;". ","")</f>
        <v/>
      </c>
      <c r="BS473" s="41" t="str">
        <f>IF(M473="Same individual","Tissue sample collected.",IF(M473="Same population","Tissue sample collected from another individual in the same population.",""))</f>
        <v/>
      </c>
      <c r="BT473" s="41" t="str">
        <f>IF(R473&lt;&gt;"","Seed sample collected from "&amp;R473&amp;" plants within the same population.","")</f>
        <v/>
      </c>
      <c r="BU473" s="41" t="str">
        <f>IF(AB473&lt;&gt;"",AB473&amp;". ","")</f>
        <v/>
      </c>
      <c r="BV473" s="41" t="str">
        <f>IF(AE473&lt;&gt;"","Landowner: "&amp;AE473&amp;".","")</f>
        <v/>
      </c>
      <c r="BW473" s="41" t="str">
        <f>IF(AF473&lt;&gt;"","Element Occurrence ID: "&amp;AF473&amp;".","")</f>
        <v/>
      </c>
      <c r="BX473" s="41" t="str">
        <f t="shared" si="79"/>
        <v/>
      </c>
      <c r="BY473" t="str">
        <f t="shared" si="80"/>
        <v/>
      </c>
      <c r="BZ473" s="41" t="str">
        <f t="shared" si="81"/>
        <v/>
      </c>
      <c r="CA473" t="str">
        <f t="shared" si="82"/>
        <v/>
      </c>
      <c r="CB473" s="41" t="str">
        <f>IF(AU473&lt;&gt;"","Area immediately surrounding specimen: "&amp;AU473&amp;".","")</f>
        <v/>
      </c>
      <c r="CC473" s="41" t="str">
        <f>IF(T473&lt;&gt;"","Habit: "&amp;T473&amp;".","")</f>
        <v/>
      </c>
      <c r="CD473" s="41" t="str">
        <f>IF(U473&lt;&gt;"","Life history habit: "&amp;U473&amp;".","")</f>
        <v/>
      </c>
      <c r="CE473" s="41" t="str">
        <f>IF(V473&lt;&gt;"","Graminoid habit: "&amp;V473&amp;".","")</f>
        <v/>
      </c>
      <c r="CF473" s="41" t="str">
        <f>IF(W473&lt;&gt;"","Flower color: "&amp;W473&amp;".","")</f>
        <v/>
      </c>
      <c r="CG473" s="41" t="str">
        <f>IF(X473&lt;&gt;"","Height in centimeters: "&amp;X473&amp;".","")</f>
        <v/>
      </c>
      <c r="CH473" s="41" t="str">
        <f>IF(Y473&lt;&gt;"",Y473&amp;".","")</f>
        <v/>
      </c>
      <c r="CI473" s="41" t="str">
        <f t="shared" si="83"/>
        <v/>
      </c>
      <c r="CJ473" t="str">
        <f t="shared" si="84"/>
        <v/>
      </c>
      <c r="CK473" s="41" t="str">
        <f>IF(T473&lt;&gt;"","''habit'':"&amp;"''"&amp;T473&amp;"'',","")</f>
        <v/>
      </c>
      <c r="CL473" s="41" t="str">
        <f>IF(U473&lt;&gt;"","''life cycle habit'':"&amp;"''"&amp;U473&amp;"'',","")</f>
        <v/>
      </c>
      <c r="CM473" s="41" t="str">
        <f>IF(V473&lt;&gt;"","''graminoidHabit'':"&amp;"''"&amp;V473&amp;"'',","")</f>
        <v/>
      </c>
      <c r="CN473" s="41" t="str">
        <f>IF(W473&lt;&gt;"","''flower color'':"&amp;"''"&amp;W473&amp;"'',","")</f>
        <v/>
      </c>
      <c r="CO473" s="41" t="str">
        <f>IF(X473&lt;&gt;"","''heightInCentimeters'':"&amp;X473&amp;",","")</f>
        <v/>
      </c>
      <c r="CP473" s="41" t="str">
        <f>IF(Y473&lt;&gt;"",Y473,"")</f>
        <v/>
      </c>
      <c r="CQ473" s="41" t="str">
        <f t="shared" si="85"/>
        <v/>
      </c>
      <c r="CR473" s="42" t="str">
        <f t="shared" si="86"/>
        <v/>
      </c>
      <c r="CS473" t="str">
        <f t="shared" si="87"/>
        <v/>
      </c>
      <c r="CT473" t="str">
        <f>IF(L473="Y","tissue","")</f>
        <v/>
      </c>
      <c r="CU473" t="str">
        <f>IF(L473="Y","in collection","")</f>
        <v/>
      </c>
      <c r="CV473" t="str">
        <f>IF(L473="Y","dessicated","")</f>
        <v/>
      </c>
    </row>
    <row r="474" spans="1:100" ht="16.5" x14ac:dyDescent="0.3">
      <c r="A474" s="7"/>
      <c r="B474" s="19"/>
      <c r="C474" s="19"/>
      <c r="D474" s="19"/>
      <c r="E474" s="19"/>
      <c r="F474" s="19"/>
      <c r="G474" s="10"/>
      <c r="H474" s="14"/>
      <c r="I474" s="19"/>
      <c r="J474" s="19"/>
      <c r="K474" s="10"/>
      <c r="L474" s="19"/>
      <c r="M474" s="19"/>
      <c r="N474" s="19"/>
      <c r="O474" s="19"/>
      <c r="P474" s="19"/>
      <c r="Q474" s="24"/>
      <c r="R474" s="14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29"/>
      <c r="AL474" s="29"/>
      <c r="AM474" s="7"/>
      <c r="AN474" s="7"/>
      <c r="AO474" s="7"/>
      <c r="AP474" s="19"/>
      <c r="AQ474" s="19"/>
      <c r="AR474" s="19"/>
      <c r="AS474" s="14"/>
      <c r="AT474" s="19"/>
      <c r="AU474" s="19"/>
      <c r="AV474" s="19"/>
      <c r="AW474" s="14"/>
      <c r="AX474" s="19"/>
      <c r="AY474" s="19"/>
      <c r="AZ474" s="19"/>
      <c r="BA474" s="19"/>
      <c r="BB474" s="19"/>
      <c r="BC474" s="19"/>
      <c r="BD474" s="19"/>
      <c r="BE474" s="19"/>
      <c r="BF474" s="14"/>
      <c r="BG474" s="35" t="str">
        <f>IF(BB474&lt;&gt;"","&lt;a href='https://www.inaturalist.org/observations/"&amp;BB474&amp;" 'target='_blank' style='color: blue'&gt;iNaturalist Record: "&amp;BB474&amp;"&lt;/a&gt; ","")</f>
        <v/>
      </c>
      <c r="BH474" s="36" t="str">
        <f>IF(AT474&lt;&gt;"",AT474&amp;". ","")</f>
        <v/>
      </c>
      <c r="BI474" s="36" t="str">
        <f>IF(AV474&lt;&gt;"","Land use/disturbance history: "&amp;AV474&amp;". ","")</f>
        <v/>
      </c>
      <c r="BJ474" s="36" t="str">
        <f>IF(AW474&lt;&gt;"","Slope in degrees: "&amp;AW474&amp;". ","")</f>
        <v/>
      </c>
      <c r="BK474" s="36" t="str">
        <f>IF(AX474&lt;&gt;"","Slope aspect: "&amp;AX474&amp;". ","")</f>
        <v/>
      </c>
      <c r="BL474" s="36" t="str">
        <f>IF(AY474&lt;&gt;"","Soil description: "&amp;AY474&amp;". ","")</f>
        <v/>
      </c>
      <c r="BM474" s="36" t="str">
        <f>IF(BA474&lt;&gt;"","Terrain: "&amp;BA474&amp;". ","")</f>
        <v/>
      </c>
      <c r="BN474" s="36" t="str">
        <f t="shared" si="77"/>
        <v/>
      </c>
      <c r="BO474" t="str">
        <f t="shared" si="78"/>
        <v/>
      </c>
      <c r="BP474" t="str">
        <f>IF(BD474&lt;&gt;"","Permit: "&amp;BD474,"")</f>
        <v/>
      </c>
      <c r="BQ474" s="41" t="str">
        <f>IF(AA474="Abundant","Estimated frequency within viewshed: Abundant (&gt;500).",IF(AA474="Common","Estimated frequency within viewshed: Common (101-500).",IF(AA474="Frequent","Estimated frequency within viewshed: Frequent (11-100).",IF(AA474="Occasional","Estimated frequency within viewshed: Occasional (6-10).",IF(AA474="Rare","Estimated frequency within viewshed: Rare (1-5).","")))))</f>
        <v/>
      </c>
      <c r="BR474" s="41" t="str">
        <f>IF(B474&lt;&gt;"",B474&amp;". ","")</f>
        <v/>
      </c>
      <c r="BS474" s="41" t="str">
        <f>IF(M474="Same individual","Tissue sample collected.",IF(M474="Same population","Tissue sample collected from another individual in the same population.",""))</f>
        <v/>
      </c>
      <c r="BT474" s="41" t="str">
        <f>IF(R474&lt;&gt;"","Seed sample collected from "&amp;R474&amp;" plants within the same population.","")</f>
        <v/>
      </c>
      <c r="BU474" s="41" t="str">
        <f>IF(AB474&lt;&gt;"",AB474&amp;". ","")</f>
        <v/>
      </c>
      <c r="BV474" s="41" t="str">
        <f>IF(AE474&lt;&gt;"","Landowner: "&amp;AE474&amp;".","")</f>
        <v/>
      </c>
      <c r="BW474" s="41" t="str">
        <f>IF(AF474&lt;&gt;"","Element Occurrence ID: "&amp;AF474&amp;".","")</f>
        <v/>
      </c>
      <c r="BX474" s="41" t="str">
        <f t="shared" si="79"/>
        <v/>
      </c>
      <c r="BY474" t="str">
        <f t="shared" si="80"/>
        <v/>
      </c>
      <c r="BZ474" s="41" t="str">
        <f t="shared" si="81"/>
        <v/>
      </c>
      <c r="CA474" t="str">
        <f t="shared" si="82"/>
        <v/>
      </c>
      <c r="CB474" s="41" t="str">
        <f>IF(AU474&lt;&gt;"","Area immediately surrounding specimen: "&amp;AU474&amp;".","")</f>
        <v/>
      </c>
      <c r="CC474" s="41" t="str">
        <f>IF(T474&lt;&gt;"","Habit: "&amp;T474&amp;".","")</f>
        <v/>
      </c>
      <c r="CD474" s="41" t="str">
        <f>IF(U474&lt;&gt;"","Life history habit: "&amp;U474&amp;".","")</f>
        <v/>
      </c>
      <c r="CE474" s="41" t="str">
        <f>IF(V474&lt;&gt;"","Graminoid habit: "&amp;V474&amp;".","")</f>
        <v/>
      </c>
      <c r="CF474" s="41" t="str">
        <f>IF(W474&lt;&gt;"","Flower color: "&amp;W474&amp;".","")</f>
        <v/>
      </c>
      <c r="CG474" s="41" t="str">
        <f>IF(X474&lt;&gt;"","Height in centimeters: "&amp;X474&amp;".","")</f>
        <v/>
      </c>
      <c r="CH474" s="41" t="str">
        <f>IF(Y474&lt;&gt;"",Y474&amp;".","")</f>
        <v/>
      </c>
      <c r="CI474" s="41" t="str">
        <f t="shared" si="83"/>
        <v/>
      </c>
      <c r="CJ474" t="str">
        <f t="shared" si="84"/>
        <v/>
      </c>
      <c r="CK474" s="41" t="str">
        <f>IF(T474&lt;&gt;"","''habit'':"&amp;"''"&amp;T474&amp;"'',","")</f>
        <v/>
      </c>
      <c r="CL474" s="41" t="str">
        <f>IF(U474&lt;&gt;"","''life cycle habit'':"&amp;"''"&amp;U474&amp;"'',","")</f>
        <v/>
      </c>
      <c r="CM474" s="41" t="str">
        <f>IF(V474&lt;&gt;"","''graminoidHabit'':"&amp;"''"&amp;V474&amp;"'',","")</f>
        <v/>
      </c>
      <c r="CN474" s="41" t="str">
        <f>IF(W474&lt;&gt;"","''flower color'':"&amp;"''"&amp;W474&amp;"'',","")</f>
        <v/>
      </c>
      <c r="CO474" s="41" t="str">
        <f>IF(X474&lt;&gt;"","''heightInCentimeters'':"&amp;X474&amp;",","")</f>
        <v/>
      </c>
      <c r="CP474" s="41" t="str">
        <f>IF(Y474&lt;&gt;"",Y474,"")</f>
        <v/>
      </c>
      <c r="CQ474" s="41" t="str">
        <f t="shared" si="85"/>
        <v/>
      </c>
      <c r="CR474" s="42" t="str">
        <f t="shared" si="86"/>
        <v/>
      </c>
      <c r="CS474" t="str">
        <f t="shared" si="87"/>
        <v/>
      </c>
      <c r="CT474" t="str">
        <f>IF(L474="Y","tissue","")</f>
        <v/>
      </c>
      <c r="CU474" t="str">
        <f>IF(L474="Y","in collection","")</f>
        <v/>
      </c>
      <c r="CV474" t="str">
        <f>IF(L474="Y","dessicated","")</f>
        <v/>
      </c>
    </row>
    <row r="475" spans="1:100" ht="16.5" x14ac:dyDescent="0.3">
      <c r="A475" s="7"/>
      <c r="B475" s="19"/>
      <c r="C475" s="19"/>
      <c r="D475" s="19"/>
      <c r="E475" s="19"/>
      <c r="F475" s="19"/>
      <c r="G475" s="10"/>
      <c r="H475" s="14"/>
      <c r="I475" s="19"/>
      <c r="J475" s="19"/>
      <c r="K475" s="10"/>
      <c r="L475" s="19"/>
      <c r="M475" s="19"/>
      <c r="N475" s="19"/>
      <c r="O475" s="19"/>
      <c r="P475" s="19"/>
      <c r="Q475" s="24"/>
      <c r="R475" s="14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29"/>
      <c r="AL475" s="29"/>
      <c r="AM475" s="7"/>
      <c r="AN475" s="7"/>
      <c r="AO475" s="7"/>
      <c r="AP475" s="19"/>
      <c r="AQ475" s="19"/>
      <c r="AR475" s="19"/>
      <c r="AS475" s="14"/>
      <c r="AT475" s="19"/>
      <c r="AU475" s="19"/>
      <c r="AV475" s="19"/>
      <c r="AW475" s="14"/>
      <c r="AX475" s="19"/>
      <c r="AY475" s="19"/>
      <c r="AZ475" s="19"/>
      <c r="BA475" s="19"/>
      <c r="BB475" s="19"/>
      <c r="BC475" s="19"/>
      <c r="BD475" s="19"/>
      <c r="BE475" s="19"/>
      <c r="BF475" s="14"/>
      <c r="BG475" s="35" t="str">
        <f>IF(BB475&lt;&gt;"","&lt;a href='https://www.inaturalist.org/observations/"&amp;BB475&amp;" 'target='_blank' style='color: blue'&gt;iNaturalist Record: "&amp;BB475&amp;"&lt;/a&gt; ","")</f>
        <v/>
      </c>
      <c r="BH475" s="36" t="str">
        <f>IF(AT475&lt;&gt;"",AT475&amp;". ","")</f>
        <v/>
      </c>
      <c r="BI475" s="36" t="str">
        <f>IF(AV475&lt;&gt;"","Land use/disturbance history: "&amp;AV475&amp;". ","")</f>
        <v/>
      </c>
      <c r="BJ475" s="36" t="str">
        <f>IF(AW475&lt;&gt;"","Slope in degrees: "&amp;AW475&amp;". ","")</f>
        <v/>
      </c>
      <c r="BK475" s="36" t="str">
        <f>IF(AX475&lt;&gt;"","Slope aspect: "&amp;AX475&amp;". ","")</f>
        <v/>
      </c>
      <c r="BL475" s="36" t="str">
        <f>IF(AY475&lt;&gt;"","Soil description: "&amp;AY475&amp;". ","")</f>
        <v/>
      </c>
      <c r="BM475" s="36" t="str">
        <f>IF(BA475&lt;&gt;"","Terrain: "&amp;BA475&amp;". ","")</f>
        <v/>
      </c>
      <c r="BN475" s="36" t="str">
        <f t="shared" si="77"/>
        <v/>
      </c>
      <c r="BO475" t="str">
        <f t="shared" si="78"/>
        <v/>
      </c>
      <c r="BP475" t="str">
        <f>IF(BD475&lt;&gt;"","Permit: "&amp;BD475,"")</f>
        <v/>
      </c>
      <c r="BQ475" s="41" t="str">
        <f>IF(AA475="Abundant","Estimated frequency within viewshed: Abundant (&gt;500).",IF(AA475="Common","Estimated frequency within viewshed: Common (101-500).",IF(AA475="Frequent","Estimated frequency within viewshed: Frequent (11-100).",IF(AA475="Occasional","Estimated frequency within viewshed: Occasional (6-10).",IF(AA475="Rare","Estimated frequency within viewshed: Rare (1-5).","")))))</f>
        <v/>
      </c>
      <c r="BR475" s="41" t="str">
        <f>IF(B475&lt;&gt;"",B475&amp;". ","")</f>
        <v/>
      </c>
      <c r="BS475" s="41" t="str">
        <f>IF(M475="Same individual","Tissue sample collected.",IF(M475="Same population","Tissue sample collected from another individual in the same population.",""))</f>
        <v/>
      </c>
      <c r="BT475" s="41" t="str">
        <f>IF(R475&lt;&gt;"","Seed sample collected from "&amp;R475&amp;" plants within the same population.","")</f>
        <v/>
      </c>
      <c r="BU475" s="41" t="str">
        <f>IF(AB475&lt;&gt;"",AB475&amp;". ","")</f>
        <v/>
      </c>
      <c r="BV475" s="41" t="str">
        <f>IF(AE475&lt;&gt;"","Landowner: "&amp;AE475&amp;".","")</f>
        <v/>
      </c>
      <c r="BW475" s="41" t="str">
        <f>IF(AF475&lt;&gt;"","Element Occurrence ID: "&amp;AF475&amp;".","")</f>
        <v/>
      </c>
      <c r="BX475" s="41" t="str">
        <f t="shared" si="79"/>
        <v/>
      </c>
      <c r="BY475" t="str">
        <f t="shared" si="80"/>
        <v/>
      </c>
      <c r="BZ475" s="41" t="str">
        <f t="shared" si="81"/>
        <v/>
      </c>
      <c r="CA475" t="str">
        <f t="shared" si="82"/>
        <v/>
      </c>
      <c r="CB475" s="41" t="str">
        <f>IF(AU475&lt;&gt;"","Area immediately surrounding specimen: "&amp;AU475&amp;".","")</f>
        <v/>
      </c>
      <c r="CC475" s="41" t="str">
        <f>IF(T475&lt;&gt;"","Habit: "&amp;T475&amp;".","")</f>
        <v/>
      </c>
      <c r="CD475" s="41" t="str">
        <f>IF(U475&lt;&gt;"","Life history habit: "&amp;U475&amp;".","")</f>
        <v/>
      </c>
      <c r="CE475" s="41" t="str">
        <f>IF(V475&lt;&gt;"","Graminoid habit: "&amp;V475&amp;".","")</f>
        <v/>
      </c>
      <c r="CF475" s="41" t="str">
        <f>IF(W475&lt;&gt;"","Flower color: "&amp;W475&amp;".","")</f>
        <v/>
      </c>
      <c r="CG475" s="41" t="str">
        <f>IF(X475&lt;&gt;"","Height in centimeters: "&amp;X475&amp;".","")</f>
        <v/>
      </c>
      <c r="CH475" s="41" t="str">
        <f>IF(Y475&lt;&gt;"",Y475&amp;".","")</f>
        <v/>
      </c>
      <c r="CI475" s="41" t="str">
        <f t="shared" si="83"/>
        <v/>
      </c>
      <c r="CJ475" t="str">
        <f t="shared" si="84"/>
        <v/>
      </c>
      <c r="CK475" s="41" t="str">
        <f>IF(T475&lt;&gt;"","''habit'':"&amp;"''"&amp;T475&amp;"'',","")</f>
        <v/>
      </c>
      <c r="CL475" s="41" t="str">
        <f>IF(U475&lt;&gt;"","''life cycle habit'':"&amp;"''"&amp;U475&amp;"'',","")</f>
        <v/>
      </c>
      <c r="CM475" s="41" t="str">
        <f>IF(V475&lt;&gt;"","''graminoidHabit'':"&amp;"''"&amp;V475&amp;"'',","")</f>
        <v/>
      </c>
      <c r="CN475" s="41" t="str">
        <f>IF(W475&lt;&gt;"","''flower color'':"&amp;"''"&amp;W475&amp;"'',","")</f>
        <v/>
      </c>
      <c r="CO475" s="41" t="str">
        <f>IF(X475&lt;&gt;"","''heightInCentimeters'':"&amp;X475&amp;",","")</f>
        <v/>
      </c>
      <c r="CP475" s="41" t="str">
        <f>IF(Y475&lt;&gt;"",Y475,"")</f>
        <v/>
      </c>
      <c r="CQ475" s="41" t="str">
        <f t="shared" si="85"/>
        <v/>
      </c>
      <c r="CR475" s="42" t="str">
        <f t="shared" si="86"/>
        <v/>
      </c>
      <c r="CS475" t="str">
        <f t="shared" si="87"/>
        <v/>
      </c>
      <c r="CT475" t="str">
        <f>IF(L475="Y","tissue","")</f>
        <v/>
      </c>
      <c r="CU475" t="str">
        <f>IF(L475="Y","in collection","")</f>
        <v/>
      </c>
      <c r="CV475" t="str">
        <f>IF(L475="Y","dessicated","")</f>
        <v/>
      </c>
    </row>
    <row r="476" spans="1:100" ht="16.5" x14ac:dyDescent="0.3">
      <c r="A476" s="7"/>
      <c r="B476" s="19"/>
      <c r="C476" s="19"/>
      <c r="D476" s="19"/>
      <c r="E476" s="19"/>
      <c r="F476" s="19"/>
      <c r="G476" s="10"/>
      <c r="H476" s="14"/>
      <c r="I476" s="19"/>
      <c r="J476" s="19"/>
      <c r="K476" s="10"/>
      <c r="L476" s="19"/>
      <c r="M476" s="19"/>
      <c r="N476" s="19"/>
      <c r="O476" s="19"/>
      <c r="P476" s="19"/>
      <c r="Q476" s="24"/>
      <c r="R476" s="14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29"/>
      <c r="AL476" s="29"/>
      <c r="AM476" s="7"/>
      <c r="AN476" s="7"/>
      <c r="AO476" s="7"/>
      <c r="AP476" s="19"/>
      <c r="AQ476" s="19"/>
      <c r="AR476" s="19"/>
      <c r="AS476" s="14"/>
      <c r="AT476" s="19"/>
      <c r="AU476" s="19"/>
      <c r="AV476" s="19"/>
      <c r="AW476" s="14"/>
      <c r="AX476" s="19"/>
      <c r="AY476" s="19"/>
      <c r="AZ476" s="19"/>
      <c r="BA476" s="19"/>
      <c r="BB476" s="19"/>
      <c r="BC476" s="19"/>
      <c r="BD476" s="19"/>
      <c r="BE476" s="19"/>
      <c r="BF476" s="14"/>
      <c r="BG476" s="35" t="str">
        <f>IF(BB476&lt;&gt;"","&lt;a href='https://www.inaturalist.org/observations/"&amp;BB476&amp;" 'target='_blank' style='color: blue'&gt;iNaturalist Record: "&amp;BB476&amp;"&lt;/a&gt; ","")</f>
        <v/>
      </c>
      <c r="BH476" s="36" t="str">
        <f>IF(AT476&lt;&gt;"",AT476&amp;". ","")</f>
        <v/>
      </c>
      <c r="BI476" s="36" t="str">
        <f>IF(AV476&lt;&gt;"","Land use/disturbance history: "&amp;AV476&amp;". ","")</f>
        <v/>
      </c>
      <c r="BJ476" s="36" t="str">
        <f>IF(AW476&lt;&gt;"","Slope in degrees: "&amp;AW476&amp;". ","")</f>
        <v/>
      </c>
      <c r="BK476" s="36" t="str">
        <f>IF(AX476&lt;&gt;"","Slope aspect: "&amp;AX476&amp;". ","")</f>
        <v/>
      </c>
      <c r="BL476" s="36" t="str">
        <f>IF(AY476&lt;&gt;"","Soil description: "&amp;AY476&amp;". ","")</f>
        <v/>
      </c>
      <c r="BM476" s="36" t="str">
        <f>IF(BA476&lt;&gt;"","Terrain: "&amp;BA476&amp;". ","")</f>
        <v/>
      </c>
      <c r="BN476" s="36" t="str">
        <f t="shared" si="77"/>
        <v/>
      </c>
      <c r="BO476" t="str">
        <f t="shared" si="78"/>
        <v/>
      </c>
      <c r="BP476" t="str">
        <f>IF(BD476&lt;&gt;"","Permit: "&amp;BD476,"")</f>
        <v/>
      </c>
      <c r="BQ476" s="41" t="str">
        <f>IF(AA476="Abundant","Estimated frequency within viewshed: Abundant (&gt;500).",IF(AA476="Common","Estimated frequency within viewshed: Common (101-500).",IF(AA476="Frequent","Estimated frequency within viewshed: Frequent (11-100).",IF(AA476="Occasional","Estimated frequency within viewshed: Occasional (6-10).",IF(AA476="Rare","Estimated frequency within viewshed: Rare (1-5).","")))))</f>
        <v/>
      </c>
      <c r="BR476" s="41" t="str">
        <f>IF(B476&lt;&gt;"",B476&amp;". ","")</f>
        <v/>
      </c>
      <c r="BS476" s="41" t="str">
        <f>IF(M476="Same individual","Tissue sample collected.",IF(M476="Same population","Tissue sample collected from another individual in the same population.",""))</f>
        <v/>
      </c>
      <c r="BT476" s="41" t="str">
        <f>IF(R476&lt;&gt;"","Seed sample collected from "&amp;R476&amp;" plants within the same population.","")</f>
        <v/>
      </c>
      <c r="BU476" s="41" t="str">
        <f>IF(AB476&lt;&gt;"",AB476&amp;". ","")</f>
        <v/>
      </c>
      <c r="BV476" s="41" t="str">
        <f>IF(AE476&lt;&gt;"","Landowner: "&amp;AE476&amp;".","")</f>
        <v/>
      </c>
      <c r="BW476" s="41" t="str">
        <f>IF(AF476&lt;&gt;"","Element Occurrence ID: "&amp;AF476&amp;".","")</f>
        <v/>
      </c>
      <c r="BX476" s="41" t="str">
        <f t="shared" si="79"/>
        <v/>
      </c>
      <c r="BY476" t="str">
        <f t="shared" si="80"/>
        <v/>
      </c>
      <c r="BZ476" s="41" t="str">
        <f t="shared" si="81"/>
        <v/>
      </c>
      <c r="CA476" t="str">
        <f t="shared" si="82"/>
        <v/>
      </c>
      <c r="CB476" s="41" t="str">
        <f>IF(AU476&lt;&gt;"","Area immediately surrounding specimen: "&amp;AU476&amp;".","")</f>
        <v/>
      </c>
      <c r="CC476" s="41" t="str">
        <f>IF(T476&lt;&gt;"","Habit: "&amp;T476&amp;".","")</f>
        <v/>
      </c>
      <c r="CD476" s="41" t="str">
        <f>IF(U476&lt;&gt;"","Life history habit: "&amp;U476&amp;".","")</f>
        <v/>
      </c>
      <c r="CE476" s="41" t="str">
        <f>IF(V476&lt;&gt;"","Graminoid habit: "&amp;V476&amp;".","")</f>
        <v/>
      </c>
      <c r="CF476" s="41" t="str">
        <f>IF(W476&lt;&gt;"","Flower color: "&amp;W476&amp;".","")</f>
        <v/>
      </c>
      <c r="CG476" s="41" t="str">
        <f>IF(X476&lt;&gt;"","Height in centimeters: "&amp;X476&amp;".","")</f>
        <v/>
      </c>
      <c r="CH476" s="41" t="str">
        <f>IF(Y476&lt;&gt;"",Y476&amp;".","")</f>
        <v/>
      </c>
      <c r="CI476" s="41" t="str">
        <f t="shared" si="83"/>
        <v/>
      </c>
      <c r="CJ476" t="str">
        <f t="shared" si="84"/>
        <v/>
      </c>
      <c r="CK476" s="41" t="str">
        <f>IF(T476&lt;&gt;"","''habit'':"&amp;"''"&amp;T476&amp;"'',","")</f>
        <v/>
      </c>
      <c r="CL476" s="41" t="str">
        <f>IF(U476&lt;&gt;"","''life cycle habit'':"&amp;"''"&amp;U476&amp;"'',","")</f>
        <v/>
      </c>
      <c r="CM476" s="41" t="str">
        <f>IF(V476&lt;&gt;"","''graminoidHabit'':"&amp;"''"&amp;V476&amp;"'',","")</f>
        <v/>
      </c>
      <c r="CN476" s="41" t="str">
        <f>IF(W476&lt;&gt;"","''flower color'':"&amp;"''"&amp;W476&amp;"'',","")</f>
        <v/>
      </c>
      <c r="CO476" s="41" t="str">
        <f>IF(X476&lt;&gt;"","''heightInCentimeters'':"&amp;X476&amp;",","")</f>
        <v/>
      </c>
      <c r="CP476" s="41" t="str">
        <f>IF(Y476&lt;&gt;"",Y476,"")</f>
        <v/>
      </c>
      <c r="CQ476" s="41" t="str">
        <f t="shared" si="85"/>
        <v/>
      </c>
      <c r="CR476" s="42" t="str">
        <f t="shared" si="86"/>
        <v/>
      </c>
      <c r="CS476" t="str">
        <f t="shared" si="87"/>
        <v/>
      </c>
      <c r="CT476" t="str">
        <f>IF(L476="Y","tissue","")</f>
        <v/>
      </c>
      <c r="CU476" t="str">
        <f>IF(L476="Y","in collection","")</f>
        <v/>
      </c>
      <c r="CV476" t="str">
        <f>IF(L476="Y","dessicated","")</f>
        <v/>
      </c>
    </row>
    <row r="477" spans="1:100" ht="16.5" x14ac:dyDescent="0.3">
      <c r="A477" s="7"/>
      <c r="B477" s="19"/>
      <c r="C477" s="19"/>
      <c r="D477" s="19"/>
      <c r="E477" s="19"/>
      <c r="F477" s="19"/>
      <c r="G477" s="10"/>
      <c r="H477" s="14"/>
      <c r="I477" s="19"/>
      <c r="J477" s="19"/>
      <c r="K477" s="10"/>
      <c r="L477" s="19"/>
      <c r="M477" s="19"/>
      <c r="N477" s="19"/>
      <c r="O477" s="19"/>
      <c r="P477" s="19"/>
      <c r="Q477" s="24"/>
      <c r="R477" s="14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29"/>
      <c r="AL477" s="29"/>
      <c r="AM477" s="7"/>
      <c r="AN477" s="7"/>
      <c r="AO477" s="7"/>
      <c r="AP477" s="19"/>
      <c r="AQ477" s="19"/>
      <c r="AR477" s="19"/>
      <c r="AS477" s="14"/>
      <c r="AT477" s="19"/>
      <c r="AU477" s="19"/>
      <c r="AV477" s="19"/>
      <c r="AW477" s="14"/>
      <c r="AX477" s="19"/>
      <c r="AY477" s="19"/>
      <c r="AZ477" s="19"/>
      <c r="BA477" s="19"/>
      <c r="BB477" s="19"/>
      <c r="BC477" s="19"/>
      <c r="BD477" s="19"/>
      <c r="BE477" s="19"/>
      <c r="BF477" s="14"/>
      <c r="BG477" s="35" t="str">
        <f>IF(BB477&lt;&gt;"","&lt;a href='https://www.inaturalist.org/observations/"&amp;BB477&amp;" 'target='_blank' style='color: blue'&gt;iNaturalist Record: "&amp;BB477&amp;"&lt;/a&gt; ","")</f>
        <v/>
      </c>
      <c r="BH477" s="36" t="str">
        <f>IF(AT477&lt;&gt;"",AT477&amp;". ","")</f>
        <v/>
      </c>
      <c r="BI477" s="36" t="str">
        <f>IF(AV477&lt;&gt;"","Land use/disturbance history: "&amp;AV477&amp;". ","")</f>
        <v/>
      </c>
      <c r="BJ477" s="36" t="str">
        <f>IF(AW477&lt;&gt;"","Slope in degrees: "&amp;AW477&amp;". ","")</f>
        <v/>
      </c>
      <c r="BK477" s="36" t="str">
        <f>IF(AX477&lt;&gt;"","Slope aspect: "&amp;AX477&amp;". ","")</f>
        <v/>
      </c>
      <c r="BL477" s="36" t="str">
        <f>IF(AY477&lt;&gt;"","Soil description: "&amp;AY477&amp;". ","")</f>
        <v/>
      </c>
      <c r="BM477" s="36" t="str">
        <f>IF(BA477&lt;&gt;"","Terrain: "&amp;BA477&amp;". ","")</f>
        <v/>
      </c>
      <c r="BN477" s="36" t="str">
        <f t="shared" si="77"/>
        <v/>
      </c>
      <c r="BO477" t="str">
        <f t="shared" si="78"/>
        <v/>
      </c>
      <c r="BP477" t="str">
        <f>IF(BD477&lt;&gt;"","Permit: "&amp;BD477,"")</f>
        <v/>
      </c>
      <c r="BQ477" s="41" t="str">
        <f>IF(AA477="Abundant","Estimated frequency within viewshed: Abundant (&gt;500).",IF(AA477="Common","Estimated frequency within viewshed: Common (101-500).",IF(AA477="Frequent","Estimated frequency within viewshed: Frequent (11-100).",IF(AA477="Occasional","Estimated frequency within viewshed: Occasional (6-10).",IF(AA477="Rare","Estimated frequency within viewshed: Rare (1-5).","")))))</f>
        <v/>
      </c>
      <c r="BR477" s="41" t="str">
        <f>IF(B477&lt;&gt;"",B477&amp;". ","")</f>
        <v/>
      </c>
      <c r="BS477" s="41" t="str">
        <f>IF(M477="Same individual","Tissue sample collected.",IF(M477="Same population","Tissue sample collected from another individual in the same population.",""))</f>
        <v/>
      </c>
      <c r="BT477" s="41" t="str">
        <f>IF(R477&lt;&gt;"","Seed sample collected from "&amp;R477&amp;" plants within the same population.","")</f>
        <v/>
      </c>
      <c r="BU477" s="41" t="str">
        <f>IF(AB477&lt;&gt;"",AB477&amp;". ","")</f>
        <v/>
      </c>
      <c r="BV477" s="41" t="str">
        <f>IF(AE477&lt;&gt;"","Landowner: "&amp;AE477&amp;".","")</f>
        <v/>
      </c>
      <c r="BW477" s="41" t="str">
        <f>IF(AF477&lt;&gt;"","Element Occurrence ID: "&amp;AF477&amp;".","")</f>
        <v/>
      </c>
      <c r="BX477" s="41" t="str">
        <f t="shared" si="79"/>
        <v/>
      </c>
      <c r="BY477" t="str">
        <f t="shared" si="80"/>
        <v/>
      </c>
      <c r="BZ477" s="41" t="str">
        <f t="shared" si="81"/>
        <v/>
      </c>
      <c r="CA477" t="str">
        <f t="shared" si="82"/>
        <v/>
      </c>
      <c r="CB477" s="41" t="str">
        <f>IF(AU477&lt;&gt;"","Area immediately surrounding specimen: "&amp;AU477&amp;".","")</f>
        <v/>
      </c>
      <c r="CC477" s="41" t="str">
        <f>IF(T477&lt;&gt;"","Habit: "&amp;T477&amp;".","")</f>
        <v/>
      </c>
      <c r="CD477" s="41" t="str">
        <f>IF(U477&lt;&gt;"","Life history habit: "&amp;U477&amp;".","")</f>
        <v/>
      </c>
      <c r="CE477" s="41" t="str">
        <f>IF(V477&lt;&gt;"","Graminoid habit: "&amp;V477&amp;".","")</f>
        <v/>
      </c>
      <c r="CF477" s="41" t="str">
        <f>IF(W477&lt;&gt;"","Flower color: "&amp;W477&amp;".","")</f>
        <v/>
      </c>
      <c r="CG477" s="41" t="str">
        <f>IF(X477&lt;&gt;"","Height in centimeters: "&amp;X477&amp;".","")</f>
        <v/>
      </c>
      <c r="CH477" s="41" t="str">
        <f>IF(Y477&lt;&gt;"",Y477&amp;".","")</f>
        <v/>
      </c>
      <c r="CI477" s="41" t="str">
        <f t="shared" si="83"/>
        <v/>
      </c>
      <c r="CJ477" t="str">
        <f t="shared" si="84"/>
        <v/>
      </c>
      <c r="CK477" s="41" t="str">
        <f>IF(T477&lt;&gt;"","''habit'':"&amp;"''"&amp;T477&amp;"'',","")</f>
        <v/>
      </c>
      <c r="CL477" s="41" t="str">
        <f>IF(U477&lt;&gt;"","''life cycle habit'':"&amp;"''"&amp;U477&amp;"'',","")</f>
        <v/>
      </c>
      <c r="CM477" s="41" t="str">
        <f>IF(V477&lt;&gt;"","''graminoidHabit'':"&amp;"''"&amp;V477&amp;"'',","")</f>
        <v/>
      </c>
      <c r="CN477" s="41" t="str">
        <f>IF(W477&lt;&gt;"","''flower color'':"&amp;"''"&amp;W477&amp;"'',","")</f>
        <v/>
      </c>
      <c r="CO477" s="41" t="str">
        <f>IF(X477&lt;&gt;"","''heightInCentimeters'':"&amp;X477&amp;",","")</f>
        <v/>
      </c>
      <c r="CP477" s="41" t="str">
        <f>IF(Y477&lt;&gt;"",Y477,"")</f>
        <v/>
      </c>
      <c r="CQ477" s="41" t="str">
        <f t="shared" si="85"/>
        <v/>
      </c>
      <c r="CR477" s="42" t="str">
        <f t="shared" si="86"/>
        <v/>
      </c>
      <c r="CS477" t="str">
        <f t="shared" si="87"/>
        <v/>
      </c>
      <c r="CT477" t="str">
        <f>IF(L477="Y","tissue","")</f>
        <v/>
      </c>
      <c r="CU477" t="str">
        <f>IF(L477="Y","in collection","")</f>
        <v/>
      </c>
      <c r="CV477" t="str">
        <f>IF(L477="Y","dessicated","")</f>
        <v/>
      </c>
    </row>
    <row r="478" spans="1:100" ht="16.5" x14ac:dyDescent="0.3">
      <c r="A478" s="7"/>
      <c r="B478" s="19"/>
      <c r="C478" s="19"/>
      <c r="D478" s="19"/>
      <c r="E478" s="19"/>
      <c r="F478" s="19"/>
      <c r="G478" s="10"/>
      <c r="H478" s="14"/>
      <c r="I478" s="19"/>
      <c r="J478" s="19"/>
      <c r="K478" s="10"/>
      <c r="L478" s="19"/>
      <c r="M478" s="19"/>
      <c r="N478" s="19"/>
      <c r="O478" s="19"/>
      <c r="P478" s="19"/>
      <c r="Q478" s="24"/>
      <c r="R478" s="14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29"/>
      <c r="AL478" s="29"/>
      <c r="AM478" s="7"/>
      <c r="AN478" s="7"/>
      <c r="AO478" s="7"/>
      <c r="AP478" s="19"/>
      <c r="AQ478" s="19"/>
      <c r="AR478" s="19"/>
      <c r="AS478" s="14"/>
      <c r="AT478" s="19"/>
      <c r="AU478" s="19"/>
      <c r="AV478" s="19"/>
      <c r="AW478" s="14"/>
      <c r="AX478" s="19"/>
      <c r="AY478" s="19"/>
      <c r="AZ478" s="19"/>
      <c r="BA478" s="19"/>
      <c r="BB478" s="19"/>
      <c r="BC478" s="19"/>
      <c r="BD478" s="19"/>
      <c r="BE478" s="19"/>
      <c r="BF478" s="14"/>
      <c r="BG478" s="35" t="str">
        <f>IF(BB478&lt;&gt;"","&lt;a href='https://www.inaturalist.org/observations/"&amp;BB478&amp;" 'target='_blank' style='color: blue'&gt;iNaturalist Record: "&amp;BB478&amp;"&lt;/a&gt; ","")</f>
        <v/>
      </c>
      <c r="BH478" s="36" t="str">
        <f>IF(AT478&lt;&gt;"",AT478&amp;". ","")</f>
        <v/>
      </c>
      <c r="BI478" s="36" t="str">
        <f>IF(AV478&lt;&gt;"","Land use/disturbance history: "&amp;AV478&amp;". ","")</f>
        <v/>
      </c>
      <c r="BJ478" s="36" t="str">
        <f>IF(AW478&lt;&gt;"","Slope in degrees: "&amp;AW478&amp;". ","")</f>
        <v/>
      </c>
      <c r="BK478" s="36" t="str">
        <f>IF(AX478&lt;&gt;"","Slope aspect: "&amp;AX478&amp;". ","")</f>
        <v/>
      </c>
      <c r="BL478" s="36" t="str">
        <f>IF(AY478&lt;&gt;"","Soil description: "&amp;AY478&amp;". ","")</f>
        <v/>
      </c>
      <c r="BM478" s="36" t="str">
        <f>IF(BA478&lt;&gt;"","Terrain: "&amp;BA478&amp;". ","")</f>
        <v/>
      </c>
      <c r="BN478" s="36" t="str">
        <f t="shared" si="77"/>
        <v/>
      </c>
      <c r="BO478" t="str">
        <f t="shared" si="78"/>
        <v/>
      </c>
      <c r="BP478" t="str">
        <f>IF(BD478&lt;&gt;"","Permit: "&amp;BD478,"")</f>
        <v/>
      </c>
      <c r="BQ478" s="41" t="str">
        <f>IF(AA478="Abundant","Estimated frequency within viewshed: Abundant (&gt;500).",IF(AA478="Common","Estimated frequency within viewshed: Common (101-500).",IF(AA478="Frequent","Estimated frequency within viewshed: Frequent (11-100).",IF(AA478="Occasional","Estimated frequency within viewshed: Occasional (6-10).",IF(AA478="Rare","Estimated frequency within viewshed: Rare (1-5).","")))))</f>
        <v/>
      </c>
      <c r="BR478" s="41" t="str">
        <f>IF(B478&lt;&gt;"",B478&amp;". ","")</f>
        <v/>
      </c>
      <c r="BS478" s="41" t="str">
        <f>IF(M478="Same individual","Tissue sample collected.",IF(M478="Same population","Tissue sample collected from another individual in the same population.",""))</f>
        <v/>
      </c>
      <c r="BT478" s="41" t="str">
        <f>IF(R478&lt;&gt;"","Seed sample collected from "&amp;R478&amp;" plants within the same population.","")</f>
        <v/>
      </c>
      <c r="BU478" s="41" t="str">
        <f>IF(AB478&lt;&gt;"",AB478&amp;". ","")</f>
        <v/>
      </c>
      <c r="BV478" s="41" t="str">
        <f>IF(AE478&lt;&gt;"","Landowner: "&amp;AE478&amp;".","")</f>
        <v/>
      </c>
      <c r="BW478" s="41" t="str">
        <f>IF(AF478&lt;&gt;"","Element Occurrence ID: "&amp;AF478&amp;".","")</f>
        <v/>
      </c>
      <c r="BX478" s="41" t="str">
        <f t="shared" si="79"/>
        <v/>
      </c>
      <c r="BY478" t="str">
        <f t="shared" si="80"/>
        <v/>
      </c>
      <c r="BZ478" s="41" t="str">
        <f t="shared" si="81"/>
        <v/>
      </c>
      <c r="CA478" t="str">
        <f t="shared" si="82"/>
        <v/>
      </c>
      <c r="CB478" s="41" t="str">
        <f>IF(AU478&lt;&gt;"","Area immediately surrounding specimen: "&amp;AU478&amp;".","")</f>
        <v/>
      </c>
      <c r="CC478" s="41" t="str">
        <f>IF(T478&lt;&gt;"","Habit: "&amp;T478&amp;".","")</f>
        <v/>
      </c>
      <c r="CD478" s="41" t="str">
        <f>IF(U478&lt;&gt;"","Life history habit: "&amp;U478&amp;".","")</f>
        <v/>
      </c>
      <c r="CE478" s="41" t="str">
        <f>IF(V478&lt;&gt;"","Graminoid habit: "&amp;V478&amp;".","")</f>
        <v/>
      </c>
      <c r="CF478" s="41" t="str">
        <f>IF(W478&lt;&gt;"","Flower color: "&amp;W478&amp;".","")</f>
        <v/>
      </c>
      <c r="CG478" s="41" t="str">
        <f>IF(X478&lt;&gt;"","Height in centimeters: "&amp;X478&amp;".","")</f>
        <v/>
      </c>
      <c r="CH478" s="41" t="str">
        <f>IF(Y478&lt;&gt;"",Y478&amp;".","")</f>
        <v/>
      </c>
      <c r="CI478" s="41" t="str">
        <f t="shared" si="83"/>
        <v/>
      </c>
      <c r="CJ478" t="str">
        <f t="shared" si="84"/>
        <v/>
      </c>
      <c r="CK478" s="41" t="str">
        <f>IF(T478&lt;&gt;"","''habit'':"&amp;"''"&amp;T478&amp;"'',","")</f>
        <v/>
      </c>
      <c r="CL478" s="41" t="str">
        <f>IF(U478&lt;&gt;"","''life cycle habit'':"&amp;"''"&amp;U478&amp;"'',","")</f>
        <v/>
      </c>
      <c r="CM478" s="41" t="str">
        <f>IF(V478&lt;&gt;"","''graminoidHabit'':"&amp;"''"&amp;V478&amp;"'',","")</f>
        <v/>
      </c>
      <c r="CN478" s="41" t="str">
        <f>IF(W478&lt;&gt;"","''flower color'':"&amp;"''"&amp;W478&amp;"'',","")</f>
        <v/>
      </c>
      <c r="CO478" s="41" t="str">
        <f>IF(X478&lt;&gt;"","''heightInCentimeters'':"&amp;X478&amp;",","")</f>
        <v/>
      </c>
      <c r="CP478" s="41" t="str">
        <f>IF(Y478&lt;&gt;"",Y478,"")</f>
        <v/>
      </c>
      <c r="CQ478" s="41" t="str">
        <f t="shared" si="85"/>
        <v/>
      </c>
      <c r="CR478" s="42" t="str">
        <f t="shared" si="86"/>
        <v/>
      </c>
      <c r="CS478" t="str">
        <f t="shared" si="87"/>
        <v/>
      </c>
      <c r="CT478" t="str">
        <f>IF(L478="Y","tissue","")</f>
        <v/>
      </c>
      <c r="CU478" t="str">
        <f>IF(L478="Y","in collection","")</f>
        <v/>
      </c>
      <c r="CV478" t="str">
        <f>IF(L478="Y","dessicated","")</f>
        <v/>
      </c>
    </row>
    <row r="479" spans="1:100" ht="16.5" x14ac:dyDescent="0.3">
      <c r="A479" s="7"/>
      <c r="B479" s="19"/>
      <c r="C479" s="19"/>
      <c r="D479" s="19"/>
      <c r="E479" s="19"/>
      <c r="F479" s="19"/>
      <c r="G479" s="10"/>
      <c r="H479" s="14"/>
      <c r="I479" s="19"/>
      <c r="J479" s="19"/>
      <c r="K479" s="10"/>
      <c r="L479" s="19"/>
      <c r="M479" s="19"/>
      <c r="N479" s="19"/>
      <c r="O479" s="19"/>
      <c r="P479" s="19"/>
      <c r="Q479" s="24"/>
      <c r="R479" s="14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29"/>
      <c r="AL479" s="29"/>
      <c r="AM479" s="7"/>
      <c r="AN479" s="7"/>
      <c r="AO479" s="7"/>
      <c r="AP479" s="19"/>
      <c r="AQ479" s="19"/>
      <c r="AR479" s="19"/>
      <c r="AS479" s="14"/>
      <c r="AT479" s="19"/>
      <c r="AU479" s="19"/>
      <c r="AV479" s="19"/>
      <c r="AW479" s="14"/>
      <c r="AX479" s="19"/>
      <c r="AY479" s="19"/>
      <c r="AZ479" s="19"/>
      <c r="BA479" s="19"/>
      <c r="BB479" s="19"/>
      <c r="BC479" s="19"/>
      <c r="BD479" s="19"/>
      <c r="BE479" s="19"/>
      <c r="BF479" s="14"/>
      <c r="BG479" s="35" t="str">
        <f>IF(BB479&lt;&gt;"","&lt;a href='https://www.inaturalist.org/observations/"&amp;BB479&amp;" 'target='_blank' style='color: blue'&gt;iNaturalist Record: "&amp;BB479&amp;"&lt;/a&gt; ","")</f>
        <v/>
      </c>
      <c r="BH479" s="36" t="str">
        <f>IF(AT479&lt;&gt;"",AT479&amp;". ","")</f>
        <v/>
      </c>
      <c r="BI479" s="36" t="str">
        <f>IF(AV479&lt;&gt;"","Land use/disturbance history: "&amp;AV479&amp;". ","")</f>
        <v/>
      </c>
      <c r="BJ479" s="36" t="str">
        <f>IF(AW479&lt;&gt;"","Slope in degrees: "&amp;AW479&amp;". ","")</f>
        <v/>
      </c>
      <c r="BK479" s="36" t="str">
        <f>IF(AX479&lt;&gt;"","Slope aspect: "&amp;AX479&amp;". ","")</f>
        <v/>
      </c>
      <c r="BL479" s="36" t="str">
        <f>IF(AY479&lt;&gt;"","Soil description: "&amp;AY479&amp;". ","")</f>
        <v/>
      </c>
      <c r="BM479" s="36" t="str">
        <f>IF(BA479&lt;&gt;"","Terrain: "&amp;BA479&amp;". ","")</f>
        <v/>
      </c>
      <c r="BN479" s="36" t="str">
        <f t="shared" si="77"/>
        <v/>
      </c>
      <c r="BO479" t="str">
        <f t="shared" si="78"/>
        <v/>
      </c>
      <c r="BP479" t="str">
        <f>IF(BD479&lt;&gt;"","Permit: "&amp;BD479,"")</f>
        <v/>
      </c>
      <c r="BQ479" s="41" t="str">
        <f>IF(AA479="Abundant","Estimated frequency within viewshed: Abundant (&gt;500).",IF(AA479="Common","Estimated frequency within viewshed: Common (101-500).",IF(AA479="Frequent","Estimated frequency within viewshed: Frequent (11-100).",IF(AA479="Occasional","Estimated frequency within viewshed: Occasional (6-10).",IF(AA479="Rare","Estimated frequency within viewshed: Rare (1-5).","")))))</f>
        <v/>
      </c>
      <c r="BR479" s="41" t="str">
        <f>IF(B479&lt;&gt;"",B479&amp;". ","")</f>
        <v/>
      </c>
      <c r="BS479" s="41" t="str">
        <f>IF(M479="Same individual","Tissue sample collected.",IF(M479="Same population","Tissue sample collected from another individual in the same population.",""))</f>
        <v/>
      </c>
      <c r="BT479" s="41" t="str">
        <f>IF(R479&lt;&gt;"","Seed sample collected from "&amp;R479&amp;" plants within the same population.","")</f>
        <v/>
      </c>
      <c r="BU479" s="41" t="str">
        <f>IF(AB479&lt;&gt;"",AB479&amp;". ","")</f>
        <v/>
      </c>
      <c r="BV479" s="41" t="str">
        <f>IF(AE479&lt;&gt;"","Landowner: "&amp;AE479&amp;".","")</f>
        <v/>
      </c>
      <c r="BW479" s="41" t="str">
        <f>IF(AF479&lt;&gt;"","Element Occurrence ID: "&amp;AF479&amp;".","")</f>
        <v/>
      </c>
      <c r="BX479" s="41" t="str">
        <f t="shared" si="79"/>
        <v/>
      </c>
      <c r="BY479" t="str">
        <f t="shared" si="80"/>
        <v/>
      </c>
      <c r="BZ479" s="41" t="str">
        <f t="shared" si="81"/>
        <v/>
      </c>
      <c r="CA479" t="str">
        <f t="shared" si="82"/>
        <v/>
      </c>
      <c r="CB479" s="41" t="str">
        <f>IF(AU479&lt;&gt;"","Area immediately surrounding specimen: "&amp;AU479&amp;".","")</f>
        <v/>
      </c>
      <c r="CC479" s="41" t="str">
        <f>IF(T479&lt;&gt;"","Habit: "&amp;T479&amp;".","")</f>
        <v/>
      </c>
      <c r="CD479" s="41" t="str">
        <f>IF(U479&lt;&gt;"","Life history habit: "&amp;U479&amp;".","")</f>
        <v/>
      </c>
      <c r="CE479" s="41" t="str">
        <f>IF(V479&lt;&gt;"","Graminoid habit: "&amp;V479&amp;".","")</f>
        <v/>
      </c>
      <c r="CF479" s="41" t="str">
        <f>IF(W479&lt;&gt;"","Flower color: "&amp;W479&amp;".","")</f>
        <v/>
      </c>
      <c r="CG479" s="41" t="str">
        <f>IF(X479&lt;&gt;"","Height in centimeters: "&amp;X479&amp;".","")</f>
        <v/>
      </c>
      <c r="CH479" s="41" t="str">
        <f>IF(Y479&lt;&gt;"",Y479&amp;".","")</f>
        <v/>
      </c>
      <c r="CI479" s="41" t="str">
        <f t="shared" si="83"/>
        <v/>
      </c>
      <c r="CJ479" t="str">
        <f t="shared" si="84"/>
        <v/>
      </c>
      <c r="CK479" s="41" t="str">
        <f>IF(T479&lt;&gt;"","''habit'':"&amp;"''"&amp;T479&amp;"'',","")</f>
        <v/>
      </c>
      <c r="CL479" s="41" t="str">
        <f>IF(U479&lt;&gt;"","''life cycle habit'':"&amp;"''"&amp;U479&amp;"'',","")</f>
        <v/>
      </c>
      <c r="CM479" s="41" t="str">
        <f>IF(V479&lt;&gt;"","''graminoidHabit'':"&amp;"''"&amp;V479&amp;"'',","")</f>
        <v/>
      </c>
      <c r="CN479" s="41" t="str">
        <f>IF(W479&lt;&gt;"","''flower color'':"&amp;"''"&amp;W479&amp;"'',","")</f>
        <v/>
      </c>
      <c r="CO479" s="41" t="str">
        <f>IF(X479&lt;&gt;"","''heightInCentimeters'':"&amp;X479&amp;",","")</f>
        <v/>
      </c>
      <c r="CP479" s="41" t="str">
        <f>IF(Y479&lt;&gt;"",Y479,"")</f>
        <v/>
      </c>
      <c r="CQ479" s="41" t="str">
        <f t="shared" si="85"/>
        <v/>
      </c>
      <c r="CR479" s="42" t="str">
        <f t="shared" si="86"/>
        <v/>
      </c>
      <c r="CS479" t="str">
        <f t="shared" si="87"/>
        <v/>
      </c>
      <c r="CT479" t="str">
        <f>IF(L479="Y","tissue","")</f>
        <v/>
      </c>
      <c r="CU479" t="str">
        <f>IF(L479="Y","in collection","")</f>
        <v/>
      </c>
      <c r="CV479" t="str">
        <f>IF(L479="Y","dessicated","")</f>
        <v/>
      </c>
    </row>
    <row r="480" spans="1:100" ht="16.5" x14ac:dyDescent="0.3">
      <c r="A480" s="7"/>
      <c r="B480" s="19"/>
      <c r="C480" s="19"/>
      <c r="D480" s="19"/>
      <c r="E480" s="19"/>
      <c r="F480" s="19"/>
      <c r="G480" s="10"/>
      <c r="H480" s="14"/>
      <c r="I480" s="19"/>
      <c r="J480" s="19"/>
      <c r="K480" s="10"/>
      <c r="L480" s="19"/>
      <c r="M480" s="19"/>
      <c r="N480" s="19"/>
      <c r="O480" s="19"/>
      <c r="P480" s="19"/>
      <c r="Q480" s="24"/>
      <c r="R480" s="14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29"/>
      <c r="AL480" s="29"/>
      <c r="AM480" s="7"/>
      <c r="AN480" s="7"/>
      <c r="AO480" s="7"/>
      <c r="AP480" s="19"/>
      <c r="AQ480" s="19"/>
      <c r="AR480" s="19"/>
      <c r="AS480" s="14"/>
      <c r="AT480" s="19"/>
      <c r="AU480" s="19"/>
      <c r="AV480" s="19"/>
      <c r="AW480" s="14"/>
      <c r="AX480" s="19"/>
      <c r="AY480" s="19"/>
      <c r="AZ480" s="19"/>
      <c r="BA480" s="19"/>
      <c r="BB480" s="19"/>
      <c r="BC480" s="19"/>
      <c r="BD480" s="19"/>
      <c r="BE480" s="19"/>
      <c r="BF480" s="14"/>
      <c r="BG480" s="35" t="str">
        <f>IF(BB480&lt;&gt;"","&lt;a href='https://www.inaturalist.org/observations/"&amp;BB480&amp;" 'target='_blank' style='color: blue'&gt;iNaturalist Record: "&amp;BB480&amp;"&lt;/a&gt; ","")</f>
        <v/>
      </c>
      <c r="BH480" s="36" t="str">
        <f>IF(AT480&lt;&gt;"",AT480&amp;". ","")</f>
        <v/>
      </c>
      <c r="BI480" s="36" t="str">
        <f>IF(AV480&lt;&gt;"","Land use/disturbance history: "&amp;AV480&amp;". ","")</f>
        <v/>
      </c>
      <c r="BJ480" s="36" t="str">
        <f>IF(AW480&lt;&gt;"","Slope in degrees: "&amp;AW480&amp;". ","")</f>
        <v/>
      </c>
      <c r="BK480" s="36" t="str">
        <f>IF(AX480&lt;&gt;"","Slope aspect: "&amp;AX480&amp;". ","")</f>
        <v/>
      </c>
      <c r="BL480" s="36" t="str">
        <f>IF(AY480&lt;&gt;"","Soil description: "&amp;AY480&amp;". ","")</f>
        <v/>
      </c>
      <c r="BM480" s="36" t="str">
        <f>IF(BA480&lt;&gt;"","Terrain: "&amp;BA480&amp;". ","")</f>
        <v/>
      </c>
      <c r="BN480" s="36" t="str">
        <f t="shared" si="77"/>
        <v/>
      </c>
      <c r="BO480" t="str">
        <f t="shared" si="78"/>
        <v/>
      </c>
      <c r="BP480" t="str">
        <f>IF(BD480&lt;&gt;"","Permit: "&amp;BD480,"")</f>
        <v/>
      </c>
      <c r="BQ480" s="41" t="str">
        <f>IF(AA480="Abundant","Estimated frequency within viewshed: Abundant (&gt;500).",IF(AA480="Common","Estimated frequency within viewshed: Common (101-500).",IF(AA480="Frequent","Estimated frequency within viewshed: Frequent (11-100).",IF(AA480="Occasional","Estimated frequency within viewshed: Occasional (6-10).",IF(AA480="Rare","Estimated frequency within viewshed: Rare (1-5).","")))))</f>
        <v/>
      </c>
      <c r="BR480" s="41" t="str">
        <f>IF(B480&lt;&gt;"",B480&amp;". ","")</f>
        <v/>
      </c>
      <c r="BS480" s="41" t="str">
        <f>IF(M480="Same individual","Tissue sample collected.",IF(M480="Same population","Tissue sample collected from another individual in the same population.",""))</f>
        <v/>
      </c>
      <c r="BT480" s="41" t="str">
        <f>IF(R480&lt;&gt;"","Seed sample collected from "&amp;R480&amp;" plants within the same population.","")</f>
        <v/>
      </c>
      <c r="BU480" s="41" t="str">
        <f>IF(AB480&lt;&gt;"",AB480&amp;". ","")</f>
        <v/>
      </c>
      <c r="BV480" s="41" t="str">
        <f>IF(AE480&lt;&gt;"","Landowner: "&amp;AE480&amp;".","")</f>
        <v/>
      </c>
      <c r="BW480" s="41" t="str">
        <f>IF(AF480&lt;&gt;"","Element Occurrence ID: "&amp;AF480&amp;".","")</f>
        <v/>
      </c>
      <c r="BX480" s="41" t="str">
        <f t="shared" si="79"/>
        <v/>
      </c>
      <c r="BY480" t="str">
        <f t="shared" si="80"/>
        <v/>
      </c>
      <c r="BZ480" s="41" t="str">
        <f t="shared" si="81"/>
        <v/>
      </c>
      <c r="CA480" t="str">
        <f t="shared" si="82"/>
        <v/>
      </c>
      <c r="CB480" s="41" t="str">
        <f>IF(AU480&lt;&gt;"","Area immediately surrounding specimen: "&amp;AU480&amp;".","")</f>
        <v/>
      </c>
      <c r="CC480" s="41" t="str">
        <f>IF(T480&lt;&gt;"","Habit: "&amp;T480&amp;".","")</f>
        <v/>
      </c>
      <c r="CD480" s="41" t="str">
        <f>IF(U480&lt;&gt;"","Life history habit: "&amp;U480&amp;".","")</f>
        <v/>
      </c>
      <c r="CE480" s="41" t="str">
        <f>IF(V480&lt;&gt;"","Graminoid habit: "&amp;V480&amp;".","")</f>
        <v/>
      </c>
      <c r="CF480" s="41" t="str">
        <f>IF(W480&lt;&gt;"","Flower color: "&amp;W480&amp;".","")</f>
        <v/>
      </c>
      <c r="CG480" s="41" t="str">
        <f>IF(X480&lt;&gt;"","Height in centimeters: "&amp;X480&amp;".","")</f>
        <v/>
      </c>
      <c r="CH480" s="41" t="str">
        <f>IF(Y480&lt;&gt;"",Y480&amp;".","")</f>
        <v/>
      </c>
      <c r="CI480" s="41" t="str">
        <f t="shared" si="83"/>
        <v/>
      </c>
      <c r="CJ480" t="str">
        <f t="shared" si="84"/>
        <v/>
      </c>
      <c r="CK480" s="41" t="str">
        <f>IF(T480&lt;&gt;"","''habit'':"&amp;"''"&amp;T480&amp;"'',","")</f>
        <v/>
      </c>
      <c r="CL480" s="41" t="str">
        <f>IF(U480&lt;&gt;"","''life cycle habit'':"&amp;"''"&amp;U480&amp;"'',","")</f>
        <v/>
      </c>
      <c r="CM480" s="41" t="str">
        <f>IF(V480&lt;&gt;"","''graminoidHabit'':"&amp;"''"&amp;V480&amp;"'',","")</f>
        <v/>
      </c>
      <c r="CN480" s="41" t="str">
        <f>IF(W480&lt;&gt;"","''flower color'':"&amp;"''"&amp;W480&amp;"'',","")</f>
        <v/>
      </c>
      <c r="CO480" s="41" t="str">
        <f>IF(X480&lt;&gt;"","''heightInCentimeters'':"&amp;X480&amp;",","")</f>
        <v/>
      </c>
      <c r="CP480" s="41" t="str">
        <f>IF(Y480&lt;&gt;"",Y480,"")</f>
        <v/>
      </c>
      <c r="CQ480" s="41" t="str">
        <f t="shared" si="85"/>
        <v/>
      </c>
      <c r="CR480" s="42" t="str">
        <f t="shared" si="86"/>
        <v/>
      </c>
      <c r="CS480" t="str">
        <f t="shared" si="87"/>
        <v/>
      </c>
      <c r="CT480" t="str">
        <f>IF(L480="Y","tissue","")</f>
        <v/>
      </c>
      <c r="CU480" t="str">
        <f>IF(L480="Y","in collection","")</f>
        <v/>
      </c>
      <c r="CV480" t="str">
        <f>IF(L480="Y","dessicated","")</f>
        <v/>
      </c>
    </row>
    <row r="481" spans="1:100" ht="16.5" x14ac:dyDescent="0.3">
      <c r="A481" s="7"/>
      <c r="B481" s="19"/>
      <c r="C481" s="19"/>
      <c r="D481" s="19"/>
      <c r="E481" s="19"/>
      <c r="F481" s="19"/>
      <c r="G481" s="10"/>
      <c r="H481" s="14"/>
      <c r="I481" s="19"/>
      <c r="J481" s="19"/>
      <c r="K481" s="10"/>
      <c r="L481" s="19"/>
      <c r="M481" s="19"/>
      <c r="N481" s="19"/>
      <c r="O481" s="19"/>
      <c r="P481" s="19"/>
      <c r="Q481" s="24"/>
      <c r="R481" s="14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29"/>
      <c r="AL481" s="29"/>
      <c r="AM481" s="7"/>
      <c r="AN481" s="7"/>
      <c r="AO481" s="7"/>
      <c r="AP481" s="19"/>
      <c r="AQ481" s="19"/>
      <c r="AR481" s="19"/>
      <c r="AS481" s="14"/>
      <c r="AT481" s="19"/>
      <c r="AU481" s="19"/>
      <c r="AV481" s="19"/>
      <c r="AW481" s="14"/>
      <c r="AX481" s="19"/>
      <c r="AY481" s="19"/>
      <c r="AZ481" s="19"/>
      <c r="BA481" s="19"/>
      <c r="BB481" s="19"/>
      <c r="BC481" s="19"/>
      <c r="BD481" s="19"/>
      <c r="BE481" s="19"/>
      <c r="BF481" s="14"/>
      <c r="BG481" s="35" t="str">
        <f>IF(BB481&lt;&gt;"","&lt;a href='https://www.inaturalist.org/observations/"&amp;BB481&amp;" 'target='_blank' style='color: blue'&gt;iNaturalist Record: "&amp;BB481&amp;"&lt;/a&gt; ","")</f>
        <v/>
      </c>
      <c r="BH481" s="36" t="str">
        <f>IF(AT481&lt;&gt;"",AT481&amp;". ","")</f>
        <v/>
      </c>
      <c r="BI481" s="36" t="str">
        <f>IF(AV481&lt;&gt;"","Land use/disturbance history: "&amp;AV481&amp;". ","")</f>
        <v/>
      </c>
      <c r="BJ481" s="36" t="str">
        <f>IF(AW481&lt;&gt;"","Slope in degrees: "&amp;AW481&amp;". ","")</f>
        <v/>
      </c>
      <c r="BK481" s="36" t="str">
        <f>IF(AX481&lt;&gt;"","Slope aspect: "&amp;AX481&amp;". ","")</f>
        <v/>
      </c>
      <c r="BL481" s="36" t="str">
        <f>IF(AY481&lt;&gt;"","Soil description: "&amp;AY481&amp;". ","")</f>
        <v/>
      </c>
      <c r="BM481" s="36" t="str">
        <f>IF(BA481&lt;&gt;"","Terrain: "&amp;BA481&amp;". ","")</f>
        <v/>
      </c>
      <c r="BN481" s="36" t="str">
        <f t="shared" si="77"/>
        <v/>
      </c>
      <c r="BO481" t="str">
        <f t="shared" si="78"/>
        <v/>
      </c>
      <c r="BP481" t="str">
        <f>IF(BD481&lt;&gt;"","Permit: "&amp;BD481,"")</f>
        <v/>
      </c>
      <c r="BQ481" s="41" t="str">
        <f>IF(AA481="Abundant","Estimated frequency within viewshed: Abundant (&gt;500).",IF(AA481="Common","Estimated frequency within viewshed: Common (101-500).",IF(AA481="Frequent","Estimated frequency within viewshed: Frequent (11-100).",IF(AA481="Occasional","Estimated frequency within viewshed: Occasional (6-10).",IF(AA481="Rare","Estimated frequency within viewshed: Rare (1-5).","")))))</f>
        <v/>
      </c>
      <c r="BR481" s="41" t="str">
        <f>IF(B481&lt;&gt;"",B481&amp;". ","")</f>
        <v/>
      </c>
      <c r="BS481" s="41" t="str">
        <f>IF(M481="Same individual","Tissue sample collected.",IF(M481="Same population","Tissue sample collected from another individual in the same population.",""))</f>
        <v/>
      </c>
      <c r="BT481" s="41" t="str">
        <f>IF(R481&lt;&gt;"","Seed sample collected from "&amp;R481&amp;" plants within the same population.","")</f>
        <v/>
      </c>
      <c r="BU481" s="41" t="str">
        <f>IF(AB481&lt;&gt;"",AB481&amp;". ","")</f>
        <v/>
      </c>
      <c r="BV481" s="41" t="str">
        <f>IF(AE481&lt;&gt;"","Landowner: "&amp;AE481&amp;".","")</f>
        <v/>
      </c>
      <c r="BW481" s="41" t="str">
        <f>IF(AF481&lt;&gt;"","Element Occurrence ID: "&amp;AF481&amp;".","")</f>
        <v/>
      </c>
      <c r="BX481" s="41" t="str">
        <f t="shared" si="79"/>
        <v/>
      </c>
      <c r="BY481" t="str">
        <f t="shared" si="80"/>
        <v/>
      </c>
      <c r="BZ481" s="41" t="str">
        <f t="shared" si="81"/>
        <v/>
      </c>
      <c r="CA481" t="str">
        <f t="shared" si="82"/>
        <v/>
      </c>
      <c r="CB481" s="41" t="str">
        <f>IF(AU481&lt;&gt;"","Area immediately surrounding specimen: "&amp;AU481&amp;".","")</f>
        <v/>
      </c>
      <c r="CC481" s="41" t="str">
        <f>IF(T481&lt;&gt;"","Habit: "&amp;T481&amp;".","")</f>
        <v/>
      </c>
      <c r="CD481" s="41" t="str">
        <f>IF(U481&lt;&gt;"","Life history habit: "&amp;U481&amp;".","")</f>
        <v/>
      </c>
      <c r="CE481" s="41" t="str">
        <f>IF(V481&lt;&gt;"","Graminoid habit: "&amp;V481&amp;".","")</f>
        <v/>
      </c>
      <c r="CF481" s="41" t="str">
        <f>IF(W481&lt;&gt;"","Flower color: "&amp;W481&amp;".","")</f>
        <v/>
      </c>
      <c r="CG481" s="41" t="str">
        <f>IF(X481&lt;&gt;"","Height in centimeters: "&amp;X481&amp;".","")</f>
        <v/>
      </c>
      <c r="CH481" s="41" t="str">
        <f>IF(Y481&lt;&gt;"",Y481&amp;".","")</f>
        <v/>
      </c>
      <c r="CI481" s="41" t="str">
        <f t="shared" si="83"/>
        <v/>
      </c>
      <c r="CJ481" t="str">
        <f t="shared" si="84"/>
        <v/>
      </c>
      <c r="CK481" s="41" t="str">
        <f>IF(T481&lt;&gt;"","''habit'':"&amp;"''"&amp;T481&amp;"'',","")</f>
        <v/>
      </c>
      <c r="CL481" s="41" t="str">
        <f>IF(U481&lt;&gt;"","''life cycle habit'':"&amp;"''"&amp;U481&amp;"'',","")</f>
        <v/>
      </c>
      <c r="CM481" s="41" t="str">
        <f>IF(V481&lt;&gt;"","''graminoidHabit'':"&amp;"''"&amp;V481&amp;"'',","")</f>
        <v/>
      </c>
      <c r="CN481" s="41" t="str">
        <f>IF(W481&lt;&gt;"","''flower color'':"&amp;"''"&amp;W481&amp;"'',","")</f>
        <v/>
      </c>
      <c r="CO481" s="41" t="str">
        <f>IF(X481&lt;&gt;"","''heightInCentimeters'':"&amp;X481&amp;",","")</f>
        <v/>
      </c>
      <c r="CP481" s="41" t="str">
        <f>IF(Y481&lt;&gt;"",Y481,"")</f>
        <v/>
      </c>
      <c r="CQ481" s="41" t="str">
        <f t="shared" si="85"/>
        <v/>
      </c>
      <c r="CR481" s="42" t="str">
        <f t="shared" si="86"/>
        <v/>
      </c>
      <c r="CS481" t="str">
        <f t="shared" si="87"/>
        <v/>
      </c>
      <c r="CT481" t="str">
        <f>IF(L481="Y","tissue","")</f>
        <v/>
      </c>
      <c r="CU481" t="str">
        <f>IF(L481="Y","in collection","")</f>
        <v/>
      </c>
      <c r="CV481" t="str">
        <f>IF(L481="Y","dessicated","")</f>
        <v/>
      </c>
    </row>
    <row r="482" spans="1:100" ht="16.5" x14ac:dyDescent="0.3">
      <c r="A482" s="7"/>
      <c r="B482" s="19"/>
      <c r="C482" s="19"/>
      <c r="D482" s="19"/>
      <c r="E482" s="19"/>
      <c r="F482" s="19"/>
      <c r="G482" s="10"/>
      <c r="H482" s="14"/>
      <c r="I482" s="19"/>
      <c r="J482" s="19"/>
      <c r="K482" s="10"/>
      <c r="L482" s="19"/>
      <c r="M482" s="19"/>
      <c r="N482" s="19"/>
      <c r="O482" s="19"/>
      <c r="P482" s="19"/>
      <c r="Q482" s="24"/>
      <c r="R482" s="14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29"/>
      <c r="AL482" s="29"/>
      <c r="AM482" s="7"/>
      <c r="AN482" s="7"/>
      <c r="AO482" s="7"/>
      <c r="AP482" s="19"/>
      <c r="AQ482" s="19"/>
      <c r="AR482" s="19"/>
      <c r="AS482" s="14"/>
      <c r="AT482" s="19"/>
      <c r="AU482" s="19"/>
      <c r="AV482" s="19"/>
      <c r="AW482" s="14"/>
      <c r="AX482" s="19"/>
      <c r="AY482" s="19"/>
      <c r="AZ482" s="19"/>
      <c r="BA482" s="19"/>
      <c r="BB482" s="19"/>
      <c r="BC482" s="19"/>
      <c r="BD482" s="19"/>
      <c r="BE482" s="19"/>
      <c r="BF482" s="14"/>
      <c r="BG482" s="35" t="str">
        <f>IF(BB482&lt;&gt;"","&lt;a href='https://www.inaturalist.org/observations/"&amp;BB482&amp;" 'target='_blank' style='color: blue'&gt;iNaturalist Record: "&amp;BB482&amp;"&lt;/a&gt; ","")</f>
        <v/>
      </c>
      <c r="BH482" s="36" t="str">
        <f>IF(AT482&lt;&gt;"",AT482&amp;". ","")</f>
        <v/>
      </c>
      <c r="BI482" s="36" t="str">
        <f>IF(AV482&lt;&gt;"","Land use/disturbance history: "&amp;AV482&amp;". ","")</f>
        <v/>
      </c>
      <c r="BJ482" s="36" t="str">
        <f>IF(AW482&lt;&gt;"","Slope in degrees: "&amp;AW482&amp;". ","")</f>
        <v/>
      </c>
      <c r="BK482" s="36" t="str">
        <f>IF(AX482&lt;&gt;"","Slope aspect: "&amp;AX482&amp;". ","")</f>
        <v/>
      </c>
      <c r="BL482" s="36" t="str">
        <f>IF(AY482&lt;&gt;"","Soil description: "&amp;AY482&amp;". ","")</f>
        <v/>
      </c>
      <c r="BM482" s="36" t="str">
        <f>IF(BA482&lt;&gt;"","Terrain: "&amp;BA482&amp;". ","")</f>
        <v/>
      </c>
      <c r="BN482" s="36" t="str">
        <f t="shared" si="77"/>
        <v/>
      </c>
      <c r="BO482" t="str">
        <f t="shared" si="78"/>
        <v/>
      </c>
      <c r="BP482" t="str">
        <f>IF(BD482&lt;&gt;"","Permit: "&amp;BD482,"")</f>
        <v/>
      </c>
      <c r="BQ482" s="41" t="str">
        <f>IF(AA482="Abundant","Estimated frequency within viewshed: Abundant (&gt;500).",IF(AA482="Common","Estimated frequency within viewshed: Common (101-500).",IF(AA482="Frequent","Estimated frequency within viewshed: Frequent (11-100).",IF(AA482="Occasional","Estimated frequency within viewshed: Occasional (6-10).",IF(AA482="Rare","Estimated frequency within viewshed: Rare (1-5).","")))))</f>
        <v/>
      </c>
      <c r="BR482" s="41" t="str">
        <f>IF(B482&lt;&gt;"",B482&amp;". ","")</f>
        <v/>
      </c>
      <c r="BS482" s="41" t="str">
        <f>IF(M482="Same individual","Tissue sample collected.",IF(M482="Same population","Tissue sample collected from another individual in the same population.",""))</f>
        <v/>
      </c>
      <c r="BT482" s="41" t="str">
        <f>IF(R482&lt;&gt;"","Seed sample collected from "&amp;R482&amp;" plants within the same population.","")</f>
        <v/>
      </c>
      <c r="BU482" s="41" t="str">
        <f>IF(AB482&lt;&gt;"",AB482&amp;". ","")</f>
        <v/>
      </c>
      <c r="BV482" s="41" t="str">
        <f>IF(AE482&lt;&gt;"","Landowner: "&amp;AE482&amp;".","")</f>
        <v/>
      </c>
      <c r="BW482" s="41" t="str">
        <f>IF(AF482&lt;&gt;"","Element Occurrence ID: "&amp;AF482&amp;".","")</f>
        <v/>
      </c>
      <c r="BX482" s="41" t="str">
        <f t="shared" si="79"/>
        <v/>
      </c>
      <c r="BY482" t="str">
        <f t="shared" si="80"/>
        <v/>
      </c>
      <c r="BZ482" s="41" t="str">
        <f t="shared" si="81"/>
        <v/>
      </c>
      <c r="CA482" t="str">
        <f t="shared" si="82"/>
        <v/>
      </c>
      <c r="CB482" s="41" t="str">
        <f>IF(AU482&lt;&gt;"","Area immediately surrounding specimen: "&amp;AU482&amp;".","")</f>
        <v/>
      </c>
      <c r="CC482" s="41" t="str">
        <f>IF(T482&lt;&gt;"","Habit: "&amp;T482&amp;".","")</f>
        <v/>
      </c>
      <c r="CD482" s="41" t="str">
        <f>IF(U482&lt;&gt;"","Life history habit: "&amp;U482&amp;".","")</f>
        <v/>
      </c>
      <c r="CE482" s="41" t="str">
        <f>IF(V482&lt;&gt;"","Graminoid habit: "&amp;V482&amp;".","")</f>
        <v/>
      </c>
      <c r="CF482" s="41" t="str">
        <f>IF(W482&lt;&gt;"","Flower color: "&amp;W482&amp;".","")</f>
        <v/>
      </c>
      <c r="CG482" s="41" t="str">
        <f>IF(X482&lt;&gt;"","Height in centimeters: "&amp;X482&amp;".","")</f>
        <v/>
      </c>
      <c r="CH482" s="41" t="str">
        <f>IF(Y482&lt;&gt;"",Y482&amp;".","")</f>
        <v/>
      </c>
      <c r="CI482" s="41" t="str">
        <f t="shared" si="83"/>
        <v/>
      </c>
      <c r="CJ482" t="str">
        <f t="shared" si="84"/>
        <v/>
      </c>
      <c r="CK482" s="41" t="str">
        <f>IF(T482&lt;&gt;"","''habit'':"&amp;"''"&amp;T482&amp;"'',","")</f>
        <v/>
      </c>
      <c r="CL482" s="41" t="str">
        <f>IF(U482&lt;&gt;"","''life cycle habit'':"&amp;"''"&amp;U482&amp;"'',","")</f>
        <v/>
      </c>
      <c r="CM482" s="41" t="str">
        <f>IF(V482&lt;&gt;"","''graminoidHabit'':"&amp;"''"&amp;V482&amp;"'',","")</f>
        <v/>
      </c>
      <c r="CN482" s="41" t="str">
        <f>IF(W482&lt;&gt;"","''flower color'':"&amp;"''"&amp;W482&amp;"'',","")</f>
        <v/>
      </c>
      <c r="CO482" s="41" t="str">
        <f>IF(X482&lt;&gt;"","''heightInCentimeters'':"&amp;X482&amp;",","")</f>
        <v/>
      </c>
      <c r="CP482" s="41" t="str">
        <f>IF(Y482&lt;&gt;"",Y482,"")</f>
        <v/>
      </c>
      <c r="CQ482" s="41" t="str">
        <f t="shared" si="85"/>
        <v/>
      </c>
      <c r="CR482" s="42" t="str">
        <f t="shared" si="86"/>
        <v/>
      </c>
      <c r="CS482" t="str">
        <f t="shared" si="87"/>
        <v/>
      </c>
      <c r="CT482" t="str">
        <f>IF(L482="Y","tissue","")</f>
        <v/>
      </c>
      <c r="CU482" t="str">
        <f>IF(L482="Y","in collection","")</f>
        <v/>
      </c>
      <c r="CV482" t="str">
        <f>IF(L482="Y","dessicated","")</f>
        <v/>
      </c>
    </row>
    <row r="483" spans="1:100" ht="16.5" x14ac:dyDescent="0.3">
      <c r="A483" s="7"/>
      <c r="B483" s="19"/>
      <c r="C483" s="19"/>
      <c r="D483" s="19"/>
      <c r="E483" s="19"/>
      <c r="F483" s="19"/>
      <c r="G483" s="10"/>
      <c r="H483" s="14"/>
      <c r="I483" s="19"/>
      <c r="J483" s="19"/>
      <c r="K483" s="10"/>
      <c r="L483" s="19"/>
      <c r="M483" s="19"/>
      <c r="N483" s="19"/>
      <c r="O483" s="19"/>
      <c r="P483" s="19"/>
      <c r="Q483" s="24"/>
      <c r="R483" s="14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29"/>
      <c r="AL483" s="29"/>
      <c r="AM483" s="7"/>
      <c r="AN483" s="7"/>
      <c r="AO483" s="7"/>
      <c r="AP483" s="19"/>
      <c r="AQ483" s="19"/>
      <c r="AR483" s="19"/>
      <c r="AS483" s="14"/>
      <c r="AT483" s="19"/>
      <c r="AU483" s="19"/>
      <c r="AV483" s="19"/>
      <c r="AW483" s="14"/>
      <c r="AX483" s="19"/>
      <c r="AY483" s="19"/>
      <c r="AZ483" s="19"/>
      <c r="BA483" s="19"/>
      <c r="BB483" s="19"/>
      <c r="BC483" s="19"/>
      <c r="BD483" s="19"/>
      <c r="BE483" s="19"/>
      <c r="BF483" s="14"/>
      <c r="BG483" s="35" t="str">
        <f>IF(BB483&lt;&gt;"","&lt;a href='https://www.inaturalist.org/observations/"&amp;BB483&amp;" 'target='_blank' style='color: blue'&gt;iNaturalist Record: "&amp;BB483&amp;"&lt;/a&gt; ","")</f>
        <v/>
      </c>
      <c r="BH483" s="36" t="str">
        <f>IF(AT483&lt;&gt;"",AT483&amp;". ","")</f>
        <v/>
      </c>
      <c r="BI483" s="36" t="str">
        <f>IF(AV483&lt;&gt;"","Land use/disturbance history: "&amp;AV483&amp;". ","")</f>
        <v/>
      </c>
      <c r="BJ483" s="36" t="str">
        <f>IF(AW483&lt;&gt;"","Slope in degrees: "&amp;AW483&amp;". ","")</f>
        <v/>
      </c>
      <c r="BK483" s="36" t="str">
        <f>IF(AX483&lt;&gt;"","Slope aspect: "&amp;AX483&amp;". ","")</f>
        <v/>
      </c>
      <c r="BL483" s="36" t="str">
        <f>IF(AY483&lt;&gt;"","Soil description: "&amp;AY483&amp;". ","")</f>
        <v/>
      </c>
      <c r="BM483" s="36" t="str">
        <f>IF(BA483&lt;&gt;"","Terrain: "&amp;BA483&amp;". ","")</f>
        <v/>
      </c>
      <c r="BN483" s="36" t="str">
        <f t="shared" si="77"/>
        <v/>
      </c>
      <c r="BO483" t="str">
        <f t="shared" si="78"/>
        <v/>
      </c>
      <c r="BP483" t="str">
        <f>IF(BD483&lt;&gt;"","Permit: "&amp;BD483,"")</f>
        <v/>
      </c>
      <c r="BQ483" s="41" t="str">
        <f>IF(AA483="Abundant","Estimated frequency within viewshed: Abundant (&gt;500).",IF(AA483="Common","Estimated frequency within viewshed: Common (101-500).",IF(AA483="Frequent","Estimated frequency within viewshed: Frequent (11-100).",IF(AA483="Occasional","Estimated frequency within viewshed: Occasional (6-10).",IF(AA483="Rare","Estimated frequency within viewshed: Rare (1-5).","")))))</f>
        <v/>
      </c>
      <c r="BR483" s="41" t="str">
        <f>IF(B483&lt;&gt;"",B483&amp;". ","")</f>
        <v/>
      </c>
      <c r="BS483" s="41" t="str">
        <f>IF(M483="Same individual","Tissue sample collected.",IF(M483="Same population","Tissue sample collected from another individual in the same population.",""))</f>
        <v/>
      </c>
      <c r="BT483" s="41" t="str">
        <f>IF(R483&lt;&gt;"","Seed sample collected from "&amp;R483&amp;" plants within the same population.","")</f>
        <v/>
      </c>
      <c r="BU483" s="41" t="str">
        <f>IF(AB483&lt;&gt;"",AB483&amp;". ","")</f>
        <v/>
      </c>
      <c r="BV483" s="41" t="str">
        <f>IF(AE483&lt;&gt;"","Landowner: "&amp;AE483&amp;".","")</f>
        <v/>
      </c>
      <c r="BW483" s="41" t="str">
        <f>IF(AF483&lt;&gt;"","Element Occurrence ID: "&amp;AF483&amp;".","")</f>
        <v/>
      </c>
      <c r="BX483" s="41" t="str">
        <f t="shared" si="79"/>
        <v/>
      </c>
      <c r="BY483" t="str">
        <f t="shared" si="80"/>
        <v/>
      </c>
      <c r="BZ483" s="41" t="str">
        <f t="shared" si="81"/>
        <v/>
      </c>
      <c r="CA483" t="str">
        <f t="shared" si="82"/>
        <v/>
      </c>
      <c r="CB483" s="41" t="str">
        <f>IF(AU483&lt;&gt;"","Area immediately surrounding specimen: "&amp;AU483&amp;".","")</f>
        <v/>
      </c>
      <c r="CC483" s="41" t="str">
        <f>IF(T483&lt;&gt;"","Habit: "&amp;T483&amp;".","")</f>
        <v/>
      </c>
      <c r="CD483" s="41" t="str">
        <f>IF(U483&lt;&gt;"","Life history habit: "&amp;U483&amp;".","")</f>
        <v/>
      </c>
      <c r="CE483" s="41" t="str">
        <f>IF(V483&lt;&gt;"","Graminoid habit: "&amp;V483&amp;".","")</f>
        <v/>
      </c>
      <c r="CF483" s="41" t="str">
        <f>IF(W483&lt;&gt;"","Flower color: "&amp;W483&amp;".","")</f>
        <v/>
      </c>
      <c r="CG483" s="41" t="str">
        <f>IF(X483&lt;&gt;"","Height in centimeters: "&amp;X483&amp;".","")</f>
        <v/>
      </c>
      <c r="CH483" s="41" t="str">
        <f>IF(Y483&lt;&gt;"",Y483&amp;".","")</f>
        <v/>
      </c>
      <c r="CI483" s="41" t="str">
        <f t="shared" si="83"/>
        <v/>
      </c>
      <c r="CJ483" t="str">
        <f t="shared" si="84"/>
        <v/>
      </c>
      <c r="CK483" s="41" t="str">
        <f>IF(T483&lt;&gt;"","''habit'':"&amp;"''"&amp;T483&amp;"'',","")</f>
        <v/>
      </c>
      <c r="CL483" s="41" t="str">
        <f>IF(U483&lt;&gt;"","''life cycle habit'':"&amp;"''"&amp;U483&amp;"'',","")</f>
        <v/>
      </c>
      <c r="CM483" s="41" t="str">
        <f>IF(V483&lt;&gt;"","''graminoidHabit'':"&amp;"''"&amp;V483&amp;"'',","")</f>
        <v/>
      </c>
      <c r="CN483" s="41" t="str">
        <f>IF(W483&lt;&gt;"","''flower color'':"&amp;"''"&amp;W483&amp;"'',","")</f>
        <v/>
      </c>
      <c r="CO483" s="41" t="str">
        <f>IF(X483&lt;&gt;"","''heightInCentimeters'':"&amp;X483&amp;",","")</f>
        <v/>
      </c>
      <c r="CP483" s="41" t="str">
        <f>IF(Y483&lt;&gt;"",Y483,"")</f>
        <v/>
      </c>
      <c r="CQ483" s="41" t="str">
        <f t="shared" si="85"/>
        <v/>
      </c>
      <c r="CR483" s="42" t="str">
        <f t="shared" si="86"/>
        <v/>
      </c>
      <c r="CS483" t="str">
        <f t="shared" si="87"/>
        <v/>
      </c>
      <c r="CT483" t="str">
        <f>IF(L483="Y","tissue","")</f>
        <v/>
      </c>
      <c r="CU483" t="str">
        <f>IF(L483="Y","in collection","")</f>
        <v/>
      </c>
      <c r="CV483" t="str">
        <f>IF(L483="Y","dessicated","")</f>
        <v/>
      </c>
    </row>
    <row r="484" spans="1:100" ht="16.5" x14ac:dyDescent="0.3">
      <c r="A484" s="7"/>
      <c r="B484" s="19"/>
      <c r="C484" s="19"/>
      <c r="D484" s="19"/>
      <c r="E484" s="19"/>
      <c r="F484" s="19"/>
      <c r="G484" s="10"/>
      <c r="H484" s="14"/>
      <c r="I484" s="19"/>
      <c r="J484" s="19"/>
      <c r="K484" s="10"/>
      <c r="L484" s="19"/>
      <c r="M484" s="19"/>
      <c r="N484" s="19"/>
      <c r="O484" s="19"/>
      <c r="P484" s="19"/>
      <c r="Q484" s="24"/>
      <c r="R484" s="14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29"/>
      <c r="AL484" s="29"/>
      <c r="AM484" s="7"/>
      <c r="AN484" s="7"/>
      <c r="AO484" s="7"/>
      <c r="AP484" s="19"/>
      <c r="AQ484" s="19"/>
      <c r="AR484" s="19"/>
      <c r="AS484" s="14"/>
      <c r="AT484" s="19"/>
      <c r="AU484" s="19"/>
      <c r="AV484" s="19"/>
      <c r="AW484" s="14"/>
      <c r="AX484" s="19"/>
      <c r="AY484" s="19"/>
      <c r="AZ484" s="19"/>
      <c r="BA484" s="19"/>
      <c r="BB484" s="19"/>
      <c r="BC484" s="19"/>
      <c r="BD484" s="19"/>
      <c r="BE484" s="19"/>
      <c r="BF484" s="14"/>
      <c r="BG484" s="35" t="str">
        <f>IF(BB484&lt;&gt;"","&lt;a href='https://www.inaturalist.org/observations/"&amp;BB484&amp;" 'target='_blank' style='color: blue'&gt;iNaturalist Record: "&amp;BB484&amp;"&lt;/a&gt; ","")</f>
        <v/>
      </c>
      <c r="BH484" s="36" t="str">
        <f>IF(AT484&lt;&gt;"",AT484&amp;". ","")</f>
        <v/>
      </c>
      <c r="BI484" s="36" t="str">
        <f>IF(AV484&lt;&gt;"","Land use/disturbance history: "&amp;AV484&amp;". ","")</f>
        <v/>
      </c>
      <c r="BJ484" s="36" t="str">
        <f>IF(AW484&lt;&gt;"","Slope in degrees: "&amp;AW484&amp;". ","")</f>
        <v/>
      </c>
      <c r="BK484" s="36" t="str">
        <f>IF(AX484&lt;&gt;"","Slope aspect: "&amp;AX484&amp;". ","")</f>
        <v/>
      </c>
      <c r="BL484" s="36" t="str">
        <f>IF(AY484&lt;&gt;"","Soil description: "&amp;AY484&amp;". ","")</f>
        <v/>
      </c>
      <c r="BM484" s="36" t="str">
        <f>IF(BA484&lt;&gt;"","Terrain: "&amp;BA484&amp;". ","")</f>
        <v/>
      </c>
      <c r="BN484" s="36" t="str">
        <f t="shared" si="77"/>
        <v/>
      </c>
      <c r="BO484" t="str">
        <f t="shared" si="78"/>
        <v/>
      </c>
      <c r="BP484" t="str">
        <f>IF(BD484&lt;&gt;"","Permit: "&amp;BD484,"")</f>
        <v/>
      </c>
      <c r="BQ484" s="41" t="str">
        <f>IF(AA484="Abundant","Estimated frequency within viewshed: Abundant (&gt;500).",IF(AA484="Common","Estimated frequency within viewshed: Common (101-500).",IF(AA484="Frequent","Estimated frequency within viewshed: Frequent (11-100).",IF(AA484="Occasional","Estimated frequency within viewshed: Occasional (6-10).",IF(AA484="Rare","Estimated frequency within viewshed: Rare (1-5).","")))))</f>
        <v/>
      </c>
      <c r="BR484" s="41" t="str">
        <f>IF(B484&lt;&gt;"",B484&amp;". ","")</f>
        <v/>
      </c>
      <c r="BS484" s="41" t="str">
        <f>IF(M484="Same individual","Tissue sample collected.",IF(M484="Same population","Tissue sample collected from another individual in the same population.",""))</f>
        <v/>
      </c>
      <c r="BT484" s="41" t="str">
        <f>IF(R484&lt;&gt;"","Seed sample collected from "&amp;R484&amp;" plants within the same population.","")</f>
        <v/>
      </c>
      <c r="BU484" s="41" t="str">
        <f>IF(AB484&lt;&gt;"",AB484&amp;". ","")</f>
        <v/>
      </c>
      <c r="BV484" s="41" t="str">
        <f>IF(AE484&lt;&gt;"","Landowner: "&amp;AE484&amp;".","")</f>
        <v/>
      </c>
      <c r="BW484" s="41" t="str">
        <f>IF(AF484&lt;&gt;"","Element Occurrence ID: "&amp;AF484&amp;".","")</f>
        <v/>
      </c>
      <c r="BX484" s="41" t="str">
        <f t="shared" si="79"/>
        <v/>
      </c>
      <c r="BY484" t="str">
        <f t="shared" si="80"/>
        <v/>
      </c>
      <c r="BZ484" s="41" t="str">
        <f t="shared" si="81"/>
        <v/>
      </c>
      <c r="CA484" t="str">
        <f t="shared" si="82"/>
        <v/>
      </c>
      <c r="CB484" s="41" t="str">
        <f>IF(AU484&lt;&gt;"","Area immediately surrounding specimen: "&amp;AU484&amp;".","")</f>
        <v/>
      </c>
      <c r="CC484" s="41" t="str">
        <f>IF(T484&lt;&gt;"","Habit: "&amp;T484&amp;".","")</f>
        <v/>
      </c>
      <c r="CD484" s="41" t="str">
        <f>IF(U484&lt;&gt;"","Life history habit: "&amp;U484&amp;".","")</f>
        <v/>
      </c>
      <c r="CE484" s="41" t="str">
        <f>IF(V484&lt;&gt;"","Graminoid habit: "&amp;V484&amp;".","")</f>
        <v/>
      </c>
      <c r="CF484" s="41" t="str">
        <f>IF(W484&lt;&gt;"","Flower color: "&amp;W484&amp;".","")</f>
        <v/>
      </c>
      <c r="CG484" s="41" t="str">
        <f>IF(X484&lt;&gt;"","Height in centimeters: "&amp;X484&amp;".","")</f>
        <v/>
      </c>
      <c r="CH484" s="41" t="str">
        <f>IF(Y484&lt;&gt;"",Y484&amp;".","")</f>
        <v/>
      </c>
      <c r="CI484" s="41" t="str">
        <f t="shared" si="83"/>
        <v/>
      </c>
      <c r="CJ484" t="str">
        <f t="shared" si="84"/>
        <v/>
      </c>
      <c r="CK484" s="41" t="str">
        <f>IF(T484&lt;&gt;"","''habit'':"&amp;"''"&amp;T484&amp;"'',","")</f>
        <v/>
      </c>
      <c r="CL484" s="41" t="str">
        <f>IF(U484&lt;&gt;"","''life cycle habit'':"&amp;"''"&amp;U484&amp;"'',","")</f>
        <v/>
      </c>
      <c r="CM484" s="41" t="str">
        <f>IF(V484&lt;&gt;"","''graminoidHabit'':"&amp;"''"&amp;V484&amp;"'',","")</f>
        <v/>
      </c>
      <c r="CN484" s="41" t="str">
        <f>IF(W484&lt;&gt;"","''flower color'':"&amp;"''"&amp;W484&amp;"'',","")</f>
        <v/>
      </c>
      <c r="CO484" s="41" t="str">
        <f>IF(X484&lt;&gt;"","''heightInCentimeters'':"&amp;X484&amp;",","")</f>
        <v/>
      </c>
      <c r="CP484" s="41" t="str">
        <f>IF(Y484&lt;&gt;"",Y484,"")</f>
        <v/>
      </c>
      <c r="CQ484" s="41" t="str">
        <f t="shared" si="85"/>
        <v/>
      </c>
      <c r="CR484" s="42" t="str">
        <f t="shared" si="86"/>
        <v/>
      </c>
      <c r="CS484" t="str">
        <f t="shared" si="87"/>
        <v/>
      </c>
      <c r="CT484" t="str">
        <f>IF(L484="Y","tissue","")</f>
        <v/>
      </c>
      <c r="CU484" t="str">
        <f>IF(L484="Y","in collection","")</f>
        <v/>
      </c>
      <c r="CV484" t="str">
        <f>IF(L484="Y","dessicated","")</f>
        <v/>
      </c>
    </row>
    <row r="485" spans="1:100" ht="16.5" x14ac:dyDescent="0.3">
      <c r="A485" s="7"/>
      <c r="B485" s="19"/>
      <c r="C485" s="19"/>
      <c r="D485" s="19"/>
      <c r="E485" s="19"/>
      <c r="F485" s="19"/>
      <c r="G485" s="10"/>
      <c r="H485" s="14"/>
      <c r="I485" s="19"/>
      <c r="J485" s="19"/>
      <c r="K485" s="10"/>
      <c r="L485" s="19"/>
      <c r="M485" s="19"/>
      <c r="N485" s="19"/>
      <c r="O485" s="19"/>
      <c r="P485" s="19"/>
      <c r="Q485" s="24"/>
      <c r="R485" s="14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29"/>
      <c r="AL485" s="29"/>
      <c r="AM485" s="7"/>
      <c r="AN485" s="7"/>
      <c r="AO485" s="7"/>
      <c r="AP485" s="19"/>
      <c r="AQ485" s="19"/>
      <c r="AR485" s="19"/>
      <c r="AS485" s="14"/>
      <c r="AT485" s="19"/>
      <c r="AU485" s="19"/>
      <c r="AV485" s="19"/>
      <c r="AW485" s="14"/>
      <c r="AX485" s="19"/>
      <c r="AY485" s="19"/>
      <c r="AZ485" s="19"/>
      <c r="BA485" s="19"/>
      <c r="BB485" s="19"/>
      <c r="BC485" s="19"/>
      <c r="BD485" s="19"/>
      <c r="BE485" s="19"/>
      <c r="BF485" s="14"/>
      <c r="BG485" s="35" t="str">
        <f>IF(BB485&lt;&gt;"","&lt;a href='https://www.inaturalist.org/observations/"&amp;BB485&amp;" 'target='_blank' style='color: blue'&gt;iNaturalist Record: "&amp;BB485&amp;"&lt;/a&gt; ","")</f>
        <v/>
      </c>
      <c r="BH485" s="36" t="str">
        <f>IF(AT485&lt;&gt;"",AT485&amp;". ","")</f>
        <v/>
      </c>
      <c r="BI485" s="36" t="str">
        <f>IF(AV485&lt;&gt;"","Land use/disturbance history: "&amp;AV485&amp;". ","")</f>
        <v/>
      </c>
      <c r="BJ485" s="36" t="str">
        <f>IF(AW485&lt;&gt;"","Slope in degrees: "&amp;AW485&amp;". ","")</f>
        <v/>
      </c>
      <c r="BK485" s="36" t="str">
        <f>IF(AX485&lt;&gt;"","Slope aspect: "&amp;AX485&amp;". ","")</f>
        <v/>
      </c>
      <c r="BL485" s="36" t="str">
        <f>IF(AY485&lt;&gt;"","Soil description: "&amp;AY485&amp;". ","")</f>
        <v/>
      </c>
      <c r="BM485" s="36" t="str">
        <f>IF(BA485&lt;&gt;"","Terrain: "&amp;BA485&amp;". ","")</f>
        <v/>
      </c>
      <c r="BN485" s="36" t="str">
        <f t="shared" si="77"/>
        <v/>
      </c>
      <c r="BO485" t="str">
        <f t="shared" si="78"/>
        <v/>
      </c>
      <c r="BP485" t="str">
        <f>IF(BD485&lt;&gt;"","Permit: "&amp;BD485,"")</f>
        <v/>
      </c>
      <c r="BQ485" s="41" t="str">
        <f>IF(AA485="Abundant","Estimated frequency within viewshed: Abundant (&gt;500).",IF(AA485="Common","Estimated frequency within viewshed: Common (101-500).",IF(AA485="Frequent","Estimated frequency within viewshed: Frequent (11-100).",IF(AA485="Occasional","Estimated frequency within viewshed: Occasional (6-10).",IF(AA485="Rare","Estimated frequency within viewshed: Rare (1-5).","")))))</f>
        <v/>
      </c>
      <c r="BR485" s="41" t="str">
        <f>IF(B485&lt;&gt;"",B485&amp;". ","")</f>
        <v/>
      </c>
      <c r="BS485" s="41" t="str">
        <f>IF(M485="Same individual","Tissue sample collected.",IF(M485="Same population","Tissue sample collected from another individual in the same population.",""))</f>
        <v/>
      </c>
      <c r="BT485" s="41" t="str">
        <f>IF(R485&lt;&gt;"","Seed sample collected from "&amp;R485&amp;" plants within the same population.","")</f>
        <v/>
      </c>
      <c r="BU485" s="41" t="str">
        <f>IF(AB485&lt;&gt;"",AB485&amp;". ","")</f>
        <v/>
      </c>
      <c r="BV485" s="41" t="str">
        <f>IF(AE485&lt;&gt;"","Landowner: "&amp;AE485&amp;".","")</f>
        <v/>
      </c>
      <c r="BW485" s="41" t="str">
        <f>IF(AF485&lt;&gt;"","Element Occurrence ID: "&amp;AF485&amp;".","")</f>
        <v/>
      </c>
      <c r="BX485" s="41" t="str">
        <f t="shared" si="79"/>
        <v/>
      </c>
      <c r="BY485" t="str">
        <f t="shared" si="80"/>
        <v/>
      </c>
      <c r="BZ485" s="41" t="str">
        <f t="shared" si="81"/>
        <v/>
      </c>
      <c r="CA485" t="str">
        <f t="shared" si="82"/>
        <v/>
      </c>
      <c r="CB485" s="41" t="str">
        <f>IF(AU485&lt;&gt;"","Area immediately surrounding specimen: "&amp;AU485&amp;".","")</f>
        <v/>
      </c>
      <c r="CC485" s="41" t="str">
        <f>IF(T485&lt;&gt;"","Habit: "&amp;T485&amp;".","")</f>
        <v/>
      </c>
      <c r="CD485" s="41" t="str">
        <f>IF(U485&lt;&gt;"","Life history habit: "&amp;U485&amp;".","")</f>
        <v/>
      </c>
      <c r="CE485" s="41" t="str">
        <f>IF(V485&lt;&gt;"","Graminoid habit: "&amp;V485&amp;".","")</f>
        <v/>
      </c>
      <c r="CF485" s="41" t="str">
        <f>IF(W485&lt;&gt;"","Flower color: "&amp;W485&amp;".","")</f>
        <v/>
      </c>
      <c r="CG485" s="41" t="str">
        <f>IF(X485&lt;&gt;"","Height in centimeters: "&amp;X485&amp;".","")</f>
        <v/>
      </c>
      <c r="CH485" s="41" t="str">
        <f>IF(Y485&lt;&gt;"",Y485&amp;".","")</f>
        <v/>
      </c>
      <c r="CI485" s="41" t="str">
        <f t="shared" si="83"/>
        <v/>
      </c>
      <c r="CJ485" t="str">
        <f t="shared" si="84"/>
        <v/>
      </c>
      <c r="CK485" s="41" t="str">
        <f>IF(T485&lt;&gt;"","''habit'':"&amp;"''"&amp;T485&amp;"'',","")</f>
        <v/>
      </c>
      <c r="CL485" s="41" t="str">
        <f>IF(U485&lt;&gt;"","''life cycle habit'':"&amp;"''"&amp;U485&amp;"'',","")</f>
        <v/>
      </c>
      <c r="CM485" s="41" t="str">
        <f>IF(V485&lt;&gt;"","''graminoidHabit'':"&amp;"''"&amp;V485&amp;"'',","")</f>
        <v/>
      </c>
      <c r="CN485" s="41" t="str">
        <f>IF(W485&lt;&gt;"","''flower color'':"&amp;"''"&amp;W485&amp;"'',","")</f>
        <v/>
      </c>
      <c r="CO485" s="41" t="str">
        <f>IF(X485&lt;&gt;"","''heightInCentimeters'':"&amp;X485&amp;",","")</f>
        <v/>
      </c>
      <c r="CP485" s="41" t="str">
        <f>IF(Y485&lt;&gt;"",Y485,"")</f>
        <v/>
      </c>
      <c r="CQ485" s="41" t="str">
        <f t="shared" si="85"/>
        <v/>
      </c>
      <c r="CR485" s="42" t="str">
        <f t="shared" si="86"/>
        <v/>
      </c>
      <c r="CS485" t="str">
        <f t="shared" si="87"/>
        <v/>
      </c>
      <c r="CT485" t="str">
        <f>IF(L485="Y","tissue","")</f>
        <v/>
      </c>
      <c r="CU485" t="str">
        <f>IF(L485="Y","in collection","")</f>
        <v/>
      </c>
      <c r="CV485" t="str">
        <f>IF(L485="Y","dessicated","")</f>
        <v/>
      </c>
    </row>
    <row r="486" spans="1:100" ht="16.5" x14ac:dyDescent="0.3">
      <c r="A486" s="7"/>
      <c r="B486" s="19"/>
      <c r="C486" s="19"/>
      <c r="D486" s="19"/>
      <c r="E486" s="19"/>
      <c r="F486" s="19"/>
      <c r="G486" s="10"/>
      <c r="H486" s="14"/>
      <c r="I486" s="19"/>
      <c r="J486" s="19"/>
      <c r="K486" s="10"/>
      <c r="L486" s="19"/>
      <c r="M486" s="19"/>
      <c r="N486" s="19"/>
      <c r="O486" s="19"/>
      <c r="P486" s="19"/>
      <c r="Q486" s="24"/>
      <c r="R486" s="14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29"/>
      <c r="AL486" s="29"/>
      <c r="AM486" s="7"/>
      <c r="AN486" s="7"/>
      <c r="AO486" s="7"/>
      <c r="AP486" s="19"/>
      <c r="AQ486" s="19"/>
      <c r="AR486" s="19"/>
      <c r="AS486" s="14"/>
      <c r="AT486" s="19"/>
      <c r="AU486" s="19"/>
      <c r="AV486" s="19"/>
      <c r="AW486" s="14"/>
      <c r="AX486" s="19"/>
      <c r="AY486" s="19"/>
      <c r="AZ486" s="19"/>
      <c r="BA486" s="19"/>
      <c r="BB486" s="19"/>
      <c r="BC486" s="19"/>
      <c r="BD486" s="19"/>
      <c r="BE486" s="19"/>
      <c r="BF486" s="14"/>
      <c r="BG486" s="35" t="str">
        <f>IF(BB486&lt;&gt;"","&lt;a href='https://www.inaturalist.org/observations/"&amp;BB486&amp;" 'target='_blank' style='color: blue'&gt;iNaturalist Record: "&amp;BB486&amp;"&lt;/a&gt; ","")</f>
        <v/>
      </c>
      <c r="BH486" s="36" t="str">
        <f>IF(AT486&lt;&gt;"",AT486&amp;". ","")</f>
        <v/>
      </c>
      <c r="BI486" s="36" t="str">
        <f>IF(AV486&lt;&gt;"","Land use/disturbance history: "&amp;AV486&amp;". ","")</f>
        <v/>
      </c>
      <c r="BJ486" s="36" t="str">
        <f>IF(AW486&lt;&gt;"","Slope in degrees: "&amp;AW486&amp;". ","")</f>
        <v/>
      </c>
      <c r="BK486" s="36" t="str">
        <f>IF(AX486&lt;&gt;"","Slope aspect: "&amp;AX486&amp;". ","")</f>
        <v/>
      </c>
      <c r="BL486" s="36" t="str">
        <f>IF(AY486&lt;&gt;"","Soil description: "&amp;AY486&amp;". ","")</f>
        <v/>
      </c>
      <c r="BM486" s="36" t="str">
        <f>IF(BA486&lt;&gt;"","Terrain: "&amp;BA486&amp;". ","")</f>
        <v/>
      </c>
      <c r="BN486" s="36" t="str">
        <f t="shared" si="77"/>
        <v/>
      </c>
      <c r="BO486" t="str">
        <f t="shared" si="78"/>
        <v/>
      </c>
      <c r="BP486" t="str">
        <f>IF(BD486&lt;&gt;"","Permit: "&amp;BD486,"")</f>
        <v/>
      </c>
      <c r="BQ486" s="41" t="str">
        <f>IF(AA486="Abundant","Estimated frequency within viewshed: Abundant (&gt;500).",IF(AA486="Common","Estimated frequency within viewshed: Common (101-500).",IF(AA486="Frequent","Estimated frequency within viewshed: Frequent (11-100).",IF(AA486="Occasional","Estimated frequency within viewshed: Occasional (6-10).",IF(AA486="Rare","Estimated frequency within viewshed: Rare (1-5).","")))))</f>
        <v/>
      </c>
      <c r="BR486" s="41" t="str">
        <f>IF(B486&lt;&gt;"",B486&amp;". ","")</f>
        <v/>
      </c>
      <c r="BS486" s="41" t="str">
        <f>IF(M486="Same individual","Tissue sample collected.",IF(M486="Same population","Tissue sample collected from another individual in the same population.",""))</f>
        <v/>
      </c>
      <c r="BT486" s="41" t="str">
        <f>IF(R486&lt;&gt;"","Seed sample collected from "&amp;R486&amp;" plants within the same population.","")</f>
        <v/>
      </c>
      <c r="BU486" s="41" t="str">
        <f>IF(AB486&lt;&gt;"",AB486&amp;". ","")</f>
        <v/>
      </c>
      <c r="BV486" s="41" t="str">
        <f>IF(AE486&lt;&gt;"","Landowner: "&amp;AE486&amp;".","")</f>
        <v/>
      </c>
      <c r="BW486" s="41" t="str">
        <f>IF(AF486&lt;&gt;"","Element Occurrence ID: "&amp;AF486&amp;".","")</f>
        <v/>
      </c>
      <c r="BX486" s="41" t="str">
        <f t="shared" si="79"/>
        <v/>
      </c>
      <c r="BY486" t="str">
        <f t="shared" si="80"/>
        <v/>
      </c>
      <c r="BZ486" s="41" t="str">
        <f t="shared" si="81"/>
        <v/>
      </c>
      <c r="CA486" t="str">
        <f t="shared" si="82"/>
        <v/>
      </c>
      <c r="CB486" s="41" t="str">
        <f>IF(AU486&lt;&gt;"","Area immediately surrounding specimen: "&amp;AU486&amp;".","")</f>
        <v/>
      </c>
      <c r="CC486" s="41" t="str">
        <f>IF(T486&lt;&gt;"","Habit: "&amp;T486&amp;".","")</f>
        <v/>
      </c>
      <c r="CD486" s="41" t="str">
        <f>IF(U486&lt;&gt;"","Life history habit: "&amp;U486&amp;".","")</f>
        <v/>
      </c>
      <c r="CE486" s="41" t="str">
        <f>IF(V486&lt;&gt;"","Graminoid habit: "&amp;V486&amp;".","")</f>
        <v/>
      </c>
      <c r="CF486" s="41" t="str">
        <f>IF(W486&lt;&gt;"","Flower color: "&amp;W486&amp;".","")</f>
        <v/>
      </c>
      <c r="CG486" s="41" t="str">
        <f>IF(X486&lt;&gt;"","Height in centimeters: "&amp;X486&amp;".","")</f>
        <v/>
      </c>
      <c r="CH486" s="41" t="str">
        <f>IF(Y486&lt;&gt;"",Y486&amp;".","")</f>
        <v/>
      </c>
      <c r="CI486" s="41" t="str">
        <f t="shared" si="83"/>
        <v/>
      </c>
      <c r="CJ486" t="str">
        <f t="shared" si="84"/>
        <v/>
      </c>
      <c r="CK486" s="41" t="str">
        <f>IF(T486&lt;&gt;"","''habit'':"&amp;"''"&amp;T486&amp;"'',","")</f>
        <v/>
      </c>
      <c r="CL486" s="41" t="str">
        <f>IF(U486&lt;&gt;"","''life cycle habit'':"&amp;"''"&amp;U486&amp;"'',","")</f>
        <v/>
      </c>
      <c r="CM486" s="41" t="str">
        <f>IF(V486&lt;&gt;"","''graminoidHabit'':"&amp;"''"&amp;V486&amp;"'',","")</f>
        <v/>
      </c>
      <c r="CN486" s="41" t="str">
        <f>IF(W486&lt;&gt;"","''flower color'':"&amp;"''"&amp;W486&amp;"'',","")</f>
        <v/>
      </c>
      <c r="CO486" s="41" t="str">
        <f>IF(X486&lt;&gt;"","''heightInCentimeters'':"&amp;X486&amp;",","")</f>
        <v/>
      </c>
      <c r="CP486" s="41" t="str">
        <f>IF(Y486&lt;&gt;"",Y486,"")</f>
        <v/>
      </c>
      <c r="CQ486" s="41" t="str">
        <f t="shared" si="85"/>
        <v/>
      </c>
      <c r="CR486" s="42" t="str">
        <f t="shared" si="86"/>
        <v/>
      </c>
      <c r="CS486" t="str">
        <f t="shared" si="87"/>
        <v/>
      </c>
      <c r="CT486" t="str">
        <f>IF(L486="Y","tissue","")</f>
        <v/>
      </c>
      <c r="CU486" t="str">
        <f>IF(L486="Y","in collection","")</f>
        <v/>
      </c>
      <c r="CV486" t="str">
        <f>IF(L486="Y","dessicated","")</f>
        <v/>
      </c>
    </row>
    <row r="487" spans="1:100" ht="16.5" x14ac:dyDescent="0.3">
      <c r="A487" s="7"/>
      <c r="B487" s="19"/>
      <c r="C487" s="19"/>
      <c r="D487" s="19"/>
      <c r="E487" s="19"/>
      <c r="F487" s="19"/>
      <c r="G487" s="10"/>
      <c r="H487" s="14"/>
      <c r="I487" s="19"/>
      <c r="J487" s="19"/>
      <c r="K487" s="10"/>
      <c r="L487" s="19"/>
      <c r="M487" s="19"/>
      <c r="N487" s="19"/>
      <c r="O487" s="19"/>
      <c r="P487" s="19"/>
      <c r="Q487" s="24"/>
      <c r="R487" s="14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29"/>
      <c r="AL487" s="29"/>
      <c r="AM487" s="7"/>
      <c r="AN487" s="7"/>
      <c r="AO487" s="7"/>
      <c r="AP487" s="19"/>
      <c r="AQ487" s="19"/>
      <c r="AR487" s="19"/>
      <c r="AS487" s="14"/>
      <c r="AT487" s="19"/>
      <c r="AU487" s="19"/>
      <c r="AV487" s="19"/>
      <c r="AW487" s="14"/>
      <c r="AX487" s="19"/>
      <c r="AY487" s="19"/>
      <c r="AZ487" s="19"/>
      <c r="BA487" s="19"/>
      <c r="BB487" s="19"/>
      <c r="BC487" s="19"/>
      <c r="BD487" s="19"/>
      <c r="BE487" s="19"/>
      <c r="BF487" s="14"/>
      <c r="BG487" s="35" t="str">
        <f>IF(BB487&lt;&gt;"","&lt;a href='https://www.inaturalist.org/observations/"&amp;BB487&amp;" 'target='_blank' style='color: blue'&gt;iNaturalist Record: "&amp;BB487&amp;"&lt;/a&gt; ","")</f>
        <v/>
      </c>
      <c r="BH487" s="36" t="str">
        <f>IF(AT487&lt;&gt;"",AT487&amp;". ","")</f>
        <v/>
      </c>
      <c r="BI487" s="36" t="str">
        <f>IF(AV487&lt;&gt;"","Land use/disturbance history: "&amp;AV487&amp;". ","")</f>
        <v/>
      </c>
      <c r="BJ487" s="36" t="str">
        <f>IF(AW487&lt;&gt;"","Slope in degrees: "&amp;AW487&amp;". ","")</f>
        <v/>
      </c>
      <c r="BK487" s="36" t="str">
        <f>IF(AX487&lt;&gt;"","Slope aspect: "&amp;AX487&amp;". ","")</f>
        <v/>
      </c>
      <c r="BL487" s="36" t="str">
        <f>IF(AY487&lt;&gt;"","Soil description: "&amp;AY487&amp;". ","")</f>
        <v/>
      </c>
      <c r="BM487" s="36" t="str">
        <f>IF(BA487&lt;&gt;"","Terrain: "&amp;BA487&amp;". ","")</f>
        <v/>
      </c>
      <c r="BN487" s="36" t="str">
        <f t="shared" si="77"/>
        <v/>
      </c>
      <c r="BO487" t="str">
        <f t="shared" si="78"/>
        <v/>
      </c>
      <c r="BP487" t="str">
        <f>IF(BD487&lt;&gt;"","Permit: "&amp;BD487,"")</f>
        <v/>
      </c>
      <c r="BQ487" s="41" t="str">
        <f>IF(AA487="Abundant","Estimated frequency within viewshed: Abundant (&gt;500).",IF(AA487="Common","Estimated frequency within viewshed: Common (101-500).",IF(AA487="Frequent","Estimated frequency within viewshed: Frequent (11-100).",IF(AA487="Occasional","Estimated frequency within viewshed: Occasional (6-10).",IF(AA487="Rare","Estimated frequency within viewshed: Rare (1-5).","")))))</f>
        <v/>
      </c>
      <c r="BR487" s="41" t="str">
        <f>IF(B487&lt;&gt;"",B487&amp;". ","")</f>
        <v/>
      </c>
      <c r="BS487" s="41" t="str">
        <f>IF(M487="Same individual","Tissue sample collected.",IF(M487="Same population","Tissue sample collected from another individual in the same population.",""))</f>
        <v/>
      </c>
      <c r="BT487" s="41" t="str">
        <f>IF(R487&lt;&gt;"","Seed sample collected from "&amp;R487&amp;" plants within the same population.","")</f>
        <v/>
      </c>
      <c r="BU487" s="41" t="str">
        <f>IF(AB487&lt;&gt;"",AB487&amp;". ","")</f>
        <v/>
      </c>
      <c r="BV487" s="41" t="str">
        <f>IF(AE487&lt;&gt;"","Landowner: "&amp;AE487&amp;".","")</f>
        <v/>
      </c>
      <c r="BW487" s="41" t="str">
        <f>IF(AF487&lt;&gt;"","Element Occurrence ID: "&amp;AF487&amp;".","")</f>
        <v/>
      </c>
      <c r="BX487" s="41" t="str">
        <f t="shared" si="79"/>
        <v/>
      </c>
      <c r="BY487" t="str">
        <f t="shared" si="80"/>
        <v/>
      </c>
      <c r="BZ487" s="41" t="str">
        <f t="shared" si="81"/>
        <v/>
      </c>
      <c r="CA487" t="str">
        <f t="shared" si="82"/>
        <v/>
      </c>
      <c r="CB487" s="41" t="str">
        <f>IF(AU487&lt;&gt;"","Area immediately surrounding specimen: "&amp;AU487&amp;".","")</f>
        <v/>
      </c>
      <c r="CC487" s="41" t="str">
        <f>IF(T487&lt;&gt;"","Habit: "&amp;T487&amp;".","")</f>
        <v/>
      </c>
      <c r="CD487" s="41" t="str">
        <f>IF(U487&lt;&gt;"","Life history habit: "&amp;U487&amp;".","")</f>
        <v/>
      </c>
      <c r="CE487" s="41" t="str">
        <f>IF(V487&lt;&gt;"","Graminoid habit: "&amp;V487&amp;".","")</f>
        <v/>
      </c>
      <c r="CF487" s="41" t="str">
        <f>IF(W487&lt;&gt;"","Flower color: "&amp;W487&amp;".","")</f>
        <v/>
      </c>
      <c r="CG487" s="41" t="str">
        <f>IF(X487&lt;&gt;"","Height in centimeters: "&amp;X487&amp;".","")</f>
        <v/>
      </c>
      <c r="CH487" s="41" t="str">
        <f>IF(Y487&lt;&gt;"",Y487&amp;".","")</f>
        <v/>
      </c>
      <c r="CI487" s="41" t="str">
        <f t="shared" si="83"/>
        <v/>
      </c>
      <c r="CJ487" t="str">
        <f t="shared" si="84"/>
        <v/>
      </c>
      <c r="CK487" s="41" t="str">
        <f>IF(T487&lt;&gt;"","''habit'':"&amp;"''"&amp;T487&amp;"'',","")</f>
        <v/>
      </c>
      <c r="CL487" s="41" t="str">
        <f>IF(U487&lt;&gt;"","''life cycle habit'':"&amp;"''"&amp;U487&amp;"'',","")</f>
        <v/>
      </c>
      <c r="CM487" s="41" t="str">
        <f>IF(V487&lt;&gt;"","''graminoidHabit'':"&amp;"''"&amp;V487&amp;"'',","")</f>
        <v/>
      </c>
      <c r="CN487" s="41" t="str">
        <f>IF(W487&lt;&gt;"","''flower color'':"&amp;"''"&amp;W487&amp;"'',","")</f>
        <v/>
      </c>
      <c r="CO487" s="41" t="str">
        <f>IF(X487&lt;&gt;"","''heightInCentimeters'':"&amp;X487&amp;",","")</f>
        <v/>
      </c>
      <c r="CP487" s="41" t="str">
        <f>IF(Y487&lt;&gt;"",Y487,"")</f>
        <v/>
      </c>
      <c r="CQ487" s="41" t="str">
        <f t="shared" si="85"/>
        <v/>
      </c>
      <c r="CR487" s="42" t="str">
        <f t="shared" si="86"/>
        <v/>
      </c>
      <c r="CS487" t="str">
        <f t="shared" si="87"/>
        <v/>
      </c>
      <c r="CT487" t="str">
        <f>IF(L487="Y","tissue","")</f>
        <v/>
      </c>
      <c r="CU487" t="str">
        <f>IF(L487="Y","in collection","")</f>
        <v/>
      </c>
      <c r="CV487" t="str">
        <f>IF(L487="Y","dessicated","")</f>
        <v/>
      </c>
    </row>
    <row r="488" spans="1:100" ht="16.5" x14ac:dyDescent="0.3">
      <c r="A488" s="7"/>
      <c r="B488" s="19"/>
      <c r="C488" s="19"/>
      <c r="D488" s="19"/>
      <c r="E488" s="19"/>
      <c r="F488" s="19"/>
      <c r="G488" s="10"/>
      <c r="H488" s="14"/>
      <c r="I488" s="19"/>
      <c r="J488" s="19"/>
      <c r="K488" s="10"/>
      <c r="L488" s="19"/>
      <c r="M488" s="19"/>
      <c r="N488" s="19"/>
      <c r="O488" s="19"/>
      <c r="P488" s="19"/>
      <c r="Q488" s="24"/>
      <c r="R488" s="14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29"/>
      <c r="AL488" s="29"/>
      <c r="AM488" s="7"/>
      <c r="AN488" s="7"/>
      <c r="AO488" s="7"/>
      <c r="AP488" s="19"/>
      <c r="AQ488" s="19"/>
      <c r="AR488" s="19"/>
      <c r="AS488" s="14"/>
      <c r="AT488" s="19"/>
      <c r="AU488" s="19"/>
      <c r="AV488" s="19"/>
      <c r="AW488" s="14"/>
      <c r="AX488" s="19"/>
      <c r="AY488" s="19"/>
      <c r="AZ488" s="19"/>
      <c r="BA488" s="19"/>
      <c r="BB488" s="19"/>
      <c r="BC488" s="19"/>
      <c r="BD488" s="19"/>
      <c r="BE488" s="19"/>
      <c r="BF488" s="14"/>
      <c r="BG488" s="35" t="str">
        <f>IF(BB488&lt;&gt;"","&lt;a href='https://www.inaturalist.org/observations/"&amp;BB488&amp;" 'target='_blank' style='color: blue'&gt;iNaturalist Record: "&amp;BB488&amp;"&lt;/a&gt; ","")</f>
        <v/>
      </c>
      <c r="BH488" s="36" t="str">
        <f>IF(AT488&lt;&gt;"",AT488&amp;". ","")</f>
        <v/>
      </c>
      <c r="BI488" s="36" t="str">
        <f>IF(AV488&lt;&gt;"","Land use/disturbance history: "&amp;AV488&amp;". ","")</f>
        <v/>
      </c>
      <c r="BJ488" s="36" t="str">
        <f>IF(AW488&lt;&gt;"","Slope in degrees: "&amp;AW488&amp;". ","")</f>
        <v/>
      </c>
      <c r="BK488" s="36" t="str">
        <f>IF(AX488&lt;&gt;"","Slope aspect: "&amp;AX488&amp;". ","")</f>
        <v/>
      </c>
      <c r="BL488" s="36" t="str">
        <f>IF(AY488&lt;&gt;"","Soil description: "&amp;AY488&amp;". ","")</f>
        <v/>
      </c>
      <c r="BM488" s="36" t="str">
        <f>IF(BA488&lt;&gt;"","Terrain: "&amp;BA488&amp;". ","")</f>
        <v/>
      </c>
      <c r="BN488" s="36" t="str">
        <f t="shared" si="77"/>
        <v/>
      </c>
      <c r="BO488" t="str">
        <f t="shared" si="78"/>
        <v/>
      </c>
      <c r="BP488" t="str">
        <f>IF(BD488&lt;&gt;"","Permit: "&amp;BD488,"")</f>
        <v/>
      </c>
      <c r="BQ488" s="41" t="str">
        <f>IF(AA488="Abundant","Estimated frequency within viewshed: Abundant (&gt;500).",IF(AA488="Common","Estimated frequency within viewshed: Common (101-500).",IF(AA488="Frequent","Estimated frequency within viewshed: Frequent (11-100).",IF(AA488="Occasional","Estimated frequency within viewshed: Occasional (6-10).",IF(AA488="Rare","Estimated frequency within viewshed: Rare (1-5).","")))))</f>
        <v/>
      </c>
      <c r="BR488" s="41" t="str">
        <f>IF(B488&lt;&gt;"",B488&amp;". ","")</f>
        <v/>
      </c>
      <c r="BS488" s="41" t="str">
        <f>IF(M488="Same individual","Tissue sample collected.",IF(M488="Same population","Tissue sample collected from another individual in the same population.",""))</f>
        <v/>
      </c>
      <c r="BT488" s="41" t="str">
        <f>IF(R488&lt;&gt;"","Seed sample collected from "&amp;R488&amp;" plants within the same population.","")</f>
        <v/>
      </c>
      <c r="BU488" s="41" t="str">
        <f>IF(AB488&lt;&gt;"",AB488&amp;". ","")</f>
        <v/>
      </c>
      <c r="BV488" s="41" t="str">
        <f>IF(AE488&lt;&gt;"","Landowner: "&amp;AE488&amp;".","")</f>
        <v/>
      </c>
      <c r="BW488" s="41" t="str">
        <f>IF(AF488&lt;&gt;"","Element Occurrence ID: "&amp;AF488&amp;".","")</f>
        <v/>
      </c>
      <c r="BX488" s="41" t="str">
        <f t="shared" si="79"/>
        <v/>
      </c>
      <c r="BY488" t="str">
        <f t="shared" si="80"/>
        <v/>
      </c>
      <c r="BZ488" s="41" t="str">
        <f t="shared" si="81"/>
        <v/>
      </c>
      <c r="CA488" t="str">
        <f t="shared" si="82"/>
        <v/>
      </c>
      <c r="CB488" s="41" t="str">
        <f>IF(AU488&lt;&gt;"","Area immediately surrounding specimen: "&amp;AU488&amp;".","")</f>
        <v/>
      </c>
      <c r="CC488" s="41" t="str">
        <f>IF(T488&lt;&gt;"","Habit: "&amp;T488&amp;".","")</f>
        <v/>
      </c>
      <c r="CD488" s="41" t="str">
        <f>IF(U488&lt;&gt;"","Life history habit: "&amp;U488&amp;".","")</f>
        <v/>
      </c>
      <c r="CE488" s="41" t="str">
        <f>IF(V488&lt;&gt;"","Graminoid habit: "&amp;V488&amp;".","")</f>
        <v/>
      </c>
      <c r="CF488" s="41" t="str">
        <f>IF(W488&lt;&gt;"","Flower color: "&amp;W488&amp;".","")</f>
        <v/>
      </c>
      <c r="CG488" s="41" t="str">
        <f>IF(X488&lt;&gt;"","Height in centimeters: "&amp;X488&amp;".","")</f>
        <v/>
      </c>
      <c r="CH488" s="41" t="str">
        <f>IF(Y488&lt;&gt;"",Y488&amp;".","")</f>
        <v/>
      </c>
      <c r="CI488" s="41" t="str">
        <f t="shared" si="83"/>
        <v/>
      </c>
      <c r="CJ488" t="str">
        <f t="shared" si="84"/>
        <v/>
      </c>
      <c r="CK488" s="41" t="str">
        <f>IF(T488&lt;&gt;"","''habit'':"&amp;"''"&amp;T488&amp;"'',","")</f>
        <v/>
      </c>
      <c r="CL488" s="41" t="str">
        <f>IF(U488&lt;&gt;"","''life cycle habit'':"&amp;"''"&amp;U488&amp;"'',","")</f>
        <v/>
      </c>
      <c r="CM488" s="41" t="str">
        <f>IF(V488&lt;&gt;"","''graminoidHabit'':"&amp;"''"&amp;V488&amp;"'',","")</f>
        <v/>
      </c>
      <c r="CN488" s="41" t="str">
        <f>IF(W488&lt;&gt;"","''flower color'':"&amp;"''"&amp;W488&amp;"'',","")</f>
        <v/>
      </c>
      <c r="CO488" s="41" t="str">
        <f>IF(X488&lt;&gt;"","''heightInCentimeters'':"&amp;X488&amp;",","")</f>
        <v/>
      </c>
      <c r="CP488" s="41" t="str">
        <f>IF(Y488&lt;&gt;"",Y488,"")</f>
        <v/>
      </c>
      <c r="CQ488" s="41" t="str">
        <f t="shared" si="85"/>
        <v/>
      </c>
      <c r="CR488" s="42" t="str">
        <f t="shared" si="86"/>
        <v/>
      </c>
      <c r="CS488" t="str">
        <f t="shared" si="87"/>
        <v/>
      </c>
      <c r="CT488" t="str">
        <f>IF(L488="Y","tissue","")</f>
        <v/>
      </c>
      <c r="CU488" t="str">
        <f>IF(L488="Y","in collection","")</f>
        <v/>
      </c>
      <c r="CV488" t="str">
        <f>IF(L488="Y","dessicated","")</f>
        <v/>
      </c>
    </row>
    <row r="489" spans="1:100" ht="16.5" x14ac:dyDescent="0.3">
      <c r="A489" s="7"/>
      <c r="B489" s="19"/>
      <c r="C489" s="19"/>
      <c r="D489" s="19"/>
      <c r="E489" s="19"/>
      <c r="F489" s="19"/>
      <c r="G489" s="10"/>
      <c r="H489" s="14"/>
      <c r="I489" s="19"/>
      <c r="J489" s="19"/>
      <c r="K489" s="10"/>
      <c r="L489" s="19"/>
      <c r="M489" s="19"/>
      <c r="N489" s="19"/>
      <c r="O489" s="19"/>
      <c r="P489" s="19"/>
      <c r="Q489" s="24"/>
      <c r="R489" s="14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29"/>
      <c r="AL489" s="29"/>
      <c r="AM489" s="7"/>
      <c r="AN489" s="7"/>
      <c r="AO489" s="7"/>
      <c r="AP489" s="19"/>
      <c r="AQ489" s="19"/>
      <c r="AR489" s="19"/>
      <c r="AS489" s="14"/>
      <c r="AT489" s="19"/>
      <c r="AU489" s="19"/>
      <c r="AV489" s="19"/>
      <c r="AW489" s="14"/>
      <c r="AX489" s="19"/>
      <c r="AY489" s="19"/>
      <c r="AZ489" s="19"/>
      <c r="BA489" s="19"/>
      <c r="BB489" s="19"/>
      <c r="BC489" s="19"/>
      <c r="BD489" s="19"/>
      <c r="BE489" s="19"/>
      <c r="BF489" s="14"/>
      <c r="BG489" s="35" t="str">
        <f>IF(BB489&lt;&gt;"","&lt;a href='https://www.inaturalist.org/observations/"&amp;BB489&amp;" 'target='_blank' style='color: blue'&gt;iNaturalist Record: "&amp;BB489&amp;"&lt;/a&gt; ","")</f>
        <v/>
      </c>
      <c r="BH489" s="36" t="str">
        <f>IF(AT489&lt;&gt;"",AT489&amp;". ","")</f>
        <v/>
      </c>
      <c r="BI489" s="36" t="str">
        <f>IF(AV489&lt;&gt;"","Land use/disturbance history: "&amp;AV489&amp;". ","")</f>
        <v/>
      </c>
      <c r="BJ489" s="36" t="str">
        <f>IF(AW489&lt;&gt;"","Slope in degrees: "&amp;AW489&amp;". ","")</f>
        <v/>
      </c>
      <c r="BK489" s="36" t="str">
        <f>IF(AX489&lt;&gt;"","Slope aspect: "&amp;AX489&amp;". ","")</f>
        <v/>
      </c>
      <c r="BL489" s="36" t="str">
        <f>IF(AY489&lt;&gt;"","Soil description: "&amp;AY489&amp;". ","")</f>
        <v/>
      </c>
      <c r="BM489" s="36" t="str">
        <f>IF(BA489&lt;&gt;"","Terrain: "&amp;BA489&amp;". ","")</f>
        <v/>
      </c>
      <c r="BN489" s="36" t="str">
        <f t="shared" si="77"/>
        <v/>
      </c>
      <c r="BO489" t="str">
        <f t="shared" si="78"/>
        <v/>
      </c>
      <c r="BP489" t="str">
        <f>IF(BD489&lt;&gt;"","Permit: "&amp;BD489,"")</f>
        <v/>
      </c>
      <c r="BQ489" s="41" t="str">
        <f>IF(AA489="Abundant","Estimated frequency within viewshed: Abundant (&gt;500).",IF(AA489="Common","Estimated frequency within viewshed: Common (101-500).",IF(AA489="Frequent","Estimated frequency within viewshed: Frequent (11-100).",IF(AA489="Occasional","Estimated frequency within viewshed: Occasional (6-10).",IF(AA489="Rare","Estimated frequency within viewshed: Rare (1-5).","")))))</f>
        <v/>
      </c>
      <c r="BR489" s="41" t="str">
        <f>IF(B489&lt;&gt;"",B489&amp;". ","")</f>
        <v/>
      </c>
      <c r="BS489" s="41" t="str">
        <f>IF(M489="Same individual","Tissue sample collected.",IF(M489="Same population","Tissue sample collected from another individual in the same population.",""))</f>
        <v/>
      </c>
      <c r="BT489" s="41" t="str">
        <f>IF(R489&lt;&gt;"","Seed sample collected from "&amp;R489&amp;" plants within the same population.","")</f>
        <v/>
      </c>
      <c r="BU489" s="41" t="str">
        <f>IF(AB489&lt;&gt;"",AB489&amp;". ","")</f>
        <v/>
      </c>
      <c r="BV489" s="41" t="str">
        <f>IF(AE489&lt;&gt;"","Landowner: "&amp;AE489&amp;".","")</f>
        <v/>
      </c>
      <c r="BW489" s="41" t="str">
        <f>IF(AF489&lt;&gt;"","Element Occurrence ID: "&amp;AF489&amp;".","")</f>
        <v/>
      </c>
      <c r="BX489" s="41" t="str">
        <f t="shared" si="79"/>
        <v/>
      </c>
      <c r="BY489" t="str">
        <f t="shared" si="80"/>
        <v/>
      </c>
      <c r="BZ489" s="41" t="str">
        <f t="shared" si="81"/>
        <v/>
      </c>
      <c r="CA489" t="str">
        <f t="shared" si="82"/>
        <v/>
      </c>
      <c r="CB489" s="41" t="str">
        <f>IF(AU489&lt;&gt;"","Area immediately surrounding specimen: "&amp;AU489&amp;".","")</f>
        <v/>
      </c>
      <c r="CC489" s="41" t="str">
        <f>IF(T489&lt;&gt;"","Habit: "&amp;T489&amp;".","")</f>
        <v/>
      </c>
      <c r="CD489" s="41" t="str">
        <f>IF(U489&lt;&gt;"","Life history habit: "&amp;U489&amp;".","")</f>
        <v/>
      </c>
      <c r="CE489" s="41" t="str">
        <f>IF(V489&lt;&gt;"","Graminoid habit: "&amp;V489&amp;".","")</f>
        <v/>
      </c>
      <c r="CF489" s="41" t="str">
        <f>IF(W489&lt;&gt;"","Flower color: "&amp;W489&amp;".","")</f>
        <v/>
      </c>
      <c r="CG489" s="41" t="str">
        <f>IF(X489&lt;&gt;"","Height in centimeters: "&amp;X489&amp;".","")</f>
        <v/>
      </c>
      <c r="CH489" s="41" t="str">
        <f>IF(Y489&lt;&gt;"",Y489&amp;".","")</f>
        <v/>
      </c>
      <c r="CI489" s="41" t="str">
        <f t="shared" si="83"/>
        <v/>
      </c>
      <c r="CJ489" t="str">
        <f t="shared" si="84"/>
        <v/>
      </c>
      <c r="CK489" s="41" t="str">
        <f>IF(T489&lt;&gt;"","''habit'':"&amp;"''"&amp;T489&amp;"'',","")</f>
        <v/>
      </c>
      <c r="CL489" s="41" t="str">
        <f>IF(U489&lt;&gt;"","''life cycle habit'':"&amp;"''"&amp;U489&amp;"'',","")</f>
        <v/>
      </c>
      <c r="CM489" s="41" t="str">
        <f>IF(V489&lt;&gt;"","''graminoidHabit'':"&amp;"''"&amp;V489&amp;"'',","")</f>
        <v/>
      </c>
      <c r="CN489" s="41" t="str">
        <f>IF(W489&lt;&gt;"","''flower color'':"&amp;"''"&amp;W489&amp;"'',","")</f>
        <v/>
      </c>
      <c r="CO489" s="41" t="str">
        <f>IF(X489&lt;&gt;"","''heightInCentimeters'':"&amp;X489&amp;",","")</f>
        <v/>
      </c>
      <c r="CP489" s="41" t="str">
        <f>IF(Y489&lt;&gt;"",Y489,"")</f>
        <v/>
      </c>
      <c r="CQ489" s="41" t="str">
        <f t="shared" si="85"/>
        <v/>
      </c>
      <c r="CR489" s="42" t="str">
        <f t="shared" si="86"/>
        <v/>
      </c>
      <c r="CS489" t="str">
        <f t="shared" si="87"/>
        <v/>
      </c>
      <c r="CT489" t="str">
        <f>IF(L489="Y","tissue","")</f>
        <v/>
      </c>
      <c r="CU489" t="str">
        <f>IF(L489="Y","in collection","")</f>
        <v/>
      </c>
      <c r="CV489" t="str">
        <f>IF(L489="Y","dessicated","")</f>
        <v/>
      </c>
    </row>
    <row r="490" spans="1:100" ht="16.5" x14ac:dyDescent="0.3">
      <c r="A490" s="7"/>
      <c r="B490" s="19"/>
      <c r="C490" s="19"/>
      <c r="D490" s="19"/>
      <c r="E490" s="19"/>
      <c r="F490" s="19"/>
      <c r="G490" s="10"/>
      <c r="H490" s="14"/>
      <c r="I490" s="19"/>
      <c r="J490" s="19"/>
      <c r="K490" s="10"/>
      <c r="L490" s="19"/>
      <c r="M490" s="19"/>
      <c r="N490" s="19"/>
      <c r="O490" s="19"/>
      <c r="P490" s="19"/>
      <c r="Q490" s="24"/>
      <c r="R490" s="14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29"/>
      <c r="AL490" s="29"/>
      <c r="AM490" s="7"/>
      <c r="AN490" s="7"/>
      <c r="AO490" s="7"/>
      <c r="AP490" s="19"/>
      <c r="AQ490" s="19"/>
      <c r="AR490" s="19"/>
      <c r="AS490" s="14"/>
      <c r="AT490" s="19"/>
      <c r="AU490" s="19"/>
      <c r="AV490" s="19"/>
      <c r="AW490" s="14"/>
      <c r="AX490" s="19"/>
      <c r="AY490" s="19"/>
      <c r="AZ490" s="19"/>
      <c r="BA490" s="19"/>
      <c r="BB490" s="19"/>
      <c r="BC490" s="19"/>
      <c r="BD490" s="19"/>
      <c r="BE490" s="19"/>
      <c r="BF490" s="14"/>
      <c r="BG490" s="35" t="str">
        <f>IF(BB490&lt;&gt;"","&lt;a href='https://www.inaturalist.org/observations/"&amp;BB490&amp;" 'target='_blank' style='color: blue'&gt;iNaturalist Record: "&amp;BB490&amp;"&lt;/a&gt; ","")</f>
        <v/>
      </c>
      <c r="BH490" s="36" t="str">
        <f>IF(AT490&lt;&gt;"",AT490&amp;". ","")</f>
        <v/>
      </c>
      <c r="BI490" s="36" t="str">
        <f>IF(AV490&lt;&gt;"","Land use/disturbance history: "&amp;AV490&amp;". ","")</f>
        <v/>
      </c>
      <c r="BJ490" s="36" t="str">
        <f>IF(AW490&lt;&gt;"","Slope in degrees: "&amp;AW490&amp;". ","")</f>
        <v/>
      </c>
      <c r="BK490" s="36" t="str">
        <f>IF(AX490&lt;&gt;"","Slope aspect: "&amp;AX490&amp;". ","")</f>
        <v/>
      </c>
      <c r="BL490" s="36" t="str">
        <f>IF(AY490&lt;&gt;"","Soil description: "&amp;AY490&amp;". ","")</f>
        <v/>
      </c>
      <c r="BM490" s="36" t="str">
        <f>IF(BA490&lt;&gt;"","Terrain: "&amp;BA490&amp;". ","")</f>
        <v/>
      </c>
      <c r="BN490" s="36" t="str">
        <f t="shared" si="77"/>
        <v/>
      </c>
      <c r="BO490" t="str">
        <f t="shared" si="78"/>
        <v/>
      </c>
      <c r="BP490" t="str">
        <f>IF(BD490&lt;&gt;"","Permit: "&amp;BD490,"")</f>
        <v/>
      </c>
      <c r="BQ490" s="41" t="str">
        <f>IF(AA490="Abundant","Estimated frequency within viewshed: Abundant (&gt;500).",IF(AA490="Common","Estimated frequency within viewshed: Common (101-500).",IF(AA490="Frequent","Estimated frequency within viewshed: Frequent (11-100).",IF(AA490="Occasional","Estimated frequency within viewshed: Occasional (6-10).",IF(AA490="Rare","Estimated frequency within viewshed: Rare (1-5).","")))))</f>
        <v/>
      </c>
      <c r="BR490" s="41" t="str">
        <f>IF(B490&lt;&gt;"",B490&amp;". ","")</f>
        <v/>
      </c>
      <c r="BS490" s="41" t="str">
        <f>IF(M490="Same individual","Tissue sample collected.",IF(M490="Same population","Tissue sample collected from another individual in the same population.",""))</f>
        <v/>
      </c>
      <c r="BT490" s="41" t="str">
        <f>IF(R490&lt;&gt;"","Seed sample collected from "&amp;R490&amp;" plants within the same population.","")</f>
        <v/>
      </c>
      <c r="BU490" s="41" t="str">
        <f>IF(AB490&lt;&gt;"",AB490&amp;". ","")</f>
        <v/>
      </c>
      <c r="BV490" s="41" t="str">
        <f>IF(AE490&lt;&gt;"","Landowner: "&amp;AE490&amp;".","")</f>
        <v/>
      </c>
      <c r="BW490" s="41" t="str">
        <f>IF(AF490&lt;&gt;"","Element Occurrence ID: "&amp;AF490&amp;".","")</f>
        <v/>
      </c>
      <c r="BX490" s="41" t="str">
        <f t="shared" si="79"/>
        <v/>
      </c>
      <c r="BY490" t="str">
        <f t="shared" si="80"/>
        <v/>
      </c>
      <c r="BZ490" s="41" t="str">
        <f t="shared" si="81"/>
        <v/>
      </c>
      <c r="CA490" t="str">
        <f t="shared" si="82"/>
        <v/>
      </c>
      <c r="CB490" s="41" t="str">
        <f>IF(AU490&lt;&gt;"","Area immediately surrounding specimen: "&amp;AU490&amp;".","")</f>
        <v/>
      </c>
      <c r="CC490" s="41" t="str">
        <f>IF(T490&lt;&gt;"","Habit: "&amp;T490&amp;".","")</f>
        <v/>
      </c>
      <c r="CD490" s="41" t="str">
        <f>IF(U490&lt;&gt;"","Life history habit: "&amp;U490&amp;".","")</f>
        <v/>
      </c>
      <c r="CE490" s="41" t="str">
        <f>IF(V490&lt;&gt;"","Graminoid habit: "&amp;V490&amp;".","")</f>
        <v/>
      </c>
      <c r="CF490" s="41" t="str">
        <f>IF(W490&lt;&gt;"","Flower color: "&amp;W490&amp;".","")</f>
        <v/>
      </c>
      <c r="CG490" s="41" t="str">
        <f>IF(X490&lt;&gt;"","Height in centimeters: "&amp;X490&amp;".","")</f>
        <v/>
      </c>
      <c r="CH490" s="41" t="str">
        <f>IF(Y490&lt;&gt;"",Y490&amp;".","")</f>
        <v/>
      </c>
      <c r="CI490" s="41" t="str">
        <f t="shared" si="83"/>
        <v/>
      </c>
      <c r="CJ490" t="str">
        <f t="shared" si="84"/>
        <v/>
      </c>
      <c r="CK490" s="41" t="str">
        <f>IF(T490&lt;&gt;"","''habit'':"&amp;"''"&amp;T490&amp;"'',","")</f>
        <v/>
      </c>
      <c r="CL490" s="41" t="str">
        <f>IF(U490&lt;&gt;"","''life cycle habit'':"&amp;"''"&amp;U490&amp;"'',","")</f>
        <v/>
      </c>
      <c r="CM490" s="41" t="str">
        <f>IF(V490&lt;&gt;"","''graminoidHabit'':"&amp;"''"&amp;V490&amp;"'',","")</f>
        <v/>
      </c>
      <c r="CN490" s="41" t="str">
        <f>IF(W490&lt;&gt;"","''flower color'':"&amp;"''"&amp;W490&amp;"'',","")</f>
        <v/>
      </c>
      <c r="CO490" s="41" t="str">
        <f>IF(X490&lt;&gt;"","''heightInCentimeters'':"&amp;X490&amp;",","")</f>
        <v/>
      </c>
      <c r="CP490" s="41" t="str">
        <f>IF(Y490&lt;&gt;"",Y490,"")</f>
        <v/>
      </c>
      <c r="CQ490" s="41" t="str">
        <f t="shared" si="85"/>
        <v/>
      </c>
      <c r="CR490" s="42" t="str">
        <f t="shared" si="86"/>
        <v/>
      </c>
      <c r="CS490" t="str">
        <f t="shared" si="87"/>
        <v/>
      </c>
      <c r="CT490" t="str">
        <f>IF(L490="Y","tissue","")</f>
        <v/>
      </c>
      <c r="CU490" t="str">
        <f>IF(L490="Y","in collection","")</f>
        <v/>
      </c>
      <c r="CV490" t="str">
        <f>IF(L490="Y","dessicated","")</f>
        <v/>
      </c>
    </row>
    <row r="491" spans="1:100" ht="16.5" x14ac:dyDescent="0.3">
      <c r="A491" s="7"/>
      <c r="B491" s="19"/>
      <c r="C491" s="19"/>
      <c r="D491" s="19"/>
      <c r="E491" s="19"/>
      <c r="F491" s="19"/>
      <c r="G491" s="10"/>
      <c r="H491" s="14"/>
      <c r="I491" s="19"/>
      <c r="J491" s="19"/>
      <c r="K491" s="10"/>
      <c r="L491" s="19"/>
      <c r="M491" s="19"/>
      <c r="N491" s="19"/>
      <c r="O491" s="19"/>
      <c r="P491" s="19"/>
      <c r="Q491" s="24"/>
      <c r="R491" s="14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29"/>
      <c r="AL491" s="29"/>
      <c r="AM491" s="7"/>
      <c r="AN491" s="7"/>
      <c r="AO491" s="7"/>
      <c r="AP491" s="19"/>
      <c r="AQ491" s="19"/>
      <c r="AR491" s="19"/>
      <c r="AS491" s="14"/>
      <c r="AT491" s="19"/>
      <c r="AU491" s="19"/>
      <c r="AV491" s="19"/>
      <c r="AW491" s="14"/>
      <c r="AX491" s="19"/>
      <c r="AY491" s="19"/>
      <c r="AZ491" s="19"/>
      <c r="BA491" s="19"/>
      <c r="BB491" s="19"/>
      <c r="BC491" s="19"/>
      <c r="BD491" s="19"/>
      <c r="BE491" s="19"/>
      <c r="BF491" s="14"/>
      <c r="BG491" s="35" t="str">
        <f>IF(BB491&lt;&gt;"","&lt;a href='https://www.inaturalist.org/observations/"&amp;BB491&amp;" 'target='_blank' style='color: blue'&gt;iNaturalist Record: "&amp;BB491&amp;"&lt;/a&gt; ","")</f>
        <v/>
      </c>
      <c r="BH491" s="36" t="str">
        <f>IF(AT491&lt;&gt;"",AT491&amp;". ","")</f>
        <v/>
      </c>
      <c r="BI491" s="36" t="str">
        <f>IF(AV491&lt;&gt;"","Land use/disturbance history: "&amp;AV491&amp;". ","")</f>
        <v/>
      </c>
      <c r="BJ491" s="36" t="str">
        <f>IF(AW491&lt;&gt;"","Slope in degrees: "&amp;AW491&amp;". ","")</f>
        <v/>
      </c>
      <c r="BK491" s="36" t="str">
        <f>IF(AX491&lt;&gt;"","Slope aspect: "&amp;AX491&amp;". ","")</f>
        <v/>
      </c>
      <c r="BL491" s="36" t="str">
        <f>IF(AY491&lt;&gt;"","Soil description: "&amp;AY491&amp;". ","")</f>
        <v/>
      </c>
      <c r="BM491" s="36" t="str">
        <f>IF(BA491&lt;&gt;"","Terrain: "&amp;BA491&amp;". ","")</f>
        <v/>
      </c>
      <c r="BN491" s="36" t="str">
        <f t="shared" si="77"/>
        <v/>
      </c>
      <c r="BO491" t="str">
        <f t="shared" si="78"/>
        <v/>
      </c>
      <c r="BP491" t="str">
        <f>IF(BD491&lt;&gt;"","Permit: "&amp;BD491,"")</f>
        <v/>
      </c>
      <c r="BQ491" s="41" t="str">
        <f>IF(AA491="Abundant","Estimated frequency within viewshed: Abundant (&gt;500).",IF(AA491="Common","Estimated frequency within viewshed: Common (101-500).",IF(AA491="Frequent","Estimated frequency within viewshed: Frequent (11-100).",IF(AA491="Occasional","Estimated frequency within viewshed: Occasional (6-10).",IF(AA491="Rare","Estimated frequency within viewshed: Rare (1-5).","")))))</f>
        <v/>
      </c>
      <c r="BR491" s="41" t="str">
        <f>IF(B491&lt;&gt;"",B491&amp;". ","")</f>
        <v/>
      </c>
      <c r="BS491" s="41" t="str">
        <f>IF(M491="Same individual","Tissue sample collected.",IF(M491="Same population","Tissue sample collected from another individual in the same population.",""))</f>
        <v/>
      </c>
      <c r="BT491" s="41" t="str">
        <f>IF(R491&lt;&gt;"","Seed sample collected from "&amp;R491&amp;" plants within the same population.","")</f>
        <v/>
      </c>
      <c r="BU491" s="41" t="str">
        <f>IF(AB491&lt;&gt;"",AB491&amp;". ","")</f>
        <v/>
      </c>
      <c r="BV491" s="41" t="str">
        <f>IF(AE491&lt;&gt;"","Landowner: "&amp;AE491&amp;".","")</f>
        <v/>
      </c>
      <c r="BW491" s="41" t="str">
        <f>IF(AF491&lt;&gt;"","Element Occurrence ID: "&amp;AF491&amp;".","")</f>
        <v/>
      </c>
      <c r="BX491" s="41" t="str">
        <f t="shared" si="79"/>
        <v/>
      </c>
      <c r="BY491" t="str">
        <f t="shared" si="80"/>
        <v/>
      </c>
      <c r="BZ491" s="41" t="str">
        <f t="shared" si="81"/>
        <v/>
      </c>
      <c r="CA491" t="str">
        <f t="shared" si="82"/>
        <v/>
      </c>
      <c r="CB491" s="41" t="str">
        <f>IF(AU491&lt;&gt;"","Area immediately surrounding specimen: "&amp;AU491&amp;".","")</f>
        <v/>
      </c>
      <c r="CC491" s="41" t="str">
        <f>IF(T491&lt;&gt;"","Habit: "&amp;T491&amp;".","")</f>
        <v/>
      </c>
      <c r="CD491" s="41" t="str">
        <f>IF(U491&lt;&gt;"","Life history habit: "&amp;U491&amp;".","")</f>
        <v/>
      </c>
      <c r="CE491" s="41" t="str">
        <f>IF(V491&lt;&gt;"","Graminoid habit: "&amp;V491&amp;".","")</f>
        <v/>
      </c>
      <c r="CF491" s="41" t="str">
        <f>IF(W491&lt;&gt;"","Flower color: "&amp;W491&amp;".","")</f>
        <v/>
      </c>
      <c r="CG491" s="41" t="str">
        <f>IF(X491&lt;&gt;"","Height in centimeters: "&amp;X491&amp;".","")</f>
        <v/>
      </c>
      <c r="CH491" s="41" t="str">
        <f>IF(Y491&lt;&gt;"",Y491&amp;".","")</f>
        <v/>
      </c>
      <c r="CI491" s="41" t="str">
        <f t="shared" si="83"/>
        <v/>
      </c>
      <c r="CJ491" t="str">
        <f t="shared" si="84"/>
        <v/>
      </c>
      <c r="CK491" s="41" t="str">
        <f>IF(T491&lt;&gt;"","''habit'':"&amp;"''"&amp;T491&amp;"'',","")</f>
        <v/>
      </c>
      <c r="CL491" s="41" t="str">
        <f>IF(U491&lt;&gt;"","''life cycle habit'':"&amp;"''"&amp;U491&amp;"'',","")</f>
        <v/>
      </c>
      <c r="CM491" s="41" t="str">
        <f>IF(V491&lt;&gt;"","''graminoidHabit'':"&amp;"''"&amp;V491&amp;"'',","")</f>
        <v/>
      </c>
      <c r="CN491" s="41" t="str">
        <f>IF(W491&lt;&gt;"","''flower color'':"&amp;"''"&amp;W491&amp;"'',","")</f>
        <v/>
      </c>
      <c r="CO491" s="41" t="str">
        <f>IF(X491&lt;&gt;"","''heightInCentimeters'':"&amp;X491&amp;",","")</f>
        <v/>
      </c>
      <c r="CP491" s="41" t="str">
        <f>IF(Y491&lt;&gt;"",Y491,"")</f>
        <v/>
      </c>
      <c r="CQ491" s="41" t="str">
        <f t="shared" si="85"/>
        <v/>
      </c>
      <c r="CR491" s="42" t="str">
        <f t="shared" si="86"/>
        <v/>
      </c>
      <c r="CS491" t="str">
        <f t="shared" si="87"/>
        <v/>
      </c>
      <c r="CT491" t="str">
        <f>IF(L491="Y","tissue","")</f>
        <v/>
      </c>
      <c r="CU491" t="str">
        <f>IF(L491="Y","in collection","")</f>
        <v/>
      </c>
      <c r="CV491" t="str">
        <f>IF(L491="Y","dessicated","")</f>
        <v/>
      </c>
    </row>
    <row r="492" spans="1:100" ht="16.5" x14ac:dyDescent="0.3">
      <c r="A492" s="7"/>
      <c r="B492" s="19"/>
      <c r="C492" s="19"/>
      <c r="D492" s="19"/>
      <c r="E492" s="19"/>
      <c r="F492" s="19"/>
      <c r="G492" s="10"/>
      <c r="H492" s="14"/>
      <c r="I492" s="19"/>
      <c r="J492" s="19"/>
      <c r="K492" s="10"/>
      <c r="L492" s="19"/>
      <c r="M492" s="19"/>
      <c r="N492" s="19"/>
      <c r="O492" s="19"/>
      <c r="P492" s="19"/>
      <c r="Q492" s="24"/>
      <c r="R492" s="14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29"/>
      <c r="AL492" s="29"/>
      <c r="AM492" s="7"/>
      <c r="AN492" s="7"/>
      <c r="AO492" s="7"/>
      <c r="AP492" s="19"/>
      <c r="AQ492" s="19"/>
      <c r="AR492" s="19"/>
      <c r="AS492" s="14"/>
      <c r="AT492" s="19"/>
      <c r="AU492" s="19"/>
      <c r="AV492" s="19"/>
      <c r="AW492" s="14"/>
      <c r="AX492" s="19"/>
      <c r="AY492" s="19"/>
      <c r="AZ492" s="19"/>
      <c r="BA492" s="19"/>
      <c r="BB492" s="19"/>
      <c r="BC492" s="19"/>
      <c r="BD492" s="19"/>
      <c r="BE492" s="19"/>
      <c r="BF492" s="14"/>
      <c r="BG492" s="35" t="str">
        <f>IF(BB492&lt;&gt;"","&lt;a href='https://www.inaturalist.org/observations/"&amp;BB492&amp;" 'target='_blank' style='color: blue'&gt;iNaturalist Record: "&amp;BB492&amp;"&lt;/a&gt; ","")</f>
        <v/>
      </c>
      <c r="BH492" s="36" t="str">
        <f>IF(AT492&lt;&gt;"",AT492&amp;". ","")</f>
        <v/>
      </c>
      <c r="BI492" s="36" t="str">
        <f>IF(AV492&lt;&gt;"","Land use/disturbance history: "&amp;AV492&amp;". ","")</f>
        <v/>
      </c>
      <c r="BJ492" s="36" t="str">
        <f>IF(AW492&lt;&gt;"","Slope in degrees: "&amp;AW492&amp;". ","")</f>
        <v/>
      </c>
      <c r="BK492" s="36" t="str">
        <f>IF(AX492&lt;&gt;"","Slope aspect: "&amp;AX492&amp;". ","")</f>
        <v/>
      </c>
      <c r="BL492" s="36" t="str">
        <f>IF(AY492&lt;&gt;"","Soil description: "&amp;AY492&amp;". ","")</f>
        <v/>
      </c>
      <c r="BM492" s="36" t="str">
        <f>IF(BA492&lt;&gt;"","Terrain: "&amp;BA492&amp;". ","")</f>
        <v/>
      </c>
      <c r="BN492" s="36" t="str">
        <f t="shared" si="77"/>
        <v/>
      </c>
      <c r="BO492" t="str">
        <f t="shared" si="78"/>
        <v/>
      </c>
      <c r="BP492" t="str">
        <f>IF(BD492&lt;&gt;"","Permit: "&amp;BD492,"")</f>
        <v/>
      </c>
      <c r="BQ492" s="41" t="str">
        <f>IF(AA492="Abundant","Estimated frequency within viewshed: Abundant (&gt;500).",IF(AA492="Common","Estimated frequency within viewshed: Common (101-500).",IF(AA492="Frequent","Estimated frequency within viewshed: Frequent (11-100).",IF(AA492="Occasional","Estimated frequency within viewshed: Occasional (6-10).",IF(AA492="Rare","Estimated frequency within viewshed: Rare (1-5).","")))))</f>
        <v/>
      </c>
      <c r="BR492" s="41" t="str">
        <f>IF(B492&lt;&gt;"",B492&amp;". ","")</f>
        <v/>
      </c>
      <c r="BS492" s="41" t="str">
        <f>IF(M492="Same individual","Tissue sample collected.",IF(M492="Same population","Tissue sample collected from another individual in the same population.",""))</f>
        <v/>
      </c>
      <c r="BT492" s="41" t="str">
        <f>IF(R492&lt;&gt;"","Seed sample collected from "&amp;R492&amp;" plants within the same population.","")</f>
        <v/>
      </c>
      <c r="BU492" s="41" t="str">
        <f>IF(AB492&lt;&gt;"",AB492&amp;". ","")</f>
        <v/>
      </c>
      <c r="BV492" s="41" t="str">
        <f>IF(AE492&lt;&gt;"","Landowner: "&amp;AE492&amp;".","")</f>
        <v/>
      </c>
      <c r="BW492" s="41" t="str">
        <f>IF(AF492&lt;&gt;"","Element Occurrence ID: "&amp;AF492&amp;".","")</f>
        <v/>
      </c>
      <c r="BX492" s="41" t="str">
        <f t="shared" si="79"/>
        <v/>
      </c>
      <c r="BY492" t="str">
        <f t="shared" si="80"/>
        <v/>
      </c>
      <c r="BZ492" s="41" t="str">
        <f t="shared" si="81"/>
        <v/>
      </c>
      <c r="CA492" t="str">
        <f t="shared" si="82"/>
        <v/>
      </c>
      <c r="CB492" s="41" t="str">
        <f>IF(AU492&lt;&gt;"","Area immediately surrounding specimen: "&amp;AU492&amp;".","")</f>
        <v/>
      </c>
      <c r="CC492" s="41" t="str">
        <f>IF(T492&lt;&gt;"","Habit: "&amp;T492&amp;".","")</f>
        <v/>
      </c>
      <c r="CD492" s="41" t="str">
        <f>IF(U492&lt;&gt;"","Life history habit: "&amp;U492&amp;".","")</f>
        <v/>
      </c>
      <c r="CE492" s="41" t="str">
        <f>IF(V492&lt;&gt;"","Graminoid habit: "&amp;V492&amp;".","")</f>
        <v/>
      </c>
      <c r="CF492" s="41" t="str">
        <f>IF(W492&lt;&gt;"","Flower color: "&amp;W492&amp;".","")</f>
        <v/>
      </c>
      <c r="CG492" s="41" t="str">
        <f>IF(X492&lt;&gt;"","Height in centimeters: "&amp;X492&amp;".","")</f>
        <v/>
      </c>
      <c r="CH492" s="41" t="str">
        <f>IF(Y492&lt;&gt;"",Y492&amp;".","")</f>
        <v/>
      </c>
      <c r="CI492" s="41" t="str">
        <f t="shared" si="83"/>
        <v/>
      </c>
      <c r="CJ492" t="str">
        <f t="shared" si="84"/>
        <v/>
      </c>
      <c r="CK492" s="41" t="str">
        <f>IF(T492&lt;&gt;"","''habit'':"&amp;"''"&amp;T492&amp;"'',","")</f>
        <v/>
      </c>
      <c r="CL492" s="41" t="str">
        <f>IF(U492&lt;&gt;"","''life cycle habit'':"&amp;"''"&amp;U492&amp;"'',","")</f>
        <v/>
      </c>
      <c r="CM492" s="41" t="str">
        <f>IF(V492&lt;&gt;"","''graminoidHabit'':"&amp;"''"&amp;V492&amp;"'',","")</f>
        <v/>
      </c>
      <c r="CN492" s="41" t="str">
        <f>IF(W492&lt;&gt;"","''flower color'':"&amp;"''"&amp;W492&amp;"'',","")</f>
        <v/>
      </c>
      <c r="CO492" s="41" t="str">
        <f>IF(X492&lt;&gt;"","''heightInCentimeters'':"&amp;X492&amp;",","")</f>
        <v/>
      </c>
      <c r="CP492" s="41" t="str">
        <f>IF(Y492&lt;&gt;"",Y492,"")</f>
        <v/>
      </c>
      <c r="CQ492" s="41" t="str">
        <f t="shared" si="85"/>
        <v/>
      </c>
      <c r="CR492" s="42" t="str">
        <f t="shared" si="86"/>
        <v/>
      </c>
      <c r="CS492" t="str">
        <f t="shared" si="87"/>
        <v/>
      </c>
      <c r="CT492" t="str">
        <f>IF(L492="Y","tissue","")</f>
        <v/>
      </c>
      <c r="CU492" t="str">
        <f>IF(L492="Y","in collection","")</f>
        <v/>
      </c>
      <c r="CV492" t="str">
        <f>IF(L492="Y","dessicated","")</f>
        <v/>
      </c>
    </row>
    <row r="493" spans="1:100" ht="16.5" x14ac:dyDescent="0.3">
      <c r="A493" s="7"/>
      <c r="B493" s="19"/>
      <c r="C493" s="19"/>
      <c r="D493" s="19"/>
      <c r="E493" s="19"/>
      <c r="F493" s="19"/>
      <c r="G493" s="10"/>
      <c r="H493" s="14"/>
      <c r="I493" s="19"/>
      <c r="J493" s="19"/>
      <c r="K493" s="10"/>
      <c r="L493" s="19"/>
      <c r="M493" s="19"/>
      <c r="N493" s="19"/>
      <c r="O493" s="19"/>
      <c r="P493" s="19"/>
      <c r="Q493" s="24"/>
      <c r="R493" s="14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29"/>
      <c r="AL493" s="29"/>
      <c r="AM493" s="7"/>
      <c r="AN493" s="7"/>
      <c r="AO493" s="7"/>
      <c r="AP493" s="19"/>
      <c r="AQ493" s="19"/>
      <c r="AR493" s="19"/>
      <c r="AS493" s="14"/>
      <c r="AT493" s="19"/>
      <c r="AU493" s="19"/>
      <c r="AV493" s="19"/>
      <c r="AW493" s="14"/>
      <c r="AX493" s="19"/>
      <c r="AY493" s="19"/>
      <c r="AZ493" s="19"/>
      <c r="BA493" s="19"/>
      <c r="BB493" s="19"/>
      <c r="BC493" s="19"/>
      <c r="BD493" s="19"/>
      <c r="BE493" s="19"/>
      <c r="BF493" s="14"/>
      <c r="BG493" s="35" t="str">
        <f>IF(BB493&lt;&gt;"","&lt;a href='https://www.inaturalist.org/observations/"&amp;BB493&amp;" 'target='_blank' style='color: blue'&gt;iNaturalist Record: "&amp;BB493&amp;"&lt;/a&gt; ","")</f>
        <v/>
      </c>
      <c r="BH493" s="36" t="str">
        <f>IF(AT493&lt;&gt;"",AT493&amp;". ","")</f>
        <v/>
      </c>
      <c r="BI493" s="36" t="str">
        <f>IF(AV493&lt;&gt;"","Land use/disturbance history: "&amp;AV493&amp;". ","")</f>
        <v/>
      </c>
      <c r="BJ493" s="36" t="str">
        <f>IF(AW493&lt;&gt;"","Slope in degrees: "&amp;AW493&amp;". ","")</f>
        <v/>
      </c>
      <c r="BK493" s="36" t="str">
        <f>IF(AX493&lt;&gt;"","Slope aspect: "&amp;AX493&amp;". ","")</f>
        <v/>
      </c>
      <c r="BL493" s="36" t="str">
        <f>IF(AY493&lt;&gt;"","Soil description: "&amp;AY493&amp;". ","")</f>
        <v/>
      </c>
      <c r="BM493" s="36" t="str">
        <f>IF(BA493&lt;&gt;"","Terrain: "&amp;BA493&amp;". ","")</f>
        <v/>
      </c>
      <c r="BN493" s="36" t="str">
        <f t="shared" si="77"/>
        <v/>
      </c>
      <c r="BO493" t="str">
        <f t="shared" si="78"/>
        <v/>
      </c>
      <c r="BP493" t="str">
        <f>IF(BD493&lt;&gt;"","Permit: "&amp;BD493,"")</f>
        <v/>
      </c>
      <c r="BQ493" s="41" t="str">
        <f>IF(AA493="Abundant","Estimated frequency within viewshed: Abundant (&gt;500).",IF(AA493="Common","Estimated frequency within viewshed: Common (101-500).",IF(AA493="Frequent","Estimated frequency within viewshed: Frequent (11-100).",IF(AA493="Occasional","Estimated frequency within viewshed: Occasional (6-10).",IF(AA493="Rare","Estimated frequency within viewshed: Rare (1-5).","")))))</f>
        <v/>
      </c>
      <c r="BR493" s="41" t="str">
        <f>IF(B493&lt;&gt;"",B493&amp;". ","")</f>
        <v/>
      </c>
      <c r="BS493" s="41" t="str">
        <f>IF(M493="Same individual","Tissue sample collected.",IF(M493="Same population","Tissue sample collected from another individual in the same population.",""))</f>
        <v/>
      </c>
      <c r="BT493" s="41" t="str">
        <f>IF(R493&lt;&gt;"","Seed sample collected from "&amp;R493&amp;" plants within the same population.","")</f>
        <v/>
      </c>
      <c r="BU493" s="41" t="str">
        <f>IF(AB493&lt;&gt;"",AB493&amp;". ","")</f>
        <v/>
      </c>
      <c r="BV493" s="41" t="str">
        <f>IF(AE493&lt;&gt;"","Landowner: "&amp;AE493&amp;".","")</f>
        <v/>
      </c>
      <c r="BW493" s="41" t="str">
        <f>IF(AF493&lt;&gt;"","Element Occurrence ID: "&amp;AF493&amp;".","")</f>
        <v/>
      </c>
      <c r="BX493" s="41" t="str">
        <f t="shared" si="79"/>
        <v/>
      </c>
      <c r="BY493" t="str">
        <f t="shared" si="80"/>
        <v/>
      </c>
      <c r="BZ493" s="41" t="str">
        <f t="shared" si="81"/>
        <v/>
      </c>
      <c r="CA493" t="str">
        <f t="shared" si="82"/>
        <v/>
      </c>
      <c r="CB493" s="41" t="str">
        <f>IF(AU493&lt;&gt;"","Area immediately surrounding specimen: "&amp;AU493&amp;".","")</f>
        <v/>
      </c>
      <c r="CC493" s="41" t="str">
        <f>IF(T493&lt;&gt;"","Habit: "&amp;T493&amp;".","")</f>
        <v/>
      </c>
      <c r="CD493" s="41" t="str">
        <f>IF(U493&lt;&gt;"","Life history habit: "&amp;U493&amp;".","")</f>
        <v/>
      </c>
      <c r="CE493" s="41" t="str">
        <f>IF(V493&lt;&gt;"","Graminoid habit: "&amp;V493&amp;".","")</f>
        <v/>
      </c>
      <c r="CF493" s="41" t="str">
        <f>IF(W493&lt;&gt;"","Flower color: "&amp;W493&amp;".","")</f>
        <v/>
      </c>
      <c r="CG493" s="41" t="str">
        <f>IF(X493&lt;&gt;"","Height in centimeters: "&amp;X493&amp;".","")</f>
        <v/>
      </c>
      <c r="CH493" s="41" t="str">
        <f>IF(Y493&lt;&gt;"",Y493&amp;".","")</f>
        <v/>
      </c>
      <c r="CI493" s="41" t="str">
        <f t="shared" si="83"/>
        <v/>
      </c>
      <c r="CJ493" t="str">
        <f t="shared" si="84"/>
        <v/>
      </c>
      <c r="CK493" s="41" t="str">
        <f>IF(T493&lt;&gt;"","''habit'':"&amp;"''"&amp;T493&amp;"'',","")</f>
        <v/>
      </c>
      <c r="CL493" s="41" t="str">
        <f>IF(U493&lt;&gt;"","''life cycle habit'':"&amp;"''"&amp;U493&amp;"'',","")</f>
        <v/>
      </c>
      <c r="CM493" s="41" t="str">
        <f>IF(V493&lt;&gt;"","''graminoidHabit'':"&amp;"''"&amp;V493&amp;"'',","")</f>
        <v/>
      </c>
      <c r="CN493" s="41" t="str">
        <f>IF(W493&lt;&gt;"","''flower color'':"&amp;"''"&amp;W493&amp;"'',","")</f>
        <v/>
      </c>
      <c r="CO493" s="41" t="str">
        <f>IF(X493&lt;&gt;"","''heightInCentimeters'':"&amp;X493&amp;",","")</f>
        <v/>
      </c>
      <c r="CP493" s="41" t="str">
        <f>IF(Y493&lt;&gt;"",Y493,"")</f>
        <v/>
      </c>
      <c r="CQ493" s="41" t="str">
        <f t="shared" si="85"/>
        <v/>
      </c>
      <c r="CR493" s="42" t="str">
        <f t="shared" si="86"/>
        <v/>
      </c>
      <c r="CS493" t="str">
        <f t="shared" si="87"/>
        <v/>
      </c>
      <c r="CT493" t="str">
        <f>IF(L493="Y","tissue","")</f>
        <v/>
      </c>
      <c r="CU493" t="str">
        <f>IF(L493="Y","in collection","")</f>
        <v/>
      </c>
      <c r="CV493" t="str">
        <f>IF(L493="Y","dessicated","")</f>
        <v/>
      </c>
    </row>
    <row r="494" spans="1:100" ht="16.5" x14ac:dyDescent="0.3">
      <c r="A494" s="7"/>
      <c r="B494" s="19"/>
      <c r="C494" s="19"/>
      <c r="D494" s="19"/>
      <c r="E494" s="19"/>
      <c r="F494" s="19"/>
      <c r="G494" s="10"/>
      <c r="H494" s="14"/>
      <c r="I494" s="19"/>
      <c r="J494" s="19"/>
      <c r="K494" s="10"/>
      <c r="L494" s="19"/>
      <c r="M494" s="19"/>
      <c r="N494" s="19"/>
      <c r="O494" s="19"/>
      <c r="P494" s="19"/>
      <c r="Q494" s="24"/>
      <c r="R494" s="14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29"/>
      <c r="AL494" s="29"/>
      <c r="AM494" s="7"/>
      <c r="AN494" s="7"/>
      <c r="AO494" s="7"/>
      <c r="AP494" s="19"/>
      <c r="AQ494" s="19"/>
      <c r="AR494" s="19"/>
      <c r="AS494" s="14"/>
      <c r="AT494" s="19"/>
      <c r="AU494" s="19"/>
      <c r="AV494" s="19"/>
      <c r="AW494" s="14"/>
      <c r="AX494" s="19"/>
      <c r="AY494" s="19"/>
      <c r="AZ494" s="19"/>
      <c r="BA494" s="19"/>
      <c r="BB494" s="19"/>
      <c r="BC494" s="19"/>
      <c r="BD494" s="19"/>
      <c r="BE494" s="19"/>
      <c r="BF494" s="14"/>
      <c r="BG494" s="35" t="str">
        <f>IF(BB494&lt;&gt;"","&lt;a href='https://www.inaturalist.org/observations/"&amp;BB494&amp;" 'target='_blank' style='color: blue'&gt;iNaturalist Record: "&amp;BB494&amp;"&lt;/a&gt; ","")</f>
        <v/>
      </c>
      <c r="BH494" s="36" t="str">
        <f>IF(AT494&lt;&gt;"",AT494&amp;". ","")</f>
        <v/>
      </c>
      <c r="BI494" s="36" t="str">
        <f>IF(AV494&lt;&gt;"","Land use/disturbance history: "&amp;AV494&amp;". ","")</f>
        <v/>
      </c>
      <c r="BJ494" s="36" t="str">
        <f>IF(AW494&lt;&gt;"","Slope in degrees: "&amp;AW494&amp;". ","")</f>
        <v/>
      </c>
      <c r="BK494" s="36" t="str">
        <f>IF(AX494&lt;&gt;"","Slope aspect: "&amp;AX494&amp;". ","")</f>
        <v/>
      </c>
      <c r="BL494" s="36" t="str">
        <f>IF(AY494&lt;&gt;"","Soil description: "&amp;AY494&amp;". ","")</f>
        <v/>
      </c>
      <c r="BM494" s="36" t="str">
        <f>IF(BA494&lt;&gt;"","Terrain: "&amp;BA494&amp;". ","")</f>
        <v/>
      </c>
      <c r="BN494" s="36" t="str">
        <f t="shared" si="77"/>
        <v/>
      </c>
      <c r="BO494" t="str">
        <f t="shared" si="78"/>
        <v/>
      </c>
      <c r="BP494" t="str">
        <f>IF(BD494&lt;&gt;"","Permit: "&amp;BD494,"")</f>
        <v/>
      </c>
      <c r="BQ494" s="41" t="str">
        <f>IF(AA494="Abundant","Estimated frequency within viewshed: Abundant (&gt;500).",IF(AA494="Common","Estimated frequency within viewshed: Common (101-500).",IF(AA494="Frequent","Estimated frequency within viewshed: Frequent (11-100).",IF(AA494="Occasional","Estimated frequency within viewshed: Occasional (6-10).",IF(AA494="Rare","Estimated frequency within viewshed: Rare (1-5).","")))))</f>
        <v/>
      </c>
      <c r="BR494" s="41" t="str">
        <f>IF(B494&lt;&gt;"",B494&amp;". ","")</f>
        <v/>
      </c>
      <c r="BS494" s="41" t="str">
        <f>IF(M494="Same individual","Tissue sample collected.",IF(M494="Same population","Tissue sample collected from another individual in the same population.",""))</f>
        <v/>
      </c>
      <c r="BT494" s="41" t="str">
        <f>IF(R494&lt;&gt;"","Seed sample collected from "&amp;R494&amp;" plants within the same population.","")</f>
        <v/>
      </c>
      <c r="BU494" s="41" t="str">
        <f>IF(AB494&lt;&gt;"",AB494&amp;". ","")</f>
        <v/>
      </c>
      <c r="BV494" s="41" t="str">
        <f>IF(AE494&lt;&gt;"","Landowner: "&amp;AE494&amp;".","")</f>
        <v/>
      </c>
      <c r="BW494" s="41" t="str">
        <f>IF(AF494&lt;&gt;"","Element Occurrence ID: "&amp;AF494&amp;".","")</f>
        <v/>
      </c>
      <c r="BX494" s="41" t="str">
        <f t="shared" si="79"/>
        <v/>
      </c>
      <c r="BY494" t="str">
        <f t="shared" si="80"/>
        <v/>
      </c>
      <c r="BZ494" s="41" t="str">
        <f t="shared" si="81"/>
        <v/>
      </c>
      <c r="CA494" t="str">
        <f t="shared" si="82"/>
        <v/>
      </c>
      <c r="CB494" s="41" t="str">
        <f>IF(AU494&lt;&gt;"","Area immediately surrounding specimen: "&amp;AU494&amp;".","")</f>
        <v/>
      </c>
      <c r="CC494" s="41" t="str">
        <f>IF(T494&lt;&gt;"","Habit: "&amp;T494&amp;".","")</f>
        <v/>
      </c>
      <c r="CD494" s="41" t="str">
        <f>IF(U494&lt;&gt;"","Life history habit: "&amp;U494&amp;".","")</f>
        <v/>
      </c>
      <c r="CE494" s="41" t="str">
        <f>IF(V494&lt;&gt;"","Graminoid habit: "&amp;V494&amp;".","")</f>
        <v/>
      </c>
      <c r="CF494" s="41" t="str">
        <f>IF(W494&lt;&gt;"","Flower color: "&amp;W494&amp;".","")</f>
        <v/>
      </c>
      <c r="CG494" s="41" t="str">
        <f>IF(X494&lt;&gt;"","Height in centimeters: "&amp;X494&amp;".","")</f>
        <v/>
      </c>
      <c r="CH494" s="41" t="str">
        <f>IF(Y494&lt;&gt;"",Y494&amp;".","")</f>
        <v/>
      </c>
      <c r="CI494" s="41" t="str">
        <f t="shared" si="83"/>
        <v/>
      </c>
      <c r="CJ494" t="str">
        <f t="shared" si="84"/>
        <v/>
      </c>
      <c r="CK494" s="41" t="str">
        <f>IF(T494&lt;&gt;"","''habit'':"&amp;"''"&amp;T494&amp;"'',","")</f>
        <v/>
      </c>
      <c r="CL494" s="41" t="str">
        <f>IF(U494&lt;&gt;"","''life cycle habit'':"&amp;"''"&amp;U494&amp;"'',","")</f>
        <v/>
      </c>
      <c r="CM494" s="41" t="str">
        <f>IF(V494&lt;&gt;"","''graminoidHabit'':"&amp;"''"&amp;V494&amp;"'',","")</f>
        <v/>
      </c>
      <c r="CN494" s="41" t="str">
        <f>IF(W494&lt;&gt;"","''flower color'':"&amp;"''"&amp;W494&amp;"'',","")</f>
        <v/>
      </c>
      <c r="CO494" s="41" t="str">
        <f>IF(X494&lt;&gt;"","''heightInCentimeters'':"&amp;X494&amp;",","")</f>
        <v/>
      </c>
      <c r="CP494" s="41" t="str">
        <f>IF(Y494&lt;&gt;"",Y494,"")</f>
        <v/>
      </c>
      <c r="CQ494" s="41" t="str">
        <f t="shared" si="85"/>
        <v/>
      </c>
      <c r="CR494" s="42" t="str">
        <f t="shared" si="86"/>
        <v/>
      </c>
      <c r="CS494" t="str">
        <f t="shared" si="87"/>
        <v/>
      </c>
      <c r="CT494" t="str">
        <f>IF(L494="Y","tissue","")</f>
        <v/>
      </c>
      <c r="CU494" t="str">
        <f>IF(L494="Y","in collection","")</f>
        <v/>
      </c>
      <c r="CV494" t="str">
        <f>IF(L494="Y","dessicated","")</f>
        <v/>
      </c>
    </row>
    <row r="495" spans="1:100" ht="16.5" x14ac:dyDescent="0.3">
      <c r="A495" s="7"/>
      <c r="B495" s="19"/>
      <c r="C495" s="19"/>
      <c r="D495" s="19"/>
      <c r="E495" s="19"/>
      <c r="F495" s="19"/>
      <c r="G495" s="10"/>
      <c r="H495" s="14"/>
      <c r="I495" s="19"/>
      <c r="J495" s="19"/>
      <c r="K495" s="10"/>
      <c r="L495" s="19"/>
      <c r="M495" s="19"/>
      <c r="N495" s="19"/>
      <c r="O495" s="19"/>
      <c r="P495" s="19"/>
      <c r="Q495" s="24"/>
      <c r="R495" s="14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29"/>
      <c r="AL495" s="29"/>
      <c r="AM495" s="7"/>
      <c r="AN495" s="7"/>
      <c r="AO495" s="7"/>
      <c r="AP495" s="19"/>
      <c r="AQ495" s="19"/>
      <c r="AR495" s="19"/>
      <c r="AS495" s="14"/>
      <c r="AT495" s="19"/>
      <c r="AU495" s="19"/>
      <c r="AV495" s="19"/>
      <c r="AW495" s="14"/>
      <c r="AX495" s="19"/>
      <c r="AY495" s="19"/>
      <c r="AZ495" s="19"/>
      <c r="BA495" s="19"/>
      <c r="BB495" s="19"/>
      <c r="BC495" s="19"/>
      <c r="BD495" s="19"/>
      <c r="BE495" s="19"/>
      <c r="BF495" s="14"/>
      <c r="BG495" s="35" t="str">
        <f>IF(BB495&lt;&gt;"","&lt;a href='https://www.inaturalist.org/observations/"&amp;BB495&amp;" 'target='_blank' style='color: blue'&gt;iNaturalist Record: "&amp;BB495&amp;"&lt;/a&gt; ","")</f>
        <v/>
      </c>
      <c r="BH495" s="36" t="str">
        <f>IF(AT495&lt;&gt;"",AT495&amp;". ","")</f>
        <v/>
      </c>
      <c r="BI495" s="36" t="str">
        <f>IF(AV495&lt;&gt;"","Land use/disturbance history: "&amp;AV495&amp;". ","")</f>
        <v/>
      </c>
      <c r="BJ495" s="36" t="str">
        <f>IF(AW495&lt;&gt;"","Slope in degrees: "&amp;AW495&amp;". ","")</f>
        <v/>
      </c>
      <c r="BK495" s="36" t="str">
        <f>IF(AX495&lt;&gt;"","Slope aspect: "&amp;AX495&amp;". ","")</f>
        <v/>
      </c>
      <c r="BL495" s="36" t="str">
        <f>IF(AY495&lt;&gt;"","Soil description: "&amp;AY495&amp;". ","")</f>
        <v/>
      </c>
      <c r="BM495" s="36" t="str">
        <f>IF(BA495&lt;&gt;"","Terrain: "&amp;BA495&amp;". ","")</f>
        <v/>
      </c>
      <c r="BN495" s="36" t="str">
        <f t="shared" si="77"/>
        <v/>
      </c>
      <c r="BO495" t="str">
        <f t="shared" si="78"/>
        <v/>
      </c>
      <c r="BP495" t="str">
        <f>IF(BD495&lt;&gt;"","Permit: "&amp;BD495,"")</f>
        <v/>
      </c>
      <c r="BQ495" s="41" t="str">
        <f>IF(AA495="Abundant","Estimated frequency within viewshed: Abundant (&gt;500).",IF(AA495="Common","Estimated frequency within viewshed: Common (101-500).",IF(AA495="Frequent","Estimated frequency within viewshed: Frequent (11-100).",IF(AA495="Occasional","Estimated frequency within viewshed: Occasional (6-10).",IF(AA495="Rare","Estimated frequency within viewshed: Rare (1-5).","")))))</f>
        <v/>
      </c>
      <c r="BR495" s="41" t="str">
        <f>IF(B495&lt;&gt;"",B495&amp;". ","")</f>
        <v/>
      </c>
      <c r="BS495" s="41" t="str">
        <f>IF(M495="Same individual","Tissue sample collected.",IF(M495="Same population","Tissue sample collected from another individual in the same population.",""))</f>
        <v/>
      </c>
      <c r="BT495" s="41" t="str">
        <f>IF(R495&lt;&gt;"","Seed sample collected from "&amp;R495&amp;" plants within the same population.","")</f>
        <v/>
      </c>
      <c r="BU495" s="41" t="str">
        <f>IF(AB495&lt;&gt;"",AB495&amp;". ","")</f>
        <v/>
      </c>
      <c r="BV495" s="41" t="str">
        <f>IF(AE495&lt;&gt;"","Landowner: "&amp;AE495&amp;".","")</f>
        <v/>
      </c>
      <c r="BW495" s="41" t="str">
        <f>IF(AF495&lt;&gt;"","Element Occurrence ID: "&amp;AF495&amp;".","")</f>
        <v/>
      </c>
      <c r="BX495" s="41" t="str">
        <f t="shared" si="79"/>
        <v/>
      </c>
      <c r="BY495" t="str">
        <f t="shared" si="80"/>
        <v/>
      </c>
      <c r="BZ495" s="41" t="str">
        <f t="shared" si="81"/>
        <v/>
      </c>
      <c r="CA495" t="str">
        <f t="shared" si="82"/>
        <v/>
      </c>
      <c r="CB495" s="41" t="str">
        <f>IF(AU495&lt;&gt;"","Area immediately surrounding specimen: "&amp;AU495&amp;".","")</f>
        <v/>
      </c>
      <c r="CC495" s="41" t="str">
        <f>IF(T495&lt;&gt;"","Habit: "&amp;T495&amp;".","")</f>
        <v/>
      </c>
      <c r="CD495" s="41" t="str">
        <f>IF(U495&lt;&gt;"","Life history habit: "&amp;U495&amp;".","")</f>
        <v/>
      </c>
      <c r="CE495" s="41" t="str">
        <f>IF(V495&lt;&gt;"","Graminoid habit: "&amp;V495&amp;".","")</f>
        <v/>
      </c>
      <c r="CF495" s="41" t="str">
        <f>IF(W495&lt;&gt;"","Flower color: "&amp;W495&amp;".","")</f>
        <v/>
      </c>
      <c r="CG495" s="41" t="str">
        <f>IF(X495&lt;&gt;"","Height in centimeters: "&amp;X495&amp;".","")</f>
        <v/>
      </c>
      <c r="CH495" s="41" t="str">
        <f>IF(Y495&lt;&gt;"",Y495&amp;".","")</f>
        <v/>
      </c>
      <c r="CI495" s="41" t="str">
        <f t="shared" si="83"/>
        <v/>
      </c>
      <c r="CJ495" t="str">
        <f t="shared" si="84"/>
        <v/>
      </c>
      <c r="CK495" s="41" t="str">
        <f>IF(T495&lt;&gt;"","''habit'':"&amp;"''"&amp;T495&amp;"'',","")</f>
        <v/>
      </c>
      <c r="CL495" s="41" t="str">
        <f>IF(U495&lt;&gt;"","''life cycle habit'':"&amp;"''"&amp;U495&amp;"'',","")</f>
        <v/>
      </c>
      <c r="CM495" s="41" t="str">
        <f>IF(V495&lt;&gt;"","''graminoidHabit'':"&amp;"''"&amp;V495&amp;"'',","")</f>
        <v/>
      </c>
      <c r="CN495" s="41" t="str">
        <f>IF(W495&lt;&gt;"","''flower color'':"&amp;"''"&amp;W495&amp;"'',","")</f>
        <v/>
      </c>
      <c r="CO495" s="41" t="str">
        <f>IF(X495&lt;&gt;"","''heightInCentimeters'':"&amp;X495&amp;",","")</f>
        <v/>
      </c>
      <c r="CP495" s="41" t="str">
        <f>IF(Y495&lt;&gt;"",Y495,"")</f>
        <v/>
      </c>
      <c r="CQ495" s="41" t="str">
        <f t="shared" si="85"/>
        <v/>
      </c>
      <c r="CR495" s="42" t="str">
        <f t="shared" si="86"/>
        <v/>
      </c>
      <c r="CS495" t="str">
        <f t="shared" si="87"/>
        <v/>
      </c>
      <c r="CT495" t="str">
        <f>IF(L495="Y","tissue","")</f>
        <v/>
      </c>
      <c r="CU495" t="str">
        <f>IF(L495="Y","in collection","")</f>
        <v/>
      </c>
      <c r="CV495" t="str">
        <f>IF(L495="Y","dessicated","")</f>
        <v/>
      </c>
    </row>
    <row r="496" spans="1:100" ht="16.5" x14ac:dyDescent="0.3">
      <c r="A496" s="7"/>
      <c r="B496" s="19"/>
      <c r="C496" s="19"/>
      <c r="D496" s="19"/>
      <c r="E496" s="19"/>
      <c r="F496" s="19"/>
      <c r="G496" s="10"/>
      <c r="H496" s="14"/>
      <c r="I496" s="19"/>
      <c r="J496" s="19"/>
      <c r="K496" s="10"/>
      <c r="L496" s="19"/>
      <c r="M496" s="19"/>
      <c r="N496" s="19"/>
      <c r="O496" s="19"/>
      <c r="P496" s="19"/>
      <c r="Q496" s="24"/>
      <c r="R496" s="14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29"/>
      <c r="AL496" s="29"/>
      <c r="AM496" s="7"/>
      <c r="AN496" s="7"/>
      <c r="AO496" s="7"/>
      <c r="AP496" s="19"/>
      <c r="AQ496" s="19"/>
      <c r="AR496" s="19"/>
      <c r="AS496" s="14"/>
      <c r="AT496" s="19"/>
      <c r="AU496" s="19"/>
      <c r="AV496" s="19"/>
      <c r="AW496" s="14"/>
      <c r="AX496" s="19"/>
      <c r="AY496" s="19"/>
      <c r="AZ496" s="19"/>
      <c r="BA496" s="19"/>
      <c r="BB496" s="19"/>
      <c r="BC496" s="19"/>
      <c r="BD496" s="19"/>
      <c r="BE496" s="19"/>
      <c r="BF496" s="14"/>
      <c r="BG496" s="35" t="str">
        <f>IF(BB496&lt;&gt;"","&lt;a href='https://www.inaturalist.org/observations/"&amp;BB496&amp;" 'target='_blank' style='color: blue'&gt;iNaturalist Record: "&amp;BB496&amp;"&lt;/a&gt; ","")</f>
        <v/>
      </c>
      <c r="BH496" s="36" t="str">
        <f>IF(AT496&lt;&gt;"",AT496&amp;". ","")</f>
        <v/>
      </c>
      <c r="BI496" s="36" t="str">
        <f>IF(AV496&lt;&gt;"","Land use/disturbance history: "&amp;AV496&amp;". ","")</f>
        <v/>
      </c>
      <c r="BJ496" s="36" t="str">
        <f>IF(AW496&lt;&gt;"","Slope in degrees: "&amp;AW496&amp;". ","")</f>
        <v/>
      </c>
      <c r="BK496" s="36" t="str">
        <f>IF(AX496&lt;&gt;"","Slope aspect: "&amp;AX496&amp;". ","")</f>
        <v/>
      </c>
      <c r="BL496" s="36" t="str">
        <f>IF(AY496&lt;&gt;"","Soil description: "&amp;AY496&amp;". ","")</f>
        <v/>
      </c>
      <c r="BM496" s="36" t="str">
        <f>IF(BA496&lt;&gt;"","Terrain: "&amp;BA496&amp;". ","")</f>
        <v/>
      </c>
      <c r="BN496" s="36" t="str">
        <f t="shared" si="77"/>
        <v/>
      </c>
      <c r="BO496" t="str">
        <f t="shared" si="78"/>
        <v/>
      </c>
      <c r="BP496" t="str">
        <f>IF(BD496&lt;&gt;"","Permit: "&amp;BD496,"")</f>
        <v/>
      </c>
      <c r="BQ496" s="41" t="str">
        <f>IF(AA496="Abundant","Estimated frequency within viewshed: Abundant (&gt;500).",IF(AA496="Common","Estimated frequency within viewshed: Common (101-500).",IF(AA496="Frequent","Estimated frequency within viewshed: Frequent (11-100).",IF(AA496="Occasional","Estimated frequency within viewshed: Occasional (6-10).",IF(AA496="Rare","Estimated frequency within viewshed: Rare (1-5).","")))))</f>
        <v/>
      </c>
      <c r="BR496" s="41" t="str">
        <f>IF(B496&lt;&gt;"",B496&amp;". ","")</f>
        <v/>
      </c>
      <c r="BS496" s="41" t="str">
        <f>IF(M496="Same individual","Tissue sample collected.",IF(M496="Same population","Tissue sample collected from another individual in the same population.",""))</f>
        <v/>
      </c>
      <c r="BT496" s="41" t="str">
        <f>IF(R496&lt;&gt;"","Seed sample collected from "&amp;R496&amp;" plants within the same population.","")</f>
        <v/>
      </c>
      <c r="BU496" s="41" t="str">
        <f>IF(AB496&lt;&gt;"",AB496&amp;". ","")</f>
        <v/>
      </c>
      <c r="BV496" s="41" t="str">
        <f>IF(AE496&lt;&gt;"","Landowner: "&amp;AE496&amp;".","")</f>
        <v/>
      </c>
      <c r="BW496" s="41" t="str">
        <f>IF(AF496&lt;&gt;"","Element Occurrence ID: "&amp;AF496&amp;".","")</f>
        <v/>
      </c>
      <c r="BX496" s="41" t="str">
        <f t="shared" si="79"/>
        <v/>
      </c>
      <c r="BY496" t="str">
        <f t="shared" si="80"/>
        <v/>
      </c>
      <c r="BZ496" s="41" t="str">
        <f t="shared" si="81"/>
        <v/>
      </c>
      <c r="CA496" t="str">
        <f t="shared" si="82"/>
        <v/>
      </c>
      <c r="CB496" s="41" t="str">
        <f>IF(AU496&lt;&gt;"","Area immediately surrounding specimen: "&amp;AU496&amp;".","")</f>
        <v/>
      </c>
      <c r="CC496" s="41" t="str">
        <f>IF(T496&lt;&gt;"","Habit: "&amp;T496&amp;".","")</f>
        <v/>
      </c>
      <c r="CD496" s="41" t="str">
        <f>IF(U496&lt;&gt;"","Life history habit: "&amp;U496&amp;".","")</f>
        <v/>
      </c>
      <c r="CE496" s="41" t="str">
        <f>IF(V496&lt;&gt;"","Graminoid habit: "&amp;V496&amp;".","")</f>
        <v/>
      </c>
      <c r="CF496" s="41" t="str">
        <f>IF(W496&lt;&gt;"","Flower color: "&amp;W496&amp;".","")</f>
        <v/>
      </c>
      <c r="CG496" s="41" t="str">
        <f>IF(X496&lt;&gt;"","Height in centimeters: "&amp;X496&amp;".","")</f>
        <v/>
      </c>
      <c r="CH496" s="41" t="str">
        <f>IF(Y496&lt;&gt;"",Y496&amp;".","")</f>
        <v/>
      </c>
      <c r="CI496" s="41" t="str">
        <f t="shared" si="83"/>
        <v/>
      </c>
      <c r="CJ496" t="str">
        <f t="shared" si="84"/>
        <v/>
      </c>
      <c r="CK496" s="41" t="str">
        <f>IF(T496&lt;&gt;"","''habit'':"&amp;"''"&amp;T496&amp;"'',","")</f>
        <v/>
      </c>
      <c r="CL496" s="41" t="str">
        <f>IF(U496&lt;&gt;"","''life cycle habit'':"&amp;"''"&amp;U496&amp;"'',","")</f>
        <v/>
      </c>
      <c r="CM496" s="41" t="str">
        <f>IF(V496&lt;&gt;"","''graminoidHabit'':"&amp;"''"&amp;V496&amp;"'',","")</f>
        <v/>
      </c>
      <c r="CN496" s="41" t="str">
        <f>IF(W496&lt;&gt;"","''flower color'':"&amp;"''"&amp;W496&amp;"'',","")</f>
        <v/>
      </c>
      <c r="CO496" s="41" t="str">
        <f>IF(X496&lt;&gt;"","''heightInCentimeters'':"&amp;X496&amp;",","")</f>
        <v/>
      </c>
      <c r="CP496" s="41" t="str">
        <f>IF(Y496&lt;&gt;"",Y496,"")</f>
        <v/>
      </c>
      <c r="CQ496" s="41" t="str">
        <f t="shared" si="85"/>
        <v/>
      </c>
      <c r="CR496" s="42" t="str">
        <f t="shared" si="86"/>
        <v/>
      </c>
      <c r="CS496" t="str">
        <f t="shared" si="87"/>
        <v/>
      </c>
      <c r="CT496" t="str">
        <f>IF(L496="Y","tissue","")</f>
        <v/>
      </c>
      <c r="CU496" t="str">
        <f>IF(L496="Y","in collection","")</f>
        <v/>
      </c>
      <c r="CV496" t="str">
        <f>IF(L496="Y","dessicated","")</f>
        <v/>
      </c>
    </row>
    <row r="497" spans="1:100" ht="16.5" x14ac:dyDescent="0.3">
      <c r="A497" s="7"/>
      <c r="B497" s="19"/>
      <c r="C497" s="19"/>
      <c r="D497" s="19"/>
      <c r="E497" s="19"/>
      <c r="F497" s="19"/>
      <c r="G497" s="10"/>
      <c r="H497" s="14"/>
      <c r="I497" s="19"/>
      <c r="J497" s="19"/>
      <c r="K497" s="10"/>
      <c r="L497" s="19"/>
      <c r="M497" s="19"/>
      <c r="N497" s="19"/>
      <c r="O497" s="19"/>
      <c r="P497" s="19"/>
      <c r="Q497" s="24"/>
      <c r="R497" s="14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29"/>
      <c r="AL497" s="29"/>
      <c r="AM497" s="7"/>
      <c r="AN497" s="7"/>
      <c r="AO497" s="7"/>
      <c r="AP497" s="19"/>
      <c r="AQ497" s="19"/>
      <c r="AR497" s="19"/>
      <c r="AS497" s="14"/>
      <c r="AT497" s="19"/>
      <c r="AU497" s="19"/>
      <c r="AV497" s="19"/>
      <c r="AW497" s="14"/>
      <c r="AX497" s="19"/>
      <c r="AY497" s="19"/>
      <c r="AZ497" s="19"/>
      <c r="BA497" s="19"/>
      <c r="BB497" s="19"/>
      <c r="BC497" s="19"/>
      <c r="BD497" s="19"/>
      <c r="BE497" s="19"/>
      <c r="BF497" s="14"/>
      <c r="BG497" s="35" t="str">
        <f>IF(BB497&lt;&gt;"","&lt;a href='https://www.inaturalist.org/observations/"&amp;BB497&amp;" 'target='_blank' style='color: blue'&gt;iNaturalist Record: "&amp;BB497&amp;"&lt;/a&gt; ","")</f>
        <v/>
      </c>
      <c r="BH497" s="36" t="str">
        <f>IF(AT497&lt;&gt;"",AT497&amp;". ","")</f>
        <v/>
      </c>
      <c r="BI497" s="36" t="str">
        <f>IF(AV497&lt;&gt;"","Land use/disturbance history: "&amp;AV497&amp;". ","")</f>
        <v/>
      </c>
      <c r="BJ497" s="36" t="str">
        <f>IF(AW497&lt;&gt;"","Slope in degrees: "&amp;AW497&amp;". ","")</f>
        <v/>
      </c>
      <c r="BK497" s="36" t="str">
        <f>IF(AX497&lt;&gt;"","Slope aspect: "&amp;AX497&amp;". ","")</f>
        <v/>
      </c>
      <c r="BL497" s="36" t="str">
        <f>IF(AY497&lt;&gt;"","Soil description: "&amp;AY497&amp;". ","")</f>
        <v/>
      </c>
      <c r="BM497" s="36" t="str">
        <f>IF(BA497&lt;&gt;"","Terrain: "&amp;BA497&amp;". ","")</f>
        <v/>
      </c>
      <c r="BN497" s="36" t="str">
        <f t="shared" si="77"/>
        <v/>
      </c>
      <c r="BO497" t="str">
        <f t="shared" si="78"/>
        <v/>
      </c>
      <c r="BP497" t="str">
        <f>IF(BD497&lt;&gt;"","Permit: "&amp;BD497,"")</f>
        <v/>
      </c>
      <c r="BQ497" s="41" t="str">
        <f>IF(AA497="Abundant","Estimated frequency within viewshed: Abundant (&gt;500).",IF(AA497="Common","Estimated frequency within viewshed: Common (101-500).",IF(AA497="Frequent","Estimated frequency within viewshed: Frequent (11-100).",IF(AA497="Occasional","Estimated frequency within viewshed: Occasional (6-10).",IF(AA497="Rare","Estimated frequency within viewshed: Rare (1-5).","")))))</f>
        <v/>
      </c>
      <c r="BR497" s="41" t="str">
        <f>IF(B497&lt;&gt;"",B497&amp;". ","")</f>
        <v/>
      </c>
      <c r="BS497" s="41" t="str">
        <f>IF(M497="Same individual","Tissue sample collected.",IF(M497="Same population","Tissue sample collected from another individual in the same population.",""))</f>
        <v/>
      </c>
      <c r="BT497" s="41" t="str">
        <f>IF(R497&lt;&gt;"","Seed sample collected from "&amp;R497&amp;" plants within the same population.","")</f>
        <v/>
      </c>
      <c r="BU497" s="41" t="str">
        <f>IF(AB497&lt;&gt;"",AB497&amp;". ","")</f>
        <v/>
      </c>
      <c r="BV497" s="41" t="str">
        <f>IF(AE497&lt;&gt;"","Landowner: "&amp;AE497&amp;".","")</f>
        <v/>
      </c>
      <c r="BW497" s="41" t="str">
        <f>IF(AF497&lt;&gt;"","Element Occurrence ID: "&amp;AF497&amp;".","")</f>
        <v/>
      </c>
      <c r="BX497" s="41" t="str">
        <f t="shared" si="79"/>
        <v/>
      </c>
      <c r="BY497" t="str">
        <f t="shared" si="80"/>
        <v/>
      </c>
      <c r="BZ497" s="41" t="str">
        <f t="shared" si="81"/>
        <v/>
      </c>
      <c r="CA497" t="str">
        <f t="shared" si="82"/>
        <v/>
      </c>
      <c r="CB497" s="41" t="str">
        <f>IF(AU497&lt;&gt;"","Area immediately surrounding specimen: "&amp;AU497&amp;".","")</f>
        <v/>
      </c>
      <c r="CC497" s="41" t="str">
        <f>IF(T497&lt;&gt;"","Habit: "&amp;T497&amp;".","")</f>
        <v/>
      </c>
      <c r="CD497" s="41" t="str">
        <f>IF(U497&lt;&gt;"","Life history habit: "&amp;U497&amp;".","")</f>
        <v/>
      </c>
      <c r="CE497" s="41" t="str">
        <f>IF(V497&lt;&gt;"","Graminoid habit: "&amp;V497&amp;".","")</f>
        <v/>
      </c>
      <c r="CF497" s="41" t="str">
        <f>IF(W497&lt;&gt;"","Flower color: "&amp;W497&amp;".","")</f>
        <v/>
      </c>
      <c r="CG497" s="41" t="str">
        <f>IF(X497&lt;&gt;"","Height in centimeters: "&amp;X497&amp;".","")</f>
        <v/>
      </c>
      <c r="CH497" s="41" t="str">
        <f>IF(Y497&lt;&gt;"",Y497&amp;".","")</f>
        <v/>
      </c>
      <c r="CI497" s="41" t="str">
        <f t="shared" si="83"/>
        <v/>
      </c>
      <c r="CJ497" t="str">
        <f t="shared" si="84"/>
        <v/>
      </c>
      <c r="CK497" s="41" t="str">
        <f>IF(T497&lt;&gt;"","''habit'':"&amp;"''"&amp;T497&amp;"'',","")</f>
        <v/>
      </c>
      <c r="CL497" s="41" t="str">
        <f>IF(U497&lt;&gt;"","''life cycle habit'':"&amp;"''"&amp;U497&amp;"'',","")</f>
        <v/>
      </c>
      <c r="CM497" s="41" t="str">
        <f>IF(V497&lt;&gt;"","''graminoidHabit'':"&amp;"''"&amp;V497&amp;"'',","")</f>
        <v/>
      </c>
      <c r="CN497" s="41" t="str">
        <f>IF(W497&lt;&gt;"","''flower color'':"&amp;"''"&amp;W497&amp;"'',","")</f>
        <v/>
      </c>
      <c r="CO497" s="41" t="str">
        <f>IF(X497&lt;&gt;"","''heightInCentimeters'':"&amp;X497&amp;",","")</f>
        <v/>
      </c>
      <c r="CP497" s="41" t="str">
        <f>IF(Y497&lt;&gt;"",Y497,"")</f>
        <v/>
      </c>
      <c r="CQ497" s="41" t="str">
        <f t="shared" si="85"/>
        <v/>
      </c>
      <c r="CR497" s="42" t="str">
        <f t="shared" si="86"/>
        <v/>
      </c>
      <c r="CS497" t="str">
        <f t="shared" si="87"/>
        <v/>
      </c>
      <c r="CT497" t="str">
        <f>IF(L497="Y","tissue","")</f>
        <v/>
      </c>
      <c r="CU497" t="str">
        <f>IF(L497="Y","in collection","")</f>
        <v/>
      </c>
      <c r="CV497" t="str">
        <f>IF(L497="Y","dessicated","")</f>
        <v/>
      </c>
    </row>
    <row r="498" spans="1:100" ht="16.5" x14ac:dyDescent="0.3">
      <c r="A498" s="7"/>
      <c r="B498" s="19"/>
      <c r="C498" s="19"/>
      <c r="D498" s="19"/>
      <c r="E498" s="19"/>
      <c r="F498" s="19"/>
      <c r="G498" s="10"/>
      <c r="H498" s="14"/>
      <c r="I498" s="19"/>
      <c r="J498" s="19"/>
      <c r="K498" s="10"/>
      <c r="L498" s="19"/>
      <c r="M498" s="19"/>
      <c r="N498" s="19"/>
      <c r="O498" s="19"/>
      <c r="P498" s="19"/>
      <c r="Q498" s="24"/>
      <c r="R498" s="14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29"/>
      <c r="AL498" s="29"/>
      <c r="AM498" s="7"/>
      <c r="AN498" s="7"/>
      <c r="AO498" s="7"/>
      <c r="AP498" s="19"/>
      <c r="AQ498" s="19"/>
      <c r="AR498" s="19"/>
      <c r="AS498" s="14"/>
      <c r="AT498" s="19"/>
      <c r="AU498" s="19"/>
      <c r="AV498" s="19"/>
      <c r="AW498" s="14"/>
      <c r="AX498" s="19"/>
      <c r="AY498" s="19"/>
      <c r="AZ498" s="19"/>
      <c r="BA498" s="19"/>
      <c r="BB498" s="19"/>
      <c r="BC498" s="19"/>
      <c r="BD498" s="19"/>
      <c r="BE498" s="19"/>
      <c r="BF498" s="14"/>
      <c r="BG498" s="35" t="str">
        <f>IF(BB498&lt;&gt;"","&lt;a href='https://www.inaturalist.org/observations/"&amp;BB498&amp;" 'target='_blank' style='color: blue'&gt;iNaturalist Record: "&amp;BB498&amp;"&lt;/a&gt; ","")</f>
        <v/>
      </c>
      <c r="BH498" s="36" t="str">
        <f>IF(AT498&lt;&gt;"",AT498&amp;". ","")</f>
        <v/>
      </c>
      <c r="BI498" s="36" t="str">
        <f>IF(AV498&lt;&gt;"","Land use/disturbance history: "&amp;AV498&amp;". ","")</f>
        <v/>
      </c>
      <c r="BJ498" s="36" t="str">
        <f>IF(AW498&lt;&gt;"","Slope in degrees: "&amp;AW498&amp;". ","")</f>
        <v/>
      </c>
      <c r="BK498" s="36" t="str">
        <f>IF(AX498&lt;&gt;"","Slope aspect: "&amp;AX498&amp;". ","")</f>
        <v/>
      </c>
      <c r="BL498" s="36" t="str">
        <f>IF(AY498&lt;&gt;"","Soil description: "&amp;AY498&amp;". ","")</f>
        <v/>
      </c>
      <c r="BM498" s="36" t="str">
        <f>IF(BA498&lt;&gt;"","Terrain: "&amp;BA498&amp;". ","")</f>
        <v/>
      </c>
      <c r="BN498" s="36" t="str">
        <f t="shared" si="77"/>
        <v/>
      </c>
      <c r="BO498" t="str">
        <f t="shared" si="78"/>
        <v/>
      </c>
      <c r="BP498" t="str">
        <f>IF(BD498&lt;&gt;"","Permit: "&amp;BD498,"")</f>
        <v/>
      </c>
      <c r="BQ498" s="41" t="str">
        <f>IF(AA498="Abundant","Estimated frequency within viewshed: Abundant (&gt;500).",IF(AA498="Common","Estimated frequency within viewshed: Common (101-500).",IF(AA498="Frequent","Estimated frequency within viewshed: Frequent (11-100).",IF(AA498="Occasional","Estimated frequency within viewshed: Occasional (6-10).",IF(AA498="Rare","Estimated frequency within viewshed: Rare (1-5).","")))))</f>
        <v/>
      </c>
      <c r="BR498" s="41" t="str">
        <f>IF(B498&lt;&gt;"",B498&amp;". ","")</f>
        <v/>
      </c>
      <c r="BS498" s="41" t="str">
        <f>IF(M498="Same individual","Tissue sample collected.",IF(M498="Same population","Tissue sample collected from another individual in the same population.",""))</f>
        <v/>
      </c>
      <c r="BT498" s="41" t="str">
        <f>IF(R498&lt;&gt;"","Seed sample collected from "&amp;R498&amp;" plants within the same population.","")</f>
        <v/>
      </c>
      <c r="BU498" s="41" t="str">
        <f>IF(AB498&lt;&gt;"",AB498&amp;". ","")</f>
        <v/>
      </c>
      <c r="BV498" s="41" t="str">
        <f>IF(AE498&lt;&gt;"","Landowner: "&amp;AE498&amp;".","")</f>
        <v/>
      </c>
      <c r="BW498" s="41" t="str">
        <f>IF(AF498&lt;&gt;"","Element Occurrence ID: "&amp;AF498&amp;".","")</f>
        <v/>
      </c>
      <c r="BX498" s="41" t="str">
        <f t="shared" si="79"/>
        <v/>
      </c>
      <c r="BY498" t="str">
        <f t="shared" si="80"/>
        <v/>
      </c>
      <c r="BZ498" s="41" t="str">
        <f t="shared" si="81"/>
        <v/>
      </c>
      <c r="CA498" t="str">
        <f t="shared" si="82"/>
        <v/>
      </c>
      <c r="CB498" s="41" t="str">
        <f>IF(AU498&lt;&gt;"","Area immediately surrounding specimen: "&amp;AU498&amp;".","")</f>
        <v/>
      </c>
      <c r="CC498" s="41" t="str">
        <f>IF(T498&lt;&gt;"","Habit: "&amp;T498&amp;".","")</f>
        <v/>
      </c>
      <c r="CD498" s="41" t="str">
        <f>IF(U498&lt;&gt;"","Life history habit: "&amp;U498&amp;".","")</f>
        <v/>
      </c>
      <c r="CE498" s="41" t="str">
        <f>IF(V498&lt;&gt;"","Graminoid habit: "&amp;V498&amp;".","")</f>
        <v/>
      </c>
      <c r="CF498" s="41" t="str">
        <f>IF(W498&lt;&gt;"","Flower color: "&amp;W498&amp;".","")</f>
        <v/>
      </c>
      <c r="CG498" s="41" t="str">
        <f>IF(X498&lt;&gt;"","Height in centimeters: "&amp;X498&amp;".","")</f>
        <v/>
      </c>
      <c r="CH498" s="41" t="str">
        <f>IF(Y498&lt;&gt;"",Y498&amp;".","")</f>
        <v/>
      </c>
      <c r="CI498" s="41" t="str">
        <f t="shared" si="83"/>
        <v/>
      </c>
      <c r="CJ498" t="str">
        <f t="shared" si="84"/>
        <v/>
      </c>
      <c r="CK498" s="41" t="str">
        <f>IF(T498&lt;&gt;"","''habit'':"&amp;"''"&amp;T498&amp;"'',","")</f>
        <v/>
      </c>
      <c r="CL498" s="41" t="str">
        <f>IF(U498&lt;&gt;"","''life cycle habit'':"&amp;"''"&amp;U498&amp;"'',","")</f>
        <v/>
      </c>
      <c r="CM498" s="41" t="str">
        <f>IF(V498&lt;&gt;"","''graminoidHabit'':"&amp;"''"&amp;V498&amp;"'',","")</f>
        <v/>
      </c>
      <c r="CN498" s="41" t="str">
        <f>IF(W498&lt;&gt;"","''flower color'':"&amp;"''"&amp;W498&amp;"'',","")</f>
        <v/>
      </c>
      <c r="CO498" s="41" t="str">
        <f>IF(X498&lt;&gt;"","''heightInCentimeters'':"&amp;X498&amp;",","")</f>
        <v/>
      </c>
      <c r="CP498" s="41" t="str">
        <f>IF(Y498&lt;&gt;"",Y498,"")</f>
        <v/>
      </c>
      <c r="CQ498" s="41" t="str">
        <f t="shared" si="85"/>
        <v/>
      </c>
      <c r="CR498" s="42" t="str">
        <f t="shared" si="86"/>
        <v/>
      </c>
      <c r="CS498" t="str">
        <f t="shared" si="87"/>
        <v/>
      </c>
      <c r="CT498" t="str">
        <f>IF(L498="Y","tissue","")</f>
        <v/>
      </c>
      <c r="CU498" t="str">
        <f>IF(L498="Y","in collection","")</f>
        <v/>
      </c>
      <c r="CV498" t="str">
        <f>IF(L498="Y","dessicated","")</f>
        <v/>
      </c>
    </row>
    <row r="499" spans="1:100" ht="16.5" x14ac:dyDescent="0.3">
      <c r="A499" s="7"/>
      <c r="B499" s="19"/>
      <c r="C499" s="19"/>
      <c r="D499" s="19"/>
      <c r="E499" s="19"/>
      <c r="F499" s="19"/>
      <c r="G499" s="10"/>
      <c r="H499" s="14"/>
      <c r="I499" s="19"/>
      <c r="J499" s="19"/>
      <c r="K499" s="10"/>
      <c r="L499" s="19"/>
      <c r="M499" s="19"/>
      <c r="N499" s="19"/>
      <c r="O499" s="19"/>
      <c r="P499" s="19"/>
      <c r="Q499" s="24"/>
      <c r="R499" s="14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29"/>
      <c r="AL499" s="29"/>
      <c r="AM499" s="7"/>
      <c r="AN499" s="7"/>
      <c r="AO499" s="7"/>
      <c r="AP499" s="19"/>
      <c r="AQ499" s="19"/>
      <c r="AR499" s="19"/>
      <c r="AS499" s="14"/>
      <c r="AT499" s="19"/>
      <c r="AU499" s="19"/>
      <c r="AV499" s="19"/>
      <c r="AW499" s="14"/>
      <c r="AX499" s="19"/>
      <c r="AY499" s="19"/>
      <c r="AZ499" s="19"/>
      <c r="BA499" s="19"/>
      <c r="BB499" s="19"/>
      <c r="BC499" s="19"/>
      <c r="BD499" s="19"/>
      <c r="BE499" s="19"/>
      <c r="BF499" s="14"/>
      <c r="BG499" s="35" t="str">
        <f>IF(BB499&lt;&gt;"","&lt;a href='https://www.inaturalist.org/observations/"&amp;BB499&amp;" 'target='_blank' style='color: blue'&gt;iNaturalist Record: "&amp;BB499&amp;"&lt;/a&gt; ","")</f>
        <v/>
      </c>
      <c r="BH499" s="36" t="str">
        <f>IF(AT499&lt;&gt;"",AT499&amp;". ","")</f>
        <v/>
      </c>
      <c r="BI499" s="36" t="str">
        <f>IF(AV499&lt;&gt;"","Land use/disturbance history: "&amp;AV499&amp;". ","")</f>
        <v/>
      </c>
      <c r="BJ499" s="36" t="str">
        <f>IF(AW499&lt;&gt;"","Slope in degrees: "&amp;AW499&amp;". ","")</f>
        <v/>
      </c>
      <c r="BK499" s="36" t="str">
        <f>IF(AX499&lt;&gt;"","Slope aspect: "&amp;AX499&amp;". ","")</f>
        <v/>
      </c>
      <c r="BL499" s="36" t="str">
        <f>IF(AY499&lt;&gt;"","Soil description: "&amp;AY499&amp;". ","")</f>
        <v/>
      </c>
      <c r="BM499" s="36" t="str">
        <f>IF(BA499&lt;&gt;"","Terrain: "&amp;BA499&amp;". ","")</f>
        <v/>
      </c>
      <c r="BN499" s="36" t="str">
        <f t="shared" si="77"/>
        <v/>
      </c>
      <c r="BO499" t="str">
        <f t="shared" si="78"/>
        <v/>
      </c>
      <c r="BP499" t="str">
        <f>IF(BD499&lt;&gt;"","Permit: "&amp;BD499,"")</f>
        <v/>
      </c>
      <c r="BQ499" s="41" t="str">
        <f>IF(AA499="Abundant","Estimated frequency within viewshed: Abundant (&gt;500).",IF(AA499="Common","Estimated frequency within viewshed: Common (101-500).",IF(AA499="Frequent","Estimated frequency within viewshed: Frequent (11-100).",IF(AA499="Occasional","Estimated frequency within viewshed: Occasional (6-10).",IF(AA499="Rare","Estimated frequency within viewshed: Rare (1-5).","")))))</f>
        <v/>
      </c>
      <c r="BR499" s="41" t="str">
        <f>IF(B499&lt;&gt;"",B499&amp;". ","")</f>
        <v/>
      </c>
      <c r="BS499" s="41" t="str">
        <f>IF(M499="Same individual","Tissue sample collected.",IF(M499="Same population","Tissue sample collected from another individual in the same population.",""))</f>
        <v/>
      </c>
      <c r="BT499" s="41" t="str">
        <f>IF(R499&lt;&gt;"","Seed sample collected from "&amp;R499&amp;" plants within the same population.","")</f>
        <v/>
      </c>
      <c r="BU499" s="41" t="str">
        <f>IF(AB499&lt;&gt;"",AB499&amp;". ","")</f>
        <v/>
      </c>
      <c r="BV499" s="41" t="str">
        <f>IF(AE499&lt;&gt;"","Landowner: "&amp;AE499&amp;".","")</f>
        <v/>
      </c>
      <c r="BW499" s="41" t="str">
        <f>IF(AF499&lt;&gt;"","Element Occurrence ID: "&amp;AF499&amp;".","")</f>
        <v/>
      </c>
      <c r="BX499" s="41" t="str">
        <f t="shared" si="79"/>
        <v/>
      </c>
      <c r="BY499" t="str">
        <f t="shared" si="80"/>
        <v/>
      </c>
      <c r="BZ499" s="41" t="str">
        <f t="shared" si="81"/>
        <v/>
      </c>
      <c r="CA499" t="str">
        <f t="shared" si="82"/>
        <v/>
      </c>
      <c r="CB499" s="41" t="str">
        <f>IF(AU499&lt;&gt;"","Area immediately surrounding specimen: "&amp;AU499&amp;".","")</f>
        <v/>
      </c>
      <c r="CC499" s="41" t="str">
        <f>IF(T499&lt;&gt;"","Habit: "&amp;T499&amp;".","")</f>
        <v/>
      </c>
      <c r="CD499" s="41" t="str">
        <f>IF(U499&lt;&gt;"","Life history habit: "&amp;U499&amp;".","")</f>
        <v/>
      </c>
      <c r="CE499" s="41" t="str">
        <f>IF(V499&lt;&gt;"","Graminoid habit: "&amp;V499&amp;".","")</f>
        <v/>
      </c>
      <c r="CF499" s="41" t="str">
        <f>IF(W499&lt;&gt;"","Flower color: "&amp;W499&amp;".","")</f>
        <v/>
      </c>
      <c r="CG499" s="41" t="str">
        <f>IF(X499&lt;&gt;"","Height in centimeters: "&amp;X499&amp;".","")</f>
        <v/>
      </c>
      <c r="CH499" s="41" t="str">
        <f>IF(Y499&lt;&gt;"",Y499&amp;".","")</f>
        <v/>
      </c>
      <c r="CI499" s="41" t="str">
        <f t="shared" si="83"/>
        <v/>
      </c>
      <c r="CJ499" t="str">
        <f t="shared" si="84"/>
        <v/>
      </c>
      <c r="CK499" s="41" t="str">
        <f>IF(T499&lt;&gt;"","''habit'':"&amp;"''"&amp;T499&amp;"'',","")</f>
        <v/>
      </c>
      <c r="CL499" s="41" t="str">
        <f>IF(U499&lt;&gt;"","''life cycle habit'':"&amp;"''"&amp;U499&amp;"'',","")</f>
        <v/>
      </c>
      <c r="CM499" s="41" t="str">
        <f>IF(V499&lt;&gt;"","''graminoidHabit'':"&amp;"''"&amp;V499&amp;"'',","")</f>
        <v/>
      </c>
      <c r="CN499" s="41" t="str">
        <f>IF(W499&lt;&gt;"","''flower color'':"&amp;"''"&amp;W499&amp;"'',","")</f>
        <v/>
      </c>
      <c r="CO499" s="41" t="str">
        <f>IF(X499&lt;&gt;"","''heightInCentimeters'':"&amp;X499&amp;",","")</f>
        <v/>
      </c>
      <c r="CP499" s="41" t="str">
        <f>IF(Y499&lt;&gt;"",Y499,"")</f>
        <v/>
      </c>
      <c r="CQ499" s="41" t="str">
        <f t="shared" si="85"/>
        <v/>
      </c>
      <c r="CR499" s="42" t="str">
        <f t="shared" si="86"/>
        <v/>
      </c>
      <c r="CS499" t="str">
        <f t="shared" si="87"/>
        <v/>
      </c>
      <c r="CT499" t="str">
        <f>IF(L499="Y","tissue","")</f>
        <v/>
      </c>
      <c r="CU499" t="str">
        <f>IF(L499="Y","in collection","")</f>
        <v/>
      </c>
      <c r="CV499" t="str">
        <f>IF(L499="Y","dessicated","")</f>
        <v/>
      </c>
    </row>
    <row r="500" spans="1:100" ht="16.5" x14ac:dyDescent="0.3">
      <c r="A500" s="7"/>
      <c r="B500" s="19"/>
      <c r="C500" s="19"/>
      <c r="D500" s="19"/>
      <c r="E500" s="19"/>
      <c r="F500" s="19"/>
      <c r="G500" s="10"/>
      <c r="H500" s="14"/>
      <c r="I500" s="19"/>
      <c r="J500" s="19"/>
      <c r="K500" s="10"/>
      <c r="L500" s="19"/>
      <c r="M500" s="19"/>
      <c r="N500" s="19"/>
      <c r="O500" s="19"/>
      <c r="P500" s="19"/>
      <c r="Q500" s="24"/>
      <c r="R500" s="14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29"/>
      <c r="AL500" s="29"/>
      <c r="AM500" s="7"/>
      <c r="AN500" s="7"/>
      <c r="AO500" s="7"/>
      <c r="AP500" s="19"/>
      <c r="AQ500" s="19"/>
      <c r="AR500" s="19"/>
      <c r="AS500" s="14"/>
      <c r="AT500" s="19"/>
      <c r="AU500" s="19"/>
      <c r="AV500" s="19"/>
      <c r="AW500" s="14"/>
      <c r="AX500" s="19"/>
      <c r="AY500" s="19"/>
      <c r="AZ500" s="19"/>
      <c r="BA500" s="19"/>
      <c r="BB500" s="19"/>
      <c r="BC500" s="19"/>
      <c r="BD500" s="19"/>
      <c r="BE500" s="19"/>
      <c r="BF500" s="14"/>
      <c r="BG500" s="35" t="str">
        <f>IF(BB500&lt;&gt;"","&lt;a href='https://www.inaturalist.org/observations/"&amp;BB500&amp;" 'target='_blank' style='color: blue'&gt;iNaturalist Record: "&amp;BB500&amp;"&lt;/a&gt; ","")</f>
        <v/>
      </c>
      <c r="BH500" s="36" t="str">
        <f>IF(AT500&lt;&gt;"",AT500&amp;". ","")</f>
        <v/>
      </c>
      <c r="BI500" s="36" t="str">
        <f>IF(AV500&lt;&gt;"","Land use/disturbance history: "&amp;AV500&amp;". ","")</f>
        <v/>
      </c>
      <c r="BJ500" s="36" t="str">
        <f>IF(AW500&lt;&gt;"","Slope in degrees: "&amp;AW500&amp;". ","")</f>
        <v/>
      </c>
      <c r="BK500" s="36" t="str">
        <f>IF(AX500&lt;&gt;"","Slope aspect: "&amp;AX500&amp;". ","")</f>
        <v/>
      </c>
      <c r="BL500" s="36" t="str">
        <f>IF(AY500&lt;&gt;"","Soil description: "&amp;AY500&amp;". ","")</f>
        <v/>
      </c>
      <c r="BM500" s="36" t="str">
        <f>IF(BA500&lt;&gt;"","Terrain: "&amp;BA500&amp;". ","")</f>
        <v/>
      </c>
      <c r="BN500" s="36" t="str">
        <f t="shared" si="77"/>
        <v/>
      </c>
      <c r="BO500" t="str">
        <f t="shared" si="78"/>
        <v/>
      </c>
      <c r="BP500" t="str">
        <f>IF(BD500&lt;&gt;"","Permit: "&amp;BD500,"")</f>
        <v/>
      </c>
      <c r="BQ500" s="41" t="str">
        <f>IF(AA500="Abundant","Estimated frequency within viewshed: Abundant (&gt;500).",IF(AA500="Common","Estimated frequency within viewshed: Common (101-500).",IF(AA500="Frequent","Estimated frequency within viewshed: Frequent (11-100).",IF(AA500="Occasional","Estimated frequency within viewshed: Occasional (6-10).",IF(AA500="Rare","Estimated frequency within viewshed: Rare (1-5).","")))))</f>
        <v/>
      </c>
      <c r="BR500" s="41" t="str">
        <f>IF(B500&lt;&gt;"",B500&amp;". ","")</f>
        <v/>
      </c>
      <c r="BS500" s="41" t="str">
        <f>IF(M500="Same individual","Tissue sample collected.",IF(M500="Same population","Tissue sample collected from another individual in the same population.",""))</f>
        <v/>
      </c>
      <c r="BT500" s="41" t="str">
        <f>IF(R500&lt;&gt;"","Seed sample collected from "&amp;R500&amp;" plants within the same population.","")</f>
        <v/>
      </c>
      <c r="BU500" s="41" t="str">
        <f>IF(AB500&lt;&gt;"",AB500&amp;". ","")</f>
        <v/>
      </c>
      <c r="BV500" s="41" t="str">
        <f>IF(AE500&lt;&gt;"","Landowner: "&amp;AE500&amp;".","")</f>
        <v/>
      </c>
      <c r="BW500" s="41" t="str">
        <f>IF(AF500&lt;&gt;"","Element Occurrence ID: "&amp;AF500&amp;".","")</f>
        <v/>
      </c>
      <c r="BX500" s="41" t="str">
        <f t="shared" si="79"/>
        <v/>
      </c>
      <c r="BY500" t="str">
        <f t="shared" si="80"/>
        <v/>
      </c>
      <c r="BZ500" s="41" t="str">
        <f t="shared" si="81"/>
        <v/>
      </c>
      <c r="CA500" t="str">
        <f t="shared" si="82"/>
        <v/>
      </c>
      <c r="CB500" s="41" t="str">
        <f>IF(AU500&lt;&gt;"","Area immediately surrounding specimen: "&amp;AU500&amp;".","")</f>
        <v/>
      </c>
      <c r="CC500" s="41" t="str">
        <f>IF(T500&lt;&gt;"","Habit: "&amp;T500&amp;".","")</f>
        <v/>
      </c>
      <c r="CD500" s="41" t="str">
        <f>IF(U500&lt;&gt;"","Life history habit: "&amp;U500&amp;".","")</f>
        <v/>
      </c>
      <c r="CE500" s="41" t="str">
        <f>IF(V500&lt;&gt;"","Graminoid habit: "&amp;V500&amp;".","")</f>
        <v/>
      </c>
      <c r="CF500" s="41" t="str">
        <f>IF(W500&lt;&gt;"","Flower color: "&amp;W500&amp;".","")</f>
        <v/>
      </c>
      <c r="CG500" s="41" t="str">
        <f>IF(X500&lt;&gt;"","Height in centimeters: "&amp;X500&amp;".","")</f>
        <v/>
      </c>
      <c r="CH500" s="41" t="str">
        <f>IF(Y500&lt;&gt;"",Y500&amp;".","")</f>
        <v/>
      </c>
      <c r="CI500" s="41" t="str">
        <f t="shared" si="83"/>
        <v/>
      </c>
      <c r="CJ500" t="str">
        <f t="shared" si="84"/>
        <v/>
      </c>
      <c r="CK500" s="41" t="str">
        <f>IF(T500&lt;&gt;"","''habit'':"&amp;"''"&amp;T500&amp;"'',","")</f>
        <v/>
      </c>
      <c r="CL500" s="41" t="str">
        <f>IF(U500&lt;&gt;"","''life cycle habit'':"&amp;"''"&amp;U500&amp;"'',","")</f>
        <v/>
      </c>
      <c r="CM500" s="41" t="str">
        <f>IF(V500&lt;&gt;"","''graminoidHabit'':"&amp;"''"&amp;V500&amp;"'',","")</f>
        <v/>
      </c>
      <c r="CN500" s="41" t="str">
        <f>IF(W500&lt;&gt;"","''flower color'':"&amp;"''"&amp;W500&amp;"'',","")</f>
        <v/>
      </c>
      <c r="CO500" s="41" t="str">
        <f>IF(X500&lt;&gt;"","''heightInCentimeters'':"&amp;X500&amp;",","")</f>
        <v/>
      </c>
      <c r="CP500" s="41" t="str">
        <f>IF(Y500&lt;&gt;"",Y500,"")</f>
        <v/>
      </c>
      <c r="CQ500" s="41" t="str">
        <f t="shared" si="85"/>
        <v/>
      </c>
      <c r="CR500" s="42" t="str">
        <f t="shared" si="86"/>
        <v/>
      </c>
      <c r="CS500" t="str">
        <f t="shared" si="87"/>
        <v/>
      </c>
      <c r="CT500" t="str">
        <f>IF(L500="Y","tissue","")</f>
        <v/>
      </c>
      <c r="CU500" t="str">
        <f>IF(L500="Y","in collection","")</f>
        <v/>
      </c>
      <c r="CV500" t="str">
        <f>IF(L500="Y","dessicated","")</f>
        <v/>
      </c>
    </row>
    <row r="501" spans="1:100" ht="16.5" x14ac:dyDescent="0.3">
      <c r="A501" s="7"/>
      <c r="B501" s="19"/>
      <c r="C501" s="19"/>
      <c r="D501" s="19"/>
      <c r="E501" s="19"/>
      <c r="F501" s="19"/>
      <c r="G501" s="10"/>
      <c r="H501" s="14"/>
      <c r="I501" s="19"/>
      <c r="J501" s="19"/>
      <c r="K501" s="10"/>
      <c r="L501" s="19"/>
      <c r="M501" s="19"/>
      <c r="N501" s="19"/>
      <c r="O501" s="19"/>
      <c r="P501" s="19"/>
      <c r="Q501" s="24"/>
      <c r="R501" s="14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29"/>
      <c r="AL501" s="29"/>
      <c r="AM501" s="7"/>
      <c r="AN501" s="7"/>
      <c r="AO501" s="7"/>
      <c r="AP501" s="19"/>
      <c r="AQ501" s="19"/>
      <c r="AR501" s="19"/>
      <c r="AS501" s="14"/>
      <c r="AT501" s="19"/>
      <c r="AU501" s="19"/>
      <c r="AV501" s="19"/>
      <c r="AW501" s="14"/>
      <c r="AX501" s="19"/>
      <c r="AY501" s="19"/>
      <c r="AZ501" s="19"/>
      <c r="BA501" s="19"/>
      <c r="BB501" s="19"/>
      <c r="BC501" s="19"/>
      <c r="BD501" s="19"/>
      <c r="BE501" s="19"/>
      <c r="BF501" s="14"/>
      <c r="BG501" s="35" t="str">
        <f>IF(BB501&lt;&gt;"","&lt;a href='https://www.inaturalist.org/observations/"&amp;BB501&amp;" 'target='_blank' style='color: blue'&gt;iNaturalist Record: "&amp;BB501&amp;"&lt;/a&gt; ","")</f>
        <v/>
      </c>
      <c r="BH501" s="36" t="str">
        <f>IF(AT501&lt;&gt;"",AT501&amp;". ","")</f>
        <v/>
      </c>
      <c r="BI501" s="36" t="str">
        <f>IF(AV501&lt;&gt;"","Land use/disturbance history: "&amp;AV501&amp;". ","")</f>
        <v/>
      </c>
      <c r="BJ501" s="36" t="str">
        <f>IF(AW501&lt;&gt;"","Slope in degrees: "&amp;AW501&amp;". ","")</f>
        <v/>
      </c>
      <c r="BK501" s="36" t="str">
        <f>IF(AX501&lt;&gt;"","Slope aspect: "&amp;AX501&amp;". ","")</f>
        <v/>
      </c>
      <c r="BL501" s="36" t="str">
        <f>IF(AY501&lt;&gt;"","Soil description: "&amp;AY501&amp;". ","")</f>
        <v/>
      </c>
      <c r="BM501" s="36" t="str">
        <f>IF(BA501&lt;&gt;"","Terrain: "&amp;BA501&amp;". ","")</f>
        <v/>
      </c>
      <c r="BN501" s="36" t="str">
        <f t="shared" si="77"/>
        <v/>
      </c>
      <c r="BO501" t="str">
        <f t="shared" si="78"/>
        <v/>
      </c>
      <c r="BP501" t="str">
        <f>IF(BD501&lt;&gt;"","Permit: "&amp;BD501,"")</f>
        <v/>
      </c>
      <c r="BQ501" s="41" t="str">
        <f>IF(AA501="Abundant","Estimated frequency within viewshed: Abundant (&gt;500).",IF(AA501="Common","Estimated frequency within viewshed: Common (101-500).",IF(AA501="Frequent","Estimated frequency within viewshed: Frequent (11-100).",IF(AA501="Occasional","Estimated frequency within viewshed: Occasional (6-10).",IF(AA501="Rare","Estimated frequency within viewshed: Rare (1-5).","")))))</f>
        <v/>
      </c>
      <c r="BR501" s="41" t="str">
        <f>IF(B501&lt;&gt;"",B501&amp;". ","")</f>
        <v/>
      </c>
      <c r="BS501" s="41" t="str">
        <f>IF(M501="Same individual","Tissue sample collected.",IF(M501="Same population","Tissue sample collected from another individual in the same population.",""))</f>
        <v/>
      </c>
      <c r="BT501" s="41" t="str">
        <f>IF(R501&lt;&gt;"","Seed sample collected from "&amp;R501&amp;" plants within the same population.","")</f>
        <v/>
      </c>
      <c r="BU501" s="41" t="str">
        <f>IF(AB501&lt;&gt;"",AB501&amp;". ","")</f>
        <v/>
      </c>
      <c r="BV501" s="41" t="str">
        <f>IF(AE501&lt;&gt;"","Landowner: "&amp;AE501&amp;".","")</f>
        <v/>
      </c>
      <c r="BW501" s="41" t="str">
        <f>IF(AF501&lt;&gt;"","Element Occurrence ID: "&amp;AF501&amp;".","")</f>
        <v/>
      </c>
      <c r="BX501" s="41" t="str">
        <f t="shared" si="79"/>
        <v/>
      </c>
      <c r="BY501" t="str">
        <f t="shared" si="80"/>
        <v/>
      </c>
      <c r="BZ501" s="41" t="str">
        <f t="shared" si="81"/>
        <v/>
      </c>
      <c r="CA501" t="str">
        <f t="shared" si="82"/>
        <v/>
      </c>
      <c r="CB501" s="41" t="str">
        <f>IF(AU501&lt;&gt;"","Area immediately surrounding specimen: "&amp;AU501&amp;".","")</f>
        <v/>
      </c>
      <c r="CC501" s="41" t="str">
        <f>IF(T501&lt;&gt;"","Habit: "&amp;T501&amp;".","")</f>
        <v/>
      </c>
      <c r="CD501" s="41" t="str">
        <f>IF(U501&lt;&gt;"","Life history habit: "&amp;U501&amp;".","")</f>
        <v/>
      </c>
      <c r="CE501" s="41" t="str">
        <f>IF(V501&lt;&gt;"","Graminoid habit: "&amp;V501&amp;".","")</f>
        <v/>
      </c>
      <c r="CF501" s="41" t="str">
        <f>IF(W501&lt;&gt;"","Flower color: "&amp;W501&amp;".","")</f>
        <v/>
      </c>
      <c r="CG501" s="41" t="str">
        <f>IF(X501&lt;&gt;"","Height in centimeters: "&amp;X501&amp;".","")</f>
        <v/>
      </c>
      <c r="CH501" s="41" t="str">
        <f>IF(Y501&lt;&gt;"",Y501&amp;".","")</f>
        <v/>
      </c>
      <c r="CI501" s="41" t="str">
        <f t="shared" si="83"/>
        <v/>
      </c>
      <c r="CJ501" t="str">
        <f t="shared" si="84"/>
        <v/>
      </c>
      <c r="CK501" s="41" t="str">
        <f>IF(T501&lt;&gt;"","''habit'':"&amp;"''"&amp;T501&amp;"'',","")</f>
        <v/>
      </c>
      <c r="CL501" s="41" t="str">
        <f>IF(U501&lt;&gt;"","''life cycle habit'':"&amp;"''"&amp;U501&amp;"'',","")</f>
        <v/>
      </c>
      <c r="CM501" s="41" t="str">
        <f>IF(V501&lt;&gt;"","''graminoidHabit'':"&amp;"''"&amp;V501&amp;"'',","")</f>
        <v/>
      </c>
      <c r="CN501" s="41" t="str">
        <f>IF(W501&lt;&gt;"","''flower color'':"&amp;"''"&amp;W501&amp;"'',","")</f>
        <v/>
      </c>
      <c r="CO501" s="41" t="str">
        <f>IF(X501&lt;&gt;"","''heightInCentimeters'':"&amp;X501&amp;",","")</f>
        <v/>
      </c>
      <c r="CP501" s="41" t="str">
        <f>IF(Y501&lt;&gt;"",Y501,"")</f>
        <v/>
      </c>
      <c r="CQ501" s="41" t="str">
        <f t="shared" si="85"/>
        <v/>
      </c>
      <c r="CR501" s="42" t="str">
        <f t="shared" si="86"/>
        <v/>
      </c>
      <c r="CS501" t="str">
        <f t="shared" si="87"/>
        <v/>
      </c>
      <c r="CT501" t="str">
        <f>IF(L501="Y","tissue","")</f>
        <v/>
      </c>
      <c r="CU501" t="str">
        <f>IF(L501="Y","in collection","")</f>
        <v/>
      </c>
      <c r="CV501" t="str">
        <f>IF(L501="Y","dessicated","")</f>
        <v/>
      </c>
    </row>
    <row r="502" spans="1:100" ht="16.5" x14ac:dyDescent="0.3">
      <c r="A502" s="7"/>
      <c r="B502" s="19"/>
      <c r="C502" s="19"/>
      <c r="D502" s="19"/>
      <c r="E502" s="19"/>
      <c r="F502" s="19"/>
      <c r="G502" s="10"/>
      <c r="H502" s="14"/>
      <c r="I502" s="19"/>
      <c r="J502" s="19"/>
      <c r="K502" s="10"/>
      <c r="L502" s="19"/>
      <c r="M502" s="19"/>
      <c r="N502" s="19"/>
      <c r="O502" s="19"/>
      <c r="P502" s="19"/>
      <c r="Q502" s="24"/>
      <c r="R502" s="14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29"/>
      <c r="AL502" s="29"/>
      <c r="AM502" s="7"/>
      <c r="AN502" s="7"/>
      <c r="AO502" s="7"/>
      <c r="AP502" s="19"/>
      <c r="AQ502" s="19"/>
      <c r="AR502" s="19"/>
      <c r="AS502" s="14"/>
      <c r="AT502" s="19"/>
      <c r="AU502" s="19"/>
      <c r="AV502" s="19"/>
      <c r="AW502" s="14"/>
      <c r="AX502" s="19"/>
      <c r="AY502" s="19"/>
      <c r="AZ502" s="19"/>
      <c r="BA502" s="19"/>
      <c r="BB502" s="19"/>
      <c r="BC502" s="19"/>
      <c r="BD502" s="19"/>
      <c r="BE502" s="19"/>
      <c r="BF502" s="14"/>
      <c r="BG502" s="35" t="str">
        <f>IF(BB502&lt;&gt;"","&lt;a href='https://www.inaturalist.org/observations/"&amp;BB502&amp;" 'target='_blank' style='color: blue'&gt;iNaturalist Record: "&amp;BB502&amp;"&lt;/a&gt; ","")</f>
        <v/>
      </c>
      <c r="BH502" s="36" t="str">
        <f>IF(AT502&lt;&gt;"",AT502&amp;". ","")</f>
        <v/>
      </c>
      <c r="BI502" s="36" t="str">
        <f>IF(AV502&lt;&gt;"","Land use/disturbance history: "&amp;AV502&amp;". ","")</f>
        <v/>
      </c>
      <c r="BJ502" s="36" t="str">
        <f>IF(AW502&lt;&gt;"","Slope in degrees: "&amp;AW502&amp;". ","")</f>
        <v/>
      </c>
      <c r="BK502" s="36" t="str">
        <f>IF(AX502&lt;&gt;"","Slope aspect: "&amp;AX502&amp;". ","")</f>
        <v/>
      </c>
      <c r="BL502" s="36" t="str">
        <f>IF(AY502&lt;&gt;"","Soil description: "&amp;AY502&amp;". ","")</f>
        <v/>
      </c>
      <c r="BM502" s="36" t="str">
        <f>IF(BA502&lt;&gt;"","Terrain: "&amp;BA502&amp;". ","")</f>
        <v/>
      </c>
      <c r="BN502" s="36" t="str">
        <f t="shared" si="77"/>
        <v/>
      </c>
      <c r="BO502" t="str">
        <f t="shared" si="78"/>
        <v/>
      </c>
      <c r="BP502" t="str">
        <f>IF(BD502&lt;&gt;"","Permit: "&amp;BD502,"")</f>
        <v/>
      </c>
      <c r="BQ502" s="41" t="str">
        <f>IF(AA502="Abundant","Estimated frequency within viewshed: Abundant (&gt;500).",IF(AA502="Common","Estimated frequency within viewshed: Common (101-500).",IF(AA502="Frequent","Estimated frequency within viewshed: Frequent (11-100).",IF(AA502="Occasional","Estimated frequency within viewshed: Occasional (6-10).",IF(AA502="Rare","Estimated frequency within viewshed: Rare (1-5).","")))))</f>
        <v/>
      </c>
      <c r="BR502" s="41" t="str">
        <f>IF(B502&lt;&gt;"",B502&amp;". ","")</f>
        <v/>
      </c>
      <c r="BS502" s="41" t="str">
        <f>IF(M502="Same individual","Tissue sample collected.",IF(M502="Same population","Tissue sample collected from another individual in the same population.",""))</f>
        <v/>
      </c>
      <c r="BT502" s="41" t="str">
        <f>IF(R502&lt;&gt;"","Seed sample collected from "&amp;R502&amp;" plants within the same population.","")</f>
        <v/>
      </c>
      <c r="BU502" s="41" t="str">
        <f>IF(AB502&lt;&gt;"",AB502&amp;". ","")</f>
        <v/>
      </c>
      <c r="BV502" s="41" t="str">
        <f>IF(AE502&lt;&gt;"","Landowner: "&amp;AE502&amp;".","")</f>
        <v/>
      </c>
      <c r="BW502" s="41" t="str">
        <f>IF(AF502&lt;&gt;"","Element Occurrence ID: "&amp;AF502&amp;".","")</f>
        <v/>
      </c>
      <c r="BX502" s="41" t="str">
        <f t="shared" si="79"/>
        <v/>
      </c>
      <c r="BY502" t="str">
        <f t="shared" si="80"/>
        <v/>
      </c>
      <c r="BZ502" s="41" t="str">
        <f t="shared" si="81"/>
        <v/>
      </c>
      <c r="CA502" t="str">
        <f t="shared" si="82"/>
        <v/>
      </c>
      <c r="CB502" s="41" t="str">
        <f>IF(AU502&lt;&gt;"","Area immediately surrounding specimen: "&amp;AU502&amp;".","")</f>
        <v/>
      </c>
      <c r="CC502" s="41" t="str">
        <f>IF(T502&lt;&gt;"","Habit: "&amp;T502&amp;".","")</f>
        <v/>
      </c>
      <c r="CD502" s="41" t="str">
        <f>IF(U502&lt;&gt;"","Life history habit: "&amp;U502&amp;".","")</f>
        <v/>
      </c>
      <c r="CE502" s="41" t="str">
        <f>IF(V502&lt;&gt;"","Graminoid habit: "&amp;V502&amp;".","")</f>
        <v/>
      </c>
      <c r="CF502" s="41" t="str">
        <f>IF(W502&lt;&gt;"","Flower color: "&amp;W502&amp;".","")</f>
        <v/>
      </c>
      <c r="CG502" s="41" t="str">
        <f>IF(X502&lt;&gt;"","Height in centimeters: "&amp;X502&amp;".","")</f>
        <v/>
      </c>
      <c r="CH502" s="41" t="str">
        <f>IF(Y502&lt;&gt;"",Y502&amp;".","")</f>
        <v/>
      </c>
      <c r="CI502" s="41" t="str">
        <f t="shared" si="83"/>
        <v/>
      </c>
      <c r="CJ502" t="str">
        <f t="shared" si="84"/>
        <v/>
      </c>
      <c r="CK502" s="41" t="str">
        <f>IF(T502&lt;&gt;"","''habit'':"&amp;"''"&amp;T502&amp;"'',","")</f>
        <v/>
      </c>
      <c r="CL502" s="41" t="str">
        <f>IF(U502&lt;&gt;"","''life cycle habit'':"&amp;"''"&amp;U502&amp;"'',","")</f>
        <v/>
      </c>
      <c r="CM502" s="41" t="str">
        <f>IF(V502&lt;&gt;"","''graminoidHabit'':"&amp;"''"&amp;V502&amp;"'',","")</f>
        <v/>
      </c>
      <c r="CN502" s="41" t="str">
        <f>IF(W502&lt;&gt;"","''flower color'':"&amp;"''"&amp;W502&amp;"'',","")</f>
        <v/>
      </c>
      <c r="CO502" s="41" t="str">
        <f>IF(X502&lt;&gt;"","''heightInCentimeters'':"&amp;X502&amp;",","")</f>
        <v/>
      </c>
      <c r="CP502" s="41" t="str">
        <f>IF(Y502&lt;&gt;"",Y502,"")</f>
        <v/>
      </c>
      <c r="CQ502" s="41" t="str">
        <f t="shared" si="85"/>
        <v/>
      </c>
      <c r="CR502" s="42" t="str">
        <f t="shared" si="86"/>
        <v/>
      </c>
      <c r="CS502" t="str">
        <f t="shared" si="87"/>
        <v/>
      </c>
      <c r="CT502" t="str">
        <f>IF(L502="Y","tissue","")</f>
        <v/>
      </c>
      <c r="CU502" t="str">
        <f>IF(L502="Y","in collection","")</f>
        <v/>
      </c>
      <c r="CV502" t="str">
        <f>IF(L502="Y","dessicated","")</f>
        <v/>
      </c>
    </row>
    <row r="503" spans="1:100" ht="16.5" x14ac:dyDescent="0.3">
      <c r="A503" s="7"/>
      <c r="B503" s="19"/>
      <c r="C503" s="19"/>
      <c r="D503" s="19"/>
      <c r="E503" s="19"/>
      <c r="F503" s="19"/>
      <c r="G503" s="10"/>
      <c r="H503" s="14"/>
      <c r="I503" s="19"/>
      <c r="J503" s="19"/>
      <c r="K503" s="10"/>
      <c r="L503" s="19"/>
      <c r="M503" s="19"/>
      <c r="N503" s="19"/>
      <c r="O503" s="19"/>
      <c r="P503" s="19"/>
      <c r="Q503" s="24"/>
      <c r="R503" s="14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29"/>
      <c r="AL503" s="29"/>
      <c r="AM503" s="7"/>
      <c r="AN503" s="7"/>
      <c r="AO503" s="7"/>
      <c r="AP503" s="19"/>
      <c r="AQ503" s="19"/>
      <c r="AR503" s="19"/>
      <c r="AS503" s="14"/>
      <c r="AT503" s="19"/>
      <c r="AU503" s="19"/>
      <c r="AV503" s="19"/>
      <c r="AW503" s="14"/>
      <c r="AX503" s="19"/>
      <c r="AY503" s="19"/>
      <c r="AZ503" s="19"/>
      <c r="BA503" s="19"/>
      <c r="BB503" s="19"/>
      <c r="BC503" s="19"/>
      <c r="BD503" s="19"/>
      <c r="BE503" s="19"/>
      <c r="BF503" s="14"/>
      <c r="BG503" s="35" t="str">
        <f>IF(BB503&lt;&gt;"","&lt;a href='https://www.inaturalist.org/observations/"&amp;BB503&amp;" 'target='_blank' style='color: blue'&gt;iNaturalist Record: "&amp;BB503&amp;"&lt;/a&gt; ","")</f>
        <v/>
      </c>
      <c r="BH503" s="36" t="str">
        <f>IF(AT503&lt;&gt;"",AT503&amp;". ","")</f>
        <v/>
      </c>
      <c r="BI503" s="36" t="str">
        <f>IF(AV503&lt;&gt;"","Land use/disturbance history: "&amp;AV503&amp;". ","")</f>
        <v/>
      </c>
      <c r="BJ503" s="36" t="str">
        <f>IF(AW503&lt;&gt;"","Slope in degrees: "&amp;AW503&amp;". ","")</f>
        <v/>
      </c>
      <c r="BK503" s="36" t="str">
        <f>IF(AX503&lt;&gt;"","Slope aspect: "&amp;AX503&amp;". ","")</f>
        <v/>
      </c>
      <c r="BL503" s="36" t="str">
        <f>IF(AY503&lt;&gt;"","Soil description: "&amp;AY503&amp;". ","")</f>
        <v/>
      </c>
      <c r="BM503" s="36" t="str">
        <f>IF(BA503&lt;&gt;"","Terrain: "&amp;BA503&amp;". ","")</f>
        <v/>
      </c>
      <c r="BN503" s="36" t="str">
        <f t="shared" si="77"/>
        <v/>
      </c>
      <c r="BO503" t="str">
        <f t="shared" si="78"/>
        <v/>
      </c>
      <c r="BP503" t="str">
        <f>IF(BD503&lt;&gt;"","Permit: "&amp;BD503,"")</f>
        <v/>
      </c>
      <c r="BQ503" s="41" t="str">
        <f>IF(AA503="Abundant","Estimated frequency within viewshed: Abundant (&gt;500).",IF(AA503="Common","Estimated frequency within viewshed: Common (101-500).",IF(AA503="Frequent","Estimated frequency within viewshed: Frequent (11-100).",IF(AA503="Occasional","Estimated frequency within viewshed: Occasional (6-10).",IF(AA503="Rare","Estimated frequency within viewshed: Rare (1-5).","")))))</f>
        <v/>
      </c>
      <c r="BR503" s="41" t="str">
        <f>IF(B503&lt;&gt;"",B503&amp;". ","")</f>
        <v/>
      </c>
      <c r="BS503" s="41" t="str">
        <f>IF(M503="Same individual","Tissue sample collected.",IF(M503="Same population","Tissue sample collected from another individual in the same population.",""))</f>
        <v/>
      </c>
      <c r="BT503" s="41" t="str">
        <f>IF(R503&lt;&gt;"","Seed sample collected from "&amp;R503&amp;" plants within the same population.","")</f>
        <v/>
      </c>
      <c r="BU503" s="41" t="str">
        <f>IF(AB503&lt;&gt;"",AB503&amp;". ","")</f>
        <v/>
      </c>
      <c r="BV503" s="41" t="str">
        <f>IF(AE503&lt;&gt;"","Landowner: "&amp;AE503&amp;".","")</f>
        <v/>
      </c>
      <c r="BW503" s="41" t="str">
        <f>IF(AF503&lt;&gt;"","Element Occurrence ID: "&amp;AF503&amp;".","")</f>
        <v/>
      </c>
      <c r="BX503" s="41" t="str">
        <f t="shared" si="79"/>
        <v/>
      </c>
      <c r="BY503" t="str">
        <f t="shared" si="80"/>
        <v/>
      </c>
      <c r="BZ503" s="41" t="str">
        <f t="shared" si="81"/>
        <v/>
      </c>
      <c r="CA503" t="str">
        <f t="shared" si="82"/>
        <v/>
      </c>
      <c r="CB503" s="41" t="str">
        <f>IF(AU503&lt;&gt;"","Area immediately surrounding specimen: "&amp;AU503&amp;".","")</f>
        <v/>
      </c>
      <c r="CC503" s="41" t="str">
        <f>IF(T503&lt;&gt;"","Habit: "&amp;T503&amp;".","")</f>
        <v/>
      </c>
      <c r="CD503" s="41" t="str">
        <f>IF(U503&lt;&gt;"","Life history habit: "&amp;U503&amp;".","")</f>
        <v/>
      </c>
      <c r="CE503" s="41" t="str">
        <f>IF(V503&lt;&gt;"","Graminoid habit: "&amp;V503&amp;".","")</f>
        <v/>
      </c>
      <c r="CF503" s="41" t="str">
        <f>IF(W503&lt;&gt;"","Flower color: "&amp;W503&amp;".","")</f>
        <v/>
      </c>
      <c r="CG503" s="41" t="str">
        <f>IF(X503&lt;&gt;"","Height in centimeters: "&amp;X503&amp;".","")</f>
        <v/>
      </c>
      <c r="CH503" s="41" t="str">
        <f>IF(Y503&lt;&gt;"",Y503&amp;".","")</f>
        <v/>
      </c>
      <c r="CI503" s="41" t="str">
        <f t="shared" si="83"/>
        <v/>
      </c>
      <c r="CJ503" t="str">
        <f t="shared" si="84"/>
        <v/>
      </c>
      <c r="CK503" s="41" t="str">
        <f>IF(T503&lt;&gt;"","''habit'':"&amp;"''"&amp;T503&amp;"'',","")</f>
        <v/>
      </c>
      <c r="CL503" s="41" t="str">
        <f>IF(U503&lt;&gt;"","''life cycle habit'':"&amp;"''"&amp;U503&amp;"'',","")</f>
        <v/>
      </c>
      <c r="CM503" s="41" t="str">
        <f>IF(V503&lt;&gt;"","''graminoidHabit'':"&amp;"''"&amp;V503&amp;"'',","")</f>
        <v/>
      </c>
      <c r="CN503" s="41" t="str">
        <f>IF(W503&lt;&gt;"","''flower color'':"&amp;"''"&amp;W503&amp;"'',","")</f>
        <v/>
      </c>
      <c r="CO503" s="41" t="str">
        <f>IF(X503&lt;&gt;"","''heightInCentimeters'':"&amp;X503&amp;",","")</f>
        <v/>
      </c>
      <c r="CP503" s="41" t="str">
        <f>IF(Y503&lt;&gt;"",Y503,"")</f>
        <v/>
      </c>
      <c r="CQ503" s="41" t="str">
        <f t="shared" si="85"/>
        <v/>
      </c>
      <c r="CR503" s="42" t="str">
        <f t="shared" si="86"/>
        <v/>
      </c>
      <c r="CS503" t="str">
        <f t="shared" si="87"/>
        <v/>
      </c>
      <c r="CT503" t="str">
        <f>IF(L503="Y","tissue","")</f>
        <v/>
      </c>
      <c r="CU503" t="str">
        <f>IF(L503="Y","in collection","")</f>
        <v/>
      </c>
      <c r="CV503" t="str">
        <f>IF(L503="Y","dessicated","")</f>
        <v/>
      </c>
    </row>
    <row r="504" spans="1:100" ht="16.5" x14ac:dyDescent="0.3">
      <c r="A504" s="7"/>
      <c r="B504" s="19"/>
      <c r="C504" s="19"/>
      <c r="D504" s="19"/>
      <c r="E504" s="19"/>
      <c r="F504" s="19"/>
      <c r="G504" s="10"/>
      <c r="H504" s="14"/>
      <c r="I504" s="19"/>
      <c r="J504" s="19"/>
      <c r="K504" s="10"/>
      <c r="L504" s="19"/>
      <c r="M504" s="19"/>
      <c r="N504" s="19"/>
      <c r="O504" s="19"/>
      <c r="P504" s="19"/>
      <c r="Q504" s="24"/>
      <c r="R504" s="14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29"/>
      <c r="AL504" s="29"/>
      <c r="AM504" s="7"/>
      <c r="AN504" s="7"/>
      <c r="AO504" s="7"/>
      <c r="AP504" s="19"/>
      <c r="AQ504" s="19"/>
      <c r="AR504" s="19"/>
      <c r="AS504" s="14"/>
      <c r="AT504" s="19"/>
      <c r="AU504" s="19"/>
      <c r="AV504" s="19"/>
      <c r="AW504" s="14"/>
      <c r="AX504" s="19"/>
      <c r="AY504" s="19"/>
      <c r="AZ504" s="19"/>
      <c r="BA504" s="19"/>
      <c r="BB504" s="19"/>
      <c r="BC504" s="19"/>
      <c r="BD504" s="19"/>
      <c r="BE504" s="19"/>
      <c r="BF504" s="14"/>
      <c r="BG504" s="35" t="str">
        <f>IF(BB504&lt;&gt;"","&lt;a href='https://www.inaturalist.org/observations/"&amp;BB504&amp;" 'target='_blank' style='color: blue'&gt;iNaturalist Record: "&amp;BB504&amp;"&lt;/a&gt; ","")</f>
        <v/>
      </c>
      <c r="BH504" s="36" t="str">
        <f>IF(AT504&lt;&gt;"",AT504&amp;". ","")</f>
        <v/>
      </c>
      <c r="BI504" s="36" t="str">
        <f>IF(AV504&lt;&gt;"","Land use/disturbance history: "&amp;AV504&amp;". ","")</f>
        <v/>
      </c>
      <c r="BJ504" s="36" t="str">
        <f>IF(AW504&lt;&gt;"","Slope in degrees: "&amp;AW504&amp;". ","")</f>
        <v/>
      </c>
      <c r="BK504" s="36" t="str">
        <f>IF(AX504&lt;&gt;"","Slope aspect: "&amp;AX504&amp;". ","")</f>
        <v/>
      </c>
      <c r="BL504" s="36" t="str">
        <f>IF(AY504&lt;&gt;"","Soil description: "&amp;AY504&amp;". ","")</f>
        <v/>
      </c>
      <c r="BM504" s="36" t="str">
        <f>IF(BA504&lt;&gt;"","Terrain: "&amp;BA504&amp;". ","")</f>
        <v/>
      </c>
      <c r="BN504" s="36" t="str">
        <f t="shared" si="77"/>
        <v/>
      </c>
      <c r="BO504" t="str">
        <f t="shared" si="78"/>
        <v/>
      </c>
      <c r="BP504" t="str">
        <f>IF(BD504&lt;&gt;"","Permit: "&amp;BD504,"")</f>
        <v/>
      </c>
      <c r="BQ504" s="41" t="str">
        <f>IF(AA504="Abundant","Estimated frequency within viewshed: Abundant (&gt;500).",IF(AA504="Common","Estimated frequency within viewshed: Common (101-500).",IF(AA504="Frequent","Estimated frequency within viewshed: Frequent (11-100).",IF(AA504="Occasional","Estimated frequency within viewshed: Occasional (6-10).",IF(AA504="Rare","Estimated frequency within viewshed: Rare (1-5).","")))))</f>
        <v/>
      </c>
      <c r="BR504" s="41" t="str">
        <f>IF(B504&lt;&gt;"",B504&amp;". ","")</f>
        <v/>
      </c>
      <c r="BS504" s="41" t="str">
        <f>IF(M504="Same individual","Tissue sample collected.",IF(M504="Same population","Tissue sample collected from another individual in the same population.",""))</f>
        <v/>
      </c>
      <c r="BT504" s="41" t="str">
        <f>IF(R504&lt;&gt;"","Seed sample collected from "&amp;R504&amp;" plants within the same population.","")</f>
        <v/>
      </c>
      <c r="BU504" s="41" t="str">
        <f>IF(AB504&lt;&gt;"",AB504&amp;". ","")</f>
        <v/>
      </c>
      <c r="BV504" s="41" t="str">
        <f>IF(AE504&lt;&gt;"","Landowner: "&amp;AE504&amp;".","")</f>
        <v/>
      </c>
      <c r="BW504" s="41" t="str">
        <f>IF(AF504&lt;&gt;"","Element Occurrence ID: "&amp;AF504&amp;".","")</f>
        <v/>
      </c>
      <c r="BX504" s="41" t="str">
        <f t="shared" si="79"/>
        <v/>
      </c>
      <c r="BY504" t="str">
        <f t="shared" si="80"/>
        <v/>
      </c>
      <c r="BZ504" s="41" t="str">
        <f t="shared" si="81"/>
        <v/>
      </c>
      <c r="CA504" t="str">
        <f t="shared" si="82"/>
        <v/>
      </c>
      <c r="CB504" s="41" t="str">
        <f>IF(AU504&lt;&gt;"","Area immediately surrounding specimen: "&amp;AU504&amp;".","")</f>
        <v/>
      </c>
      <c r="CC504" s="41" t="str">
        <f>IF(T504&lt;&gt;"","Habit: "&amp;T504&amp;".","")</f>
        <v/>
      </c>
      <c r="CD504" s="41" t="str">
        <f>IF(U504&lt;&gt;"","Life history habit: "&amp;U504&amp;".","")</f>
        <v/>
      </c>
      <c r="CE504" s="41" t="str">
        <f>IF(V504&lt;&gt;"","Graminoid habit: "&amp;V504&amp;".","")</f>
        <v/>
      </c>
      <c r="CF504" s="41" t="str">
        <f>IF(W504&lt;&gt;"","Flower color: "&amp;W504&amp;".","")</f>
        <v/>
      </c>
      <c r="CG504" s="41" t="str">
        <f>IF(X504&lt;&gt;"","Height in centimeters: "&amp;X504&amp;".","")</f>
        <v/>
      </c>
      <c r="CH504" s="41" t="str">
        <f>IF(Y504&lt;&gt;"",Y504&amp;".","")</f>
        <v/>
      </c>
      <c r="CI504" s="41" t="str">
        <f t="shared" si="83"/>
        <v/>
      </c>
      <c r="CJ504" t="str">
        <f t="shared" si="84"/>
        <v/>
      </c>
      <c r="CK504" s="41" t="str">
        <f>IF(T504&lt;&gt;"","''habit'':"&amp;"''"&amp;T504&amp;"'',","")</f>
        <v/>
      </c>
      <c r="CL504" s="41" t="str">
        <f>IF(U504&lt;&gt;"","''life cycle habit'':"&amp;"''"&amp;U504&amp;"'',","")</f>
        <v/>
      </c>
      <c r="CM504" s="41" t="str">
        <f>IF(V504&lt;&gt;"","''graminoidHabit'':"&amp;"''"&amp;V504&amp;"'',","")</f>
        <v/>
      </c>
      <c r="CN504" s="41" t="str">
        <f>IF(W504&lt;&gt;"","''flower color'':"&amp;"''"&amp;W504&amp;"'',","")</f>
        <v/>
      </c>
      <c r="CO504" s="41" t="str">
        <f>IF(X504&lt;&gt;"","''heightInCentimeters'':"&amp;X504&amp;",","")</f>
        <v/>
      </c>
      <c r="CP504" s="41" t="str">
        <f>IF(Y504&lt;&gt;"",Y504,"")</f>
        <v/>
      </c>
      <c r="CQ504" s="41" t="str">
        <f t="shared" si="85"/>
        <v/>
      </c>
      <c r="CR504" s="42" t="str">
        <f t="shared" si="86"/>
        <v/>
      </c>
      <c r="CS504" t="str">
        <f t="shared" si="87"/>
        <v/>
      </c>
      <c r="CT504" t="str">
        <f>IF(L504="Y","tissue","")</f>
        <v/>
      </c>
      <c r="CU504" t="str">
        <f>IF(L504="Y","in collection","")</f>
        <v/>
      </c>
      <c r="CV504" t="str">
        <f>IF(L504="Y","dessicated","")</f>
        <v/>
      </c>
    </row>
    <row r="505" spans="1:100" ht="16.5" x14ac:dyDescent="0.3">
      <c r="A505" s="7"/>
      <c r="B505" s="19"/>
      <c r="C505" s="19"/>
      <c r="D505" s="19"/>
      <c r="E505" s="19"/>
      <c r="F505" s="19"/>
      <c r="G505" s="10"/>
      <c r="H505" s="14"/>
      <c r="I505" s="19"/>
      <c r="J505" s="19"/>
      <c r="K505" s="10"/>
      <c r="L505" s="19"/>
      <c r="M505" s="19"/>
      <c r="N505" s="19"/>
      <c r="O505" s="19"/>
      <c r="P505" s="19"/>
      <c r="Q505" s="24"/>
      <c r="R505" s="14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29"/>
      <c r="AL505" s="29"/>
      <c r="AM505" s="7"/>
      <c r="AN505" s="7"/>
      <c r="AO505" s="7"/>
      <c r="AP505" s="19"/>
      <c r="AQ505" s="19"/>
      <c r="AR505" s="19"/>
      <c r="AS505" s="14"/>
      <c r="AT505" s="19"/>
      <c r="AU505" s="19"/>
      <c r="AV505" s="19"/>
      <c r="AW505" s="14"/>
      <c r="AX505" s="19"/>
      <c r="AY505" s="19"/>
      <c r="AZ505" s="19"/>
      <c r="BA505" s="19"/>
      <c r="BB505" s="19"/>
      <c r="BC505" s="19"/>
      <c r="BD505" s="19"/>
      <c r="BE505" s="19"/>
      <c r="BF505" s="14"/>
      <c r="BG505" s="35" t="str">
        <f>IF(BB505&lt;&gt;"","&lt;a href='https://www.inaturalist.org/observations/"&amp;BB505&amp;" 'target='_blank' style='color: blue'&gt;iNaturalist Record: "&amp;BB505&amp;"&lt;/a&gt; ","")</f>
        <v/>
      </c>
      <c r="BH505" s="36" t="str">
        <f>IF(AT505&lt;&gt;"",AT505&amp;". ","")</f>
        <v/>
      </c>
      <c r="BI505" s="36" t="str">
        <f>IF(AV505&lt;&gt;"","Land use/disturbance history: "&amp;AV505&amp;". ","")</f>
        <v/>
      </c>
      <c r="BJ505" s="36" t="str">
        <f>IF(AW505&lt;&gt;"","Slope in degrees: "&amp;AW505&amp;". ","")</f>
        <v/>
      </c>
      <c r="BK505" s="36" t="str">
        <f>IF(AX505&lt;&gt;"","Slope aspect: "&amp;AX505&amp;". ","")</f>
        <v/>
      </c>
      <c r="BL505" s="36" t="str">
        <f>IF(AY505&lt;&gt;"","Soil description: "&amp;AY505&amp;". ","")</f>
        <v/>
      </c>
      <c r="BM505" s="36" t="str">
        <f>IF(BA505&lt;&gt;"","Terrain: "&amp;BA505&amp;". ","")</f>
        <v/>
      </c>
      <c r="BN505" s="36" t="str">
        <f t="shared" si="77"/>
        <v/>
      </c>
      <c r="BO505" t="str">
        <f t="shared" si="78"/>
        <v/>
      </c>
      <c r="BP505" t="str">
        <f>IF(BD505&lt;&gt;"","Permit: "&amp;BD505,"")</f>
        <v/>
      </c>
      <c r="BQ505" s="41" t="str">
        <f>IF(AA505="Abundant","Estimated frequency within viewshed: Abundant (&gt;500).",IF(AA505="Common","Estimated frequency within viewshed: Common (101-500).",IF(AA505="Frequent","Estimated frequency within viewshed: Frequent (11-100).",IF(AA505="Occasional","Estimated frequency within viewshed: Occasional (6-10).",IF(AA505="Rare","Estimated frequency within viewshed: Rare (1-5).","")))))</f>
        <v/>
      </c>
      <c r="BR505" s="41" t="str">
        <f>IF(B505&lt;&gt;"",B505&amp;". ","")</f>
        <v/>
      </c>
      <c r="BS505" s="41" t="str">
        <f>IF(M505="Same individual","Tissue sample collected.",IF(M505="Same population","Tissue sample collected from another individual in the same population.",""))</f>
        <v/>
      </c>
      <c r="BT505" s="41" t="str">
        <f>IF(R505&lt;&gt;"","Seed sample collected from "&amp;R505&amp;" plants within the same population.","")</f>
        <v/>
      </c>
      <c r="BU505" s="41" t="str">
        <f>IF(AB505&lt;&gt;"",AB505&amp;". ","")</f>
        <v/>
      </c>
      <c r="BV505" s="41" t="str">
        <f>IF(AE505&lt;&gt;"","Landowner: "&amp;AE505&amp;".","")</f>
        <v/>
      </c>
      <c r="BW505" s="41" t="str">
        <f>IF(AF505&lt;&gt;"","Element Occurrence ID: "&amp;AF505&amp;".","")</f>
        <v/>
      </c>
      <c r="BX505" s="41" t="str">
        <f t="shared" si="79"/>
        <v/>
      </c>
      <c r="BY505" t="str">
        <f t="shared" si="80"/>
        <v/>
      </c>
      <c r="BZ505" s="41" t="str">
        <f t="shared" si="81"/>
        <v/>
      </c>
      <c r="CA505" t="str">
        <f t="shared" si="82"/>
        <v/>
      </c>
      <c r="CB505" s="41" t="str">
        <f>IF(AU505&lt;&gt;"","Area immediately surrounding specimen: "&amp;AU505&amp;".","")</f>
        <v/>
      </c>
      <c r="CC505" s="41" t="str">
        <f>IF(T505&lt;&gt;"","Habit: "&amp;T505&amp;".","")</f>
        <v/>
      </c>
      <c r="CD505" s="41" t="str">
        <f>IF(U505&lt;&gt;"","Life history habit: "&amp;U505&amp;".","")</f>
        <v/>
      </c>
      <c r="CE505" s="41" t="str">
        <f>IF(V505&lt;&gt;"","Graminoid habit: "&amp;V505&amp;".","")</f>
        <v/>
      </c>
      <c r="CF505" s="41" t="str">
        <f>IF(W505&lt;&gt;"","Flower color: "&amp;W505&amp;".","")</f>
        <v/>
      </c>
      <c r="CG505" s="41" t="str">
        <f>IF(X505&lt;&gt;"","Height in centimeters: "&amp;X505&amp;".","")</f>
        <v/>
      </c>
      <c r="CH505" s="41" t="str">
        <f>IF(Y505&lt;&gt;"",Y505&amp;".","")</f>
        <v/>
      </c>
      <c r="CI505" s="41" t="str">
        <f t="shared" si="83"/>
        <v/>
      </c>
      <c r="CJ505" t="str">
        <f t="shared" si="84"/>
        <v/>
      </c>
      <c r="CK505" s="41" t="str">
        <f>IF(T505&lt;&gt;"","''habit'':"&amp;"''"&amp;T505&amp;"'',","")</f>
        <v/>
      </c>
      <c r="CL505" s="41" t="str">
        <f>IF(U505&lt;&gt;"","''life cycle habit'':"&amp;"''"&amp;U505&amp;"'',","")</f>
        <v/>
      </c>
      <c r="CM505" s="41" t="str">
        <f>IF(V505&lt;&gt;"","''graminoidHabit'':"&amp;"''"&amp;V505&amp;"'',","")</f>
        <v/>
      </c>
      <c r="CN505" s="41" t="str">
        <f>IF(W505&lt;&gt;"","''flower color'':"&amp;"''"&amp;W505&amp;"'',","")</f>
        <v/>
      </c>
      <c r="CO505" s="41" t="str">
        <f>IF(X505&lt;&gt;"","''heightInCentimeters'':"&amp;X505&amp;",","")</f>
        <v/>
      </c>
      <c r="CP505" s="41" t="str">
        <f>IF(Y505&lt;&gt;"",Y505,"")</f>
        <v/>
      </c>
      <c r="CQ505" s="41" t="str">
        <f t="shared" si="85"/>
        <v/>
      </c>
      <c r="CR505" s="42" t="str">
        <f t="shared" si="86"/>
        <v/>
      </c>
      <c r="CS505" t="str">
        <f t="shared" si="87"/>
        <v/>
      </c>
      <c r="CT505" t="str">
        <f>IF(L505="Y","tissue","")</f>
        <v/>
      </c>
      <c r="CU505" t="str">
        <f>IF(L505="Y","in collection","")</f>
        <v/>
      </c>
      <c r="CV505" t="str">
        <f>IF(L505="Y","dessicated","")</f>
        <v/>
      </c>
    </row>
    <row r="506" spans="1:100" ht="16.5" x14ac:dyDescent="0.3">
      <c r="A506" s="7"/>
      <c r="B506" s="19"/>
      <c r="C506" s="19"/>
      <c r="D506" s="19"/>
      <c r="E506" s="19"/>
      <c r="F506" s="19"/>
      <c r="G506" s="10"/>
      <c r="H506" s="14"/>
      <c r="I506" s="19"/>
      <c r="J506" s="19"/>
      <c r="K506" s="10"/>
      <c r="L506" s="19"/>
      <c r="M506" s="19"/>
      <c r="N506" s="19"/>
      <c r="O506" s="19"/>
      <c r="P506" s="19"/>
      <c r="Q506" s="24"/>
      <c r="R506" s="14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29"/>
      <c r="AL506" s="29"/>
      <c r="AM506" s="7"/>
      <c r="AN506" s="7"/>
      <c r="AO506" s="7"/>
      <c r="AP506" s="19"/>
      <c r="AQ506" s="19"/>
      <c r="AR506" s="19"/>
      <c r="AS506" s="14"/>
      <c r="AT506" s="19"/>
      <c r="AU506" s="19"/>
      <c r="AV506" s="19"/>
      <c r="AW506" s="14"/>
      <c r="AX506" s="19"/>
      <c r="AY506" s="19"/>
      <c r="AZ506" s="19"/>
      <c r="BA506" s="19"/>
      <c r="BB506" s="19"/>
      <c r="BC506" s="19"/>
      <c r="BD506" s="19"/>
      <c r="BE506" s="19"/>
      <c r="BF506" s="14"/>
      <c r="BG506" s="35" t="str">
        <f>IF(BB506&lt;&gt;"","&lt;a href='https://www.inaturalist.org/observations/"&amp;BB506&amp;" 'target='_blank' style='color: blue'&gt;iNaturalist Record: "&amp;BB506&amp;"&lt;/a&gt; ","")</f>
        <v/>
      </c>
      <c r="BH506" s="36" t="str">
        <f>IF(AT506&lt;&gt;"",AT506&amp;". ","")</f>
        <v/>
      </c>
      <c r="BI506" s="36" t="str">
        <f>IF(AV506&lt;&gt;"","Land use/disturbance history: "&amp;AV506&amp;". ","")</f>
        <v/>
      </c>
      <c r="BJ506" s="36" t="str">
        <f>IF(AW506&lt;&gt;"","Slope in degrees: "&amp;AW506&amp;". ","")</f>
        <v/>
      </c>
      <c r="BK506" s="36" t="str">
        <f>IF(AX506&lt;&gt;"","Slope aspect: "&amp;AX506&amp;". ","")</f>
        <v/>
      </c>
      <c r="BL506" s="36" t="str">
        <f>IF(AY506&lt;&gt;"","Soil description: "&amp;AY506&amp;". ","")</f>
        <v/>
      </c>
      <c r="BM506" s="36" t="str">
        <f>IF(BA506&lt;&gt;"","Terrain: "&amp;BA506&amp;". ","")</f>
        <v/>
      </c>
      <c r="BN506" s="36" t="str">
        <f t="shared" si="77"/>
        <v/>
      </c>
      <c r="BO506" t="str">
        <f t="shared" si="78"/>
        <v/>
      </c>
      <c r="BP506" t="str">
        <f>IF(BD506&lt;&gt;"","Permit: "&amp;BD506,"")</f>
        <v/>
      </c>
      <c r="BQ506" s="41" t="str">
        <f>IF(AA506="Abundant","Estimated frequency within viewshed: Abundant (&gt;500).",IF(AA506="Common","Estimated frequency within viewshed: Common (101-500).",IF(AA506="Frequent","Estimated frequency within viewshed: Frequent (11-100).",IF(AA506="Occasional","Estimated frequency within viewshed: Occasional (6-10).",IF(AA506="Rare","Estimated frequency within viewshed: Rare (1-5).","")))))</f>
        <v/>
      </c>
      <c r="BR506" s="41" t="str">
        <f>IF(B506&lt;&gt;"",B506&amp;". ","")</f>
        <v/>
      </c>
      <c r="BS506" s="41" t="str">
        <f>IF(M506="Same individual","Tissue sample collected.",IF(M506="Same population","Tissue sample collected from another individual in the same population.",""))</f>
        <v/>
      </c>
      <c r="BT506" s="41" t="str">
        <f>IF(R506&lt;&gt;"","Seed sample collected from "&amp;R506&amp;" plants within the same population.","")</f>
        <v/>
      </c>
      <c r="BU506" s="41" t="str">
        <f>IF(AB506&lt;&gt;"",AB506&amp;". ","")</f>
        <v/>
      </c>
      <c r="BV506" s="41" t="str">
        <f>IF(AE506&lt;&gt;"","Landowner: "&amp;AE506&amp;".","")</f>
        <v/>
      </c>
      <c r="BW506" s="41" t="str">
        <f>IF(AF506&lt;&gt;"","Element Occurrence ID: "&amp;AF506&amp;".","")</f>
        <v/>
      </c>
      <c r="BX506" s="41" t="str">
        <f t="shared" si="79"/>
        <v/>
      </c>
      <c r="BY506" t="str">
        <f t="shared" si="80"/>
        <v/>
      </c>
      <c r="BZ506" s="41" t="str">
        <f t="shared" si="81"/>
        <v/>
      </c>
      <c r="CA506" t="str">
        <f t="shared" si="82"/>
        <v/>
      </c>
      <c r="CB506" s="41" t="str">
        <f>IF(AU506&lt;&gt;"","Area immediately surrounding specimen: "&amp;AU506&amp;".","")</f>
        <v/>
      </c>
      <c r="CC506" s="41" t="str">
        <f>IF(T506&lt;&gt;"","Habit: "&amp;T506&amp;".","")</f>
        <v/>
      </c>
      <c r="CD506" s="41" t="str">
        <f>IF(U506&lt;&gt;"","Life history habit: "&amp;U506&amp;".","")</f>
        <v/>
      </c>
      <c r="CE506" s="41" t="str">
        <f>IF(V506&lt;&gt;"","Graminoid habit: "&amp;V506&amp;".","")</f>
        <v/>
      </c>
      <c r="CF506" s="41" t="str">
        <f>IF(W506&lt;&gt;"","Flower color: "&amp;W506&amp;".","")</f>
        <v/>
      </c>
      <c r="CG506" s="41" t="str">
        <f>IF(X506&lt;&gt;"","Height in centimeters: "&amp;X506&amp;".","")</f>
        <v/>
      </c>
      <c r="CH506" s="41" t="str">
        <f>IF(Y506&lt;&gt;"",Y506&amp;".","")</f>
        <v/>
      </c>
      <c r="CI506" s="41" t="str">
        <f t="shared" si="83"/>
        <v/>
      </c>
      <c r="CJ506" t="str">
        <f t="shared" si="84"/>
        <v/>
      </c>
      <c r="CK506" s="41" t="str">
        <f>IF(T506&lt;&gt;"","''habit'':"&amp;"''"&amp;T506&amp;"'',","")</f>
        <v/>
      </c>
      <c r="CL506" s="41" t="str">
        <f>IF(U506&lt;&gt;"","''life cycle habit'':"&amp;"''"&amp;U506&amp;"'',","")</f>
        <v/>
      </c>
      <c r="CM506" s="41" t="str">
        <f>IF(V506&lt;&gt;"","''graminoidHabit'':"&amp;"''"&amp;V506&amp;"'',","")</f>
        <v/>
      </c>
      <c r="CN506" s="41" t="str">
        <f>IF(W506&lt;&gt;"","''flower color'':"&amp;"''"&amp;W506&amp;"'',","")</f>
        <v/>
      </c>
      <c r="CO506" s="41" t="str">
        <f>IF(X506&lt;&gt;"","''heightInCentimeters'':"&amp;X506&amp;",","")</f>
        <v/>
      </c>
      <c r="CP506" s="41" t="str">
        <f>IF(Y506&lt;&gt;"",Y506,"")</f>
        <v/>
      </c>
      <c r="CQ506" s="41" t="str">
        <f t="shared" si="85"/>
        <v/>
      </c>
      <c r="CR506" s="42" t="str">
        <f t="shared" si="86"/>
        <v/>
      </c>
      <c r="CS506" t="str">
        <f t="shared" si="87"/>
        <v/>
      </c>
      <c r="CT506" t="str">
        <f>IF(L506="Y","tissue","")</f>
        <v/>
      </c>
      <c r="CU506" t="str">
        <f>IF(L506="Y","in collection","")</f>
        <v/>
      </c>
      <c r="CV506" t="str">
        <f>IF(L506="Y","dessicated","")</f>
        <v/>
      </c>
    </row>
    <row r="507" spans="1:100" ht="16.5" x14ac:dyDescent="0.3">
      <c r="A507" s="7"/>
      <c r="B507" s="19"/>
      <c r="C507" s="19"/>
      <c r="D507" s="19"/>
      <c r="E507" s="19"/>
      <c r="F507" s="19"/>
      <c r="G507" s="10"/>
      <c r="H507" s="14"/>
      <c r="I507" s="19"/>
      <c r="J507" s="19"/>
      <c r="K507" s="10"/>
      <c r="L507" s="19"/>
      <c r="M507" s="19"/>
      <c r="N507" s="19"/>
      <c r="O507" s="19"/>
      <c r="P507" s="19"/>
      <c r="Q507" s="24"/>
      <c r="R507" s="14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29"/>
      <c r="AL507" s="29"/>
      <c r="AM507" s="7"/>
      <c r="AN507" s="7"/>
      <c r="AO507" s="7"/>
      <c r="AP507" s="19"/>
      <c r="AQ507" s="19"/>
      <c r="AR507" s="19"/>
      <c r="AS507" s="14"/>
      <c r="AT507" s="19"/>
      <c r="AU507" s="19"/>
      <c r="AV507" s="19"/>
      <c r="AW507" s="14"/>
      <c r="AX507" s="19"/>
      <c r="AY507" s="19"/>
      <c r="AZ507" s="19"/>
      <c r="BA507" s="19"/>
      <c r="BB507" s="19"/>
      <c r="BC507" s="19"/>
      <c r="BD507" s="19"/>
      <c r="BE507" s="19"/>
      <c r="BF507" s="14"/>
      <c r="BG507" s="35" t="str">
        <f>IF(BB507&lt;&gt;"","&lt;a href='https://www.inaturalist.org/observations/"&amp;BB507&amp;" 'target='_blank' style='color: blue'&gt;iNaturalist Record: "&amp;BB507&amp;"&lt;/a&gt; ","")</f>
        <v/>
      </c>
      <c r="BH507" s="36" t="str">
        <f>IF(AT507&lt;&gt;"",AT507&amp;". ","")</f>
        <v/>
      </c>
      <c r="BI507" s="36" t="str">
        <f>IF(AV507&lt;&gt;"","Land use/disturbance history: "&amp;AV507&amp;". ","")</f>
        <v/>
      </c>
      <c r="BJ507" s="36" t="str">
        <f>IF(AW507&lt;&gt;"","Slope in degrees: "&amp;AW507&amp;". ","")</f>
        <v/>
      </c>
      <c r="BK507" s="36" t="str">
        <f>IF(AX507&lt;&gt;"","Slope aspect: "&amp;AX507&amp;". ","")</f>
        <v/>
      </c>
      <c r="BL507" s="36" t="str">
        <f>IF(AY507&lt;&gt;"","Soil description: "&amp;AY507&amp;". ","")</f>
        <v/>
      </c>
      <c r="BM507" s="36" t="str">
        <f>IF(BA507&lt;&gt;"","Terrain: "&amp;BA507&amp;". ","")</f>
        <v/>
      </c>
      <c r="BN507" s="36" t="str">
        <f t="shared" si="77"/>
        <v/>
      </c>
      <c r="BO507" t="str">
        <f t="shared" si="78"/>
        <v/>
      </c>
      <c r="BP507" t="str">
        <f>IF(BD507&lt;&gt;"","Permit: "&amp;BD507,"")</f>
        <v/>
      </c>
      <c r="BQ507" s="41" t="str">
        <f>IF(AA507="Abundant","Estimated frequency within viewshed: Abundant (&gt;500).",IF(AA507="Common","Estimated frequency within viewshed: Common (101-500).",IF(AA507="Frequent","Estimated frequency within viewshed: Frequent (11-100).",IF(AA507="Occasional","Estimated frequency within viewshed: Occasional (6-10).",IF(AA507="Rare","Estimated frequency within viewshed: Rare (1-5).","")))))</f>
        <v/>
      </c>
      <c r="BR507" s="41" t="str">
        <f>IF(B507&lt;&gt;"",B507&amp;". ","")</f>
        <v/>
      </c>
      <c r="BS507" s="41" t="str">
        <f>IF(M507="Same individual","Tissue sample collected.",IF(M507="Same population","Tissue sample collected from another individual in the same population.",""))</f>
        <v/>
      </c>
      <c r="BT507" s="41" t="str">
        <f>IF(R507&lt;&gt;"","Seed sample collected from "&amp;R507&amp;" plants within the same population.","")</f>
        <v/>
      </c>
      <c r="BU507" s="41" t="str">
        <f>IF(AB507&lt;&gt;"",AB507&amp;". ","")</f>
        <v/>
      </c>
      <c r="BV507" s="41" t="str">
        <f>IF(AE507&lt;&gt;"","Landowner: "&amp;AE507&amp;".","")</f>
        <v/>
      </c>
      <c r="BW507" s="41" t="str">
        <f>IF(AF507&lt;&gt;"","Element Occurrence ID: "&amp;AF507&amp;".","")</f>
        <v/>
      </c>
      <c r="BX507" s="41" t="str">
        <f t="shared" si="79"/>
        <v/>
      </c>
      <c r="BY507" t="str">
        <f t="shared" si="80"/>
        <v/>
      </c>
      <c r="BZ507" s="41" t="str">
        <f t="shared" si="81"/>
        <v/>
      </c>
      <c r="CA507" t="str">
        <f t="shared" si="82"/>
        <v/>
      </c>
      <c r="CB507" s="41" t="str">
        <f>IF(AU507&lt;&gt;"","Area immediately surrounding specimen: "&amp;AU507&amp;".","")</f>
        <v/>
      </c>
      <c r="CC507" s="41" t="str">
        <f>IF(T507&lt;&gt;"","Habit: "&amp;T507&amp;".","")</f>
        <v/>
      </c>
      <c r="CD507" s="41" t="str">
        <f>IF(U507&lt;&gt;"","Life history habit: "&amp;U507&amp;".","")</f>
        <v/>
      </c>
      <c r="CE507" s="41" t="str">
        <f>IF(V507&lt;&gt;"","Graminoid habit: "&amp;V507&amp;".","")</f>
        <v/>
      </c>
      <c r="CF507" s="41" t="str">
        <f>IF(W507&lt;&gt;"","Flower color: "&amp;W507&amp;".","")</f>
        <v/>
      </c>
      <c r="CG507" s="41" t="str">
        <f>IF(X507&lt;&gt;"","Height in centimeters: "&amp;X507&amp;".","")</f>
        <v/>
      </c>
      <c r="CH507" s="41" t="str">
        <f>IF(Y507&lt;&gt;"",Y507&amp;".","")</f>
        <v/>
      </c>
      <c r="CI507" s="41" t="str">
        <f t="shared" si="83"/>
        <v/>
      </c>
      <c r="CJ507" t="str">
        <f t="shared" si="84"/>
        <v/>
      </c>
      <c r="CK507" s="41" t="str">
        <f>IF(T507&lt;&gt;"","''habit'':"&amp;"''"&amp;T507&amp;"'',","")</f>
        <v/>
      </c>
      <c r="CL507" s="41" t="str">
        <f>IF(U507&lt;&gt;"","''life cycle habit'':"&amp;"''"&amp;U507&amp;"'',","")</f>
        <v/>
      </c>
      <c r="CM507" s="41" t="str">
        <f>IF(V507&lt;&gt;"","''graminoidHabit'':"&amp;"''"&amp;V507&amp;"'',","")</f>
        <v/>
      </c>
      <c r="CN507" s="41" t="str">
        <f>IF(W507&lt;&gt;"","''flower color'':"&amp;"''"&amp;W507&amp;"'',","")</f>
        <v/>
      </c>
      <c r="CO507" s="41" t="str">
        <f>IF(X507&lt;&gt;"","''heightInCentimeters'':"&amp;X507&amp;",","")</f>
        <v/>
      </c>
      <c r="CP507" s="41" t="str">
        <f>IF(Y507&lt;&gt;"",Y507,"")</f>
        <v/>
      </c>
      <c r="CQ507" s="41" t="str">
        <f t="shared" si="85"/>
        <v/>
      </c>
      <c r="CR507" s="42" t="str">
        <f t="shared" si="86"/>
        <v/>
      </c>
      <c r="CS507" t="str">
        <f t="shared" si="87"/>
        <v/>
      </c>
      <c r="CT507" t="str">
        <f>IF(L507="Y","tissue","")</f>
        <v/>
      </c>
      <c r="CU507" t="str">
        <f>IF(L507="Y","in collection","")</f>
        <v/>
      </c>
      <c r="CV507" t="str">
        <f>IF(L507="Y","dessicated","")</f>
        <v/>
      </c>
    </row>
    <row r="508" spans="1:100" ht="16.5" x14ac:dyDescent="0.3">
      <c r="A508" s="7"/>
      <c r="B508" s="19"/>
      <c r="C508" s="19"/>
      <c r="D508" s="19"/>
      <c r="E508" s="19"/>
      <c r="F508" s="19"/>
      <c r="G508" s="10"/>
      <c r="H508" s="14"/>
      <c r="I508" s="19"/>
      <c r="J508" s="19"/>
      <c r="K508" s="10"/>
      <c r="L508" s="19"/>
      <c r="M508" s="19"/>
      <c r="N508" s="19"/>
      <c r="O508" s="19"/>
      <c r="P508" s="19"/>
      <c r="Q508" s="24"/>
      <c r="R508" s="14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29"/>
      <c r="AL508" s="29"/>
      <c r="AM508" s="7"/>
      <c r="AN508" s="7"/>
      <c r="AO508" s="7"/>
      <c r="AP508" s="19"/>
      <c r="AQ508" s="19"/>
      <c r="AR508" s="19"/>
      <c r="AS508" s="14"/>
      <c r="AT508" s="19"/>
      <c r="AU508" s="19"/>
      <c r="AV508" s="19"/>
      <c r="AW508" s="14"/>
      <c r="AX508" s="19"/>
      <c r="AY508" s="19"/>
      <c r="AZ508" s="19"/>
      <c r="BA508" s="19"/>
      <c r="BB508" s="19"/>
      <c r="BC508" s="19"/>
      <c r="BD508" s="19"/>
      <c r="BE508" s="19"/>
      <c r="BF508" s="14"/>
      <c r="BG508" s="35" t="str">
        <f>IF(BB508&lt;&gt;"","&lt;a href='https://www.inaturalist.org/observations/"&amp;BB508&amp;" 'target='_blank' style='color: blue'&gt;iNaturalist Record: "&amp;BB508&amp;"&lt;/a&gt; ","")</f>
        <v/>
      </c>
      <c r="BH508" s="36" t="str">
        <f>IF(AT508&lt;&gt;"",AT508&amp;". ","")</f>
        <v/>
      </c>
      <c r="BI508" s="36" t="str">
        <f>IF(AV508&lt;&gt;"","Land use/disturbance history: "&amp;AV508&amp;". ","")</f>
        <v/>
      </c>
      <c r="BJ508" s="36" t="str">
        <f>IF(AW508&lt;&gt;"","Slope in degrees: "&amp;AW508&amp;". ","")</f>
        <v/>
      </c>
      <c r="BK508" s="36" t="str">
        <f>IF(AX508&lt;&gt;"","Slope aspect: "&amp;AX508&amp;". ","")</f>
        <v/>
      </c>
      <c r="BL508" s="36" t="str">
        <f>IF(AY508&lt;&gt;"","Soil description: "&amp;AY508&amp;". ","")</f>
        <v/>
      </c>
      <c r="BM508" s="36" t="str">
        <f>IF(BA508&lt;&gt;"","Terrain: "&amp;BA508&amp;". ","")</f>
        <v/>
      </c>
      <c r="BN508" s="36" t="str">
        <f t="shared" si="77"/>
        <v/>
      </c>
      <c r="BO508" t="str">
        <f t="shared" si="78"/>
        <v/>
      </c>
      <c r="BP508" t="str">
        <f>IF(BD508&lt;&gt;"","Permit: "&amp;BD508,"")</f>
        <v/>
      </c>
      <c r="BQ508" s="41" t="str">
        <f>IF(AA508="Abundant","Estimated frequency within viewshed: Abundant (&gt;500).",IF(AA508="Common","Estimated frequency within viewshed: Common (101-500).",IF(AA508="Frequent","Estimated frequency within viewshed: Frequent (11-100).",IF(AA508="Occasional","Estimated frequency within viewshed: Occasional (6-10).",IF(AA508="Rare","Estimated frequency within viewshed: Rare (1-5).","")))))</f>
        <v/>
      </c>
      <c r="BR508" s="41" t="str">
        <f>IF(B508&lt;&gt;"",B508&amp;". ","")</f>
        <v/>
      </c>
      <c r="BS508" s="41" t="str">
        <f>IF(M508="Same individual","Tissue sample collected.",IF(M508="Same population","Tissue sample collected from another individual in the same population.",""))</f>
        <v/>
      </c>
      <c r="BT508" s="41" t="str">
        <f>IF(R508&lt;&gt;"","Seed sample collected from "&amp;R508&amp;" plants within the same population.","")</f>
        <v/>
      </c>
      <c r="BU508" s="41" t="str">
        <f>IF(AB508&lt;&gt;"",AB508&amp;". ","")</f>
        <v/>
      </c>
      <c r="BV508" s="41" t="str">
        <f>IF(AE508&lt;&gt;"","Landowner: "&amp;AE508&amp;".","")</f>
        <v/>
      </c>
      <c r="BW508" s="41" t="str">
        <f>IF(AF508&lt;&gt;"","Element Occurrence ID: "&amp;AF508&amp;".","")</f>
        <v/>
      </c>
      <c r="BX508" s="41" t="str">
        <f t="shared" si="79"/>
        <v/>
      </c>
      <c r="BY508" t="str">
        <f t="shared" si="80"/>
        <v/>
      </c>
      <c r="BZ508" s="41" t="str">
        <f t="shared" si="81"/>
        <v/>
      </c>
      <c r="CA508" t="str">
        <f t="shared" si="82"/>
        <v/>
      </c>
      <c r="CB508" s="41" t="str">
        <f>IF(AU508&lt;&gt;"","Area immediately surrounding specimen: "&amp;AU508&amp;".","")</f>
        <v/>
      </c>
      <c r="CC508" s="41" t="str">
        <f>IF(T508&lt;&gt;"","Habit: "&amp;T508&amp;".","")</f>
        <v/>
      </c>
      <c r="CD508" s="41" t="str">
        <f>IF(U508&lt;&gt;"","Life history habit: "&amp;U508&amp;".","")</f>
        <v/>
      </c>
      <c r="CE508" s="41" t="str">
        <f>IF(V508&lt;&gt;"","Graminoid habit: "&amp;V508&amp;".","")</f>
        <v/>
      </c>
      <c r="CF508" s="41" t="str">
        <f>IF(W508&lt;&gt;"","Flower color: "&amp;W508&amp;".","")</f>
        <v/>
      </c>
      <c r="CG508" s="41" t="str">
        <f>IF(X508&lt;&gt;"","Height in centimeters: "&amp;X508&amp;".","")</f>
        <v/>
      </c>
      <c r="CH508" s="41" t="str">
        <f>IF(Y508&lt;&gt;"",Y508&amp;".","")</f>
        <v/>
      </c>
      <c r="CI508" s="41" t="str">
        <f t="shared" si="83"/>
        <v/>
      </c>
      <c r="CJ508" t="str">
        <f t="shared" si="84"/>
        <v/>
      </c>
      <c r="CK508" s="41" t="str">
        <f>IF(T508&lt;&gt;"","''habit'':"&amp;"''"&amp;T508&amp;"'',","")</f>
        <v/>
      </c>
      <c r="CL508" s="41" t="str">
        <f>IF(U508&lt;&gt;"","''life cycle habit'':"&amp;"''"&amp;U508&amp;"'',","")</f>
        <v/>
      </c>
      <c r="CM508" s="41" t="str">
        <f>IF(V508&lt;&gt;"","''graminoidHabit'':"&amp;"''"&amp;V508&amp;"'',","")</f>
        <v/>
      </c>
      <c r="CN508" s="41" t="str">
        <f>IF(W508&lt;&gt;"","''flower color'':"&amp;"''"&amp;W508&amp;"'',","")</f>
        <v/>
      </c>
      <c r="CO508" s="41" t="str">
        <f>IF(X508&lt;&gt;"","''heightInCentimeters'':"&amp;X508&amp;",","")</f>
        <v/>
      </c>
      <c r="CP508" s="41" t="str">
        <f>IF(Y508&lt;&gt;"",Y508,"")</f>
        <v/>
      </c>
      <c r="CQ508" s="41" t="str">
        <f t="shared" si="85"/>
        <v/>
      </c>
      <c r="CR508" s="42" t="str">
        <f t="shared" si="86"/>
        <v/>
      </c>
      <c r="CS508" t="str">
        <f t="shared" si="87"/>
        <v/>
      </c>
      <c r="CT508" t="str">
        <f>IF(L508="Y","tissue","")</f>
        <v/>
      </c>
      <c r="CU508" t="str">
        <f>IF(L508="Y","in collection","")</f>
        <v/>
      </c>
      <c r="CV508" t="str">
        <f>IF(L508="Y","dessicated","")</f>
        <v/>
      </c>
    </row>
    <row r="509" spans="1:100" ht="16.5" x14ac:dyDescent="0.3">
      <c r="A509" s="7"/>
      <c r="B509" s="19"/>
      <c r="C509" s="19"/>
      <c r="D509" s="19"/>
      <c r="E509" s="19"/>
      <c r="F509" s="19"/>
      <c r="G509" s="10"/>
      <c r="H509" s="14"/>
      <c r="I509" s="19"/>
      <c r="J509" s="19"/>
      <c r="K509" s="10"/>
      <c r="L509" s="19"/>
      <c r="M509" s="19"/>
      <c r="N509" s="19"/>
      <c r="O509" s="19"/>
      <c r="P509" s="19"/>
      <c r="Q509" s="24"/>
      <c r="R509" s="14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29"/>
      <c r="AL509" s="29"/>
      <c r="AM509" s="7"/>
      <c r="AN509" s="7"/>
      <c r="AO509" s="7"/>
      <c r="AP509" s="19"/>
      <c r="AQ509" s="19"/>
      <c r="AR509" s="19"/>
      <c r="AS509" s="14"/>
      <c r="AT509" s="19"/>
      <c r="AU509" s="19"/>
      <c r="AV509" s="19"/>
      <c r="AW509" s="14"/>
      <c r="AX509" s="19"/>
      <c r="AY509" s="19"/>
      <c r="AZ509" s="19"/>
      <c r="BA509" s="19"/>
      <c r="BB509" s="19"/>
      <c r="BC509" s="19"/>
      <c r="BD509" s="19"/>
      <c r="BE509" s="19"/>
      <c r="BF509" s="14"/>
      <c r="BG509" s="35" t="str">
        <f>IF(BB509&lt;&gt;"","&lt;a href='https://www.inaturalist.org/observations/"&amp;BB509&amp;" 'target='_blank' style='color: blue'&gt;iNaturalist Record: "&amp;BB509&amp;"&lt;/a&gt; ","")</f>
        <v/>
      </c>
      <c r="BH509" s="36" t="str">
        <f>IF(AT509&lt;&gt;"",AT509&amp;". ","")</f>
        <v/>
      </c>
      <c r="BI509" s="36" t="str">
        <f>IF(AV509&lt;&gt;"","Land use/disturbance history: "&amp;AV509&amp;". ","")</f>
        <v/>
      </c>
      <c r="BJ509" s="36" t="str">
        <f>IF(AW509&lt;&gt;"","Slope in degrees: "&amp;AW509&amp;". ","")</f>
        <v/>
      </c>
      <c r="BK509" s="36" t="str">
        <f>IF(AX509&lt;&gt;"","Slope aspect: "&amp;AX509&amp;". ","")</f>
        <v/>
      </c>
      <c r="BL509" s="36" t="str">
        <f>IF(AY509&lt;&gt;"","Soil description: "&amp;AY509&amp;". ","")</f>
        <v/>
      </c>
      <c r="BM509" s="36" t="str">
        <f>IF(BA509&lt;&gt;"","Terrain: "&amp;BA509&amp;". ","")</f>
        <v/>
      </c>
      <c r="BN509" s="36" t="str">
        <f t="shared" si="77"/>
        <v/>
      </c>
      <c r="BO509" t="str">
        <f t="shared" si="78"/>
        <v/>
      </c>
      <c r="BP509" t="str">
        <f>IF(BD509&lt;&gt;"","Permit: "&amp;BD509,"")</f>
        <v/>
      </c>
      <c r="BQ509" s="41" t="str">
        <f>IF(AA509="Abundant","Estimated frequency within viewshed: Abundant (&gt;500).",IF(AA509="Common","Estimated frequency within viewshed: Common (101-500).",IF(AA509="Frequent","Estimated frequency within viewshed: Frequent (11-100).",IF(AA509="Occasional","Estimated frequency within viewshed: Occasional (6-10).",IF(AA509="Rare","Estimated frequency within viewshed: Rare (1-5).","")))))</f>
        <v/>
      </c>
      <c r="BR509" s="41" t="str">
        <f>IF(B509&lt;&gt;"",B509&amp;". ","")</f>
        <v/>
      </c>
      <c r="BS509" s="41" t="str">
        <f>IF(M509="Same individual","Tissue sample collected.",IF(M509="Same population","Tissue sample collected from another individual in the same population.",""))</f>
        <v/>
      </c>
      <c r="BT509" s="41" t="str">
        <f>IF(R509&lt;&gt;"","Seed sample collected from "&amp;R509&amp;" plants within the same population.","")</f>
        <v/>
      </c>
      <c r="BU509" s="41" t="str">
        <f>IF(AB509&lt;&gt;"",AB509&amp;". ","")</f>
        <v/>
      </c>
      <c r="BV509" s="41" t="str">
        <f>IF(AE509&lt;&gt;"","Landowner: "&amp;AE509&amp;".","")</f>
        <v/>
      </c>
      <c r="BW509" s="41" t="str">
        <f>IF(AF509&lt;&gt;"","Element Occurrence ID: "&amp;AF509&amp;".","")</f>
        <v/>
      </c>
      <c r="BX509" s="41" t="str">
        <f t="shared" si="79"/>
        <v/>
      </c>
      <c r="BY509" t="str">
        <f t="shared" si="80"/>
        <v/>
      </c>
      <c r="BZ509" s="41" t="str">
        <f t="shared" si="81"/>
        <v/>
      </c>
      <c r="CA509" t="str">
        <f t="shared" si="82"/>
        <v/>
      </c>
      <c r="CB509" s="41" t="str">
        <f>IF(AU509&lt;&gt;"","Area immediately surrounding specimen: "&amp;AU509&amp;".","")</f>
        <v/>
      </c>
      <c r="CC509" s="41" t="str">
        <f>IF(T509&lt;&gt;"","Habit: "&amp;T509&amp;".","")</f>
        <v/>
      </c>
      <c r="CD509" s="41" t="str">
        <f>IF(U509&lt;&gt;"","Life history habit: "&amp;U509&amp;".","")</f>
        <v/>
      </c>
      <c r="CE509" s="41" t="str">
        <f>IF(V509&lt;&gt;"","Graminoid habit: "&amp;V509&amp;".","")</f>
        <v/>
      </c>
      <c r="CF509" s="41" t="str">
        <f>IF(W509&lt;&gt;"","Flower color: "&amp;W509&amp;".","")</f>
        <v/>
      </c>
      <c r="CG509" s="41" t="str">
        <f>IF(X509&lt;&gt;"","Height in centimeters: "&amp;X509&amp;".","")</f>
        <v/>
      </c>
      <c r="CH509" s="41" t="str">
        <f>IF(Y509&lt;&gt;"",Y509&amp;".","")</f>
        <v/>
      </c>
      <c r="CI509" s="41" t="str">
        <f t="shared" si="83"/>
        <v/>
      </c>
      <c r="CJ509" t="str">
        <f t="shared" si="84"/>
        <v/>
      </c>
      <c r="CK509" s="41" t="str">
        <f>IF(T509&lt;&gt;"","''habit'':"&amp;"''"&amp;T509&amp;"'',","")</f>
        <v/>
      </c>
      <c r="CL509" s="41" t="str">
        <f>IF(U509&lt;&gt;"","''life cycle habit'':"&amp;"''"&amp;U509&amp;"'',","")</f>
        <v/>
      </c>
      <c r="CM509" s="41" t="str">
        <f>IF(V509&lt;&gt;"","''graminoidHabit'':"&amp;"''"&amp;V509&amp;"'',","")</f>
        <v/>
      </c>
      <c r="CN509" s="41" t="str">
        <f>IF(W509&lt;&gt;"","''flower color'':"&amp;"''"&amp;W509&amp;"'',","")</f>
        <v/>
      </c>
      <c r="CO509" s="41" t="str">
        <f>IF(X509&lt;&gt;"","''heightInCentimeters'':"&amp;X509&amp;",","")</f>
        <v/>
      </c>
      <c r="CP509" s="41" t="str">
        <f>IF(Y509&lt;&gt;"",Y509,"")</f>
        <v/>
      </c>
      <c r="CQ509" s="41" t="str">
        <f t="shared" si="85"/>
        <v/>
      </c>
      <c r="CR509" s="42" t="str">
        <f t="shared" si="86"/>
        <v/>
      </c>
      <c r="CS509" t="str">
        <f t="shared" si="87"/>
        <v/>
      </c>
      <c r="CT509" t="str">
        <f>IF(L509="Y","tissue","")</f>
        <v/>
      </c>
      <c r="CU509" t="str">
        <f>IF(L509="Y","in collection","")</f>
        <v/>
      </c>
      <c r="CV509" t="str">
        <f>IF(L509="Y","dessicated","")</f>
        <v/>
      </c>
    </row>
    <row r="510" spans="1:100" ht="16.5" x14ac:dyDescent="0.3">
      <c r="A510" s="7"/>
      <c r="B510" s="19"/>
      <c r="C510" s="19"/>
      <c r="D510" s="19"/>
      <c r="E510" s="19"/>
      <c r="F510" s="19"/>
      <c r="G510" s="10"/>
      <c r="H510" s="14"/>
      <c r="I510" s="19"/>
      <c r="J510" s="19"/>
      <c r="K510" s="10"/>
      <c r="L510" s="19"/>
      <c r="M510" s="19"/>
      <c r="N510" s="19"/>
      <c r="O510" s="19"/>
      <c r="P510" s="19"/>
      <c r="Q510" s="24"/>
      <c r="R510" s="14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29"/>
      <c r="AL510" s="29"/>
      <c r="AM510" s="7"/>
      <c r="AN510" s="7"/>
      <c r="AO510" s="7"/>
      <c r="AP510" s="19"/>
      <c r="AQ510" s="19"/>
      <c r="AR510" s="19"/>
      <c r="AS510" s="14"/>
      <c r="AT510" s="19"/>
      <c r="AU510" s="19"/>
      <c r="AV510" s="19"/>
      <c r="AW510" s="14"/>
      <c r="AX510" s="19"/>
      <c r="AY510" s="19"/>
      <c r="AZ510" s="19"/>
      <c r="BA510" s="19"/>
      <c r="BB510" s="19"/>
      <c r="BC510" s="19"/>
      <c r="BD510" s="19"/>
      <c r="BE510" s="19"/>
      <c r="BF510" s="14"/>
      <c r="BG510" s="35" t="str">
        <f>IF(BB510&lt;&gt;"","&lt;a href='https://www.inaturalist.org/observations/"&amp;BB510&amp;" 'target='_blank' style='color: blue'&gt;iNaturalist Record: "&amp;BB510&amp;"&lt;/a&gt; ","")</f>
        <v/>
      </c>
      <c r="BH510" s="36" t="str">
        <f>IF(AT510&lt;&gt;"",AT510&amp;". ","")</f>
        <v/>
      </c>
      <c r="BI510" s="36" t="str">
        <f>IF(AV510&lt;&gt;"","Land use/disturbance history: "&amp;AV510&amp;". ","")</f>
        <v/>
      </c>
      <c r="BJ510" s="36" t="str">
        <f>IF(AW510&lt;&gt;"","Slope in degrees: "&amp;AW510&amp;". ","")</f>
        <v/>
      </c>
      <c r="BK510" s="36" t="str">
        <f>IF(AX510&lt;&gt;"","Slope aspect: "&amp;AX510&amp;". ","")</f>
        <v/>
      </c>
      <c r="BL510" s="36" t="str">
        <f>IF(AY510&lt;&gt;"","Soil description: "&amp;AY510&amp;". ","")</f>
        <v/>
      </c>
      <c r="BM510" s="36" t="str">
        <f>IF(BA510&lt;&gt;"","Terrain: "&amp;BA510&amp;". ","")</f>
        <v/>
      </c>
      <c r="BN510" s="36" t="str">
        <f t="shared" si="77"/>
        <v/>
      </c>
      <c r="BO510" t="str">
        <f t="shared" si="78"/>
        <v/>
      </c>
      <c r="BP510" t="str">
        <f>IF(BD510&lt;&gt;"","Permit: "&amp;BD510,"")</f>
        <v/>
      </c>
      <c r="BQ510" s="41" t="str">
        <f>IF(AA510="Abundant","Estimated frequency within viewshed: Abundant (&gt;500).",IF(AA510="Common","Estimated frequency within viewshed: Common (101-500).",IF(AA510="Frequent","Estimated frequency within viewshed: Frequent (11-100).",IF(AA510="Occasional","Estimated frequency within viewshed: Occasional (6-10).",IF(AA510="Rare","Estimated frequency within viewshed: Rare (1-5).","")))))</f>
        <v/>
      </c>
      <c r="BR510" s="41" t="str">
        <f>IF(B510&lt;&gt;"",B510&amp;". ","")</f>
        <v/>
      </c>
      <c r="BS510" s="41" t="str">
        <f>IF(M510="Same individual","Tissue sample collected.",IF(M510="Same population","Tissue sample collected from another individual in the same population.",""))</f>
        <v/>
      </c>
      <c r="BT510" s="41" t="str">
        <f>IF(R510&lt;&gt;"","Seed sample collected from "&amp;R510&amp;" plants within the same population.","")</f>
        <v/>
      </c>
      <c r="BU510" s="41" t="str">
        <f>IF(AB510&lt;&gt;"",AB510&amp;". ","")</f>
        <v/>
      </c>
      <c r="BV510" s="41" t="str">
        <f>IF(AE510&lt;&gt;"","Landowner: "&amp;AE510&amp;".","")</f>
        <v/>
      </c>
      <c r="BW510" s="41" t="str">
        <f>IF(AF510&lt;&gt;"","Element Occurrence ID: "&amp;AF510&amp;".","")</f>
        <v/>
      </c>
      <c r="BX510" s="41" t="str">
        <f t="shared" si="79"/>
        <v/>
      </c>
      <c r="BY510" t="str">
        <f t="shared" si="80"/>
        <v/>
      </c>
      <c r="BZ510" s="41" t="str">
        <f t="shared" si="81"/>
        <v/>
      </c>
      <c r="CA510" t="str">
        <f t="shared" si="82"/>
        <v/>
      </c>
      <c r="CB510" s="41" t="str">
        <f>IF(AU510&lt;&gt;"","Area immediately surrounding specimen: "&amp;AU510&amp;".","")</f>
        <v/>
      </c>
      <c r="CC510" s="41" t="str">
        <f>IF(T510&lt;&gt;"","Habit: "&amp;T510&amp;".","")</f>
        <v/>
      </c>
      <c r="CD510" s="41" t="str">
        <f>IF(U510&lt;&gt;"","Life history habit: "&amp;U510&amp;".","")</f>
        <v/>
      </c>
      <c r="CE510" s="41" t="str">
        <f>IF(V510&lt;&gt;"","Graminoid habit: "&amp;V510&amp;".","")</f>
        <v/>
      </c>
      <c r="CF510" s="41" t="str">
        <f>IF(W510&lt;&gt;"","Flower color: "&amp;W510&amp;".","")</f>
        <v/>
      </c>
      <c r="CG510" s="41" t="str">
        <f>IF(X510&lt;&gt;"","Height in centimeters: "&amp;X510&amp;".","")</f>
        <v/>
      </c>
      <c r="CH510" s="41" t="str">
        <f>IF(Y510&lt;&gt;"",Y510&amp;".","")</f>
        <v/>
      </c>
      <c r="CI510" s="41" t="str">
        <f t="shared" si="83"/>
        <v/>
      </c>
      <c r="CJ510" t="str">
        <f t="shared" si="84"/>
        <v/>
      </c>
      <c r="CK510" s="41" t="str">
        <f>IF(T510&lt;&gt;"","''habit'':"&amp;"''"&amp;T510&amp;"'',","")</f>
        <v/>
      </c>
      <c r="CL510" s="41" t="str">
        <f>IF(U510&lt;&gt;"","''life cycle habit'':"&amp;"''"&amp;U510&amp;"'',","")</f>
        <v/>
      </c>
      <c r="CM510" s="41" t="str">
        <f>IF(V510&lt;&gt;"","''graminoidHabit'':"&amp;"''"&amp;V510&amp;"'',","")</f>
        <v/>
      </c>
      <c r="CN510" s="41" t="str">
        <f>IF(W510&lt;&gt;"","''flower color'':"&amp;"''"&amp;W510&amp;"'',","")</f>
        <v/>
      </c>
      <c r="CO510" s="41" t="str">
        <f>IF(X510&lt;&gt;"","''heightInCentimeters'':"&amp;X510&amp;",","")</f>
        <v/>
      </c>
      <c r="CP510" s="41" t="str">
        <f>IF(Y510&lt;&gt;"",Y510,"")</f>
        <v/>
      </c>
      <c r="CQ510" s="41" t="str">
        <f t="shared" si="85"/>
        <v/>
      </c>
      <c r="CR510" s="42" t="str">
        <f t="shared" si="86"/>
        <v/>
      </c>
      <c r="CS510" t="str">
        <f t="shared" si="87"/>
        <v/>
      </c>
      <c r="CT510" t="str">
        <f>IF(L510="Y","tissue","")</f>
        <v/>
      </c>
      <c r="CU510" t="str">
        <f>IF(L510="Y","in collection","")</f>
        <v/>
      </c>
      <c r="CV510" t="str">
        <f>IF(L510="Y","dessicated","")</f>
        <v/>
      </c>
    </row>
    <row r="511" spans="1:100" ht="16.5" x14ac:dyDescent="0.3">
      <c r="A511" s="7"/>
      <c r="B511" s="19"/>
      <c r="C511" s="19"/>
      <c r="D511" s="19"/>
      <c r="E511" s="19"/>
      <c r="F511" s="19"/>
      <c r="G511" s="10"/>
      <c r="H511" s="14"/>
      <c r="I511" s="19"/>
      <c r="J511" s="19"/>
      <c r="K511" s="10"/>
      <c r="L511" s="19"/>
      <c r="M511" s="19"/>
      <c r="N511" s="19"/>
      <c r="O511" s="19"/>
      <c r="P511" s="19"/>
      <c r="Q511" s="24"/>
      <c r="R511" s="14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29"/>
      <c r="AL511" s="29"/>
      <c r="AM511" s="7"/>
      <c r="AN511" s="7"/>
      <c r="AO511" s="7"/>
      <c r="AP511" s="19"/>
      <c r="AQ511" s="19"/>
      <c r="AR511" s="19"/>
      <c r="AS511" s="14"/>
      <c r="AT511" s="19"/>
      <c r="AU511" s="19"/>
      <c r="AV511" s="19"/>
      <c r="AW511" s="14"/>
      <c r="AX511" s="19"/>
      <c r="AY511" s="19"/>
      <c r="AZ511" s="19"/>
      <c r="BA511" s="19"/>
      <c r="BB511" s="19"/>
      <c r="BC511" s="19"/>
      <c r="BD511" s="19"/>
      <c r="BE511" s="19"/>
      <c r="BF511" s="14"/>
      <c r="BG511" s="35" t="str">
        <f>IF(BB511&lt;&gt;"","&lt;a href='https://www.inaturalist.org/observations/"&amp;BB511&amp;" 'target='_blank' style='color: blue'&gt;iNaturalist Record: "&amp;BB511&amp;"&lt;/a&gt; ","")</f>
        <v/>
      </c>
      <c r="BH511" s="36" t="str">
        <f>IF(AT511&lt;&gt;"",AT511&amp;". ","")</f>
        <v/>
      </c>
      <c r="BI511" s="36" t="str">
        <f>IF(AV511&lt;&gt;"","Land use/disturbance history: "&amp;AV511&amp;". ","")</f>
        <v/>
      </c>
      <c r="BJ511" s="36" t="str">
        <f>IF(AW511&lt;&gt;"","Slope in degrees: "&amp;AW511&amp;". ","")</f>
        <v/>
      </c>
      <c r="BK511" s="36" t="str">
        <f>IF(AX511&lt;&gt;"","Slope aspect: "&amp;AX511&amp;". ","")</f>
        <v/>
      </c>
      <c r="BL511" s="36" t="str">
        <f>IF(AY511&lt;&gt;"","Soil description: "&amp;AY511&amp;". ","")</f>
        <v/>
      </c>
      <c r="BM511" s="36" t="str">
        <f>IF(BA511&lt;&gt;"","Terrain: "&amp;BA511&amp;". ","")</f>
        <v/>
      </c>
      <c r="BN511" s="36" t="str">
        <f t="shared" si="77"/>
        <v/>
      </c>
      <c r="BO511" t="str">
        <f t="shared" si="78"/>
        <v/>
      </c>
      <c r="BP511" t="str">
        <f>IF(BD511&lt;&gt;"","Permit: "&amp;BD511,"")</f>
        <v/>
      </c>
      <c r="BQ511" s="41" t="str">
        <f>IF(AA511="Abundant","Estimated frequency within viewshed: Abundant (&gt;500).",IF(AA511="Common","Estimated frequency within viewshed: Common (101-500).",IF(AA511="Frequent","Estimated frequency within viewshed: Frequent (11-100).",IF(AA511="Occasional","Estimated frequency within viewshed: Occasional (6-10).",IF(AA511="Rare","Estimated frequency within viewshed: Rare (1-5).","")))))</f>
        <v/>
      </c>
      <c r="BR511" s="41" t="str">
        <f>IF(B511&lt;&gt;"",B511&amp;". ","")</f>
        <v/>
      </c>
      <c r="BS511" s="41" t="str">
        <f>IF(M511="Same individual","Tissue sample collected.",IF(M511="Same population","Tissue sample collected from another individual in the same population.",""))</f>
        <v/>
      </c>
      <c r="BT511" s="41" t="str">
        <f>IF(R511&lt;&gt;"","Seed sample collected from "&amp;R511&amp;" plants within the same population.","")</f>
        <v/>
      </c>
      <c r="BU511" s="41" t="str">
        <f>IF(AB511&lt;&gt;"",AB511&amp;". ","")</f>
        <v/>
      </c>
      <c r="BV511" s="41" t="str">
        <f>IF(AE511&lt;&gt;"","Landowner: "&amp;AE511&amp;".","")</f>
        <v/>
      </c>
      <c r="BW511" s="41" t="str">
        <f>IF(AF511&lt;&gt;"","Element Occurrence ID: "&amp;AF511&amp;".","")</f>
        <v/>
      </c>
      <c r="BX511" s="41" t="str">
        <f t="shared" si="79"/>
        <v/>
      </c>
      <c r="BY511" t="str">
        <f t="shared" si="80"/>
        <v/>
      </c>
      <c r="BZ511" s="41" t="str">
        <f t="shared" si="81"/>
        <v/>
      </c>
      <c r="CA511" t="str">
        <f t="shared" si="82"/>
        <v/>
      </c>
      <c r="CB511" s="41" t="str">
        <f>IF(AU511&lt;&gt;"","Area immediately surrounding specimen: "&amp;AU511&amp;".","")</f>
        <v/>
      </c>
      <c r="CC511" s="41" t="str">
        <f>IF(T511&lt;&gt;"","Habit: "&amp;T511&amp;".","")</f>
        <v/>
      </c>
      <c r="CD511" s="41" t="str">
        <f>IF(U511&lt;&gt;"","Life history habit: "&amp;U511&amp;".","")</f>
        <v/>
      </c>
      <c r="CE511" s="41" t="str">
        <f>IF(V511&lt;&gt;"","Graminoid habit: "&amp;V511&amp;".","")</f>
        <v/>
      </c>
      <c r="CF511" s="41" t="str">
        <f>IF(W511&lt;&gt;"","Flower color: "&amp;W511&amp;".","")</f>
        <v/>
      </c>
      <c r="CG511" s="41" t="str">
        <f>IF(X511&lt;&gt;"","Height in centimeters: "&amp;X511&amp;".","")</f>
        <v/>
      </c>
      <c r="CH511" s="41" t="str">
        <f>IF(Y511&lt;&gt;"",Y511&amp;".","")</f>
        <v/>
      </c>
      <c r="CI511" s="41" t="str">
        <f t="shared" si="83"/>
        <v/>
      </c>
      <c r="CJ511" t="str">
        <f t="shared" si="84"/>
        <v/>
      </c>
      <c r="CK511" s="41" t="str">
        <f>IF(T511&lt;&gt;"","''habit'':"&amp;"''"&amp;T511&amp;"'',","")</f>
        <v/>
      </c>
      <c r="CL511" s="41" t="str">
        <f>IF(U511&lt;&gt;"","''life cycle habit'':"&amp;"''"&amp;U511&amp;"'',","")</f>
        <v/>
      </c>
      <c r="CM511" s="41" t="str">
        <f>IF(V511&lt;&gt;"","''graminoidHabit'':"&amp;"''"&amp;V511&amp;"'',","")</f>
        <v/>
      </c>
      <c r="CN511" s="41" t="str">
        <f>IF(W511&lt;&gt;"","''flower color'':"&amp;"''"&amp;W511&amp;"'',","")</f>
        <v/>
      </c>
      <c r="CO511" s="41" t="str">
        <f>IF(X511&lt;&gt;"","''heightInCentimeters'':"&amp;X511&amp;",","")</f>
        <v/>
      </c>
      <c r="CP511" s="41" t="str">
        <f>IF(Y511&lt;&gt;"",Y511,"")</f>
        <v/>
      </c>
      <c r="CQ511" s="41" t="str">
        <f t="shared" si="85"/>
        <v/>
      </c>
      <c r="CR511" s="42" t="str">
        <f t="shared" si="86"/>
        <v/>
      </c>
      <c r="CS511" t="str">
        <f t="shared" si="87"/>
        <v/>
      </c>
      <c r="CT511" t="str">
        <f>IF(L511="Y","tissue","")</f>
        <v/>
      </c>
      <c r="CU511" t="str">
        <f>IF(L511="Y","in collection","")</f>
        <v/>
      </c>
      <c r="CV511" t="str">
        <f>IF(L511="Y","dessicated","")</f>
        <v/>
      </c>
    </row>
    <row r="512" spans="1:100" ht="16.5" x14ac:dyDescent="0.3">
      <c r="A512" s="7"/>
      <c r="B512" s="19"/>
      <c r="C512" s="19"/>
      <c r="D512" s="19"/>
      <c r="E512" s="19"/>
      <c r="F512" s="19"/>
      <c r="G512" s="10"/>
      <c r="H512" s="14"/>
      <c r="I512" s="19"/>
      <c r="J512" s="19"/>
      <c r="K512" s="10"/>
      <c r="L512" s="19"/>
      <c r="M512" s="19"/>
      <c r="N512" s="19"/>
      <c r="O512" s="19"/>
      <c r="P512" s="19"/>
      <c r="Q512" s="24"/>
      <c r="R512" s="14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29"/>
      <c r="AL512" s="29"/>
      <c r="AM512" s="7"/>
      <c r="AN512" s="7"/>
      <c r="AO512" s="7"/>
      <c r="AP512" s="19"/>
      <c r="AQ512" s="19"/>
      <c r="AR512" s="19"/>
      <c r="AS512" s="14"/>
      <c r="AT512" s="19"/>
      <c r="AU512" s="19"/>
      <c r="AV512" s="19"/>
      <c r="AW512" s="14"/>
      <c r="AX512" s="19"/>
      <c r="AY512" s="19"/>
      <c r="AZ512" s="19"/>
      <c r="BA512" s="19"/>
      <c r="BB512" s="19"/>
      <c r="BC512" s="19"/>
      <c r="BD512" s="19"/>
      <c r="BE512" s="19"/>
      <c r="BF512" s="14"/>
      <c r="BG512" s="35" t="str">
        <f>IF(BB512&lt;&gt;"","&lt;a href='https://www.inaturalist.org/observations/"&amp;BB512&amp;" 'target='_blank' style='color: blue'&gt;iNaturalist Record: "&amp;BB512&amp;"&lt;/a&gt; ","")</f>
        <v/>
      </c>
      <c r="BH512" s="36" t="str">
        <f>IF(AT512&lt;&gt;"",AT512&amp;". ","")</f>
        <v/>
      </c>
      <c r="BI512" s="36" t="str">
        <f>IF(AV512&lt;&gt;"","Land use/disturbance history: "&amp;AV512&amp;". ","")</f>
        <v/>
      </c>
      <c r="BJ512" s="36" t="str">
        <f>IF(AW512&lt;&gt;"","Slope in degrees: "&amp;AW512&amp;". ","")</f>
        <v/>
      </c>
      <c r="BK512" s="36" t="str">
        <f>IF(AX512&lt;&gt;"","Slope aspect: "&amp;AX512&amp;". ","")</f>
        <v/>
      </c>
      <c r="BL512" s="36" t="str">
        <f>IF(AY512&lt;&gt;"","Soil description: "&amp;AY512&amp;". ","")</f>
        <v/>
      </c>
      <c r="BM512" s="36" t="str">
        <f>IF(BA512&lt;&gt;"","Terrain: "&amp;BA512&amp;". ","")</f>
        <v/>
      </c>
      <c r="BN512" s="36" t="str">
        <f t="shared" si="77"/>
        <v/>
      </c>
      <c r="BO512" t="str">
        <f t="shared" si="78"/>
        <v/>
      </c>
      <c r="BP512" t="str">
        <f>IF(BD512&lt;&gt;"","Permit: "&amp;BD512,"")</f>
        <v/>
      </c>
      <c r="BQ512" s="41" t="str">
        <f>IF(AA512="Abundant","Estimated frequency within viewshed: Abundant (&gt;500).",IF(AA512="Common","Estimated frequency within viewshed: Common (101-500).",IF(AA512="Frequent","Estimated frequency within viewshed: Frequent (11-100).",IF(AA512="Occasional","Estimated frequency within viewshed: Occasional (6-10).",IF(AA512="Rare","Estimated frequency within viewshed: Rare (1-5).","")))))</f>
        <v/>
      </c>
      <c r="BR512" s="41" t="str">
        <f>IF(B512&lt;&gt;"",B512&amp;". ","")</f>
        <v/>
      </c>
      <c r="BS512" s="41" t="str">
        <f>IF(M512="Same individual","Tissue sample collected.",IF(M512="Same population","Tissue sample collected from another individual in the same population.",""))</f>
        <v/>
      </c>
      <c r="BT512" s="41" t="str">
        <f>IF(R512&lt;&gt;"","Seed sample collected from "&amp;R512&amp;" plants within the same population.","")</f>
        <v/>
      </c>
      <c r="BU512" s="41" t="str">
        <f>IF(AB512&lt;&gt;"",AB512&amp;". ","")</f>
        <v/>
      </c>
      <c r="BV512" s="41" t="str">
        <f>IF(AE512&lt;&gt;"","Landowner: "&amp;AE512&amp;".","")</f>
        <v/>
      </c>
      <c r="BW512" s="41" t="str">
        <f>IF(AF512&lt;&gt;"","Element Occurrence ID: "&amp;AF512&amp;".","")</f>
        <v/>
      </c>
      <c r="BX512" s="41" t="str">
        <f t="shared" si="79"/>
        <v/>
      </c>
      <c r="BY512" t="str">
        <f t="shared" si="80"/>
        <v/>
      </c>
      <c r="BZ512" s="41" t="str">
        <f t="shared" si="81"/>
        <v/>
      </c>
      <c r="CA512" t="str">
        <f t="shared" si="82"/>
        <v/>
      </c>
      <c r="CB512" s="41" t="str">
        <f>IF(AU512&lt;&gt;"","Area immediately surrounding specimen: "&amp;AU512&amp;".","")</f>
        <v/>
      </c>
      <c r="CC512" s="41" t="str">
        <f>IF(T512&lt;&gt;"","Habit: "&amp;T512&amp;".","")</f>
        <v/>
      </c>
      <c r="CD512" s="41" t="str">
        <f>IF(U512&lt;&gt;"","Life history habit: "&amp;U512&amp;".","")</f>
        <v/>
      </c>
      <c r="CE512" s="41" t="str">
        <f>IF(V512&lt;&gt;"","Graminoid habit: "&amp;V512&amp;".","")</f>
        <v/>
      </c>
      <c r="CF512" s="41" t="str">
        <f>IF(W512&lt;&gt;"","Flower color: "&amp;W512&amp;".","")</f>
        <v/>
      </c>
      <c r="CG512" s="41" t="str">
        <f>IF(X512&lt;&gt;"","Height in centimeters: "&amp;X512&amp;".","")</f>
        <v/>
      </c>
      <c r="CH512" s="41" t="str">
        <f>IF(Y512&lt;&gt;"",Y512&amp;".","")</f>
        <v/>
      </c>
      <c r="CI512" s="41" t="str">
        <f t="shared" si="83"/>
        <v/>
      </c>
      <c r="CJ512" t="str">
        <f t="shared" si="84"/>
        <v/>
      </c>
      <c r="CK512" s="41" t="str">
        <f>IF(T512&lt;&gt;"","''habit'':"&amp;"''"&amp;T512&amp;"'',","")</f>
        <v/>
      </c>
      <c r="CL512" s="41" t="str">
        <f>IF(U512&lt;&gt;"","''life cycle habit'':"&amp;"''"&amp;U512&amp;"'',","")</f>
        <v/>
      </c>
      <c r="CM512" s="41" t="str">
        <f>IF(V512&lt;&gt;"","''graminoidHabit'':"&amp;"''"&amp;V512&amp;"'',","")</f>
        <v/>
      </c>
      <c r="CN512" s="41" t="str">
        <f>IF(W512&lt;&gt;"","''flower color'':"&amp;"''"&amp;W512&amp;"'',","")</f>
        <v/>
      </c>
      <c r="CO512" s="41" t="str">
        <f>IF(X512&lt;&gt;"","''heightInCentimeters'':"&amp;X512&amp;",","")</f>
        <v/>
      </c>
      <c r="CP512" s="41" t="str">
        <f>IF(Y512&lt;&gt;"",Y512,"")</f>
        <v/>
      </c>
      <c r="CQ512" s="41" t="str">
        <f t="shared" si="85"/>
        <v/>
      </c>
      <c r="CR512" s="42" t="str">
        <f t="shared" si="86"/>
        <v/>
      </c>
      <c r="CS512" t="str">
        <f t="shared" si="87"/>
        <v/>
      </c>
      <c r="CT512" t="str">
        <f>IF(L512="Y","tissue","")</f>
        <v/>
      </c>
      <c r="CU512" t="str">
        <f>IF(L512="Y","in collection","")</f>
        <v/>
      </c>
      <c r="CV512" t="str">
        <f>IF(L512="Y","dessicated","")</f>
        <v/>
      </c>
    </row>
    <row r="513" spans="1:100" ht="16.5" x14ac:dyDescent="0.3">
      <c r="A513" s="7"/>
      <c r="B513" s="19"/>
      <c r="C513" s="19"/>
      <c r="D513" s="19"/>
      <c r="E513" s="19"/>
      <c r="F513" s="19"/>
      <c r="G513" s="10"/>
      <c r="H513" s="14"/>
      <c r="I513" s="19"/>
      <c r="J513" s="19"/>
      <c r="K513" s="10"/>
      <c r="L513" s="19"/>
      <c r="M513" s="19"/>
      <c r="N513" s="19"/>
      <c r="O513" s="19"/>
      <c r="P513" s="19"/>
      <c r="Q513" s="24"/>
      <c r="R513" s="14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29"/>
      <c r="AL513" s="29"/>
      <c r="AM513" s="7"/>
      <c r="AN513" s="7"/>
      <c r="AO513" s="7"/>
      <c r="AP513" s="19"/>
      <c r="AQ513" s="19"/>
      <c r="AR513" s="19"/>
      <c r="AS513" s="14"/>
      <c r="AT513" s="19"/>
      <c r="AU513" s="19"/>
      <c r="AV513" s="19"/>
      <c r="AW513" s="14"/>
      <c r="AX513" s="19"/>
      <c r="AY513" s="19"/>
      <c r="AZ513" s="19"/>
      <c r="BA513" s="19"/>
      <c r="BB513" s="19"/>
      <c r="BC513" s="19"/>
      <c r="BD513" s="19"/>
      <c r="BE513" s="19"/>
      <c r="BF513" s="14"/>
      <c r="BG513" s="35" t="str">
        <f>IF(BB513&lt;&gt;"","&lt;a href='https://www.inaturalist.org/observations/"&amp;BB513&amp;" 'target='_blank' style='color: blue'&gt;iNaturalist Record: "&amp;BB513&amp;"&lt;/a&gt; ","")</f>
        <v/>
      </c>
      <c r="BH513" s="36" t="str">
        <f>IF(AT513&lt;&gt;"",AT513&amp;". ","")</f>
        <v/>
      </c>
      <c r="BI513" s="36" t="str">
        <f>IF(AV513&lt;&gt;"","Land use/disturbance history: "&amp;AV513&amp;". ","")</f>
        <v/>
      </c>
      <c r="BJ513" s="36" t="str">
        <f>IF(AW513&lt;&gt;"","Slope in degrees: "&amp;AW513&amp;". ","")</f>
        <v/>
      </c>
      <c r="BK513" s="36" t="str">
        <f>IF(AX513&lt;&gt;"","Slope aspect: "&amp;AX513&amp;". ","")</f>
        <v/>
      </c>
      <c r="BL513" s="36" t="str">
        <f>IF(AY513&lt;&gt;"","Soil description: "&amp;AY513&amp;". ","")</f>
        <v/>
      </c>
      <c r="BM513" s="36" t="str">
        <f>IF(BA513&lt;&gt;"","Terrain: "&amp;BA513&amp;". ","")</f>
        <v/>
      </c>
      <c r="BN513" s="36" t="str">
        <f t="shared" si="77"/>
        <v/>
      </c>
      <c r="BO513" t="str">
        <f t="shared" si="78"/>
        <v/>
      </c>
      <c r="BP513" t="str">
        <f>IF(BD513&lt;&gt;"","Permit: "&amp;BD513,"")</f>
        <v/>
      </c>
      <c r="BQ513" s="41" t="str">
        <f>IF(AA513="Abundant","Estimated frequency within viewshed: Abundant (&gt;500).",IF(AA513="Common","Estimated frequency within viewshed: Common (101-500).",IF(AA513="Frequent","Estimated frequency within viewshed: Frequent (11-100).",IF(AA513="Occasional","Estimated frequency within viewshed: Occasional (6-10).",IF(AA513="Rare","Estimated frequency within viewshed: Rare (1-5).","")))))</f>
        <v/>
      </c>
      <c r="BR513" s="41" t="str">
        <f>IF(B513&lt;&gt;"",B513&amp;". ","")</f>
        <v/>
      </c>
      <c r="BS513" s="41" t="str">
        <f>IF(M513="Same individual","Tissue sample collected.",IF(M513="Same population","Tissue sample collected from another individual in the same population.",""))</f>
        <v/>
      </c>
      <c r="BT513" s="41" t="str">
        <f>IF(R513&lt;&gt;"","Seed sample collected from "&amp;R513&amp;" plants within the same population.","")</f>
        <v/>
      </c>
      <c r="BU513" s="41" t="str">
        <f>IF(AB513&lt;&gt;"",AB513&amp;". ","")</f>
        <v/>
      </c>
      <c r="BV513" s="41" t="str">
        <f>IF(AE513&lt;&gt;"","Landowner: "&amp;AE513&amp;".","")</f>
        <v/>
      </c>
      <c r="BW513" s="41" t="str">
        <f>IF(AF513&lt;&gt;"","Element Occurrence ID: "&amp;AF513&amp;".","")</f>
        <v/>
      </c>
      <c r="BX513" s="41" t="str">
        <f t="shared" si="79"/>
        <v/>
      </c>
      <c r="BY513" t="str">
        <f t="shared" si="80"/>
        <v/>
      </c>
      <c r="BZ513" s="41" t="str">
        <f t="shared" si="81"/>
        <v/>
      </c>
      <c r="CA513" t="str">
        <f t="shared" si="82"/>
        <v/>
      </c>
      <c r="CB513" s="41" t="str">
        <f>IF(AU513&lt;&gt;"","Area immediately surrounding specimen: "&amp;AU513&amp;".","")</f>
        <v/>
      </c>
      <c r="CC513" s="41" t="str">
        <f>IF(T513&lt;&gt;"","Habit: "&amp;T513&amp;".","")</f>
        <v/>
      </c>
      <c r="CD513" s="41" t="str">
        <f>IF(U513&lt;&gt;"","Life history habit: "&amp;U513&amp;".","")</f>
        <v/>
      </c>
      <c r="CE513" s="41" t="str">
        <f>IF(V513&lt;&gt;"","Graminoid habit: "&amp;V513&amp;".","")</f>
        <v/>
      </c>
      <c r="CF513" s="41" t="str">
        <f>IF(W513&lt;&gt;"","Flower color: "&amp;W513&amp;".","")</f>
        <v/>
      </c>
      <c r="CG513" s="41" t="str">
        <f>IF(X513&lt;&gt;"","Height in centimeters: "&amp;X513&amp;".","")</f>
        <v/>
      </c>
      <c r="CH513" s="41" t="str">
        <f>IF(Y513&lt;&gt;"",Y513&amp;".","")</f>
        <v/>
      </c>
      <c r="CI513" s="41" t="str">
        <f t="shared" si="83"/>
        <v/>
      </c>
      <c r="CJ513" t="str">
        <f t="shared" si="84"/>
        <v/>
      </c>
      <c r="CK513" s="41" t="str">
        <f>IF(T513&lt;&gt;"","''habit'':"&amp;"''"&amp;T513&amp;"'',","")</f>
        <v/>
      </c>
      <c r="CL513" s="41" t="str">
        <f>IF(U513&lt;&gt;"","''life cycle habit'':"&amp;"''"&amp;U513&amp;"'',","")</f>
        <v/>
      </c>
      <c r="CM513" s="41" t="str">
        <f>IF(V513&lt;&gt;"","''graminoidHabit'':"&amp;"''"&amp;V513&amp;"'',","")</f>
        <v/>
      </c>
      <c r="CN513" s="41" t="str">
        <f>IF(W513&lt;&gt;"","''flower color'':"&amp;"''"&amp;W513&amp;"'',","")</f>
        <v/>
      </c>
      <c r="CO513" s="41" t="str">
        <f>IF(X513&lt;&gt;"","''heightInCentimeters'':"&amp;X513&amp;",","")</f>
        <v/>
      </c>
      <c r="CP513" s="41" t="str">
        <f>IF(Y513&lt;&gt;"",Y513,"")</f>
        <v/>
      </c>
      <c r="CQ513" s="41" t="str">
        <f t="shared" si="85"/>
        <v/>
      </c>
      <c r="CR513" s="42" t="str">
        <f t="shared" si="86"/>
        <v/>
      </c>
      <c r="CS513" t="str">
        <f t="shared" si="87"/>
        <v/>
      </c>
      <c r="CT513" t="str">
        <f>IF(L513="Y","tissue","")</f>
        <v/>
      </c>
      <c r="CU513" t="str">
        <f>IF(L513="Y","in collection","")</f>
        <v/>
      </c>
      <c r="CV513" t="str">
        <f>IF(L513="Y","dessicated","")</f>
        <v/>
      </c>
    </row>
    <row r="514" spans="1:100" ht="16.5" x14ac:dyDescent="0.3">
      <c r="A514" s="7"/>
      <c r="B514" s="19"/>
      <c r="C514" s="19"/>
      <c r="D514" s="19"/>
      <c r="E514" s="19"/>
      <c r="F514" s="19"/>
      <c r="G514" s="10"/>
      <c r="H514" s="14"/>
      <c r="I514" s="19"/>
      <c r="J514" s="19"/>
      <c r="K514" s="10"/>
      <c r="L514" s="19"/>
      <c r="M514" s="19"/>
      <c r="N514" s="19"/>
      <c r="O514" s="19"/>
      <c r="P514" s="19"/>
      <c r="Q514" s="24"/>
      <c r="R514" s="14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29"/>
      <c r="AL514" s="29"/>
      <c r="AM514" s="7"/>
      <c r="AN514" s="7"/>
      <c r="AO514" s="7"/>
      <c r="AP514" s="19"/>
      <c r="AQ514" s="19"/>
      <c r="AR514" s="19"/>
      <c r="AS514" s="14"/>
      <c r="AT514" s="19"/>
      <c r="AU514" s="19"/>
      <c r="AV514" s="19"/>
      <c r="AW514" s="14"/>
      <c r="AX514" s="19"/>
      <c r="AY514" s="19"/>
      <c r="AZ514" s="19"/>
      <c r="BA514" s="19"/>
      <c r="BB514" s="19"/>
      <c r="BC514" s="19"/>
      <c r="BD514" s="19"/>
      <c r="BE514" s="19"/>
      <c r="BF514" s="14"/>
      <c r="BG514" s="35" t="str">
        <f>IF(BB514&lt;&gt;"","&lt;a href='https://www.inaturalist.org/observations/"&amp;BB514&amp;" 'target='_blank' style='color: blue'&gt;iNaturalist Record: "&amp;BB514&amp;"&lt;/a&gt; ","")</f>
        <v/>
      </c>
      <c r="BH514" s="36" t="str">
        <f>IF(AT514&lt;&gt;"",AT514&amp;". ","")</f>
        <v/>
      </c>
      <c r="BI514" s="36" t="str">
        <f>IF(AV514&lt;&gt;"","Land use/disturbance history: "&amp;AV514&amp;". ","")</f>
        <v/>
      </c>
      <c r="BJ514" s="36" t="str">
        <f>IF(AW514&lt;&gt;"","Slope in degrees: "&amp;AW514&amp;". ","")</f>
        <v/>
      </c>
      <c r="BK514" s="36" t="str">
        <f>IF(AX514&lt;&gt;"","Slope aspect: "&amp;AX514&amp;". ","")</f>
        <v/>
      </c>
      <c r="BL514" s="36" t="str">
        <f>IF(AY514&lt;&gt;"","Soil description: "&amp;AY514&amp;". ","")</f>
        <v/>
      </c>
      <c r="BM514" s="36" t="str">
        <f>IF(BA514&lt;&gt;"","Terrain: "&amp;BA514&amp;". ","")</f>
        <v/>
      </c>
      <c r="BN514" s="36" t="str">
        <f t="shared" si="77"/>
        <v/>
      </c>
      <c r="BO514" t="str">
        <f t="shared" si="78"/>
        <v/>
      </c>
      <c r="BP514" t="str">
        <f>IF(BD514&lt;&gt;"","Permit: "&amp;BD514,"")</f>
        <v/>
      </c>
      <c r="BQ514" s="41" t="str">
        <f>IF(AA514="Abundant","Estimated frequency within viewshed: Abundant (&gt;500).",IF(AA514="Common","Estimated frequency within viewshed: Common (101-500).",IF(AA514="Frequent","Estimated frequency within viewshed: Frequent (11-100).",IF(AA514="Occasional","Estimated frequency within viewshed: Occasional (6-10).",IF(AA514="Rare","Estimated frequency within viewshed: Rare (1-5).","")))))</f>
        <v/>
      </c>
      <c r="BR514" s="41" t="str">
        <f>IF(B514&lt;&gt;"",B514&amp;". ","")</f>
        <v/>
      </c>
      <c r="BS514" s="41" t="str">
        <f>IF(M514="Same individual","Tissue sample collected.",IF(M514="Same population","Tissue sample collected from another individual in the same population.",""))</f>
        <v/>
      </c>
      <c r="BT514" s="41" t="str">
        <f>IF(R514&lt;&gt;"","Seed sample collected from "&amp;R514&amp;" plants within the same population.","")</f>
        <v/>
      </c>
      <c r="BU514" s="41" t="str">
        <f>IF(AB514&lt;&gt;"",AB514&amp;". ","")</f>
        <v/>
      </c>
      <c r="BV514" s="41" t="str">
        <f>IF(AE514&lt;&gt;"","Landowner: "&amp;AE514&amp;".","")</f>
        <v/>
      </c>
      <c r="BW514" s="41" t="str">
        <f>IF(AF514&lt;&gt;"","Element Occurrence ID: "&amp;AF514&amp;".","")</f>
        <v/>
      </c>
      <c r="BX514" s="41" t="str">
        <f t="shared" si="79"/>
        <v/>
      </c>
      <c r="BY514" t="str">
        <f t="shared" si="80"/>
        <v/>
      </c>
      <c r="BZ514" s="41" t="str">
        <f t="shared" si="81"/>
        <v/>
      </c>
      <c r="CA514" t="str">
        <f t="shared" si="82"/>
        <v/>
      </c>
      <c r="CB514" s="41" t="str">
        <f>IF(AU514&lt;&gt;"","Area immediately surrounding specimen: "&amp;AU514&amp;".","")</f>
        <v/>
      </c>
      <c r="CC514" s="41" t="str">
        <f>IF(T514&lt;&gt;"","Habit: "&amp;T514&amp;".","")</f>
        <v/>
      </c>
      <c r="CD514" s="41" t="str">
        <f>IF(U514&lt;&gt;"","Life history habit: "&amp;U514&amp;".","")</f>
        <v/>
      </c>
      <c r="CE514" s="41" t="str">
        <f>IF(V514&lt;&gt;"","Graminoid habit: "&amp;V514&amp;".","")</f>
        <v/>
      </c>
      <c r="CF514" s="41" t="str">
        <f>IF(W514&lt;&gt;"","Flower color: "&amp;W514&amp;".","")</f>
        <v/>
      </c>
      <c r="CG514" s="41" t="str">
        <f>IF(X514&lt;&gt;"","Height in centimeters: "&amp;X514&amp;".","")</f>
        <v/>
      </c>
      <c r="CH514" s="41" t="str">
        <f>IF(Y514&lt;&gt;"",Y514&amp;".","")</f>
        <v/>
      </c>
      <c r="CI514" s="41" t="str">
        <f t="shared" si="83"/>
        <v/>
      </c>
      <c r="CJ514" t="str">
        <f t="shared" si="84"/>
        <v/>
      </c>
      <c r="CK514" s="41" t="str">
        <f>IF(T514&lt;&gt;"","''habit'':"&amp;"''"&amp;T514&amp;"'',","")</f>
        <v/>
      </c>
      <c r="CL514" s="41" t="str">
        <f>IF(U514&lt;&gt;"","''life cycle habit'':"&amp;"''"&amp;U514&amp;"'',","")</f>
        <v/>
      </c>
      <c r="CM514" s="41" t="str">
        <f>IF(V514&lt;&gt;"","''graminoidHabit'':"&amp;"''"&amp;V514&amp;"'',","")</f>
        <v/>
      </c>
      <c r="CN514" s="41" t="str">
        <f>IF(W514&lt;&gt;"","''flower color'':"&amp;"''"&amp;W514&amp;"'',","")</f>
        <v/>
      </c>
      <c r="CO514" s="41" t="str">
        <f>IF(X514&lt;&gt;"","''heightInCentimeters'':"&amp;X514&amp;",","")</f>
        <v/>
      </c>
      <c r="CP514" s="41" t="str">
        <f>IF(Y514&lt;&gt;"",Y514,"")</f>
        <v/>
      </c>
      <c r="CQ514" s="41" t="str">
        <f t="shared" si="85"/>
        <v/>
      </c>
      <c r="CR514" s="42" t="str">
        <f t="shared" si="86"/>
        <v/>
      </c>
      <c r="CS514" t="str">
        <f t="shared" si="87"/>
        <v/>
      </c>
      <c r="CT514" t="str">
        <f>IF(L514="Y","tissue","")</f>
        <v/>
      </c>
      <c r="CU514" t="str">
        <f>IF(L514="Y","in collection","")</f>
        <v/>
      </c>
      <c r="CV514" t="str">
        <f>IF(L514="Y","dessicated","")</f>
        <v/>
      </c>
    </row>
    <row r="515" spans="1:100" ht="16.5" x14ac:dyDescent="0.3">
      <c r="A515" s="7"/>
      <c r="B515" s="19"/>
      <c r="C515" s="19"/>
      <c r="D515" s="19"/>
      <c r="E515" s="19"/>
      <c r="F515" s="19"/>
      <c r="G515" s="10"/>
      <c r="H515" s="14"/>
      <c r="I515" s="19"/>
      <c r="J515" s="19"/>
      <c r="K515" s="10"/>
      <c r="L515" s="19"/>
      <c r="M515" s="19"/>
      <c r="N515" s="19"/>
      <c r="O515" s="19"/>
      <c r="P515" s="19"/>
      <c r="Q515" s="24"/>
      <c r="R515" s="14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29"/>
      <c r="AL515" s="29"/>
      <c r="AM515" s="7"/>
      <c r="AN515" s="7"/>
      <c r="AO515" s="7"/>
      <c r="AP515" s="19"/>
      <c r="AQ515" s="19"/>
      <c r="AR515" s="19"/>
      <c r="AS515" s="14"/>
      <c r="AT515" s="19"/>
      <c r="AU515" s="19"/>
      <c r="AV515" s="19"/>
      <c r="AW515" s="14"/>
      <c r="AX515" s="19"/>
      <c r="AY515" s="19"/>
      <c r="AZ515" s="19"/>
      <c r="BA515" s="19"/>
      <c r="BB515" s="19"/>
      <c r="BC515" s="19"/>
      <c r="BD515" s="19"/>
      <c r="BE515" s="19"/>
      <c r="BF515" s="14"/>
      <c r="BG515" s="35" t="str">
        <f>IF(BB515&lt;&gt;"","&lt;a href='https://www.inaturalist.org/observations/"&amp;BB515&amp;" 'target='_blank' style='color: blue'&gt;iNaturalist Record: "&amp;BB515&amp;"&lt;/a&gt; ","")</f>
        <v/>
      </c>
      <c r="BH515" s="36" t="str">
        <f>IF(AT515&lt;&gt;"",AT515&amp;". ","")</f>
        <v/>
      </c>
      <c r="BI515" s="36" t="str">
        <f>IF(AV515&lt;&gt;"","Land use/disturbance history: "&amp;AV515&amp;". ","")</f>
        <v/>
      </c>
      <c r="BJ515" s="36" t="str">
        <f>IF(AW515&lt;&gt;"","Slope in degrees: "&amp;AW515&amp;". ","")</f>
        <v/>
      </c>
      <c r="BK515" s="36" t="str">
        <f>IF(AX515&lt;&gt;"","Slope aspect: "&amp;AX515&amp;". ","")</f>
        <v/>
      </c>
      <c r="BL515" s="36" t="str">
        <f>IF(AY515&lt;&gt;"","Soil description: "&amp;AY515&amp;". ","")</f>
        <v/>
      </c>
      <c r="BM515" s="36" t="str">
        <f>IF(BA515&lt;&gt;"","Terrain: "&amp;BA515&amp;". ","")</f>
        <v/>
      </c>
      <c r="BN515" s="36" t="str">
        <f t="shared" si="77"/>
        <v/>
      </c>
      <c r="BO515" t="str">
        <f t="shared" si="78"/>
        <v/>
      </c>
      <c r="BP515" t="str">
        <f>IF(BD515&lt;&gt;"","Permit: "&amp;BD515,"")</f>
        <v/>
      </c>
      <c r="BQ515" s="41" t="str">
        <f>IF(AA515="Abundant","Estimated frequency within viewshed: Abundant (&gt;500).",IF(AA515="Common","Estimated frequency within viewshed: Common (101-500).",IF(AA515="Frequent","Estimated frequency within viewshed: Frequent (11-100).",IF(AA515="Occasional","Estimated frequency within viewshed: Occasional (6-10).",IF(AA515="Rare","Estimated frequency within viewshed: Rare (1-5).","")))))</f>
        <v/>
      </c>
      <c r="BR515" s="41" t="str">
        <f>IF(B515&lt;&gt;"",B515&amp;". ","")</f>
        <v/>
      </c>
      <c r="BS515" s="41" t="str">
        <f>IF(M515="Same individual","Tissue sample collected.",IF(M515="Same population","Tissue sample collected from another individual in the same population.",""))</f>
        <v/>
      </c>
      <c r="BT515" s="41" t="str">
        <f>IF(R515&lt;&gt;"","Seed sample collected from "&amp;R515&amp;" plants within the same population.","")</f>
        <v/>
      </c>
      <c r="BU515" s="41" t="str">
        <f>IF(AB515&lt;&gt;"",AB515&amp;". ","")</f>
        <v/>
      </c>
      <c r="BV515" s="41" t="str">
        <f>IF(AE515&lt;&gt;"","Landowner: "&amp;AE515&amp;".","")</f>
        <v/>
      </c>
      <c r="BW515" s="41" t="str">
        <f>IF(AF515&lt;&gt;"","Element Occurrence ID: "&amp;AF515&amp;".","")</f>
        <v/>
      </c>
      <c r="BX515" s="41" t="str">
        <f t="shared" si="79"/>
        <v/>
      </c>
      <c r="BY515" t="str">
        <f t="shared" si="80"/>
        <v/>
      </c>
      <c r="BZ515" s="41" t="str">
        <f t="shared" si="81"/>
        <v/>
      </c>
      <c r="CA515" t="str">
        <f t="shared" si="82"/>
        <v/>
      </c>
      <c r="CB515" s="41" t="str">
        <f>IF(AU515&lt;&gt;"","Area immediately surrounding specimen: "&amp;AU515&amp;".","")</f>
        <v/>
      </c>
      <c r="CC515" s="41" t="str">
        <f>IF(T515&lt;&gt;"","Habit: "&amp;T515&amp;".","")</f>
        <v/>
      </c>
      <c r="CD515" s="41" t="str">
        <f>IF(U515&lt;&gt;"","Life history habit: "&amp;U515&amp;".","")</f>
        <v/>
      </c>
      <c r="CE515" s="41" t="str">
        <f>IF(V515&lt;&gt;"","Graminoid habit: "&amp;V515&amp;".","")</f>
        <v/>
      </c>
      <c r="CF515" s="41" t="str">
        <f>IF(W515&lt;&gt;"","Flower color: "&amp;W515&amp;".","")</f>
        <v/>
      </c>
      <c r="CG515" s="41" t="str">
        <f>IF(X515&lt;&gt;"","Height in centimeters: "&amp;X515&amp;".","")</f>
        <v/>
      </c>
      <c r="CH515" s="41" t="str">
        <f>IF(Y515&lt;&gt;"",Y515&amp;".","")</f>
        <v/>
      </c>
      <c r="CI515" s="41" t="str">
        <f t="shared" si="83"/>
        <v/>
      </c>
      <c r="CJ515" t="str">
        <f t="shared" si="84"/>
        <v/>
      </c>
      <c r="CK515" s="41" t="str">
        <f>IF(T515&lt;&gt;"","''habit'':"&amp;"''"&amp;T515&amp;"'',","")</f>
        <v/>
      </c>
      <c r="CL515" s="41" t="str">
        <f>IF(U515&lt;&gt;"","''life cycle habit'':"&amp;"''"&amp;U515&amp;"'',","")</f>
        <v/>
      </c>
      <c r="CM515" s="41" t="str">
        <f>IF(V515&lt;&gt;"","''graminoidHabit'':"&amp;"''"&amp;V515&amp;"'',","")</f>
        <v/>
      </c>
      <c r="CN515" s="41" t="str">
        <f>IF(W515&lt;&gt;"","''flower color'':"&amp;"''"&amp;W515&amp;"'',","")</f>
        <v/>
      </c>
      <c r="CO515" s="41" t="str">
        <f>IF(X515&lt;&gt;"","''heightInCentimeters'':"&amp;X515&amp;",","")</f>
        <v/>
      </c>
      <c r="CP515" s="41" t="str">
        <f>IF(Y515&lt;&gt;"",Y515,"")</f>
        <v/>
      </c>
      <c r="CQ515" s="41" t="str">
        <f t="shared" si="85"/>
        <v/>
      </c>
      <c r="CR515" s="42" t="str">
        <f t="shared" si="86"/>
        <v/>
      </c>
      <c r="CS515" t="str">
        <f t="shared" si="87"/>
        <v/>
      </c>
      <c r="CT515" t="str">
        <f>IF(L515="Y","tissue","")</f>
        <v/>
      </c>
      <c r="CU515" t="str">
        <f>IF(L515="Y","in collection","")</f>
        <v/>
      </c>
      <c r="CV515" t="str">
        <f>IF(L515="Y","dessicated","")</f>
        <v/>
      </c>
    </row>
    <row r="516" spans="1:100" ht="16.5" x14ac:dyDescent="0.3">
      <c r="A516" s="7"/>
      <c r="B516" s="19"/>
      <c r="C516" s="19"/>
      <c r="D516" s="19"/>
      <c r="E516" s="19"/>
      <c r="F516" s="19"/>
      <c r="G516" s="10"/>
      <c r="H516" s="14"/>
      <c r="I516" s="19"/>
      <c r="J516" s="19"/>
      <c r="K516" s="10"/>
      <c r="L516" s="19"/>
      <c r="M516" s="19"/>
      <c r="N516" s="19"/>
      <c r="O516" s="19"/>
      <c r="P516" s="19"/>
      <c r="Q516" s="24"/>
      <c r="R516" s="14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29"/>
      <c r="AL516" s="29"/>
      <c r="AM516" s="7"/>
      <c r="AN516" s="7"/>
      <c r="AO516" s="7"/>
      <c r="AP516" s="19"/>
      <c r="AQ516" s="19"/>
      <c r="AR516" s="19"/>
      <c r="AS516" s="14"/>
      <c r="AT516" s="19"/>
      <c r="AU516" s="19"/>
      <c r="AV516" s="19"/>
      <c r="AW516" s="14"/>
      <c r="AX516" s="19"/>
      <c r="AY516" s="19"/>
      <c r="AZ516" s="19"/>
      <c r="BA516" s="19"/>
      <c r="BB516" s="19"/>
      <c r="BC516" s="19"/>
      <c r="BD516" s="19"/>
      <c r="BE516" s="19"/>
      <c r="BF516" s="14"/>
      <c r="BG516" s="35" t="str">
        <f>IF(BB516&lt;&gt;"","&lt;a href='https://www.inaturalist.org/observations/"&amp;BB516&amp;" 'target='_blank' style='color: blue'&gt;iNaturalist Record: "&amp;BB516&amp;"&lt;/a&gt; ","")</f>
        <v/>
      </c>
      <c r="BH516" s="36" t="str">
        <f>IF(AT516&lt;&gt;"",AT516&amp;". ","")</f>
        <v/>
      </c>
      <c r="BI516" s="36" t="str">
        <f>IF(AV516&lt;&gt;"","Land use/disturbance history: "&amp;AV516&amp;". ","")</f>
        <v/>
      </c>
      <c r="BJ516" s="36" t="str">
        <f>IF(AW516&lt;&gt;"","Slope in degrees: "&amp;AW516&amp;". ","")</f>
        <v/>
      </c>
      <c r="BK516" s="36" t="str">
        <f>IF(AX516&lt;&gt;"","Slope aspect: "&amp;AX516&amp;". ","")</f>
        <v/>
      </c>
      <c r="BL516" s="36" t="str">
        <f>IF(AY516&lt;&gt;"","Soil description: "&amp;AY516&amp;". ","")</f>
        <v/>
      </c>
      <c r="BM516" s="36" t="str">
        <f>IF(BA516&lt;&gt;"","Terrain: "&amp;BA516&amp;". ","")</f>
        <v/>
      </c>
      <c r="BN516" s="36" t="str">
        <f t="shared" ref="BN516:BN579" si="88">TRIM(BH516&amp;BI516&amp;BJ516&amp;BK516&amp;BL516&amp;BM516&amp;CB516)</f>
        <v/>
      </c>
      <c r="BO516" t="str">
        <f t="shared" ref="BO516:BO579" si="89">SUBSTITUTE(BN516,"..",".")</f>
        <v/>
      </c>
      <c r="BP516" t="str">
        <f>IF(BD516&lt;&gt;"","Permit: "&amp;BD516,"")</f>
        <v/>
      </c>
      <c r="BQ516" s="41" t="str">
        <f>IF(AA516="Abundant","Estimated frequency within viewshed: Abundant (&gt;500).",IF(AA516="Common","Estimated frequency within viewshed: Common (101-500).",IF(AA516="Frequent","Estimated frequency within viewshed: Frequent (11-100).",IF(AA516="Occasional","Estimated frequency within viewshed: Occasional (6-10).",IF(AA516="Rare","Estimated frequency within viewshed: Rare (1-5).","")))))</f>
        <v/>
      </c>
      <c r="BR516" s="41" t="str">
        <f>IF(B516&lt;&gt;"",B516&amp;". ","")</f>
        <v/>
      </c>
      <c r="BS516" s="41" t="str">
        <f>IF(M516="Same individual","Tissue sample collected.",IF(M516="Same population","Tissue sample collected from another individual in the same population.",""))</f>
        <v/>
      </c>
      <c r="BT516" s="41" t="str">
        <f>IF(R516&lt;&gt;"","Seed sample collected from "&amp;R516&amp;" plants within the same population.","")</f>
        <v/>
      </c>
      <c r="BU516" s="41" t="str">
        <f>IF(AB516&lt;&gt;"",AB516&amp;". ","")</f>
        <v/>
      </c>
      <c r="BV516" s="41" t="str">
        <f>IF(AE516&lt;&gt;"","Landowner: "&amp;AE516&amp;".","")</f>
        <v/>
      </c>
      <c r="BW516" s="41" t="str">
        <f>IF(AF516&lt;&gt;"","Element Occurrence ID: "&amp;AF516&amp;".","")</f>
        <v/>
      </c>
      <c r="BX516" s="41" t="str">
        <f t="shared" ref="BX516:BX579" si="90">TRIM(BV516&amp;" "&amp;BW516)</f>
        <v/>
      </c>
      <c r="BY516" t="str">
        <f t="shared" ref="BY516:BY579" si="91">SUBSTITUTE(BX516,"..",".")</f>
        <v/>
      </c>
      <c r="BZ516" s="41" t="str">
        <f t="shared" ref="BZ516:BZ579" si="92">TRIM(BR516&amp;BQ516&amp;BS516&amp;BT516&amp;BU516&amp;BG516)</f>
        <v/>
      </c>
      <c r="CA516" t="str">
        <f t="shared" ref="CA516:CA579" si="93">SUBSTITUTE(BZ516,"..",".")</f>
        <v/>
      </c>
      <c r="CB516" s="41" t="str">
        <f>IF(AU516&lt;&gt;"","Area immediately surrounding specimen: "&amp;AU516&amp;".","")</f>
        <v/>
      </c>
      <c r="CC516" s="41" t="str">
        <f>IF(T516&lt;&gt;"","Habit: "&amp;T516&amp;".","")</f>
        <v/>
      </c>
      <c r="CD516" s="41" t="str">
        <f>IF(U516&lt;&gt;"","Life history habit: "&amp;U516&amp;".","")</f>
        <v/>
      </c>
      <c r="CE516" s="41" t="str">
        <f>IF(V516&lt;&gt;"","Graminoid habit: "&amp;V516&amp;".","")</f>
        <v/>
      </c>
      <c r="CF516" s="41" t="str">
        <f>IF(W516&lt;&gt;"","Flower color: "&amp;W516&amp;".","")</f>
        <v/>
      </c>
      <c r="CG516" s="41" t="str">
        <f>IF(X516&lt;&gt;"","Height in centimeters: "&amp;X516&amp;".","")</f>
        <v/>
      </c>
      <c r="CH516" s="41" t="str">
        <f>IF(Y516&lt;&gt;"",Y516&amp;".","")</f>
        <v/>
      </c>
      <c r="CI516" s="41" t="str">
        <f t="shared" ref="CI516:CI579" si="94">TRIM(CC516&amp;" "&amp;CD516&amp;" "&amp;CE516&amp;" "&amp;CF516&amp;" "&amp;CG516&amp;" "&amp;CH516)</f>
        <v/>
      </c>
      <c r="CJ516" t="str">
        <f t="shared" ref="CJ516:CJ579" si="95">SUBSTITUTE(CI516,"..",".")</f>
        <v/>
      </c>
      <c r="CK516" s="41" t="str">
        <f>IF(T516&lt;&gt;"","''habit'':"&amp;"''"&amp;T516&amp;"'',","")</f>
        <v/>
      </c>
      <c r="CL516" s="41" t="str">
        <f>IF(U516&lt;&gt;"","''life cycle habit'':"&amp;"''"&amp;U516&amp;"'',","")</f>
        <v/>
      </c>
      <c r="CM516" s="41" t="str">
        <f>IF(V516&lt;&gt;"","''graminoidHabit'':"&amp;"''"&amp;V516&amp;"'',","")</f>
        <v/>
      </c>
      <c r="CN516" s="41" t="str">
        <f>IF(W516&lt;&gt;"","''flower color'':"&amp;"''"&amp;W516&amp;"'',","")</f>
        <v/>
      </c>
      <c r="CO516" s="41" t="str">
        <f>IF(X516&lt;&gt;"","''heightInCentimeters'':"&amp;X516&amp;",","")</f>
        <v/>
      </c>
      <c r="CP516" s="41" t="str">
        <f>IF(Y516&lt;&gt;"",Y516,"")</f>
        <v/>
      </c>
      <c r="CQ516" s="41" t="str">
        <f t="shared" ref="CQ516:CQ579" si="96">TRIM(CK516&amp;CL516&amp;CM516&amp;CN516&amp;CO516&amp;CP516)</f>
        <v/>
      </c>
      <c r="CR516" s="42" t="str">
        <f t="shared" ref="CR516:CR579" si="97">IF(AND(LEFT(CQ516)=",",RIGHT(CQ516)=","),MID(CQ516,2,LEN(CQ516)-2),IF(LEFT(CQ516)=",",MID(CQ516,2,LEN(CQ516)),IF(RIGHT(CQ516)=",",LEFT(CQ516,LEN(CQ516)-1),CQ516)))</f>
        <v/>
      </c>
      <c r="CS516" t="str">
        <f t="shared" ref="CS516:CS579" si="98">IF(CR516&lt;&gt;"","{"&amp;CR516&amp;"}","")</f>
        <v/>
      </c>
      <c r="CT516" t="str">
        <f>IF(L516="Y","tissue","")</f>
        <v/>
      </c>
      <c r="CU516" t="str">
        <f>IF(L516="Y","in collection","")</f>
        <v/>
      </c>
      <c r="CV516" t="str">
        <f>IF(L516="Y","dessicated","")</f>
        <v/>
      </c>
    </row>
    <row r="517" spans="1:100" ht="16.5" x14ac:dyDescent="0.3">
      <c r="A517" s="7"/>
      <c r="B517" s="19"/>
      <c r="C517" s="19"/>
      <c r="D517" s="19"/>
      <c r="E517" s="19"/>
      <c r="F517" s="19"/>
      <c r="G517" s="10"/>
      <c r="H517" s="14"/>
      <c r="I517" s="19"/>
      <c r="J517" s="19"/>
      <c r="K517" s="10"/>
      <c r="L517" s="19"/>
      <c r="M517" s="19"/>
      <c r="N517" s="19"/>
      <c r="O517" s="19"/>
      <c r="P517" s="19"/>
      <c r="Q517" s="24"/>
      <c r="R517" s="14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29"/>
      <c r="AL517" s="29"/>
      <c r="AM517" s="7"/>
      <c r="AN517" s="7"/>
      <c r="AO517" s="7"/>
      <c r="AP517" s="19"/>
      <c r="AQ517" s="19"/>
      <c r="AR517" s="19"/>
      <c r="AS517" s="14"/>
      <c r="AT517" s="19"/>
      <c r="AU517" s="19"/>
      <c r="AV517" s="19"/>
      <c r="AW517" s="14"/>
      <c r="AX517" s="19"/>
      <c r="AY517" s="19"/>
      <c r="AZ517" s="19"/>
      <c r="BA517" s="19"/>
      <c r="BB517" s="19"/>
      <c r="BC517" s="19"/>
      <c r="BD517" s="19"/>
      <c r="BE517" s="19"/>
      <c r="BF517" s="14"/>
      <c r="BG517" s="35" t="str">
        <f>IF(BB517&lt;&gt;"","&lt;a href='https://www.inaturalist.org/observations/"&amp;BB517&amp;" 'target='_blank' style='color: blue'&gt;iNaturalist Record: "&amp;BB517&amp;"&lt;/a&gt; ","")</f>
        <v/>
      </c>
      <c r="BH517" s="36" t="str">
        <f>IF(AT517&lt;&gt;"",AT517&amp;". ","")</f>
        <v/>
      </c>
      <c r="BI517" s="36" t="str">
        <f>IF(AV517&lt;&gt;"","Land use/disturbance history: "&amp;AV517&amp;". ","")</f>
        <v/>
      </c>
      <c r="BJ517" s="36" t="str">
        <f>IF(AW517&lt;&gt;"","Slope in degrees: "&amp;AW517&amp;". ","")</f>
        <v/>
      </c>
      <c r="BK517" s="36" t="str">
        <f>IF(AX517&lt;&gt;"","Slope aspect: "&amp;AX517&amp;". ","")</f>
        <v/>
      </c>
      <c r="BL517" s="36" t="str">
        <f>IF(AY517&lt;&gt;"","Soil description: "&amp;AY517&amp;". ","")</f>
        <v/>
      </c>
      <c r="BM517" s="36" t="str">
        <f>IF(BA517&lt;&gt;"","Terrain: "&amp;BA517&amp;". ","")</f>
        <v/>
      </c>
      <c r="BN517" s="36" t="str">
        <f t="shared" si="88"/>
        <v/>
      </c>
      <c r="BO517" t="str">
        <f t="shared" si="89"/>
        <v/>
      </c>
      <c r="BP517" t="str">
        <f>IF(BD517&lt;&gt;"","Permit: "&amp;BD517,"")</f>
        <v/>
      </c>
      <c r="BQ517" s="41" t="str">
        <f>IF(AA517="Abundant","Estimated frequency within viewshed: Abundant (&gt;500).",IF(AA517="Common","Estimated frequency within viewshed: Common (101-500).",IF(AA517="Frequent","Estimated frequency within viewshed: Frequent (11-100).",IF(AA517="Occasional","Estimated frequency within viewshed: Occasional (6-10).",IF(AA517="Rare","Estimated frequency within viewshed: Rare (1-5).","")))))</f>
        <v/>
      </c>
      <c r="BR517" s="41" t="str">
        <f>IF(B517&lt;&gt;"",B517&amp;". ","")</f>
        <v/>
      </c>
      <c r="BS517" s="41" t="str">
        <f>IF(M517="Same individual","Tissue sample collected.",IF(M517="Same population","Tissue sample collected from another individual in the same population.",""))</f>
        <v/>
      </c>
      <c r="BT517" s="41" t="str">
        <f>IF(R517&lt;&gt;"","Seed sample collected from "&amp;R517&amp;" plants within the same population.","")</f>
        <v/>
      </c>
      <c r="BU517" s="41" t="str">
        <f>IF(AB517&lt;&gt;"",AB517&amp;". ","")</f>
        <v/>
      </c>
      <c r="BV517" s="41" t="str">
        <f>IF(AE517&lt;&gt;"","Landowner: "&amp;AE517&amp;".","")</f>
        <v/>
      </c>
      <c r="BW517" s="41" t="str">
        <f>IF(AF517&lt;&gt;"","Element Occurrence ID: "&amp;AF517&amp;".","")</f>
        <v/>
      </c>
      <c r="BX517" s="41" t="str">
        <f t="shared" si="90"/>
        <v/>
      </c>
      <c r="BY517" t="str">
        <f t="shared" si="91"/>
        <v/>
      </c>
      <c r="BZ517" s="41" t="str">
        <f t="shared" si="92"/>
        <v/>
      </c>
      <c r="CA517" t="str">
        <f t="shared" si="93"/>
        <v/>
      </c>
      <c r="CB517" s="41" t="str">
        <f>IF(AU517&lt;&gt;"","Area immediately surrounding specimen: "&amp;AU517&amp;".","")</f>
        <v/>
      </c>
      <c r="CC517" s="41" t="str">
        <f>IF(T517&lt;&gt;"","Habit: "&amp;T517&amp;".","")</f>
        <v/>
      </c>
      <c r="CD517" s="41" t="str">
        <f>IF(U517&lt;&gt;"","Life history habit: "&amp;U517&amp;".","")</f>
        <v/>
      </c>
      <c r="CE517" s="41" t="str">
        <f>IF(V517&lt;&gt;"","Graminoid habit: "&amp;V517&amp;".","")</f>
        <v/>
      </c>
      <c r="CF517" s="41" t="str">
        <f>IF(W517&lt;&gt;"","Flower color: "&amp;W517&amp;".","")</f>
        <v/>
      </c>
      <c r="CG517" s="41" t="str">
        <f>IF(X517&lt;&gt;"","Height in centimeters: "&amp;X517&amp;".","")</f>
        <v/>
      </c>
      <c r="CH517" s="41" t="str">
        <f>IF(Y517&lt;&gt;"",Y517&amp;".","")</f>
        <v/>
      </c>
      <c r="CI517" s="41" t="str">
        <f t="shared" si="94"/>
        <v/>
      </c>
      <c r="CJ517" t="str">
        <f t="shared" si="95"/>
        <v/>
      </c>
      <c r="CK517" s="41" t="str">
        <f>IF(T517&lt;&gt;"","''habit'':"&amp;"''"&amp;T517&amp;"'',","")</f>
        <v/>
      </c>
      <c r="CL517" s="41" t="str">
        <f>IF(U517&lt;&gt;"","''life cycle habit'':"&amp;"''"&amp;U517&amp;"'',","")</f>
        <v/>
      </c>
      <c r="CM517" s="41" t="str">
        <f>IF(V517&lt;&gt;"","''graminoidHabit'':"&amp;"''"&amp;V517&amp;"'',","")</f>
        <v/>
      </c>
      <c r="CN517" s="41" t="str">
        <f>IF(W517&lt;&gt;"","''flower color'':"&amp;"''"&amp;W517&amp;"'',","")</f>
        <v/>
      </c>
      <c r="CO517" s="41" t="str">
        <f>IF(X517&lt;&gt;"","''heightInCentimeters'':"&amp;X517&amp;",","")</f>
        <v/>
      </c>
      <c r="CP517" s="41" t="str">
        <f>IF(Y517&lt;&gt;"",Y517,"")</f>
        <v/>
      </c>
      <c r="CQ517" s="41" t="str">
        <f t="shared" si="96"/>
        <v/>
      </c>
      <c r="CR517" s="42" t="str">
        <f t="shared" si="97"/>
        <v/>
      </c>
      <c r="CS517" t="str">
        <f t="shared" si="98"/>
        <v/>
      </c>
      <c r="CT517" t="str">
        <f>IF(L517="Y","tissue","")</f>
        <v/>
      </c>
      <c r="CU517" t="str">
        <f>IF(L517="Y","in collection","")</f>
        <v/>
      </c>
      <c r="CV517" t="str">
        <f>IF(L517="Y","dessicated","")</f>
        <v/>
      </c>
    </row>
    <row r="518" spans="1:100" ht="16.5" x14ac:dyDescent="0.3">
      <c r="A518" s="7"/>
      <c r="B518" s="19"/>
      <c r="C518" s="19"/>
      <c r="D518" s="19"/>
      <c r="E518" s="19"/>
      <c r="F518" s="19"/>
      <c r="G518" s="10"/>
      <c r="H518" s="14"/>
      <c r="I518" s="19"/>
      <c r="J518" s="19"/>
      <c r="K518" s="10"/>
      <c r="L518" s="19"/>
      <c r="M518" s="19"/>
      <c r="N518" s="19"/>
      <c r="O518" s="19"/>
      <c r="P518" s="19"/>
      <c r="Q518" s="24"/>
      <c r="R518" s="14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29"/>
      <c r="AL518" s="29"/>
      <c r="AM518" s="7"/>
      <c r="AN518" s="7"/>
      <c r="AO518" s="7"/>
      <c r="AP518" s="19"/>
      <c r="AQ518" s="19"/>
      <c r="AR518" s="19"/>
      <c r="AS518" s="14"/>
      <c r="AT518" s="19"/>
      <c r="AU518" s="19"/>
      <c r="AV518" s="19"/>
      <c r="AW518" s="14"/>
      <c r="AX518" s="19"/>
      <c r="AY518" s="19"/>
      <c r="AZ518" s="19"/>
      <c r="BA518" s="19"/>
      <c r="BB518" s="19"/>
      <c r="BC518" s="19"/>
      <c r="BD518" s="19"/>
      <c r="BE518" s="19"/>
      <c r="BF518" s="14"/>
      <c r="BG518" s="35" t="str">
        <f>IF(BB518&lt;&gt;"","&lt;a href='https://www.inaturalist.org/observations/"&amp;BB518&amp;" 'target='_blank' style='color: blue'&gt;iNaturalist Record: "&amp;BB518&amp;"&lt;/a&gt; ","")</f>
        <v/>
      </c>
      <c r="BH518" s="36" t="str">
        <f>IF(AT518&lt;&gt;"",AT518&amp;". ","")</f>
        <v/>
      </c>
      <c r="BI518" s="36" t="str">
        <f>IF(AV518&lt;&gt;"","Land use/disturbance history: "&amp;AV518&amp;". ","")</f>
        <v/>
      </c>
      <c r="BJ518" s="36" t="str">
        <f>IF(AW518&lt;&gt;"","Slope in degrees: "&amp;AW518&amp;". ","")</f>
        <v/>
      </c>
      <c r="BK518" s="36" t="str">
        <f>IF(AX518&lt;&gt;"","Slope aspect: "&amp;AX518&amp;". ","")</f>
        <v/>
      </c>
      <c r="BL518" s="36" t="str">
        <f>IF(AY518&lt;&gt;"","Soil description: "&amp;AY518&amp;". ","")</f>
        <v/>
      </c>
      <c r="BM518" s="36" t="str">
        <f>IF(BA518&lt;&gt;"","Terrain: "&amp;BA518&amp;". ","")</f>
        <v/>
      </c>
      <c r="BN518" s="36" t="str">
        <f t="shared" si="88"/>
        <v/>
      </c>
      <c r="BO518" t="str">
        <f t="shared" si="89"/>
        <v/>
      </c>
      <c r="BP518" t="str">
        <f>IF(BD518&lt;&gt;"","Permit: "&amp;BD518,"")</f>
        <v/>
      </c>
      <c r="BQ518" s="41" t="str">
        <f>IF(AA518="Abundant","Estimated frequency within viewshed: Abundant (&gt;500).",IF(AA518="Common","Estimated frequency within viewshed: Common (101-500).",IF(AA518="Frequent","Estimated frequency within viewshed: Frequent (11-100).",IF(AA518="Occasional","Estimated frequency within viewshed: Occasional (6-10).",IF(AA518="Rare","Estimated frequency within viewshed: Rare (1-5).","")))))</f>
        <v/>
      </c>
      <c r="BR518" s="41" t="str">
        <f>IF(B518&lt;&gt;"",B518&amp;". ","")</f>
        <v/>
      </c>
      <c r="BS518" s="41" t="str">
        <f>IF(M518="Same individual","Tissue sample collected.",IF(M518="Same population","Tissue sample collected from another individual in the same population.",""))</f>
        <v/>
      </c>
      <c r="BT518" s="41" t="str">
        <f>IF(R518&lt;&gt;"","Seed sample collected from "&amp;R518&amp;" plants within the same population.","")</f>
        <v/>
      </c>
      <c r="BU518" s="41" t="str">
        <f>IF(AB518&lt;&gt;"",AB518&amp;". ","")</f>
        <v/>
      </c>
      <c r="BV518" s="41" t="str">
        <f>IF(AE518&lt;&gt;"","Landowner: "&amp;AE518&amp;".","")</f>
        <v/>
      </c>
      <c r="BW518" s="41" t="str">
        <f>IF(AF518&lt;&gt;"","Element Occurrence ID: "&amp;AF518&amp;".","")</f>
        <v/>
      </c>
      <c r="BX518" s="41" t="str">
        <f t="shared" si="90"/>
        <v/>
      </c>
      <c r="BY518" t="str">
        <f t="shared" si="91"/>
        <v/>
      </c>
      <c r="BZ518" s="41" t="str">
        <f t="shared" si="92"/>
        <v/>
      </c>
      <c r="CA518" t="str">
        <f t="shared" si="93"/>
        <v/>
      </c>
      <c r="CB518" s="41" t="str">
        <f>IF(AU518&lt;&gt;"","Area immediately surrounding specimen: "&amp;AU518&amp;".","")</f>
        <v/>
      </c>
      <c r="CC518" s="41" t="str">
        <f>IF(T518&lt;&gt;"","Habit: "&amp;T518&amp;".","")</f>
        <v/>
      </c>
      <c r="CD518" s="41" t="str">
        <f>IF(U518&lt;&gt;"","Life history habit: "&amp;U518&amp;".","")</f>
        <v/>
      </c>
      <c r="CE518" s="41" t="str">
        <f>IF(V518&lt;&gt;"","Graminoid habit: "&amp;V518&amp;".","")</f>
        <v/>
      </c>
      <c r="CF518" s="41" t="str">
        <f>IF(W518&lt;&gt;"","Flower color: "&amp;W518&amp;".","")</f>
        <v/>
      </c>
      <c r="CG518" s="41" t="str">
        <f>IF(X518&lt;&gt;"","Height in centimeters: "&amp;X518&amp;".","")</f>
        <v/>
      </c>
      <c r="CH518" s="41" t="str">
        <f>IF(Y518&lt;&gt;"",Y518&amp;".","")</f>
        <v/>
      </c>
      <c r="CI518" s="41" t="str">
        <f t="shared" si="94"/>
        <v/>
      </c>
      <c r="CJ518" t="str">
        <f t="shared" si="95"/>
        <v/>
      </c>
      <c r="CK518" s="41" t="str">
        <f>IF(T518&lt;&gt;"","''habit'':"&amp;"''"&amp;T518&amp;"'',","")</f>
        <v/>
      </c>
      <c r="CL518" s="41" t="str">
        <f>IF(U518&lt;&gt;"","''life cycle habit'':"&amp;"''"&amp;U518&amp;"'',","")</f>
        <v/>
      </c>
      <c r="CM518" s="41" t="str">
        <f>IF(V518&lt;&gt;"","''graminoidHabit'':"&amp;"''"&amp;V518&amp;"'',","")</f>
        <v/>
      </c>
      <c r="CN518" s="41" t="str">
        <f>IF(W518&lt;&gt;"","''flower color'':"&amp;"''"&amp;W518&amp;"'',","")</f>
        <v/>
      </c>
      <c r="CO518" s="41" t="str">
        <f>IF(X518&lt;&gt;"","''heightInCentimeters'':"&amp;X518&amp;",","")</f>
        <v/>
      </c>
      <c r="CP518" s="41" t="str">
        <f>IF(Y518&lt;&gt;"",Y518,"")</f>
        <v/>
      </c>
      <c r="CQ518" s="41" t="str">
        <f t="shared" si="96"/>
        <v/>
      </c>
      <c r="CR518" s="42" t="str">
        <f t="shared" si="97"/>
        <v/>
      </c>
      <c r="CS518" t="str">
        <f t="shared" si="98"/>
        <v/>
      </c>
      <c r="CT518" t="str">
        <f>IF(L518="Y","tissue","")</f>
        <v/>
      </c>
      <c r="CU518" t="str">
        <f>IF(L518="Y","in collection","")</f>
        <v/>
      </c>
      <c r="CV518" t="str">
        <f>IF(L518="Y","dessicated","")</f>
        <v/>
      </c>
    </row>
    <row r="519" spans="1:100" ht="16.5" x14ac:dyDescent="0.3">
      <c r="A519" s="7"/>
      <c r="B519" s="19"/>
      <c r="C519" s="19"/>
      <c r="D519" s="19"/>
      <c r="E519" s="19"/>
      <c r="F519" s="19"/>
      <c r="G519" s="10"/>
      <c r="H519" s="14"/>
      <c r="I519" s="19"/>
      <c r="J519" s="19"/>
      <c r="K519" s="10"/>
      <c r="L519" s="19"/>
      <c r="M519" s="19"/>
      <c r="N519" s="19"/>
      <c r="O519" s="19"/>
      <c r="P519" s="19"/>
      <c r="Q519" s="24"/>
      <c r="R519" s="14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29"/>
      <c r="AL519" s="29"/>
      <c r="AM519" s="7"/>
      <c r="AN519" s="7"/>
      <c r="AO519" s="7"/>
      <c r="AP519" s="19"/>
      <c r="AQ519" s="19"/>
      <c r="AR519" s="19"/>
      <c r="AS519" s="14"/>
      <c r="AT519" s="19"/>
      <c r="AU519" s="19"/>
      <c r="AV519" s="19"/>
      <c r="AW519" s="14"/>
      <c r="AX519" s="19"/>
      <c r="AY519" s="19"/>
      <c r="AZ519" s="19"/>
      <c r="BA519" s="19"/>
      <c r="BB519" s="19"/>
      <c r="BC519" s="19"/>
      <c r="BD519" s="19"/>
      <c r="BE519" s="19"/>
      <c r="BF519" s="14"/>
      <c r="BG519" s="35" t="str">
        <f>IF(BB519&lt;&gt;"","&lt;a href='https://www.inaturalist.org/observations/"&amp;BB519&amp;" 'target='_blank' style='color: blue'&gt;iNaturalist Record: "&amp;BB519&amp;"&lt;/a&gt; ","")</f>
        <v/>
      </c>
      <c r="BH519" s="36" t="str">
        <f>IF(AT519&lt;&gt;"",AT519&amp;". ","")</f>
        <v/>
      </c>
      <c r="BI519" s="36" t="str">
        <f>IF(AV519&lt;&gt;"","Land use/disturbance history: "&amp;AV519&amp;". ","")</f>
        <v/>
      </c>
      <c r="BJ519" s="36" t="str">
        <f>IF(AW519&lt;&gt;"","Slope in degrees: "&amp;AW519&amp;". ","")</f>
        <v/>
      </c>
      <c r="BK519" s="36" t="str">
        <f>IF(AX519&lt;&gt;"","Slope aspect: "&amp;AX519&amp;". ","")</f>
        <v/>
      </c>
      <c r="BL519" s="36" t="str">
        <f>IF(AY519&lt;&gt;"","Soil description: "&amp;AY519&amp;". ","")</f>
        <v/>
      </c>
      <c r="BM519" s="36" t="str">
        <f>IF(BA519&lt;&gt;"","Terrain: "&amp;BA519&amp;". ","")</f>
        <v/>
      </c>
      <c r="BN519" s="36" t="str">
        <f t="shared" si="88"/>
        <v/>
      </c>
      <c r="BO519" t="str">
        <f t="shared" si="89"/>
        <v/>
      </c>
      <c r="BP519" t="str">
        <f>IF(BD519&lt;&gt;"","Permit: "&amp;BD519,"")</f>
        <v/>
      </c>
      <c r="BQ519" s="41" t="str">
        <f>IF(AA519="Abundant","Estimated frequency within viewshed: Abundant (&gt;500).",IF(AA519="Common","Estimated frequency within viewshed: Common (101-500).",IF(AA519="Frequent","Estimated frequency within viewshed: Frequent (11-100).",IF(AA519="Occasional","Estimated frequency within viewshed: Occasional (6-10).",IF(AA519="Rare","Estimated frequency within viewshed: Rare (1-5).","")))))</f>
        <v/>
      </c>
      <c r="BR519" s="41" t="str">
        <f>IF(B519&lt;&gt;"",B519&amp;". ","")</f>
        <v/>
      </c>
      <c r="BS519" s="41" t="str">
        <f>IF(M519="Same individual","Tissue sample collected.",IF(M519="Same population","Tissue sample collected from another individual in the same population.",""))</f>
        <v/>
      </c>
      <c r="BT519" s="41" t="str">
        <f>IF(R519&lt;&gt;"","Seed sample collected from "&amp;R519&amp;" plants within the same population.","")</f>
        <v/>
      </c>
      <c r="BU519" s="41" t="str">
        <f>IF(AB519&lt;&gt;"",AB519&amp;". ","")</f>
        <v/>
      </c>
      <c r="BV519" s="41" t="str">
        <f>IF(AE519&lt;&gt;"","Landowner: "&amp;AE519&amp;".","")</f>
        <v/>
      </c>
      <c r="BW519" s="41" t="str">
        <f>IF(AF519&lt;&gt;"","Element Occurrence ID: "&amp;AF519&amp;".","")</f>
        <v/>
      </c>
      <c r="BX519" s="41" t="str">
        <f t="shared" si="90"/>
        <v/>
      </c>
      <c r="BY519" t="str">
        <f t="shared" si="91"/>
        <v/>
      </c>
      <c r="BZ519" s="41" t="str">
        <f t="shared" si="92"/>
        <v/>
      </c>
      <c r="CA519" t="str">
        <f t="shared" si="93"/>
        <v/>
      </c>
      <c r="CB519" s="41" t="str">
        <f>IF(AU519&lt;&gt;"","Area immediately surrounding specimen: "&amp;AU519&amp;".","")</f>
        <v/>
      </c>
      <c r="CC519" s="41" t="str">
        <f>IF(T519&lt;&gt;"","Habit: "&amp;T519&amp;".","")</f>
        <v/>
      </c>
      <c r="CD519" s="41" t="str">
        <f>IF(U519&lt;&gt;"","Life history habit: "&amp;U519&amp;".","")</f>
        <v/>
      </c>
      <c r="CE519" s="41" t="str">
        <f>IF(V519&lt;&gt;"","Graminoid habit: "&amp;V519&amp;".","")</f>
        <v/>
      </c>
      <c r="CF519" s="41" t="str">
        <f>IF(W519&lt;&gt;"","Flower color: "&amp;W519&amp;".","")</f>
        <v/>
      </c>
      <c r="CG519" s="41" t="str">
        <f>IF(X519&lt;&gt;"","Height in centimeters: "&amp;X519&amp;".","")</f>
        <v/>
      </c>
      <c r="CH519" s="41" t="str">
        <f>IF(Y519&lt;&gt;"",Y519&amp;".","")</f>
        <v/>
      </c>
      <c r="CI519" s="41" t="str">
        <f t="shared" si="94"/>
        <v/>
      </c>
      <c r="CJ519" t="str">
        <f t="shared" si="95"/>
        <v/>
      </c>
      <c r="CK519" s="41" t="str">
        <f>IF(T519&lt;&gt;"","''habit'':"&amp;"''"&amp;T519&amp;"'',","")</f>
        <v/>
      </c>
      <c r="CL519" s="41" t="str">
        <f>IF(U519&lt;&gt;"","''life cycle habit'':"&amp;"''"&amp;U519&amp;"'',","")</f>
        <v/>
      </c>
      <c r="CM519" s="41" t="str">
        <f>IF(V519&lt;&gt;"","''graminoidHabit'':"&amp;"''"&amp;V519&amp;"'',","")</f>
        <v/>
      </c>
      <c r="CN519" s="41" t="str">
        <f>IF(W519&lt;&gt;"","''flower color'':"&amp;"''"&amp;W519&amp;"'',","")</f>
        <v/>
      </c>
      <c r="CO519" s="41" t="str">
        <f>IF(X519&lt;&gt;"","''heightInCentimeters'':"&amp;X519&amp;",","")</f>
        <v/>
      </c>
      <c r="CP519" s="41" t="str">
        <f>IF(Y519&lt;&gt;"",Y519,"")</f>
        <v/>
      </c>
      <c r="CQ519" s="41" t="str">
        <f t="shared" si="96"/>
        <v/>
      </c>
      <c r="CR519" s="42" t="str">
        <f t="shared" si="97"/>
        <v/>
      </c>
      <c r="CS519" t="str">
        <f t="shared" si="98"/>
        <v/>
      </c>
      <c r="CT519" t="str">
        <f>IF(L519="Y","tissue","")</f>
        <v/>
      </c>
      <c r="CU519" t="str">
        <f>IF(L519="Y","in collection","")</f>
        <v/>
      </c>
      <c r="CV519" t="str">
        <f>IF(L519="Y","dessicated","")</f>
        <v/>
      </c>
    </row>
    <row r="520" spans="1:100" ht="16.5" x14ac:dyDescent="0.3">
      <c r="A520" s="7"/>
      <c r="B520" s="19"/>
      <c r="C520" s="19"/>
      <c r="D520" s="19"/>
      <c r="E520" s="19"/>
      <c r="F520" s="19"/>
      <c r="G520" s="10"/>
      <c r="H520" s="14"/>
      <c r="I520" s="19"/>
      <c r="J520" s="19"/>
      <c r="K520" s="10"/>
      <c r="L520" s="19"/>
      <c r="M520" s="19"/>
      <c r="N520" s="19"/>
      <c r="O520" s="19"/>
      <c r="P520" s="19"/>
      <c r="Q520" s="24"/>
      <c r="R520" s="14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29"/>
      <c r="AL520" s="29"/>
      <c r="AM520" s="7"/>
      <c r="AN520" s="7"/>
      <c r="AO520" s="7"/>
      <c r="AP520" s="19"/>
      <c r="AQ520" s="19"/>
      <c r="AR520" s="19"/>
      <c r="AS520" s="14"/>
      <c r="AT520" s="19"/>
      <c r="AU520" s="19"/>
      <c r="AV520" s="19"/>
      <c r="AW520" s="14"/>
      <c r="AX520" s="19"/>
      <c r="AY520" s="19"/>
      <c r="AZ520" s="19"/>
      <c r="BA520" s="19"/>
      <c r="BB520" s="19"/>
      <c r="BC520" s="19"/>
      <c r="BD520" s="19"/>
      <c r="BE520" s="19"/>
      <c r="BF520" s="14"/>
      <c r="BG520" s="35" t="str">
        <f>IF(BB520&lt;&gt;"","&lt;a href='https://www.inaturalist.org/observations/"&amp;BB520&amp;" 'target='_blank' style='color: blue'&gt;iNaturalist Record: "&amp;BB520&amp;"&lt;/a&gt; ","")</f>
        <v/>
      </c>
      <c r="BH520" s="36" t="str">
        <f>IF(AT520&lt;&gt;"",AT520&amp;". ","")</f>
        <v/>
      </c>
      <c r="BI520" s="36" t="str">
        <f>IF(AV520&lt;&gt;"","Land use/disturbance history: "&amp;AV520&amp;". ","")</f>
        <v/>
      </c>
      <c r="BJ520" s="36" t="str">
        <f>IF(AW520&lt;&gt;"","Slope in degrees: "&amp;AW520&amp;". ","")</f>
        <v/>
      </c>
      <c r="BK520" s="36" t="str">
        <f>IF(AX520&lt;&gt;"","Slope aspect: "&amp;AX520&amp;". ","")</f>
        <v/>
      </c>
      <c r="BL520" s="36" t="str">
        <f>IF(AY520&lt;&gt;"","Soil description: "&amp;AY520&amp;". ","")</f>
        <v/>
      </c>
      <c r="BM520" s="36" t="str">
        <f>IF(BA520&lt;&gt;"","Terrain: "&amp;BA520&amp;". ","")</f>
        <v/>
      </c>
      <c r="BN520" s="36" t="str">
        <f t="shared" si="88"/>
        <v/>
      </c>
      <c r="BO520" t="str">
        <f t="shared" si="89"/>
        <v/>
      </c>
      <c r="BP520" t="str">
        <f>IF(BD520&lt;&gt;"","Permit: "&amp;BD520,"")</f>
        <v/>
      </c>
      <c r="BQ520" s="41" t="str">
        <f>IF(AA520="Abundant","Estimated frequency within viewshed: Abundant (&gt;500).",IF(AA520="Common","Estimated frequency within viewshed: Common (101-500).",IF(AA520="Frequent","Estimated frequency within viewshed: Frequent (11-100).",IF(AA520="Occasional","Estimated frequency within viewshed: Occasional (6-10).",IF(AA520="Rare","Estimated frequency within viewshed: Rare (1-5).","")))))</f>
        <v/>
      </c>
      <c r="BR520" s="41" t="str">
        <f>IF(B520&lt;&gt;"",B520&amp;". ","")</f>
        <v/>
      </c>
      <c r="BS520" s="41" t="str">
        <f>IF(M520="Same individual","Tissue sample collected.",IF(M520="Same population","Tissue sample collected from another individual in the same population.",""))</f>
        <v/>
      </c>
      <c r="BT520" s="41" t="str">
        <f>IF(R520&lt;&gt;"","Seed sample collected from "&amp;R520&amp;" plants within the same population.","")</f>
        <v/>
      </c>
      <c r="BU520" s="41" t="str">
        <f>IF(AB520&lt;&gt;"",AB520&amp;". ","")</f>
        <v/>
      </c>
      <c r="BV520" s="41" t="str">
        <f>IF(AE520&lt;&gt;"","Landowner: "&amp;AE520&amp;".","")</f>
        <v/>
      </c>
      <c r="BW520" s="41" t="str">
        <f>IF(AF520&lt;&gt;"","Element Occurrence ID: "&amp;AF520&amp;".","")</f>
        <v/>
      </c>
      <c r="BX520" s="41" t="str">
        <f t="shared" si="90"/>
        <v/>
      </c>
      <c r="BY520" t="str">
        <f t="shared" si="91"/>
        <v/>
      </c>
      <c r="BZ520" s="41" t="str">
        <f t="shared" si="92"/>
        <v/>
      </c>
      <c r="CA520" t="str">
        <f t="shared" si="93"/>
        <v/>
      </c>
      <c r="CB520" s="41" t="str">
        <f>IF(AU520&lt;&gt;"","Area immediately surrounding specimen: "&amp;AU520&amp;".","")</f>
        <v/>
      </c>
      <c r="CC520" s="41" t="str">
        <f>IF(T520&lt;&gt;"","Habit: "&amp;T520&amp;".","")</f>
        <v/>
      </c>
      <c r="CD520" s="41" t="str">
        <f>IF(U520&lt;&gt;"","Life history habit: "&amp;U520&amp;".","")</f>
        <v/>
      </c>
      <c r="CE520" s="41" t="str">
        <f>IF(V520&lt;&gt;"","Graminoid habit: "&amp;V520&amp;".","")</f>
        <v/>
      </c>
      <c r="CF520" s="41" t="str">
        <f>IF(W520&lt;&gt;"","Flower color: "&amp;W520&amp;".","")</f>
        <v/>
      </c>
      <c r="CG520" s="41" t="str">
        <f>IF(X520&lt;&gt;"","Height in centimeters: "&amp;X520&amp;".","")</f>
        <v/>
      </c>
      <c r="CH520" s="41" t="str">
        <f>IF(Y520&lt;&gt;"",Y520&amp;".","")</f>
        <v/>
      </c>
      <c r="CI520" s="41" t="str">
        <f t="shared" si="94"/>
        <v/>
      </c>
      <c r="CJ520" t="str">
        <f t="shared" si="95"/>
        <v/>
      </c>
      <c r="CK520" s="41" t="str">
        <f>IF(T520&lt;&gt;"","''habit'':"&amp;"''"&amp;T520&amp;"'',","")</f>
        <v/>
      </c>
      <c r="CL520" s="41" t="str">
        <f>IF(U520&lt;&gt;"","''life cycle habit'':"&amp;"''"&amp;U520&amp;"'',","")</f>
        <v/>
      </c>
      <c r="CM520" s="41" t="str">
        <f>IF(V520&lt;&gt;"","''graminoidHabit'':"&amp;"''"&amp;V520&amp;"'',","")</f>
        <v/>
      </c>
      <c r="CN520" s="41" t="str">
        <f>IF(W520&lt;&gt;"","''flower color'':"&amp;"''"&amp;W520&amp;"'',","")</f>
        <v/>
      </c>
      <c r="CO520" s="41" t="str">
        <f>IF(X520&lt;&gt;"","''heightInCentimeters'':"&amp;X520&amp;",","")</f>
        <v/>
      </c>
      <c r="CP520" s="41" t="str">
        <f>IF(Y520&lt;&gt;"",Y520,"")</f>
        <v/>
      </c>
      <c r="CQ520" s="41" t="str">
        <f t="shared" si="96"/>
        <v/>
      </c>
      <c r="CR520" s="42" t="str">
        <f t="shared" si="97"/>
        <v/>
      </c>
      <c r="CS520" t="str">
        <f t="shared" si="98"/>
        <v/>
      </c>
      <c r="CT520" t="str">
        <f>IF(L520="Y","tissue","")</f>
        <v/>
      </c>
      <c r="CU520" t="str">
        <f>IF(L520="Y","in collection","")</f>
        <v/>
      </c>
      <c r="CV520" t="str">
        <f>IF(L520="Y","dessicated","")</f>
        <v/>
      </c>
    </row>
    <row r="521" spans="1:100" ht="16.5" x14ac:dyDescent="0.3">
      <c r="A521" s="7"/>
      <c r="B521" s="19"/>
      <c r="C521" s="19"/>
      <c r="D521" s="19"/>
      <c r="E521" s="19"/>
      <c r="F521" s="19"/>
      <c r="G521" s="10"/>
      <c r="H521" s="14"/>
      <c r="I521" s="19"/>
      <c r="J521" s="19"/>
      <c r="K521" s="10"/>
      <c r="L521" s="19"/>
      <c r="M521" s="19"/>
      <c r="N521" s="19"/>
      <c r="O521" s="19"/>
      <c r="P521" s="19"/>
      <c r="Q521" s="24"/>
      <c r="R521" s="14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29"/>
      <c r="AL521" s="29"/>
      <c r="AM521" s="7"/>
      <c r="AN521" s="7"/>
      <c r="AO521" s="7"/>
      <c r="AP521" s="19"/>
      <c r="AQ521" s="19"/>
      <c r="AR521" s="19"/>
      <c r="AS521" s="14"/>
      <c r="AT521" s="19"/>
      <c r="AU521" s="19"/>
      <c r="AV521" s="19"/>
      <c r="AW521" s="14"/>
      <c r="AX521" s="19"/>
      <c r="AY521" s="19"/>
      <c r="AZ521" s="19"/>
      <c r="BA521" s="19"/>
      <c r="BB521" s="19"/>
      <c r="BC521" s="19"/>
      <c r="BD521" s="19"/>
      <c r="BE521" s="19"/>
      <c r="BF521" s="14"/>
      <c r="BG521" s="35" t="str">
        <f>IF(BB521&lt;&gt;"","&lt;a href='https://www.inaturalist.org/observations/"&amp;BB521&amp;" 'target='_blank' style='color: blue'&gt;iNaturalist Record: "&amp;BB521&amp;"&lt;/a&gt; ","")</f>
        <v/>
      </c>
      <c r="BH521" s="36" t="str">
        <f>IF(AT521&lt;&gt;"",AT521&amp;". ","")</f>
        <v/>
      </c>
      <c r="BI521" s="36" t="str">
        <f>IF(AV521&lt;&gt;"","Land use/disturbance history: "&amp;AV521&amp;". ","")</f>
        <v/>
      </c>
      <c r="BJ521" s="36" t="str">
        <f>IF(AW521&lt;&gt;"","Slope in degrees: "&amp;AW521&amp;". ","")</f>
        <v/>
      </c>
      <c r="BK521" s="36" t="str">
        <f>IF(AX521&lt;&gt;"","Slope aspect: "&amp;AX521&amp;". ","")</f>
        <v/>
      </c>
      <c r="BL521" s="36" t="str">
        <f>IF(AY521&lt;&gt;"","Soil description: "&amp;AY521&amp;". ","")</f>
        <v/>
      </c>
      <c r="BM521" s="36" t="str">
        <f>IF(BA521&lt;&gt;"","Terrain: "&amp;BA521&amp;". ","")</f>
        <v/>
      </c>
      <c r="BN521" s="36" t="str">
        <f t="shared" si="88"/>
        <v/>
      </c>
      <c r="BO521" t="str">
        <f t="shared" si="89"/>
        <v/>
      </c>
      <c r="BP521" t="str">
        <f>IF(BD521&lt;&gt;"","Permit: "&amp;BD521,"")</f>
        <v/>
      </c>
      <c r="BQ521" s="41" t="str">
        <f>IF(AA521="Abundant","Estimated frequency within viewshed: Abundant (&gt;500).",IF(AA521="Common","Estimated frequency within viewshed: Common (101-500).",IF(AA521="Frequent","Estimated frequency within viewshed: Frequent (11-100).",IF(AA521="Occasional","Estimated frequency within viewshed: Occasional (6-10).",IF(AA521="Rare","Estimated frequency within viewshed: Rare (1-5).","")))))</f>
        <v/>
      </c>
      <c r="BR521" s="41" t="str">
        <f>IF(B521&lt;&gt;"",B521&amp;". ","")</f>
        <v/>
      </c>
      <c r="BS521" s="41" t="str">
        <f>IF(M521="Same individual","Tissue sample collected.",IF(M521="Same population","Tissue sample collected from another individual in the same population.",""))</f>
        <v/>
      </c>
      <c r="BT521" s="41" t="str">
        <f>IF(R521&lt;&gt;"","Seed sample collected from "&amp;R521&amp;" plants within the same population.","")</f>
        <v/>
      </c>
      <c r="BU521" s="41" t="str">
        <f>IF(AB521&lt;&gt;"",AB521&amp;". ","")</f>
        <v/>
      </c>
      <c r="BV521" s="41" t="str">
        <f>IF(AE521&lt;&gt;"","Landowner: "&amp;AE521&amp;".","")</f>
        <v/>
      </c>
      <c r="BW521" s="41" t="str">
        <f>IF(AF521&lt;&gt;"","Element Occurrence ID: "&amp;AF521&amp;".","")</f>
        <v/>
      </c>
      <c r="BX521" s="41" t="str">
        <f t="shared" si="90"/>
        <v/>
      </c>
      <c r="BY521" t="str">
        <f t="shared" si="91"/>
        <v/>
      </c>
      <c r="BZ521" s="41" t="str">
        <f t="shared" si="92"/>
        <v/>
      </c>
      <c r="CA521" t="str">
        <f t="shared" si="93"/>
        <v/>
      </c>
      <c r="CB521" s="41" t="str">
        <f>IF(AU521&lt;&gt;"","Area immediately surrounding specimen: "&amp;AU521&amp;".","")</f>
        <v/>
      </c>
      <c r="CC521" s="41" t="str">
        <f>IF(T521&lt;&gt;"","Habit: "&amp;T521&amp;".","")</f>
        <v/>
      </c>
      <c r="CD521" s="41" t="str">
        <f>IF(U521&lt;&gt;"","Life history habit: "&amp;U521&amp;".","")</f>
        <v/>
      </c>
      <c r="CE521" s="41" t="str">
        <f>IF(V521&lt;&gt;"","Graminoid habit: "&amp;V521&amp;".","")</f>
        <v/>
      </c>
      <c r="CF521" s="41" t="str">
        <f>IF(W521&lt;&gt;"","Flower color: "&amp;W521&amp;".","")</f>
        <v/>
      </c>
      <c r="CG521" s="41" t="str">
        <f>IF(X521&lt;&gt;"","Height in centimeters: "&amp;X521&amp;".","")</f>
        <v/>
      </c>
      <c r="CH521" s="41" t="str">
        <f>IF(Y521&lt;&gt;"",Y521&amp;".","")</f>
        <v/>
      </c>
      <c r="CI521" s="41" t="str">
        <f t="shared" si="94"/>
        <v/>
      </c>
      <c r="CJ521" t="str">
        <f t="shared" si="95"/>
        <v/>
      </c>
      <c r="CK521" s="41" t="str">
        <f>IF(T521&lt;&gt;"","''habit'':"&amp;"''"&amp;T521&amp;"'',","")</f>
        <v/>
      </c>
      <c r="CL521" s="41" t="str">
        <f>IF(U521&lt;&gt;"","''life cycle habit'':"&amp;"''"&amp;U521&amp;"'',","")</f>
        <v/>
      </c>
      <c r="CM521" s="41" t="str">
        <f>IF(V521&lt;&gt;"","''graminoidHabit'':"&amp;"''"&amp;V521&amp;"'',","")</f>
        <v/>
      </c>
      <c r="CN521" s="41" t="str">
        <f>IF(W521&lt;&gt;"","''flower color'':"&amp;"''"&amp;W521&amp;"'',","")</f>
        <v/>
      </c>
      <c r="CO521" s="41" t="str">
        <f>IF(X521&lt;&gt;"","''heightInCentimeters'':"&amp;X521&amp;",","")</f>
        <v/>
      </c>
      <c r="CP521" s="41" t="str">
        <f>IF(Y521&lt;&gt;"",Y521,"")</f>
        <v/>
      </c>
      <c r="CQ521" s="41" t="str">
        <f t="shared" si="96"/>
        <v/>
      </c>
      <c r="CR521" s="42" t="str">
        <f t="shared" si="97"/>
        <v/>
      </c>
      <c r="CS521" t="str">
        <f t="shared" si="98"/>
        <v/>
      </c>
      <c r="CT521" t="str">
        <f>IF(L521="Y","tissue","")</f>
        <v/>
      </c>
      <c r="CU521" t="str">
        <f>IF(L521="Y","in collection","")</f>
        <v/>
      </c>
      <c r="CV521" t="str">
        <f>IF(L521="Y","dessicated","")</f>
        <v/>
      </c>
    </row>
    <row r="522" spans="1:100" ht="16.5" x14ac:dyDescent="0.3">
      <c r="A522" s="7"/>
      <c r="B522" s="19"/>
      <c r="C522" s="19"/>
      <c r="D522" s="19"/>
      <c r="E522" s="19"/>
      <c r="F522" s="19"/>
      <c r="G522" s="10"/>
      <c r="H522" s="14"/>
      <c r="I522" s="19"/>
      <c r="J522" s="19"/>
      <c r="K522" s="10"/>
      <c r="L522" s="19"/>
      <c r="M522" s="19"/>
      <c r="N522" s="19"/>
      <c r="O522" s="19"/>
      <c r="P522" s="19"/>
      <c r="Q522" s="24"/>
      <c r="R522" s="14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29"/>
      <c r="AL522" s="29"/>
      <c r="AM522" s="7"/>
      <c r="AN522" s="7"/>
      <c r="AO522" s="7"/>
      <c r="AP522" s="19"/>
      <c r="AQ522" s="19"/>
      <c r="AR522" s="19"/>
      <c r="AS522" s="14"/>
      <c r="AT522" s="19"/>
      <c r="AU522" s="19"/>
      <c r="AV522" s="19"/>
      <c r="AW522" s="14"/>
      <c r="AX522" s="19"/>
      <c r="AY522" s="19"/>
      <c r="AZ522" s="19"/>
      <c r="BA522" s="19"/>
      <c r="BB522" s="19"/>
      <c r="BC522" s="19"/>
      <c r="BD522" s="19"/>
      <c r="BE522" s="19"/>
      <c r="BF522" s="14"/>
      <c r="BG522" s="35" t="str">
        <f>IF(BB522&lt;&gt;"","&lt;a href='https://www.inaturalist.org/observations/"&amp;BB522&amp;" 'target='_blank' style='color: blue'&gt;iNaturalist Record: "&amp;BB522&amp;"&lt;/a&gt; ","")</f>
        <v/>
      </c>
      <c r="BH522" s="36" t="str">
        <f>IF(AT522&lt;&gt;"",AT522&amp;". ","")</f>
        <v/>
      </c>
      <c r="BI522" s="36" t="str">
        <f>IF(AV522&lt;&gt;"","Land use/disturbance history: "&amp;AV522&amp;". ","")</f>
        <v/>
      </c>
      <c r="BJ522" s="36" t="str">
        <f>IF(AW522&lt;&gt;"","Slope in degrees: "&amp;AW522&amp;". ","")</f>
        <v/>
      </c>
      <c r="BK522" s="36" t="str">
        <f>IF(AX522&lt;&gt;"","Slope aspect: "&amp;AX522&amp;". ","")</f>
        <v/>
      </c>
      <c r="BL522" s="36" t="str">
        <f>IF(AY522&lt;&gt;"","Soil description: "&amp;AY522&amp;". ","")</f>
        <v/>
      </c>
      <c r="BM522" s="36" t="str">
        <f>IF(BA522&lt;&gt;"","Terrain: "&amp;BA522&amp;". ","")</f>
        <v/>
      </c>
      <c r="BN522" s="36" t="str">
        <f t="shared" si="88"/>
        <v/>
      </c>
      <c r="BO522" t="str">
        <f t="shared" si="89"/>
        <v/>
      </c>
      <c r="BP522" t="str">
        <f>IF(BD522&lt;&gt;"","Permit: "&amp;BD522,"")</f>
        <v/>
      </c>
      <c r="BQ522" s="41" t="str">
        <f>IF(AA522="Abundant","Estimated frequency within viewshed: Abundant (&gt;500).",IF(AA522="Common","Estimated frequency within viewshed: Common (101-500).",IF(AA522="Frequent","Estimated frequency within viewshed: Frequent (11-100).",IF(AA522="Occasional","Estimated frequency within viewshed: Occasional (6-10).",IF(AA522="Rare","Estimated frequency within viewshed: Rare (1-5).","")))))</f>
        <v/>
      </c>
      <c r="BR522" s="41" t="str">
        <f>IF(B522&lt;&gt;"",B522&amp;". ","")</f>
        <v/>
      </c>
      <c r="BS522" s="41" t="str">
        <f>IF(M522="Same individual","Tissue sample collected.",IF(M522="Same population","Tissue sample collected from another individual in the same population.",""))</f>
        <v/>
      </c>
      <c r="BT522" s="41" t="str">
        <f>IF(R522&lt;&gt;"","Seed sample collected from "&amp;R522&amp;" plants within the same population.","")</f>
        <v/>
      </c>
      <c r="BU522" s="41" t="str">
        <f>IF(AB522&lt;&gt;"",AB522&amp;". ","")</f>
        <v/>
      </c>
      <c r="BV522" s="41" t="str">
        <f>IF(AE522&lt;&gt;"","Landowner: "&amp;AE522&amp;".","")</f>
        <v/>
      </c>
      <c r="BW522" s="41" t="str">
        <f>IF(AF522&lt;&gt;"","Element Occurrence ID: "&amp;AF522&amp;".","")</f>
        <v/>
      </c>
      <c r="BX522" s="41" t="str">
        <f t="shared" si="90"/>
        <v/>
      </c>
      <c r="BY522" t="str">
        <f t="shared" si="91"/>
        <v/>
      </c>
      <c r="BZ522" s="41" t="str">
        <f t="shared" si="92"/>
        <v/>
      </c>
      <c r="CA522" t="str">
        <f t="shared" si="93"/>
        <v/>
      </c>
      <c r="CB522" s="41" t="str">
        <f>IF(AU522&lt;&gt;"","Area immediately surrounding specimen: "&amp;AU522&amp;".","")</f>
        <v/>
      </c>
      <c r="CC522" s="41" t="str">
        <f>IF(T522&lt;&gt;"","Habit: "&amp;T522&amp;".","")</f>
        <v/>
      </c>
      <c r="CD522" s="41" t="str">
        <f>IF(U522&lt;&gt;"","Life history habit: "&amp;U522&amp;".","")</f>
        <v/>
      </c>
      <c r="CE522" s="41" t="str">
        <f>IF(V522&lt;&gt;"","Graminoid habit: "&amp;V522&amp;".","")</f>
        <v/>
      </c>
      <c r="CF522" s="41" t="str">
        <f>IF(W522&lt;&gt;"","Flower color: "&amp;W522&amp;".","")</f>
        <v/>
      </c>
      <c r="CG522" s="41" t="str">
        <f>IF(X522&lt;&gt;"","Height in centimeters: "&amp;X522&amp;".","")</f>
        <v/>
      </c>
      <c r="CH522" s="41" t="str">
        <f>IF(Y522&lt;&gt;"",Y522&amp;".","")</f>
        <v/>
      </c>
      <c r="CI522" s="41" t="str">
        <f t="shared" si="94"/>
        <v/>
      </c>
      <c r="CJ522" t="str">
        <f t="shared" si="95"/>
        <v/>
      </c>
      <c r="CK522" s="41" t="str">
        <f>IF(T522&lt;&gt;"","''habit'':"&amp;"''"&amp;T522&amp;"'',","")</f>
        <v/>
      </c>
      <c r="CL522" s="41" t="str">
        <f>IF(U522&lt;&gt;"","''life cycle habit'':"&amp;"''"&amp;U522&amp;"'',","")</f>
        <v/>
      </c>
      <c r="CM522" s="41" t="str">
        <f>IF(V522&lt;&gt;"","''graminoidHabit'':"&amp;"''"&amp;V522&amp;"'',","")</f>
        <v/>
      </c>
      <c r="CN522" s="41" t="str">
        <f>IF(W522&lt;&gt;"","''flower color'':"&amp;"''"&amp;W522&amp;"'',","")</f>
        <v/>
      </c>
      <c r="CO522" s="41" t="str">
        <f>IF(X522&lt;&gt;"","''heightInCentimeters'':"&amp;X522&amp;",","")</f>
        <v/>
      </c>
      <c r="CP522" s="41" t="str">
        <f>IF(Y522&lt;&gt;"",Y522,"")</f>
        <v/>
      </c>
      <c r="CQ522" s="41" t="str">
        <f t="shared" si="96"/>
        <v/>
      </c>
      <c r="CR522" s="42" t="str">
        <f t="shared" si="97"/>
        <v/>
      </c>
      <c r="CS522" t="str">
        <f t="shared" si="98"/>
        <v/>
      </c>
      <c r="CT522" t="str">
        <f>IF(L522="Y","tissue","")</f>
        <v/>
      </c>
      <c r="CU522" t="str">
        <f>IF(L522="Y","in collection","")</f>
        <v/>
      </c>
      <c r="CV522" t="str">
        <f>IF(L522="Y","dessicated","")</f>
        <v/>
      </c>
    </row>
    <row r="523" spans="1:100" ht="16.5" x14ac:dyDescent="0.3">
      <c r="A523" s="7"/>
      <c r="B523" s="19"/>
      <c r="C523" s="19"/>
      <c r="D523" s="19"/>
      <c r="E523" s="19"/>
      <c r="F523" s="19"/>
      <c r="G523" s="10"/>
      <c r="H523" s="14"/>
      <c r="I523" s="19"/>
      <c r="J523" s="19"/>
      <c r="K523" s="10"/>
      <c r="L523" s="19"/>
      <c r="M523" s="19"/>
      <c r="N523" s="19"/>
      <c r="O523" s="19"/>
      <c r="P523" s="19"/>
      <c r="Q523" s="24"/>
      <c r="R523" s="14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29"/>
      <c r="AL523" s="29"/>
      <c r="AM523" s="7"/>
      <c r="AN523" s="7"/>
      <c r="AO523" s="7"/>
      <c r="AP523" s="19"/>
      <c r="AQ523" s="19"/>
      <c r="AR523" s="19"/>
      <c r="AS523" s="14"/>
      <c r="AT523" s="19"/>
      <c r="AU523" s="19"/>
      <c r="AV523" s="19"/>
      <c r="AW523" s="14"/>
      <c r="AX523" s="19"/>
      <c r="AY523" s="19"/>
      <c r="AZ523" s="19"/>
      <c r="BA523" s="19"/>
      <c r="BB523" s="19"/>
      <c r="BC523" s="19"/>
      <c r="BD523" s="19"/>
      <c r="BE523" s="19"/>
      <c r="BF523" s="14"/>
      <c r="BG523" s="35" t="str">
        <f>IF(BB523&lt;&gt;"","&lt;a href='https://www.inaturalist.org/observations/"&amp;BB523&amp;" 'target='_blank' style='color: blue'&gt;iNaturalist Record: "&amp;BB523&amp;"&lt;/a&gt; ","")</f>
        <v/>
      </c>
      <c r="BH523" s="36" t="str">
        <f>IF(AT523&lt;&gt;"",AT523&amp;". ","")</f>
        <v/>
      </c>
      <c r="BI523" s="36" t="str">
        <f>IF(AV523&lt;&gt;"","Land use/disturbance history: "&amp;AV523&amp;". ","")</f>
        <v/>
      </c>
      <c r="BJ523" s="36" t="str">
        <f>IF(AW523&lt;&gt;"","Slope in degrees: "&amp;AW523&amp;". ","")</f>
        <v/>
      </c>
      <c r="BK523" s="36" t="str">
        <f>IF(AX523&lt;&gt;"","Slope aspect: "&amp;AX523&amp;". ","")</f>
        <v/>
      </c>
      <c r="BL523" s="36" t="str">
        <f>IF(AY523&lt;&gt;"","Soil description: "&amp;AY523&amp;". ","")</f>
        <v/>
      </c>
      <c r="BM523" s="36" t="str">
        <f>IF(BA523&lt;&gt;"","Terrain: "&amp;BA523&amp;". ","")</f>
        <v/>
      </c>
      <c r="BN523" s="36" t="str">
        <f t="shared" si="88"/>
        <v/>
      </c>
      <c r="BO523" t="str">
        <f t="shared" si="89"/>
        <v/>
      </c>
      <c r="BP523" t="str">
        <f>IF(BD523&lt;&gt;"","Permit: "&amp;BD523,"")</f>
        <v/>
      </c>
      <c r="BQ523" s="41" t="str">
        <f>IF(AA523="Abundant","Estimated frequency within viewshed: Abundant (&gt;500).",IF(AA523="Common","Estimated frequency within viewshed: Common (101-500).",IF(AA523="Frequent","Estimated frequency within viewshed: Frequent (11-100).",IF(AA523="Occasional","Estimated frequency within viewshed: Occasional (6-10).",IF(AA523="Rare","Estimated frequency within viewshed: Rare (1-5).","")))))</f>
        <v/>
      </c>
      <c r="BR523" s="41" t="str">
        <f>IF(B523&lt;&gt;"",B523&amp;". ","")</f>
        <v/>
      </c>
      <c r="BS523" s="41" t="str">
        <f>IF(M523="Same individual","Tissue sample collected.",IF(M523="Same population","Tissue sample collected from another individual in the same population.",""))</f>
        <v/>
      </c>
      <c r="BT523" s="41" t="str">
        <f>IF(R523&lt;&gt;"","Seed sample collected from "&amp;R523&amp;" plants within the same population.","")</f>
        <v/>
      </c>
      <c r="BU523" s="41" t="str">
        <f>IF(AB523&lt;&gt;"",AB523&amp;". ","")</f>
        <v/>
      </c>
      <c r="BV523" s="41" t="str">
        <f>IF(AE523&lt;&gt;"","Landowner: "&amp;AE523&amp;".","")</f>
        <v/>
      </c>
      <c r="BW523" s="41" t="str">
        <f>IF(AF523&lt;&gt;"","Element Occurrence ID: "&amp;AF523&amp;".","")</f>
        <v/>
      </c>
      <c r="BX523" s="41" t="str">
        <f t="shared" si="90"/>
        <v/>
      </c>
      <c r="BY523" t="str">
        <f t="shared" si="91"/>
        <v/>
      </c>
      <c r="BZ523" s="41" t="str">
        <f t="shared" si="92"/>
        <v/>
      </c>
      <c r="CA523" t="str">
        <f t="shared" si="93"/>
        <v/>
      </c>
      <c r="CB523" s="41" t="str">
        <f>IF(AU523&lt;&gt;"","Area immediately surrounding specimen: "&amp;AU523&amp;".","")</f>
        <v/>
      </c>
      <c r="CC523" s="41" t="str">
        <f>IF(T523&lt;&gt;"","Habit: "&amp;T523&amp;".","")</f>
        <v/>
      </c>
      <c r="CD523" s="41" t="str">
        <f>IF(U523&lt;&gt;"","Life history habit: "&amp;U523&amp;".","")</f>
        <v/>
      </c>
      <c r="CE523" s="41" t="str">
        <f>IF(V523&lt;&gt;"","Graminoid habit: "&amp;V523&amp;".","")</f>
        <v/>
      </c>
      <c r="CF523" s="41" t="str">
        <f>IF(W523&lt;&gt;"","Flower color: "&amp;W523&amp;".","")</f>
        <v/>
      </c>
      <c r="CG523" s="41" t="str">
        <f>IF(X523&lt;&gt;"","Height in centimeters: "&amp;X523&amp;".","")</f>
        <v/>
      </c>
      <c r="CH523" s="41" t="str">
        <f>IF(Y523&lt;&gt;"",Y523&amp;".","")</f>
        <v/>
      </c>
      <c r="CI523" s="41" t="str">
        <f t="shared" si="94"/>
        <v/>
      </c>
      <c r="CJ523" t="str">
        <f t="shared" si="95"/>
        <v/>
      </c>
      <c r="CK523" s="41" t="str">
        <f>IF(T523&lt;&gt;"","''habit'':"&amp;"''"&amp;T523&amp;"'',","")</f>
        <v/>
      </c>
      <c r="CL523" s="41" t="str">
        <f>IF(U523&lt;&gt;"","''life cycle habit'':"&amp;"''"&amp;U523&amp;"'',","")</f>
        <v/>
      </c>
      <c r="CM523" s="41" t="str">
        <f>IF(V523&lt;&gt;"","''graminoidHabit'':"&amp;"''"&amp;V523&amp;"'',","")</f>
        <v/>
      </c>
      <c r="CN523" s="41" t="str">
        <f>IF(W523&lt;&gt;"","''flower color'':"&amp;"''"&amp;W523&amp;"'',","")</f>
        <v/>
      </c>
      <c r="CO523" s="41" t="str">
        <f>IF(X523&lt;&gt;"","''heightInCentimeters'':"&amp;X523&amp;",","")</f>
        <v/>
      </c>
      <c r="CP523" s="41" t="str">
        <f>IF(Y523&lt;&gt;"",Y523,"")</f>
        <v/>
      </c>
      <c r="CQ523" s="41" t="str">
        <f t="shared" si="96"/>
        <v/>
      </c>
      <c r="CR523" s="42" t="str">
        <f t="shared" si="97"/>
        <v/>
      </c>
      <c r="CS523" t="str">
        <f t="shared" si="98"/>
        <v/>
      </c>
      <c r="CT523" t="str">
        <f>IF(L523="Y","tissue","")</f>
        <v/>
      </c>
      <c r="CU523" t="str">
        <f>IF(L523="Y","in collection","")</f>
        <v/>
      </c>
      <c r="CV523" t="str">
        <f>IF(L523="Y","dessicated","")</f>
        <v/>
      </c>
    </row>
    <row r="524" spans="1:100" ht="16.5" x14ac:dyDescent="0.3">
      <c r="A524" s="7"/>
      <c r="B524" s="19"/>
      <c r="C524" s="19"/>
      <c r="D524" s="19"/>
      <c r="E524" s="19"/>
      <c r="F524" s="19"/>
      <c r="G524" s="10"/>
      <c r="H524" s="14"/>
      <c r="I524" s="19"/>
      <c r="J524" s="19"/>
      <c r="K524" s="10"/>
      <c r="L524" s="19"/>
      <c r="M524" s="19"/>
      <c r="N524" s="19"/>
      <c r="O524" s="19"/>
      <c r="P524" s="19"/>
      <c r="Q524" s="24"/>
      <c r="R524" s="14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29"/>
      <c r="AL524" s="29"/>
      <c r="AM524" s="7"/>
      <c r="AN524" s="7"/>
      <c r="AO524" s="7"/>
      <c r="AP524" s="19"/>
      <c r="AQ524" s="19"/>
      <c r="AR524" s="19"/>
      <c r="AS524" s="14"/>
      <c r="AT524" s="19"/>
      <c r="AU524" s="19"/>
      <c r="AV524" s="19"/>
      <c r="AW524" s="14"/>
      <c r="AX524" s="19"/>
      <c r="AY524" s="19"/>
      <c r="AZ524" s="19"/>
      <c r="BA524" s="19"/>
      <c r="BB524" s="19"/>
      <c r="BC524" s="19"/>
      <c r="BD524" s="19"/>
      <c r="BE524" s="19"/>
      <c r="BF524" s="14"/>
      <c r="BG524" s="35" t="str">
        <f>IF(BB524&lt;&gt;"","&lt;a href='https://www.inaturalist.org/observations/"&amp;BB524&amp;" 'target='_blank' style='color: blue'&gt;iNaturalist Record: "&amp;BB524&amp;"&lt;/a&gt; ","")</f>
        <v/>
      </c>
      <c r="BH524" s="36" t="str">
        <f>IF(AT524&lt;&gt;"",AT524&amp;". ","")</f>
        <v/>
      </c>
      <c r="BI524" s="36" t="str">
        <f>IF(AV524&lt;&gt;"","Land use/disturbance history: "&amp;AV524&amp;". ","")</f>
        <v/>
      </c>
      <c r="BJ524" s="36" t="str">
        <f>IF(AW524&lt;&gt;"","Slope in degrees: "&amp;AW524&amp;". ","")</f>
        <v/>
      </c>
      <c r="BK524" s="36" t="str">
        <f>IF(AX524&lt;&gt;"","Slope aspect: "&amp;AX524&amp;". ","")</f>
        <v/>
      </c>
      <c r="BL524" s="36" t="str">
        <f>IF(AY524&lt;&gt;"","Soil description: "&amp;AY524&amp;". ","")</f>
        <v/>
      </c>
      <c r="BM524" s="36" t="str">
        <f>IF(BA524&lt;&gt;"","Terrain: "&amp;BA524&amp;". ","")</f>
        <v/>
      </c>
      <c r="BN524" s="36" t="str">
        <f t="shared" si="88"/>
        <v/>
      </c>
      <c r="BO524" t="str">
        <f t="shared" si="89"/>
        <v/>
      </c>
      <c r="BP524" t="str">
        <f>IF(BD524&lt;&gt;"","Permit: "&amp;BD524,"")</f>
        <v/>
      </c>
      <c r="BQ524" s="41" t="str">
        <f>IF(AA524="Abundant","Estimated frequency within viewshed: Abundant (&gt;500).",IF(AA524="Common","Estimated frequency within viewshed: Common (101-500).",IF(AA524="Frequent","Estimated frequency within viewshed: Frequent (11-100).",IF(AA524="Occasional","Estimated frequency within viewshed: Occasional (6-10).",IF(AA524="Rare","Estimated frequency within viewshed: Rare (1-5).","")))))</f>
        <v/>
      </c>
      <c r="BR524" s="41" t="str">
        <f>IF(B524&lt;&gt;"",B524&amp;". ","")</f>
        <v/>
      </c>
      <c r="BS524" s="41" t="str">
        <f>IF(M524="Same individual","Tissue sample collected.",IF(M524="Same population","Tissue sample collected from another individual in the same population.",""))</f>
        <v/>
      </c>
      <c r="BT524" s="41" t="str">
        <f>IF(R524&lt;&gt;"","Seed sample collected from "&amp;R524&amp;" plants within the same population.","")</f>
        <v/>
      </c>
      <c r="BU524" s="41" t="str">
        <f>IF(AB524&lt;&gt;"",AB524&amp;". ","")</f>
        <v/>
      </c>
      <c r="BV524" s="41" t="str">
        <f>IF(AE524&lt;&gt;"","Landowner: "&amp;AE524&amp;".","")</f>
        <v/>
      </c>
      <c r="BW524" s="41" t="str">
        <f>IF(AF524&lt;&gt;"","Element Occurrence ID: "&amp;AF524&amp;".","")</f>
        <v/>
      </c>
      <c r="BX524" s="41" t="str">
        <f t="shared" si="90"/>
        <v/>
      </c>
      <c r="BY524" t="str">
        <f t="shared" si="91"/>
        <v/>
      </c>
      <c r="BZ524" s="41" t="str">
        <f t="shared" si="92"/>
        <v/>
      </c>
      <c r="CA524" t="str">
        <f t="shared" si="93"/>
        <v/>
      </c>
      <c r="CB524" s="41" t="str">
        <f>IF(AU524&lt;&gt;"","Area immediately surrounding specimen: "&amp;AU524&amp;".","")</f>
        <v/>
      </c>
      <c r="CC524" s="41" t="str">
        <f>IF(T524&lt;&gt;"","Habit: "&amp;T524&amp;".","")</f>
        <v/>
      </c>
      <c r="CD524" s="41" t="str">
        <f>IF(U524&lt;&gt;"","Life history habit: "&amp;U524&amp;".","")</f>
        <v/>
      </c>
      <c r="CE524" s="41" t="str">
        <f>IF(V524&lt;&gt;"","Graminoid habit: "&amp;V524&amp;".","")</f>
        <v/>
      </c>
      <c r="CF524" s="41" t="str">
        <f>IF(W524&lt;&gt;"","Flower color: "&amp;W524&amp;".","")</f>
        <v/>
      </c>
      <c r="CG524" s="41" t="str">
        <f>IF(X524&lt;&gt;"","Height in centimeters: "&amp;X524&amp;".","")</f>
        <v/>
      </c>
      <c r="CH524" s="41" t="str">
        <f>IF(Y524&lt;&gt;"",Y524&amp;".","")</f>
        <v/>
      </c>
      <c r="CI524" s="41" t="str">
        <f t="shared" si="94"/>
        <v/>
      </c>
      <c r="CJ524" t="str">
        <f t="shared" si="95"/>
        <v/>
      </c>
      <c r="CK524" s="41" t="str">
        <f>IF(T524&lt;&gt;"","''habit'':"&amp;"''"&amp;T524&amp;"'',","")</f>
        <v/>
      </c>
      <c r="CL524" s="41" t="str">
        <f>IF(U524&lt;&gt;"","''life cycle habit'':"&amp;"''"&amp;U524&amp;"'',","")</f>
        <v/>
      </c>
      <c r="CM524" s="41" t="str">
        <f>IF(V524&lt;&gt;"","''graminoidHabit'':"&amp;"''"&amp;V524&amp;"'',","")</f>
        <v/>
      </c>
      <c r="CN524" s="41" t="str">
        <f>IF(W524&lt;&gt;"","''flower color'':"&amp;"''"&amp;W524&amp;"'',","")</f>
        <v/>
      </c>
      <c r="CO524" s="41" t="str">
        <f>IF(X524&lt;&gt;"","''heightInCentimeters'':"&amp;X524&amp;",","")</f>
        <v/>
      </c>
      <c r="CP524" s="41" t="str">
        <f>IF(Y524&lt;&gt;"",Y524,"")</f>
        <v/>
      </c>
      <c r="CQ524" s="41" t="str">
        <f t="shared" si="96"/>
        <v/>
      </c>
      <c r="CR524" s="42" t="str">
        <f t="shared" si="97"/>
        <v/>
      </c>
      <c r="CS524" t="str">
        <f t="shared" si="98"/>
        <v/>
      </c>
      <c r="CT524" t="str">
        <f>IF(L524="Y","tissue","")</f>
        <v/>
      </c>
      <c r="CU524" t="str">
        <f>IF(L524="Y","in collection","")</f>
        <v/>
      </c>
      <c r="CV524" t="str">
        <f>IF(L524="Y","dessicated","")</f>
        <v/>
      </c>
    </row>
    <row r="525" spans="1:100" ht="16.5" x14ac:dyDescent="0.3">
      <c r="A525" s="7"/>
      <c r="B525" s="19"/>
      <c r="C525" s="19"/>
      <c r="D525" s="19"/>
      <c r="E525" s="19"/>
      <c r="F525" s="19"/>
      <c r="G525" s="10"/>
      <c r="H525" s="14"/>
      <c r="I525" s="19"/>
      <c r="J525" s="19"/>
      <c r="K525" s="10"/>
      <c r="L525" s="19"/>
      <c r="M525" s="19"/>
      <c r="N525" s="19"/>
      <c r="O525" s="19"/>
      <c r="P525" s="19"/>
      <c r="Q525" s="24"/>
      <c r="R525" s="14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29"/>
      <c r="AL525" s="29"/>
      <c r="AM525" s="7"/>
      <c r="AN525" s="7"/>
      <c r="AO525" s="7"/>
      <c r="AP525" s="19"/>
      <c r="AQ525" s="19"/>
      <c r="AR525" s="19"/>
      <c r="AS525" s="14"/>
      <c r="AT525" s="19"/>
      <c r="AU525" s="19"/>
      <c r="AV525" s="19"/>
      <c r="AW525" s="14"/>
      <c r="AX525" s="19"/>
      <c r="AY525" s="19"/>
      <c r="AZ525" s="19"/>
      <c r="BA525" s="19"/>
      <c r="BB525" s="19"/>
      <c r="BC525" s="19"/>
      <c r="BD525" s="19"/>
      <c r="BE525" s="19"/>
      <c r="BF525" s="14"/>
      <c r="BG525" s="35" t="str">
        <f>IF(BB525&lt;&gt;"","&lt;a href='https://www.inaturalist.org/observations/"&amp;BB525&amp;" 'target='_blank' style='color: blue'&gt;iNaturalist Record: "&amp;BB525&amp;"&lt;/a&gt; ","")</f>
        <v/>
      </c>
      <c r="BH525" s="36" t="str">
        <f>IF(AT525&lt;&gt;"",AT525&amp;". ","")</f>
        <v/>
      </c>
      <c r="BI525" s="36" t="str">
        <f>IF(AV525&lt;&gt;"","Land use/disturbance history: "&amp;AV525&amp;". ","")</f>
        <v/>
      </c>
      <c r="BJ525" s="36" t="str">
        <f>IF(AW525&lt;&gt;"","Slope in degrees: "&amp;AW525&amp;". ","")</f>
        <v/>
      </c>
      <c r="BK525" s="36" t="str">
        <f>IF(AX525&lt;&gt;"","Slope aspect: "&amp;AX525&amp;". ","")</f>
        <v/>
      </c>
      <c r="BL525" s="36" t="str">
        <f>IF(AY525&lt;&gt;"","Soil description: "&amp;AY525&amp;". ","")</f>
        <v/>
      </c>
      <c r="BM525" s="36" t="str">
        <f>IF(BA525&lt;&gt;"","Terrain: "&amp;BA525&amp;". ","")</f>
        <v/>
      </c>
      <c r="BN525" s="36" t="str">
        <f t="shared" si="88"/>
        <v/>
      </c>
      <c r="BO525" t="str">
        <f t="shared" si="89"/>
        <v/>
      </c>
      <c r="BP525" t="str">
        <f>IF(BD525&lt;&gt;"","Permit: "&amp;BD525,"")</f>
        <v/>
      </c>
      <c r="BQ525" s="41" t="str">
        <f>IF(AA525="Abundant","Estimated frequency within viewshed: Abundant (&gt;500).",IF(AA525="Common","Estimated frequency within viewshed: Common (101-500).",IF(AA525="Frequent","Estimated frequency within viewshed: Frequent (11-100).",IF(AA525="Occasional","Estimated frequency within viewshed: Occasional (6-10).",IF(AA525="Rare","Estimated frequency within viewshed: Rare (1-5).","")))))</f>
        <v/>
      </c>
      <c r="BR525" s="41" t="str">
        <f>IF(B525&lt;&gt;"",B525&amp;". ","")</f>
        <v/>
      </c>
      <c r="BS525" s="41" t="str">
        <f>IF(M525="Same individual","Tissue sample collected.",IF(M525="Same population","Tissue sample collected from another individual in the same population.",""))</f>
        <v/>
      </c>
      <c r="BT525" s="41" t="str">
        <f>IF(R525&lt;&gt;"","Seed sample collected from "&amp;R525&amp;" plants within the same population.","")</f>
        <v/>
      </c>
      <c r="BU525" s="41" t="str">
        <f>IF(AB525&lt;&gt;"",AB525&amp;". ","")</f>
        <v/>
      </c>
      <c r="BV525" s="41" t="str">
        <f>IF(AE525&lt;&gt;"","Landowner: "&amp;AE525&amp;".","")</f>
        <v/>
      </c>
      <c r="BW525" s="41" t="str">
        <f>IF(AF525&lt;&gt;"","Element Occurrence ID: "&amp;AF525&amp;".","")</f>
        <v/>
      </c>
      <c r="BX525" s="41" t="str">
        <f t="shared" si="90"/>
        <v/>
      </c>
      <c r="BY525" t="str">
        <f t="shared" si="91"/>
        <v/>
      </c>
      <c r="BZ525" s="41" t="str">
        <f t="shared" si="92"/>
        <v/>
      </c>
      <c r="CA525" t="str">
        <f t="shared" si="93"/>
        <v/>
      </c>
      <c r="CB525" s="41" t="str">
        <f>IF(AU525&lt;&gt;"","Area immediately surrounding specimen: "&amp;AU525&amp;".","")</f>
        <v/>
      </c>
      <c r="CC525" s="41" t="str">
        <f>IF(T525&lt;&gt;"","Habit: "&amp;T525&amp;".","")</f>
        <v/>
      </c>
      <c r="CD525" s="41" t="str">
        <f>IF(U525&lt;&gt;"","Life history habit: "&amp;U525&amp;".","")</f>
        <v/>
      </c>
      <c r="CE525" s="41" t="str">
        <f>IF(V525&lt;&gt;"","Graminoid habit: "&amp;V525&amp;".","")</f>
        <v/>
      </c>
      <c r="CF525" s="41" t="str">
        <f>IF(W525&lt;&gt;"","Flower color: "&amp;W525&amp;".","")</f>
        <v/>
      </c>
      <c r="CG525" s="41" t="str">
        <f>IF(X525&lt;&gt;"","Height in centimeters: "&amp;X525&amp;".","")</f>
        <v/>
      </c>
      <c r="CH525" s="41" t="str">
        <f>IF(Y525&lt;&gt;"",Y525&amp;".","")</f>
        <v/>
      </c>
      <c r="CI525" s="41" t="str">
        <f t="shared" si="94"/>
        <v/>
      </c>
      <c r="CJ525" t="str">
        <f t="shared" si="95"/>
        <v/>
      </c>
      <c r="CK525" s="41" t="str">
        <f>IF(T525&lt;&gt;"","''habit'':"&amp;"''"&amp;T525&amp;"'',","")</f>
        <v/>
      </c>
      <c r="CL525" s="41" t="str">
        <f>IF(U525&lt;&gt;"","''life cycle habit'':"&amp;"''"&amp;U525&amp;"'',","")</f>
        <v/>
      </c>
      <c r="CM525" s="41" t="str">
        <f>IF(V525&lt;&gt;"","''graminoidHabit'':"&amp;"''"&amp;V525&amp;"'',","")</f>
        <v/>
      </c>
      <c r="CN525" s="41" t="str">
        <f>IF(W525&lt;&gt;"","''flower color'':"&amp;"''"&amp;W525&amp;"'',","")</f>
        <v/>
      </c>
      <c r="CO525" s="41" t="str">
        <f>IF(X525&lt;&gt;"","''heightInCentimeters'':"&amp;X525&amp;",","")</f>
        <v/>
      </c>
      <c r="CP525" s="41" t="str">
        <f>IF(Y525&lt;&gt;"",Y525,"")</f>
        <v/>
      </c>
      <c r="CQ525" s="41" t="str">
        <f t="shared" si="96"/>
        <v/>
      </c>
      <c r="CR525" s="42" t="str">
        <f t="shared" si="97"/>
        <v/>
      </c>
      <c r="CS525" t="str">
        <f t="shared" si="98"/>
        <v/>
      </c>
      <c r="CT525" t="str">
        <f>IF(L525="Y","tissue","")</f>
        <v/>
      </c>
      <c r="CU525" t="str">
        <f>IF(L525="Y","in collection","")</f>
        <v/>
      </c>
      <c r="CV525" t="str">
        <f>IF(L525="Y","dessicated","")</f>
        <v/>
      </c>
    </row>
    <row r="526" spans="1:100" ht="16.5" x14ac:dyDescent="0.3">
      <c r="A526" s="7"/>
      <c r="B526" s="19"/>
      <c r="C526" s="19"/>
      <c r="D526" s="19"/>
      <c r="E526" s="19"/>
      <c r="F526" s="19"/>
      <c r="G526" s="10"/>
      <c r="H526" s="14"/>
      <c r="I526" s="19"/>
      <c r="J526" s="19"/>
      <c r="K526" s="10"/>
      <c r="L526" s="19"/>
      <c r="M526" s="19"/>
      <c r="N526" s="19"/>
      <c r="O526" s="19"/>
      <c r="P526" s="19"/>
      <c r="Q526" s="24"/>
      <c r="R526" s="14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29"/>
      <c r="AL526" s="29"/>
      <c r="AM526" s="7"/>
      <c r="AN526" s="7"/>
      <c r="AO526" s="7"/>
      <c r="AP526" s="19"/>
      <c r="AQ526" s="19"/>
      <c r="AR526" s="19"/>
      <c r="AS526" s="14"/>
      <c r="AT526" s="19"/>
      <c r="AU526" s="19"/>
      <c r="AV526" s="19"/>
      <c r="AW526" s="14"/>
      <c r="AX526" s="19"/>
      <c r="AY526" s="19"/>
      <c r="AZ526" s="19"/>
      <c r="BA526" s="19"/>
      <c r="BB526" s="19"/>
      <c r="BC526" s="19"/>
      <c r="BD526" s="19"/>
      <c r="BE526" s="19"/>
      <c r="BF526" s="14"/>
      <c r="BG526" s="35" t="str">
        <f>IF(BB526&lt;&gt;"","&lt;a href='https://www.inaturalist.org/observations/"&amp;BB526&amp;" 'target='_blank' style='color: blue'&gt;iNaturalist Record: "&amp;BB526&amp;"&lt;/a&gt; ","")</f>
        <v/>
      </c>
      <c r="BH526" s="36" t="str">
        <f>IF(AT526&lt;&gt;"",AT526&amp;". ","")</f>
        <v/>
      </c>
      <c r="BI526" s="36" t="str">
        <f>IF(AV526&lt;&gt;"","Land use/disturbance history: "&amp;AV526&amp;". ","")</f>
        <v/>
      </c>
      <c r="BJ526" s="36" t="str">
        <f>IF(AW526&lt;&gt;"","Slope in degrees: "&amp;AW526&amp;". ","")</f>
        <v/>
      </c>
      <c r="BK526" s="36" t="str">
        <f>IF(AX526&lt;&gt;"","Slope aspect: "&amp;AX526&amp;". ","")</f>
        <v/>
      </c>
      <c r="BL526" s="36" t="str">
        <f>IF(AY526&lt;&gt;"","Soil description: "&amp;AY526&amp;". ","")</f>
        <v/>
      </c>
      <c r="BM526" s="36" t="str">
        <f>IF(BA526&lt;&gt;"","Terrain: "&amp;BA526&amp;". ","")</f>
        <v/>
      </c>
      <c r="BN526" s="36" t="str">
        <f t="shared" si="88"/>
        <v/>
      </c>
      <c r="BO526" t="str">
        <f t="shared" si="89"/>
        <v/>
      </c>
      <c r="BP526" t="str">
        <f>IF(BD526&lt;&gt;"","Permit: "&amp;BD526,"")</f>
        <v/>
      </c>
      <c r="BQ526" s="41" t="str">
        <f>IF(AA526="Abundant","Estimated frequency within viewshed: Abundant (&gt;500).",IF(AA526="Common","Estimated frequency within viewshed: Common (101-500).",IF(AA526="Frequent","Estimated frequency within viewshed: Frequent (11-100).",IF(AA526="Occasional","Estimated frequency within viewshed: Occasional (6-10).",IF(AA526="Rare","Estimated frequency within viewshed: Rare (1-5).","")))))</f>
        <v/>
      </c>
      <c r="BR526" s="41" t="str">
        <f>IF(B526&lt;&gt;"",B526&amp;". ","")</f>
        <v/>
      </c>
      <c r="BS526" s="41" t="str">
        <f>IF(M526="Same individual","Tissue sample collected.",IF(M526="Same population","Tissue sample collected from another individual in the same population.",""))</f>
        <v/>
      </c>
      <c r="BT526" s="41" t="str">
        <f>IF(R526&lt;&gt;"","Seed sample collected from "&amp;R526&amp;" plants within the same population.","")</f>
        <v/>
      </c>
      <c r="BU526" s="41" t="str">
        <f>IF(AB526&lt;&gt;"",AB526&amp;". ","")</f>
        <v/>
      </c>
      <c r="BV526" s="41" t="str">
        <f>IF(AE526&lt;&gt;"","Landowner: "&amp;AE526&amp;".","")</f>
        <v/>
      </c>
      <c r="BW526" s="41" t="str">
        <f>IF(AF526&lt;&gt;"","Element Occurrence ID: "&amp;AF526&amp;".","")</f>
        <v/>
      </c>
      <c r="BX526" s="41" t="str">
        <f t="shared" si="90"/>
        <v/>
      </c>
      <c r="BY526" t="str">
        <f t="shared" si="91"/>
        <v/>
      </c>
      <c r="BZ526" s="41" t="str">
        <f t="shared" si="92"/>
        <v/>
      </c>
      <c r="CA526" t="str">
        <f t="shared" si="93"/>
        <v/>
      </c>
      <c r="CB526" s="41" t="str">
        <f>IF(AU526&lt;&gt;"","Area immediately surrounding specimen: "&amp;AU526&amp;".","")</f>
        <v/>
      </c>
      <c r="CC526" s="41" t="str">
        <f>IF(T526&lt;&gt;"","Habit: "&amp;T526&amp;".","")</f>
        <v/>
      </c>
      <c r="CD526" s="41" t="str">
        <f>IF(U526&lt;&gt;"","Life history habit: "&amp;U526&amp;".","")</f>
        <v/>
      </c>
      <c r="CE526" s="41" t="str">
        <f>IF(V526&lt;&gt;"","Graminoid habit: "&amp;V526&amp;".","")</f>
        <v/>
      </c>
      <c r="CF526" s="41" t="str">
        <f>IF(W526&lt;&gt;"","Flower color: "&amp;W526&amp;".","")</f>
        <v/>
      </c>
      <c r="CG526" s="41" t="str">
        <f>IF(X526&lt;&gt;"","Height in centimeters: "&amp;X526&amp;".","")</f>
        <v/>
      </c>
      <c r="CH526" s="41" t="str">
        <f>IF(Y526&lt;&gt;"",Y526&amp;".","")</f>
        <v/>
      </c>
      <c r="CI526" s="41" t="str">
        <f t="shared" si="94"/>
        <v/>
      </c>
      <c r="CJ526" t="str">
        <f t="shared" si="95"/>
        <v/>
      </c>
      <c r="CK526" s="41" t="str">
        <f>IF(T526&lt;&gt;"","''habit'':"&amp;"''"&amp;T526&amp;"'',","")</f>
        <v/>
      </c>
      <c r="CL526" s="41" t="str">
        <f>IF(U526&lt;&gt;"","''life cycle habit'':"&amp;"''"&amp;U526&amp;"'',","")</f>
        <v/>
      </c>
      <c r="CM526" s="41" t="str">
        <f>IF(V526&lt;&gt;"","''graminoidHabit'':"&amp;"''"&amp;V526&amp;"'',","")</f>
        <v/>
      </c>
      <c r="CN526" s="41" t="str">
        <f>IF(W526&lt;&gt;"","''flower color'':"&amp;"''"&amp;W526&amp;"'',","")</f>
        <v/>
      </c>
      <c r="CO526" s="41" t="str">
        <f>IF(X526&lt;&gt;"","''heightInCentimeters'':"&amp;X526&amp;",","")</f>
        <v/>
      </c>
      <c r="CP526" s="41" t="str">
        <f>IF(Y526&lt;&gt;"",Y526,"")</f>
        <v/>
      </c>
      <c r="CQ526" s="41" t="str">
        <f t="shared" si="96"/>
        <v/>
      </c>
      <c r="CR526" s="42" t="str">
        <f t="shared" si="97"/>
        <v/>
      </c>
      <c r="CS526" t="str">
        <f t="shared" si="98"/>
        <v/>
      </c>
      <c r="CT526" t="str">
        <f>IF(L526="Y","tissue","")</f>
        <v/>
      </c>
      <c r="CU526" t="str">
        <f>IF(L526="Y","in collection","")</f>
        <v/>
      </c>
      <c r="CV526" t="str">
        <f>IF(L526="Y","dessicated","")</f>
        <v/>
      </c>
    </row>
    <row r="527" spans="1:100" ht="16.5" x14ac:dyDescent="0.3">
      <c r="A527" s="7"/>
      <c r="B527" s="19"/>
      <c r="C527" s="19"/>
      <c r="D527" s="19"/>
      <c r="E527" s="19"/>
      <c r="F527" s="19"/>
      <c r="G527" s="10"/>
      <c r="H527" s="14"/>
      <c r="I527" s="19"/>
      <c r="J527" s="19"/>
      <c r="K527" s="10"/>
      <c r="L527" s="19"/>
      <c r="M527" s="19"/>
      <c r="N527" s="19"/>
      <c r="O527" s="19"/>
      <c r="P527" s="19"/>
      <c r="Q527" s="24"/>
      <c r="R527" s="14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29"/>
      <c r="AL527" s="29"/>
      <c r="AM527" s="7"/>
      <c r="AN527" s="7"/>
      <c r="AO527" s="7"/>
      <c r="AP527" s="19"/>
      <c r="AQ527" s="19"/>
      <c r="AR527" s="19"/>
      <c r="AS527" s="14"/>
      <c r="AT527" s="19"/>
      <c r="AU527" s="19"/>
      <c r="AV527" s="19"/>
      <c r="AW527" s="14"/>
      <c r="AX527" s="19"/>
      <c r="AY527" s="19"/>
      <c r="AZ527" s="19"/>
      <c r="BA527" s="19"/>
      <c r="BB527" s="19"/>
      <c r="BC527" s="19"/>
      <c r="BD527" s="19"/>
      <c r="BE527" s="19"/>
      <c r="BF527" s="14"/>
      <c r="BG527" s="35" t="str">
        <f>IF(BB527&lt;&gt;"","&lt;a href='https://www.inaturalist.org/observations/"&amp;BB527&amp;" 'target='_blank' style='color: blue'&gt;iNaturalist Record: "&amp;BB527&amp;"&lt;/a&gt; ","")</f>
        <v/>
      </c>
      <c r="BH527" s="36" t="str">
        <f>IF(AT527&lt;&gt;"",AT527&amp;". ","")</f>
        <v/>
      </c>
      <c r="BI527" s="36" t="str">
        <f>IF(AV527&lt;&gt;"","Land use/disturbance history: "&amp;AV527&amp;". ","")</f>
        <v/>
      </c>
      <c r="BJ527" s="36" t="str">
        <f>IF(AW527&lt;&gt;"","Slope in degrees: "&amp;AW527&amp;". ","")</f>
        <v/>
      </c>
      <c r="BK527" s="36" t="str">
        <f>IF(AX527&lt;&gt;"","Slope aspect: "&amp;AX527&amp;". ","")</f>
        <v/>
      </c>
      <c r="BL527" s="36" t="str">
        <f>IF(AY527&lt;&gt;"","Soil description: "&amp;AY527&amp;". ","")</f>
        <v/>
      </c>
      <c r="BM527" s="36" t="str">
        <f>IF(BA527&lt;&gt;"","Terrain: "&amp;BA527&amp;". ","")</f>
        <v/>
      </c>
      <c r="BN527" s="36" t="str">
        <f t="shared" si="88"/>
        <v/>
      </c>
      <c r="BO527" t="str">
        <f t="shared" si="89"/>
        <v/>
      </c>
      <c r="BP527" t="str">
        <f>IF(BD527&lt;&gt;"","Permit: "&amp;BD527,"")</f>
        <v/>
      </c>
      <c r="BQ527" s="41" t="str">
        <f>IF(AA527="Abundant","Estimated frequency within viewshed: Abundant (&gt;500).",IF(AA527="Common","Estimated frequency within viewshed: Common (101-500).",IF(AA527="Frequent","Estimated frequency within viewshed: Frequent (11-100).",IF(AA527="Occasional","Estimated frequency within viewshed: Occasional (6-10).",IF(AA527="Rare","Estimated frequency within viewshed: Rare (1-5).","")))))</f>
        <v/>
      </c>
      <c r="BR527" s="41" t="str">
        <f>IF(B527&lt;&gt;"",B527&amp;". ","")</f>
        <v/>
      </c>
      <c r="BS527" s="41" t="str">
        <f>IF(M527="Same individual","Tissue sample collected.",IF(M527="Same population","Tissue sample collected from another individual in the same population.",""))</f>
        <v/>
      </c>
      <c r="BT527" s="41" t="str">
        <f>IF(R527&lt;&gt;"","Seed sample collected from "&amp;R527&amp;" plants within the same population.","")</f>
        <v/>
      </c>
      <c r="BU527" s="41" t="str">
        <f>IF(AB527&lt;&gt;"",AB527&amp;". ","")</f>
        <v/>
      </c>
      <c r="BV527" s="41" t="str">
        <f>IF(AE527&lt;&gt;"","Landowner: "&amp;AE527&amp;".","")</f>
        <v/>
      </c>
      <c r="BW527" s="41" t="str">
        <f>IF(AF527&lt;&gt;"","Element Occurrence ID: "&amp;AF527&amp;".","")</f>
        <v/>
      </c>
      <c r="BX527" s="41" t="str">
        <f t="shared" si="90"/>
        <v/>
      </c>
      <c r="BY527" t="str">
        <f t="shared" si="91"/>
        <v/>
      </c>
      <c r="BZ527" s="41" t="str">
        <f t="shared" si="92"/>
        <v/>
      </c>
      <c r="CA527" t="str">
        <f t="shared" si="93"/>
        <v/>
      </c>
      <c r="CB527" s="41" t="str">
        <f>IF(AU527&lt;&gt;"","Area immediately surrounding specimen: "&amp;AU527&amp;".","")</f>
        <v/>
      </c>
      <c r="CC527" s="41" t="str">
        <f>IF(T527&lt;&gt;"","Habit: "&amp;T527&amp;".","")</f>
        <v/>
      </c>
      <c r="CD527" s="41" t="str">
        <f>IF(U527&lt;&gt;"","Life history habit: "&amp;U527&amp;".","")</f>
        <v/>
      </c>
      <c r="CE527" s="41" t="str">
        <f>IF(V527&lt;&gt;"","Graminoid habit: "&amp;V527&amp;".","")</f>
        <v/>
      </c>
      <c r="CF527" s="41" t="str">
        <f>IF(W527&lt;&gt;"","Flower color: "&amp;W527&amp;".","")</f>
        <v/>
      </c>
      <c r="CG527" s="41" t="str">
        <f>IF(X527&lt;&gt;"","Height in centimeters: "&amp;X527&amp;".","")</f>
        <v/>
      </c>
      <c r="CH527" s="41" t="str">
        <f>IF(Y527&lt;&gt;"",Y527&amp;".","")</f>
        <v/>
      </c>
      <c r="CI527" s="41" t="str">
        <f t="shared" si="94"/>
        <v/>
      </c>
      <c r="CJ527" t="str">
        <f t="shared" si="95"/>
        <v/>
      </c>
      <c r="CK527" s="41" t="str">
        <f>IF(T527&lt;&gt;"","''habit'':"&amp;"''"&amp;T527&amp;"'',","")</f>
        <v/>
      </c>
      <c r="CL527" s="41" t="str">
        <f>IF(U527&lt;&gt;"","''life cycle habit'':"&amp;"''"&amp;U527&amp;"'',","")</f>
        <v/>
      </c>
      <c r="CM527" s="41" t="str">
        <f>IF(V527&lt;&gt;"","''graminoidHabit'':"&amp;"''"&amp;V527&amp;"'',","")</f>
        <v/>
      </c>
      <c r="CN527" s="41" t="str">
        <f>IF(W527&lt;&gt;"","''flower color'':"&amp;"''"&amp;W527&amp;"'',","")</f>
        <v/>
      </c>
      <c r="CO527" s="41" t="str">
        <f>IF(X527&lt;&gt;"","''heightInCentimeters'':"&amp;X527&amp;",","")</f>
        <v/>
      </c>
      <c r="CP527" s="41" t="str">
        <f>IF(Y527&lt;&gt;"",Y527,"")</f>
        <v/>
      </c>
      <c r="CQ527" s="41" t="str">
        <f t="shared" si="96"/>
        <v/>
      </c>
      <c r="CR527" s="42" t="str">
        <f t="shared" si="97"/>
        <v/>
      </c>
      <c r="CS527" t="str">
        <f t="shared" si="98"/>
        <v/>
      </c>
      <c r="CT527" t="str">
        <f>IF(L527="Y","tissue","")</f>
        <v/>
      </c>
      <c r="CU527" t="str">
        <f>IF(L527="Y","in collection","")</f>
        <v/>
      </c>
      <c r="CV527" t="str">
        <f>IF(L527="Y","dessicated","")</f>
        <v/>
      </c>
    </row>
    <row r="528" spans="1:100" ht="16.5" x14ac:dyDescent="0.3">
      <c r="A528" s="7"/>
      <c r="B528" s="19"/>
      <c r="C528" s="19"/>
      <c r="D528" s="19"/>
      <c r="E528" s="19"/>
      <c r="F528" s="19"/>
      <c r="G528" s="10"/>
      <c r="H528" s="14"/>
      <c r="I528" s="19"/>
      <c r="J528" s="19"/>
      <c r="K528" s="10"/>
      <c r="L528" s="19"/>
      <c r="M528" s="19"/>
      <c r="N528" s="19"/>
      <c r="O528" s="19"/>
      <c r="P528" s="19"/>
      <c r="Q528" s="24"/>
      <c r="R528" s="14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29"/>
      <c r="AL528" s="29"/>
      <c r="AM528" s="7"/>
      <c r="AN528" s="7"/>
      <c r="AO528" s="7"/>
      <c r="AP528" s="19"/>
      <c r="AQ528" s="19"/>
      <c r="AR528" s="19"/>
      <c r="AS528" s="14"/>
      <c r="AT528" s="19"/>
      <c r="AU528" s="19"/>
      <c r="AV528" s="19"/>
      <c r="AW528" s="14"/>
      <c r="AX528" s="19"/>
      <c r="AY528" s="19"/>
      <c r="AZ528" s="19"/>
      <c r="BA528" s="19"/>
      <c r="BB528" s="19"/>
      <c r="BC528" s="19"/>
      <c r="BD528" s="19"/>
      <c r="BE528" s="19"/>
      <c r="BF528" s="14"/>
      <c r="BG528" s="35" t="str">
        <f>IF(BB528&lt;&gt;"","&lt;a href='https://www.inaturalist.org/observations/"&amp;BB528&amp;" 'target='_blank' style='color: blue'&gt;iNaturalist Record: "&amp;BB528&amp;"&lt;/a&gt; ","")</f>
        <v/>
      </c>
      <c r="BH528" s="36" t="str">
        <f>IF(AT528&lt;&gt;"",AT528&amp;". ","")</f>
        <v/>
      </c>
      <c r="BI528" s="36" t="str">
        <f>IF(AV528&lt;&gt;"","Land use/disturbance history: "&amp;AV528&amp;". ","")</f>
        <v/>
      </c>
      <c r="BJ528" s="36" t="str">
        <f>IF(AW528&lt;&gt;"","Slope in degrees: "&amp;AW528&amp;". ","")</f>
        <v/>
      </c>
      <c r="BK528" s="36" t="str">
        <f>IF(AX528&lt;&gt;"","Slope aspect: "&amp;AX528&amp;". ","")</f>
        <v/>
      </c>
      <c r="BL528" s="36" t="str">
        <f>IF(AY528&lt;&gt;"","Soil description: "&amp;AY528&amp;". ","")</f>
        <v/>
      </c>
      <c r="BM528" s="36" t="str">
        <f>IF(BA528&lt;&gt;"","Terrain: "&amp;BA528&amp;". ","")</f>
        <v/>
      </c>
      <c r="BN528" s="36" t="str">
        <f t="shared" si="88"/>
        <v/>
      </c>
      <c r="BO528" t="str">
        <f t="shared" si="89"/>
        <v/>
      </c>
      <c r="BP528" t="str">
        <f>IF(BD528&lt;&gt;"","Permit: "&amp;BD528,"")</f>
        <v/>
      </c>
      <c r="BQ528" s="41" t="str">
        <f>IF(AA528="Abundant","Estimated frequency within viewshed: Abundant (&gt;500).",IF(AA528="Common","Estimated frequency within viewshed: Common (101-500).",IF(AA528="Frequent","Estimated frequency within viewshed: Frequent (11-100).",IF(AA528="Occasional","Estimated frequency within viewshed: Occasional (6-10).",IF(AA528="Rare","Estimated frequency within viewshed: Rare (1-5).","")))))</f>
        <v/>
      </c>
      <c r="BR528" s="41" t="str">
        <f>IF(B528&lt;&gt;"",B528&amp;". ","")</f>
        <v/>
      </c>
      <c r="BS528" s="41" t="str">
        <f>IF(M528="Same individual","Tissue sample collected.",IF(M528="Same population","Tissue sample collected from another individual in the same population.",""))</f>
        <v/>
      </c>
      <c r="BT528" s="41" t="str">
        <f>IF(R528&lt;&gt;"","Seed sample collected from "&amp;R528&amp;" plants within the same population.","")</f>
        <v/>
      </c>
      <c r="BU528" s="41" t="str">
        <f>IF(AB528&lt;&gt;"",AB528&amp;". ","")</f>
        <v/>
      </c>
      <c r="BV528" s="41" t="str">
        <f>IF(AE528&lt;&gt;"","Landowner: "&amp;AE528&amp;".","")</f>
        <v/>
      </c>
      <c r="BW528" s="41" t="str">
        <f>IF(AF528&lt;&gt;"","Element Occurrence ID: "&amp;AF528&amp;".","")</f>
        <v/>
      </c>
      <c r="BX528" s="41" t="str">
        <f t="shared" si="90"/>
        <v/>
      </c>
      <c r="BY528" t="str">
        <f t="shared" si="91"/>
        <v/>
      </c>
      <c r="BZ528" s="41" t="str">
        <f t="shared" si="92"/>
        <v/>
      </c>
      <c r="CA528" t="str">
        <f t="shared" si="93"/>
        <v/>
      </c>
      <c r="CB528" s="41" t="str">
        <f>IF(AU528&lt;&gt;"","Area immediately surrounding specimen: "&amp;AU528&amp;".","")</f>
        <v/>
      </c>
      <c r="CC528" s="41" t="str">
        <f>IF(T528&lt;&gt;"","Habit: "&amp;T528&amp;".","")</f>
        <v/>
      </c>
      <c r="CD528" s="41" t="str">
        <f>IF(U528&lt;&gt;"","Life history habit: "&amp;U528&amp;".","")</f>
        <v/>
      </c>
      <c r="CE528" s="41" t="str">
        <f>IF(V528&lt;&gt;"","Graminoid habit: "&amp;V528&amp;".","")</f>
        <v/>
      </c>
      <c r="CF528" s="41" t="str">
        <f>IF(W528&lt;&gt;"","Flower color: "&amp;W528&amp;".","")</f>
        <v/>
      </c>
      <c r="CG528" s="41" t="str">
        <f>IF(X528&lt;&gt;"","Height in centimeters: "&amp;X528&amp;".","")</f>
        <v/>
      </c>
      <c r="CH528" s="41" t="str">
        <f>IF(Y528&lt;&gt;"",Y528&amp;".","")</f>
        <v/>
      </c>
      <c r="CI528" s="41" t="str">
        <f t="shared" si="94"/>
        <v/>
      </c>
      <c r="CJ528" t="str">
        <f t="shared" si="95"/>
        <v/>
      </c>
      <c r="CK528" s="41" t="str">
        <f>IF(T528&lt;&gt;"","''habit'':"&amp;"''"&amp;T528&amp;"'',","")</f>
        <v/>
      </c>
      <c r="CL528" s="41" t="str">
        <f>IF(U528&lt;&gt;"","''life cycle habit'':"&amp;"''"&amp;U528&amp;"'',","")</f>
        <v/>
      </c>
      <c r="CM528" s="41" t="str">
        <f>IF(V528&lt;&gt;"","''graminoidHabit'':"&amp;"''"&amp;V528&amp;"'',","")</f>
        <v/>
      </c>
      <c r="CN528" s="41" t="str">
        <f>IF(W528&lt;&gt;"","''flower color'':"&amp;"''"&amp;W528&amp;"'',","")</f>
        <v/>
      </c>
      <c r="CO528" s="41" t="str">
        <f>IF(X528&lt;&gt;"","''heightInCentimeters'':"&amp;X528&amp;",","")</f>
        <v/>
      </c>
      <c r="CP528" s="41" t="str">
        <f>IF(Y528&lt;&gt;"",Y528,"")</f>
        <v/>
      </c>
      <c r="CQ528" s="41" t="str">
        <f t="shared" si="96"/>
        <v/>
      </c>
      <c r="CR528" s="42" t="str">
        <f t="shared" si="97"/>
        <v/>
      </c>
      <c r="CS528" t="str">
        <f t="shared" si="98"/>
        <v/>
      </c>
      <c r="CT528" t="str">
        <f>IF(L528="Y","tissue","")</f>
        <v/>
      </c>
      <c r="CU528" t="str">
        <f>IF(L528="Y","in collection","")</f>
        <v/>
      </c>
      <c r="CV528" t="str">
        <f>IF(L528="Y","dessicated","")</f>
        <v/>
      </c>
    </row>
    <row r="529" spans="1:100" ht="16.5" x14ac:dyDescent="0.3">
      <c r="A529" s="7"/>
      <c r="B529" s="19"/>
      <c r="C529" s="19"/>
      <c r="D529" s="19"/>
      <c r="E529" s="19"/>
      <c r="F529" s="19"/>
      <c r="G529" s="10"/>
      <c r="H529" s="14"/>
      <c r="I529" s="19"/>
      <c r="J529" s="19"/>
      <c r="K529" s="10"/>
      <c r="L529" s="19"/>
      <c r="M529" s="19"/>
      <c r="N529" s="19"/>
      <c r="O529" s="19"/>
      <c r="P529" s="19"/>
      <c r="Q529" s="24"/>
      <c r="R529" s="14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29"/>
      <c r="AL529" s="29"/>
      <c r="AM529" s="7"/>
      <c r="AN529" s="7"/>
      <c r="AO529" s="7"/>
      <c r="AP529" s="19"/>
      <c r="AQ529" s="19"/>
      <c r="AR529" s="19"/>
      <c r="AS529" s="14"/>
      <c r="AT529" s="19"/>
      <c r="AU529" s="19"/>
      <c r="AV529" s="19"/>
      <c r="AW529" s="14"/>
      <c r="AX529" s="19"/>
      <c r="AY529" s="19"/>
      <c r="AZ529" s="19"/>
      <c r="BA529" s="19"/>
      <c r="BB529" s="19"/>
      <c r="BC529" s="19"/>
      <c r="BD529" s="19"/>
      <c r="BE529" s="19"/>
      <c r="BF529" s="14"/>
      <c r="BG529" s="35" t="str">
        <f>IF(BB529&lt;&gt;"","&lt;a href='https://www.inaturalist.org/observations/"&amp;BB529&amp;" 'target='_blank' style='color: blue'&gt;iNaturalist Record: "&amp;BB529&amp;"&lt;/a&gt; ","")</f>
        <v/>
      </c>
      <c r="BH529" s="36" t="str">
        <f>IF(AT529&lt;&gt;"",AT529&amp;". ","")</f>
        <v/>
      </c>
      <c r="BI529" s="36" t="str">
        <f>IF(AV529&lt;&gt;"","Land use/disturbance history: "&amp;AV529&amp;". ","")</f>
        <v/>
      </c>
      <c r="BJ529" s="36" t="str">
        <f>IF(AW529&lt;&gt;"","Slope in degrees: "&amp;AW529&amp;". ","")</f>
        <v/>
      </c>
      <c r="BK529" s="36" t="str">
        <f>IF(AX529&lt;&gt;"","Slope aspect: "&amp;AX529&amp;". ","")</f>
        <v/>
      </c>
      <c r="BL529" s="36" t="str">
        <f>IF(AY529&lt;&gt;"","Soil description: "&amp;AY529&amp;". ","")</f>
        <v/>
      </c>
      <c r="BM529" s="36" t="str">
        <f>IF(BA529&lt;&gt;"","Terrain: "&amp;BA529&amp;". ","")</f>
        <v/>
      </c>
      <c r="BN529" s="36" t="str">
        <f t="shared" si="88"/>
        <v/>
      </c>
      <c r="BO529" t="str">
        <f t="shared" si="89"/>
        <v/>
      </c>
      <c r="BP529" t="str">
        <f>IF(BD529&lt;&gt;"","Permit: "&amp;BD529,"")</f>
        <v/>
      </c>
      <c r="BQ529" s="41" t="str">
        <f>IF(AA529="Abundant","Estimated frequency within viewshed: Abundant (&gt;500).",IF(AA529="Common","Estimated frequency within viewshed: Common (101-500).",IF(AA529="Frequent","Estimated frequency within viewshed: Frequent (11-100).",IF(AA529="Occasional","Estimated frequency within viewshed: Occasional (6-10).",IF(AA529="Rare","Estimated frequency within viewshed: Rare (1-5).","")))))</f>
        <v/>
      </c>
      <c r="BR529" s="41" t="str">
        <f>IF(B529&lt;&gt;"",B529&amp;". ","")</f>
        <v/>
      </c>
      <c r="BS529" s="41" t="str">
        <f>IF(M529="Same individual","Tissue sample collected.",IF(M529="Same population","Tissue sample collected from another individual in the same population.",""))</f>
        <v/>
      </c>
      <c r="BT529" s="41" t="str">
        <f>IF(R529&lt;&gt;"","Seed sample collected from "&amp;R529&amp;" plants within the same population.","")</f>
        <v/>
      </c>
      <c r="BU529" s="41" t="str">
        <f>IF(AB529&lt;&gt;"",AB529&amp;". ","")</f>
        <v/>
      </c>
      <c r="BV529" s="41" t="str">
        <f>IF(AE529&lt;&gt;"","Landowner: "&amp;AE529&amp;".","")</f>
        <v/>
      </c>
      <c r="BW529" s="41" t="str">
        <f>IF(AF529&lt;&gt;"","Element Occurrence ID: "&amp;AF529&amp;".","")</f>
        <v/>
      </c>
      <c r="BX529" s="41" t="str">
        <f t="shared" si="90"/>
        <v/>
      </c>
      <c r="BY529" t="str">
        <f t="shared" si="91"/>
        <v/>
      </c>
      <c r="BZ529" s="41" t="str">
        <f t="shared" si="92"/>
        <v/>
      </c>
      <c r="CA529" t="str">
        <f t="shared" si="93"/>
        <v/>
      </c>
      <c r="CB529" s="41" t="str">
        <f>IF(AU529&lt;&gt;"","Area immediately surrounding specimen: "&amp;AU529&amp;".","")</f>
        <v/>
      </c>
      <c r="CC529" s="41" t="str">
        <f>IF(T529&lt;&gt;"","Habit: "&amp;T529&amp;".","")</f>
        <v/>
      </c>
      <c r="CD529" s="41" t="str">
        <f>IF(U529&lt;&gt;"","Life history habit: "&amp;U529&amp;".","")</f>
        <v/>
      </c>
      <c r="CE529" s="41" t="str">
        <f>IF(V529&lt;&gt;"","Graminoid habit: "&amp;V529&amp;".","")</f>
        <v/>
      </c>
      <c r="CF529" s="41" t="str">
        <f>IF(W529&lt;&gt;"","Flower color: "&amp;W529&amp;".","")</f>
        <v/>
      </c>
      <c r="CG529" s="41" t="str">
        <f>IF(X529&lt;&gt;"","Height in centimeters: "&amp;X529&amp;".","")</f>
        <v/>
      </c>
      <c r="CH529" s="41" t="str">
        <f>IF(Y529&lt;&gt;"",Y529&amp;".","")</f>
        <v/>
      </c>
      <c r="CI529" s="41" t="str">
        <f t="shared" si="94"/>
        <v/>
      </c>
      <c r="CJ529" t="str">
        <f t="shared" si="95"/>
        <v/>
      </c>
      <c r="CK529" s="41" t="str">
        <f>IF(T529&lt;&gt;"","''habit'':"&amp;"''"&amp;T529&amp;"'',","")</f>
        <v/>
      </c>
      <c r="CL529" s="41" t="str">
        <f>IF(U529&lt;&gt;"","''life cycle habit'':"&amp;"''"&amp;U529&amp;"'',","")</f>
        <v/>
      </c>
      <c r="CM529" s="41" t="str">
        <f>IF(V529&lt;&gt;"","''graminoidHabit'':"&amp;"''"&amp;V529&amp;"'',","")</f>
        <v/>
      </c>
      <c r="CN529" s="41" t="str">
        <f>IF(W529&lt;&gt;"","''flower color'':"&amp;"''"&amp;W529&amp;"'',","")</f>
        <v/>
      </c>
      <c r="CO529" s="41" t="str">
        <f>IF(X529&lt;&gt;"","''heightInCentimeters'':"&amp;X529&amp;",","")</f>
        <v/>
      </c>
      <c r="CP529" s="41" t="str">
        <f>IF(Y529&lt;&gt;"",Y529,"")</f>
        <v/>
      </c>
      <c r="CQ529" s="41" t="str">
        <f t="shared" si="96"/>
        <v/>
      </c>
      <c r="CR529" s="42" t="str">
        <f t="shared" si="97"/>
        <v/>
      </c>
      <c r="CS529" t="str">
        <f t="shared" si="98"/>
        <v/>
      </c>
      <c r="CT529" t="str">
        <f>IF(L529="Y","tissue","")</f>
        <v/>
      </c>
      <c r="CU529" t="str">
        <f>IF(L529="Y","in collection","")</f>
        <v/>
      </c>
      <c r="CV529" t="str">
        <f>IF(L529="Y","dessicated","")</f>
        <v/>
      </c>
    </row>
    <row r="530" spans="1:100" ht="16.5" x14ac:dyDescent="0.3">
      <c r="A530" s="7"/>
      <c r="B530" s="19"/>
      <c r="C530" s="19"/>
      <c r="D530" s="19"/>
      <c r="E530" s="19"/>
      <c r="F530" s="19"/>
      <c r="G530" s="10"/>
      <c r="H530" s="14"/>
      <c r="I530" s="19"/>
      <c r="J530" s="19"/>
      <c r="K530" s="10"/>
      <c r="L530" s="19"/>
      <c r="M530" s="19"/>
      <c r="N530" s="19"/>
      <c r="O530" s="19"/>
      <c r="P530" s="19"/>
      <c r="Q530" s="24"/>
      <c r="R530" s="14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29"/>
      <c r="AL530" s="29"/>
      <c r="AM530" s="7"/>
      <c r="AN530" s="7"/>
      <c r="AO530" s="7"/>
      <c r="AP530" s="19"/>
      <c r="AQ530" s="19"/>
      <c r="AR530" s="19"/>
      <c r="AS530" s="14"/>
      <c r="AT530" s="19"/>
      <c r="AU530" s="19"/>
      <c r="AV530" s="19"/>
      <c r="AW530" s="14"/>
      <c r="AX530" s="19"/>
      <c r="AY530" s="19"/>
      <c r="AZ530" s="19"/>
      <c r="BA530" s="19"/>
      <c r="BB530" s="19"/>
      <c r="BC530" s="19"/>
      <c r="BD530" s="19"/>
      <c r="BE530" s="19"/>
      <c r="BF530" s="14"/>
      <c r="BG530" s="35" t="str">
        <f>IF(BB530&lt;&gt;"","&lt;a href='https://www.inaturalist.org/observations/"&amp;BB530&amp;" 'target='_blank' style='color: blue'&gt;iNaturalist Record: "&amp;BB530&amp;"&lt;/a&gt; ","")</f>
        <v/>
      </c>
      <c r="BH530" s="36" t="str">
        <f>IF(AT530&lt;&gt;"",AT530&amp;". ","")</f>
        <v/>
      </c>
      <c r="BI530" s="36" t="str">
        <f>IF(AV530&lt;&gt;"","Land use/disturbance history: "&amp;AV530&amp;". ","")</f>
        <v/>
      </c>
      <c r="BJ530" s="36" t="str">
        <f>IF(AW530&lt;&gt;"","Slope in degrees: "&amp;AW530&amp;". ","")</f>
        <v/>
      </c>
      <c r="BK530" s="36" t="str">
        <f>IF(AX530&lt;&gt;"","Slope aspect: "&amp;AX530&amp;". ","")</f>
        <v/>
      </c>
      <c r="BL530" s="36" t="str">
        <f>IF(AY530&lt;&gt;"","Soil description: "&amp;AY530&amp;". ","")</f>
        <v/>
      </c>
      <c r="BM530" s="36" t="str">
        <f>IF(BA530&lt;&gt;"","Terrain: "&amp;BA530&amp;". ","")</f>
        <v/>
      </c>
      <c r="BN530" s="36" t="str">
        <f t="shared" si="88"/>
        <v/>
      </c>
      <c r="BO530" t="str">
        <f t="shared" si="89"/>
        <v/>
      </c>
      <c r="BP530" t="str">
        <f>IF(BD530&lt;&gt;"","Permit: "&amp;BD530,"")</f>
        <v/>
      </c>
      <c r="BQ530" s="41" t="str">
        <f>IF(AA530="Abundant","Estimated frequency within viewshed: Abundant (&gt;500).",IF(AA530="Common","Estimated frequency within viewshed: Common (101-500).",IF(AA530="Frequent","Estimated frequency within viewshed: Frequent (11-100).",IF(AA530="Occasional","Estimated frequency within viewshed: Occasional (6-10).",IF(AA530="Rare","Estimated frequency within viewshed: Rare (1-5).","")))))</f>
        <v/>
      </c>
      <c r="BR530" s="41" t="str">
        <f>IF(B530&lt;&gt;"",B530&amp;". ","")</f>
        <v/>
      </c>
      <c r="BS530" s="41" t="str">
        <f>IF(M530="Same individual","Tissue sample collected.",IF(M530="Same population","Tissue sample collected from another individual in the same population.",""))</f>
        <v/>
      </c>
      <c r="BT530" s="41" t="str">
        <f>IF(R530&lt;&gt;"","Seed sample collected from "&amp;R530&amp;" plants within the same population.","")</f>
        <v/>
      </c>
      <c r="BU530" s="41" t="str">
        <f>IF(AB530&lt;&gt;"",AB530&amp;". ","")</f>
        <v/>
      </c>
      <c r="BV530" s="41" t="str">
        <f>IF(AE530&lt;&gt;"","Landowner: "&amp;AE530&amp;".","")</f>
        <v/>
      </c>
      <c r="BW530" s="41" t="str">
        <f>IF(AF530&lt;&gt;"","Element Occurrence ID: "&amp;AF530&amp;".","")</f>
        <v/>
      </c>
      <c r="BX530" s="41" t="str">
        <f t="shared" si="90"/>
        <v/>
      </c>
      <c r="BY530" t="str">
        <f t="shared" si="91"/>
        <v/>
      </c>
      <c r="BZ530" s="41" t="str">
        <f t="shared" si="92"/>
        <v/>
      </c>
      <c r="CA530" t="str">
        <f t="shared" si="93"/>
        <v/>
      </c>
      <c r="CB530" s="41" t="str">
        <f>IF(AU530&lt;&gt;"","Area immediately surrounding specimen: "&amp;AU530&amp;".","")</f>
        <v/>
      </c>
      <c r="CC530" s="41" t="str">
        <f>IF(T530&lt;&gt;"","Habit: "&amp;T530&amp;".","")</f>
        <v/>
      </c>
      <c r="CD530" s="41" t="str">
        <f>IF(U530&lt;&gt;"","Life history habit: "&amp;U530&amp;".","")</f>
        <v/>
      </c>
      <c r="CE530" s="41" t="str">
        <f>IF(V530&lt;&gt;"","Graminoid habit: "&amp;V530&amp;".","")</f>
        <v/>
      </c>
      <c r="CF530" s="41" t="str">
        <f>IF(W530&lt;&gt;"","Flower color: "&amp;W530&amp;".","")</f>
        <v/>
      </c>
      <c r="CG530" s="41" t="str">
        <f>IF(X530&lt;&gt;"","Height in centimeters: "&amp;X530&amp;".","")</f>
        <v/>
      </c>
      <c r="CH530" s="41" t="str">
        <f>IF(Y530&lt;&gt;"",Y530&amp;".","")</f>
        <v/>
      </c>
      <c r="CI530" s="41" t="str">
        <f t="shared" si="94"/>
        <v/>
      </c>
      <c r="CJ530" t="str">
        <f t="shared" si="95"/>
        <v/>
      </c>
      <c r="CK530" s="41" t="str">
        <f>IF(T530&lt;&gt;"","''habit'':"&amp;"''"&amp;T530&amp;"'',","")</f>
        <v/>
      </c>
      <c r="CL530" s="41" t="str">
        <f>IF(U530&lt;&gt;"","''life cycle habit'':"&amp;"''"&amp;U530&amp;"'',","")</f>
        <v/>
      </c>
      <c r="CM530" s="41" t="str">
        <f>IF(V530&lt;&gt;"","''graminoidHabit'':"&amp;"''"&amp;V530&amp;"'',","")</f>
        <v/>
      </c>
      <c r="CN530" s="41" t="str">
        <f>IF(W530&lt;&gt;"","''flower color'':"&amp;"''"&amp;W530&amp;"'',","")</f>
        <v/>
      </c>
      <c r="CO530" s="41" t="str">
        <f>IF(X530&lt;&gt;"","''heightInCentimeters'':"&amp;X530&amp;",","")</f>
        <v/>
      </c>
      <c r="CP530" s="41" t="str">
        <f>IF(Y530&lt;&gt;"",Y530,"")</f>
        <v/>
      </c>
      <c r="CQ530" s="41" t="str">
        <f t="shared" si="96"/>
        <v/>
      </c>
      <c r="CR530" s="42" t="str">
        <f t="shared" si="97"/>
        <v/>
      </c>
      <c r="CS530" t="str">
        <f t="shared" si="98"/>
        <v/>
      </c>
      <c r="CT530" t="str">
        <f>IF(L530="Y","tissue","")</f>
        <v/>
      </c>
      <c r="CU530" t="str">
        <f>IF(L530="Y","in collection","")</f>
        <v/>
      </c>
      <c r="CV530" t="str">
        <f>IF(L530="Y","dessicated","")</f>
        <v/>
      </c>
    </row>
    <row r="531" spans="1:100" ht="16.5" x14ac:dyDescent="0.3">
      <c r="A531" s="7"/>
      <c r="B531" s="19"/>
      <c r="C531" s="19"/>
      <c r="D531" s="19"/>
      <c r="E531" s="19"/>
      <c r="F531" s="19"/>
      <c r="G531" s="10"/>
      <c r="H531" s="14"/>
      <c r="I531" s="19"/>
      <c r="J531" s="19"/>
      <c r="K531" s="10"/>
      <c r="L531" s="19"/>
      <c r="M531" s="19"/>
      <c r="N531" s="19"/>
      <c r="O531" s="19"/>
      <c r="P531" s="19"/>
      <c r="Q531" s="24"/>
      <c r="R531" s="14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29"/>
      <c r="AL531" s="29"/>
      <c r="AM531" s="7"/>
      <c r="AN531" s="7"/>
      <c r="AO531" s="7"/>
      <c r="AP531" s="19"/>
      <c r="AQ531" s="19"/>
      <c r="AR531" s="19"/>
      <c r="AS531" s="14"/>
      <c r="AT531" s="19"/>
      <c r="AU531" s="19"/>
      <c r="AV531" s="19"/>
      <c r="AW531" s="14"/>
      <c r="AX531" s="19"/>
      <c r="AY531" s="19"/>
      <c r="AZ531" s="19"/>
      <c r="BA531" s="19"/>
      <c r="BB531" s="19"/>
      <c r="BC531" s="19"/>
      <c r="BD531" s="19"/>
      <c r="BE531" s="19"/>
      <c r="BF531" s="14"/>
      <c r="BG531" s="35" t="str">
        <f>IF(BB531&lt;&gt;"","&lt;a href='https://www.inaturalist.org/observations/"&amp;BB531&amp;" 'target='_blank' style='color: blue'&gt;iNaturalist Record: "&amp;BB531&amp;"&lt;/a&gt; ","")</f>
        <v/>
      </c>
      <c r="BH531" s="36" t="str">
        <f>IF(AT531&lt;&gt;"",AT531&amp;". ","")</f>
        <v/>
      </c>
      <c r="BI531" s="36" t="str">
        <f>IF(AV531&lt;&gt;"","Land use/disturbance history: "&amp;AV531&amp;". ","")</f>
        <v/>
      </c>
      <c r="BJ531" s="36" t="str">
        <f>IF(AW531&lt;&gt;"","Slope in degrees: "&amp;AW531&amp;". ","")</f>
        <v/>
      </c>
      <c r="BK531" s="36" t="str">
        <f>IF(AX531&lt;&gt;"","Slope aspect: "&amp;AX531&amp;". ","")</f>
        <v/>
      </c>
      <c r="BL531" s="36" t="str">
        <f>IF(AY531&lt;&gt;"","Soil description: "&amp;AY531&amp;". ","")</f>
        <v/>
      </c>
      <c r="BM531" s="36" t="str">
        <f>IF(BA531&lt;&gt;"","Terrain: "&amp;BA531&amp;". ","")</f>
        <v/>
      </c>
      <c r="BN531" s="36" t="str">
        <f t="shared" si="88"/>
        <v/>
      </c>
      <c r="BO531" t="str">
        <f t="shared" si="89"/>
        <v/>
      </c>
      <c r="BP531" t="str">
        <f>IF(BD531&lt;&gt;"","Permit: "&amp;BD531,"")</f>
        <v/>
      </c>
      <c r="BQ531" s="41" t="str">
        <f>IF(AA531="Abundant","Estimated frequency within viewshed: Abundant (&gt;500).",IF(AA531="Common","Estimated frequency within viewshed: Common (101-500).",IF(AA531="Frequent","Estimated frequency within viewshed: Frequent (11-100).",IF(AA531="Occasional","Estimated frequency within viewshed: Occasional (6-10).",IF(AA531="Rare","Estimated frequency within viewshed: Rare (1-5).","")))))</f>
        <v/>
      </c>
      <c r="BR531" s="41" t="str">
        <f>IF(B531&lt;&gt;"",B531&amp;". ","")</f>
        <v/>
      </c>
      <c r="BS531" s="41" t="str">
        <f>IF(M531="Same individual","Tissue sample collected.",IF(M531="Same population","Tissue sample collected from another individual in the same population.",""))</f>
        <v/>
      </c>
      <c r="BT531" s="41" t="str">
        <f>IF(R531&lt;&gt;"","Seed sample collected from "&amp;R531&amp;" plants within the same population.","")</f>
        <v/>
      </c>
      <c r="BU531" s="41" t="str">
        <f>IF(AB531&lt;&gt;"",AB531&amp;". ","")</f>
        <v/>
      </c>
      <c r="BV531" s="41" t="str">
        <f>IF(AE531&lt;&gt;"","Landowner: "&amp;AE531&amp;".","")</f>
        <v/>
      </c>
      <c r="BW531" s="41" t="str">
        <f>IF(AF531&lt;&gt;"","Element Occurrence ID: "&amp;AF531&amp;".","")</f>
        <v/>
      </c>
      <c r="BX531" s="41" t="str">
        <f t="shared" si="90"/>
        <v/>
      </c>
      <c r="BY531" t="str">
        <f t="shared" si="91"/>
        <v/>
      </c>
      <c r="BZ531" s="41" t="str">
        <f t="shared" si="92"/>
        <v/>
      </c>
      <c r="CA531" t="str">
        <f t="shared" si="93"/>
        <v/>
      </c>
      <c r="CB531" s="41" t="str">
        <f>IF(AU531&lt;&gt;"","Area immediately surrounding specimen: "&amp;AU531&amp;".","")</f>
        <v/>
      </c>
      <c r="CC531" s="41" t="str">
        <f>IF(T531&lt;&gt;"","Habit: "&amp;T531&amp;".","")</f>
        <v/>
      </c>
      <c r="CD531" s="41" t="str">
        <f>IF(U531&lt;&gt;"","Life history habit: "&amp;U531&amp;".","")</f>
        <v/>
      </c>
      <c r="CE531" s="41" t="str">
        <f>IF(V531&lt;&gt;"","Graminoid habit: "&amp;V531&amp;".","")</f>
        <v/>
      </c>
      <c r="CF531" s="41" t="str">
        <f>IF(W531&lt;&gt;"","Flower color: "&amp;W531&amp;".","")</f>
        <v/>
      </c>
      <c r="CG531" s="41" t="str">
        <f>IF(X531&lt;&gt;"","Height in centimeters: "&amp;X531&amp;".","")</f>
        <v/>
      </c>
      <c r="CH531" s="41" t="str">
        <f>IF(Y531&lt;&gt;"",Y531&amp;".","")</f>
        <v/>
      </c>
      <c r="CI531" s="41" t="str">
        <f t="shared" si="94"/>
        <v/>
      </c>
      <c r="CJ531" t="str">
        <f t="shared" si="95"/>
        <v/>
      </c>
      <c r="CK531" s="41" t="str">
        <f>IF(T531&lt;&gt;"","''habit'':"&amp;"''"&amp;T531&amp;"'',","")</f>
        <v/>
      </c>
      <c r="CL531" s="41" t="str">
        <f>IF(U531&lt;&gt;"","''life cycle habit'':"&amp;"''"&amp;U531&amp;"'',","")</f>
        <v/>
      </c>
      <c r="CM531" s="41" t="str">
        <f>IF(V531&lt;&gt;"","''graminoidHabit'':"&amp;"''"&amp;V531&amp;"'',","")</f>
        <v/>
      </c>
      <c r="CN531" s="41" t="str">
        <f>IF(W531&lt;&gt;"","''flower color'':"&amp;"''"&amp;W531&amp;"'',","")</f>
        <v/>
      </c>
      <c r="CO531" s="41" t="str">
        <f>IF(X531&lt;&gt;"","''heightInCentimeters'':"&amp;X531&amp;",","")</f>
        <v/>
      </c>
      <c r="CP531" s="41" t="str">
        <f>IF(Y531&lt;&gt;"",Y531,"")</f>
        <v/>
      </c>
      <c r="CQ531" s="41" t="str">
        <f t="shared" si="96"/>
        <v/>
      </c>
      <c r="CR531" s="42" t="str">
        <f t="shared" si="97"/>
        <v/>
      </c>
      <c r="CS531" t="str">
        <f t="shared" si="98"/>
        <v/>
      </c>
      <c r="CT531" t="str">
        <f>IF(L531="Y","tissue","")</f>
        <v/>
      </c>
      <c r="CU531" t="str">
        <f>IF(L531="Y","in collection","")</f>
        <v/>
      </c>
      <c r="CV531" t="str">
        <f>IF(L531="Y","dessicated","")</f>
        <v/>
      </c>
    </row>
    <row r="532" spans="1:100" ht="16.5" x14ac:dyDescent="0.3">
      <c r="A532" s="7"/>
      <c r="B532" s="19"/>
      <c r="C532" s="19"/>
      <c r="D532" s="19"/>
      <c r="E532" s="19"/>
      <c r="F532" s="19"/>
      <c r="G532" s="10"/>
      <c r="H532" s="14"/>
      <c r="I532" s="19"/>
      <c r="J532" s="19"/>
      <c r="K532" s="10"/>
      <c r="L532" s="19"/>
      <c r="M532" s="19"/>
      <c r="N532" s="19"/>
      <c r="O532" s="19"/>
      <c r="P532" s="19"/>
      <c r="Q532" s="24"/>
      <c r="R532" s="14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29"/>
      <c r="AL532" s="29"/>
      <c r="AM532" s="7"/>
      <c r="AN532" s="7"/>
      <c r="AO532" s="7"/>
      <c r="AP532" s="19"/>
      <c r="AQ532" s="19"/>
      <c r="AR532" s="19"/>
      <c r="AS532" s="14"/>
      <c r="AT532" s="19"/>
      <c r="AU532" s="19"/>
      <c r="AV532" s="19"/>
      <c r="AW532" s="14"/>
      <c r="AX532" s="19"/>
      <c r="AY532" s="19"/>
      <c r="AZ532" s="19"/>
      <c r="BA532" s="19"/>
      <c r="BB532" s="19"/>
      <c r="BC532" s="19"/>
      <c r="BD532" s="19"/>
      <c r="BE532" s="19"/>
      <c r="BF532" s="14"/>
      <c r="BG532" s="35" t="str">
        <f>IF(BB532&lt;&gt;"","&lt;a href='https://www.inaturalist.org/observations/"&amp;BB532&amp;" 'target='_blank' style='color: blue'&gt;iNaturalist Record: "&amp;BB532&amp;"&lt;/a&gt; ","")</f>
        <v/>
      </c>
      <c r="BH532" s="36" t="str">
        <f>IF(AT532&lt;&gt;"",AT532&amp;". ","")</f>
        <v/>
      </c>
      <c r="BI532" s="36" t="str">
        <f>IF(AV532&lt;&gt;"","Land use/disturbance history: "&amp;AV532&amp;". ","")</f>
        <v/>
      </c>
      <c r="BJ532" s="36" t="str">
        <f>IF(AW532&lt;&gt;"","Slope in degrees: "&amp;AW532&amp;". ","")</f>
        <v/>
      </c>
      <c r="BK532" s="36" t="str">
        <f>IF(AX532&lt;&gt;"","Slope aspect: "&amp;AX532&amp;". ","")</f>
        <v/>
      </c>
      <c r="BL532" s="36" t="str">
        <f>IF(AY532&lt;&gt;"","Soil description: "&amp;AY532&amp;". ","")</f>
        <v/>
      </c>
      <c r="BM532" s="36" t="str">
        <f>IF(BA532&lt;&gt;"","Terrain: "&amp;BA532&amp;". ","")</f>
        <v/>
      </c>
      <c r="BN532" s="36" t="str">
        <f t="shared" si="88"/>
        <v/>
      </c>
      <c r="BO532" t="str">
        <f t="shared" si="89"/>
        <v/>
      </c>
      <c r="BP532" t="str">
        <f>IF(BD532&lt;&gt;"","Permit: "&amp;BD532,"")</f>
        <v/>
      </c>
      <c r="BQ532" s="41" t="str">
        <f>IF(AA532="Abundant","Estimated frequency within viewshed: Abundant (&gt;500).",IF(AA532="Common","Estimated frequency within viewshed: Common (101-500).",IF(AA532="Frequent","Estimated frequency within viewshed: Frequent (11-100).",IF(AA532="Occasional","Estimated frequency within viewshed: Occasional (6-10).",IF(AA532="Rare","Estimated frequency within viewshed: Rare (1-5).","")))))</f>
        <v/>
      </c>
      <c r="BR532" s="41" t="str">
        <f>IF(B532&lt;&gt;"",B532&amp;". ","")</f>
        <v/>
      </c>
      <c r="BS532" s="41" t="str">
        <f>IF(M532="Same individual","Tissue sample collected.",IF(M532="Same population","Tissue sample collected from another individual in the same population.",""))</f>
        <v/>
      </c>
      <c r="BT532" s="41" t="str">
        <f>IF(R532&lt;&gt;"","Seed sample collected from "&amp;R532&amp;" plants within the same population.","")</f>
        <v/>
      </c>
      <c r="BU532" s="41" t="str">
        <f>IF(AB532&lt;&gt;"",AB532&amp;". ","")</f>
        <v/>
      </c>
      <c r="BV532" s="41" t="str">
        <f>IF(AE532&lt;&gt;"","Landowner: "&amp;AE532&amp;".","")</f>
        <v/>
      </c>
      <c r="BW532" s="41" t="str">
        <f>IF(AF532&lt;&gt;"","Element Occurrence ID: "&amp;AF532&amp;".","")</f>
        <v/>
      </c>
      <c r="BX532" s="41" t="str">
        <f t="shared" si="90"/>
        <v/>
      </c>
      <c r="BY532" t="str">
        <f t="shared" si="91"/>
        <v/>
      </c>
      <c r="BZ532" s="41" t="str">
        <f t="shared" si="92"/>
        <v/>
      </c>
      <c r="CA532" t="str">
        <f t="shared" si="93"/>
        <v/>
      </c>
      <c r="CB532" s="41" t="str">
        <f>IF(AU532&lt;&gt;"","Area immediately surrounding specimen: "&amp;AU532&amp;".","")</f>
        <v/>
      </c>
      <c r="CC532" s="41" t="str">
        <f>IF(T532&lt;&gt;"","Habit: "&amp;T532&amp;".","")</f>
        <v/>
      </c>
      <c r="CD532" s="41" t="str">
        <f>IF(U532&lt;&gt;"","Life history habit: "&amp;U532&amp;".","")</f>
        <v/>
      </c>
      <c r="CE532" s="41" t="str">
        <f>IF(V532&lt;&gt;"","Graminoid habit: "&amp;V532&amp;".","")</f>
        <v/>
      </c>
      <c r="CF532" s="41" t="str">
        <f>IF(W532&lt;&gt;"","Flower color: "&amp;W532&amp;".","")</f>
        <v/>
      </c>
      <c r="CG532" s="41" t="str">
        <f>IF(X532&lt;&gt;"","Height in centimeters: "&amp;X532&amp;".","")</f>
        <v/>
      </c>
      <c r="CH532" s="41" t="str">
        <f>IF(Y532&lt;&gt;"",Y532&amp;".","")</f>
        <v/>
      </c>
      <c r="CI532" s="41" t="str">
        <f t="shared" si="94"/>
        <v/>
      </c>
      <c r="CJ532" t="str">
        <f t="shared" si="95"/>
        <v/>
      </c>
      <c r="CK532" s="41" t="str">
        <f>IF(T532&lt;&gt;"","''habit'':"&amp;"''"&amp;T532&amp;"'',","")</f>
        <v/>
      </c>
      <c r="CL532" s="41" t="str">
        <f>IF(U532&lt;&gt;"","''life cycle habit'':"&amp;"''"&amp;U532&amp;"'',","")</f>
        <v/>
      </c>
      <c r="CM532" s="41" t="str">
        <f>IF(V532&lt;&gt;"","''graminoidHabit'':"&amp;"''"&amp;V532&amp;"'',","")</f>
        <v/>
      </c>
      <c r="CN532" s="41" t="str">
        <f>IF(W532&lt;&gt;"","''flower color'':"&amp;"''"&amp;W532&amp;"'',","")</f>
        <v/>
      </c>
      <c r="CO532" s="41" t="str">
        <f>IF(X532&lt;&gt;"","''heightInCentimeters'':"&amp;X532&amp;",","")</f>
        <v/>
      </c>
      <c r="CP532" s="41" t="str">
        <f>IF(Y532&lt;&gt;"",Y532,"")</f>
        <v/>
      </c>
      <c r="CQ532" s="41" t="str">
        <f t="shared" si="96"/>
        <v/>
      </c>
      <c r="CR532" s="42" t="str">
        <f t="shared" si="97"/>
        <v/>
      </c>
      <c r="CS532" t="str">
        <f t="shared" si="98"/>
        <v/>
      </c>
      <c r="CT532" t="str">
        <f>IF(L532="Y","tissue","")</f>
        <v/>
      </c>
      <c r="CU532" t="str">
        <f>IF(L532="Y","in collection","")</f>
        <v/>
      </c>
      <c r="CV532" t="str">
        <f>IF(L532="Y","dessicated","")</f>
        <v/>
      </c>
    </row>
    <row r="533" spans="1:100" ht="16.5" x14ac:dyDescent="0.3">
      <c r="A533" s="7"/>
      <c r="B533" s="19"/>
      <c r="C533" s="19"/>
      <c r="D533" s="19"/>
      <c r="E533" s="19"/>
      <c r="F533" s="19"/>
      <c r="G533" s="10"/>
      <c r="H533" s="14"/>
      <c r="I533" s="19"/>
      <c r="J533" s="19"/>
      <c r="K533" s="10"/>
      <c r="L533" s="19"/>
      <c r="M533" s="19"/>
      <c r="N533" s="19"/>
      <c r="O533" s="19"/>
      <c r="P533" s="19"/>
      <c r="Q533" s="24"/>
      <c r="R533" s="14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29"/>
      <c r="AL533" s="29"/>
      <c r="AM533" s="7"/>
      <c r="AN533" s="7"/>
      <c r="AO533" s="7"/>
      <c r="AP533" s="19"/>
      <c r="AQ533" s="19"/>
      <c r="AR533" s="19"/>
      <c r="AS533" s="14"/>
      <c r="AT533" s="19"/>
      <c r="AU533" s="19"/>
      <c r="AV533" s="19"/>
      <c r="AW533" s="14"/>
      <c r="AX533" s="19"/>
      <c r="AY533" s="19"/>
      <c r="AZ533" s="19"/>
      <c r="BA533" s="19"/>
      <c r="BB533" s="19"/>
      <c r="BC533" s="19"/>
      <c r="BD533" s="19"/>
      <c r="BE533" s="19"/>
      <c r="BF533" s="14"/>
      <c r="BG533" s="35" t="str">
        <f>IF(BB533&lt;&gt;"","&lt;a href='https://www.inaturalist.org/observations/"&amp;BB533&amp;" 'target='_blank' style='color: blue'&gt;iNaturalist Record: "&amp;BB533&amp;"&lt;/a&gt; ","")</f>
        <v/>
      </c>
      <c r="BH533" s="36" t="str">
        <f>IF(AT533&lt;&gt;"",AT533&amp;". ","")</f>
        <v/>
      </c>
      <c r="BI533" s="36" t="str">
        <f>IF(AV533&lt;&gt;"","Land use/disturbance history: "&amp;AV533&amp;". ","")</f>
        <v/>
      </c>
      <c r="BJ533" s="36" t="str">
        <f>IF(AW533&lt;&gt;"","Slope in degrees: "&amp;AW533&amp;". ","")</f>
        <v/>
      </c>
      <c r="BK533" s="36" t="str">
        <f>IF(AX533&lt;&gt;"","Slope aspect: "&amp;AX533&amp;". ","")</f>
        <v/>
      </c>
      <c r="BL533" s="36" t="str">
        <f>IF(AY533&lt;&gt;"","Soil description: "&amp;AY533&amp;". ","")</f>
        <v/>
      </c>
      <c r="BM533" s="36" t="str">
        <f>IF(BA533&lt;&gt;"","Terrain: "&amp;BA533&amp;". ","")</f>
        <v/>
      </c>
      <c r="BN533" s="36" t="str">
        <f t="shared" si="88"/>
        <v/>
      </c>
      <c r="BO533" t="str">
        <f t="shared" si="89"/>
        <v/>
      </c>
      <c r="BP533" t="str">
        <f>IF(BD533&lt;&gt;"","Permit: "&amp;BD533,"")</f>
        <v/>
      </c>
      <c r="BQ533" s="41" t="str">
        <f>IF(AA533="Abundant","Estimated frequency within viewshed: Abundant (&gt;500).",IF(AA533="Common","Estimated frequency within viewshed: Common (101-500).",IF(AA533="Frequent","Estimated frequency within viewshed: Frequent (11-100).",IF(AA533="Occasional","Estimated frequency within viewshed: Occasional (6-10).",IF(AA533="Rare","Estimated frequency within viewshed: Rare (1-5).","")))))</f>
        <v/>
      </c>
      <c r="BR533" s="41" t="str">
        <f>IF(B533&lt;&gt;"",B533&amp;". ","")</f>
        <v/>
      </c>
      <c r="BS533" s="41" t="str">
        <f>IF(M533="Same individual","Tissue sample collected.",IF(M533="Same population","Tissue sample collected from another individual in the same population.",""))</f>
        <v/>
      </c>
      <c r="BT533" s="41" t="str">
        <f>IF(R533&lt;&gt;"","Seed sample collected from "&amp;R533&amp;" plants within the same population.","")</f>
        <v/>
      </c>
      <c r="BU533" s="41" t="str">
        <f>IF(AB533&lt;&gt;"",AB533&amp;". ","")</f>
        <v/>
      </c>
      <c r="BV533" s="41" t="str">
        <f>IF(AE533&lt;&gt;"","Landowner: "&amp;AE533&amp;".","")</f>
        <v/>
      </c>
      <c r="BW533" s="41" t="str">
        <f>IF(AF533&lt;&gt;"","Element Occurrence ID: "&amp;AF533&amp;".","")</f>
        <v/>
      </c>
      <c r="BX533" s="41" t="str">
        <f t="shared" si="90"/>
        <v/>
      </c>
      <c r="BY533" t="str">
        <f t="shared" si="91"/>
        <v/>
      </c>
      <c r="BZ533" s="41" t="str">
        <f t="shared" si="92"/>
        <v/>
      </c>
      <c r="CA533" t="str">
        <f t="shared" si="93"/>
        <v/>
      </c>
      <c r="CB533" s="41" t="str">
        <f>IF(AU533&lt;&gt;"","Area immediately surrounding specimen: "&amp;AU533&amp;".","")</f>
        <v/>
      </c>
      <c r="CC533" s="41" t="str">
        <f>IF(T533&lt;&gt;"","Habit: "&amp;T533&amp;".","")</f>
        <v/>
      </c>
      <c r="CD533" s="41" t="str">
        <f>IF(U533&lt;&gt;"","Life history habit: "&amp;U533&amp;".","")</f>
        <v/>
      </c>
      <c r="CE533" s="41" t="str">
        <f>IF(V533&lt;&gt;"","Graminoid habit: "&amp;V533&amp;".","")</f>
        <v/>
      </c>
      <c r="CF533" s="41" t="str">
        <f>IF(W533&lt;&gt;"","Flower color: "&amp;W533&amp;".","")</f>
        <v/>
      </c>
      <c r="CG533" s="41" t="str">
        <f>IF(X533&lt;&gt;"","Height in centimeters: "&amp;X533&amp;".","")</f>
        <v/>
      </c>
      <c r="CH533" s="41" t="str">
        <f>IF(Y533&lt;&gt;"",Y533&amp;".","")</f>
        <v/>
      </c>
      <c r="CI533" s="41" t="str">
        <f t="shared" si="94"/>
        <v/>
      </c>
      <c r="CJ533" t="str">
        <f t="shared" si="95"/>
        <v/>
      </c>
      <c r="CK533" s="41" t="str">
        <f>IF(T533&lt;&gt;"","''habit'':"&amp;"''"&amp;T533&amp;"'',","")</f>
        <v/>
      </c>
      <c r="CL533" s="41" t="str">
        <f>IF(U533&lt;&gt;"","''life cycle habit'':"&amp;"''"&amp;U533&amp;"'',","")</f>
        <v/>
      </c>
      <c r="CM533" s="41" t="str">
        <f>IF(V533&lt;&gt;"","''graminoidHabit'':"&amp;"''"&amp;V533&amp;"'',","")</f>
        <v/>
      </c>
      <c r="CN533" s="41" t="str">
        <f>IF(W533&lt;&gt;"","''flower color'':"&amp;"''"&amp;W533&amp;"'',","")</f>
        <v/>
      </c>
      <c r="CO533" s="41" t="str">
        <f>IF(X533&lt;&gt;"","''heightInCentimeters'':"&amp;X533&amp;",","")</f>
        <v/>
      </c>
      <c r="CP533" s="41" t="str">
        <f>IF(Y533&lt;&gt;"",Y533,"")</f>
        <v/>
      </c>
      <c r="CQ533" s="41" t="str">
        <f t="shared" si="96"/>
        <v/>
      </c>
      <c r="CR533" s="42" t="str">
        <f t="shared" si="97"/>
        <v/>
      </c>
      <c r="CS533" t="str">
        <f t="shared" si="98"/>
        <v/>
      </c>
      <c r="CT533" t="str">
        <f>IF(L533="Y","tissue","")</f>
        <v/>
      </c>
      <c r="CU533" t="str">
        <f>IF(L533="Y","in collection","")</f>
        <v/>
      </c>
      <c r="CV533" t="str">
        <f>IF(L533="Y","dessicated","")</f>
        <v/>
      </c>
    </row>
    <row r="534" spans="1:100" ht="16.5" x14ac:dyDescent="0.3">
      <c r="A534" s="7"/>
      <c r="B534" s="19"/>
      <c r="C534" s="19"/>
      <c r="D534" s="19"/>
      <c r="E534" s="19"/>
      <c r="F534" s="19"/>
      <c r="G534" s="10"/>
      <c r="H534" s="14"/>
      <c r="I534" s="19"/>
      <c r="J534" s="19"/>
      <c r="K534" s="10"/>
      <c r="L534" s="19"/>
      <c r="M534" s="19"/>
      <c r="N534" s="19"/>
      <c r="O534" s="19"/>
      <c r="P534" s="19"/>
      <c r="Q534" s="24"/>
      <c r="R534" s="14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29"/>
      <c r="AL534" s="29"/>
      <c r="AM534" s="7"/>
      <c r="AN534" s="7"/>
      <c r="AO534" s="7"/>
      <c r="AP534" s="19"/>
      <c r="AQ534" s="19"/>
      <c r="AR534" s="19"/>
      <c r="AS534" s="14"/>
      <c r="AT534" s="19"/>
      <c r="AU534" s="19"/>
      <c r="AV534" s="19"/>
      <c r="AW534" s="14"/>
      <c r="AX534" s="19"/>
      <c r="AY534" s="19"/>
      <c r="AZ534" s="19"/>
      <c r="BA534" s="19"/>
      <c r="BB534" s="19"/>
      <c r="BC534" s="19"/>
      <c r="BD534" s="19"/>
      <c r="BE534" s="19"/>
      <c r="BF534" s="14"/>
      <c r="BG534" s="35" t="str">
        <f>IF(BB534&lt;&gt;"","&lt;a href='https://www.inaturalist.org/observations/"&amp;BB534&amp;" 'target='_blank' style='color: blue'&gt;iNaturalist Record: "&amp;BB534&amp;"&lt;/a&gt; ","")</f>
        <v/>
      </c>
      <c r="BH534" s="36" t="str">
        <f>IF(AT534&lt;&gt;"",AT534&amp;". ","")</f>
        <v/>
      </c>
      <c r="BI534" s="36" t="str">
        <f>IF(AV534&lt;&gt;"","Land use/disturbance history: "&amp;AV534&amp;". ","")</f>
        <v/>
      </c>
      <c r="BJ534" s="36" t="str">
        <f>IF(AW534&lt;&gt;"","Slope in degrees: "&amp;AW534&amp;". ","")</f>
        <v/>
      </c>
      <c r="BK534" s="36" t="str">
        <f>IF(AX534&lt;&gt;"","Slope aspect: "&amp;AX534&amp;". ","")</f>
        <v/>
      </c>
      <c r="BL534" s="36" t="str">
        <f>IF(AY534&lt;&gt;"","Soil description: "&amp;AY534&amp;". ","")</f>
        <v/>
      </c>
      <c r="BM534" s="36" t="str">
        <f>IF(BA534&lt;&gt;"","Terrain: "&amp;BA534&amp;". ","")</f>
        <v/>
      </c>
      <c r="BN534" s="36" t="str">
        <f t="shared" si="88"/>
        <v/>
      </c>
      <c r="BO534" t="str">
        <f t="shared" si="89"/>
        <v/>
      </c>
      <c r="BP534" t="str">
        <f>IF(BD534&lt;&gt;"","Permit: "&amp;BD534,"")</f>
        <v/>
      </c>
      <c r="BQ534" s="41" t="str">
        <f>IF(AA534="Abundant","Estimated frequency within viewshed: Abundant (&gt;500).",IF(AA534="Common","Estimated frequency within viewshed: Common (101-500).",IF(AA534="Frequent","Estimated frequency within viewshed: Frequent (11-100).",IF(AA534="Occasional","Estimated frequency within viewshed: Occasional (6-10).",IF(AA534="Rare","Estimated frequency within viewshed: Rare (1-5).","")))))</f>
        <v/>
      </c>
      <c r="BR534" s="41" t="str">
        <f>IF(B534&lt;&gt;"",B534&amp;". ","")</f>
        <v/>
      </c>
      <c r="BS534" s="41" t="str">
        <f>IF(M534="Same individual","Tissue sample collected.",IF(M534="Same population","Tissue sample collected from another individual in the same population.",""))</f>
        <v/>
      </c>
      <c r="BT534" s="41" t="str">
        <f>IF(R534&lt;&gt;"","Seed sample collected from "&amp;R534&amp;" plants within the same population.","")</f>
        <v/>
      </c>
      <c r="BU534" s="41" t="str">
        <f>IF(AB534&lt;&gt;"",AB534&amp;". ","")</f>
        <v/>
      </c>
      <c r="BV534" s="41" t="str">
        <f>IF(AE534&lt;&gt;"","Landowner: "&amp;AE534&amp;".","")</f>
        <v/>
      </c>
      <c r="BW534" s="41" t="str">
        <f>IF(AF534&lt;&gt;"","Element Occurrence ID: "&amp;AF534&amp;".","")</f>
        <v/>
      </c>
      <c r="BX534" s="41" t="str">
        <f t="shared" si="90"/>
        <v/>
      </c>
      <c r="BY534" t="str">
        <f t="shared" si="91"/>
        <v/>
      </c>
      <c r="BZ534" s="41" t="str">
        <f t="shared" si="92"/>
        <v/>
      </c>
      <c r="CA534" t="str">
        <f t="shared" si="93"/>
        <v/>
      </c>
      <c r="CB534" s="41" t="str">
        <f>IF(AU534&lt;&gt;"","Area immediately surrounding specimen: "&amp;AU534&amp;".","")</f>
        <v/>
      </c>
      <c r="CC534" s="41" t="str">
        <f>IF(T534&lt;&gt;"","Habit: "&amp;T534&amp;".","")</f>
        <v/>
      </c>
      <c r="CD534" s="41" t="str">
        <f>IF(U534&lt;&gt;"","Life history habit: "&amp;U534&amp;".","")</f>
        <v/>
      </c>
      <c r="CE534" s="41" t="str">
        <f>IF(V534&lt;&gt;"","Graminoid habit: "&amp;V534&amp;".","")</f>
        <v/>
      </c>
      <c r="CF534" s="41" t="str">
        <f>IF(W534&lt;&gt;"","Flower color: "&amp;W534&amp;".","")</f>
        <v/>
      </c>
      <c r="CG534" s="41" t="str">
        <f>IF(X534&lt;&gt;"","Height in centimeters: "&amp;X534&amp;".","")</f>
        <v/>
      </c>
      <c r="CH534" s="41" t="str">
        <f>IF(Y534&lt;&gt;"",Y534&amp;".","")</f>
        <v/>
      </c>
      <c r="CI534" s="41" t="str">
        <f t="shared" si="94"/>
        <v/>
      </c>
      <c r="CJ534" t="str">
        <f t="shared" si="95"/>
        <v/>
      </c>
      <c r="CK534" s="41" t="str">
        <f>IF(T534&lt;&gt;"","''habit'':"&amp;"''"&amp;T534&amp;"'',","")</f>
        <v/>
      </c>
      <c r="CL534" s="41" t="str">
        <f>IF(U534&lt;&gt;"","''life cycle habit'':"&amp;"''"&amp;U534&amp;"'',","")</f>
        <v/>
      </c>
      <c r="CM534" s="41" t="str">
        <f>IF(V534&lt;&gt;"","''graminoidHabit'':"&amp;"''"&amp;V534&amp;"'',","")</f>
        <v/>
      </c>
      <c r="CN534" s="41" t="str">
        <f>IF(W534&lt;&gt;"","''flower color'':"&amp;"''"&amp;W534&amp;"'',","")</f>
        <v/>
      </c>
      <c r="CO534" s="41" t="str">
        <f>IF(X534&lt;&gt;"","''heightInCentimeters'':"&amp;X534&amp;",","")</f>
        <v/>
      </c>
      <c r="CP534" s="41" t="str">
        <f>IF(Y534&lt;&gt;"",Y534,"")</f>
        <v/>
      </c>
      <c r="CQ534" s="41" t="str">
        <f t="shared" si="96"/>
        <v/>
      </c>
      <c r="CR534" s="42" t="str">
        <f t="shared" si="97"/>
        <v/>
      </c>
      <c r="CS534" t="str">
        <f t="shared" si="98"/>
        <v/>
      </c>
      <c r="CT534" t="str">
        <f>IF(L534="Y","tissue","")</f>
        <v/>
      </c>
      <c r="CU534" t="str">
        <f>IF(L534="Y","in collection","")</f>
        <v/>
      </c>
      <c r="CV534" t="str">
        <f>IF(L534="Y","dessicated","")</f>
        <v/>
      </c>
    </row>
    <row r="535" spans="1:100" ht="16.5" x14ac:dyDescent="0.3">
      <c r="A535" s="7"/>
      <c r="B535" s="19"/>
      <c r="C535" s="19"/>
      <c r="D535" s="19"/>
      <c r="E535" s="19"/>
      <c r="F535" s="19"/>
      <c r="G535" s="10"/>
      <c r="H535" s="14"/>
      <c r="I535" s="19"/>
      <c r="J535" s="19"/>
      <c r="K535" s="10"/>
      <c r="L535" s="19"/>
      <c r="M535" s="19"/>
      <c r="N535" s="19"/>
      <c r="O535" s="19"/>
      <c r="P535" s="19"/>
      <c r="Q535" s="24"/>
      <c r="R535" s="14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29"/>
      <c r="AL535" s="29"/>
      <c r="AM535" s="7"/>
      <c r="AN535" s="7"/>
      <c r="AO535" s="7"/>
      <c r="AP535" s="19"/>
      <c r="AQ535" s="19"/>
      <c r="AR535" s="19"/>
      <c r="AS535" s="14"/>
      <c r="AT535" s="19"/>
      <c r="AU535" s="19"/>
      <c r="AV535" s="19"/>
      <c r="AW535" s="14"/>
      <c r="AX535" s="19"/>
      <c r="AY535" s="19"/>
      <c r="AZ535" s="19"/>
      <c r="BA535" s="19"/>
      <c r="BB535" s="19"/>
      <c r="BC535" s="19"/>
      <c r="BD535" s="19"/>
      <c r="BE535" s="19"/>
      <c r="BF535" s="14"/>
      <c r="BG535" s="35" t="str">
        <f>IF(BB535&lt;&gt;"","&lt;a href='https://www.inaturalist.org/observations/"&amp;BB535&amp;" 'target='_blank' style='color: blue'&gt;iNaturalist Record: "&amp;BB535&amp;"&lt;/a&gt; ","")</f>
        <v/>
      </c>
      <c r="BH535" s="36" t="str">
        <f>IF(AT535&lt;&gt;"",AT535&amp;". ","")</f>
        <v/>
      </c>
      <c r="BI535" s="36" t="str">
        <f>IF(AV535&lt;&gt;"","Land use/disturbance history: "&amp;AV535&amp;". ","")</f>
        <v/>
      </c>
      <c r="BJ535" s="36" t="str">
        <f>IF(AW535&lt;&gt;"","Slope in degrees: "&amp;AW535&amp;". ","")</f>
        <v/>
      </c>
      <c r="BK535" s="36" t="str">
        <f>IF(AX535&lt;&gt;"","Slope aspect: "&amp;AX535&amp;". ","")</f>
        <v/>
      </c>
      <c r="BL535" s="36" t="str">
        <f>IF(AY535&lt;&gt;"","Soil description: "&amp;AY535&amp;". ","")</f>
        <v/>
      </c>
      <c r="BM535" s="36" t="str">
        <f>IF(BA535&lt;&gt;"","Terrain: "&amp;BA535&amp;". ","")</f>
        <v/>
      </c>
      <c r="BN535" s="36" t="str">
        <f t="shared" si="88"/>
        <v/>
      </c>
      <c r="BO535" t="str">
        <f t="shared" si="89"/>
        <v/>
      </c>
      <c r="BP535" t="str">
        <f>IF(BD535&lt;&gt;"","Permit: "&amp;BD535,"")</f>
        <v/>
      </c>
      <c r="BQ535" s="41" t="str">
        <f>IF(AA535="Abundant","Estimated frequency within viewshed: Abundant (&gt;500).",IF(AA535="Common","Estimated frequency within viewshed: Common (101-500).",IF(AA535="Frequent","Estimated frequency within viewshed: Frequent (11-100).",IF(AA535="Occasional","Estimated frequency within viewshed: Occasional (6-10).",IF(AA535="Rare","Estimated frequency within viewshed: Rare (1-5).","")))))</f>
        <v/>
      </c>
      <c r="BR535" s="41" t="str">
        <f>IF(B535&lt;&gt;"",B535&amp;". ","")</f>
        <v/>
      </c>
      <c r="BS535" s="41" t="str">
        <f>IF(M535="Same individual","Tissue sample collected.",IF(M535="Same population","Tissue sample collected from another individual in the same population.",""))</f>
        <v/>
      </c>
      <c r="BT535" s="41" t="str">
        <f>IF(R535&lt;&gt;"","Seed sample collected from "&amp;R535&amp;" plants within the same population.","")</f>
        <v/>
      </c>
      <c r="BU535" s="41" t="str">
        <f>IF(AB535&lt;&gt;"",AB535&amp;". ","")</f>
        <v/>
      </c>
      <c r="BV535" s="41" t="str">
        <f>IF(AE535&lt;&gt;"","Landowner: "&amp;AE535&amp;".","")</f>
        <v/>
      </c>
      <c r="BW535" s="41" t="str">
        <f>IF(AF535&lt;&gt;"","Element Occurrence ID: "&amp;AF535&amp;".","")</f>
        <v/>
      </c>
      <c r="BX535" s="41" t="str">
        <f t="shared" si="90"/>
        <v/>
      </c>
      <c r="BY535" t="str">
        <f t="shared" si="91"/>
        <v/>
      </c>
      <c r="BZ535" s="41" t="str">
        <f t="shared" si="92"/>
        <v/>
      </c>
      <c r="CA535" t="str">
        <f t="shared" si="93"/>
        <v/>
      </c>
      <c r="CB535" s="41" t="str">
        <f>IF(AU535&lt;&gt;"","Area immediately surrounding specimen: "&amp;AU535&amp;".","")</f>
        <v/>
      </c>
      <c r="CC535" s="41" t="str">
        <f>IF(T535&lt;&gt;"","Habit: "&amp;T535&amp;".","")</f>
        <v/>
      </c>
      <c r="CD535" s="41" t="str">
        <f>IF(U535&lt;&gt;"","Life history habit: "&amp;U535&amp;".","")</f>
        <v/>
      </c>
      <c r="CE535" s="41" t="str">
        <f>IF(V535&lt;&gt;"","Graminoid habit: "&amp;V535&amp;".","")</f>
        <v/>
      </c>
      <c r="CF535" s="41" t="str">
        <f>IF(W535&lt;&gt;"","Flower color: "&amp;W535&amp;".","")</f>
        <v/>
      </c>
      <c r="CG535" s="41" t="str">
        <f>IF(X535&lt;&gt;"","Height in centimeters: "&amp;X535&amp;".","")</f>
        <v/>
      </c>
      <c r="CH535" s="41" t="str">
        <f>IF(Y535&lt;&gt;"",Y535&amp;".","")</f>
        <v/>
      </c>
      <c r="CI535" s="41" t="str">
        <f t="shared" si="94"/>
        <v/>
      </c>
      <c r="CJ535" t="str">
        <f t="shared" si="95"/>
        <v/>
      </c>
      <c r="CK535" s="41" t="str">
        <f>IF(T535&lt;&gt;"","''habit'':"&amp;"''"&amp;T535&amp;"'',","")</f>
        <v/>
      </c>
      <c r="CL535" s="41" t="str">
        <f>IF(U535&lt;&gt;"","''life cycle habit'':"&amp;"''"&amp;U535&amp;"'',","")</f>
        <v/>
      </c>
      <c r="CM535" s="41" t="str">
        <f>IF(V535&lt;&gt;"","''graminoidHabit'':"&amp;"''"&amp;V535&amp;"'',","")</f>
        <v/>
      </c>
      <c r="CN535" s="41" t="str">
        <f>IF(W535&lt;&gt;"","''flower color'':"&amp;"''"&amp;W535&amp;"'',","")</f>
        <v/>
      </c>
      <c r="CO535" s="41" t="str">
        <f>IF(X535&lt;&gt;"","''heightInCentimeters'':"&amp;X535&amp;",","")</f>
        <v/>
      </c>
      <c r="CP535" s="41" t="str">
        <f>IF(Y535&lt;&gt;"",Y535,"")</f>
        <v/>
      </c>
      <c r="CQ535" s="41" t="str">
        <f t="shared" si="96"/>
        <v/>
      </c>
      <c r="CR535" s="42" t="str">
        <f t="shared" si="97"/>
        <v/>
      </c>
      <c r="CS535" t="str">
        <f t="shared" si="98"/>
        <v/>
      </c>
      <c r="CT535" t="str">
        <f>IF(L535="Y","tissue","")</f>
        <v/>
      </c>
      <c r="CU535" t="str">
        <f>IF(L535="Y","in collection","")</f>
        <v/>
      </c>
      <c r="CV535" t="str">
        <f>IF(L535="Y","dessicated","")</f>
        <v/>
      </c>
    </row>
    <row r="536" spans="1:100" ht="16.5" x14ac:dyDescent="0.3">
      <c r="A536" s="7"/>
      <c r="B536" s="19"/>
      <c r="C536" s="19"/>
      <c r="D536" s="19"/>
      <c r="E536" s="19"/>
      <c r="F536" s="19"/>
      <c r="G536" s="10"/>
      <c r="H536" s="14"/>
      <c r="I536" s="19"/>
      <c r="J536" s="19"/>
      <c r="K536" s="10"/>
      <c r="L536" s="19"/>
      <c r="M536" s="19"/>
      <c r="N536" s="19"/>
      <c r="O536" s="19"/>
      <c r="P536" s="19"/>
      <c r="Q536" s="24"/>
      <c r="R536" s="14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29"/>
      <c r="AL536" s="29"/>
      <c r="AM536" s="7"/>
      <c r="AN536" s="7"/>
      <c r="AO536" s="7"/>
      <c r="AP536" s="19"/>
      <c r="AQ536" s="19"/>
      <c r="AR536" s="19"/>
      <c r="AS536" s="14"/>
      <c r="AT536" s="19"/>
      <c r="AU536" s="19"/>
      <c r="AV536" s="19"/>
      <c r="AW536" s="14"/>
      <c r="AX536" s="19"/>
      <c r="AY536" s="19"/>
      <c r="AZ536" s="19"/>
      <c r="BA536" s="19"/>
      <c r="BB536" s="19"/>
      <c r="BC536" s="19"/>
      <c r="BD536" s="19"/>
      <c r="BE536" s="19"/>
      <c r="BF536" s="14"/>
      <c r="BG536" s="35" t="str">
        <f>IF(BB536&lt;&gt;"","&lt;a href='https://www.inaturalist.org/observations/"&amp;BB536&amp;" 'target='_blank' style='color: blue'&gt;iNaturalist Record: "&amp;BB536&amp;"&lt;/a&gt; ","")</f>
        <v/>
      </c>
      <c r="BH536" s="36" t="str">
        <f>IF(AT536&lt;&gt;"",AT536&amp;". ","")</f>
        <v/>
      </c>
      <c r="BI536" s="36" t="str">
        <f>IF(AV536&lt;&gt;"","Land use/disturbance history: "&amp;AV536&amp;". ","")</f>
        <v/>
      </c>
      <c r="BJ536" s="36" t="str">
        <f>IF(AW536&lt;&gt;"","Slope in degrees: "&amp;AW536&amp;". ","")</f>
        <v/>
      </c>
      <c r="BK536" s="36" t="str">
        <f>IF(AX536&lt;&gt;"","Slope aspect: "&amp;AX536&amp;". ","")</f>
        <v/>
      </c>
      <c r="BL536" s="36" t="str">
        <f>IF(AY536&lt;&gt;"","Soil description: "&amp;AY536&amp;". ","")</f>
        <v/>
      </c>
      <c r="BM536" s="36" t="str">
        <f>IF(BA536&lt;&gt;"","Terrain: "&amp;BA536&amp;". ","")</f>
        <v/>
      </c>
      <c r="BN536" s="36" t="str">
        <f t="shared" si="88"/>
        <v/>
      </c>
      <c r="BO536" t="str">
        <f t="shared" si="89"/>
        <v/>
      </c>
      <c r="BP536" t="str">
        <f>IF(BD536&lt;&gt;"","Permit: "&amp;BD536,"")</f>
        <v/>
      </c>
      <c r="BQ536" s="41" t="str">
        <f>IF(AA536="Abundant","Estimated frequency within viewshed: Abundant (&gt;500).",IF(AA536="Common","Estimated frequency within viewshed: Common (101-500).",IF(AA536="Frequent","Estimated frequency within viewshed: Frequent (11-100).",IF(AA536="Occasional","Estimated frequency within viewshed: Occasional (6-10).",IF(AA536="Rare","Estimated frequency within viewshed: Rare (1-5).","")))))</f>
        <v/>
      </c>
      <c r="BR536" s="41" t="str">
        <f>IF(B536&lt;&gt;"",B536&amp;". ","")</f>
        <v/>
      </c>
      <c r="BS536" s="41" t="str">
        <f>IF(M536="Same individual","Tissue sample collected.",IF(M536="Same population","Tissue sample collected from another individual in the same population.",""))</f>
        <v/>
      </c>
      <c r="BT536" s="41" t="str">
        <f>IF(R536&lt;&gt;"","Seed sample collected from "&amp;R536&amp;" plants within the same population.","")</f>
        <v/>
      </c>
      <c r="BU536" s="41" t="str">
        <f>IF(AB536&lt;&gt;"",AB536&amp;". ","")</f>
        <v/>
      </c>
      <c r="BV536" s="41" t="str">
        <f>IF(AE536&lt;&gt;"","Landowner: "&amp;AE536&amp;".","")</f>
        <v/>
      </c>
      <c r="BW536" s="41" t="str">
        <f>IF(AF536&lt;&gt;"","Element Occurrence ID: "&amp;AF536&amp;".","")</f>
        <v/>
      </c>
      <c r="BX536" s="41" t="str">
        <f t="shared" si="90"/>
        <v/>
      </c>
      <c r="BY536" t="str">
        <f t="shared" si="91"/>
        <v/>
      </c>
      <c r="BZ536" s="41" t="str">
        <f t="shared" si="92"/>
        <v/>
      </c>
      <c r="CA536" t="str">
        <f t="shared" si="93"/>
        <v/>
      </c>
      <c r="CB536" s="41" t="str">
        <f>IF(AU536&lt;&gt;"","Area immediately surrounding specimen: "&amp;AU536&amp;".","")</f>
        <v/>
      </c>
      <c r="CC536" s="41" t="str">
        <f>IF(T536&lt;&gt;"","Habit: "&amp;T536&amp;".","")</f>
        <v/>
      </c>
      <c r="CD536" s="41" t="str">
        <f>IF(U536&lt;&gt;"","Life history habit: "&amp;U536&amp;".","")</f>
        <v/>
      </c>
      <c r="CE536" s="41" t="str">
        <f>IF(V536&lt;&gt;"","Graminoid habit: "&amp;V536&amp;".","")</f>
        <v/>
      </c>
      <c r="CF536" s="41" t="str">
        <f>IF(W536&lt;&gt;"","Flower color: "&amp;W536&amp;".","")</f>
        <v/>
      </c>
      <c r="CG536" s="41" t="str">
        <f>IF(X536&lt;&gt;"","Height in centimeters: "&amp;X536&amp;".","")</f>
        <v/>
      </c>
      <c r="CH536" s="41" t="str">
        <f>IF(Y536&lt;&gt;"",Y536&amp;".","")</f>
        <v/>
      </c>
      <c r="CI536" s="41" t="str">
        <f t="shared" si="94"/>
        <v/>
      </c>
      <c r="CJ536" t="str">
        <f t="shared" si="95"/>
        <v/>
      </c>
      <c r="CK536" s="41" t="str">
        <f>IF(T536&lt;&gt;"","''habit'':"&amp;"''"&amp;T536&amp;"'',","")</f>
        <v/>
      </c>
      <c r="CL536" s="41" t="str">
        <f>IF(U536&lt;&gt;"","''life cycle habit'':"&amp;"''"&amp;U536&amp;"'',","")</f>
        <v/>
      </c>
      <c r="CM536" s="41" t="str">
        <f>IF(V536&lt;&gt;"","''graminoidHabit'':"&amp;"''"&amp;V536&amp;"'',","")</f>
        <v/>
      </c>
      <c r="CN536" s="41" t="str">
        <f>IF(W536&lt;&gt;"","''flower color'':"&amp;"''"&amp;W536&amp;"'',","")</f>
        <v/>
      </c>
      <c r="CO536" s="41" t="str">
        <f>IF(X536&lt;&gt;"","''heightInCentimeters'':"&amp;X536&amp;",","")</f>
        <v/>
      </c>
      <c r="CP536" s="41" t="str">
        <f>IF(Y536&lt;&gt;"",Y536,"")</f>
        <v/>
      </c>
      <c r="CQ536" s="41" t="str">
        <f t="shared" si="96"/>
        <v/>
      </c>
      <c r="CR536" s="42" t="str">
        <f t="shared" si="97"/>
        <v/>
      </c>
      <c r="CS536" t="str">
        <f t="shared" si="98"/>
        <v/>
      </c>
      <c r="CT536" t="str">
        <f>IF(L536="Y","tissue","")</f>
        <v/>
      </c>
      <c r="CU536" t="str">
        <f>IF(L536="Y","in collection","")</f>
        <v/>
      </c>
      <c r="CV536" t="str">
        <f>IF(L536="Y","dessicated","")</f>
        <v/>
      </c>
    </row>
    <row r="537" spans="1:100" ht="16.5" x14ac:dyDescent="0.3">
      <c r="A537" s="7"/>
      <c r="B537" s="19"/>
      <c r="C537" s="19"/>
      <c r="D537" s="19"/>
      <c r="E537" s="19"/>
      <c r="F537" s="19"/>
      <c r="G537" s="10"/>
      <c r="H537" s="14"/>
      <c r="I537" s="19"/>
      <c r="J537" s="19"/>
      <c r="K537" s="10"/>
      <c r="L537" s="19"/>
      <c r="M537" s="19"/>
      <c r="N537" s="19"/>
      <c r="O537" s="19"/>
      <c r="P537" s="19"/>
      <c r="Q537" s="24"/>
      <c r="R537" s="14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29"/>
      <c r="AL537" s="29"/>
      <c r="AM537" s="7"/>
      <c r="AN537" s="7"/>
      <c r="AO537" s="7"/>
      <c r="AP537" s="19"/>
      <c r="AQ537" s="19"/>
      <c r="AR537" s="19"/>
      <c r="AS537" s="14"/>
      <c r="AT537" s="19"/>
      <c r="AU537" s="19"/>
      <c r="AV537" s="19"/>
      <c r="AW537" s="14"/>
      <c r="AX537" s="19"/>
      <c r="AY537" s="19"/>
      <c r="AZ537" s="19"/>
      <c r="BA537" s="19"/>
      <c r="BB537" s="19"/>
      <c r="BC537" s="19"/>
      <c r="BD537" s="19"/>
      <c r="BE537" s="19"/>
      <c r="BF537" s="14"/>
      <c r="BG537" s="35" t="str">
        <f>IF(BB537&lt;&gt;"","&lt;a href='https://www.inaturalist.org/observations/"&amp;BB537&amp;" 'target='_blank' style='color: blue'&gt;iNaturalist Record: "&amp;BB537&amp;"&lt;/a&gt; ","")</f>
        <v/>
      </c>
      <c r="BH537" s="36" t="str">
        <f>IF(AT537&lt;&gt;"",AT537&amp;". ","")</f>
        <v/>
      </c>
      <c r="BI537" s="36" t="str">
        <f>IF(AV537&lt;&gt;"","Land use/disturbance history: "&amp;AV537&amp;". ","")</f>
        <v/>
      </c>
      <c r="BJ537" s="36" t="str">
        <f>IF(AW537&lt;&gt;"","Slope in degrees: "&amp;AW537&amp;". ","")</f>
        <v/>
      </c>
      <c r="BK537" s="36" t="str">
        <f>IF(AX537&lt;&gt;"","Slope aspect: "&amp;AX537&amp;". ","")</f>
        <v/>
      </c>
      <c r="BL537" s="36" t="str">
        <f>IF(AY537&lt;&gt;"","Soil description: "&amp;AY537&amp;". ","")</f>
        <v/>
      </c>
      <c r="BM537" s="36" t="str">
        <f>IF(BA537&lt;&gt;"","Terrain: "&amp;BA537&amp;". ","")</f>
        <v/>
      </c>
      <c r="BN537" s="36" t="str">
        <f t="shared" si="88"/>
        <v/>
      </c>
      <c r="BO537" t="str">
        <f t="shared" si="89"/>
        <v/>
      </c>
      <c r="BP537" t="str">
        <f>IF(BD537&lt;&gt;"","Permit: "&amp;BD537,"")</f>
        <v/>
      </c>
      <c r="BQ537" s="41" t="str">
        <f>IF(AA537="Abundant","Estimated frequency within viewshed: Abundant (&gt;500).",IF(AA537="Common","Estimated frequency within viewshed: Common (101-500).",IF(AA537="Frequent","Estimated frequency within viewshed: Frequent (11-100).",IF(AA537="Occasional","Estimated frequency within viewshed: Occasional (6-10).",IF(AA537="Rare","Estimated frequency within viewshed: Rare (1-5).","")))))</f>
        <v/>
      </c>
      <c r="BR537" s="41" t="str">
        <f>IF(B537&lt;&gt;"",B537&amp;". ","")</f>
        <v/>
      </c>
      <c r="BS537" s="41" t="str">
        <f>IF(M537="Same individual","Tissue sample collected.",IF(M537="Same population","Tissue sample collected from another individual in the same population.",""))</f>
        <v/>
      </c>
      <c r="BT537" s="41" t="str">
        <f>IF(R537&lt;&gt;"","Seed sample collected from "&amp;R537&amp;" plants within the same population.","")</f>
        <v/>
      </c>
      <c r="BU537" s="41" t="str">
        <f>IF(AB537&lt;&gt;"",AB537&amp;". ","")</f>
        <v/>
      </c>
      <c r="BV537" s="41" t="str">
        <f>IF(AE537&lt;&gt;"","Landowner: "&amp;AE537&amp;".","")</f>
        <v/>
      </c>
      <c r="BW537" s="41" t="str">
        <f>IF(AF537&lt;&gt;"","Element Occurrence ID: "&amp;AF537&amp;".","")</f>
        <v/>
      </c>
      <c r="BX537" s="41" t="str">
        <f t="shared" si="90"/>
        <v/>
      </c>
      <c r="BY537" t="str">
        <f t="shared" si="91"/>
        <v/>
      </c>
      <c r="BZ537" s="41" t="str">
        <f t="shared" si="92"/>
        <v/>
      </c>
      <c r="CA537" t="str">
        <f t="shared" si="93"/>
        <v/>
      </c>
      <c r="CB537" s="41" t="str">
        <f>IF(AU537&lt;&gt;"","Area immediately surrounding specimen: "&amp;AU537&amp;".","")</f>
        <v/>
      </c>
      <c r="CC537" s="41" t="str">
        <f>IF(T537&lt;&gt;"","Habit: "&amp;T537&amp;".","")</f>
        <v/>
      </c>
      <c r="CD537" s="41" t="str">
        <f>IF(U537&lt;&gt;"","Life history habit: "&amp;U537&amp;".","")</f>
        <v/>
      </c>
      <c r="CE537" s="41" t="str">
        <f>IF(V537&lt;&gt;"","Graminoid habit: "&amp;V537&amp;".","")</f>
        <v/>
      </c>
      <c r="CF537" s="41" t="str">
        <f>IF(W537&lt;&gt;"","Flower color: "&amp;W537&amp;".","")</f>
        <v/>
      </c>
      <c r="CG537" s="41" t="str">
        <f>IF(X537&lt;&gt;"","Height in centimeters: "&amp;X537&amp;".","")</f>
        <v/>
      </c>
      <c r="CH537" s="41" t="str">
        <f>IF(Y537&lt;&gt;"",Y537&amp;".","")</f>
        <v/>
      </c>
      <c r="CI537" s="41" t="str">
        <f t="shared" si="94"/>
        <v/>
      </c>
      <c r="CJ537" t="str">
        <f t="shared" si="95"/>
        <v/>
      </c>
      <c r="CK537" s="41" t="str">
        <f>IF(T537&lt;&gt;"","''habit'':"&amp;"''"&amp;T537&amp;"'',","")</f>
        <v/>
      </c>
      <c r="CL537" s="41" t="str">
        <f>IF(U537&lt;&gt;"","''life cycle habit'':"&amp;"''"&amp;U537&amp;"'',","")</f>
        <v/>
      </c>
      <c r="CM537" s="41" t="str">
        <f>IF(V537&lt;&gt;"","''graminoidHabit'':"&amp;"''"&amp;V537&amp;"'',","")</f>
        <v/>
      </c>
      <c r="CN537" s="41" t="str">
        <f>IF(W537&lt;&gt;"","''flower color'':"&amp;"''"&amp;W537&amp;"'',","")</f>
        <v/>
      </c>
      <c r="CO537" s="41" t="str">
        <f>IF(X537&lt;&gt;"","''heightInCentimeters'':"&amp;X537&amp;",","")</f>
        <v/>
      </c>
      <c r="CP537" s="41" t="str">
        <f>IF(Y537&lt;&gt;"",Y537,"")</f>
        <v/>
      </c>
      <c r="CQ537" s="41" t="str">
        <f t="shared" si="96"/>
        <v/>
      </c>
      <c r="CR537" s="42" t="str">
        <f t="shared" si="97"/>
        <v/>
      </c>
      <c r="CS537" t="str">
        <f t="shared" si="98"/>
        <v/>
      </c>
      <c r="CT537" t="str">
        <f>IF(L537="Y","tissue","")</f>
        <v/>
      </c>
      <c r="CU537" t="str">
        <f>IF(L537="Y","in collection","")</f>
        <v/>
      </c>
      <c r="CV537" t="str">
        <f>IF(L537="Y","dessicated","")</f>
        <v/>
      </c>
    </row>
    <row r="538" spans="1:100" ht="16.5" x14ac:dyDescent="0.3">
      <c r="A538" s="7"/>
      <c r="B538" s="19"/>
      <c r="C538" s="19"/>
      <c r="D538" s="19"/>
      <c r="E538" s="19"/>
      <c r="F538" s="19"/>
      <c r="G538" s="10"/>
      <c r="H538" s="14"/>
      <c r="I538" s="19"/>
      <c r="J538" s="19"/>
      <c r="K538" s="10"/>
      <c r="L538" s="19"/>
      <c r="M538" s="19"/>
      <c r="N538" s="19"/>
      <c r="O538" s="19"/>
      <c r="P538" s="19"/>
      <c r="Q538" s="24"/>
      <c r="R538" s="14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29"/>
      <c r="AL538" s="29"/>
      <c r="AM538" s="7"/>
      <c r="AN538" s="7"/>
      <c r="AO538" s="7"/>
      <c r="AP538" s="19"/>
      <c r="AQ538" s="19"/>
      <c r="AR538" s="19"/>
      <c r="AS538" s="14"/>
      <c r="AT538" s="19"/>
      <c r="AU538" s="19"/>
      <c r="AV538" s="19"/>
      <c r="AW538" s="14"/>
      <c r="AX538" s="19"/>
      <c r="AY538" s="19"/>
      <c r="AZ538" s="19"/>
      <c r="BA538" s="19"/>
      <c r="BB538" s="19"/>
      <c r="BC538" s="19"/>
      <c r="BD538" s="19"/>
      <c r="BE538" s="19"/>
      <c r="BF538" s="14"/>
      <c r="BG538" s="35" t="str">
        <f>IF(BB538&lt;&gt;"","&lt;a href='https://www.inaturalist.org/observations/"&amp;BB538&amp;" 'target='_blank' style='color: blue'&gt;iNaturalist Record: "&amp;BB538&amp;"&lt;/a&gt; ","")</f>
        <v/>
      </c>
      <c r="BH538" s="36" t="str">
        <f>IF(AT538&lt;&gt;"",AT538&amp;". ","")</f>
        <v/>
      </c>
      <c r="BI538" s="36" t="str">
        <f>IF(AV538&lt;&gt;"","Land use/disturbance history: "&amp;AV538&amp;". ","")</f>
        <v/>
      </c>
      <c r="BJ538" s="36" t="str">
        <f>IF(AW538&lt;&gt;"","Slope in degrees: "&amp;AW538&amp;". ","")</f>
        <v/>
      </c>
      <c r="BK538" s="36" t="str">
        <f>IF(AX538&lt;&gt;"","Slope aspect: "&amp;AX538&amp;". ","")</f>
        <v/>
      </c>
      <c r="BL538" s="36" t="str">
        <f>IF(AY538&lt;&gt;"","Soil description: "&amp;AY538&amp;". ","")</f>
        <v/>
      </c>
      <c r="BM538" s="36" t="str">
        <f>IF(BA538&lt;&gt;"","Terrain: "&amp;BA538&amp;". ","")</f>
        <v/>
      </c>
      <c r="BN538" s="36" t="str">
        <f t="shared" si="88"/>
        <v/>
      </c>
      <c r="BO538" t="str">
        <f t="shared" si="89"/>
        <v/>
      </c>
      <c r="BP538" t="str">
        <f>IF(BD538&lt;&gt;"","Permit: "&amp;BD538,"")</f>
        <v/>
      </c>
      <c r="BQ538" s="41" t="str">
        <f>IF(AA538="Abundant","Estimated frequency within viewshed: Abundant (&gt;500).",IF(AA538="Common","Estimated frequency within viewshed: Common (101-500).",IF(AA538="Frequent","Estimated frequency within viewshed: Frequent (11-100).",IF(AA538="Occasional","Estimated frequency within viewshed: Occasional (6-10).",IF(AA538="Rare","Estimated frequency within viewshed: Rare (1-5).","")))))</f>
        <v/>
      </c>
      <c r="BR538" s="41" t="str">
        <f>IF(B538&lt;&gt;"",B538&amp;". ","")</f>
        <v/>
      </c>
      <c r="BS538" s="41" t="str">
        <f>IF(M538="Same individual","Tissue sample collected.",IF(M538="Same population","Tissue sample collected from another individual in the same population.",""))</f>
        <v/>
      </c>
      <c r="BT538" s="41" t="str">
        <f>IF(R538&lt;&gt;"","Seed sample collected from "&amp;R538&amp;" plants within the same population.","")</f>
        <v/>
      </c>
      <c r="BU538" s="41" t="str">
        <f>IF(AB538&lt;&gt;"",AB538&amp;". ","")</f>
        <v/>
      </c>
      <c r="BV538" s="41" t="str">
        <f>IF(AE538&lt;&gt;"","Landowner: "&amp;AE538&amp;".","")</f>
        <v/>
      </c>
      <c r="BW538" s="41" t="str">
        <f>IF(AF538&lt;&gt;"","Element Occurrence ID: "&amp;AF538&amp;".","")</f>
        <v/>
      </c>
      <c r="BX538" s="41" t="str">
        <f t="shared" si="90"/>
        <v/>
      </c>
      <c r="BY538" t="str">
        <f t="shared" si="91"/>
        <v/>
      </c>
      <c r="BZ538" s="41" t="str">
        <f t="shared" si="92"/>
        <v/>
      </c>
      <c r="CA538" t="str">
        <f t="shared" si="93"/>
        <v/>
      </c>
      <c r="CB538" s="41" t="str">
        <f>IF(AU538&lt;&gt;"","Area immediately surrounding specimen: "&amp;AU538&amp;".","")</f>
        <v/>
      </c>
      <c r="CC538" s="41" t="str">
        <f>IF(T538&lt;&gt;"","Habit: "&amp;T538&amp;".","")</f>
        <v/>
      </c>
      <c r="CD538" s="41" t="str">
        <f>IF(U538&lt;&gt;"","Life history habit: "&amp;U538&amp;".","")</f>
        <v/>
      </c>
      <c r="CE538" s="41" t="str">
        <f>IF(V538&lt;&gt;"","Graminoid habit: "&amp;V538&amp;".","")</f>
        <v/>
      </c>
      <c r="CF538" s="41" t="str">
        <f>IF(W538&lt;&gt;"","Flower color: "&amp;W538&amp;".","")</f>
        <v/>
      </c>
      <c r="CG538" s="41" t="str">
        <f>IF(X538&lt;&gt;"","Height in centimeters: "&amp;X538&amp;".","")</f>
        <v/>
      </c>
      <c r="CH538" s="41" t="str">
        <f>IF(Y538&lt;&gt;"",Y538&amp;".","")</f>
        <v/>
      </c>
      <c r="CI538" s="41" t="str">
        <f t="shared" si="94"/>
        <v/>
      </c>
      <c r="CJ538" t="str">
        <f t="shared" si="95"/>
        <v/>
      </c>
      <c r="CK538" s="41" t="str">
        <f>IF(T538&lt;&gt;"","''habit'':"&amp;"''"&amp;T538&amp;"'',","")</f>
        <v/>
      </c>
      <c r="CL538" s="41" t="str">
        <f>IF(U538&lt;&gt;"","''life cycle habit'':"&amp;"''"&amp;U538&amp;"'',","")</f>
        <v/>
      </c>
      <c r="CM538" s="41" t="str">
        <f>IF(V538&lt;&gt;"","''graminoidHabit'':"&amp;"''"&amp;V538&amp;"'',","")</f>
        <v/>
      </c>
      <c r="CN538" s="41" t="str">
        <f>IF(W538&lt;&gt;"","''flower color'':"&amp;"''"&amp;W538&amp;"'',","")</f>
        <v/>
      </c>
      <c r="CO538" s="41" t="str">
        <f>IF(X538&lt;&gt;"","''heightInCentimeters'':"&amp;X538&amp;",","")</f>
        <v/>
      </c>
      <c r="CP538" s="41" t="str">
        <f>IF(Y538&lt;&gt;"",Y538,"")</f>
        <v/>
      </c>
      <c r="CQ538" s="41" t="str">
        <f t="shared" si="96"/>
        <v/>
      </c>
      <c r="CR538" s="42" t="str">
        <f t="shared" si="97"/>
        <v/>
      </c>
      <c r="CS538" t="str">
        <f t="shared" si="98"/>
        <v/>
      </c>
      <c r="CT538" t="str">
        <f>IF(L538="Y","tissue","")</f>
        <v/>
      </c>
      <c r="CU538" t="str">
        <f>IF(L538="Y","in collection","")</f>
        <v/>
      </c>
      <c r="CV538" t="str">
        <f>IF(L538="Y","dessicated","")</f>
        <v/>
      </c>
    </row>
    <row r="539" spans="1:100" ht="16.5" x14ac:dyDescent="0.3">
      <c r="A539" s="7"/>
      <c r="B539" s="19"/>
      <c r="C539" s="19"/>
      <c r="D539" s="19"/>
      <c r="E539" s="19"/>
      <c r="F539" s="19"/>
      <c r="G539" s="10"/>
      <c r="H539" s="14"/>
      <c r="I539" s="19"/>
      <c r="J539" s="19"/>
      <c r="K539" s="10"/>
      <c r="L539" s="19"/>
      <c r="M539" s="19"/>
      <c r="N539" s="19"/>
      <c r="O539" s="19"/>
      <c r="P539" s="19"/>
      <c r="Q539" s="24"/>
      <c r="R539" s="14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29"/>
      <c r="AL539" s="29"/>
      <c r="AM539" s="7"/>
      <c r="AN539" s="7"/>
      <c r="AO539" s="7"/>
      <c r="AP539" s="19"/>
      <c r="AQ539" s="19"/>
      <c r="AR539" s="19"/>
      <c r="AS539" s="14"/>
      <c r="AT539" s="19"/>
      <c r="AU539" s="19"/>
      <c r="AV539" s="19"/>
      <c r="AW539" s="14"/>
      <c r="AX539" s="19"/>
      <c r="AY539" s="19"/>
      <c r="AZ539" s="19"/>
      <c r="BA539" s="19"/>
      <c r="BB539" s="19"/>
      <c r="BC539" s="19"/>
      <c r="BD539" s="19"/>
      <c r="BE539" s="19"/>
      <c r="BF539" s="14"/>
      <c r="BG539" s="35" t="str">
        <f>IF(BB539&lt;&gt;"","&lt;a href='https://www.inaturalist.org/observations/"&amp;BB539&amp;" 'target='_blank' style='color: blue'&gt;iNaturalist Record: "&amp;BB539&amp;"&lt;/a&gt; ","")</f>
        <v/>
      </c>
      <c r="BH539" s="36" t="str">
        <f>IF(AT539&lt;&gt;"",AT539&amp;". ","")</f>
        <v/>
      </c>
      <c r="BI539" s="36" t="str">
        <f>IF(AV539&lt;&gt;"","Land use/disturbance history: "&amp;AV539&amp;". ","")</f>
        <v/>
      </c>
      <c r="BJ539" s="36" t="str">
        <f>IF(AW539&lt;&gt;"","Slope in degrees: "&amp;AW539&amp;". ","")</f>
        <v/>
      </c>
      <c r="BK539" s="36" t="str">
        <f>IF(AX539&lt;&gt;"","Slope aspect: "&amp;AX539&amp;". ","")</f>
        <v/>
      </c>
      <c r="BL539" s="36" t="str">
        <f>IF(AY539&lt;&gt;"","Soil description: "&amp;AY539&amp;". ","")</f>
        <v/>
      </c>
      <c r="BM539" s="36" t="str">
        <f>IF(BA539&lt;&gt;"","Terrain: "&amp;BA539&amp;". ","")</f>
        <v/>
      </c>
      <c r="BN539" s="36" t="str">
        <f t="shared" si="88"/>
        <v/>
      </c>
      <c r="BO539" t="str">
        <f t="shared" si="89"/>
        <v/>
      </c>
      <c r="BP539" t="str">
        <f>IF(BD539&lt;&gt;"","Permit: "&amp;BD539,"")</f>
        <v/>
      </c>
      <c r="BQ539" s="41" t="str">
        <f>IF(AA539="Abundant","Estimated frequency within viewshed: Abundant (&gt;500).",IF(AA539="Common","Estimated frequency within viewshed: Common (101-500).",IF(AA539="Frequent","Estimated frequency within viewshed: Frequent (11-100).",IF(AA539="Occasional","Estimated frequency within viewshed: Occasional (6-10).",IF(AA539="Rare","Estimated frequency within viewshed: Rare (1-5).","")))))</f>
        <v/>
      </c>
      <c r="BR539" s="41" t="str">
        <f>IF(B539&lt;&gt;"",B539&amp;". ","")</f>
        <v/>
      </c>
      <c r="BS539" s="41" t="str">
        <f>IF(M539="Same individual","Tissue sample collected.",IF(M539="Same population","Tissue sample collected from another individual in the same population.",""))</f>
        <v/>
      </c>
      <c r="BT539" s="41" t="str">
        <f>IF(R539&lt;&gt;"","Seed sample collected from "&amp;R539&amp;" plants within the same population.","")</f>
        <v/>
      </c>
      <c r="BU539" s="41" t="str">
        <f>IF(AB539&lt;&gt;"",AB539&amp;". ","")</f>
        <v/>
      </c>
      <c r="BV539" s="41" t="str">
        <f>IF(AE539&lt;&gt;"","Landowner: "&amp;AE539&amp;".","")</f>
        <v/>
      </c>
      <c r="BW539" s="41" t="str">
        <f>IF(AF539&lt;&gt;"","Element Occurrence ID: "&amp;AF539&amp;".","")</f>
        <v/>
      </c>
      <c r="BX539" s="41" t="str">
        <f t="shared" si="90"/>
        <v/>
      </c>
      <c r="BY539" t="str">
        <f t="shared" si="91"/>
        <v/>
      </c>
      <c r="BZ539" s="41" t="str">
        <f t="shared" si="92"/>
        <v/>
      </c>
      <c r="CA539" t="str">
        <f t="shared" si="93"/>
        <v/>
      </c>
      <c r="CB539" s="41" t="str">
        <f>IF(AU539&lt;&gt;"","Area immediately surrounding specimen: "&amp;AU539&amp;".","")</f>
        <v/>
      </c>
      <c r="CC539" s="41" t="str">
        <f>IF(T539&lt;&gt;"","Habit: "&amp;T539&amp;".","")</f>
        <v/>
      </c>
      <c r="CD539" s="41" t="str">
        <f>IF(U539&lt;&gt;"","Life history habit: "&amp;U539&amp;".","")</f>
        <v/>
      </c>
      <c r="CE539" s="41" t="str">
        <f>IF(V539&lt;&gt;"","Graminoid habit: "&amp;V539&amp;".","")</f>
        <v/>
      </c>
      <c r="CF539" s="41" t="str">
        <f>IF(W539&lt;&gt;"","Flower color: "&amp;W539&amp;".","")</f>
        <v/>
      </c>
      <c r="CG539" s="41" t="str">
        <f>IF(X539&lt;&gt;"","Height in centimeters: "&amp;X539&amp;".","")</f>
        <v/>
      </c>
      <c r="CH539" s="41" t="str">
        <f>IF(Y539&lt;&gt;"",Y539&amp;".","")</f>
        <v/>
      </c>
      <c r="CI539" s="41" t="str">
        <f t="shared" si="94"/>
        <v/>
      </c>
      <c r="CJ539" t="str">
        <f t="shared" si="95"/>
        <v/>
      </c>
      <c r="CK539" s="41" t="str">
        <f>IF(T539&lt;&gt;"","''habit'':"&amp;"''"&amp;T539&amp;"'',","")</f>
        <v/>
      </c>
      <c r="CL539" s="41" t="str">
        <f>IF(U539&lt;&gt;"","''life cycle habit'':"&amp;"''"&amp;U539&amp;"'',","")</f>
        <v/>
      </c>
      <c r="CM539" s="41" t="str">
        <f>IF(V539&lt;&gt;"","''graminoidHabit'':"&amp;"''"&amp;V539&amp;"'',","")</f>
        <v/>
      </c>
      <c r="CN539" s="41" t="str">
        <f>IF(W539&lt;&gt;"","''flower color'':"&amp;"''"&amp;W539&amp;"'',","")</f>
        <v/>
      </c>
      <c r="CO539" s="41" t="str">
        <f>IF(X539&lt;&gt;"","''heightInCentimeters'':"&amp;X539&amp;",","")</f>
        <v/>
      </c>
      <c r="CP539" s="41" t="str">
        <f>IF(Y539&lt;&gt;"",Y539,"")</f>
        <v/>
      </c>
      <c r="CQ539" s="41" t="str">
        <f t="shared" si="96"/>
        <v/>
      </c>
      <c r="CR539" s="42" t="str">
        <f t="shared" si="97"/>
        <v/>
      </c>
      <c r="CS539" t="str">
        <f t="shared" si="98"/>
        <v/>
      </c>
      <c r="CT539" t="str">
        <f>IF(L539="Y","tissue","")</f>
        <v/>
      </c>
      <c r="CU539" t="str">
        <f>IF(L539="Y","in collection","")</f>
        <v/>
      </c>
      <c r="CV539" t="str">
        <f>IF(L539="Y","dessicated","")</f>
        <v/>
      </c>
    </row>
    <row r="540" spans="1:100" ht="16.5" x14ac:dyDescent="0.3">
      <c r="A540" s="7"/>
      <c r="B540" s="19"/>
      <c r="C540" s="19"/>
      <c r="D540" s="19"/>
      <c r="E540" s="19"/>
      <c r="F540" s="19"/>
      <c r="G540" s="10"/>
      <c r="H540" s="14"/>
      <c r="I540" s="19"/>
      <c r="J540" s="19"/>
      <c r="K540" s="10"/>
      <c r="L540" s="19"/>
      <c r="M540" s="19"/>
      <c r="N540" s="19"/>
      <c r="O540" s="19"/>
      <c r="P540" s="19"/>
      <c r="Q540" s="24"/>
      <c r="R540" s="14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29"/>
      <c r="AL540" s="29"/>
      <c r="AM540" s="7"/>
      <c r="AN540" s="7"/>
      <c r="AO540" s="7"/>
      <c r="AP540" s="19"/>
      <c r="AQ540" s="19"/>
      <c r="AR540" s="19"/>
      <c r="AS540" s="14"/>
      <c r="AT540" s="19"/>
      <c r="AU540" s="19"/>
      <c r="AV540" s="19"/>
      <c r="AW540" s="14"/>
      <c r="AX540" s="19"/>
      <c r="AY540" s="19"/>
      <c r="AZ540" s="19"/>
      <c r="BA540" s="19"/>
      <c r="BB540" s="19"/>
      <c r="BC540" s="19"/>
      <c r="BD540" s="19"/>
      <c r="BE540" s="19"/>
      <c r="BF540" s="14"/>
      <c r="BG540" s="35" t="str">
        <f>IF(BB540&lt;&gt;"","&lt;a href='https://www.inaturalist.org/observations/"&amp;BB540&amp;" 'target='_blank' style='color: blue'&gt;iNaturalist Record: "&amp;BB540&amp;"&lt;/a&gt; ","")</f>
        <v/>
      </c>
      <c r="BH540" s="36" t="str">
        <f>IF(AT540&lt;&gt;"",AT540&amp;". ","")</f>
        <v/>
      </c>
      <c r="BI540" s="36" t="str">
        <f>IF(AV540&lt;&gt;"","Land use/disturbance history: "&amp;AV540&amp;". ","")</f>
        <v/>
      </c>
      <c r="BJ540" s="36" t="str">
        <f>IF(AW540&lt;&gt;"","Slope in degrees: "&amp;AW540&amp;". ","")</f>
        <v/>
      </c>
      <c r="BK540" s="36" t="str">
        <f>IF(AX540&lt;&gt;"","Slope aspect: "&amp;AX540&amp;". ","")</f>
        <v/>
      </c>
      <c r="BL540" s="36" t="str">
        <f>IF(AY540&lt;&gt;"","Soil description: "&amp;AY540&amp;". ","")</f>
        <v/>
      </c>
      <c r="BM540" s="36" t="str">
        <f>IF(BA540&lt;&gt;"","Terrain: "&amp;BA540&amp;". ","")</f>
        <v/>
      </c>
      <c r="BN540" s="36" t="str">
        <f t="shared" si="88"/>
        <v/>
      </c>
      <c r="BO540" t="str">
        <f t="shared" si="89"/>
        <v/>
      </c>
      <c r="BP540" t="str">
        <f>IF(BD540&lt;&gt;"","Permit: "&amp;BD540,"")</f>
        <v/>
      </c>
      <c r="BQ540" s="41" t="str">
        <f>IF(AA540="Abundant","Estimated frequency within viewshed: Abundant (&gt;500).",IF(AA540="Common","Estimated frequency within viewshed: Common (101-500).",IF(AA540="Frequent","Estimated frequency within viewshed: Frequent (11-100).",IF(AA540="Occasional","Estimated frequency within viewshed: Occasional (6-10).",IF(AA540="Rare","Estimated frequency within viewshed: Rare (1-5).","")))))</f>
        <v/>
      </c>
      <c r="BR540" s="41" t="str">
        <f>IF(B540&lt;&gt;"",B540&amp;". ","")</f>
        <v/>
      </c>
      <c r="BS540" s="41" t="str">
        <f>IF(M540="Same individual","Tissue sample collected.",IF(M540="Same population","Tissue sample collected from another individual in the same population.",""))</f>
        <v/>
      </c>
      <c r="BT540" s="41" t="str">
        <f>IF(R540&lt;&gt;"","Seed sample collected from "&amp;R540&amp;" plants within the same population.","")</f>
        <v/>
      </c>
      <c r="BU540" s="41" t="str">
        <f>IF(AB540&lt;&gt;"",AB540&amp;". ","")</f>
        <v/>
      </c>
      <c r="BV540" s="41" t="str">
        <f>IF(AE540&lt;&gt;"","Landowner: "&amp;AE540&amp;".","")</f>
        <v/>
      </c>
      <c r="BW540" s="41" t="str">
        <f>IF(AF540&lt;&gt;"","Element Occurrence ID: "&amp;AF540&amp;".","")</f>
        <v/>
      </c>
      <c r="BX540" s="41" t="str">
        <f t="shared" si="90"/>
        <v/>
      </c>
      <c r="BY540" t="str">
        <f t="shared" si="91"/>
        <v/>
      </c>
      <c r="BZ540" s="41" t="str">
        <f t="shared" si="92"/>
        <v/>
      </c>
      <c r="CA540" t="str">
        <f t="shared" si="93"/>
        <v/>
      </c>
      <c r="CB540" s="41" t="str">
        <f>IF(AU540&lt;&gt;"","Area immediately surrounding specimen: "&amp;AU540&amp;".","")</f>
        <v/>
      </c>
      <c r="CC540" s="41" t="str">
        <f>IF(T540&lt;&gt;"","Habit: "&amp;T540&amp;".","")</f>
        <v/>
      </c>
      <c r="CD540" s="41" t="str">
        <f>IF(U540&lt;&gt;"","Life history habit: "&amp;U540&amp;".","")</f>
        <v/>
      </c>
      <c r="CE540" s="41" t="str">
        <f>IF(V540&lt;&gt;"","Graminoid habit: "&amp;V540&amp;".","")</f>
        <v/>
      </c>
      <c r="CF540" s="41" t="str">
        <f>IF(W540&lt;&gt;"","Flower color: "&amp;W540&amp;".","")</f>
        <v/>
      </c>
      <c r="CG540" s="41" t="str">
        <f>IF(X540&lt;&gt;"","Height in centimeters: "&amp;X540&amp;".","")</f>
        <v/>
      </c>
      <c r="CH540" s="41" t="str">
        <f>IF(Y540&lt;&gt;"",Y540&amp;".","")</f>
        <v/>
      </c>
      <c r="CI540" s="41" t="str">
        <f t="shared" si="94"/>
        <v/>
      </c>
      <c r="CJ540" t="str">
        <f t="shared" si="95"/>
        <v/>
      </c>
      <c r="CK540" s="41" t="str">
        <f>IF(T540&lt;&gt;"","''habit'':"&amp;"''"&amp;T540&amp;"'',","")</f>
        <v/>
      </c>
      <c r="CL540" s="41" t="str">
        <f>IF(U540&lt;&gt;"","''life cycle habit'':"&amp;"''"&amp;U540&amp;"'',","")</f>
        <v/>
      </c>
      <c r="CM540" s="41" t="str">
        <f>IF(V540&lt;&gt;"","''graminoidHabit'':"&amp;"''"&amp;V540&amp;"'',","")</f>
        <v/>
      </c>
      <c r="CN540" s="41" t="str">
        <f>IF(W540&lt;&gt;"","''flower color'':"&amp;"''"&amp;W540&amp;"'',","")</f>
        <v/>
      </c>
      <c r="CO540" s="41" t="str">
        <f>IF(X540&lt;&gt;"","''heightInCentimeters'':"&amp;X540&amp;",","")</f>
        <v/>
      </c>
      <c r="CP540" s="41" t="str">
        <f>IF(Y540&lt;&gt;"",Y540,"")</f>
        <v/>
      </c>
      <c r="CQ540" s="41" t="str">
        <f t="shared" si="96"/>
        <v/>
      </c>
      <c r="CR540" s="42" t="str">
        <f t="shared" si="97"/>
        <v/>
      </c>
      <c r="CS540" t="str">
        <f t="shared" si="98"/>
        <v/>
      </c>
      <c r="CT540" t="str">
        <f>IF(L540="Y","tissue","")</f>
        <v/>
      </c>
      <c r="CU540" t="str">
        <f>IF(L540="Y","in collection","")</f>
        <v/>
      </c>
      <c r="CV540" t="str">
        <f>IF(L540="Y","dessicated","")</f>
        <v/>
      </c>
    </row>
    <row r="541" spans="1:100" ht="16.5" x14ac:dyDescent="0.3">
      <c r="A541" s="7"/>
      <c r="B541" s="19"/>
      <c r="C541" s="19"/>
      <c r="D541" s="19"/>
      <c r="E541" s="19"/>
      <c r="F541" s="19"/>
      <c r="G541" s="10"/>
      <c r="H541" s="14"/>
      <c r="I541" s="19"/>
      <c r="J541" s="19"/>
      <c r="K541" s="10"/>
      <c r="L541" s="19"/>
      <c r="M541" s="19"/>
      <c r="N541" s="19"/>
      <c r="O541" s="19"/>
      <c r="P541" s="19"/>
      <c r="Q541" s="24"/>
      <c r="R541" s="14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29"/>
      <c r="AL541" s="29"/>
      <c r="AM541" s="7"/>
      <c r="AN541" s="7"/>
      <c r="AO541" s="7"/>
      <c r="AP541" s="19"/>
      <c r="AQ541" s="19"/>
      <c r="AR541" s="19"/>
      <c r="AS541" s="14"/>
      <c r="AT541" s="19"/>
      <c r="AU541" s="19"/>
      <c r="AV541" s="19"/>
      <c r="AW541" s="14"/>
      <c r="AX541" s="19"/>
      <c r="AY541" s="19"/>
      <c r="AZ541" s="19"/>
      <c r="BA541" s="19"/>
      <c r="BB541" s="19"/>
      <c r="BC541" s="19"/>
      <c r="BD541" s="19"/>
      <c r="BE541" s="19"/>
      <c r="BF541" s="14"/>
      <c r="BG541" s="35" t="str">
        <f>IF(BB541&lt;&gt;"","&lt;a href='https://www.inaturalist.org/observations/"&amp;BB541&amp;" 'target='_blank' style='color: blue'&gt;iNaturalist Record: "&amp;BB541&amp;"&lt;/a&gt; ","")</f>
        <v/>
      </c>
      <c r="BH541" s="36" t="str">
        <f>IF(AT541&lt;&gt;"",AT541&amp;". ","")</f>
        <v/>
      </c>
      <c r="BI541" s="36" t="str">
        <f>IF(AV541&lt;&gt;"","Land use/disturbance history: "&amp;AV541&amp;". ","")</f>
        <v/>
      </c>
      <c r="BJ541" s="36" t="str">
        <f>IF(AW541&lt;&gt;"","Slope in degrees: "&amp;AW541&amp;". ","")</f>
        <v/>
      </c>
      <c r="BK541" s="36" t="str">
        <f>IF(AX541&lt;&gt;"","Slope aspect: "&amp;AX541&amp;". ","")</f>
        <v/>
      </c>
      <c r="BL541" s="36" t="str">
        <f>IF(AY541&lt;&gt;"","Soil description: "&amp;AY541&amp;". ","")</f>
        <v/>
      </c>
      <c r="BM541" s="36" t="str">
        <f>IF(BA541&lt;&gt;"","Terrain: "&amp;BA541&amp;". ","")</f>
        <v/>
      </c>
      <c r="BN541" s="36" t="str">
        <f t="shared" si="88"/>
        <v/>
      </c>
      <c r="BO541" t="str">
        <f t="shared" si="89"/>
        <v/>
      </c>
      <c r="BP541" t="str">
        <f>IF(BD541&lt;&gt;"","Permit: "&amp;BD541,"")</f>
        <v/>
      </c>
      <c r="BQ541" s="41" t="str">
        <f>IF(AA541="Abundant","Estimated frequency within viewshed: Abundant (&gt;500).",IF(AA541="Common","Estimated frequency within viewshed: Common (101-500).",IF(AA541="Frequent","Estimated frequency within viewshed: Frequent (11-100).",IF(AA541="Occasional","Estimated frequency within viewshed: Occasional (6-10).",IF(AA541="Rare","Estimated frequency within viewshed: Rare (1-5).","")))))</f>
        <v/>
      </c>
      <c r="BR541" s="41" t="str">
        <f>IF(B541&lt;&gt;"",B541&amp;". ","")</f>
        <v/>
      </c>
      <c r="BS541" s="41" t="str">
        <f>IF(M541="Same individual","Tissue sample collected.",IF(M541="Same population","Tissue sample collected from another individual in the same population.",""))</f>
        <v/>
      </c>
      <c r="BT541" s="41" t="str">
        <f>IF(R541&lt;&gt;"","Seed sample collected from "&amp;R541&amp;" plants within the same population.","")</f>
        <v/>
      </c>
      <c r="BU541" s="41" t="str">
        <f>IF(AB541&lt;&gt;"",AB541&amp;". ","")</f>
        <v/>
      </c>
      <c r="BV541" s="41" t="str">
        <f>IF(AE541&lt;&gt;"","Landowner: "&amp;AE541&amp;".","")</f>
        <v/>
      </c>
      <c r="BW541" s="41" t="str">
        <f>IF(AF541&lt;&gt;"","Element Occurrence ID: "&amp;AF541&amp;".","")</f>
        <v/>
      </c>
      <c r="BX541" s="41" t="str">
        <f t="shared" si="90"/>
        <v/>
      </c>
      <c r="BY541" t="str">
        <f t="shared" si="91"/>
        <v/>
      </c>
      <c r="BZ541" s="41" t="str">
        <f t="shared" si="92"/>
        <v/>
      </c>
      <c r="CA541" t="str">
        <f t="shared" si="93"/>
        <v/>
      </c>
      <c r="CB541" s="41" t="str">
        <f>IF(AU541&lt;&gt;"","Area immediately surrounding specimen: "&amp;AU541&amp;".","")</f>
        <v/>
      </c>
      <c r="CC541" s="41" t="str">
        <f>IF(T541&lt;&gt;"","Habit: "&amp;T541&amp;".","")</f>
        <v/>
      </c>
      <c r="CD541" s="41" t="str">
        <f>IF(U541&lt;&gt;"","Life history habit: "&amp;U541&amp;".","")</f>
        <v/>
      </c>
      <c r="CE541" s="41" t="str">
        <f>IF(V541&lt;&gt;"","Graminoid habit: "&amp;V541&amp;".","")</f>
        <v/>
      </c>
      <c r="CF541" s="41" t="str">
        <f>IF(W541&lt;&gt;"","Flower color: "&amp;W541&amp;".","")</f>
        <v/>
      </c>
      <c r="CG541" s="41" t="str">
        <f>IF(X541&lt;&gt;"","Height in centimeters: "&amp;X541&amp;".","")</f>
        <v/>
      </c>
      <c r="CH541" s="41" t="str">
        <f>IF(Y541&lt;&gt;"",Y541&amp;".","")</f>
        <v/>
      </c>
      <c r="CI541" s="41" t="str">
        <f t="shared" si="94"/>
        <v/>
      </c>
      <c r="CJ541" t="str">
        <f t="shared" si="95"/>
        <v/>
      </c>
      <c r="CK541" s="41" t="str">
        <f>IF(T541&lt;&gt;"","''habit'':"&amp;"''"&amp;T541&amp;"'',","")</f>
        <v/>
      </c>
      <c r="CL541" s="41" t="str">
        <f>IF(U541&lt;&gt;"","''life cycle habit'':"&amp;"''"&amp;U541&amp;"'',","")</f>
        <v/>
      </c>
      <c r="CM541" s="41" t="str">
        <f>IF(V541&lt;&gt;"","''graminoidHabit'':"&amp;"''"&amp;V541&amp;"'',","")</f>
        <v/>
      </c>
      <c r="CN541" s="41" t="str">
        <f>IF(W541&lt;&gt;"","''flower color'':"&amp;"''"&amp;W541&amp;"'',","")</f>
        <v/>
      </c>
      <c r="CO541" s="41" t="str">
        <f>IF(X541&lt;&gt;"","''heightInCentimeters'':"&amp;X541&amp;",","")</f>
        <v/>
      </c>
      <c r="CP541" s="41" t="str">
        <f>IF(Y541&lt;&gt;"",Y541,"")</f>
        <v/>
      </c>
      <c r="CQ541" s="41" t="str">
        <f t="shared" si="96"/>
        <v/>
      </c>
      <c r="CR541" s="42" t="str">
        <f t="shared" si="97"/>
        <v/>
      </c>
      <c r="CS541" t="str">
        <f t="shared" si="98"/>
        <v/>
      </c>
      <c r="CT541" t="str">
        <f>IF(L541="Y","tissue","")</f>
        <v/>
      </c>
      <c r="CU541" t="str">
        <f>IF(L541="Y","in collection","")</f>
        <v/>
      </c>
      <c r="CV541" t="str">
        <f>IF(L541="Y","dessicated","")</f>
        <v/>
      </c>
    </row>
    <row r="542" spans="1:100" ht="16.5" x14ac:dyDescent="0.3">
      <c r="A542" s="7"/>
      <c r="B542" s="19"/>
      <c r="C542" s="19"/>
      <c r="D542" s="19"/>
      <c r="E542" s="19"/>
      <c r="F542" s="19"/>
      <c r="G542" s="10"/>
      <c r="H542" s="14"/>
      <c r="I542" s="19"/>
      <c r="J542" s="19"/>
      <c r="K542" s="10"/>
      <c r="L542" s="19"/>
      <c r="M542" s="19"/>
      <c r="N542" s="19"/>
      <c r="O542" s="19"/>
      <c r="P542" s="19"/>
      <c r="Q542" s="24"/>
      <c r="R542" s="14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29"/>
      <c r="AL542" s="29"/>
      <c r="AM542" s="7"/>
      <c r="AN542" s="7"/>
      <c r="AO542" s="7"/>
      <c r="AP542" s="19"/>
      <c r="AQ542" s="19"/>
      <c r="AR542" s="19"/>
      <c r="AS542" s="14"/>
      <c r="AT542" s="19"/>
      <c r="AU542" s="19"/>
      <c r="AV542" s="19"/>
      <c r="AW542" s="14"/>
      <c r="AX542" s="19"/>
      <c r="AY542" s="19"/>
      <c r="AZ542" s="19"/>
      <c r="BA542" s="19"/>
      <c r="BB542" s="19"/>
      <c r="BC542" s="19"/>
      <c r="BD542" s="19"/>
      <c r="BE542" s="19"/>
      <c r="BF542" s="14"/>
      <c r="BG542" s="35" t="str">
        <f>IF(BB542&lt;&gt;"","&lt;a href='https://www.inaturalist.org/observations/"&amp;BB542&amp;" 'target='_blank' style='color: blue'&gt;iNaturalist Record: "&amp;BB542&amp;"&lt;/a&gt; ","")</f>
        <v/>
      </c>
      <c r="BH542" s="36" t="str">
        <f>IF(AT542&lt;&gt;"",AT542&amp;". ","")</f>
        <v/>
      </c>
      <c r="BI542" s="36" t="str">
        <f>IF(AV542&lt;&gt;"","Land use/disturbance history: "&amp;AV542&amp;". ","")</f>
        <v/>
      </c>
      <c r="BJ542" s="36" t="str">
        <f>IF(AW542&lt;&gt;"","Slope in degrees: "&amp;AW542&amp;". ","")</f>
        <v/>
      </c>
      <c r="BK542" s="36" t="str">
        <f>IF(AX542&lt;&gt;"","Slope aspect: "&amp;AX542&amp;". ","")</f>
        <v/>
      </c>
      <c r="BL542" s="36" t="str">
        <f>IF(AY542&lt;&gt;"","Soil description: "&amp;AY542&amp;". ","")</f>
        <v/>
      </c>
      <c r="BM542" s="36" t="str">
        <f>IF(BA542&lt;&gt;"","Terrain: "&amp;BA542&amp;". ","")</f>
        <v/>
      </c>
      <c r="BN542" s="36" t="str">
        <f t="shared" si="88"/>
        <v/>
      </c>
      <c r="BO542" t="str">
        <f t="shared" si="89"/>
        <v/>
      </c>
      <c r="BP542" t="str">
        <f>IF(BD542&lt;&gt;"","Permit: "&amp;BD542,"")</f>
        <v/>
      </c>
      <c r="BQ542" s="41" t="str">
        <f>IF(AA542="Abundant","Estimated frequency within viewshed: Abundant (&gt;500).",IF(AA542="Common","Estimated frequency within viewshed: Common (101-500).",IF(AA542="Frequent","Estimated frequency within viewshed: Frequent (11-100).",IF(AA542="Occasional","Estimated frequency within viewshed: Occasional (6-10).",IF(AA542="Rare","Estimated frequency within viewshed: Rare (1-5).","")))))</f>
        <v/>
      </c>
      <c r="BR542" s="41" t="str">
        <f>IF(B542&lt;&gt;"",B542&amp;". ","")</f>
        <v/>
      </c>
      <c r="BS542" s="41" t="str">
        <f>IF(M542="Same individual","Tissue sample collected.",IF(M542="Same population","Tissue sample collected from another individual in the same population.",""))</f>
        <v/>
      </c>
      <c r="BT542" s="41" t="str">
        <f>IF(R542&lt;&gt;"","Seed sample collected from "&amp;R542&amp;" plants within the same population.","")</f>
        <v/>
      </c>
      <c r="BU542" s="41" t="str">
        <f>IF(AB542&lt;&gt;"",AB542&amp;". ","")</f>
        <v/>
      </c>
      <c r="BV542" s="41" t="str">
        <f>IF(AE542&lt;&gt;"","Landowner: "&amp;AE542&amp;".","")</f>
        <v/>
      </c>
      <c r="BW542" s="41" t="str">
        <f>IF(AF542&lt;&gt;"","Element Occurrence ID: "&amp;AF542&amp;".","")</f>
        <v/>
      </c>
      <c r="BX542" s="41" t="str">
        <f t="shared" si="90"/>
        <v/>
      </c>
      <c r="BY542" t="str">
        <f t="shared" si="91"/>
        <v/>
      </c>
      <c r="BZ542" s="41" t="str">
        <f t="shared" si="92"/>
        <v/>
      </c>
      <c r="CA542" t="str">
        <f t="shared" si="93"/>
        <v/>
      </c>
      <c r="CB542" s="41" t="str">
        <f>IF(AU542&lt;&gt;"","Area immediately surrounding specimen: "&amp;AU542&amp;".","")</f>
        <v/>
      </c>
      <c r="CC542" s="41" t="str">
        <f>IF(T542&lt;&gt;"","Habit: "&amp;T542&amp;".","")</f>
        <v/>
      </c>
      <c r="CD542" s="41" t="str">
        <f>IF(U542&lt;&gt;"","Life history habit: "&amp;U542&amp;".","")</f>
        <v/>
      </c>
      <c r="CE542" s="41" t="str">
        <f>IF(V542&lt;&gt;"","Graminoid habit: "&amp;V542&amp;".","")</f>
        <v/>
      </c>
      <c r="CF542" s="41" t="str">
        <f>IF(W542&lt;&gt;"","Flower color: "&amp;W542&amp;".","")</f>
        <v/>
      </c>
      <c r="CG542" s="41" t="str">
        <f>IF(X542&lt;&gt;"","Height in centimeters: "&amp;X542&amp;".","")</f>
        <v/>
      </c>
      <c r="CH542" s="41" t="str">
        <f>IF(Y542&lt;&gt;"",Y542&amp;".","")</f>
        <v/>
      </c>
      <c r="CI542" s="41" t="str">
        <f t="shared" si="94"/>
        <v/>
      </c>
      <c r="CJ542" t="str">
        <f t="shared" si="95"/>
        <v/>
      </c>
      <c r="CK542" s="41" t="str">
        <f>IF(T542&lt;&gt;"","''habit'':"&amp;"''"&amp;T542&amp;"'',","")</f>
        <v/>
      </c>
      <c r="CL542" s="41" t="str">
        <f>IF(U542&lt;&gt;"","''life cycle habit'':"&amp;"''"&amp;U542&amp;"'',","")</f>
        <v/>
      </c>
      <c r="CM542" s="41" t="str">
        <f>IF(V542&lt;&gt;"","''graminoidHabit'':"&amp;"''"&amp;V542&amp;"'',","")</f>
        <v/>
      </c>
      <c r="CN542" s="41" t="str">
        <f>IF(W542&lt;&gt;"","''flower color'':"&amp;"''"&amp;W542&amp;"'',","")</f>
        <v/>
      </c>
      <c r="CO542" s="41" t="str">
        <f>IF(X542&lt;&gt;"","''heightInCentimeters'':"&amp;X542&amp;",","")</f>
        <v/>
      </c>
      <c r="CP542" s="41" t="str">
        <f>IF(Y542&lt;&gt;"",Y542,"")</f>
        <v/>
      </c>
      <c r="CQ542" s="41" t="str">
        <f t="shared" si="96"/>
        <v/>
      </c>
      <c r="CR542" s="42" t="str">
        <f t="shared" si="97"/>
        <v/>
      </c>
      <c r="CS542" t="str">
        <f t="shared" si="98"/>
        <v/>
      </c>
      <c r="CT542" t="str">
        <f>IF(L542="Y","tissue","")</f>
        <v/>
      </c>
      <c r="CU542" t="str">
        <f>IF(L542="Y","in collection","")</f>
        <v/>
      </c>
      <c r="CV542" t="str">
        <f>IF(L542="Y","dessicated","")</f>
        <v/>
      </c>
    </row>
    <row r="543" spans="1:100" ht="16.5" x14ac:dyDescent="0.3">
      <c r="A543" s="7"/>
      <c r="B543" s="19"/>
      <c r="C543" s="19"/>
      <c r="D543" s="19"/>
      <c r="E543" s="19"/>
      <c r="F543" s="19"/>
      <c r="G543" s="10"/>
      <c r="H543" s="14"/>
      <c r="I543" s="19"/>
      <c r="J543" s="19"/>
      <c r="K543" s="10"/>
      <c r="L543" s="19"/>
      <c r="M543" s="19"/>
      <c r="N543" s="19"/>
      <c r="O543" s="19"/>
      <c r="P543" s="19"/>
      <c r="Q543" s="24"/>
      <c r="R543" s="14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29"/>
      <c r="AL543" s="29"/>
      <c r="AM543" s="7"/>
      <c r="AN543" s="7"/>
      <c r="AO543" s="7"/>
      <c r="AP543" s="19"/>
      <c r="AQ543" s="19"/>
      <c r="AR543" s="19"/>
      <c r="AS543" s="14"/>
      <c r="AT543" s="19"/>
      <c r="AU543" s="19"/>
      <c r="AV543" s="19"/>
      <c r="AW543" s="14"/>
      <c r="AX543" s="19"/>
      <c r="AY543" s="19"/>
      <c r="AZ543" s="19"/>
      <c r="BA543" s="19"/>
      <c r="BB543" s="19"/>
      <c r="BC543" s="19"/>
      <c r="BD543" s="19"/>
      <c r="BE543" s="19"/>
      <c r="BF543" s="14"/>
      <c r="BG543" s="35" t="str">
        <f>IF(BB543&lt;&gt;"","&lt;a href='https://www.inaturalist.org/observations/"&amp;BB543&amp;" 'target='_blank' style='color: blue'&gt;iNaturalist Record: "&amp;BB543&amp;"&lt;/a&gt; ","")</f>
        <v/>
      </c>
      <c r="BH543" s="36" t="str">
        <f>IF(AT543&lt;&gt;"",AT543&amp;". ","")</f>
        <v/>
      </c>
      <c r="BI543" s="36" t="str">
        <f>IF(AV543&lt;&gt;"","Land use/disturbance history: "&amp;AV543&amp;". ","")</f>
        <v/>
      </c>
      <c r="BJ543" s="36" t="str">
        <f>IF(AW543&lt;&gt;"","Slope in degrees: "&amp;AW543&amp;". ","")</f>
        <v/>
      </c>
      <c r="BK543" s="36" t="str">
        <f>IF(AX543&lt;&gt;"","Slope aspect: "&amp;AX543&amp;". ","")</f>
        <v/>
      </c>
      <c r="BL543" s="36" t="str">
        <f>IF(AY543&lt;&gt;"","Soil description: "&amp;AY543&amp;". ","")</f>
        <v/>
      </c>
      <c r="BM543" s="36" t="str">
        <f>IF(BA543&lt;&gt;"","Terrain: "&amp;BA543&amp;". ","")</f>
        <v/>
      </c>
      <c r="BN543" s="36" t="str">
        <f t="shared" si="88"/>
        <v/>
      </c>
      <c r="BO543" t="str">
        <f t="shared" si="89"/>
        <v/>
      </c>
      <c r="BP543" t="str">
        <f>IF(BD543&lt;&gt;"","Permit: "&amp;BD543,"")</f>
        <v/>
      </c>
      <c r="BQ543" s="41" t="str">
        <f>IF(AA543="Abundant","Estimated frequency within viewshed: Abundant (&gt;500).",IF(AA543="Common","Estimated frequency within viewshed: Common (101-500).",IF(AA543="Frequent","Estimated frequency within viewshed: Frequent (11-100).",IF(AA543="Occasional","Estimated frequency within viewshed: Occasional (6-10).",IF(AA543="Rare","Estimated frequency within viewshed: Rare (1-5).","")))))</f>
        <v/>
      </c>
      <c r="BR543" s="41" t="str">
        <f>IF(B543&lt;&gt;"",B543&amp;". ","")</f>
        <v/>
      </c>
      <c r="BS543" s="41" t="str">
        <f>IF(M543="Same individual","Tissue sample collected.",IF(M543="Same population","Tissue sample collected from another individual in the same population.",""))</f>
        <v/>
      </c>
      <c r="BT543" s="41" t="str">
        <f>IF(R543&lt;&gt;"","Seed sample collected from "&amp;R543&amp;" plants within the same population.","")</f>
        <v/>
      </c>
      <c r="BU543" s="41" t="str">
        <f>IF(AB543&lt;&gt;"",AB543&amp;". ","")</f>
        <v/>
      </c>
      <c r="BV543" s="41" t="str">
        <f>IF(AE543&lt;&gt;"","Landowner: "&amp;AE543&amp;".","")</f>
        <v/>
      </c>
      <c r="BW543" s="41" t="str">
        <f>IF(AF543&lt;&gt;"","Element Occurrence ID: "&amp;AF543&amp;".","")</f>
        <v/>
      </c>
      <c r="BX543" s="41" t="str">
        <f t="shared" si="90"/>
        <v/>
      </c>
      <c r="BY543" t="str">
        <f t="shared" si="91"/>
        <v/>
      </c>
      <c r="BZ543" s="41" t="str">
        <f t="shared" si="92"/>
        <v/>
      </c>
      <c r="CA543" t="str">
        <f t="shared" si="93"/>
        <v/>
      </c>
      <c r="CB543" s="41" t="str">
        <f>IF(AU543&lt;&gt;"","Area immediately surrounding specimen: "&amp;AU543&amp;".","")</f>
        <v/>
      </c>
      <c r="CC543" s="41" t="str">
        <f>IF(T543&lt;&gt;"","Habit: "&amp;T543&amp;".","")</f>
        <v/>
      </c>
      <c r="CD543" s="41" t="str">
        <f>IF(U543&lt;&gt;"","Life history habit: "&amp;U543&amp;".","")</f>
        <v/>
      </c>
      <c r="CE543" s="41" t="str">
        <f>IF(V543&lt;&gt;"","Graminoid habit: "&amp;V543&amp;".","")</f>
        <v/>
      </c>
      <c r="CF543" s="41" t="str">
        <f>IF(W543&lt;&gt;"","Flower color: "&amp;W543&amp;".","")</f>
        <v/>
      </c>
      <c r="CG543" s="41" t="str">
        <f>IF(X543&lt;&gt;"","Height in centimeters: "&amp;X543&amp;".","")</f>
        <v/>
      </c>
      <c r="CH543" s="41" t="str">
        <f>IF(Y543&lt;&gt;"",Y543&amp;".","")</f>
        <v/>
      </c>
      <c r="CI543" s="41" t="str">
        <f t="shared" si="94"/>
        <v/>
      </c>
      <c r="CJ543" t="str">
        <f t="shared" si="95"/>
        <v/>
      </c>
      <c r="CK543" s="41" t="str">
        <f>IF(T543&lt;&gt;"","''habit'':"&amp;"''"&amp;T543&amp;"'',","")</f>
        <v/>
      </c>
      <c r="CL543" s="41" t="str">
        <f>IF(U543&lt;&gt;"","''life cycle habit'':"&amp;"''"&amp;U543&amp;"'',","")</f>
        <v/>
      </c>
      <c r="CM543" s="41" t="str">
        <f>IF(V543&lt;&gt;"","''graminoidHabit'':"&amp;"''"&amp;V543&amp;"'',","")</f>
        <v/>
      </c>
      <c r="CN543" s="41" t="str">
        <f>IF(W543&lt;&gt;"","''flower color'':"&amp;"''"&amp;W543&amp;"'',","")</f>
        <v/>
      </c>
      <c r="CO543" s="41" t="str">
        <f>IF(X543&lt;&gt;"","''heightInCentimeters'':"&amp;X543&amp;",","")</f>
        <v/>
      </c>
      <c r="CP543" s="41" t="str">
        <f>IF(Y543&lt;&gt;"",Y543,"")</f>
        <v/>
      </c>
      <c r="CQ543" s="41" t="str">
        <f t="shared" si="96"/>
        <v/>
      </c>
      <c r="CR543" s="42" t="str">
        <f t="shared" si="97"/>
        <v/>
      </c>
      <c r="CS543" t="str">
        <f t="shared" si="98"/>
        <v/>
      </c>
      <c r="CT543" t="str">
        <f>IF(L543="Y","tissue","")</f>
        <v/>
      </c>
      <c r="CU543" t="str">
        <f>IF(L543="Y","in collection","")</f>
        <v/>
      </c>
      <c r="CV543" t="str">
        <f>IF(L543="Y","dessicated","")</f>
        <v/>
      </c>
    </row>
    <row r="544" spans="1:100" ht="16.5" x14ac:dyDescent="0.3">
      <c r="A544" s="7"/>
      <c r="B544" s="19"/>
      <c r="C544" s="19"/>
      <c r="D544" s="19"/>
      <c r="E544" s="19"/>
      <c r="F544" s="19"/>
      <c r="G544" s="10"/>
      <c r="H544" s="14"/>
      <c r="I544" s="19"/>
      <c r="J544" s="19"/>
      <c r="K544" s="10"/>
      <c r="L544" s="19"/>
      <c r="M544" s="19"/>
      <c r="N544" s="19"/>
      <c r="O544" s="19"/>
      <c r="P544" s="19"/>
      <c r="Q544" s="24"/>
      <c r="R544" s="14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29"/>
      <c r="AL544" s="29"/>
      <c r="AM544" s="7"/>
      <c r="AN544" s="7"/>
      <c r="AO544" s="7"/>
      <c r="AP544" s="19"/>
      <c r="AQ544" s="19"/>
      <c r="AR544" s="19"/>
      <c r="AS544" s="14"/>
      <c r="AT544" s="19"/>
      <c r="AU544" s="19"/>
      <c r="AV544" s="19"/>
      <c r="AW544" s="14"/>
      <c r="AX544" s="19"/>
      <c r="AY544" s="19"/>
      <c r="AZ544" s="19"/>
      <c r="BA544" s="19"/>
      <c r="BB544" s="19"/>
      <c r="BC544" s="19"/>
      <c r="BD544" s="19"/>
      <c r="BE544" s="19"/>
      <c r="BF544" s="14"/>
      <c r="BG544" s="35" t="str">
        <f>IF(BB544&lt;&gt;"","&lt;a href='https://www.inaturalist.org/observations/"&amp;BB544&amp;" 'target='_blank' style='color: blue'&gt;iNaturalist Record: "&amp;BB544&amp;"&lt;/a&gt; ","")</f>
        <v/>
      </c>
      <c r="BH544" s="36" t="str">
        <f>IF(AT544&lt;&gt;"",AT544&amp;". ","")</f>
        <v/>
      </c>
      <c r="BI544" s="36" t="str">
        <f>IF(AV544&lt;&gt;"","Land use/disturbance history: "&amp;AV544&amp;". ","")</f>
        <v/>
      </c>
      <c r="BJ544" s="36" t="str">
        <f>IF(AW544&lt;&gt;"","Slope in degrees: "&amp;AW544&amp;". ","")</f>
        <v/>
      </c>
      <c r="BK544" s="36" t="str">
        <f>IF(AX544&lt;&gt;"","Slope aspect: "&amp;AX544&amp;". ","")</f>
        <v/>
      </c>
      <c r="BL544" s="36" t="str">
        <f>IF(AY544&lt;&gt;"","Soil description: "&amp;AY544&amp;". ","")</f>
        <v/>
      </c>
      <c r="BM544" s="36" t="str">
        <f>IF(BA544&lt;&gt;"","Terrain: "&amp;BA544&amp;". ","")</f>
        <v/>
      </c>
      <c r="BN544" s="36" t="str">
        <f t="shared" si="88"/>
        <v/>
      </c>
      <c r="BO544" t="str">
        <f t="shared" si="89"/>
        <v/>
      </c>
      <c r="BP544" t="str">
        <f>IF(BD544&lt;&gt;"","Permit: "&amp;BD544,"")</f>
        <v/>
      </c>
      <c r="BQ544" s="41" t="str">
        <f>IF(AA544="Abundant","Estimated frequency within viewshed: Abundant (&gt;500).",IF(AA544="Common","Estimated frequency within viewshed: Common (101-500).",IF(AA544="Frequent","Estimated frequency within viewshed: Frequent (11-100).",IF(AA544="Occasional","Estimated frequency within viewshed: Occasional (6-10).",IF(AA544="Rare","Estimated frequency within viewshed: Rare (1-5).","")))))</f>
        <v/>
      </c>
      <c r="BR544" s="41" t="str">
        <f>IF(B544&lt;&gt;"",B544&amp;". ","")</f>
        <v/>
      </c>
      <c r="BS544" s="41" t="str">
        <f>IF(M544="Same individual","Tissue sample collected.",IF(M544="Same population","Tissue sample collected from another individual in the same population.",""))</f>
        <v/>
      </c>
      <c r="BT544" s="41" t="str">
        <f>IF(R544&lt;&gt;"","Seed sample collected from "&amp;R544&amp;" plants within the same population.","")</f>
        <v/>
      </c>
      <c r="BU544" s="41" t="str">
        <f>IF(AB544&lt;&gt;"",AB544&amp;". ","")</f>
        <v/>
      </c>
      <c r="BV544" s="41" t="str">
        <f>IF(AE544&lt;&gt;"","Landowner: "&amp;AE544&amp;".","")</f>
        <v/>
      </c>
      <c r="BW544" s="41" t="str">
        <f>IF(AF544&lt;&gt;"","Element Occurrence ID: "&amp;AF544&amp;".","")</f>
        <v/>
      </c>
      <c r="BX544" s="41" t="str">
        <f t="shared" si="90"/>
        <v/>
      </c>
      <c r="BY544" t="str">
        <f t="shared" si="91"/>
        <v/>
      </c>
      <c r="BZ544" s="41" t="str">
        <f t="shared" si="92"/>
        <v/>
      </c>
      <c r="CA544" t="str">
        <f t="shared" si="93"/>
        <v/>
      </c>
      <c r="CB544" s="41" t="str">
        <f>IF(AU544&lt;&gt;"","Area immediately surrounding specimen: "&amp;AU544&amp;".","")</f>
        <v/>
      </c>
      <c r="CC544" s="41" t="str">
        <f>IF(T544&lt;&gt;"","Habit: "&amp;T544&amp;".","")</f>
        <v/>
      </c>
      <c r="CD544" s="41" t="str">
        <f>IF(U544&lt;&gt;"","Life history habit: "&amp;U544&amp;".","")</f>
        <v/>
      </c>
      <c r="CE544" s="41" t="str">
        <f>IF(V544&lt;&gt;"","Graminoid habit: "&amp;V544&amp;".","")</f>
        <v/>
      </c>
      <c r="CF544" s="41" t="str">
        <f>IF(W544&lt;&gt;"","Flower color: "&amp;W544&amp;".","")</f>
        <v/>
      </c>
      <c r="CG544" s="41" t="str">
        <f>IF(X544&lt;&gt;"","Height in centimeters: "&amp;X544&amp;".","")</f>
        <v/>
      </c>
      <c r="CH544" s="41" t="str">
        <f>IF(Y544&lt;&gt;"",Y544&amp;".","")</f>
        <v/>
      </c>
      <c r="CI544" s="41" t="str">
        <f t="shared" si="94"/>
        <v/>
      </c>
      <c r="CJ544" t="str">
        <f t="shared" si="95"/>
        <v/>
      </c>
      <c r="CK544" s="41" t="str">
        <f>IF(T544&lt;&gt;"","''habit'':"&amp;"''"&amp;T544&amp;"'',","")</f>
        <v/>
      </c>
      <c r="CL544" s="41" t="str">
        <f>IF(U544&lt;&gt;"","''life cycle habit'':"&amp;"''"&amp;U544&amp;"'',","")</f>
        <v/>
      </c>
      <c r="CM544" s="41" t="str">
        <f>IF(V544&lt;&gt;"","''graminoidHabit'':"&amp;"''"&amp;V544&amp;"'',","")</f>
        <v/>
      </c>
      <c r="CN544" s="41" t="str">
        <f>IF(W544&lt;&gt;"","''flower color'':"&amp;"''"&amp;W544&amp;"'',","")</f>
        <v/>
      </c>
      <c r="CO544" s="41" t="str">
        <f>IF(X544&lt;&gt;"","''heightInCentimeters'':"&amp;X544&amp;",","")</f>
        <v/>
      </c>
      <c r="CP544" s="41" t="str">
        <f>IF(Y544&lt;&gt;"",Y544,"")</f>
        <v/>
      </c>
      <c r="CQ544" s="41" t="str">
        <f t="shared" si="96"/>
        <v/>
      </c>
      <c r="CR544" s="42" t="str">
        <f t="shared" si="97"/>
        <v/>
      </c>
      <c r="CS544" t="str">
        <f t="shared" si="98"/>
        <v/>
      </c>
      <c r="CT544" t="str">
        <f>IF(L544="Y","tissue","")</f>
        <v/>
      </c>
      <c r="CU544" t="str">
        <f>IF(L544="Y","in collection","")</f>
        <v/>
      </c>
      <c r="CV544" t="str">
        <f>IF(L544="Y","dessicated","")</f>
        <v/>
      </c>
    </row>
    <row r="545" spans="1:100" ht="16.5" x14ac:dyDescent="0.3">
      <c r="A545" s="7"/>
      <c r="B545" s="19"/>
      <c r="C545" s="19"/>
      <c r="D545" s="19"/>
      <c r="E545" s="19"/>
      <c r="F545" s="19"/>
      <c r="G545" s="10"/>
      <c r="H545" s="14"/>
      <c r="I545" s="19"/>
      <c r="J545" s="19"/>
      <c r="K545" s="10"/>
      <c r="L545" s="19"/>
      <c r="M545" s="19"/>
      <c r="N545" s="19"/>
      <c r="O545" s="19"/>
      <c r="P545" s="19"/>
      <c r="Q545" s="24"/>
      <c r="R545" s="14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29"/>
      <c r="AL545" s="29"/>
      <c r="AM545" s="7"/>
      <c r="AN545" s="7"/>
      <c r="AO545" s="7"/>
      <c r="AP545" s="19"/>
      <c r="AQ545" s="19"/>
      <c r="AR545" s="19"/>
      <c r="AS545" s="14"/>
      <c r="AT545" s="19"/>
      <c r="AU545" s="19"/>
      <c r="AV545" s="19"/>
      <c r="AW545" s="14"/>
      <c r="AX545" s="19"/>
      <c r="AY545" s="19"/>
      <c r="AZ545" s="19"/>
      <c r="BA545" s="19"/>
      <c r="BB545" s="19"/>
      <c r="BC545" s="19"/>
      <c r="BD545" s="19"/>
      <c r="BE545" s="19"/>
      <c r="BF545" s="14"/>
      <c r="BG545" s="35" t="str">
        <f>IF(BB545&lt;&gt;"","&lt;a href='https://www.inaturalist.org/observations/"&amp;BB545&amp;" 'target='_blank' style='color: blue'&gt;iNaturalist Record: "&amp;BB545&amp;"&lt;/a&gt; ","")</f>
        <v/>
      </c>
      <c r="BH545" s="36" t="str">
        <f>IF(AT545&lt;&gt;"",AT545&amp;". ","")</f>
        <v/>
      </c>
      <c r="BI545" s="36" t="str">
        <f>IF(AV545&lt;&gt;"","Land use/disturbance history: "&amp;AV545&amp;". ","")</f>
        <v/>
      </c>
      <c r="BJ545" s="36" t="str">
        <f>IF(AW545&lt;&gt;"","Slope in degrees: "&amp;AW545&amp;". ","")</f>
        <v/>
      </c>
      <c r="BK545" s="36" t="str">
        <f>IF(AX545&lt;&gt;"","Slope aspect: "&amp;AX545&amp;". ","")</f>
        <v/>
      </c>
      <c r="BL545" s="36" t="str">
        <f>IF(AY545&lt;&gt;"","Soil description: "&amp;AY545&amp;". ","")</f>
        <v/>
      </c>
      <c r="BM545" s="36" t="str">
        <f>IF(BA545&lt;&gt;"","Terrain: "&amp;BA545&amp;". ","")</f>
        <v/>
      </c>
      <c r="BN545" s="36" t="str">
        <f t="shared" si="88"/>
        <v/>
      </c>
      <c r="BO545" t="str">
        <f t="shared" si="89"/>
        <v/>
      </c>
      <c r="BP545" t="str">
        <f>IF(BD545&lt;&gt;"","Permit: "&amp;BD545,"")</f>
        <v/>
      </c>
      <c r="BQ545" s="41" t="str">
        <f>IF(AA545="Abundant","Estimated frequency within viewshed: Abundant (&gt;500).",IF(AA545="Common","Estimated frequency within viewshed: Common (101-500).",IF(AA545="Frequent","Estimated frequency within viewshed: Frequent (11-100).",IF(AA545="Occasional","Estimated frequency within viewshed: Occasional (6-10).",IF(AA545="Rare","Estimated frequency within viewshed: Rare (1-5).","")))))</f>
        <v/>
      </c>
      <c r="BR545" s="41" t="str">
        <f>IF(B545&lt;&gt;"",B545&amp;". ","")</f>
        <v/>
      </c>
      <c r="BS545" s="41" t="str">
        <f>IF(M545="Same individual","Tissue sample collected.",IF(M545="Same population","Tissue sample collected from another individual in the same population.",""))</f>
        <v/>
      </c>
      <c r="BT545" s="41" t="str">
        <f>IF(R545&lt;&gt;"","Seed sample collected from "&amp;R545&amp;" plants within the same population.","")</f>
        <v/>
      </c>
      <c r="BU545" s="41" t="str">
        <f>IF(AB545&lt;&gt;"",AB545&amp;". ","")</f>
        <v/>
      </c>
      <c r="BV545" s="41" t="str">
        <f>IF(AE545&lt;&gt;"","Landowner: "&amp;AE545&amp;".","")</f>
        <v/>
      </c>
      <c r="BW545" s="41" t="str">
        <f>IF(AF545&lt;&gt;"","Element Occurrence ID: "&amp;AF545&amp;".","")</f>
        <v/>
      </c>
      <c r="BX545" s="41" t="str">
        <f t="shared" si="90"/>
        <v/>
      </c>
      <c r="BY545" t="str">
        <f t="shared" si="91"/>
        <v/>
      </c>
      <c r="BZ545" s="41" t="str">
        <f t="shared" si="92"/>
        <v/>
      </c>
      <c r="CA545" t="str">
        <f t="shared" si="93"/>
        <v/>
      </c>
      <c r="CB545" s="41" t="str">
        <f>IF(AU545&lt;&gt;"","Area immediately surrounding specimen: "&amp;AU545&amp;".","")</f>
        <v/>
      </c>
      <c r="CC545" s="41" t="str">
        <f>IF(T545&lt;&gt;"","Habit: "&amp;T545&amp;".","")</f>
        <v/>
      </c>
      <c r="CD545" s="41" t="str">
        <f>IF(U545&lt;&gt;"","Life history habit: "&amp;U545&amp;".","")</f>
        <v/>
      </c>
      <c r="CE545" s="41" t="str">
        <f>IF(V545&lt;&gt;"","Graminoid habit: "&amp;V545&amp;".","")</f>
        <v/>
      </c>
      <c r="CF545" s="41" t="str">
        <f>IF(W545&lt;&gt;"","Flower color: "&amp;W545&amp;".","")</f>
        <v/>
      </c>
      <c r="CG545" s="41" t="str">
        <f>IF(X545&lt;&gt;"","Height in centimeters: "&amp;X545&amp;".","")</f>
        <v/>
      </c>
      <c r="CH545" s="41" t="str">
        <f>IF(Y545&lt;&gt;"",Y545&amp;".","")</f>
        <v/>
      </c>
      <c r="CI545" s="41" t="str">
        <f t="shared" si="94"/>
        <v/>
      </c>
      <c r="CJ545" t="str">
        <f t="shared" si="95"/>
        <v/>
      </c>
      <c r="CK545" s="41" t="str">
        <f>IF(T545&lt;&gt;"","''habit'':"&amp;"''"&amp;T545&amp;"'',","")</f>
        <v/>
      </c>
      <c r="CL545" s="41" t="str">
        <f>IF(U545&lt;&gt;"","''life cycle habit'':"&amp;"''"&amp;U545&amp;"'',","")</f>
        <v/>
      </c>
      <c r="CM545" s="41" t="str">
        <f>IF(V545&lt;&gt;"","''graminoidHabit'':"&amp;"''"&amp;V545&amp;"'',","")</f>
        <v/>
      </c>
      <c r="CN545" s="41" t="str">
        <f>IF(W545&lt;&gt;"","''flower color'':"&amp;"''"&amp;W545&amp;"'',","")</f>
        <v/>
      </c>
      <c r="CO545" s="41" t="str">
        <f>IF(X545&lt;&gt;"","''heightInCentimeters'':"&amp;X545&amp;",","")</f>
        <v/>
      </c>
      <c r="CP545" s="41" t="str">
        <f>IF(Y545&lt;&gt;"",Y545,"")</f>
        <v/>
      </c>
      <c r="CQ545" s="41" t="str">
        <f t="shared" si="96"/>
        <v/>
      </c>
      <c r="CR545" s="42" t="str">
        <f t="shared" si="97"/>
        <v/>
      </c>
      <c r="CS545" t="str">
        <f t="shared" si="98"/>
        <v/>
      </c>
      <c r="CT545" t="str">
        <f>IF(L545="Y","tissue","")</f>
        <v/>
      </c>
      <c r="CU545" t="str">
        <f>IF(L545="Y","in collection","")</f>
        <v/>
      </c>
      <c r="CV545" t="str">
        <f>IF(L545="Y","dessicated","")</f>
        <v/>
      </c>
    </row>
    <row r="546" spans="1:100" ht="16.5" x14ac:dyDescent="0.3">
      <c r="A546" s="7"/>
      <c r="B546" s="19"/>
      <c r="C546" s="19"/>
      <c r="D546" s="19"/>
      <c r="E546" s="19"/>
      <c r="F546" s="19"/>
      <c r="G546" s="10"/>
      <c r="H546" s="14"/>
      <c r="I546" s="19"/>
      <c r="J546" s="19"/>
      <c r="K546" s="10"/>
      <c r="L546" s="19"/>
      <c r="M546" s="19"/>
      <c r="N546" s="19"/>
      <c r="O546" s="19"/>
      <c r="P546" s="19"/>
      <c r="Q546" s="24"/>
      <c r="R546" s="14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29"/>
      <c r="AL546" s="29"/>
      <c r="AM546" s="7"/>
      <c r="AN546" s="7"/>
      <c r="AO546" s="7"/>
      <c r="AP546" s="19"/>
      <c r="AQ546" s="19"/>
      <c r="AR546" s="19"/>
      <c r="AS546" s="14"/>
      <c r="AT546" s="19"/>
      <c r="AU546" s="19"/>
      <c r="AV546" s="19"/>
      <c r="AW546" s="14"/>
      <c r="AX546" s="19"/>
      <c r="AY546" s="19"/>
      <c r="AZ546" s="19"/>
      <c r="BA546" s="19"/>
      <c r="BB546" s="19"/>
      <c r="BC546" s="19"/>
      <c r="BD546" s="19"/>
      <c r="BE546" s="19"/>
      <c r="BF546" s="14"/>
      <c r="BG546" s="35" t="str">
        <f>IF(BB546&lt;&gt;"","&lt;a href='https://www.inaturalist.org/observations/"&amp;BB546&amp;" 'target='_blank' style='color: blue'&gt;iNaturalist Record: "&amp;BB546&amp;"&lt;/a&gt; ","")</f>
        <v/>
      </c>
      <c r="BH546" s="36" t="str">
        <f>IF(AT546&lt;&gt;"",AT546&amp;". ","")</f>
        <v/>
      </c>
      <c r="BI546" s="36" t="str">
        <f>IF(AV546&lt;&gt;"","Land use/disturbance history: "&amp;AV546&amp;". ","")</f>
        <v/>
      </c>
      <c r="BJ546" s="36" t="str">
        <f>IF(AW546&lt;&gt;"","Slope in degrees: "&amp;AW546&amp;". ","")</f>
        <v/>
      </c>
      <c r="BK546" s="36" t="str">
        <f>IF(AX546&lt;&gt;"","Slope aspect: "&amp;AX546&amp;". ","")</f>
        <v/>
      </c>
      <c r="BL546" s="36" t="str">
        <f>IF(AY546&lt;&gt;"","Soil description: "&amp;AY546&amp;". ","")</f>
        <v/>
      </c>
      <c r="BM546" s="36" t="str">
        <f>IF(BA546&lt;&gt;"","Terrain: "&amp;BA546&amp;". ","")</f>
        <v/>
      </c>
      <c r="BN546" s="36" t="str">
        <f t="shared" si="88"/>
        <v/>
      </c>
      <c r="BO546" t="str">
        <f t="shared" si="89"/>
        <v/>
      </c>
      <c r="BP546" t="str">
        <f>IF(BD546&lt;&gt;"","Permit: "&amp;BD546,"")</f>
        <v/>
      </c>
      <c r="BQ546" s="41" t="str">
        <f>IF(AA546="Abundant","Estimated frequency within viewshed: Abundant (&gt;500).",IF(AA546="Common","Estimated frequency within viewshed: Common (101-500).",IF(AA546="Frequent","Estimated frequency within viewshed: Frequent (11-100).",IF(AA546="Occasional","Estimated frequency within viewshed: Occasional (6-10).",IF(AA546="Rare","Estimated frequency within viewshed: Rare (1-5).","")))))</f>
        <v/>
      </c>
      <c r="BR546" s="41" t="str">
        <f>IF(B546&lt;&gt;"",B546&amp;". ","")</f>
        <v/>
      </c>
      <c r="BS546" s="41" t="str">
        <f>IF(M546="Same individual","Tissue sample collected.",IF(M546="Same population","Tissue sample collected from another individual in the same population.",""))</f>
        <v/>
      </c>
      <c r="BT546" s="41" t="str">
        <f>IF(R546&lt;&gt;"","Seed sample collected from "&amp;R546&amp;" plants within the same population.","")</f>
        <v/>
      </c>
      <c r="BU546" s="41" t="str">
        <f>IF(AB546&lt;&gt;"",AB546&amp;". ","")</f>
        <v/>
      </c>
      <c r="BV546" s="41" t="str">
        <f>IF(AE546&lt;&gt;"","Landowner: "&amp;AE546&amp;".","")</f>
        <v/>
      </c>
      <c r="BW546" s="41" t="str">
        <f>IF(AF546&lt;&gt;"","Element Occurrence ID: "&amp;AF546&amp;".","")</f>
        <v/>
      </c>
      <c r="BX546" s="41" t="str">
        <f t="shared" si="90"/>
        <v/>
      </c>
      <c r="BY546" t="str">
        <f t="shared" si="91"/>
        <v/>
      </c>
      <c r="BZ546" s="41" t="str">
        <f t="shared" si="92"/>
        <v/>
      </c>
      <c r="CA546" t="str">
        <f t="shared" si="93"/>
        <v/>
      </c>
      <c r="CB546" s="41" t="str">
        <f>IF(AU546&lt;&gt;"","Area immediately surrounding specimen: "&amp;AU546&amp;".","")</f>
        <v/>
      </c>
      <c r="CC546" s="41" t="str">
        <f>IF(T546&lt;&gt;"","Habit: "&amp;T546&amp;".","")</f>
        <v/>
      </c>
      <c r="CD546" s="41" t="str">
        <f>IF(U546&lt;&gt;"","Life history habit: "&amp;U546&amp;".","")</f>
        <v/>
      </c>
      <c r="CE546" s="41" t="str">
        <f>IF(V546&lt;&gt;"","Graminoid habit: "&amp;V546&amp;".","")</f>
        <v/>
      </c>
      <c r="CF546" s="41" t="str">
        <f>IF(W546&lt;&gt;"","Flower color: "&amp;W546&amp;".","")</f>
        <v/>
      </c>
      <c r="CG546" s="41" t="str">
        <f>IF(X546&lt;&gt;"","Height in centimeters: "&amp;X546&amp;".","")</f>
        <v/>
      </c>
      <c r="CH546" s="41" t="str">
        <f>IF(Y546&lt;&gt;"",Y546&amp;".","")</f>
        <v/>
      </c>
      <c r="CI546" s="41" t="str">
        <f t="shared" si="94"/>
        <v/>
      </c>
      <c r="CJ546" t="str">
        <f t="shared" si="95"/>
        <v/>
      </c>
      <c r="CK546" s="41" t="str">
        <f>IF(T546&lt;&gt;"","''habit'':"&amp;"''"&amp;T546&amp;"'',","")</f>
        <v/>
      </c>
      <c r="CL546" s="41" t="str">
        <f>IF(U546&lt;&gt;"","''life cycle habit'':"&amp;"''"&amp;U546&amp;"'',","")</f>
        <v/>
      </c>
      <c r="CM546" s="41" t="str">
        <f>IF(V546&lt;&gt;"","''graminoidHabit'':"&amp;"''"&amp;V546&amp;"'',","")</f>
        <v/>
      </c>
      <c r="CN546" s="41" t="str">
        <f>IF(W546&lt;&gt;"","''flower color'':"&amp;"''"&amp;W546&amp;"'',","")</f>
        <v/>
      </c>
      <c r="CO546" s="41" t="str">
        <f>IF(X546&lt;&gt;"","''heightInCentimeters'':"&amp;X546&amp;",","")</f>
        <v/>
      </c>
      <c r="CP546" s="41" t="str">
        <f>IF(Y546&lt;&gt;"",Y546,"")</f>
        <v/>
      </c>
      <c r="CQ546" s="41" t="str">
        <f t="shared" si="96"/>
        <v/>
      </c>
      <c r="CR546" s="42" t="str">
        <f t="shared" si="97"/>
        <v/>
      </c>
      <c r="CS546" t="str">
        <f t="shared" si="98"/>
        <v/>
      </c>
      <c r="CT546" t="str">
        <f>IF(L546="Y","tissue","")</f>
        <v/>
      </c>
      <c r="CU546" t="str">
        <f>IF(L546="Y","in collection","")</f>
        <v/>
      </c>
      <c r="CV546" t="str">
        <f>IF(L546="Y","dessicated","")</f>
        <v/>
      </c>
    </row>
    <row r="547" spans="1:100" ht="16.5" x14ac:dyDescent="0.3">
      <c r="A547" s="7"/>
      <c r="B547" s="19"/>
      <c r="C547" s="19"/>
      <c r="D547" s="19"/>
      <c r="E547" s="19"/>
      <c r="F547" s="19"/>
      <c r="G547" s="10"/>
      <c r="H547" s="14"/>
      <c r="I547" s="19"/>
      <c r="J547" s="19"/>
      <c r="K547" s="10"/>
      <c r="L547" s="19"/>
      <c r="M547" s="19"/>
      <c r="N547" s="19"/>
      <c r="O547" s="19"/>
      <c r="P547" s="19"/>
      <c r="Q547" s="24"/>
      <c r="R547" s="14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29"/>
      <c r="AL547" s="29"/>
      <c r="AM547" s="7"/>
      <c r="AN547" s="7"/>
      <c r="AO547" s="7"/>
      <c r="AP547" s="19"/>
      <c r="AQ547" s="19"/>
      <c r="AR547" s="19"/>
      <c r="AS547" s="14"/>
      <c r="AT547" s="19"/>
      <c r="AU547" s="19"/>
      <c r="AV547" s="19"/>
      <c r="AW547" s="14"/>
      <c r="AX547" s="19"/>
      <c r="AY547" s="19"/>
      <c r="AZ547" s="19"/>
      <c r="BA547" s="19"/>
      <c r="BB547" s="19"/>
      <c r="BC547" s="19"/>
      <c r="BD547" s="19"/>
      <c r="BE547" s="19"/>
      <c r="BF547" s="14"/>
      <c r="BG547" s="35" t="str">
        <f>IF(BB547&lt;&gt;"","&lt;a href='https://www.inaturalist.org/observations/"&amp;BB547&amp;" 'target='_blank' style='color: blue'&gt;iNaturalist Record: "&amp;BB547&amp;"&lt;/a&gt; ","")</f>
        <v/>
      </c>
      <c r="BH547" s="36" t="str">
        <f>IF(AT547&lt;&gt;"",AT547&amp;". ","")</f>
        <v/>
      </c>
      <c r="BI547" s="36" t="str">
        <f>IF(AV547&lt;&gt;"","Land use/disturbance history: "&amp;AV547&amp;". ","")</f>
        <v/>
      </c>
      <c r="BJ547" s="36" t="str">
        <f>IF(AW547&lt;&gt;"","Slope in degrees: "&amp;AW547&amp;". ","")</f>
        <v/>
      </c>
      <c r="BK547" s="36" t="str">
        <f>IF(AX547&lt;&gt;"","Slope aspect: "&amp;AX547&amp;". ","")</f>
        <v/>
      </c>
      <c r="BL547" s="36" t="str">
        <f>IF(AY547&lt;&gt;"","Soil description: "&amp;AY547&amp;". ","")</f>
        <v/>
      </c>
      <c r="BM547" s="36" t="str">
        <f>IF(BA547&lt;&gt;"","Terrain: "&amp;BA547&amp;". ","")</f>
        <v/>
      </c>
      <c r="BN547" s="36" t="str">
        <f t="shared" si="88"/>
        <v/>
      </c>
      <c r="BO547" t="str">
        <f t="shared" si="89"/>
        <v/>
      </c>
      <c r="BP547" t="str">
        <f>IF(BD547&lt;&gt;"","Permit: "&amp;BD547,"")</f>
        <v/>
      </c>
      <c r="BQ547" s="41" t="str">
        <f>IF(AA547="Abundant","Estimated frequency within viewshed: Abundant (&gt;500).",IF(AA547="Common","Estimated frequency within viewshed: Common (101-500).",IF(AA547="Frequent","Estimated frequency within viewshed: Frequent (11-100).",IF(AA547="Occasional","Estimated frequency within viewshed: Occasional (6-10).",IF(AA547="Rare","Estimated frequency within viewshed: Rare (1-5).","")))))</f>
        <v/>
      </c>
      <c r="BR547" s="41" t="str">
        <f>IF(B547&lt;&gt;"",B547&amp;". ","")</f>
        <v/>
      </c>
      <c r="BS547" s="41" t="str">
        <f>IF(M547="Same individual","Tissue sample collected.",IF(M547="Same population","Tissue sample collected from another individual in the same population.",""))</f>
        <v/>
      </c>
      <c r="BT547" s="41" t="str">
        <f>IF(R547&lt;&gt;"","Seed sample collected from "&amp;R547&amp;" plants within the same population.","")</f>
        <v/>
      </c>
      <c r="BU547" s="41" t="str">
        <f>IF(AB547&lt;&gt;"",AB547&amp;". ","")</f>
        <v/>
      </c>
      <c r="BV547" s="41" t="str">
        <f>IF(AE547&lt;&gt;"","Landowner: "&amp;AE547&amp;".","")</f>
        <v/>
      </c>
      <c r="BW547" s="41" t="str">
        <f>IF(AF547&lt;&gt;"","Element Occurrence ID: "&amp;AF547&amp;".","")</f>
        <v/>
      </c>
      <c r="BX547" s="41" t="str">
        <f t="shared" si="90"/>
        <v/>
      </c>
      <c r="BY547" t="str">
        <f t="shared" si="91"/>
        <v/>
      </c>
      <c r="BZ547" s="41" t="str">
        <f t="shared" si="92"/>
        <v/>
      </c>
      <c r="CA547" t="str">
        <f t="shared" si="93"/>
        <v/>
      </c>
      <c r="CB547" s="41" t="str">
        <f>IF(AU547&lt;&gt;"","Area immediately surrounding specimen: "&amp;AU547&amp;".","")</f>
        <v/>
      </c>
      <c r="CC547" s="41" t="str">
        <f>IF(T547&lt;&gt;"","Habit: "&amp;T547&amp;".","")</f>
        <v/>
      </c>
      <c r="CD547" s="41" t="str">
        <f>IF(U547&lt;&gt;"","Life history habit: "&amp;U547&amp;".","")</f>
        <v/>
      </c>
      <c r="CE547" s="41" t="str">
        <f>IF(V547&lt;&gt;"","Graminoid habit: "&amp;V547&amp;".","")</f>
        <v/>
      </c>
      <c r="CF547" s="41" t="str">
        <f>IF(W547&lt;&gt;"","Flower color: "&amp;W547&amp;".","")</f>
        <v/>
      </c>
      <c r="CG547" s="41" t="str">
        <f>IF(X547&lt;&gt;"","Height in centimeters: "&amp;X547&amp;".","")</f>
        <v/>
      </c>
      <c r="CH547" s="41" t="str">
        <f>IF(Y547&lt;&gt;"",Y547&amp;".","")</f>
        <v/>
      </c>
      <c r="CI547" s="41" t="str">
        <f t="shared" si="94"/>
        <v/>
      </c>
      <c r="CJ547" t="str">
        <f t="shared" si="95"/>
        <v/>
      </c>
      <c r="CK547" s="41" t="str">
        <f>IF(T547&lt;&gt;"","''habit'':"&amp;"''"&amp;T547&amp;"'',","")</f>
        <v/>
      </c>
      <c r="CL547" s="41" t="str">
        <f>IF(U547&lt;&gt;"","''life cycle habit'':"&amp;"''"&amp;U547&amp;"'',","")</f>
        <v/>
      </c>
      <c r="CM547" s="41" t="str">
        <f>IF(V547&lt;&gt;"","''graminoidHabit'':"&amp;"''"&amp;V547&amp;"'',","")</f>
        <v/>
      </c>
      <c r="CN547" s="41" t="str">
        <f>IF(W547&lt;&gt;"","''flower color'':"&amp;"''"&amp;W547&amp;"'',","")</f>
        <v/>
      </c>
      <c r="CO547" s="41" t="str">
        <f>IF(X547&lt;&gt;"","''heightInCentimeters'':"&amp;X547&amp;",","")</f>
        <v/>
      </c>
      <c r="CP547" s="41" t="str">
        <f>IF(Y547&lt;&gt;"",Y547,"")</f>
        <v/>
      </c>
      <c r="CQ547" s="41" t="str">
        <f t="shared" si="96"/>
        <v/>
      </c>
      <c r="CR547" s="42" t="str">
        <f t="shared" si="97"/>
        <v/>
      </c>
      <c r="CS547" t="str">
        <f t="shared" si="98"/>
        <v/>
      </c>
      <c r="CT547" t="str">
        <f>IF(L547="Y","tissue","")</f>
        <v/>
      </c>
      <c r="CU547" t="str">
        <f>IF(L547="Y","in collection","")</f>
        <v/>
      </c>
      <c r="CV547" t="str">
        <f>IF(L547="Y","dessicated","")</f>
        <v/>
      </c>
    </row>
    <row r="548" spans="1:100" ht="16.5" x14ac:dyDescent="0.3">
      <c r="A548" s="7"/>
      <c r="B548" s="19"/>
      <c r="C548" s="19"/>
      <c r="D548" s="19"/>
      <c r="E548" s="19"/>
      <c r="F548" s="19"/>
      <c r="G548" s="10"/>
      <c r="H548" s="14"/>
      <c r="I548" s="19"/>
      <c r="J548" s="19"/>
      <c r="K548" s="10"/>
      <c r="L548" s="19"/>
      <c r="M548" s="19"/>
      <c r="N548" s="19"/>
      <c r="O548" s="19"/>
      <c r="P548" s="19"/>
      <c r="Q548" s="24"/>
      <c r="R548" s="14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29"/>
      <c r="AL548" s="29"/>
      <c r="AM548" s="7"/>
      <c r="AN548" s="7"/>
      <c r="AO548" s="7"/>
      <c r="AP548" s="19"/>
      <c r="AQ548" s="19"/>
      <c r="AR548" s="19"/>
      <c r="AS548" s="14"/>
      <c r="AT548" s="19"/>
      <c r="AU548" s="19"/>
      <c r="AV548" s="19"/>
      <c r="AW548" s="14"/>
      <c r="AX548" s="19"/>
      <c r="AY548" s="19"/>
      <c r="AZ548" s="19"/>
      <c r="BA548" s="19"/>
      <c r="BB548" s="19"/>
      <c r="BC548" s="19"/>
      <c r="BD548" s="19"/>
      <c r="BE548" s="19"/>
      <c r="BF548" s="14"/>
      <c r="BG548" s="35" t="str">
        <f>IF(BB548&lt;&gt;"","&lt;a href='https://www.inaturalist.org/observations/"&amp;BB548&amp;" 'target='_blank' style='color: blue'&gt;iNaturalist Record: "&amp;BB548&amp;"&lt;/a&gt; ","")</f>
        <v/>
      </c>
      <c r="BH548" s="36" t="str">
        <f>IF(AT548&lt;&gt;"",AT548&amp;". ","")</f>
        <v/>
      </c>
      <c r="BI548" s="36" t="str">
        <f>IF(AV548&lt;&gt;"","Land use/disturbance history: "&amp;AV548&amp;". ","")</f>
        <v/>
      </c>
      <c r="BJ548" s="36" t="str">
        <f>IF(AW548&lt;&gt;"","Slope in degrees: "&amp;AW548&amp;". ","")</f>
        <v/>
      </c>
      <c r="BK548" s="36" t="str">
        <f>IF(AX548&lt;&gt;"","Slope aspect: "&amp;AX548&amp;". ","")</f>
        <v/>
      </c>
      <c r="BL548" s="36" t="str">
        <f>IF(AY548&lt;&gt;"","Soil description: "&amp;AY548&amp;". ","")</f>
        <v/>
      </c>
      <c r="BM548" s="36" t="str">
        <f>IF(BA548&lt;&gt;"","Terrain: "&amp;BA548&amp;". ","")</f>
        <v/>
      </c>
      <c r="BN548" s="36" t="str">
        <f t="shared" si="88"/>
        <v/>
      </c>
      <c r="BO548" t="str">
        <f t="shared" si="89"/>
        <v/>
      </c>
      <c r="BP548" t="str">
        <f>IF(BD548&lt;&gt;"","Permit: "&amp;BD548,"")</f>
        <v/>
      </c>
      <c r="BQ548" s="41" t="str">
        <f>IF(AA548="Abundant","Estimated frequency within viewshed: Abundant (&gt;500).",IF(AA548="Common","Estimated frequency within viewshed: Common (101-500).",IF(AA548="Frequent","Estimated frequency within viewshed: Frequent (11-100).",IF(AA548="Occasional","Estimated frequency within viewshed: Occasional (6-10).",IF(AA548="Rare","Estimated frequency within viewshed: Rare (1-5).","")))))</f>
        <v/>
      </c>
      <c r="BR548" s="41" t="str">
        <f>IF(B548&lt;&gt;"",B548&amp;". ","")</f>
        <v/>
      </c>
      <c r="BS548" s="41" t="str">
        <f>IF(M548="Same individual","Tissue sample collected.",IF(M548="Same population","Tissue sample collected from another individual in the same population.",""))</f>
        <v/>
      </c>
      <c r="BT548" s="41" t="str">
        <f>IF(R548&lt;&gt;"","Seed sample collected from "&amp;R548&amp;" plants within the same population.","")</f>
        <v/>
      </c>
      <c r="BU548" s="41" t="str">
        <f>IF(AB548&lt;&gt;"",AB548&amp;". ","")</f>
        <v/>
      </c>
      <c r="BV548" s="41" t="str">
        <f>IF(AE548&lt;&gt;"","Landowner: "&amp;AE548&amp;".","")</f>
        <v/>
      </c>
      <c r="BW548" s="41" t="str">
        <f>IF(AF548&lt;&gt;"","Element Occurrence ID: "&amp;AF548&amp;".","")</f>
        <v/>
      </c>
      <c r="BX548" s="41" t="str">
        <f t="shared" si="90"/>
        <v/>
      </c>
      <c r="BY548" t="str">
        <f t="shared" si="91"/>
        <v/>
      </c>
      <c r="BZ548" s="41" t="str">
        <f t="shared" si="92"/>
        <v/>
      </c>
      <c r="CA548" t="str">
        <f t="shared" si="93"/>
        <v/>
      </c>
      <c r="CB548" s="41" t="str">
        <f>IF(AU548&lt;&gt;"","Area immediately surrounding specimen: "&amp;AU548&amp;".","")</f>
        <v/>
      </c>
      <c r="CC548" s="41" t="str">
        <f>IF(T548&lt;&gt;"","Habit: "&amp;T548&amp;".","")</f>
        <v/>
      </c>
      <c r="CD548" s="41" t="str">
        <f>IF(U548&lt;&gt;"","Life history habit: "&amp;U548&amp;".","")</f>
        <v/>
      </c>
      <c r="CE548" s="41" t="str">
        <f>IF(V548&lt;&gt;"","Graminoid habit: "&amp;V548&amp;".","")</f>
        <v/>
      </c>
      <c r="CF548" s="41" t="str">
        <f>IF(W548&lt;&gt;"","Flower color: "&amp;W548&amp;".","")</f>
        <v/>
      </c>
      <c r="CG548" s="41" t="str">
        <f>IF(X548&lt;&gt;"","Height in centimeters: "&amp;X548&amp;".","")</f>
        <v/>
      </c>
      <c r="CH548" s="41" t="str">
        <f>IF(Y548&lt;&gt;"",Y548&amp;".","")</f>
        <v/>
      </c>
      <c r="CI548" s="41" t="str">
        <f t="shared" si="94"/>
        <v/>
      </c>
      <c r="CJ548" t="str">
        <f t="shared" si="95"/>
        <v/>
      </c>
      <c r="CK548" s="41" t="str">
        <f>IF(T548&lt;&gt;"","''habit'':"&amp;"''"&amp;T548&amp;"'',","")</f>
        <v/>
      </c>
      <c r="CL548" s="41" t="str">
        <f>IF(U548&lt;&gt;"","''life cycle habit'':"&amp;"''"&amp;U548&amp;"'',","")</f>
        <v/>
      </c>
      <c r="CM548" s="41" t="str">
        <f>IF(V548&lt;&gt;"","''graminoidHabit'':"&amp;"''"&amp;V548&amp;"'',","")</f>
        <v/>
      </c>
      <c r="CN548" s="41" t="str">
        <f>IF(W548&lt;&gt;"","''flower color'':"&amp;"''"&amp;W548&amp;"'',","")</f>
        <v/>
      </c>
      <c r="CO548" s="41" t="str">
        <f>IF(X548&lt;&gt;"","''heightInCentimeters'':"&amp;X548&amp;",","")</f>
        <v/>
      </c>
      <c r="CP548" s="41" t="str">
        <f>IF(Y548&lt;&gt;"",Y548,"")</f>
        <v/>
      </c>
      <c r="CQ548" s="41" t="str">
        <f t="shared" si="96"/>
        <v/>
      </c>
      <c r="CR548" s="42" t="str">
        <f t="shared" si="97"/>
        <v/>
      </c>
      <c r="CS548" t="str">
        <f t="shared" si="98"/>
        <v/>
      </c>
      <c r="CT548" t="str">
        <f>IF(L548="Y","tissue","")</f>
        <v/>
      </c>
      <c r="CU548" t="str">
        <f>IF(L548="Y","in collection","")</f>
        <v/>
      </c>
      <c r="CV548" t="str">
        <f>IF(L548="Y","dessicated","")</f>
        <v/>
      </c>
    </row>
    <row r="549" spans="1:100" ht="16.5" x14ac:dyDescent="0.3">
      <c r="A549" s="7"/>
      <c r="B549" s="19"/>
      <c r="C549" s="19"/>
      <c r="D549" s="19"/>
      <c r="E549" s="19"/>
      <c r="F549" s="19"/>
      <c r="G549" s="10"/>
      <c r="H549" s="14"/>
      <c r="I549" s="19"/>
      <c r="J549" s="19"/>
      <c r="K549" s="10"/>
      <c r="L549" s="19"/>
      <c r="M549" s="19"/>
      <c r="N549" s="19"/>
      <c r="O549" s="19"/>
      <c r="P549" s="19"/>
      <c r="Q549" s="24"/>
      <c r="R549" s="14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29"/>
      <c r="AL549" s="29"/>
      <c r="AM549" s="7"/>
      <c r="AN549" s="7"/>
      <c r="AO549" s="7"/>
      <c r="AP549" s="19"/>
      <c r="AQ549" s="19"/>
      <c r="AR549" s="19"/>
      <c r="AS549" s="14"/>
      <c r="AT549" s="19"/>
      <c r="AU549" s="19"/>
      <c r="AV549" s="19"/>
      <c r="AW549" s="14"/>
      <c r="AX549" s="19"/>
      <c r="AY549" s="19"/>
      <c r="AZ549" s="19"/>
      <c r="BA549" s="19"/>
      <c r="BB549" s="19"/>
      <c r="BC549" s="19"/>
      <c r="BD549" s="19"/>
      <c r="BE549" s="19"/>
      <c r="BF549" s="14"/>
      <c r="BG549" s="35" t="str">
        <f>IF(BB549&lt;&gt;"","&lt;a href='https://www.inaturalist.org/observations/"&amp;BB549&amp;" 'target='_blank' style='color: blue'&gt;iNaturalist Record: "&amp;BB549&amp;"&lt;/a&gt; ","")</f>
        <v/>
      </c>
      <c r="BH549" s="36" t="str">
        <f>IF(AT549&lt;&gt;"",AT549&amp;". ","")</f>
        <v/>
      </c>
      <c r="BI549" s="36" t="str">
        <f>IF(AV549&lt;&gt;"","Land use/disturbance history: "&amp;AV549&amp;". ","")</f>
        <v/>
      </c>
      <c r="BJ549" s="36" t="str">
        <f>IF(AW549&lt;&gt;"","Slope in degrees: "&amp;AW549&amp;". ","")</f>
        <v/>
      </c>
      <c r="BK549" s="36" t="str">
        <f>IF(AX549&lt;&gt;"","Slope aspect: "&amp;AX549&amp;". ","")</f>
        <v/>
      </c>
      <c r="BL549" s="36" t="str">
        <f>IF(AY549&lt;&gt;"","Soil description: "&amp;AY549&amp;". ","")</f>
        <v/>
      </c>
      <c r="BM549" s="36" t="str">
        <f>IF(BA549&lt;&gt;"","Terrain: "&amp;BA549&amp;". ","")</f>
        <v/>
      </c>
      <c r="BN549" s="36" t="str">
        <f t="shared" si="88"/>
        <v/>
      </c>
      <c r="BO549" t="str">
        <f t="shared" si="89"/>
        <v/>
      </c>
      <c r="BP549" t="str">
        <f>IF(BD549&lt;&gt;"","Permit: "&amp;BD549,"")</f>
        <v/>
      </c>
      <c r="BQ549" s="41" t="str">
        <f>IF(AA549="Abundant","Estimated frequency within viewshed: Abundant (&gt;500).",IF(AA549="Common","Estimated frequency within viewshed: Common (101-500).",IF(AA549="Frequent","Estimated frequency within viewshed: Frequent (11-100).",IF(AA549="Occasional","Estimated frequency within viewshed: Occasional (6-10).",IF(AA549="Rare","Estimated frequency within viewshed: Rare (1-5).","")))))</f>
        <v/>
      </c>
      <c r="BR549" s="41" t="str">
        <f>IF(B549&lt;&gt;"",B549&amp;". ","")</f>
        <v/>
      </c>
      <c r="BS549" s="41" t="str">
        <f>IF(M549="Same individual","Tissue sample collected.",IF(M549="Same population","Tissue sample collected from another individual in the same population.",""))</f>
        <v/>
      </c>
      <c r="BT549" s="41" t="str">
        <f>IF(R549&lt;&gt;"","Seed sample collected from "&amp;R549&amp;" plants within the same population.","")</f>
        <v/>
      </c>
      <c r="BU549" s="41" t="str">
        <f>IF(AB549&lt;&gt;"",AB549&amp;". ","")</f>
        <v/>
      </c>
      <c r="BV549" s="41" t="str">
        <f>IF(AE549&lt;&gt;"","Landowner: "&amp;AE549&amp;".","")</f>
        <v/>
      </c>
      <c r="BW549" s="41" t="str">
        <f>IF(AF549&lt;&gt;"","Element Occurrence ID: "&amp;AF549&amp;".","")</f>
        <v/>
      </c>
      <c r="BX549" s="41" t="str">
        <f t="shared" si="90"/>
        <v/>
      </c>
      <c r="BY549" t="str">
        <f t="shared" si="91"/>
        <v/>
      </c>
      <c r="BZ549" s="41" t="str">
        <f t="shared" si="92"/>
        <v/>
      </c>
      <c r="CA549" t="str">
        <f t="shared" si="93"/>
        <v/>
      </c>
      <c r="CB549" s="41" t="str">
        <f>IF(AU549&lt;&gt;"","Area immediately surrounding specimen: "&amp;AU549&amp;".","")</f>
        <v/>
      </c>
      <c r="CC549" s="41" t="str">
        <f>IF(T549&lt;&gt;"","Habit: "&amp;T549&amp;".","")</f>
        <v/>
      </c>
      <c r="CD549" s="41" t="str">
        <f>IF(U549&lt;&gt;"","Life history habit: "&amp;U549&amp;".","")</f>
        <v/>
      </c>
      <c r="CE549" s="41" t="str">
        <f>IF(V549&lt;&gt;"","Graminoid habit: "&amp;V549&amp;".","")</f>
        <v/>
      </c>
      <c r="CF549" s="41" t="str">
        <f>IF(W549&lt;&gt;"","Flower color: "&amp;W549&amp;".","")</f>
        <v/>
      </c>
      <c r="CG549" s="41" t="str">
        <f>IF(X549&lt;&gt;"","Height in centimeters: "&amp;X549&amp;".","")</f>
        <v/>
      </c>
      <c r="CH549" s="41" t="str">
        <f>IF(Y549&lt;&gt;"",Y549&amp;".","")</f>
        <v/>
      </c>
      <c r="CI549" s="41" t="str">
        <f t="shared" si="94"/>
        <v/>
      </c>
      <c r="CJ549" t="str">
        <f t="shared" si="95"/>
        <v/>
      </c>
      <c r="CK549" s="41" t="str">
        <f>IF(T549&lt;&gt;"","''habit'':"&amp;"''"&amp;T549&amp;"'',","")</f>
        <v/>
      </c>
      <c r="CL549" s="41" t="str">
        <f>IF(U549&lt;&gt;"","''life cycle habit'':"&amp;"''"&amp;U549&amp;"'',","")</f>
        <v/>
      </c>
      <c r="CM549" s="41" t="str">
        <f>IF(V549&lt;&gt;"","''graminoidHabit'':"&amp;"''"&amp;V549&amp;"'',","")</f>
        <v/>
      </c>
      <c r="CN549" s="41" t="str">
        <f>IF(W549&lt;&gt;"","''flower color'':"&amp;"''"&amp;W549&amp;"'',","")</f>
        <v/>
      </c>
      <c r="CO549" s="41" t="str">
        <f>IF(X549&lt;&gt;"","''heightInCentimeters'':"&amp;X549&amp;",","")</f>
        <v/>
      </c>
      <c r="CP549" s="41" t="str">
        <f>IF(Y549&lt;&gt;"",Y549,"")</f>
        <v/>
      </c>
      <c r="CQ549" s="41" t="str">
        <f t="shared" si="96"/>
        <v/>
      </c>
      <c r="CR549" s="42" t="str">
        <f t="shared" si="97"/>
        <v/>
      </c>
      <c r="CS549" t="str">
        <f t="shared" si="98"/>
        <v/>
      </c>
      <c r="CT549" t="str">
        <f>IF(L549="Y","tissue","")</f>
        <v/>
      </c>
      <c r="CU549" t="str">
        <f>IF(L549="Y","in collection","")</f>
        <v/>
      </c>
      <c r="CV549" t="str">
        <f>IF(L549="Y","dessicated","")</f>
        <v/>
      </c>
    </row>
    <row r="550" spans="1:100" ht="16.5" x14ac:dyDescent="0.3">
      <c r="A550" s="7"/>
      <c r="B550" s="19"/>
      <c r="C550" s="19"/>
      <c r="D550" s="19"/>
      <c r="E550" s="19"/>
      <c r="F550" s="19"/>
      <c r="G550" s="10"/>
      <c r="H550" s="14"/>
      <c r="I550" s="19"/>
      <c r="J550" s="19"/>
      <c r="K550" s="10"/>
      <c r="L550" s="19"/>
      <c r="M550" s="19"/>
      <c r="N550" s="19"/>
      <c r="O550" s="19"/>
      <c r="P550" s="19"/>
      <c r="Q550" s="24"/>
      <c r="R550" s="14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29"/>
      <c r="AL550" s="29"/>
      <c r="AM550" s="7"/>
      <c r="AN550" s="7"/>
      <c r="AO550" s="7"/>
      <c r="AP550" s="19"/>
      <c r="AQ550" s="19"/>
      <c r="AR550" s="19"/>
      <c r="AS550" s="14"/>
      <c r="AT550" s="19"/>
      <c r="AU550" s="19"/>
      <c r="AV550" s="19"/>
      <c r="AW550" s="14"/>
      <c r="AX550" s="19"/>
      <c r="AY550" s="19"/>
      <c r="AZ550" s="19"/>
      <c r="BA550" s="19"/>
      <c r="BB550" s="19"/>
      <c r="BC550" s="19"/>
      <c r="BD550" s="19"/>
      <c r="BE550" s="19"/>
      <c r="BF550" s="14"/>
      <c r="BG550" s="35" t="str">
        <f>IF(BB550&lt;&gt;"","&lt;a href='https://www.inaturalist.org/observations/"&amp;BB550&amp;" 'target='_blank' style='color: blue'&gt;iNaturalist Record: "&amp;BB550&amp;"&lt;/a&gt; ","")</f>
        <v/>
      </c>
      <c r="BH550" s="36" t="str">
        <f>IF(AT550&lt;&gt;"",AT550&amp;". ","")</f>
        <v/>
      </c>
      <c r="BI550" s="36" t="str">
        <f>IF(AV550&lt;&gt;"","Land use/disturbance history: "&amp;AV550&amp;". ","")</f>
        <v/>
      </c>
      <c r="BJ550" s="36" t="str">
        <f>IF(AW550&lt;&gt;"","Slope in degrees: "&amp;AW550&amp;". ","")</f>
        <v/>
      </c>
      <c r="BK550" s="36" t="str">
        <f>IF(AX550&lt;&gt;"","Slope aspect: "&amp;AX550&amp;". ","")</f>
        <v/>
      </c>
      <c r="BL550" s="36" t="str">
        <f>IF(AY550&lt;&gt;"","Soil description: "&amp;AY550&amp;". ","")</f>
        <v/>
      </c>
      <c r="BM550" s="36" t="str">
        <f>IF(BA550&lt;&gt;"","Terrain: "&amp;BA550&amp;". ","")</f>
        <v/>
      </c>
      <c r="BN550" s="36" t="str">
        <f t="shared" si="88"/>
        <v/>
      </c>
      <c r="BO550" t="str">
        <f t="shared" si="89"/>
        <v/>
      </c>
      <c r="BP550" t="str">
        <f>IF(BD550&lt;&gt;"","Permit: "&amp;BD550,"")</f>
        <v/>
      </c>
      <c r="BQ550" s="41" t="str">
        <f>IF(AA550="Abundant","Estimated frequency within viewshed: Abundant (&gt;500).",IF(AA550="Common","Estimated frequency within viewshed: Common (101-500).",IF(AA550="Frequent","Estimated frequency within viewshed: Frequent (11-100).",IF(AA550="Occasional","Estimated frequency within viewshed: Occasional (6-10).",IF(AA550="Rare","Estimated frequency within viewshed: Rare (1-5).","")))))</f>
        <v/>
      </c>
      <c r="BR550" s="41" t="str">
        <f>IF(B550&lt;&gt;"",B550&amp;". ","")</f>
        <v/>
      </c>
      <c r="BS550" s="41" t="str">
        <f>IF(M550="Same individual","Tissue sample collected.",IF(M550="Same population","Tissue sample collected from another individual in the same population.",""))</f>
        <v/>
      </c>
      <c r="BT550" s="41" t="str">
        <f>IF(R550&lt;&gt;"","Seed sample collected from "&amp;R550&amp;" plants within the same population.","")</f>
        <v/>
      </c>
      <c r="BU550" s="41" t="str">
        <f>IF(AB550&lt;&gt;"",AB550&amp;". ","")</f>
        <v/>
      </c>
      <c r="BV550" s="41" t="str">
        <f>IF(AE550&lt;&gt;"","Landowner: "&amp;AE550&amp;".","")</f>
        <v/>
      </c>
      <c r="BW550" s="41" t="str">
        <f>IF(AF550&lt;&gt;"","Element Occurrence ID: "&amp;AF550&amp;".","")</f>
        <v/>
      </c>
      <c r="BX550" s="41" t="str">
        <f t="shared" si="90"/>
        <v/>
      </c>
      <c r="BY550" t="str">
        <f t="shared" si="91"/>
        <v/>
      </c>
      <c r="BZ550" s="41" t="str">
        <f t="shared" si="92"/>
        <v/>
      </c>
      <c r="CA550" t="str">
        <f t="shared" si="93"/>
        <v/>
      </c>
      <c r="CB550" s="41" t="str">
        <f>IF(AU550&lt;&gt;"","Area immediately surrounding specimen: "&amp;AU550&amp;".","")</f>
        <v/>
      </c>
      <c r="CC550" s="41" t="str">
        <f>IF(T550&lt;&gt;"","Habit: "&amp;T550&amp;".","")</f>
        <v/>
      </c>
      <c r="CD550" s="41" t="str">
        <f>IF(U550&lt;&gt;"","Life history habit: "&amp;U550&amp;".","")</f>
        <v/>
      </c>
      <c r="CE550" s="41" t="str">
        <f>IF(V550&lt;&gt;"","Graminoid habit: "&amp;V550&amp;".","")</f>
        <v/>
      </c>
      <c r="CF550" s="41" t="str">
        <f>IF(W550&lt;&gt;"","Flower color: "&amp;W550&amp;".","")</f>
        <v/>
      </c>
      <c r="CG550" s="41" t="str">
        <f>IF(X550&lt;&gt;"","Height in centimeters: "&amp;X550&amp;".","")</f>
        <v/>
      </c>
      <c r="CH550" s="41" t="str">
        <f>IF(Y550&lt;&gt;"",Y550&amp;".","")</f>
        <v/>
      </c>
      <c r="CI550" s="41" t="str">
        <f t="shared" si="94"/>
        <v/>
      </c>
      <c r="CJ550" t="str">
        <f t="shared" si="95"/>
        <v/>
      </c>
      <c r="CK550" s="41" t="str">
        <f>IF(T550&lt;&gt;"","''habit'':"&amp;"''"&amp;T550&amp;"'',","")</f>
        <v/>
      </c>
      <c r="CL550" s="41" t="str">
        <f>IF(U550&lt;&gt;"","''life cycle habit'':"&amp;"''"&amp;U550&amp;"'',","")</f>
        <v/>
      </c>
      <c r="CM550" s="41" t="str">
        <f>IF(V550&lt;&gt;"","''graminoidHabit'':"&amp;"''"&amp;V550&amp;"'',","")</f>
        <v/>
      </c>
      <c r="CN550" s="41" t="str">
        <f>IF(W550&lt;&gt;"","''flower color'':"&amp;"''"&amp;W550&amp;"'',","")</f>
        <v/>
      </c>
      <c r="CO550" s="41" t="str">
        <f>IF(X550&lt;&gt;"","''heightInCentimeters'':"&amp;X550&amp;",","")</f>
        <v/>
      </c>
      <c r="CP550" s="41" t="str">
        <f>IF(Y550&lt;&gt;"",Y550,"")</f>
        <v/>
      </c>
      <c r="CQ550" s="41" t="str">
        <f t="shared" si="96"/>
        <v/>
      </c>
      <c r="CR550" s="42" t="str">
        <f t="shared" si="97"/>
        <v/>
      </c>
      <c r="CS550" t="str">
        <f t="shared" si="98"/>
        <v/>
      </c>
      <c r="CT550" t="str">
        <f>IF(L550="Y","tissue","")</f>
        <v/>
      </c>
      <c r="CU550" t="str">
        <f>IF(L550="Y","in collection","")</f>
        <v/>
      </c>
      <c r="CV550" t="str">
        <f>IF(L550="Y","dessicated","")</f>
        <v/>
      </c>
    </row>
    <row r="551" spans="1:100" ht="16.5" x14ac:dyDescent="0.3">
      <c r="A551" s="7"/>
      <c r="B551" s="19"/>
      <c r="C551" s="19"/>
      <c r="D551" s="19"/>
      <c r="E551" s="19"/>
      <c r="F551" s="19"/>
      <c r="G551" s="10"/>
      <c r="H551" s="14"/>
      <c r="I551" s="19"/>
      <c r="J551" s="19"/>
      <c r="K551" s="10"/>
      <c r="L551" s="19"/>
      <c r="M551" s="19"/>
      <c r="N551" s="19"/>
      <c r="O551" s="19"/>
      <c r="P551" s="19"/>
      <c r="Q551" s="24"/>
      <c r="R551" s="14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29"/>
      <c r="AL551" s="29"/>
      <c r="AM551" s="7"/>
      <c r="AN551" s="7"/>
      <c r="AO551" s="7"/>
      <c r="AP551" s="19"/>
      <c r="AQ551" s="19"/>
      <c r="AR551" s="19"/>
      <c r="AS551" s="14"/>
      <c r="AT551" s="19"/>
      <c r="AU551" s="19"/>
      <c r="AV551" s="19"/>
      <c r="AW551" s="14"/>
      <c r="AX551" s="19"/>
      <c r="AY551" s="19"/>
      <c r="AZ551" s="19"/>
      <c r="BA551" s="19"/>
      <c r="BB551" s="19"/>
      <c r="BC551" s="19"/>
      <c r="BD551" s="19"/>
      <c r="BE551" s="19"/>
      <c r="BF551" s="14"/>
      <c r="BG551" s="35" t="str">
        <f>IF(BB551&lt;&gt;"","&lt;a href='https://www.inaturalist.org/observations/"&amp;BB551&amp;" 'target='_blank' style='color: blue'&gt;iNaturalist Record: "&amp;BB551&amp;"&lt;/a&gt; ","")</f>
        <v/>
      </c>
      <c r="BH551" s="36" t="str">
        <f>IF(AT551&lt;&gt;"",AT551&amp;". ","")</f>
        <v/>
      </c>
      <c r="BI551" s="36" t="str">
        <f>IF(AV551&lt;&gt;"","Land use/disturbance history: "&amp;AV551&amp;". ","")</f>
        <v/>
      </c>
      <c r="BJ551" s="36" t="str">
        <f>IF(AW551&lt;&gt;"","Slope in degrees: "&amp;AW551&amp;". ","")</f>
        <v/>
      </c>
      <c r="BK551" s="36" t="str">
        <f>IF(AX551&lt;&gt;"","Slope aspect: "&amp;AX551&amp;". ","")</f>
        <v/>
      </c>
      <c r="BL551" s="36" t="str">
        <f>IF(AY551&lt;&gt;"","Soil description: "&amp;AY551&amp;". ","")</f>
        <v/>
      </c>
      <c r="BM551" s="36" t="str">
        <f>IF(BA551&lt;&gt;"","Terrain: "&amp;BA551&amp;". ","")</f>
        <v/>
      </c>
      <c r="BN551" s="36" t="str">
        <f t="shared" si="88"/>
        <v/>
      </c>
      <c r="BO551" t="str">
        <f t="shared" si="89"/>
        <v/>
      </c>
      <c r="BP551" t="str">
        <f>IF(BD551&lt;&gt;"","Permit: "&amp;BD551,"")</f>
        <v/>
      </c>
      <c r="BQ551" s="41" t="str">
        <f>IF(AA551="Abundant","Estimated frequency within viewshed: Abundant (&gt;500).",IF(AA551="Common","Estimated frequency within viewshed: Common (101-500).",IF(AA551="Frequent","Estimated frequency within viewshed: Frequent (11-100).",IF(AA551="Occasional","Estimated frequency within viewshed: Occasional (6-10).",IF(AA551="Rare","Estimated frequency within viewshed: Rare (1-5).","")))))</f>
        <v/>
      </c>
      <c r="BR551" s="41" t="str">
        <f>IF(B551&lt;&gt;"",B551&amp;". ","")</f>
        <v/>
      </c>
      <c r="BS551" s="41" t="str">
        <f>IF(M551="Same individual","Tissue sample collected.",IF(M551="Same population","Tissue sample collected from another individual in the same population.",""))</f>
        <v/>
      </c>
      <c r="BT551" s="41" t="str">
        <f>IF(R551&lt;&gt;"","Seed sample collected from "&amp;R551&amp;" plants within the same population.","")</f>
        <v/>
      </c>
      <c r="BU551" s="41" t="str">
        <f>IF(AB551&lt;&gt;"",AB551&amp;". ","")</f>
        <v/>
      </c>
      <c r="BV551" s="41" t="str">
        <f>IF(AE551&lt;&gt;"","Landowner: "&amp;AE551&amp;".","")</f>
        <v/>
      </c>
      <c r="BW551" s="41" t="str">
        <f>IF(AF551&lt;&gt;"","Element Occurrence ID: "&amp;AF551&amp;".","")</f>
        <v/>
      </c>
      <c r="BX551" s="41" t="str">
        <f t="shared" si="90"/>
        <v/>
      </c>
      <c r="BY551" t="str">
        <f t="shared" si="91"/>
        <v/>
      </c>
      <c r="BZ551" s="41" t="str">
        <f t="shared" si="92"/>
        <v/>
      </c>
      <c r="CA551" t="str">
        <f t="shared" si="93"/>
        <v/>
      </c>
      <c r="CB551" s="41" t="str">
        <f>IF(AU551&lt;&gt;"","Area immediately surrounding specimen: "&amp;AU551&amp;".","")</f>
        <v/>
      </c>
      <c r="CC551" s="41" t="str">
        <f>IF(T551&lt;&gt;"","Habit: "&amp;T551&amp;".","")</f>
        <v/>
      </c>
      <c r="CD551" s="41" t="str">
        <f>IF(U551&lt;&gt;"","Life history habit: "&amp;U551&amp;".","")</f>
        <v/>
      </c>
      <c r="CE551" s="41" t="str">
        <f>IF(V551&lt;&gt;"","Graminoid habit: "&amp;V551&amp;".","")</f>
        <v/>
      </c>
      <c r="CF551" s="41" t="str">
        <f>IF(W551&lt;&gt;"","Flower color: "&amp;W551&amp;".","")</f>
        <v/>
      </c>
      <c r="CG551" s="41" t="str">
        <f>IF(X551&lt;&gt;"","Height in centimeters: "&amp;X551&amp;".","")</f>
        <v/>
      </c>
      <c r="CH551" s="41" t="str">
        <f>IF(Y551&lt;&gt;"",Y551&amp;".","")</f>
        <v/>
      </c>
      <c r="CI551" s="41" t="str">
        <f t="shared" si="94"/>
        <v/>
      </c>
      <c r="CJ551" t="str">
        <f t="shared" si="95"/>
        <v/>
      </c>
      <c r="CK551" s="41" t="str">
        <f>IF(T551&lt;&gt;"","''habit'':"&amp;"''"&amp;T551&amp;"'',","")</f>
        <v/>
      </c>
      <c r="CL551" s="41" t="str">
        <f>IF(U551&lt;&gt;"","''life cycle habit'':"&amp;"''"&amp;U551&amp;"'',","")</f>
        <v/>
      </c>
      <c r="CM551" s="41" t="str">
        <f>IF(V551&lt;&gt;"","''graminoidHabit'':"&amp;"''"&amp;V551&amp;"'',","")</f>
        <v/>
      </c>
      <c r="CN551" s="41" t="str">
        <f>IF(W551&lt;&gt;"","''flower color'':"&amp;"''"&amp;W551&amp;"'',","")</f>
        <v/>
      </c>
      <c r="CO551" s="41" t="str">
        <f>IF(X551&lt;&gt;"","''heightInCentimeters'':"&amp;X551&amp;",","")</f>
        <v/>
      </c>
      <c r="CP551" s="41" t="str">
        <f>IF(Y551&lt;&gt;"",Y551,"")</f>
        <v/>
      </c>
      <c r="CQ551" s="41" t="str">
        <f t="shared" si="96"/>
        <v/>
      </c>
      <c r="CR551" s="42" t="str">
        <f t="shared" si="97"/>
        <v/>
      </c>
      <c r="CS551" t="str">
        <f t="shared" si="98"/>
        <v/>
      </c>
      <c r="CT551" t="str">
        <f>IF(L551="Y","tissue","")</f>
        <v/>
      </c>
      <c r="CU551" t="str">
        <f>IF(L551="Y","in collection","")</f>
        <v/>
      </c>
      <c r="CV551" t="str">
        <f>IF(L551="Y","dessicated","")</f>
        <v/>
      </c>
    </row>
    <row r="552" spans="1:100" ht="16.5" x14ac:dyDescent="0.3">
      <c r="A552" s="7"/>
      <c r="B552" s="19"/>
      <c r="C552" s="19"/>
      <c r="D552" s="19"/>
      <c r="E552" s="19"/>
      <c r="F552" s="19"/>
      <c r="G552" s="10"/>
      <c r="H552" s="14"/>
      <c r="I552" s="19"/>
      <c r="J552" s="19"/>
      <c r="K552" s="10"/>
      <c r="L552" s="19"/>
      <c r="M552" s="19"/>
      <c r="N552" s="19"/>
      <c r="O552" s="19"/>
      <c r="P552" s="19"/>
      <c r="Q552" s="24"/>
      <c r="R552" s="14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29"/>
      <c r="AL552" s="29"/>
      <c r="AM552" s="7"/>
      <c r="AN552" s="7"/>
      <c r="AO552" s="7"/>
      <c r="AP552" s="19"/>
      <c r="AQ552" s="19"/>
      <c r="AR552" s="19"/>
      <c r="AS552" s="14"/>
      <c r="AT552" s="19"/>
      <c r="AU552" s="19"/>
      <c r="AV552" s="19"/>
      <c r="AW552" s="14"/>
      <c r="AX552" s="19"/>
      <c r="AY552" s="19"/>
      <c r="AZ552" s="19"/>
      <c r="BA552" s="19"/>
      <c r="BB552" s="19"/>
      <c r="BC552" s="19"/>
      <c r="BD552" s="19"/>
      <c r="BE552" s="19"/>
      <c r="BF552" s="14"/>
      <c r="BG552" s="35" t="str">
        <f>IF(BB552&lt;&gt;"","&lt;a href='https://www.inaturalist.org/observations/"&amp;BB552&amp;" 'target='_blank' style='color: blue'&gt;iNaturalist Record: "&amp;BB552&amp;"&lt;/a&gt; ","")</f>
        <v/>
      </c>
      <c r="BH552" s="36" t="str">
        <f>IF(AT552&lt;&gt;"",AT552&amp;". ","")</f>
        <v/>
      </c>
      <c r="BI552" s="36" t="str">
        <f>IF(AV552&lt;&gt;"","Land use/disturbance history: "&amp;AV552&amp;". ","")</f>
        <v/>
      </c>
      <c r="BJ552" s="36" t="str">
        <f>IF(AW552&lt;&gt;"","Slope in degrees: "&amp;AW552&amp;". ","")</f>
        <v/>
      </c>
      <c r="BK552" s="36" t="str">
        <f>IF(AX552&lt;&gt;"","Slope aspect: "&amp;AX552&amp;". ","")</f>
        <v/>
      </c>
      <c r="BL552" s="36" t="str">
        <f>IF(AY552&lt;&gt;"","Soil description: "&amp;AY552&amp;". ","")</f>
        <v/>
      </c>
      <c r="BM552" s="36" t="str">
        <f>IF(BA552&lt;&gt;"","Terrain: "&amp;BA552&amp;". ","")</f>
        <v/>
      </c>
      <c r="BN552" s="36" t="str">
        <f t="shared" si="88"/>
        <v/>
      </c>
      <c r="BO552" t="str">
        <f t="shared" si="89"/>
        <v/>
      </c>
      <c r="BP552" t="str">
        <f>IF(BD552&lt;&gt;"","Permit: "&amp;BD552,"")</f>
        <v/>
      </c>
      <c r="BQ552" s="41" t="str">
        <f>IF(AA552="Abundant","Estimated frequency within viewshed: Abundant (&gt;500).",IF(AA552="Common","Estimated frequency within viewshed: Common (101-500).",IF(AA552="Frequent","Estimated frequency within viewshed: Frequent (11-100).",IF(AA552="Occasional","Estimated frequency within viewshed: Occasional (6-10).",IF(AA552="Rare","Estimated frequency within viewshed: Rare (1-5).","")))))</f>
        <v/>
      </c>
      <c r="BR552" s="41" t="str">
        <f>IF(B552&lt;&gt;"",B552&amp;". ","")</f>
        <v/>
      </c>
      <c r="BS552" s="41" t="str">
        <f>IF(M552="Same individual","Tissue sample collected.",IF(M552="Same population","Tissue sample collected from another individual in the same population.",""))</f>
        <v/>
      </c>
      <c r="BT552" s="41" t="str">
        <f>IF(R552&lt;&gt;"","Seed sample collected from "&amp;R552&amp;" plants within the same population.","")</f>
        <v/>
      </c>
      <c r="BU552" s="41" t="str">
        <f>IF(AB552&lt;&gt;"",AB552&amp;". ","")</f>
        <v/>
      </c>
      <c r="BV552" s="41" t="str">
        <f>IF(AE552&lt;&gt;"","Landowner: "&amp;AE552&amp;".","")</f>
        <v/>
      </c>
      <c r="BW552" s="41" t="str">
        <f>IF(AF552&lt;&gt;"","Element Occurrence ID: "&amp;AF552&amp;".","")</f>
        <v/>
      </c>
      <c r="BX552" s="41" t="str">
        <f t="shared" si="90"/>
        <v/>
      </c>
      <c r="BY552" t="str">
        <f t="shared" si="91"/>
        <v/>
      </c>
      <c r="BZ552" s="41" t="str">
        <f t="shared" si="92"/>
        <v/>
      </c>
      <c r="CA552" t="str">
        <f t="shared" si="93"/>
        <v/>
      </c>
      <c r="CB552" s="41" t="str">
        <f>IF(AU552&lt;&gt;"","Area immediately surrounding specimen: "&amp;AU552&amp;".","")</f>
        <v/>
      </c>
      <c r="CC552" s="41" t="str">
        <f>IF(T552&lt;&gt;"","Habit: "&amp;T552&amp;".","")</f>
        <v/>
      </c>
      <c r="CD552" s="41" t="str">
        <f>IF(U552&lt;&gt;"","Life history habit: "&amp;U552&amp;".","")</f>
        <v/>
      </c>
      <c r="CE552" s="41" t="str">
        <f>IF(V552&lt;&gt;"","Graminoid habit: "&amp;V552&amp;".","")</f>
        <v/>
      </c>
      <c r="CF552" s="41" t="str">
        <f>IF(W552&lt;&gt;"","Flower color: "&amp;W552&amp;".","")</f>
        <v/>
      </c>
      <c r="CG552" s="41" t="str">
        <f>IF(X552&lt;&gt;"","Height in centimeters: "&amp;X552&amp;".","")</f>
        <v/>
      </c>
      <c r="CH552" s="41" t="str">
        <f>IF(Y552&lt;&gt;"",Y552&amp;".","")</f>
        <v/>
      </c>
      <c r="CI552" s="41" t="str">
        <f t="shared" si="94"/>
        <v/>
      </c>
      <c r="CJ552" t="str">
        <f t="shared" si="95"/>
        <v/>
      </c>
      <c r="CK552" s="41" t="str">
        <f>IF(T552&lt;&gt;"","''habit'':"&amp;"''"&amp;T552&amp;"'',","")</f>
        <v/>
      </c>
      <c r="CL552" s="41" t="str">
        <f>IF(U552&lt;&gt;"","''life cycle habit'':"&amp;"''"&amp;U552&amp;"'',","")</f>
        <v/>
      </c>
      <c r="CM552" s="41" t="str">
        <f>IF(V552&lt;&gt;"","''graminoidHabit'':"&amp;"''"&amp;V552&amp;"'',","")</f>
        <v/>
      </c>
      <c r="CN552" s="41" t="str">
        <f>IF(W552&lt;&gt;"","''flower color'':"&amp;"''"&amp;W552&amp;"'',","")</f>
        <v/>
      </c>
      <c r="CO552" s="41" t="str">
        <f>IF(X552&lt;&gt;"","''heightInCentimeters'':"&amp;X552&amp;",","")</f>
        <v/>
      </c>
      <c r="CP552" s="41" t="str">
        <f>IF(Y552&lt;&gt;"",Y552,"")</f>
        <v/>
      </c>
      <c r="CQ552" s="41" t="str">
        <f t="shared" si="96"/>
        <v/>
      </c>
      <c r="CR552" s="42" t="str">
        <f t="shared" si="97"/>
        <v/>
      </c>
      <c r="CS552" t="str">
        <f t="shared" si="98"/>
        <v/>
      </c>
      <c r="CT552" t="str">
        <f>IF(L552="Y","tissue","")</f>
        <v/>
      </c>
      <c r="CU552" t="str">
        <f>IF(L552="Y","in collection","")</f>
        <v/>
      </c>
      <c r="CV552" t="str">
        <f>IF(L552="Y","dessicated","")</f>
        <v/>
      </c>
    </row>
    <row r="553" spans="1:100" ht="16.5" x14ac:dyDescent="0.3">
      <c r="A553" s="7"/>
      <c r="B553" s="19"/>
      <c r="C553" s="19"/>
      <c r="D553" s="19"/>
      <c r="E553" s="19"/>
      <c r="F553" s="19"/>
      <c r="G553" s="10"/>
      <c r="H553" s="14"/>
      <c r="I553" s="19"/>
      <c r="J553" s="19"/>
      <c r="K553" s="10"/>
      <c r="L553" s="19"/>
      <c r="M553" s="19"/>
      <c r="N553" s="19"/>
      <c r="O553" s="19"/>
      <c r="P553" s="19"/>
      <c r="Q553" s="24"/>
      <c r="R553" s="14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29"/>
      <c r="AL553" s="29"/>
      <c r="AM553" s="7"/>
      <c r="AN553" s="7"/>
      <c r="AO553" s="7"/>
      <c r="AP553" s="19"/>
      <c r="AQ553" s="19"/>
      <c r="AR553" s="19"/>
      <c r="AS553" s="14"/>
      <c r="AT553" s="19"/>
      <c r="AU553" s="19"/>
      <c r="AV553" s="19"/>
      <c r="AW553" s="14"/>
      <c r="AX553" s="19"/>
      <c r="AY553" s="19"/>
      <c r="AZ553" s="19"/>
      <c r="BA553" s="19"/>
      <c r="BB553" s="19"/>
      <c r="BC553" s="19"/>
      <c r="BD553" s="19"/>
      <c r="BE553" s="19"/>
      <c r="BF553" s="14"/>
      <c r="BG553" s="35" t="str">
        <f>IF(BB553&lt;&gt;"","&lt;a href='https://www.inaturalist.org/observations/"&amp;BB553&amp;" 'target='_blank' style='color: blue'&gt;iNaturalist Record: "&amp;BB553&amp;"&lt;/a&gt; ","")</f>
        <v/>
      </c>
      <c r="BH553" s="36" t="str">
        <f>IF(AT553&lt;&gt;"",AT553&amp;". ","")</f>
        <v/>
      </c>
      <c r="BI553" s="36" t="str">
        <f>IF(AV553&lt;&gt;"","Land use/disturbance history: "&amp;AV553&amp;". ","")</f>
        <v/>
      </c>
      <c r="BJ553" s="36" t="str">
        <f>IF(AW553&lt;&gt;"","Slope in degrees: "&amp;AW553&amp;". ","")</f>
        <v/>
      </c>
      <c r="BK553" s="36" t="str">
        <f>IF(AX553&lt;&gt;"","Slope aspect: "&amp;AX553&amp;". ","")</f>
        <v/>
      </c>
      <c r="BL553" s="36" t="str">
        <f>IF(AY553&lt;&gt;"","Soil description: "&amp;AY553&amp;". ","")</f>
        <v/>
      </c>
      <c r="BM553" s="36" t="str">
        <f>IF(BA553&lt;&gt;"","Terrain: "&amp;BA553&amp;". ","")</f>
        <v/>
      </c>
      <c r="BN553" s="36" t="str">
        <f t="shared" si="88"/>
        <v/>
      </c>
      <c r="BO553" t="str">
        <f t="shared" si="89"/>
        <v/>
      </c>
      <c r="BP553" t="str">
        <f>IF(BD553&lt;&gt;"","Permit: "&amp;BD553,"")</f>
        <v/>
      </c>
      <c r="BQ553" s="41" t="str">
        <f>IF(AA553="Abundant","Estimated frequency within viewshed: Abundant (&gt;500).",IF(AA553="Common","Estimated frequency within viewshed: Common (101-500).",IF(AA553="Frequent","Estimated frequency within viewshed: Frequent (11-100).",IF(AA553="Occasional","Estimated frequency within viewshed: Occasional (6-10).",IF(AA553="Rare","Estimated frequency within viewshed: Rare (1-5).","")))))</f>
        <v/>
      </c>
      <c r="BR553" s="41" t="str">
        <f>IF(B553&lt;&gt;"",B553&amp;". ","")</f>
        <v/>
      </c>
      <c r="BS553" s="41" t="str">
        <f>IF(M553="Same individual","Tissue sample collected.",IF(M553="Same population","Tissue sample collected from another individual in the same population.",""))</f>
        <v/>
      </c>
      <c r="BT553" s="41" t="str">
        <f>IF(R553&lt;&gt;"","Seed sample collected from "&amp;R553&amp;" plants within the same population.","")</f>
        <v/>
      </c>
      <c r="BU553" s="41" t="str">
        <f>IF(AB553&lt;&gt;"",AB553&amp;". ","")</f>
        <v/>
      </c>
      <c r="BV553" s="41" t="str">
        <f>IF(AE553&lt;&gt;"","Landowner: "&amp;AE553&amp;".","")</f>
        <v/>
      </c>
      <c r="BW553" s="41" t="str">
        <f>IF(AF553&lt;&gt;"","Element Occurrence ID: "&amp;AF553&amp;".","")</f>
        <v/>
      </c>
      <c r="BX553" s="41" t="str">
        <f t="shared" si="90"/>
        <v/>
      </c>
      <c r="BY553" t="str">
        <f t="shared" si="91"/>
        <v/>
      </c>
      <c r="BZ553" s="41" t="str">
        <f t="shared" si="92"/>
        <v/>
      </c>
      <c r="CA553" t="str">
        <f t="shared" si="93"/>
        <v/>
      </c>
      <c r="CB553" s="41" t="str">
        <f>IF(AU553&lt;&gt;"","Area immediately surrounding specimen: "&amp;AU553&amp;".","")</f>
        <v/>
      </c>
      <c r="CC553" s="41" t="str">
        <f>IF(T553&lt;&gt;"","Habit: "&amp;T553&amp;".","")</f>
        <v/>
      </c>
      <c r="CD553" s="41" t="str">
        <f>IF(U553&lt;&gt;"","Life history habit: "&amp;U553&amp;".","")</f>
        <v/>
      </c>
      <c r="CE553" s="41" t="str">
        <f>IF(V553&lt;&gt;"","Graminoid habit: "&amp;V553&amp;".","")</f>
        <v/>
      </c>
      <c r="CF553" s="41" t="str">
        <f>IF(W553&lt;&gt;"","Flower color: "&amp;W553&amp;".","")</f>
        <v/>
      </c>
      <c r="CG553" s="41" t="str">
        <f>IF(X553&lt;&gt;"","Height in centimeters: "&amp;X553&amp;".","")</f>
        <v/>
      </c>
      <c r="CH553" s="41" t="str">
        <f>IF(Y553&lt;&gt;"",Y553&amp;".","")</f>
        <v/>
      </c>
      <c r="CI553" s="41" t="str">
        <f t="shared" si="94"/>
        <v/>
      </c>
      <c r="CJ553" t="str">
        <f t="shared" si="95"/>
        <v/>
      </c>
      <c r="CK553" s="41" t="str">
        <f>IF(T553&lt;&gt;"","''habit'':"&amp;"''"&amp;T553&amp;"'',","")</f>
        <v/>
      </c>
      <c r="CL553" s="41" t="str">
        <f>IF(U553&lt;&gt;"","''life cycle habit'':"&amp;"''"&amp;U553&amp;"'',","")</f>
        <v/>
      </c>
      <c r="CM553" s="41" t="str">
        <f>IF(V553&lt;&gt;"","''graminoidHabit'':"&amp;"''"&amp;V553&amp;"'',","")</f>
        <v/>
      </c>
      <c r="CN553" s="41" t="str">
        <f>IF(W553&lt;&gt;"","''flower color'':"&amp;"''"&amp;W553&amp;"'',","")</f>
        <v/>
      </c>
      <c r="CO553" s="41" t="str">
        <f>IF(X553&lt;&gt;"","''heightInCentimeters'':"&amp;X553&amp;",","")</f>
        <v/>
      </c>
      <c r="CP553" s="41" t="str">
        <f>IF(Y553&lt;&gt;"",Y553,"")</f>
        <v/>
      </c>
      <c r="CQ553" s="41" t="str">
        <f t="shared" si="96"/>
        <v/>
      </c>
      <c r="CR553" s="42" t="str">
        <f t="shared" si="97"/>
        <v/>
      </c>
      <c r="CS553" t="str">
        <f t="shared" si="98"/>
        <v/>
      </c>
      <c r="CT553" t="str">
        <f>IF(L553="Y","tissue","")</f>
        <v/>
      </c>
      <c r="CU553" t="str">
        <f>IF(L553="Y","in collection","")</f>
        <v/>
      </c>
      <c r="CV553" t="str">
        <f>IF(L553="Y","dessicated","")</f>
        <v/>
      </c>
    </row>
    <row r="554" spans="1:100" ht="16.5" x14ac:dyDescent="0.3">
      <c r="A554" s="7"/>
      <c r="B554" s="19"/>
      <c r="C554" s="19"/>
      <c r="D554" s="19"/>
      <c r="E554" s="19"/>
      <c r="F554" s="19"/>
      <c r="G554" s="10"/>
      <c r="H554" s="14"/>
      <c r="I554" s="19"/>
      <c r="J554" s="19"/>
      <c r="K554" s="10"/>
      <c r="L554" s="19"/>
      <c r="M554" s="19"/>
      <c r="N554" s="19"/>
      <c r="O554" s="19"/>
      <c r="P554" s="19"/>
      <c r="Q554" s="24"/>
      <c r="R554" s="14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29"/>
      <c r="AL554" s="29"/>
      <c r="AM554" s="7"/>
      <c r="AN554" s="7"/>
      <c r="AO554" s="7"/>
      <c r="AP554" s="19"/>
      <c r="AQ554" s="19"/>
      <c r="AR554" s="19"/>
      <c r="AS554" s="14"/>
      <c r="AT554" s="19"/>
      <c r="AU554" s="19"/>
      <c r="AV554" s="19"/>
      <c r="AW554" s="14"/>
      <c r="AX554" s="19"/>
      <c r="AY554" s="19"/>
      <c r="AZ554" s="19"/>
      <c r="BA554" s="19"/>
      <c r="BB554" s="19"/>
      <c r="BC554" s="19"/>
      <c r="BD554" s="19"/>
      <c r="BE554" s="19"/>
      <c r="BF554" s="14"/>
      <c r="BG554" s="35" t="str">
        <f>IF(BB554&lt;&gt;"","&lt;a href='https://www.inaturalist.org/observations/"&amp;BB554&amp;" 'target='_blank' style='color: blue'&gt;iNaturalist Record: "&amp;BB554&amp;"&lt;/a&gt; ","")</f>
        <v/>
      </c>
      <c r="BH554" s="36" t="str">
        <f>IF(AT554&lt;&gt;"",AT554&amp;". ","")</f>
        <v/>
      </c>
      <c r="BI554" s="36" t="str">
        <f>IF(AV554&lt;&gt;"","Land use/disturbance history: "&amp;AV554&amp;". ","")</f>
        <v/>
      </c>
      <c r="BJ554" s="36" t="str">
        <f>IF(AW554&lt;&gt;"","Slope in degrees: "&amp;AW554&amp;". ","")</f>
        <v/>
      </c>
      <c r="BK554" s="36" t="str">
        <f>IF(AX554&lt;&gt;"","Slope aspect: "&amp;AX554&amp;". ","")</f>
        <v/>
      </c>
      <c r="BL554" s="36" t="str">
        <f>IF(AY554&lt;&gt;"","Soil description: "&amp;AY554&amp;". ","")</f>
        <v/>
      </c>
      <c r="BM554" s="36" t="str">
        <f>IF(BA554&lt;&gt;"","Terrain: "&amp;BA554&amp;". ","")</f>
        <v/>
      </c>
      <c r="BN554" s="36" t="str">
        <f t="shared" si="88"/>
        <v/>
      </c>
      <c r="BO554" t="str">
        <f t="shared" si="89"/>
        <v/>
      </c>
      <c r="BP554" t="str">
        <f>IF(BD554&lt;&gt;"","Permit: "&amp;BD554,"")</f>
        <v/>
      </c>
      <c r="BQ554" s="41" t="str">
        <f>IF(AA554="Abundant","Estimated frequency within viewshed: Abundant (&gt;500).",IF(AA554="Common","Estimated frequency within viewshed: Common (101-500).",IF(AA554="Frequent","Estimated frequency within viewshed: Frequent (11-100).",IF(AA554="Occasional","Estimated frequency within viewshed: Occasional (6-10).",IF(AA554="Rare","Estimated frequency within viewshed: Rare (1-5).","")))))</f>
        <v/>
      </c>
      <c r="BR554" s="41" t="str">
        <f>IF(B554&lt;&gt;"",B554&amp;". ","")</f>
        <v/>
      </c>
      <c r="BS554" s="41" t="str">
        <f>IF(M554="Same individual","Tissue sample collected.",IF(M554="Same population","Tissue sample collected from another individual in the same population.",""))</f>
        <v/>
      </c>
      <c r="BT554" s="41" t="str">
        <f>IF(R554&lt;&gt;"","Seed sample collected from "&amp;R554&amp;" plants within the same population.","")</f>
        <v/>
      </c>
      <c r="BU554" s="41" t="str">
        <f>IF(AB554&lt;&gt;"",AB554&amp;". ","")</f>
        <v/>
      </c>
      <c r="BV554" s="41" t="str">
        <f>IF(AE554&lt;&gt;"","Landowner: "&amp;AE554&amp;".","")</f>
        <v/>
      </c>
      <c r="BW554" s="41" t="str">
        <f>IF(AF554&lt;&gt;"","Element Occurrence ID: "&amp;AF554&amp;".","")</f>
        <v/>
      </c>
      <c r="BX554" s="41" t="str">
        <f t="shared" si="90"/>
        <v/>
      </c>
      <c r="BY554" t="str">
        <f t="shared" si="91"/>
        <v/>
      </c>
      <c r="BZ554" s="41" t="str">
        <f t="shared" si="92"/>
        <v/>
      </c>
      <c r="CA554" t="str">
        <f t="shared" si="93"/>
        <v/>
      </c>
      <c r="CB554" s="41" t="str">
        <f>IF(AU554&lt;&gt;"","Area immediately surrounding specimen: "&amp;AU554&amp;".","")</f>
        <v/>
      </c>
      <c r="CC554" s="41" t="str">
        <f>IF(T554&lt;&gt;"","Habit: "&amp;T554&amp;".","")</f>
        <v/>
      </c>
      <c r="CD554" s="41" t="str">
        <f>IF(U554&lt;&gt;"","Life history habit: "&amp;U554&amp;".","")</f>
        <v/>
      </c>
      <c r="CE554" s="41" t="str">
        <f>IF(V554&lt;&gt;"","Graminoid habit: "&amp;V554&amp;".","")</f>
        <v/>
      </c>
      <c r="CF554" s="41" t="str">
        <f>IF(W554&lt;&gt;"","Flower color: "&amp;W554&amp;".","")</f>
        <v/>
      </c>
      <c r="CG554" s="41" t="str">
        <f>IF(X554&lt;&gt;"","Height in centimeters: "&amp;X554&amp;".","")</f>
        <v/>
      </c>
      <c r="CH554" s="41" t="str">
        <f>IF(Y554&lt;&gt;"",Y554&amp;".","")</f>
        <v/>
      </c>
      <c r="CI554" s="41" t="str">
        <f t="shared" si="94"/>
        <v/>
      </c>
      <c r="CJ554" t="str">
        <f t="shared" si="95"/>
        <v/>
      </c>
      <c r="CK554" s="41" t="str">
        <f>IF(T554&lt;&gt;"","''habit'':"&amp;"''"&amp;T554&amp;"'',","")</f>
        <v/>
      </c>
      <c r="CL554" s="41" t="str">
        <f>IF(U554&lt;&gt;"","''life cycle habit'':"&amp;"''"&amp;U554&amp;"'',","")</f>
        <v/>
      </c>
      <c r="CM554" s="41" t="str">
        <f>IF(V554&lt;&gt;"","''graminoidHabit'':"&amp;"''"&amp;V554&amp;"'',","")</f>
        <v/>
      </c>
      <c r="CN554" s="41" t="str">
        <f>IF(W554&lt;&gt;"","''flower color'':"&amp;"''"&amp;W554&amp;"'',","")</f>
        <v/>
      </c>
      <c r="CO554" s="41" t="str">
        <f>IF(X554&lt;&gt;"","''heightInCentimeters'':"&amp;X554&amp;",","")</f>
        <v/>
      </c>
      <c r="CP554" s="41" t="str">
        <f>IF(Y554&lt;&gt;"",Y554,"")</f>
        <v/>
      </c>
      <c r="CQ554" s="41" t="str">
        <f t="shared" si="96"/>
        <v/>
      </c>
      <c r="CR554" s="42" t="str">
        <f t="shared" si="97"/>
        <v/>
      </c>
      <c r="CS554" t="str">
        <f t="shared" si="98"/>
        <v/>
      </c>
      <c r="CT554" t="str">
        <f>IF(L554="Y","tissue","")</f>
        <v/>
      </c>
      <c r="CU554" t="str">
        <f>IF(L554="Y","in collection","")</f>
        <v/>
      </c>
      <c r="CV554" t="str">
        <f>IF(L554="Y","dessicated","")</f>
        <v/>
      </c>
    </row>
    <row r="555" spans="1:100" ht="16.5" x14ac:dyDescent="0.3">
      <c r="A555" s="7"/>
      <c r="B555" s="19"/>
      <c r="C555" s="19"/>
      <c r="D555" s="19"/>
      <c r="E555" s="19"/>
      <c r="F555" s="19"/>
      <c r="G555" s="10"/>
      <c r="H555" s="14"/>
      <c r="I555" s="19"/>
      <c r="J555" s="19"/>
      <c r="K555" s="10"/>
      <c r="L555" s="19"/>
      <c r="M555" s="19"/>
      <c r="N555" s="19"/>
      <c r="O555" s="19"/>
      <c r="P555" s="19"/>
      <c r="Q555" s="24"/>
      <c r="R555" s="14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29"/>
      <c r="AL555" s="29"/>
      <c r="AM555" s="7"/>
      <c r="AN555" s="7"/>
      <c r="AO555" s="7"/>
      <c r="AP555" s="19"/>
      <c r="AQ555" s="19"/>
      <c r="AR555" s="19"/>
      <c r="AS555" s="14"/>
      <c r="AT555" s="19"/>
      <c r="AU555" s="19"/>
      <c r="AV555" s="19"/>
      <c r="AW555" s="14"/>
      <c r="AX555" s="19"/>
      <c r="AY555" s="19"/>
      <c r="AZ555" s="19"/>
      <c r="BA555" s="19"/>
      <c r="BB555" s="19"/>
      <c r="BC555" s="19"/>
      <c r="BD555" s="19"/>
      <c r="BE555" s="19"/>
      <c r="BF555" s="14"/>
      <c r="BG555" s="35" t="str">
        <f>IF(BB555&lt;&gt;"","&lt;a href='https://www.inaturalist.org/observations/"&amp;BB555&amp;" 'target='_blank' style='color: blue'&gt;iNaturalist Record: "&amp;BB555&amp;"&lt;/a&gt; ","")</f>
        <v/>
      </c>
      <c r="BH555" s="36" t="str">
        <f>IF(AT555&lt;&gt;"",AT555&amp;". ","")</f>
        <v/>
      </c>
      <c r="BI555" s="36" t="str">
        <f>IF(AV555&lt;&gt;"","Land use/disturbance history: "&amp;AV555&amp;". ","")</f>
        <v/>
      </c>
      <c r="BJ555" s="36" t="str">
        <f>IF(AW555&lt;&gt;"","Slope in degrees: "&amp;AW555&amp;". ","")</f>
        <v/>
      </c>
      <c r="BK555" s="36" t="str">
        <f>IF(AX555&lt;&gt;"","Slope aspect: "&amp;AX555&amp;". ","")</f>
        <v/>
      </c>
      <c r="BL555" s="36" t="str">
        <f>IF(AY555&lt;&gt;"","Soil description: "&amp;AY555&amp;". ","")</f>
        <v/>
      </c>
      <c r="BM555" s="36" t="str">
        <f>IF(BA555&lt;&gt;"","Terrain: "&amp;BA555&amp;". ","")</f>
        <v/>
      </c>
      <c r="BN555" s="36" t="str">
        <f t="shared" si="88"/>
        <v/>
      </c>
      <c r="BO555" t="str">
        <f t="shared" si="89"/>
        <v/>
      </c>
      <c r="BP555" t="str">
        <f>IF(BD555&lt;&gt;"","Permit: "&amp;BD555,"")</f>
        <v/>
      </c>
      <c r="BQ555" s="41" t="str">
        <f>IF(AA555="Abundant","Estimated frequency within viewshed: Abundant (&gt;500).",IF(AA555="Common","Estimated frequency within viewshed: Common (101-500).",IF(AA555="Frequent","Estimated frequency within viewshed: Frequent (11-100).",IF(AA555="Occasional","Estimated frequency within viewshed: Occasional (6-10).",IF(AA555="Rare","Estimated frequency within viewshed: Rare (1-5).","")))))</f>
        <v/>
      </c>
      <c r="BR555" s="41" t="str">
        <f>IF(B555&lt;&gt;"",B555&amp;". ","")</f>
        <v/>
      </c>
      <c r="BS555" s="41" t="str">
        <f>IF(M555="Same individual","Tissue sample collected.",IF(M555="Same population","Tissue sample collected from another individual in the same population.",""))</f>
        <v/>
      </c>
      <c r="BT555" s="41" t="str">
        <f>IF(R555&lt;&gt;"","Seed sample collected from "&amp;R555&amp;" plants within the same population.","")</f>
        <v/>
      </c>
      <c r="BU555" s="41" t="str">
        <f>IF(AB555&lt;&gt;"",AB555&amp;". ","")</f>
        <v/>
      </c>
      <c r="BV555" s="41" t="str">
        <f>IF(AE555&lt;&gt;"","Landowner: "&amp;AE555&amp;".","")</f>
        <v/>
      </c>
      <c r="BW555" s="41" t="str">
        <f>IF(AF555&lt;&gt;"","Element Occurrence ID: "&amp;AF555&amp;".","")</f>
        <v/>
      </c>
      <c r="BX555" s="41" t="str">
        <f t="shared" si="90"/>
        <v/>
      </c>
      <c r="BY555" t="str">
        <f t="shared" si="91"/>
        <v/>
      </c>
      <c r="BZ555" s="41" t="str">
        <f t="shared" si="92"/>
        <v/>
      </c>
      <c r="CA555" t="str">
        <f t="shared" si="93"/>
        <v/>
      </c>
      <c r="CB555" s="41" t="str">
        <f>IF(AU555&lt;&gt;"","Area immediately surrounding specimen: "&amp;AU555&amp;".","")</f>
        <v/>
      </c>
      <c r="CC555" s="41" t="str">
        <f>IF(T555&lt;&gt;"","Habit: "&amp;T555&amp;".","")</f>
        <v/>
      </c>
      <c r="CD555" s="41" t="str">
        <f>IF(U555&lt;&gt;"","Life history habit: "&amp;U555&amp;".","")</f>
        <v/>
      </c>
      <c r="CE555" s="41" t="str">
        <f>IF(V555&lt;&gt;"","Graminoid habit: "&amp;V555&amp;".","")</f>
        <v/>
      </c>
      <c r="CF555" s="41" t="str">
        <f>IF(W555&lt;&gt;"","Flower color: "&amp;W555&amp;".","")</f>
        <v/>
      </c>
      <c r="CG555" s="41" t="str">
        <f>IF(X555&lt;&gt;"","Height in centimeters: "&amp;X555&amp;".","")</f>
        <v/>
      </c>
      <c r="CH555" s="41" t="str">
        <f>IF(Y555&lt;&gt;"",Y555&amp;".","")</f>
        <v/>
      </c>
      <c r="CI555" s="41" t="str">
        <f t="shared" si="94"/>
        <v/>
      </c>
      <c r="CJ555" t="str">
        <f t="shared" si="95"/>
        <v/>
      </c>
      <c r="CK555" s="41" t="str">
        <f>IF(T555&lt;&gt;"","''habit'':"&amp;"''"&amp;T555&amp;"'',","")</f>
        <v/>
      </c>
      <c r="CL555" s="41" t="str">
        <f>IF(U555&lt;&gt;"","''life cycle habit'':"&amp;"''"&amp;U555&amp;"'',","")</f>
        <v/>
      </c>
      <c r="CM555" s="41" t="str">
        <f>IF(V555&lt;&gt;"","''graminoidHabit'':"&amp;"''"&amp;V555&amp;"'',","")</f>
        <v/>
      </c>
      <c r="CN555" s="41" t="str">
        <f>IF(W555&lt;&gt;"","''flower color'':"&amp;"''"&amp;W555&amp;"'',","")</f>
        <v/>
      </c>
      <c r="CO555" s="41" t="str">
        <f>IF(X555&lt;&gt;"","''heightInCentimeters'':"&amp;X555&amp;",","")</f>
        <v/>
      </c>
      <c r="CP555" s="41" t="str">
        <f>IF(Y555&lt;&gt;"",Y555,"")</f>
        <v/>
      </c>
      <c r="CQ555" s="41" t="str">
        <f t="shared" si="96"/>
        <v/>
      </c>
      <c r="CR555" s="42" t="str">
        <f t="shared" si="97"/>
        <v/>
      </c>
      <c r="CS555" t="str">
        <f t="shared" si="98"/>
        <v/>
      </c>
      <c r="CT555" t="str">
        <f>IF(L555="Y","tissue","")</f>
        <v/>
      </c>
      <c r="CU555" t="str">
        <f>IF(L555="Y","in collection","")</f>
        <v/>
      </c>
      <c r="CV555" t="str">
        <f>IF(L555="Y","dessicated","")</f>
        <v/>
      </c>
    </row>
    <row r="556" spans="1:100" ht="16.5" x14ac:dyDescent="0.3">
      <c r="A556" s="7"/>
      <c r="B556" s="19"/>
      <c r="C556" s="19"/>
      <c r="D556" s="19"/>
      <c r="E556" s="19"/>
      <c r="F556" s="19"/>
      <c r="G556" s="10"/>
      <c r="H556" s="14"/>
      <c r="I556" s="19"/>
      <c r="J556" s="19"/>
      <c r="K556" s="10"/>
      <c r="L556" s="19"/>
      <c r="M556" s="19"/>
      <c r="N556" s="19"/>
      <c r="O556" s="19"/>
      <c r="P556" s="19"/>
      <c r="Q556" s="24"/>
      <c r="R556" s="14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29"/>
      <c r="AL556" s="29"/>
      <c r="AM556" s="7"/>
      <c r="AN556" s="7"/>
      <c r="AO556" s="7"/>
      <c r="AP556" s="19"/>
      <c r="AQ556" s="19"/>
      <c r="AR556" s="19"/>
      <c r="AS556" s="14"/>
      <c r="AT556" s="19"/>
      <c r="AU556" s="19"/>
      <c r="AV556" s="19"/>
      <c r="AW556" s="14"/>
      <c r="AX556" s="19"/>
      <c r="AY556" s="19"/>
      <c r="AZ556" s="19"/>
      <c r="BA556" s="19"/>
      <c r="BB556" s="19"/>
      <c r="BC556" s="19"/>
      <c r="BD556" s="19"/>
      <c r="BE556" s="19"/>
      <c r="BF556" s="14"/>
      <c r="BG556" s="35" t="str">
        <f>IF(BB556&lt;&gt;"","&lt;a href='https://www.inaturalist.org/observations/"&amp;BB556&amp;" 'target='_blank' style='color: blue'&gt;iNaturalist Record: "&amp;BB556&amp;"&lt;/a&gt; ","")</f>
        <v/>
      </c>
      <c r="BH556" s="36" t="str">
        <f>IF(AT556&lt;&gt;"",AT556&amp;". ","")</f>
        <v/>
      </c>
      <c r="BI556" s="36" t="str">
        <f>IF(AV556&lt;&gt;"","Land use/disturbance history: "&amp;AV556&amp;". ","")</f>
        <v/>
      </c>
      <c r="BJ556" s="36" t="str">
        <f>IF(AW556&lt;&gt;"","Slope in degrees: "&amp;AW556&amp;". ","")</f>
        <v/>
      </c>
      <c r="BK556" s="36" t="str">
        <f>IF(AX556&lt;&gt;"","Slope aspect: "&amp;AX556&amp;". ","")</f>
        <v/>
      </c>
      <c r="BL556" s="36" t="str">
        <f>IF(AY556&lt;&gt;"","Soil description: "&amp;AY556&amp;". ","")</f>
        <v/>
      </c>
      <c r="BM556" s="36" t="str">
        <f>IF(BA556&lt;&gt;"","Terrain: "&amp;BA556&amp;". ","")</f>
        <v/>
      </c>
      <c r="BN556" s="36" t="str">
        <f t="shared" si="88"/>
        <v/>
      </c>
      <c r="BO556" t="str">
        <f t="shared" si="89"/>
        <v/>
      </c>
      <c r="BP556" t="str">
        <f>IF(BD556&lt;&gt;"","Permit: "&amp;BD556,"")</f>
        <v/>
      </c>
      <c r="BQ556" s="41" t="str">
        <f>IF(AA556="Abundant","Estimated frequency within viewshed: Abundant (&gt;500).",IF(AA556="Common","Estimated frequency within viewshed: Common (101-500).",IF(AA556="Frequent","Estimated frequency within viewshed: Frequent (11-100).",IF(AA556="Occasional","Estimated frequency within viewshed: Occasional (6-10).",IF(AA556="Rare","Estimated frequency within viewshed: Rare (1-5).","")))))</f>
        <v/>
      </c>
      <c r="BR556" s="41" t="str">
        <f>IF(B556&lt;&gt;"",B556&amp;". ","")</f>
        <v/>
      </c>
      <c r="BS556" s="41" t="str">
        <f>IF(M556="Same individual","Tissue sample collected.",IF(M556="Same population","Tissue sample collected from another individual in the same population.",""))</f>
        <v/>
      </c>
      <c r="BT556" s="41" t="str">
        <f>IF(R556&lt;&gt;"","Seed sample collected from "&amp;R556&amp;" plants within the same population.","")</f>
        <v/>
      </c>
      <c r="BU556" s="41" t="str">
        <f>IF(AB556&lt;&gt;"",AB556&amp;". ","")</f>
        <v/>
      </c>
      <c r="BV556" s="41" t="str">
        <f>IF(AE556&lt;&gt;"","Landowner: "&amp;AE556&amp;".","")</f>
        <v/>
      </c>
      <c r="BW556" s="41" t="str">
        <f>IF(AF556&lt;&gt;"","Element Occurrence ID: "&amp;AF556&amp;".","")</f>
        <v/>
      </c>
      <c r="BX556" s="41" t="str">
        <f t="shared" si="90"/>
        <v/>
      </c>
      <c r="BY556" t="str">
        <f t="shared" si="91"/>
        <v/>
      </c>
      <c r="BZ556" s="41" t="str">
        <f t="shared" si="92"/>
        <v/>
      </c>
      <c r="CA556" t="str">
        <f t="shared" si="93"/>
        <v/>
      </c>
      <c r="CB556" s="41" t="str">
        <f>IF(AU556&lt;&gt;"","Area immediately surrounding specimen: "&amp;AU556&amp;".","")</f>
        <v/>
      </c>
      <c r="CC556" s="41" t="str">
        <f>IF(T556&lt;&gt;"","Habit: "&amp;T556&amp;".","")</f>
        <v/>
      </c>
      <c r="CD556" s="41" t="str">
        <f>IF(U556&lt;&gt;"","Life history habit: "&amp;U556&amp;".","")</f>
        <v/>
      </c>
      <c r="CE556" s="41" t="str">
        <f>IF(V556&lt;&gt;"","Graminoid habit: "&amp;V556&amp;".","")</f>
        <v/>
      </c>
      <c r="CF556" s="41" t="str">
        <f>IF(W556&lt;&gt;"","Flower color: "&amp;W556&amp;".","")</f>
        <v/>
      </c>
      <c r="CG556" s="41" t="str">
        <f>IF(X556&lt;&gt;"","Height in centimeters: "&amp;X556&amp;".","")</f>
        <v/>
      </c>
      <c r="CH556" s="41" t="str">
        <f>IF(Y556&lt;&gt;"",Y556&amp;".","")</f>
        <v/>
      </c>
      <c r="CI556" s="41" t="str">
        <f t="shared" si="94"/>
        <v/>
      </c>
      <c r="CJ556" t="str">
        <f t="shared" si="95"/>
        <v/>
      </c>
      <c r="CK556" s="41" t="str">
        <f>IF(T556&lt;&gt;"","''habit'':"&amp;"''"&amp;T556&amp;"'',","")</f>
        <v/>
      </c>
      <c r="CL556" s="41" t="str">
        <f>IF(U556&lt;&gt;"","''life cycle habit'':"&amp;"''"&amp;U556&amp;"'',","")</f>
        <v/>
      </c>
      <c r="CM556" s="41" t="str">
        <f>IF(V556&lt;&gt;"","''graminoidHabit'':"&amp;"''"&amp;V556&amp;"'',","")</f>
        <v/>
      </c>
      <c r="CN556" s="41" t="str">
        <f>IF(W556&lt;&gt;"","''flower color'':"&amp;"''"&amp;W556&amp;"'',","")</f>
        <v/>
      </c>
      <c r="CO556" s="41" t="str">
        <f>IF(X556&lt;&gt;"","''heightInCentimeters'':"&amp;X556&amp;",","")</f>
        <v/>
      </c>
      <c r="CP556" s="41" t="str">
        <f>IF(Y556&lt;&gt;"",Y556,"")</f>
        <v/>
      </c>
      <c r="CQ556" s="41" t="str">
        <f t="shared" si="96"/>
        <v/>
      </c>
      <c r="CR556" s="42" t="str">
        <f t="shared" si="97"/>
        <v/>
      </c>
      <c r="CS556" t="str">
        <f t="shared" si="98"/>
        <v/>
      </c>
      <c r="CT556" t="str">
        <f>IF(L556="Y","tissue","")</f>
        <v/>
      </c>
      <c r="CU556" t="str">
        <f>IF(L556="Y","in collection","")</f>
        <v/>
      </c>
      <c r="CV556" t="str">
        <f>IF(L556="Y","dessicated","")</f>
        <v/>
      </c>
    </row>
    <row r="557" spans="1:100" ht="16.5" x14ac:dyDescent="0.3">
      <c r="A557" s="7"/>
      <c r="B557" s="19"/>
      <c r="C557" s="19"/>
      <c r="D557" s="19"/>
      <c r="E557" s="19"/>
      <c r="F557" s="19"/>
      <c r="G557" s="10"/>
      <c r="H557" s="14"/>
      <c r="I557" s="19"/>
      <c r="J557" s="19"/>
      <c r="K557" s="10"/>
      <c r="L557" s="19"/>
      <c r="M557" s="19"/>
      <c r="N557" s="19"/>
      <c r="O557" s="19"/>
      <c r="P557" s="19"/>
      <c r="Q557" s="24"/>
      <c r="R557" s="14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29"/>
      <c r="AL557" s="29"/>
      <c r="AM557" s="7"/>
      <c r="AN557" s="7"/>
      <c r="AO557" s="7"/>
      <c r="AP557" s="19"/>
      <c r="AQ557" s="19"/>
      <c r="AR557" s="19"/>
      <c r="AS557" s="14"/>
      <c r="AT557" s="19"/>
      <c r="AU557" s="19"/>
      <c r="AV557" s="19"/>
      <c r="AW557" s="14"/>
      <c r="AX557" s="19"/>
      <c r="AY557" s="19"/>
      <c r="AZ557" s="19"/>
      <c r="BA557" s="19"/>
      <c r="BB557" s="19"/>
      <c r="BC557" s="19"/>
      <c r="BD557" s="19"/>
      <c r="BE557" s="19"/>
      <c r="BF557" s="14"/>
      <c r="BG557" s="35" t="str">
        <f>IF(BB557&lt;&gt;"","&lt;a href='https://www.inaturalist.org/observations/"&amp;BB557&amp;" 'target='_blank' style='color: blue'&gt;iNaturalist Record: "&amp;BB557&amp;"&lt;/a&gt; ","")</f>
        <v/>
      </c>
      <c r="BH557" s="36" t="str">
        <f>IF(AT557&lt;&gt;"",AT557&amp;". ","")</f>
        <v/>
      </c>
      <c r="BI557" s="36" t="str">
        <f>IF(AV557&lt;&gt;"","Land use/disturbance history: "&amp;AV557&amp;". ","")</f>
        <v/>
      </c>
      <c r="BJ557" s="36" t="str">
        <f>IF(AW557&lt;&gt;"","Slope in degrees: "&amp;AW557&amp;". ","")</f>
        <v/>
      </c>
      <c r="BK557" s="36" t="str">
        <f>IF(AX557&lt;&gt;"","Slope aspect: "&amp;AX557&amp;". ","")</f>
        <v/>
      </c>
      <c r="BL557" s="36" t="str">
        <f>IF(AY557&lt;&gt;"","Soil description: "&amp;AY557&amp;". ","")</f>
        <v/>
      </c>
      <c r="BM557" s="36" t="str">
        <f>IF(BA557&lt;&gt;"","Terrain: "&amp;BA557&amp;". ","")</f>
        <v/>
      </c>
      <c r="BN557" s="36" t="str">
        <f t="shared" si="88"/>
        <v/>
      </c>
      <c r="BO557" t="str">
        <f t="shared" si="89"/>
        <v/>
      </c>
      <c r="BP557" t="str">
        <f>IF(BD557&lt;&gt;"","Permit: "&amp;BD557,"")</f>
        <v/>
      </c>
      <c r="BQ557" s="41" t="str">
        <f>IF(AA557="Abundant","Estimated frequency within viewshed: Abundant (&gt;500).",IF(AA557="Common","Estimated frequency within viewshed: Common (101-500).",IF(AA557="Frequent","Estimated frequency within viewshed: Frequent (11-100).",IF(AA557="Occasional","Estimated frequency within viewshed: Occasional (6-10).",IF(AA557="Rare","Estimated frequency within viewshed: Rare (1-5).","")))))</f>
        <v/>
      </c>
      <c r="BR557" s="41" t="str">
        <f>IF(B557&lt;&gt;"",B557&amp;". ","")</f>
        <v/>
      </c>
      <c r="BS557" s="41" t="str">
        <f>IF(M557="Same individual","Tissue sample collected.",IF(M557="Same population","Tissue sample collected from another individual in the same population.",""))</f>
        <v/>
      </c>
      <c r="BT557" s="41" t="str">
        <f>IF(R557&lt;&gt;"","Seed sample collected from "&amp;R557&amp;" plants within the same population.","")</f>
        <v/>
      </c>
      <c r="BU557" s="41" t="str">
        <f>IF(AB557&lt;&gt;"",AB557&amp;". ","")</f>
        <v/>
      </c>
      <c r="BV557" s="41" t="str">
        <f>IF(AE557&lt;&gt;"","Landowner: "&amp;AE557&amp;".","")</f>
        <v/>
      </c>
      <c r="BW557" s="41" t="str">
        <f>IF(AF557&lt;&gt;"","Element Occurrence ID: "&amp;AF557&amp;".","")</f>
        <v/>
      </c>
      <c r="BX557" s="41" t="str">
        <f t="shared" si="90"/>
        <v/>
      </c>
      <c r="BY557" t="str">
        <f t="shared" si="91"/>
        <v/>
      </c>
      <c r="BZ557" s="41" t="str">
        <f t="shared" si="92"/>
        <v/>
      </c>
      <c r="CA557" t="str">
        <f t="shared" si="93"/>
        <v/>
      </c>
      <c r="CB557" s="41" t="str">
        <f>IF(AU557&lt;&gt;"","Area immediately surrounding specimen: "&amp;AU557&amp;".","")</f>
        <v/>
      </c>
      <c r="CC557" s="41" t="str">
        <f>IF(T557&lt;&gt;"","Habit: "&amp;T557&amp;".","")</f>
        <v/>
      </c>
      <c r="CD557" s="41" t="str">
        <f>IF(U557&lt;&gt;"","Life history habit: "&amp;U557&amp;".","")</f>
        <v/>
      </c>
      <c r="CE557" s="41" t="str">
        <f>IF(V557&lt;&gt;"","Graminoid habit: "&amp;V557&amp;".","")</f>
        <v/>
      </c>
      <c r="CF557" s="41" t="str">
        <f>IF(W557&lt;&gt;"","Flower color: "&amp;W557&amp;".","")</f>
        <v/>
      </c>
      <c r="CG557" s="41" t="str">
        <f>IF(X557&lt;&gt;"","Height in centimeters: "&amp;X557&amp;".","")</f>
        <v/>
      </c>
      <c r="CH557" s="41" t="str">
        <f>IF(Y557&lt;&gt;"",Y557&amp;".","")</f>
        <v/>
      </c>
      <c r="CI557" s="41" t="str">
        <f t="shared" si="94"/>
        <v/>
      </c>
      <c r="CJ557" t="str">
        <f t="shared" si="95"/>
        <v/>
      </c>
      <c r="CK557" s="41" t="str">
        <f>IF(T557&lt;&gt;"","''habit'':"&amp;"''"&amp;T557&amp;"'',","")</f>
        <v/>
      </c>
      <c r="CL557" s="41" t="str">
        <f>IF(U557&lt;&gt;"","''life cycle habit'':"&amp;"''"&amp;U557&amp;"'',","")</f>
        <v/>
      </c>
      <c r="CM557" s="41" t="str">
        <f>IF(V557&lt;&gt;"","''graminoidHabit'':"&amp;"''"&amp;V557&amp;"'',","")</f>
        <v/>
      </c>
      <c r="CN557" s="41" t="str">
        <f>IF(W557&lt;&gt;"","''flower color'':"&amp;"''"&amp;W557&amp;"'',","")</f>
        <v/>
      </c>
      <c r="CO557" s="41" t="str">
        <f>IF(X557&lt;&gt;"","''heightInCentimeters'':"&amp;X557&amp;",","")</f>
        <v/>
      </c>
      <c r="CP557" s="41" t="str">
        <f>IF(Y557&lt;&gt;"",Y557,"")</f>
        <v/>
      </c>
      <c r="CQ557" s="41" t="str">
        <f t="shared" si="96"/>
        <v/>
      </c>
      <c r="CR557" s="42" t="str">
        <f t="shared" si="97"/>
        <v/>
      </c>
      <c r="CS557" t="str">
        <f t="shared" si="98"/>
        <v/>
      </c>
      <c r="CT557" t="str">
        <f>IF(L557="Y","tissue","")</f>
        <v/>
      </c>
      <c r="CU557" t="str">
        <f>IF(L557="Y","in collection","")</f>
        <v/>
      </c>
      <c r="CV557" t="str">
        <f>IF(L557="Y","dessicated","")</f>
        <v/>
      </c>
    </row>
    <row r="558" spans="1:100" ht="16.5" x14ac:dyDescent="0.3">
      <c r="A558" s="7"/>
      <c r="B558" s="19"/>
      <c r="C558" s="19"/>
      <c r="D558" s="19"/>
      <c r="E558" s="19"/>
      <c r="F558" s="19"/>
      <c r="G558" s="10"/>
      <c r="H558" s="14"/>
      <c r="I558" s="19"/>
      <c r="J558" s="19"/>
      <c r="K558" s="10"/>
      <c r="L558" s="19"/>
      <c r="M558" s="19"/>
      <c r="N558" s="19"/>
      <c r="O558" s="19"/>
      <c r="P558" s="19"/>
      <c r="Q558" s="24"/>
      <c r="R558" s="14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29"/>
      <c r="AL558" s="29"/>
      <c r="AM558" s="7"/>
      <c r="AN558" s="7"/>
      <c r="AO558" s="7"/>
      <c r="AP558" s="19"/>
      <c r="AQ558" s="19"/>
      <c r="AR558" s="19"/>
      <c r="AS558" s="14"/>
      <c r="AT558" s="19"/>
      <c r="AU558" s="19"/>
      <c r="AV558" s="19"/>
      <c r="AW558" s="14"/>
      <c r="AX558" s="19"/>
      <c r="AY558" s="19"/>
      <c r="AZ558" s="19"/>
      <c r="BA558" s="19"/>
      <c r="BB558" s="19"/>
      <c r="BC558" s="19"/>
      <c r="BD558" s="19"/>
      <c r="BE558" s="19"/>
      <c r="BF558" s="14"/>
      <c r="BG558" s="35" t="str">
        <f>IF(BB558&lt;&gt;"","&lt;a href='https://www.inaturalist.org/observations/"&amp;BB558&amp;" 'target='_blank' style='color: blue'&gt;iNaturalist Record: "&amp;BB558&amp;"&lt;/a&gt; ","")</f>
        <v/>
      </c>
      <c r="BH558" s="36" t="str">
        <f>IF(AT558&lt;&gt;"",AT558&amp;". ","")</f>
        <v/>
      </c>
      <c r="BI558" s="36" t="str">
        <f>IF(AV558&lt;&gt;"","Land use/disturbance history: "&amp;AV558&amp;". ","")</f>
        <v/>
      </c>
      <c r="BJ558" s="36" t="str">
        <f>IF(AW558&lt;&gt;"","Slope in degrees: "&amp;AW558&amp;". ","")</f>
        <v/>
      </c>
      <c r="BK558" s="36" t="str">
        <f>IF(AX558&lt;&gt;"","Slope aspect: "&amp;AX558&amp;". ","")</f>
        <v/>
      </c>
      <c r="BL558" s="36" t="str">
        <f>IF(AY558&lt;&gt;"","Soil description: "&amp;AY558&amp;". ","")</f>
        <v/>
      </c>
      <c r="BM558" s="36" t="str">
        <f>IF(BA558&lt;&gt;"","Terrain: "&amp;BA558&amp;". ","")</f>
        <v/>
      </c>
      <c r="BN558" s="36" t="str">
        <f t="shared" si="88"/>
        <v/>
      </c>
      <c r="BO558" t="str">
        <f t="shared" si="89"/>
        <v/>
      </c>
      <c r="BP558" t="str">
        <f>IF(BD558&lt;&gt;"","Permit: "&amp;BD558,"")</f>
        <v/>
      </c>
      <c r="BQ558" s="41" t="str">
        <f>IF(AA558="Abundant","Estimated frequency within viewshed: Abundant (&gt;500).",IF(AA558="Common","Estimated frequency within viewshed: Common (101-500).",IF(AA558="Frequent","Estimated frequency within viewshed: Frequent (11-100).",IF(AA558="Occasional","Estimated frequency within viewshed: Occasional (6-10).",IF(AA558="Rare","Estimated frequency within viewshed: Rare (1-5).","")))))</f>
        <v/>
      </c>
      <c r="BR558" s="41" t="str">
        <f>IF(B558&lt;&gt;"",B558&amp;". ","")</f>
        <v/>
      </c>
      <c r="BS558" s="41" t="str">
        <f>IF(M558="Same individual","Tissue sample collected.",IF(M558="Same population","Tissue sample collected from another individual in the same population.",""))</f>
        <v/>
      </c>
      <c r="BT558" s="41" t="str">
        <f>IF(R558&lt;&gt;"","Seed sample collected from "&amp;R558&amp;" plants within the same population.","")</f>
        <v/>
      </c>
      <c r="BU558" s="41" t="str">
        <f>IF(AB558&lt;&gt;"",AB558&amp;". ","")</f>
        <v/>
      </c>
      <c r="BV558" s="41" t="str">
        <f>IF(AE558&lt;&gt;"","Landowner: "&amp;AE558&amp;".","")</f>
        <v/>
      </c>
      <c r="BW558" s="41" t="str">
        <f>IF(AF558&lt;&gt;"","Element Occurrence ID: "&amp;AF558&amp;".","")</f>
        <v/>
      </c>
      <c r="BX558" s="41" t="str">
        <f t="shared" si="90"/>
        <v/>
      </c>
      <c r="BY558" t="str">
        <f t="shared" si="91"/>
        <v/>
      </c>
      <c r="BZ558" s="41" t="str">
        <f t="shared" si="92"/>
        <v/>
      </c>
      <c r="CA558" t="str">
        <f t="shared" si="93"/>
        <v/>
      </c>
      <c r="CB558" s="41" t="str">
        <f>IF(AU558&lt;&gt;"","Area immediately surrounding specimen: "&amp;AU558&amp;".","")</f>
        <v/>
      </c>
      <c r="CC558" s="41" t="str">
        <f>IF(T558&lt;&gt;"","Habit: "&amp;T558&amp;".","")</f>
        <v/>
      </c>
      <c r="CD558" s="41" t="str">
        <f>IF(U558&lt;&gt;"","Life history habit: "&amp;U558&amp;".","")</f>
        <v/>
      </c>
      <c r="CE558" s="41" t="str">
        <f>IF(V558&lt;&gt;"","Graminoid habit: "&amp;V558&amp;".","")</f>
        <v/>
      </c>
      <c r="CF558" s="41" t="str">
        <f>IF(W558&lt;&gt;"","Flower color: "&amp;W558&amp;".","")</f>
        <v/>
      </c>
      <c r="CG558" s="41" t="str">
        <f>IF(X558&lt;&gt;"","Height in centimeters: "&amp;X558&amp;".","")</f>
        <v/>
      </c>
      <c r="CH558" s="41" t="str">
        <f>IF(Y558&lt;&gt;"",Y558&amp;".","")</f>
        <v/>
      </c>
      <c r="CI558" s="41" t="str">
        <f t="shared" si="94"/>
        <v/>
      </c>
      <c r="CJ558" t="str">
        <f t="shared" si="95"/>
        <v/>
      </c>
      <c r="CK558" s="41" t="str">
        <f>IF(T558&lt;&gt;"","''habit'':"&amp;"''"&amp;T558&amp;"'',","")</f>
        <v/>
      </c>
      <c r="CL558" s="41" t="str">
        <f>IF(U558&lt;&gt;"","''life cycle habit'':"&amp;"''"&amp;U558&amp;"'',","")</f>
        <v/>
      </c>
      <c r="CM558" s="41" t="str">
        <f>IF(V558&lt;&gt;"","''graminoidHabit'':"&amp;"''"&amp;V558&amp;"'',","")</f>
        <v/>
      </c>
      <c r="CN558" s="41" t="str">
        <f>IF(W558&lt;&gt;"","''flower color'':"&amp;"''"&amp;W558&amp;"'',","")</f>
        <v/>
      </c>
      <c r="CO558" s="41" t="str">
        <f>IF(X558&lt;&gt;"","''heightInCentimeters'':"&amp;X558&amp;",","")</f>
        <v/>
      </c>
      <c r="CP558" s="41" t="str">
        <f>IF(Y558&lt;&gt;"",Y558,"")</f>
        <v/>
      </c>
      <c r="CQ558" s="41" t="str">
        <f t="shared" si="96"/>
        <v/>
      </c>
      <c r="CR558" s="42" t="str">
        <f t="shared" si="97"/>
        <v/>
      </c>
      <c r="CS558" t="str">
        <f t="shared" si="98"/>
        <v/>
      </c>
      <c r="CT558" t="str">
        <f>IF(L558="Y","tissue","")</f>
        <v/>
      </c>
      <c r="CU558" t="str">
        <f>IF(L558="Y","in collection","")</f>
        <v/>
      </c>
      <c r="CV558" t="str">
        <f>IF(L558="Y","dessicated","")</f>
        <v/>
      </c>
    </row>
    <row r="559" spans="1:100" ht="16.5" x14ac:dyDescent="0.3">
      <c r="A559" s="7"/>
      <c r="B559" s="19"/>
      <c r="C559" s="19"/>
      <c r="D559" s="19"/>
      <c r="E559" s="19"/>
      <c r="F559" s="19"/>
      <c r="G559" s="10"/>
      <c r="H559" s="14"/>
      <c r="I559" s="19"/>
      <c r="J559" s="19"/>
      <c r="K559" s="10"/>
      <c r="L559" s="19"/>
      <c r="M559" s="19"/>
      <c r="N559" s="19"/>
      <c r="O559" s="19"/>
      <c r="P559" s="19"/>
      <c r="Q559" s="24"/>
      <c r="R559" s="14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29"/>
      <c r="AL559" s="29"/>
      <c r="AM559" s="7"/>
      <c r="AN559" s="7"/>
      <c r="AO559" s="7"/>
      <c r="AP559" s="19"/>
      <c r="AQ559" s="19"/>
      <c r="AR559" s="19"/>
      <c r="AS559" s="14"/>
      <c r="AT559" s="19"/>
      <c r="AU559" s="19"/>
      <c r="AV559" s="19"/>
      <c r="AW559" s="14"/>
      <c r="AX559" s="19"/>
      <c r="AY559" s="19"/>
      <c r="AZ559" s="19"/>
      <c r="BA559" s="19"/>
      <c r="BB559" s="19"/>
      <c r="BC559" s="19"/>
      <c r="BD559" s="19"/>
      <c r="BE559" s="19"/>
      <c r="BF559" s="14"/>
      <c r="BG559" s="35" t="str">
        <f>IF(BB559&lt;&gt;"","&lt;a href='https://www.inaturalist.org/observations/"&amp;BB559&amp;" 'target='_blank' style='color: blue'&gt;iNaturalist Record: "&amp;BB559&amp;"&lt;/a&gt; ","")</f>
        <v/>
      </c>
      <c r="BH559" s="36" t="str">
        <f>IF(AT559&lt;&gt;"",AT559&amp;". ","")</f>
        <v/>
      </c>
      <c r="BI559" s="36" t="str">
        <f>IF(AV559&lt;&gt;"","Land use/disturbance history: "&amp;AV559&amp;". ","")</f>
        <v/>
      </c>
      <c r="BJ559" s="36" t="str">
        <f>IF(AW559&lt;&gt;"","Slope in degrees: "&amp;AW559&amp;". ","")</f>
        <v/>
      </c>
      <c r="BK559" s="36" t="str">
        <f>IF(AX559&lt;&gt;"","Slope aspect: "&amp;AX559&amp;". ","")</f>
        <v/>
      </c>
      <c r="BL559" s="36" t="str">
        <f>IF(AY559&lt;&gt;"","Soil description: "&amp;AY559&amp;". ","")</f>
        <v/>
      </c>
      <c r="BM559" s="36" t="str">
        <f>IF(BA559&lt;&gt;"","Terrain: "&amp;BA559&amp;". ","")</f>
        <v/>
      </c>
      <c r="BN559" s="36" t="str">
        <f t="shared" si="88"/>
        <v/>
      </c>
      <c r="BO559" t="str">
        <f t="shared" si="89"/>
        <v/>
      </c>
      <c r="BP559" t="str">
        <f>IF(BD559&lt;&gt;"","Permit: "&amp;BD559,"")</f>
        <v/>
      </c>
      <c r="BQ559" s="41" t="str">
        <f>IF(AA559="Abundant","Estimated frequency within viewshed: Abundant (&gt;500).",IF(AA559="Common","Estimated frequency within viewshed: Common (101-500).",IF(AA559="Frequent","Estimated frequency within viewshed: Frequent (11-100).",IF(AA559="Occasional","Estimated frequency within viewshed: Occasional (6-10).",IF(AA559="Rare","Estimated frequency within viewshed: Rare (1-5).","")))))</f>
        <v/>
      </c>
      <c r="BR559" s="41" t="str">
        <f>IF(B559&lt;&gt;"",B559&amp;". ","")</f>
        <v/>
      </c>
      <c r="BS559" s="41" t="str">
        <f>IF(M559="Same individual","Tissue sample collected.",IF(M559="Same population","Tissue sample collected from another individual in the same population.",""))</f>
        <v/>
      </c>
      <c r="BT559" s="41" t="str">
        <f>IF(R559&lt;&gt;"","Seed sample collected from "&amp;R559&amp;" plants within the same population.","")</f>
        <v/>
      </c>
      <c r="BU559" s="41" t="str">
        <f>IF(AB559&lt;&gt;"",AB559&amp;". ","")</f>
        <v/>
      </c>
      <c r="BV559" s="41" t="str">
        <f>IF(AE559&lt;&gt;"","Landowner: "&amp;AE559&amp;".","")</f>
        <v/>
      </c>
      <c r="BW559" s="41" t="str">
        <f>IF(AF559&lt;&gt;"","Element Occurrence ID: "&amp;AF559&amp;".","")</f>
        <v/>
      </c>
      <c r="BX559" s="41" t="str">
        <f t="shared" si="90"/>
        <v/>
      </c>
      <c r="BY559" t="str">
        <f t="shared" si="91"/>
        <v/>
      </c>
      <c r="BZ559" s="41" t="str">
        <f t="shared" si="92"/>
        <v/>
      </c>
      <c r="CA559" t="str">
        <f t="shared" si="93"/>
        <v/>
      </c>
      <c r="CB559" s="41" t="str">
        <f>IF(AU559&lt;&gt;"","Area immediately surrounding specimen: "&amp;AU559&amp;".","")</f>
        <v/>
      </c>
      <c r="CC559" s="41" t="str">
        <f>IF(T559&lt;&gt;"","Habit: "&amp;T559&amp;".","")</f>
        <v/>
      </c>
      <c r="CD559" s="41" t="str">
        <f>IF(U559&lt;&gt;"","Life history habit: "&amp;U559&amp;".","")</f>
        <v/>
      </c>
      <c r="CE559" s="41" t="str">
        <f>IF(V559&lt;&gt;"","Graminoid habit: "&amp;V559&amp;".","")</f>
        <v/>
      </c>
      <c r="CF559" s="41" t="str">
        <f>IF(W559&lt;&gt;"","Flower color: "&amp;W559&amp;".","")</f>
        <v/>
      </c>
      <c r="CG559" s="41" t="str">
        <f>IF(X559&lt;&gt;"","Height in centimeters: "&amp;X559&amp;".","")</f>
        <v/>
      </c>
      <c r="CH559" s="41" t="str">
        <f>IF(Y559&lt;&gt;"",Y559&amp;".","")</f>
        <v/>
      </c>
      <c r="CI559" s="41" t="str">
        <f t="shared" si="94"/>
        <v/>
      </c>
      <c r="CJ559" t="str">
        <f t="shared" si="95"/>
        <v/>
      </c>
      <c r="CK559" s="41" t="str">
        <f>IF(T559&lt;&gt;"","''habit'':"&amp;"''"&amp;T559&amp;"'',","")</f>
        <v/>
      </c>
      <c r="CL559" s="41" t="str">
        <f>IF(U559&lt;&gt;"","''life cycle habit'':"&amp;"''"&amp;U559&amp;"'',","")</f>
        <v/>
      </c>
      <c r="CM559" s="41" t="str">
        <f>IF(V559&lt;&gt;"","''graminoidHabit'':"&amp;"''"&amp;V559&amp;"'',","")</f>
        <v/>
      </c>
      <c r="CN559" s="41" t="str">
        <f>IF(W559&lt;&gt;"","''flower color'':"&amp;"''"&amp;W559&amp;"'',","")</f>
        <v/>
      </c>
      <c r="CO559" s="41" t="str">
        <f>IF(X559&lt;&gt;"","''heightInCentimeters'':"&amp;X559&amp;",","")</f>
        <v/>
      </c>
      <c r="CP559" s="41" t="str">
        <f>IF(Y559&lt;&gt;"",Y559,"")</f>
        <v/>
      </c>
      <c r="CQ559" s="41" t="str">
        <f t="shared" si="96"/>
        <v/>
      </c>
      <c r="CR559" s="42" t="str">
        <f t="shared" si="97"/>
        <v/>
      </c>
      <c r="CS559" t="str">
        <f t="shared" si="98"/>
        <v/>
      </c>
      <c r="CT559" t="str">
        <f>IF(L559="Y","tissue","")</f>
        <v/>
      </c>
      <c r="CU559" t="str">
        <f>IF(L559="Y","in collection","")</f>
        <v/>
      </c>
      <c r="CV559" t="str">
        <f>IF(L559="Y","dessicated","")</f>
        <v/>
      </c>
    </row>
    <row r="560" spans="1:100" ht="16.5" x14ac:dyDescent="0.3">
      <c r="A560" s="7"/>
      <c r="B560" s="19"/>
      <c r="C560" s="19"/>
      <c r="D560" s="19"/>
      <c r="E560" s="19"/>
      <c r="F560" s="19"/>
      <c r="G560" s="10"/>
      <c r="H560" s="14"/>
      <c r="I560" s="19"/>
      <c r="J560" s="19"/>
      <c r="K560" s="10"/>
      <c r="L560" s="19"/>
      <c r="M560" s="19"/>
      <c r="N560" s="19"/>
      <c r="O560" s="19"/>
      <c r="P560" s="19"/>
      <c r="Q560" s="24"/>
      <c r="R560" s="14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29"/>
      <c r="AL560" s="29"/>
      <c r="AM560" s="7"/>
      <c r="AN560" s="7"/>
      <c r="AO560" s="7"/>
      <c r="AP560" s="19"/>
      <c r="AQ560" s="19"/>
      <c r="AR560" s="19"/>
      <c r="AS560" s="14"/>
      <c r="AT560" s="19"/>
      <c r="AU560" s="19"/>
      <c r="AV560" s="19"/>
      <c r="AW560" s="14"/>
      <c r="AX560" s="19"/>
      <c r="AY560" s="19"/>
      <c r="AZ560" s="19"/>
      <c r="BA560" s="19"/>
      <c r="BB560" s="19"/>
      <c r="BC560" s="19"/>
      <c r="BD560" s="19"/>
      <c r="BE560" s="19"/>
      <c r="BF560" s="14"/>
      <c r="BG560" s="35" t="str">
        <f>IF(BB560&lt;&gt;"","&lt;a href='https://www.inaturalist.org/observations/"&amp;BB560&amp;" 'target='_blank' style='color: blue'&gt;iNaturalist Record: "&amp;BB560&amp;"&lt;/a&gt; ","")</f>
        <v/>
      </c>
      <c r="BH560" s="36" t="str">
        <f>IF(AT560&lt;&gt;"",AT560&amp;". ","")</f>
        <v/>
      </c>
      <c r="BI560" s="36" t="str">
        <f>IF(AV560&lt;&gt;"","Land use/disturbance history: "&amp;AV560&amp;". ","")</f>
        <v/>
      </c>
      <c r="BJ560" s="36" t="str">
        <f>IF(AW560&lt;&gt;"","Slope in degrees: "&amp;AW560&amp;". ","")</f>
        <v/>
      </c>
      <c r="BK560" s="36" t="str">
        <f>IF(AX560&lt;&gt;"","Slope aspect: "&amp;AX560&amp;". ","")</f>
        <v/>
      </c>
      <c r="BL560" s="36" t="str">
        <f>IF(AY560&lt;&gt;"","Soil description: "&amp;AY560&amp;". ","")</f>
        <v/>
      </c>
      <c r="BM560" s="36" t="str">
        <f>IF(BA560&lt;&gt;"","Terrain: "&amp;BA560&amp;". ","")</f>
        <v/>
      </c>
      <c r="BN560" s="36" t="str">
        <f t="shared" si="88"/>
        <v/>
      </c>
      <c r="BO560" t="str">
        <f t="shared" si="89"/>
        <v/>
      </c>
      <c r="BP560" t="str">
        <f>IF(BD560&lt;&gt;"","Permit: "&amp;BD560,"")</f>
        <v/>
      </c>
      <c r="BQ560" s="41" t="str">
        <f>IF(AA560="Abundant","Estimated frequency within viewshed: Abundant (&gt;500).",IF(AA560="Common","Estimated frequency within viewshed: Common (101-500).",IF(AA560="Frequent","Estimated frequency within viewshed: Frequent (11-100).",IF(AA560="Occasional","Estimated frequency within viewshed: Occasional (6-10).",IF(AA560="Rare","Estimated frequency within viewshed: Rare (1-5).","")))))</f>
        <v/>
      </c>
      <c r="BR560" s="41" t="str">
        <f>IF(B560&lt;&gt;"",B560&amp;". ","")</f>
        <v/>
      </c>
      <c r="BS560" s="41" t="str">
        <f>IF(M560="Same individual","Tissue sample collected.",IF(M560="Same population","Tissue sample collected from another individual in the same population.",""))</f>
        <v/>
      </c>
      <c r="BT560" s="41" t="str">
        <f>IF(R560&lt;&gt;"","Seed sample collected from "&amp;R560&amp;" plants within the same population.","")</f>
        <v/>
      </c>
      <c r="BU560" s="41" t="str">
        <f>IF(AB560&lt;&gt;"",AB560&amp;". ","")</f>
        <v/>
      </c>
      <c r="BV560" s="41" t="str">
        <f>IF(AE560&lt;&gt;"","Landowner: "&amp;AE560&amp;".","")</f>
        <v/>
      </c>
      <c r="BW560" s="41" t="str">
        <f>IF(AF560&lt;&gt;"","Element Occurrence ID: "&amp;AF560&amp;".","")</f>
        <v/>
      </c>
      <c r="BX560" s="41" t="str">
        <f t="shared" si="90"/>
        <v/>
      </c>
      <c r="BY560" t="str">
        <f t="shared" si="91"/>
        <v/>
      </c>
      <c r="BZ560" s="41" t="str">
        <f t="shared" si="92"/>
        <v/>
      </c>
      <c r="CA560" t="str">
        <f t="shared" si="93"/>
        <v/>
      </c>
      <c r="CB560" s="41" t="str">
        <f>IF(AU560&lt;&gt;"","Area immediately surrounding specimen: "&amp;AU560&amp;".","")</f>
        <v/>
      </c>
      <c r="CC560" s="41" t="str">
        <f>IF(T560&lt;&gt;"","Habit: "&amp;T560&amp;".","")</f>
        <v/>
      </c>
      <c r="CD560" s="41" t="str">
        <f>IF(U560&lt;&gt;"","Life history habit: "&amp;U560&amp;".","")</f>
        <v/>
      </c>
      <c r="CE560" s="41" t="str">
        <f>IF(V560&lt;&gt;"","Graminoid habit: "&amp;V560&amp;".","")</f>
        <v/>
      </c>
      <c r="CF560" s="41" t="str">
        <f>IF(W560&lt;&gt;"","Flower color: "&amp;W560&amp;".","")</f>
        <v/>
      </c>
      <c r="CG560" s="41" t="str">
        <f>IF(X560&lt;&gt;"","Height in centimeters: "&amp;X560&amp;".","")</f>
        <v/>
      </c>
      <c r="CH560" s="41" t="str">
        <f>IF(Y560&lt;&gt;"",Y560&amp;".","")</f>
        <v/>
      </c>
      <c r="CI560" s="41" t="str">
        <f t="shared" si="94"/>
        <v/>
      </c>
      <c r="CJ560" t="str">
        <f t="shared" si="95"/>
        <v/>
      </c>
      <c r="CK560" s="41" t="str">
        <f>IF(T560&lt;&gt;"","''habit'':"&amp;"''"&amp;T560&amp;"'',","")</f>
        <v/>
      </c>
      <c r="CL560" s="41" t="str">
        <f>IF(U560&lt;&gt;"","''life cycle habit'':"&amp;"''"&amp;U560&amp;"'',","")</f>
        <v/>
      </c>
      <c r="CM560" s="41" t="str">
        <f>IF(V560&lt;&gt;"","''graminoidHabit'':"&amp;"''"&amp;V560&amp;"'',","")</f>
        <v/>
      </c>
      <c r="CN560" s="41" t="str">
        <f>IF(W560&lt;&gt;"","''flower color'':"&amp;"''"&amp;W560&amp;"'',","")</f>
        <v/>
      </c>
      <c r="CO560" s="41" t="str">
        <f>IF(X560&lt;&gt;"","''heightInCentimeters'':"&amp;X560&amp;",","")</f>
        <v/>
      </c>
      <c r="CP560" s="41" t="str">
        <f>IF(Y560&lt;&gt;"",Y560,"")</f>
        <v/>
      </c>
      <c r="CQ560" s="41" t="str">
        <f t="shared" si="96"/>
        <v/>
      </c>
      <c r="CR560" s="42" t="str">
        <f t="shared" si="97"/>
        <v/>
      </c>
      <c r="CS560" t="str">
        <f t="shared" si="98"/>
        <v/>
      </c>
      <c r="CT560" t="str">
        <f>IF(L560="Y","tissue","")</f>
        <v/>
      </c>
      <c r="CU560" t="str">
        <f>IF(L560="Y","in collection","")</f>
        <v/>
      </c>
      <c r="CV560" t="str">
        <f>IF(L560="Y","dessicated","")</f>
        <v/>
      </c>
    </row>
    <row r="561" spans="1:100" ht="16.5" x14ac:dyDescent="0.3">
      <c r="A561" s="7"/>
      <c r="B561" s="19"/>
      <c r="C561" s="19"/>
      <c r="D561" s="19"/>
      <c r="E561" s="19"/>
      <c r="F561" s="19"/>
      <c r="G561" s="10"/>
      <c r="H561" s="14"/>
      <c r="I561" s="19"/>
      <c r="J561" s="19"/>
      <c r="K561" s="10"/>
      <c r="L561" s="19"/>
      <c r="M561" s="19"/>
      <c r="N561" s="19"/>
      <c r="O561" s="19"/>
      <c r="P561" s="19"/>
      <c r="Q561" s="24"/>
      <c r="R561" s="14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29"/>
      <c r="AL561" s="29"/>
      <c r="AM561" s="7"/>
      <c r="AN561" s="7"/>
      <c r="AO561" s="7"/>
      <c r="AP561" s="19"/>
      <c r="AQ561" s="19"/>
      <c r="AR561" s="19"/>
      <c r="AS561" s="14"/>
      <c r="AT561" s="19"/>
      <c r="AU561" s="19"/>
      <c r="AV561" s="19"/>
      <c r="AW561" s="14"/>
      <c r="AX561" s="19"/>
      <c r="AY561" s="19"/>
      <c r="AZ561" s="19"/>
      <c r="BA561" s="19"/>
      <c r="BB561" s="19"/>
      <c r="BC561" s="19"/>
      <c r="BD561" s="19"/>
      <c r="BE561" s="19"/>
      <c r="BF561" s="14"/>
      <c r="BG561" s="35" t="str">
        <f>IF(BB561&lt;&gt;"","&lt;a href='https://www.inaturalist.org/observations/"&amp;BB561&amp;" 'target='_blank' style='color: blue'&gt;iNaturalist Record: "&amp;BB561&amp;"&lt;/a&gt; ","")</f>
        <v/>
      </c>
      <c r="BH561" s="36" t="str">
        <f>IF(AT561&lt;&gt;"",AT561&amp;". ","")</f>
        <v/>
      </c>
      <c r="BI561" s="36" t="str">
        <f>IF(AV561&lt;&gt;"","Land use/disturbance history: "&amp;AV561&amp;". ","")</f>
        <v/>
      </c>
      <c r="BJ561" s="36" t="str">
        <f>IF(AW561&lt;&gt;"","Slope in degrees: "&amp;AW561&amp;". ","")</f>
        <v/>
      </c>
      <c r="BK561" s="36" t="str">
        <f>IF(AX561&lt;&gt;"","Slope aspect: "&amp;AX561&amp;". ","")</f>
        <v/>
      </c>
      <c r="BL561" s="36" t="str">
        <f>IF(AY561&lt;&gt;"","Soil description: "&amp;AY561&amp;". ","")</f>
        <v/>
      </c>
      <c r="BM561" s="36" t="str">
        <f>IF(BA561&lt;&gt;"","Terrain: "&amp;BA561&amp;". ","")</f>
        <v/>
      </c>
      <c r="BN561" s="36" t="str">
        <f t="shared" si="88"/>
        <v/>
      </c>
      <c r="BO561" t="str">
        <f t="shared" si="89"/>
        <v/>
      </c>
      <c r="BP561" t="str">
        <f>IF(BD561&lt;&gt;"","Permit: "&amp;BD561,"")</f>
        <v/>
      </c>
      <c r="BQ561" s="41" t="str">
        <f>IF(AA561="Abundant","Estimated frequency within viewshed: Abundant (&gt;500).",IF(AA561="Common","Estimated frequency within viewshed: Common (101-500).",IF(AA561="Frequent","Estimated frequency within viewshed: Frequent (11-100).",IF(AA561="Occasional","Estimated frequency within viewshed: Occasional (6-10).",IF(AA561="Rare","Estimated frequency within viewshed: Rare (1-5).","")))))</f>
        <v/>
      </c>
      <c r="BR561" s="41" t="str">
        <f>IF(B561&lt;&gt;"",B561&amp;". ","")</f>
        <v/>
      </c>
      <c r="BS561" s="41" t="str">
        <f>IF(M561="Same individual","Tissue sample collected.",IF(M561="Same population","Tissue sample collected from another individual in the same population.",""))</f>
        <v/>
      </c>
      <c r="BT561" s="41" t="str">
        <f>IF(R561&lt;&gt;"","Seed sample collected from "&amp;R561&amp;" plants within the same population.","")</f>
        <v/>
      </c>
      <c r="BU561" s="41" t="str">
        <f>IF(AB561&lt;&gt;"",AB561&amp;". ","")</f>
        <v/>
      </c>
      <c r="BV561" s="41" t="str">
        <f>IF(AE561&lt;&gt;"","Landowner: "&amp;AE561&amp;".","")</f>
        <v/>
      </c>
      <c r="BW561" s="41" t="str">
        <f>IF(AF561&lt;&gt;"","Element Occurrence ID: "&amp;AF561&amp;".","")</f>
        <v/>
      </c>
      <c r="BX561" s="41" t="str">
        <f t="shared" si="90"/>
        <v/>
      </c>
      <c r="BY561" t="str">
        <f t="shared" si="91"/>
        <v/>
      </c>
      <c r="BZ561" s="41" t="str">
        <f t="shared" si="92"/>
        <v/>
      </c>
      <c r="CA561" t="str">
        <f t="shared" si="93"/>
        <v/>
      </c>
      <c r="CB561" s="41" t="str">
        <f>IF(AU561&lt;&gt;"","Area immediately surrounding specimen: "&amp;AU561&amp;".","")</f>
        <v/>
      </c>
      <c r="CC561" s="41" t="str">
        <f>IF(T561&lt;&gt;"","Habit: "&amp;T561&amp;".","")</f>
        <v/>
      </c>
      <c r="CD561" s="41" t="str">
        <f>IF(U561&lt;&gt;"","Life history habit: "&amp;U561&amp;".","")</f>
        <v/>
      </c>
      <c r="CE561" s="41" t="str">
        <f>IF(V561&lt;&gt;"","Graminoid habit: "&amp;V561&amp;".","")</f>
        <v/>
      </c>
      <c r="CF561" s="41" t="str">
        <f>IF(W561&lt;&gt;"","Flower color: "&amp;W561&amp;".","")</f>
        <v/>
      </c>
      <c r="CG561" s="41" t="str">
        <f>IF(X561&lt;&gt;"","Height in centimeters: "&amp;X561&amp;".","")</f>
        <v/>
      </c>
      <c r="CH561" s="41" t="str">
        <f>IF(Y561&lt;&gt;"",Y561&amp;".","")</f>
        <v/>
      </c>
      <c r="CI561" s="41" t="str">
        <f t="shared" si="94"/>
        <v/>
      </c>
      <c r="CJ561" t="str">
        <f t="shared" si="95"/>
        <v/>
      </c>
      <c r="CK561" s="41" t="str">
        <f>IF(T561&lt;&gt;"","''habit'':"&amp;"''"&amp;T561&amp;"'',","")</f>
        <v/>
      </c>
      <c r="CL561" s="41" t="str">
        <f>IF(U561&lt;&gt;"","''life cycle habit'':"&amp;"''"&amp;U561&amp;"'',","")</f>
        <v/>
      </c>
      <c r="CM561" s="41" t="str">
        <f>IF(V561&lt;&gt;"","''graminoidHabit'':"&amp;"''"&amp;V561&amp;"'',","")</f>
        <v/>
      </c>
      <c r="CN561" s="41" t="str">
        <f>IF(W561&lt;&gt;"","''flower color'':"&amp;"''"&amp;W561&amp;"'',","")</f>
        <v/>
      </c>
      <c r="CO561" s="41" t="str">
        <f>IF(X561&lt;&gt;"","''heightInCentimeters'':"&amp;X561&amp;",","")</f>
        <v/>
      </c>
      <c r="CP561" s="41" t="str">
        <f>IF(Y561&lt;&gt;"",Y561,"")</f>
        <v/>
      </c>
      <c r="CQ561" s="41" t="str">
        <f t="shared" si="96"/>
        <v/>
      </c>
      <c r="CR561" s="42" t="str">
        <f t="shared" si="97"/>
        <v/>
      </c>
      <c r="CS561" t="str">
        <f t="shared" si="98"/>
        <v/>
      </c>
      <c r="CT561" t="str">
        <f>IF(L561="Y","tissue","")</f>
        <v/>
      </c>
      <c r="CU561" t="str">
        <f>IF(L561="Y","in collection","")</f>
        <v/>
      </c>
      <c r="CV561" t="str">
        <f>IF(L561="Y","dessicated","")</f>
        <v/>
      </c>
    </row>
    <row r="562" spans="1:100" ht="16.5" x14ac:dyDescent="0.3">
      <c r="A562" s="7"/>
      <c r="B562" s="19"/>
      <c r="C562" s="19"/>
      <c r="D562" s="19"/>
      <c r="E562" s="19"/>
      <c r="F562" s="19"/>
      <c r="G562" s="10"/>
      <c r="H562" s="14"/>
      <c r="I562" s="19"/>
      <c r="J562" s="19"/>
      <c r="K562" s="10"/>
      <c r="L562" s="19"/>
      <c r="M562" s="19"/>
      <c r="N562" s="19"/>
      <c r="O562" s="19"/>
      <c r="P562" s="19"/>
      <c r="Q562" s="24"/>
      <c r="R562" s="14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29"/>
      <c r="AL562" s="29"/>
      <c r="AM562" s="7"/>
      <c r="AN562" s="7"/>
      <c r="AO562" s="7"/>
      <c r="AP562" s="19"/>
      <c r="AQ562" s="19"/>
      <c r="AR562" s="19"/>
      <c r="AS562" s="14"/>
      <c r="AT562" s="19"/>
      <c r="AU562" s="19"/>
      <c r="AV562" s="19"/>
      <c r="AW562" s="14"/>
      <c r="AX562" s="19"/>
      <c r="AY562" s="19"/>
      <c r="AZ562" s="19"/>
      <c r="BA562" s="19"/>
      <c r="BB562" s="19"/>
      <c r="BC562" s="19"/>
      <c r="BD562" s="19"/>
      <c r="BE562" s="19"/>
      <c r="BF562" s="14"/>
      <c r="BG562" s="35" t="str">
        <f>IF(BB562&lt;&gt;"","&lt;a href='https://www.inaturalist.org/observations/"&amp;BB562&amp;" 'target='_blank' style='color: blue'&gt;iNaturalist Record: "&amp;BB562&amp;"&lt;/a&gt; ","")</f>
        <v/>
      </c>
      <c r="BH562" s="36" t="str">
        <f>IF(AT562&lt;&gt;"",AT562&amp;". ","")</f>
        <v/>
      </c>
      <c r="BI562" s="36" t="str">
        <f>IF(AV562&lt;&gt;"","Land use/disturbance history: "&amp;AV562&amp;". ","")</f>
        <v/>
      </c>
      <c r="BJ562" s="36" t="str">
        <f>IF(AW562&lt;&gt;"","Slope in degrees: "&amp;AW562&amp;". ","")</f>
        <v/>
      </c>
      <c r="BK562" s="36" t="str">
        <f>IF(AX562&lt;&gt;"","Slope aspect: "&amp;AX562&amp;". ","")</f>
        <v/>
      </c>
      <c r="BL562" s="36" t="str">
        <f>IF(AY562&lt;&gt;"","Soil description: "&amp;AY562&amp;". ","")</f>
        <v/>
      </c>
      <c r="BM562" s="36" t="str">
        <f>IF(BA562&lt;&gt;"","Terrain: "&amp;BA562&amp;". ","")</f>
        <v/>
      </c>
      <c r="BN562" s="36" t="str">
        <f t="shared" si="88"/>
        <v/>
      </c>
      <c r="BO562" t="str">
        <f t="shared" si="89"/>
        <v/>
      </c>
      <c r="BP562" t="str">
        <f>IF(BD562&lt;&gt;"","Permit: "&amp;BD562,"")</f>
        <v/>
      </c>
      <c r="BQ562" s="41" t="str">
        <f>IF(AA562="Abundant","Estimated frequency within viewshed: Abundant (&gt;500).",IF(AA562="Common","Estimated frequency within viewshed: Common (101-500).",IF(AA562="Frequent","Estimated frequency within viewshed: Frequent (11-100).",IF(AA562="Occasional","Estimated frequency within viewshed: Occasional (6-10).",IF(AA562="Rare","Estimated frequency within viewshed: Rare (1-5).","")))))</f>
        <v/>
      </c>
      <c r="BR562" s="41" t="str">
        <f>IF(B562&lt;&gt;"",B562&amp;". ","")</f>
        <v/>
      </c>
      <c r="BS562" s="41" t="str">
        <f>IF(M562="Same individual","Tissue sample collected.",IF(M562="Same population","Tissue sample collected from another individual in the same population.",""))</f>
        <v/>
      </c>
      <c r="BT562" s="41" t="str">
        <f>IF(R562&lt;&gt;"","Seed sample collected from "&amp;R562&amp;" plants within the same population.","")</f>
        <v/>
      </c>
      <c r="BU562" s="41" t="str">
        <f>IF(AB562&lt;&gt;"",AB562&amp;". ","")</f>
        <v/>
      </c>
      <c r="BV562" s="41" t="str">
        <f>IF(AE562&lt;&gt;"","Landowner: "&amp;AE562&amp;".","")</f>
        <v/>
      </c>
      <c r="BW562" s="41" t="str">
        <f>IF(AF562&lt;&gt;"","Element Occurrence ID: "&amp;AF562&amp;".","")</f>
        <v/>
      </c>
      <c r="BX562" s="41" t="str">
        <f t="shared" si="90"/>
        <v/>
      </c>
      <c r="BY562" t="str">
        <f t="shared" si="91"/>
        <v/>
      </c>
      <c r="BZ562" s="41" t="str">
        <f t="shared" si="92"/>
        <v/>
      </c>
      <c r="CA562" t="str">
        <f t="shared" si="93"/>
        <v/>
      </c>
      <c r="CB562" s="41" t="str">
        <f>IF(AU562&lt;&gt;"","Area immediately surrounding specimen: "&amp;AU562&amp;".","")</f>
        <v/>
      </c>
      <c r="CC562" s="41" t="str">
        <f>IF(T562&lt;&gt;"","Habit: "&amp;T562&amp;".","")</f>
        <v/>
      </c>
      <c r="CD562" s="41" t="str">
        <f>IF(U562&lt;&gt;"","Life history habit: "&amp;U562&amp;".","")</f>
        <v/>
      </c>
      <c r="CE562" s="41" t="str">
        <f>IF(V562&lt;&gt;"","Graminoid habit: "&amp;V562&amp;".","")</f>
        <v/>
      </c>
      <c r="CF562" s="41" t="str">
        <f>IF(W562&lt;&gt;"","Flower color: "&amp;W562&amp;".","")</f>
        <v/>
      </c>
      <c r="CG562" s="41" t="str">
        <f>IF(X562&lt;&gt;"","Height in centimeters: "&amp;X562&amp;".","")</f>
        <v/>
      </c>
      <c r="CH562" s="41" t="str">
        <f>IF(Y562&lt;&gt;"",Y562&amp;".","")</f>
        <v/>
      </c>
      <c r="CI562" s="41" t="str">
        <f t="shared" si="94"/>
        <v/>
      </c>
      <c r="CJ562" t="str">
        <f t="shared" si="95"/>
        <v/>
      </c>
      <c r="CK562" s="41" t="str">
        <f>IF(T562&lt;&gt;"","''habit'':"&amp;"''"&amp;T562&amp;"'',","")</f>
        <v/>
      </c>
      <c r="CL562" s="41" t="str">
        <f>IF(U562&lt;&gt;"","''life cycle habit'':"&amp;"''"&amp;U562&amp;"'',","")</f>
        <v/>
      </c>
      <c r="CM562" s="41" t="str">
        <f>IF(V562&lt;&gt;"","''graminoidHabit'':"&amp;"''"&amp;V562&amp;"'',","")</f>
        <v/>
      </c>
      <c r="CN562" s="41" t="str">
        <f>IF(W562&lt;&gt;"","''flower color'':"&amp;"''"&amp;W562&amp;"'',","")</f>
        <v/>
      </c>
      <c r="CO562" s="41" t="str">
        <f>IF(X562&lt;&gt;"","''heightInCentimeters'':"&amp;X562&amp;",","")</f>
        <v/>
      </c>
      <c r="CP562" s="41" t="str">
        <f>IF(Y562&lt;&gt;"",Y562,"")</f>
        <v/>
      </c>
      <c r="CQ562" s="41" t="str">
        <f t="shared" si="96"/>
        <v/>
      </c>
      <c r="CR562" s="42" t="str">
        <f t="shared" si="97"/>
        <v/>
      </c>
      <c r="CS562" t="str">
        <f t="shared" si="98"/>
        <v/>
      </c>
      <c r="CT562" t="str">
        <f>IF(L562="Y","tissue","")</f>
        <v/>
      </c>
      <c r="CU562" t="str">
        <f>IF(L562="Y","in collection","")</f>
        <v/>
      </c>
      <c r="CV562" t="str">
        <f>IF(L562="Y","dessicated","")</f>
        <v/>
      </c>
    </row>
    <row r="563" spans="1:100" ht="16.5" x14ac:dyDescent="0.3">
      <c r="A563" s="7"/>
      <c r="B563" s="19"/>
      <c r="C563" s="19"/>
      <c r="D563" s="19"/>
      <c r="E563" s="19"/>
      <c r="F563" s="19"/>
      <c r="G563" s="10"/>
      <c r="H563" s="14"/>
      <c r="I563" s="19"/>
      <c r="J563" s="19"/>
      <c r="K563" s="10"/>
      <c r="L563" s="19"/>
      <c r="M563" s="19"/>
      <c r="N563" s="19"/>
      <c r="O563" s="19"/>
      <c r="P563" s="19"/>
      <c r="Q563" s="24"/>
      <c r="R563" s="14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29"/>
      <c r="AL563" s="29"/>
      <c r="AM563" s="7"/>
      <c r="AN563" s="7"/>
      <c r="AO563" s="7"/>
      <c r="AP563" s="19"/>
      <c r="AQ563" s="19"/>
      <c r="AR563" s="19"/>
      <c r="AS563" s="14"/>
      <c r="AT563" s="19"/>
      <c r="AU563" s="19"/>
      <c r="AV563" s="19"/>
      <c r="AW563" s="14"/>
      <c r="AX563" s="19"/>
      <c r="AY563" s="19"/>
      <c r="AZ563" s="19"/>
      <c r="BA563" s="19"/>
      <c r="BB563" s="19"/>
      <c r="BC563" s="19"/>
      <c r="BD563" s="19"/>
      <c r="BE563" s="19"/>
      <c r="BF563" s="14"/>
      <c r="BG563" s="35" t="str">
        <f>IF(BB563&lt;&gt;"","&lt;a href='https://www.inaturalist.org/observations/"&amp;BB563&amp;" 'target='_blank' style='color: blue'&gt;iNaturalist Record: "&amp;BB563&amp;"&lt;/a&gt; ","")</f>
        <v/>
      </c>
      <c r="BH563" s="36" t="str">
        <f>IF(AT563&lt;&gt;"",AT563&amp;". ","")</f>
        <v/>
      </c>
      <c r="BI563" s="36" t="str">
        <f>IF(AV563&lt;&gt;"","Land use/disturbance history: "&amp;AV563&amp;". ","")</f>
        <v/>
      </c>
      <c r="BJ563" s="36" t="str">
        <f>IF(AW563&lt;&gt;"","Slope in degrees: "&amp;AW563&amp;". ","")</f>
        <v/>
      </c>
      <c r="BK563" s="36" t="str">
        <f>IF(AX563&lt;&gt;"","Slope aspect: "&amp;AX563&amp;". ","")</f>
        <v/>
      </c>
      <c r="BL563" s="36" t="str">
        <f>IF(AY563&lt;&gt;"","Soil description: "&amp;AY563&amp;". ","")</f>
        <v/>
      </c>
      <c r="BM563" s="36" t="str">
        <f>IF(BA563&lt;&gt;"","Terrain: "&amp;BA563&amp;". ","")</f>
        <v/>
      </c>
      <c r="BN563" s="36" t="str">
        <f t="shared" si="88"/>
        <v/>
      </c>
      <c r="BO563" t="str">
        <f t="shared" si="89"/>
        <v/>
      </c>
      <c r="BP563" t="str">
        <f>IF(BD563&lt;&gt;"","Permit: "&amp;BD563,"")</f>
        <v/>
      </c>
      <c r="BQ563" s="41" t="str">
        <f>IF(AA563="Abundant","Estimated frequency within viewshed: Abundant (&gt;500).",IF(AA563="Common","Estimated frequency within viewshed: Common (101-500).",IF(AA563="Frequent","Estimated frequency within viewshed: Frequent (11-100).",IF(AA563="Occasional","Estimated frequency within viewshed: Occasional (6-10).",IF(AA563="Rare","Estimated frequency within viewshed: Rare (1-5).","")))))</f>
        <v/>
      </c>
      <c r="BR563" s="41" t="str">
        <f>IF(B563&lt;&gt;"",B563&amp;". ","")</f>
        <v/>
      </c>
      <c r="BS563" s="41" t="str">
        <f>IF(M563="Same individual","Tissue sample collected.",IF(M563="Same population","Tissue sample collected from another individual in the same population.",""))</f>
        <v/>
      </c>
      <c r="BT563" s="41" t="str">
        <f>IF(R563&lt;&gt;"","Seed sample collected from "&amp;R563&amp;" plants within the same population.","")</f>
        <v/>
      </c>
      <c r="BU563" s="41" t="str">
        <f>IF(AB563&lt;&gt;"",AB563&amp;". ","")</f>
        <v/>
      </c>
      <c r="BV563" s="41" t="str">
        <f>IF(AE563&lt;&gt;"","Landowner: "&amp;AE563&amp;".","")</f>
        <v/>
      </c>
      <c r="BW563" s="41" t="str">
        <f>IF(AF563&lt;&gt;"","Element Occurrence ID: "&amp;AF563&amp;".","")</f>
        <v/>
      </c>
      <c r="BX563" s="41" t="str">
        <f t="shared" si="90"/>
        <v/>
      </c>
      <c r="BY563" t="str">
        <f t="shared" si="91"/>
        <v/>
      </c>
      <c r="BZ563" s="41" t="str">
        <f t="shared" si="92"/>
        <v/>
      </c>
      <c r="CA563" t="str">
        <f t="shared" si="93"/>
        <v/>
      </c>
      <c r="CB563" s="41" t="str">
        <f>IF(AU563&lt;&gt;"","Area immediately surrounding specimen: "&amp;AU563&amp;".","")</f>
        <v/>
      </c>
      <c r="CC563" s="41" t="str">
        <f>IF(T563&lt;&gt;"","Habit: "&amp;T563&amp;".","")</f>
        <v/>
      </c>
      <c r="CD563" s="41" t="str">
        <f>IF(U563&lt;&gt;"","Life history habit: "&amp;U563&amp;".","")</f>
        <v/>
      </c>
      <c r="CE563" s="41" t="str">
        <f>IF(V563&lt;&gt;"","Graminoid habit: "&amp;V563&amp;".","")</f>
        <v/>
      </c>
      <c r="CF563" s="41" t="str">
        <f>IF(W563&lt;&gt;"","Flower color: "&amp;W563&amp;".","")</f>
        <v/>
      </c>
      <c r="CG563" s="41" t="str">
        <f>IF(X563&lt;&gt;"","Height in centimeters: "&amp;X563&amp;".","")</f>
        <v/>
      </c>
      <c r="CH563" s="41" t="str">
        <f>IF(Y563&lt;&gt;"",Y563&amp;".","")</f>
        <v/>
      </c>
      <c r="CI563" s="41" t="str">
        <f t="shared" si="94"/>
        <v/>
      </c>
      <c r="CJ563" t="str">
        <f t="shared" si="95"/>
        <v/>
      </c>
      <c r="CK563" s="41" t="str">
        <f>IF(T563&lt;&gt;"","''habit'':"&amp;"''"&amp;T563&amp;"'',","")</f>
        <v/>
      </c>
      <c r="CL563" s="41" t="str">
        <f>IF(U563&lt;&gt;"","''life cycle habit'':"&amp;"''"&amp;U563&amp;"'',","")</f>
        <v/>
      </c>
      <c r="CM563" s="41" t="str">
        <f>IF(V563&lt;&gt;"","''graminoidHabit'':"&amp;"''"&amp;V563&amp;"'',","")</f>
        <v/>
      </c>
      <c r="CN563" s="41" t="str">
        <f>IF(W563&lt;&gt;"","''flower color'':"&amp;"''"&amp;W563&amp;"'',","")</f>
        <v/>
      </c>
      <c r="CO563" s="41" t="str">
        <f>IF(X563&lt;&gt;"","''heightInCentimeters'':"&amp;X563&amp;",","")</f>
        <v/>
      </c>
      <c r="CP563" s="41" t="str">
        <f>IF(Y563&lt;&gt;"",Y563,"")</f>
        <v/>
      </c>
      <c r="CQ563" s="41" t="str">
        <f t="shared" si="96"/>
        <v/>
      </c>
      <c r="CR563" s="42" t="str">
        <f t="shared" si="97"/>
        <v/>
      </c>
      <c r="CS563" t="str">
        <f t="shared" si="98"/>
        <v/>
      </c>
      <c r="CT563" t="str">
        <f>IF(L563="Y","tissue","")</f>
        <v/>
      </c>
      <c r="CU563" t="str">
        <f>IF(L563="Y","in collection","")</f>
        <v/>
      </c>
      <c r="CV563" t="str">
        <f>IF(L563="Y","dessicated","")</f>
        <v/>
      </c>
    </row>
    <row r="564" spans="1:100" ht="16.5" x14ac:dyDescent="0.3">
      <c r="A564" s="7"/>
      <c r="B564" s="19"/>
      <c r="C564" s="19"/>
      <c r="D564" s="19"/>
      <c r="E564" s="19"/>
      <c r="F564" s="19"/>
      <c r="G564" s="10"/>
      <c r="H564" s="14"/>
      <c r="I564" s="19"/>
      <c r="J564" s="19"/>
      <c r="K564" s="10"/>
      <c r="L564" s="19"/>
      <c r="M564" s="19"/>
      <c r="N564" s="19"/>
      <c r="O564" s="19"/>
      <c r="P564" s="19"/>
      <c r="Q564" s="24"/>
      <c r="R564" s="14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29"/>
      <c r="AL564" s="29"/>
      <c r="AM564" s="7"/>
      <c r="AN564" s="7"/>
      <c r="AO564" s="7"/>
      <c r="AP564" s="19"/>
      <c r="AQ564" s="19"/>
      <c r="AR564" s="19"/>
      <c r="AS564" s="14"/>
      <c r="AT564" s="19"/>
      <c r="AU564" s="19"/>
      <c r="AV564" s="19"/>
      <c r="AW564" s="14"/>
      <c r="AX564" s="19"/>
      <c r="AY564" s="19"/>
      <c r="AZ564" s="19"/>
      <c r="BA564" s="19"/>
      <c r="BB564" s="19"/>
      <c r="BC564" s="19"/>
      <c r="BD564" s="19"/>
      <c r="BE564" s="19"/>
      <c r="BF564" s="14"/>
      <c r="BG564" s="35" t="str">
        <f>IF(BB564&lt;&gt;"","&lt;a href='https://www.inaturalist.org/observations/"&amp;BB564&amp;" 'target='_blank' style='color: blue'&gt;iNaturalist Record: "&amp;BB564&amp;"&lt;/a&gt; ","")</f>
        <v/>
      </c>
      <c r="BH564" s="36" t="str">
        <f>IF(AT564&lt;&gt;"",AT564&amp;". ","")</f>
        <v/>
      </c>
      <c r="BI564" s="36" t="str">
        <f>IF(AV564&lt;&gt;"","Land use/disturbance history: "&amp;AV564&amp;". ","")</f>
        <v/>
      </c>
      <c r="BJ564" s="36" t="str">
        <f>IF(AW564&lt;&gt;"","Slope in degrees: "&amp;AW564&amp;". ","")</f>
        <v/>
      </c>
      <c r="BK564" s="36" t="str">
        <f>IF(AX564&lt;&gt;"","Slope aspect: "&amp;AX564&amp;". ","")</f>
        <v/>
      </c>
      <c r="BL564" s="36" t="str">
        <f>IF(AY564&lt;&gt;"","Soil description: "&amp;AY564&amp;". ","")</f>
        <v/>
      </c>
      <c r="BM564" s="36" t="str">
        <f>IF(BA564&lt;&gt;"","Terrain: "&amp;BA564&amp;". ","")</f>
        <v/>
      </c>
      <c r="BN564" s="36" t="str">
        <f t="shared" si="88"/>
        <v/>
      </c>
      <c r="BO564" t="str">
        <f t="shared" si="89"/>
        <v/>
      </c>
      <c r="BP564" t="str">
        <f>IF(BD564&lt;&gt;"","Permit: "&amp;BD564,"")</f>
        <v/>
      </c>
      <c r="BQ564" s="41" t="str">
        <f>IF(AA564="Abundant","Estimated frequency within viewshed: Abundant (&gt;500).",IF(AA564="Common","Estimated frequency within viewshed: Common (101-500).",IF(AA564="Frequent","Estimated frequency within viewshed: Frequent (11-100).",IF(AA564="Occasional","Estimated frequency within viewshed: Occasional (6-10).",IF(AA564="Rare","Estimated frequency within viewshed: Rare (1-5).","")))))</f>
        <v/>
      </c>
      <c r="BR564" s="41" t="str">
        <f>IF(B564&lt;&gt;"",B564&amp;". ","")</f>
        <v/>
      </c>
      <c r="BS564" s="41" t="str">
        <f>IF(M564="Same individual","Tissue sample collected.",IF(M564="Same population","Tissue sample collected from another individual in the same population.",""))</f>
        <v/>
      </c>
      <c r="BT564" s="41" t="str">
        <f>IF(R564&lt;&gt;"","Seed sample collected from "&amp;R564&amp;" plants within the same population.","")</f>
        <v/>
      </c>
      <c r="BU564" s="41" t="str">
        <f>IF(AB564&lt;&gt;"",AB564&amp;". ","")</f>
        <v/>
      </c>
      <c r="BV564" s="41" t="str">
        <f>IF(AE564&lt;&gt;"","Landowner: "&amp;AE564&amp;".","")</f>
        <v/>
      </c>
      <c r="BW564" s="41" t="str">
        <f>IF(AF564&lt;&gt;"","Element Occurrence ID: "&amp;AF564&amp;".","")</f>
        <v/>
      </c>
      <c r="BX564" s="41" t="str">
        <f t="shared" si="90"/>
        <v/>
      </c>
      <c r="BY564" t="str">
        <f t="shared" si="91"/>
        <v/>
      </c>
      <c r="BZ564" s="41" t="str">
        <f t="shared" si="92"/>
        <v/>
      </c>
      <c r="CA564" t="str">
        <f t="shared" si="93"/>
        <v/>
      </c>
      <c r="CB564" s="41" t="str">
        <f>IF(AU564&lt;&gt;"","Area immediately surrounding specimen: "&amp;AU564&amp;".","")</f>
        <v/>
      </c>
      <c r="CC564" s="41" t="str">
        <f>IF(T564&lt;&gt;"","Habit: "&amp;T564&amp;".","")</f>
        <v/>
      </c>
      <c r="CD564" s="41" t="str">
        <f>IF(U564&lt;&gt;"","Life history habit: "&amp;U564&amp;".","")</f>
        <v/>
      </c>
      <c r="CE564" s="41" t="str">
        <f>IF(V564&lt;&gt;"","Graminoid habit: "&amp;V564&amp;".","")</f>
        <v/>
      </c>
      <c r="CF564" s="41" t="str">
        <f>IF(W564&lt;&gt;"","Flower color: "&amp;W564&amp;".","")</f>
        <v/>
      </c>
      <c r="CG564" s="41" t="str">
        <f>IF(X564&lt;&gt;"","Height in centimeters: "&amp;X564&amp;".","")</f>
        <v/>
      </c>
      <c r="CH564" s="41" t="str">
        <f>IF(Y564&lt;&gt;"",Y564&amp;".","")</f>
        <v/>
      </c>
      <c r="CI564" s="41" t="str">
        <f t="shared" si="94"/>
        <v/>
      </c>
      <c r="CJ564" t="str">
        <f t="shared" si="95"/>
        <v/>
      </c>
      <c r="CK564" s="41" t="str">
        <f>IF(T564&lt;&gt;"","''habit'':"&amp;"''"&amp;T564&amp;"'',","")</f>
        <v/>
      </c>
      <c r="CL564" s="41" t="str">
        <f>IF(U564&lt;&gt;"","''life cycle habit'':"&amp;"''"&amp;U564&amp;"'',","")</f>
        <v/>
      </c>
      <c r="CM564" s="41" t="str">
        <f>IF(V564&lt;&gt;"","''graminoidHabit'':"&amp;"''"&amp;V564&amp;"'',","")</f>
        <v/>
      </c>
      <c r="CN564" s="41" t="str">
        <f>IF(W564&lt;&gt;"","''flower color'':"&amp;"''"&amp;W564&amp;"'',","")</f>
        <v/>
      </c>
      <c r="CO564" s="41" t="str">
        <f>IF(X564&lt;&gt;"","''heightInCentimeters'':"&amp;X564&amp;",","")</f>
        <v/>
      </c>
      <c r="CP564" s="41" t="str">
        <f>IF(Y564&lt;&gt;"",Y564,"")</f>
        <v/>
      </c>
      <c r="CQ564" s="41" t="str">
        <f t="shared" si="96"/>
        <v/>
      </c>
      <c r="CR564" s="42" t="str">
        <f t="shared" si="97"/>
        <v/>
      </c>
      <c r="CS564" t="str">
        <f t="shared" si="98"/>
        <v/>
      </c>
      <c r="CT564" t="str">
        <f>IF(L564="Y","tissue","")</f>
        <v/>
      </c>
      <c r="CU564" t="str">
        <f>IF(L564="Y","in collection","")</f>
        <v/>
      </c>
      <c r="CV564" t="str">
        <f>IF(L564="Y","dessicated","")</f>
        <v/>
      </c>
    </row>
    <row r="565" spans="1:100" ht="16.5" x14ac:dyDescent="0.3">
      <c r="A565" s="7"/>
      <c r="B565" s="19"/>
      <c r="C565" s="19"/>
      <c r="D565" s="19"/>
      <c r="E565" s="19"/>
      <c r="F565" s="19"/>
      <c r="G565" s="10"/>
      <c r="H565" s="14"/>
      <c r="I565" s="19"/>
      <c r="J565" s="19"/>
      <c r="K565" s="10"/>
      <c r="L565" s="19"/>
      <c r="M565" s="19"/>
      <c r="N565" s="19"/>
      <c r="O565" s="19"/>
      <c r="P565" s="19"/>
      <c r="Q565" s="24"/>
      <c r="R565" s="14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29"/>
      <c r="AL565" s="29"/>
      <c r="AM565" s="7"/>
      <c r="AN565" s="7"/>
      <c r="AO565" s="7"/>
      <c r="AP565" s="19"/>
      <c r="AQ565" s="19"/>
      <c r="AR565" s="19"/>
      <c r="AS565" s="14"/>
      <c r="AT565" s="19"/>
      <c r="AU565" s="19"/>
      <c r="AV565" s="19"/>
      <c r="AW565" s="14"/>
      <c r="AX565" s="19"/>
      <c r="AY565" s="19"/>
      <c r="AZ565" s="19"/>
      <c r="BA565" s="19"/>
      <c r="BB565" s="19"/>
      <c r="BC565" s="19"/>
      <c r="BD565" s="19"/>
      <c r="BE565" s="19"/>
      <c r="BF565" s="14"/>
      <c r="BG565" s="35" t="str">
        <f>IF(BB565&lt;&gt;"","&lt;a href='https://www.inaturalist.org/observations/"&amp;BB565&amp;" 'target='_blank' style='color: blue'&gt;iNaturalist Record: "&amp;BB565&amp;"&lt;/a&gt; ","")</f>
        <v/>
      </c>
      <c r="BH565" s="36" t="str">
        <f>IF(AT565&lt;&gt;"",AT565&amp;". ","")</f>
        <v/>
      </c>
      <c r="BI565" s="36" t="str">
        <f>IF(AV565&lt;&gt;"","Land use/disturbance history: "&amp;AV565&amp;". ","")</f>
        <v/>
      </c>
      <c r="BJ565" s="36" t="str">
        <f>IF(AW565&lt;&gt;"","Slope in degrees: "&amp;AW565&amp;". ","")</f>
        <v/>
      </c>
      <c r="BK565" s="36" t="str">
        <f>IF(AX565&lt;&gt;"","Slope aspect: "&amp;AX565&amp;". ","")</f>
        <v/>
      </c>
      <c r="BL565" s="36" t="str">
        <f>IF(AY565&lt;&gt;"","Soil description: "&amp;AY565&amp;". ","")</f>
        <v/>
      </c>
      <c r="BM565" s="36" t="str">
        <f>IF(BA565&lt;&gt;"","Terrain: "&amp;BA565&amp;". ","")</f>
        <v/>
      </c>
      <c r="BN565" s="36" t="str">
        <f t="shared" si="88"/>
        <v/>
      </c>
      <c r="BO565" t="str">
        <f t="shared" si="89"/>
        <v/>
      </c>
      <c r="BP565" t="str">
        <f>IF(BD565&lt;&gt;"","Permit: "&amp;BD565,"")</f>
        <v/>
      </c>
      <c r="BQ565" s="41" t="str">
        <f>IF(AA565="Abundant","Estimated frequency within viewshed: Abundant (&gt;500).",IF(AA565="Common","Estimated frequency within viewshed: Common (101-500).",IF(AA565="Frequent","Estimated frequency within viewshed: Frequent (11-100).",IF(AA565="Occasional","Estimated frequency within viewshed: Occasional (6-10).",IF(AA565="Rare","Estimated frequency within viewshed: Rare (1-5).","")))))</f>
        <v/>
      </c>
      <c r="BR565" s="41" t="str">
        <f>IF(B565&lt;&gt;"",B565&amp;". ","")</f>
        <v/>
      </c>
      <c r="BS565" s="41" t="str">
        <f>IF(M565="Same individual","Tissue sample collected.",IF(M565="Same population","Tissue sample collected from another individual in the same population.",""))</f>
        <v/>
      </c>
      <c r="BT565" s="41" t="str">
        <f>IF(R565&lt;&gt;"","Seed sample collected from "&amp;R565&amp;" plants within the same population.","")</f>
        <v/>
      </c>
      <c r="BU565" s="41" t="str">
        <f>IF(AB565&lt;&gt;"",AB565&amp;". ","")</f>
        <v/>
      </c>
      <c r="BV565" s="41" t="str">
        <f>IF(AE565&lt;&gt;"","Landowner: "&amp;AE565&amp;".","")</f>
        <v/>
      </c>
      <c r="BW565" s="41" t="str">
        <f>IF(AF565&lt;&gt;"","Element Occurrence ID: "&amp;AF565&amp;".","")</f>
        <v/>
      </c>
      <c r="BX565" s="41" t="str">
        <f t="shared" si="90"/>
        <v/>
      </c>
      <c r="BY565" t="str">
        <f t="shared" si="91"/>
        <v/>
      </c>
      <c r="BZ565" s="41" t="str">
        <f t="shared" si="92"/>
        <v/>
      </c>
      <c r="CA565" t="str">
        <f t="shared" si="93"/>
        <v/>
      </c>
      <c r="CB565" s="41" t="str">
        <f>IF(AU565&lt;&gt;"","Area immediately surrounding specimen: "&amp;AU565&amp;".","")</f>
        <v/>
      </c>
      <c r="CC565" s="41" t="str">
        <f>IF(T565&lt;&gt;"","Habit: "&amp;T565&amp;".","")</f>
        <v/>
      </c>
      <c r="CD565" s="41" t="str">
        <f>IF(U565&lt;&gt;"","Life history habit: "&amp;U565&amp;".","")</f>
        <v/>
      </c>
      <c r="CE565" s="41" t="str">
        <f>IF(V565&lt;&gt;"","Graminoid habit: "&amp;V565&amp;".","")</f>
        <v/>
      </c>
      <c r="CF565" s="41" t="str">
        <f>IF(W565&lt;&gt;"","Flower color: "&amp;W565&amp;".","")</f>
        <v/>
      </c>
      <c r="CG565" s="41" t="str">
        <f>IF(X565&lt;&gt;"","Height in centimeters: "&amp;X565&amp;".","")</f>
        <v/>
      </c>
      <c r="CH565" s="41" t="str">
        <f>IF(Y565&lt;&gt;"",Y565&amp;".","")</f>
        <v/>
      </c>
      <c r="CI565" s="41" t="str">
        <f t="shared" si="94"/>
        <v/>
      </c>
      <c r="CJ565" t="str">
        <f t="shared" si="95"/>
        <v/>
      </c>
      <c r="CK565" s="41" t="str">
        <f>IF(T565&lt;&gt;"","''habit'':"&amp;"''"&amp;T565&amp;"'',","")</f>
        <v/>
      </c>
      <c r="CL565" s="41" t="str">
        <f>IF(U565&lt;&gt;"","''life cycle habit'':"&amp;"''"&amp;U565&amp;"'',","")</f>
        <v/>
      </c>
      <c r="CM565" s="41" t="str">
        <f>IF(V565&lt;&gt;"","''graminoidHabit'':"&amp;"''"&amp;V565&amp;"'',","")</f>
        <v/>
      </c>
      <c r="CN565" s="41" t="str">
        <f>IF(W565&lt;&gt;"","''flower color'':"&amp;"''"&amp;W565&amp;"'',","")</f>
        <v/>
      </c>
      <c r="CO565" s="41" t="str">
        <f>IF(X565&lt;&gt;"","''heightInCentimeters'':"&amp;X565&amp;",","")</f>
        <v/>
      </c>
      <c r="CP565" s="41" t="str">
        <f>IF(Y565&lt;&gt;"",Y565,"")</f>
        <v/>
      </c>
      <c r="CQ565" s="41" t="str">
        <f t="shared" si="96"/>
        <v/>
      </c>
      <c r="CR565" s="42" t="str">
        <f t="shared" si="97"/>
        <v/>
      </c>
      <c r="CS565" t="str">
        <f t="shared" si="98"/>
        <v/>
      </c>
      <c r="CT565" t="str">
        <f>IF(L565="Y","tissue","")</f>
        <v/>
      </c>
      <c r="CU565" t="str">
        <f>IF(L565="Y","in collection","")</f>
        <v/>
      </c>
      <c r="CV565" t="str">
        <f>IF(L565="Y","dessicated","")</f>
        <v/>
      </c>
    </row>
    <row r="566" spans="1:100" ht="16.5" x14ac:dyDescent="0.3">
      <c r="A566" s="7"/>
      <c r="B566" s="19"/>
      <c r="C566" s="19"/>
      <c r="D566" s="19"/>
      <c r="E566" s="19"/>
      <c r="F566" s="19"/>
      <c r="G566" s="10"/>
      <c r="H566" s="14"/>
      <c r="I566" s="19"/>
      <c r="J566" s="19"/>
      <c r="K566" s="10"/>
      <c r="L566" s="19"/>
      <c r="M566" s="19"/>
      <c r="N566" s="19"/>
      <c r="O566" s="19"/>
      <c r="P566" s="19"/>
      <c r="Q566" s="24"/>
      <c r="R566" s="14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29"/>
      <c r="AL566" s="29"/>
      <c r="AM566" s="7"/>
      <c r="AN566" s="7"/>
      <c r="AO566" s="7"/>
      <c r="AP566" s="19"/>
      <c r="AQ566" s="19"/>
      <c r="AR566" s="19"/>
      <c r="AS566" s="14"/>
      <c r="AT566" s="19"/>
      <c r="AU566" s="19"/>
      <c r="AV566" s="19"/>
      <c r="AW566" s="14"/>
      <c r="AX566" s="19"/>
      <c r="AY566" s="19"/>
      <c r="AZ566" s="19"/>
      <c r="BA566" s="19"/>
      <c r="BB566" s="19"/>
      <c r="BC566" s="19"/>
      <c r="BD566" s="19"/>
      <c r="BE566" s="19"/>
      <c r="BF566" s="14"/>
      <c r="BG566" s="35" t="str">
        <f>IF(BB566&lt;&gt;"","&lt;a href='https://www.inaturalist.org/observations/"&amp;BB566&amp;" 'target='_blank' style='color: blue'&gt;iNaturalist Record: "&amp;BB566&amp;"&lt;/a&gt; ","")</f>
        <v/>
      </c>
      <c r="BH566" s="36" t="str">
        <f>IF(AT566&lt;&gt;"",AT566&amp;". ","")</f>
        <v/>
      </c>
      <c r="BI566" s="36" t="str">
        <f>IF(AV566&lt;&gt;"","Land use/disturbance history: "&amp;AV566&amp;". ","")</f>
        <v/>
      </c>
      <c r="BJ566" s="36" t="str">
        <f>IF(AW566&lt;&gt;"","Slope in degrees: "&amp;AW566&amp;". ","")</f>
        <v/>
      </c>
      <c r="BK566" s="36" t="str">
        <f>IF(AX566&lt;&gt;"","Slope aspect: "&amp;AX566&amp;". ","")</f>
        <v/>
      </c>
      <c r="BL566" s="36" t="str">
        <f>IF(AY566&lt;&gt;"","Soil description: "&amp;AY566&amp;". ","")</f>
        <v/>
      </c>
      <c r="BM566" s="36" t="str">
        <f>IF(BA566&lt;&gt;"","Terrain: "&amp;BA566&amp;". ","")</f>
        <v/>
      </c>
      <c r="BN566" s="36" t="str">
        <f t="shared" si="88"/>
        <v/>
      </c>
      <c r="BO566" t="str">
        <f t="shared" si="89"/>
        <v/>
      </c>
      <c r="BP566" t="str">
        <f>IF(BD566&lt;&gt;"","Permit: "&amp;BD566,"")</f>
        <v/>
      </c>
      <c r="BQ566" s="41" t="str">
        <f>IF(AA566="Abundant","Estimated frequency within viewshed: Abundant (&gt;500).",IF(AA566="Common","Estimated frequency within viewshed: Common (101-500).",IF(AA566="Frequent","Estimated frequency within viewshed: Frequent (11-100).",IF(AA566="Occasional","Estimated frequency within viewshed: Occasional (6-10).",IF(AA566="Rare","Estimated frequency within viewshed: Rare (1-5).","")))))</f>
        <v/>
      </c>
      <c r="BR566" s="41" t="str">
        <f>IF(B566&lt;&gt;"",B566&amp;". ","")</f>
        <v/>
      </c>
      <c r="BS566" s="41" t="str">
        <f>IF(M566="Same individual","Tissue sample collected.",IF(M566="Same population","Tissue sample collected from another individual in the same population.",""))</f>
        <v/>
      </c>
      <c r="BT566" s="41" t="str">
        <f>IF(R566&lt;&gt;"","Seed sample collected from "&amp;R566&amp;" plants within the same population.","")</f>
        <v/>
      </c>
      <c r="BU566" s="41" t="str">
        <f>IF(AB566&lt;&gt;"",AB566&amp;". ","")</f>
        <v/>
      </c>
      <c r="BV566" s="41" t="str">
        <f>IF(AE566&lt;&gt;"","Landowner: "&amp;AE566&amp;".","")</f>
        <v/>
      </c>
      <c r="BW566" s="41" t="str">
        <f>IF(AF566&lt;&gt;"","Element Occurrence ID: "&amp;AF566&amp;".","")</f>
        <v/>
      </c>
      <c r="BX566" s="41" t="str">
        <f t="shared" si="90"/>
        <v/>
      </c>
      <c r="BY566" t="str">
        <f t="shared" si="91"/>
        <v/>
      </c>
      <c r="BZ566" s="41" t="str">
        <f t="shared" si="92"/>
        <v/>
      </c>
      <c r="CA566" t="str">
        <f t="shared" si="93"/>
        <v/>
      </c>
      <c r="CB566" s="41" t="str">
        <f>IF(AU566&lt;&gt;"","Area immediately surrounding specimen: "&amp;AU566&amp;".","")</f>
        <v/>
      </c>
      <c r="CC566" s="41" t="str">
        <f>IF(T566&lt;&gt;"","Habit: "&amp;T566&amp;".","")</f>
        <v/>
      </c>
      <c r="CD566" s="41" t="str">
        <f>IF(U566&lt;&gt;"","Life history habit: "&amp;U566&amp;".","")</f>
        <v/>
      </c>
      <c r="CE566" s="41" t="str">
        <f>IF(V566&lt;&gt;"","Graminoid habit: "&amp;V566&amp;".","")</f>
        <v/>
      </c>
      <c r="CF566" s="41" t="str">
        <f>IF(W566&lt;&gt;"","Flower color: "&amp;W566&amp;".","")</f>
        <v/>
      </c>
      <c r="CG566" s="41" t="str">
        <f>IF(X566&lt;&gt;"","Height in centimeters: "&amp;X566&amp;".","")</f>
        <v/>
      </c>
      <c r="CH566" s="41" t="str">
        <f>IF(Y566&lt;&gt;"",Y566&amp;".","")</f>
        <v/>
      </c>
      <c r="CI566" s="41" t="str">
        <f t="shared" si="94"/>
        <v/>
      </c>
      <c r="CJ566" t="str">
        <f t="shared" si="95"/>
        <v/>
      </c>
      <c r="CK566" s="41" t="str">
        <f>IF(T566&lt;&gt;"","''habit'':"&amp;"''"&amp;T566&amp;"'',","")</f>
        <v/>
      </c>
      <c r="CL566" s="41" t="str">
        <f>IF(U566&lt;&gt;"","''life cycle habit'':"&amp;"''"&amp;U566&amp;"'',","")</f>
        <v/>
      </c>
      <c r="CM566" s="41" t="str">
        <f>IF(V566&lt;&gt;"","''graminoidHabit'':"&amp;"''"&amp;V566&amp;"'',","")</f>
        <v/>
      </c>
      <c r="CN566" s="41" t="str">
        <f>IF(W566&lt;&gt;"","''flower color'':"&amp;"''"&amp;W566&amp;"'',","")</f>
        <v/>
      </c>
      <c r="CO566" s="41" t="str">
        <f>IF(X566&lt;&gt;"","''heightInCentimeters'':"&amp;X566&amp;",","")</f>
        <v/>
      </c>
      <c r="CP566" s="41" t="str">
        <f>IF(Y566&lt;&gt;"",Y566,"")</f>
        <v/>
      </c>
      <c r="CQ566" s="41" t="str">
        <f t="shared" si="96"/>
        <v/>
      </c>
      <c r="CR566" s="42" t="str">
        <f t="shared" si="97"/>
        <v/>
      </c>
      <c r="CS566" t="str">
        <f t="shared" si="98"/>
        <v/>
      </c>
      <c r="CT566" t="str">
        <f>IF(L566="Y","tissue","")</f>
        <v/>
      </c>
      <c r="CU566" t="str">
        <f>IF(L566="Y","in collection","")</f>
        <v/>
      </c>
      <c r="CV566" t="str">
        <f>IF(L566="Y","dessicated","")</f>
        <v/>
      </c>
    </row>
    <row r="567" spans="1:100" ht="16.5" x14ac:dyDescent="0.3">
      <c r="A567" s="7"/>
      <c r="B567" s="19"/>
      <c r="C567" s="19"/>
      <c r="D567" s="19"/>
      <c r="E567" s="19"/>
      <c r="F567" s="19"/>
      <c r="G567" s="10"/>
      <c r="H567" s="14"/>
      <c r="I567" s="19"/>
      <c r="J567" s="19"/>
      <c r="K567" s="10"/>
      <c r="L567" s="19"/>
      <c r="M567" s="19"/>
      <c r="N567" s="19"/>
      <c r="O567" s="19"/>
      <c r="P567" s="19"/>
      <c r="Q567" s="24"/>
      <c r="R567" s="14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29"/>
      <c r="AL567" s="29"/>
      <c r="AM567" s="7"/>
      <c r="AN567" s="7"/>
      <c r="AO567" s="7"/>
      <c r="AP567" s="19"/>
      <c r="AQ567" s="19"/>
      <c r="AR567" s="19"/>
      <c r="AS567" s="14"/>
      <c r="AT567" s="19"/>
      <c r="AU567" s="19"/>
      <c r="AV567" s="19"/>
      <c r="AW567" s="14"/>
      <c r="AX567" s="19"/>
      <c r="AY567" s="19"/>
      <c r="AZ567" s="19"/>
      <c r="BA567" s="19"/>
      <c r="BB567" s="19"/>
      <c r="BC567" s="19"/>
      <c r="BD567" s="19"/>
      <c r="BE567" s="19"/>
      <c r="BF567" s="14"/>
      <c r="BG567" s="35" t="str">
        <f>IF(BB567&lt;&gt;"","&lt;a href='https://www.inaturalist.org/observations/"&amp;BB567&amp;" 'target='_blank' style='color: blue'&gt;iNaturalist Record: "&amp;BB567&amp;"&lt;/a&gt; ","")</f>
        <v/>
      </c>
      <c r="BH567" s="36" t="str">
        <f>IF(AT567&lt;&gt;"",AT567&amp;". ","")</f>
        <v/>
      </c>
      <c r="BI567" s="36" t="str">
        <f>IF(AV567&lt;&gt;"","Land use/disturbance history: "&amp;AV567&amp;". ","")</f>
        <v/>
      </c>
      <c r="BJ567" s="36" t="str">
        <f>IF(AW567&lt;&gt;"","Slope in degrees: "&amp;AW567&amp;". ","")</f>
        <v/>
      </c>
      <c r="BK567" s="36" t="str">
        <f>IF(AX567&lt;&gt;"","Slope aspect: "&amp;AX567&amp;". ","")</f>
        <v/>
      </c>
      <c r="BL567" s="36" t="str">
        <f>IF(AY567&lt;&gt;"","Soil description: "&amp;AY567&amp;". ","")</f>
        <v/>
      </c>
      <c r="BM567" s="36" t="str">
        <f>IF(BA567&lt;&gt;"","Terrain: "&amp;BA567&amp;". ","")</f>
        <v/>
      </c>
      <c r="BN567" s="36" t="str">
        <f t="shared" si="88"/>
        <v/>
      </c>
      <c r="BO567" t="str">
        <f t="shared" si="89"/>
        <v/>
      </c>
      <c r="BP567" t="str">
        <f>IF(BD567&lt;&gt;"","Permit: "&amp;BD567,"")</f>
        <v/>
      </c>
      <c r="BQ567" s="41" t="str">
        <f>IF(AA567="Abundant","Estimated frequency within viewshed: Abundant (&gt;500).",IF(AA567="Common","Estimated frequency within viewshed: Common (101-500).",IF(AA567="Frequent","Estimated frequency within viewshed: Frequent (11-100).",IF(AA567="Occasional","Estimated frequency within viewshed: Occasional (6-10).",IF(AA567="Rare","Estimated frequency within viewshed: Rare (1-5).","")))))</f>
        <v/>
      </c>
      <c r="BR567" s="41" t="str">
        <f>IF(B567&lt;&gt;"",B567&amp;". ","")</f>
        <v/>
      </c>
      <c r="BS567" s="41" t="str">
        <f>IF(M567="Same individual","Tissue sample collected.",IF(M567="Same population","Tissue sample collected from another individual in the same population.",""))</f>
        <v/>
      </c>
      <c r="BT567" s="41" t="str">
        <f>IF(R567&lt;&gt;"","Seed sample collected from "&amp;R567&amp;" plants within the same population.","")</f>
        <v/>
      </c>
      <c r="BU567" s="41" t="str">
        <f>IF(AB567&lt;&gt;"",AB567&amp;". ","")</f>
        <v/>
      </c>
      <c r="BV567" s="41" t="str">
        <f>IF(AE567&lt;&gt;"","Landowner: "&amp;AE567&amp;".","")</f>
        <v/>
      </c>
      <c r="BW567" s="41" t="str">
        <f>IF(AF567&lt;&gt;"","Element Occurrence ID: "&amp;AF567&amp;".","")</f>
        <v/>
      </c>
      <c r="BX567" s="41" t="str">
        <f t="shared" si="90"/>
        <v/>
      </c>
      <c r="BY567" t="str">
        <f t="shared" si="91"/>
        <v/>
      </c>
      <c r="BZ567" s="41" t="str">
        <f t="shared" si="92"/>
        <v/>
      </c>
      <c r="CA567" t="str">
        <f t="shared" si="93"/>
        <v/>
      </c>
      <c r="CB567" s="41" t="str">
        <f>IF(AU567&lt;&gt;"","Area immediately surrounding specimen: "&amp;AU567&amp;".","")</f>
        <v/>
      </c>
      <c r="CC567" s="41" t="str">
        <f>IF(T567&lt;&gt;"","Habit: "&amp;T567&amp;".","")</f>
        <v/>
      </c>
      <c r="CD567" s="41" t="str">
        <f>IF(U567&lt;&gt;"","Life history habit: "&amp;U567&amp;".","")</f>
        <v/>
      </c>
      <c r="CE567" s="41" t="str">
        <f>IF(V567&lt;&gt;"","Graminoid habit: "&amp;V567&amp;".","")</f>
        <v/>
      </c>
      <c r="CF567" s="41" t="str">
        <f>IF(W567&lt;&gt;"","Flower color: "&amp;W567&amp;".","")</f>
        <v/>
      </c>
      <c r="CG567" s="41" t="str">
        <f>IF(X567&lt;&gt;"","Height in centimeters: "&amp;X567&amp;".","")</f>
        <v/>
      </c>
      <c r="CH567" s="41" t="str">
        <f>IF(Y567&lt;&gt;"",Y567&amp;".","")</f>
        <v/>
      </c>
      <c r="CI567" s="41" t="str">
        <f t="shared" si="94"/>
        <v/>
      </c>
      <c r="CJ567" t="str">
        <f t="shared" si="95"/>
        <v/>
      </c>
      <c r="CK567" s="41" t="str">
        <f>IF(T567&lt;&gt;"","''habit'':"&amp;"''"&amp;T567&amp;"'',","")</f>
        <v/>
      </c>
      <c r="CL567" s="41" t="str">
        <f>IF(U567&lt;&gt;"","''life cycle habit'':"&amp;"''"&amp;U567&amp;"'',","")</f>
        <v/>
      </c>
      <c r="CM567" s="41" t="str">
        <f>IF(V567&lt;&gt;"","''graminoidHabit'':"&amp;"''"&amp;V567&amp;"'',","")</f>
        <v/>
      </c>
      <c r="CN567" s="41" t="str">
        <f>IF(W567&lt;&gt;"","''flower color'':"&amp;"''"&amp;W567&amp;"'',","")</f>
        <v/>
      </c>
      <c r="CO567" s="41" t="str">
        <f>IF(X567&lt;&gt;"","''heightInCentimeters'':"&amp;X567&amp;",","")</f>
        <v/>
      </c>
      <c r="CP567" s="41" t="str">
        <f>IF(Y567&lt;&gt;"",Y567,"")</f>
        <v/>
      </c>
      <c r="CQ567" s="41" t="str">
        <f t="shared" si="96"/>
        <v/>
      </c>
      <c r="CR567" s="42" t="str">
        <f t="shared" si="97"/>
        <v/>
      </c>
      <c r="CS567" t="str">
        <f t="shared" si="98"/>
        <v/>
      </c>
      <c r="CT567" t="str">
        <f>IF(L567="Y","tissue","")</f>
        <v/>
      </c>
      <c r="CU567" t="str">
        <f>IF(L567="Y","in collection","")</f>
        <v/>
      </c>
      <c r="CV567" t="str">
        <f>IF(L567="Y","dessicated","")</f>
        <v/>
      </c>
    </row>
    <row r="568" spans="1:100" ht="16.5" x14ac:dyDescent="0.3">
      <c r="A568" s="7"/>
      <c r="B568" s="19"/>
      <c r="C568" s="19"/>
      <c r="D568" s="19"/>
      <c r="E568" s="19"/>
      <c r="F568" s="19"/>
      <c r="G568" s="10"/>
      <c r="H568" s="14"/>
      <c r="I568" s="19"/>
      <c r="J568" s="19"/>
      <c r="K568" s="10"/>
      <c r="L568" s="19"/>
      <c r="M568" s="19"/>
      <c r="N568" s="19"/>
      <c r="O568" s="19"/>
      <c r="P568" s="19"/>
      <c r="Q568" s="24"/>
      <c r="R568" s="14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29"/>
      <c r="AL568" s="29"/>
      <c r="AM568" s="7"/>
      <c r="AN568" s="7"/>
      <c r="AO568" s="7"/>
      <c r="AP568" s="19"/>
      <c r="AQ568" s="19"/>
      <c r="AR568" s="19"/>
      <c r="AS568" s="14"/>
      <c r="AT568" s="19"/>
      <c r="AU568" s="19"/>
      <c r="AV568" s="19"/>
      <c r="AW568" s="14"/>
      <c r="AX568" s="19"/>
      <c r="AY568" s="19"/>
      <c r="AZ568" s="19"/>
      <c r="BA568" s="19"/>
      <c r="BB568" s="19"/>
      <c r="BC568" s="19"/>
      <c r="BD568" s="19"/>
      <c r="BE568" s="19"/>
      <c r="BF568" s="14"/>
      <c r="BG568" s="35" t="str">
        <f>IF(BB568&lt;&gt;"","&lt;a href='https://www.inaturalist.org/observations/"&amp;BB568&amp;" 'target='_blank' style='color: blue'&gt;iNaturalist Record: "&amp;BB568&amp;"&lt;/a&gt; ","")</f>
        <v/>
      </c>
      <c r="BH568" s="36" t="str">
        <f>IF(AT568&lt;&gt;"",AT568&amp;". ","")</f>
        <v/>
      </c>
      <c r="BI568" s="36" t="str">
        <f>IF(AV568&lt;&gt;"","Land use/disturbance history: "&amp;AV568&amp;". ","")</f>
        <v/>
      </c>
      <c r="BJ568" s="36" t="str">
        <f>IF(AW568&lt;&gt;"","Slope in degrees: "&amp;AW568&amp;". ","")</f>
        <v/>
      </c>
      <c r="BK568" s="36" t="str">
        <f>IF(AX568&lt;&gt;"","Slope aspect: "&amp;AX568&amp;". ","")</f>
        <v/>
      </c>
      <c r="BL568" s="36" t="str">
        <f>IF(AY568&lt;&gt;"","Soil description: "&amp;AY568&amp;". ","")</f>
        <v/>
      </c>
      <c r="BM568" s="36" t="str">
        <f>IF(BA568&lt;&gt;"","Terrain: "&amp;BA568&amp;". ","")</f>
        <v/>
      </c>
      <c r="BN568" s="36" t="str">
        <f t="shared" si="88"/>
        <v/>
      </c>
      <c r="BO568" t="str">
        <f t="shared" si="89"/>
        <v/>
      </c>
      <c r="BP568" t="str">
        <f>IF(BD568&lt;&gt;"","Permit: "&amp;BD568,"")</f>
        <v/>
      </c>
      <c r="BQ568" s="41" t="str">
        <f>IF(AA568="Abundant","Estimated frequency within viewshed: Abundant (&gt;500).",IF(AA568="Common","Estimated frequency within viewshed: Common (101-500).",IF(AA568="Frequent","Estimated frequency within viewshed: Frequent (11-100).",IF(AA568="Occasional","Estimated frequency within viewshed: Occasional (6-10).",IF(AA568="Rare","Estimated frequency within viewshed: Rare (1-5).","")))))</f>
        <v/>
      </c>
      <c r="BR568" s="41" t="str">
        <f>IF(B568&lt;&gt;"",B568&amp;". ","")</f>
        <v/>
      </c>
      <c r="BS568" s="41" t="str">
        <f>IF(M568="Same individual","Tissue sample collected.",IF(M568="Same population","Tissue sample collected from another individual in the same population.",""))</f>
        <v/>
      </c>
      <c r="BT568" s="41" t="str">
        <f>IF(R568&lt;&gt;"","Seed sample collected from "&amp;R568&amp;" plants within the same population.","")</f>
        <v/>
      </c>
      <c r="BU568" s="41" t="str">
        <f>IF(AB568&lt;&gt;"",AB568&amp;". ","")</f>
        <v/>
      </c>
      <c r="BV568" s="41" t="str">
        <f>IF(AE568&lt;&gt;"","Landowner: "&amp;AE568&amp;".","")</f>
        <v/>
      </c>
      <c r="BW568" s="41" t="str">
        <f>IF(AF568&lt;&gt;"","Element Occurrence ID: "&amp;AF568&amp;".","")</f>
        <v/>
      </c>
      <c r="BX568" s="41" t="str">
        <f t="shared" si="90"/>
        <v/>
      </c>
      <c r="BY568" t="str">
        <f t="shared" si="91"/>
        <v/>
      </c>
      <c r="BZ568" s="41" t="str">
        <f t="shared" si="92"/>
        <v/>
      </c>
      <c r="CA568" t="str">
        <f t="shared" si="93"/>
        <v/>
      </c>
      <c r="CB568" s="41" t="str">
        <f>IF(AU568&lt;&gt;"","Area immediately surrounding specimen: "&amp;AU568&amp;".","")</f>
        <v/>
      </c>
      <c r="CC568" s="41" t="str">
        <f>IF(T568&lt;&gt;"","Habit: "&amp;T568&amp;".","")</f>
        <v/>
      </c>
      <c r="CD568" s="41" t="str">
        <f>IF(U568&lt;&gt;"","Life history habit: "&amp;U568&amp;".","")</f>
        <v/>
      </c>
      <c r="CE568" s="41" t="str">
        <f>IF(V568&lt;&gt;"","Graminoid habit: "&amp;V568&amp;".","")</f>
        <v/>
      </c>
      <c r="CF568" s="41" t="str">
        <f>IF(W568&lt;&gt;"","Flower color: "&amp;W568&amp;".","")</f>
        <v/>
      </c>
      <c r="CG568" s="41" t="str">
        <f>IF(X568&lt;&gt;"","Height in centimeters: "&amp;X568&amp;".","")</f>
        <v/>
      </c>
      <c r="CH568" s="41" t="str">
        <f>IF(Y568&lt;&gt;"",Y568&amp;".","")</f>
        <v/>
      </c>
      <c r="CI568" s="41" t="str">
        <f t="shared" si="94"/>
        <v/>
      </c>
      <c r="CJ568" t="str">
        <f t="shared" si="95"/>
        <v/>
      </c>
      <c r="CK568" s="41" t="str">
        <f>IF(T568&lt;&gt;"","''habit'':"&amp;"''"&amp;T568&amp;"'',","")</f>
        <v/>
      </c>
      <c r="CL568" s="41" t="str">
        <f>IF(U568&lt;&gt;"","''life cycle habit'':"&amp;"''"&amp;U568&amp;"'',","")</f>
        <v/>
      </c>
      <c r="CM568" s="41" t="str">
        <f>IF(V568&lt;&gt;"","''graminoidHabit'':"&amp;"''"&amp;V568&amp;"'',","")</f>
        <v/>
      </c>
      <c r="CN568" s="41" t="str">
        <f>IF(W568&lt;&gt;"","''flower color'':"&amp;"''"&amp;W568&amp;"'',","")</f>
        <v/>
      </c>
      <c r="CO568" s="41" t="str">
        <f>IF(X568&lt;&gt;"","''heightInCentimeters'':"&amp;X568&amp;",","")</f>
        <v/>
      </c>
      <c r="CP568" s="41" t="str">
        <f>IF(Y568&lt;&gt;"",Y568,"")</f>
        <v/>
      </c>
      <c r="CQ568" s="41" t="str">
        <f t="shared" si="96"/>
        <v/>
      </c>
      <c r="CR568" s="42" t="str">
        <f t="shared" si="97"/>
        <v/>
      </c>
      <c r="CS568" t="str">
        <f t="shared" si="98"/>
        <v/>
      </c>
      <c r="CT568" t="str">
        <f>IF(L568="Y","tissue","")</f>
        <v/>
      </c>
      <c r="CU568" t="str">
        <f>IF(L568="Y","in collection","")</f>
        <v/>
      </c>
      <c r="CV568" t="str">
        <f>IF(L568="Y","dessicated","")</f>
        <v/>
      </c>
    </row>
    <row r="569" spans="1:100" ht="16.5" x14ac:dyDescent="0.3">
      <c r="A569" s="7"/>
      <c r="B569" s="19"/>
      <c r="C569" s="19"/>
      <c r="D569" s="19"/>
      <c r="E569" s="19"/>
      <c r="F569" s="19"/>
      <c r="G569" s="10"/>
      <c r="H569" s="14"/>
      <c r="I569" s="19"/>
      <c r="J569" s="19"/>
      <c r="K569" s="10"/>
      <c r="L569" s="19"/>
      <c r="M569" s="19"/>
      <c r="N569" s="19"/>
      <c r="O569" s="19"/>
      <c r="P569" s="19"/>
      <c r="Q569" s="24"/>
      <c r="R569" s="14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29"/>
      <c r="AL569" s="29"/>
      <c r="AM569" s="7"/>
      <c r="AN569" s="7"/>
      <c r="AO569" s="7"/>
      <c r="AP569" s="19"/>
      <c r="AQ569" s="19"/>
      <c r="AR569" s="19"/>
      <c r="AS569" s="14"/>
      <c r="AT569" s="19"/>
      <c r="AU569" s="19"/>
      <c r="AV569" s="19"/>
      <c r="AW569" s="14"/>
      <c r="AX569" s="19"/>
      <c r="AY569" s="19"/>
      <c r="AZ569" s="19"/>
      <c r="BA569" s="19"/>
      <c r="BB569" s="19"/>
      <c r="BC569" s="19"/>
      <c r="BD569" s="19"/>
      <c r="BE569" s="19"/>
      <c r="BF569" s="14"/>
      <c r="BG569" s="35" t="str">
        <f>IF(BB569&lt;&gt;"","&lt;a href='https://www.inaturalist.org/observations/"&amp;BB569&amp;" 'target='_blank' style='color: blue'&gt;iNaturalist Record: "&amp;BB569&amp;"&lt;/a&gt; ","")</f>
        <v/>
      </c>
      <c r="BH569" s="36" t="str">
        <f>IF(AT569&lt;&gt;"",AT569&amp;". ","")</f>
        <v/>
      </c>
      <c r="BI569" s="36" t="str">
        <f>IF(AV569&lt;&gt;"","Land use/disturbance history: "&amp;AV569&amp;". ","")</f>
        <v/>
      </c>
      <c r="BJ569" s="36" t="str">
        <f>IF(AW569&lt;&gt;"","Slope in degrees: "&amp;AW569&amp;". ","")</f>
        <v/>
      </c>
      <c r="BK569" s="36" t="str">
        <f>IF(AX569&lt;&gt;"","Slope aspect: "&amp;AX569&amp;". ","")</f>
        <v/>
      </c>
      <c r="BL569" s="36" t="str">
        <f>IF(AY569&lt;&gt;"","Soil description: "&amp;AY569&amp;". ","")</f>
        <v/>
      </c>
      <c r="BM569" s="36" t="str">
        <f>IF(BA569&lt;&gt;"","Terrain: "&amp;BA569&amp;". ","")</f>
        <v/>
      </c>
      <c r="BN569" s="36" t="str">
        <f t="shared" si="88"/>
        <v/>
      </c>
      <c r="BO569" t="str">
        <f t="shared" si="89"/>
        <v/>
      </c>
      <c r="BP569" t="str">
        <f>IF(BD569&lt;&gt;"","Permit: "&amp;BD569,"")</f>
        <v/>
      </c>
      <c r="BQ569" s="41" t="str">
        <f>IF(AA569="Abundant","Estimated frequency within viewshed: Abundant (&gt;500).",IF(AA569="Common","Estimated frequency within viewshed: Common (101-500).",IF(AA569="Frequent","Estimated frequency within viewshed: Frequent (11-100).",IF(AA569="Occasional","Estimated frequency within viewshed: Occasional (6-10).",IF(AA569="Rare","Estimated frequency within viewshed: Rare (1-5).","")))))</f>
        <v/>
      </c>
      <c r="BR569" s="41" t="str">
        <f>IF(B569&lt;&gt;"",B569&amp;". ","")</f>
        <v/>
      </c>
      <c r="BS569" s="41" t="str">
        <f>IF(M569="Same individual","Tissue sample collected.",IF(M569="Same population","Tissue sample collected from another individual in the same population.",""))</f>
        <v/>
      </c>
      <c r="BT569" s="41" t="str">
        <f>IF(R569&lt;&gt;"","Seed sample collected from "&amp;R569&amp;" plants within the same population.","")</f>
        <v/>
      </c>
      <c r="BU569" s="41" t="str">
        <f>IF(AB569&lt;&gt;"",AB569&amp;". ","")</f>
        <v/>
      </c>
      <c r="BV569" s="41" t="str">
        <f>IF(AE569&lt;&gt;"","Landowner: "&amp;AE569&amp;".","")</f>
        <v/>
      </c>
      <c r="BW569" s="41" t="str">
        <f>IF(AF569&lt;&gt;"","Element Occurrence ID: "&amp;AF569&amp;".","")</f>
        <v/>
      </c>
      <c r="BX569" s="41" t="str">
        <f t="shared" si="90"/>
        <v/>
      </c>
      <c r="BY569" t="str">
        <f t="shared" si="91"/>
        <v/>
      </c>
      <c r="BZ569" s="41" t="str">
        <f t="shared" si="92"/>
        <v/>
      </c>
      <c r="CA569" t="str">
        <f t="shared" si="93"/>
        <v/>
      </c>
      <c r="CB569" s="41" t="str">
        <f>IF(AU569&lt;&gt;"","Area immediately surrounding specimen: "&amp;AU569&amp;".","")</f>
        <v/>
      </c>
      <c r="CC569" s="41" t="str">
        <f>IF(T569&lt;&gt;"","Habit: "&amp;T569&amp;".","")</f>
        <v/>
      </c>
      <c r="CD569" s="41" t="str">
        <f>IF(U569&lt;&gt;"","Life history habit: "&amp;U569&amp;".","")</f>
        <v/>
      </c>
      <c r="CE569" s="41" t="str">
        <f>IF(V569&lt;&gt;"","Graminoid habit: "&amp;V569&amp;".","")</f>
        <v/>
      </c>
      <c r="CF569" s="41" t="str">
        <f>IF(W569&lt;&gt;"","Flower color: "&amp;W569&amp;".","")</f>
        <v/>
      </c>
      <c r="CG569" s="41" t="str">
        <f>IF(X569&lt;&gt;"","Height in centimeters: "&amp;X569&amp;".","")</f>
        <v/>
      </c>
      <c r="CH569" s="41" t="str">
        <f>IF(Y569&lt;&gt;"",Y569&amp;".","")</f>
        <v/>
      </c>
      <c r="CI569" s="41" t="str">
        <f t="shared" si="94"/>
        <v/>
      </c>
      <c r="CJ569" t="str">
        <f t="shared" si="95"/>
        <v/>
      </c>
      <c r="CK569" s="41" t="str">
        <f>IF(T569&lt;&gt;"","''habit'':"&amp;"''"&amp;T569&amp;"'',","")</f>
        <v/>
      </c>
      <c r="CL569" s="41" t="str">
        <f>IF(U569&lt;&gt;"","''life cycle habit'':"&amp;"''"&amp;U569&amp;"'',","")</f>
        <v/>
      </c>
      <c r="CM569" s="41" t="str">
        <f>IF(V569&lt;&gt;"","''graminoidHabit'':"&amp;"''"&amp;V569&amp;"'',","")</f>
        <v/>
      </c>
      <c r="CN569" s="41" t="str">
        <f>IF(W569&lt;&gt;"","''flower color'':"&amp;"''"&amp;W569&amp;"'',","")</f>
        <v/>
      </c>
      <c r="CO569" s="41" t="str">
        <f>IF(X569&lt;&gt;"","''heightInCentimeters'':"&amp;X569&amp;",","")</f>
        <v/>
      </c>
      <c r="CP569" s="41" t="str">
        <f>IF(Y569&lt;&gt;"",Y569,"")</f>
        <v/>
      </c>
      <c r="CQ569" s="41" t="str">
        <f t="shared" si="96"/>
        <v/>
      </c>
      <c r="CR569" s="42" t="str">
        <f t="shared" si="97"/>
        <v/>
      </c>
      <c r="CS569" t="str">
        <f t="shared" si="98"/>
        <v/>
      </c>
      <c r="CT569" t="str">
        <f>IF(L569="Y","tissue","")</f>
        <v/>
      </c>
      <c r="CU569" t="str">
        <f>IF(L569="Y","in collection","")</f>
        <v/>
      </c>
      <c r="CV569" t="str">
        <f>IF(L569="Y","dessicated","")</f>
        <v/>
      </c>
    </row>
    <row r="570" spans="1:100" ht="16.5" x14ac:dyDescent="0.3">
      <c r="A570" s="7"/>
      <c r="B570" s="19"/>
      <c r="C570" s="19"/>
      <c r="D570" s="19"/>
      <c r="E570" s="19"/>
      <c r="F570" s="19"/>
      <c r="G570" s="10"/>
      <c r="H570" s="14"/>
      <c r="I570" s="19"/>
      <c r="J570" s="19"/>
      <c r="K570" s="10"/>
      <c r="L570" s="19"/>
      <c r="M570" s="19"/>
      <c r="N570" s="19"/>
      <c r="O570" s="19"/>
      <c r="P570" s="19"/>
      <c r="Q570" s="24"/>
      <c r="R570" s="14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29"/>
      <c r="AL570" s="29"/>
      <c r="AM570" s="7"/>
      <c r="AN570" s="7"/>
      <c r="AO570" s="7"/>
      <c r="AP570" s="19"/>
      <c r="AQ570" s="19"/>
      <c r="AR570" s="19"/>
      <c r="AS570" s="14"/>
      <c r="AT570" s="19"/>
      <c r="AU570" s="19"/>
      <c r="AV570" s="19"/>
      <c r="AW570" s="14"/>
      <c r="AX570" s="19"/>
      <c r="AY570" s="19"/>
      <c r="AZ570" s="19"/>
      <c r="BA570" s="19"/>
      <c r="BB570" s="19"/>
      <c r="BC570" s="19"/>
      <c r="BD570" s="19"/>
      <c r="BE570" s="19"/>
      <c r="BF570" s="14"/>
      <c r="BG570" s="35" t="str">
        <f>IF(BB570&lt;&gt;"","&lt;a href='https://www.inaturalist.org/observations/"&amp;BB570&amp;" 'target='_blank' style='color: blue'&gt;iNaturalist Record: "&amp;BB570&amp;"&lt;/a&gt; ","")</f>
        <v/>
      </c>
      <c r="BH570" s="36" t="str">
        <f>IF(AT570&lt;&gt;"",AT570&amp;". ","")</f>
        <v/>
      </c>
      <c r="BI570" s="36" t="str">
        <f>IF(AV570&lt;&gt;"","Land use/disturbance history: "&amp;AV570&amp;". ","")</f>
        <v/>
      </c>
      <c r="BJ570" s="36" t="str">
        <f>IF(AW570&lt;&gt;"","Slope in degrees: "&amp;AW570&amp;". ","")</f>
        <v/>
      </c>
      <c r="BK570" s="36" t="str">
        <f>IF(AX570&lt;&gt;"","Slope aspect: "&amp;AX570&amp;". ","")</f>
        <v/>
      </c>
      <c r="BL570" s="36" t="str">
        <f>IF(AY570&lt;&gt;"","Soil description: "&amp;AY570&amp;". ","")</f>
        <v/>
      </c>
      <c r="BM570" s="36" t="str">
        <f>IF(BA570&lt;&gt;"","Terrain: "&amp;BA570&amp;". ","")</f>
        <v/>
      </c>
      <c r="BN570" s="36" t="str">
        <f t="shared" si="88"/>
        <v/>
      </c>
      <c r="BO570" t="str">
        <f t="shared" si="89"/>
        <v/>
      </c>
      <c r="BP570" t="str">
        <f>IF(BD570&lt;&gt;"","Permit: "&amp;BD570,"")</f>
        <v/>
      </c>
      <c r="BQ570" s="41" t="str">
        <f>IF(AA570="Abundant","Estimated frequency within viewshed: Abundant (&gt;500).",IF(AA570="Common","Estimated frequency within viewshed: Common (101-500).",IF(AA570="Frequent","Estimated frequency within viewshed: Frequent (11-100).",IF(AA570="Occasional","Estimated frequency within viewshed: Occasional (6-10).",IF(AA570="Rare","Estimated frequency within viewshed: Rare (1-5).","")))))</f>
        <v/>
      </c>
      <c r="BR570" s="41" t="str">
        <f>IF(B570&lt;&gt;"",B570&amp;". ","")</f>
        <v/>
      </c>
      <c r="BS570" s="41" t="str">
        <f>IF(M570="Same individual","Tissue sample collected.",IF(M570="Same population","Tissue sample collected from another individual in the same population.",""))</f>
        <v/>
      </c>
      <c r="BT570" s="41" t="str">
        <f>IF(R570&lt;&gt;"","Seed sample collected from "&amp;R570&amp;" plants within the same population.","")</f>
        <v/>
      </c>
      <c r="BU570" s="41" t="str">
        <f>IF(AB570&lt;&gt;"",AB570&amp;". ","")</f>
        <v/>
      </c>
      <c r="BV570" s="41" t="str">
        <f>IF(AE570&lt;&gt;"","Landowner: "&amp;AE570&amp;".","")</f>
        <v/>
      </c>
      <c r="BW570" s="41" t="str">
        <f>IF(AF570&lt;&gt;"","Element Occurrence ID: "&amp;AF570&amp;".","")</f>
        <v/>
      </c>
      <c r="BX570" s="41" t="str">
        <f t="shared" si="90"/>
        <v/>
      </c>
      <c r="BY570" t="str">
        <f t="shared" si="91"/>
        <v/>
      </c>
      <c r="BZ570" s="41" t="str">
        <f t="shared" si="92"/>
        <v/>
      </c>
      <c r="CA570" t="str">
        <f t="shared" si="93"/>
        <v/>
      </c>
      <c r="CB570" s="41" t="str">
        <f>IF(AU570&lt;&gt;"","Area immediately surrounding specimen: "&amp;AU570&amp;".","")</f>
        <v/>
      </c>
      <c r="CC570" s="41" t="str">
        <f>IF(T570&lt;&gt;"","Habit: "&amp;T570&amp;".","")</f>
        <v/>
      </c>
      <c r="CD570" s="41" t="str">
        <f>IF(U570&lt;&gt;"","Life history habit: "&amp;U570&amp;".","")</f>
        <v/>
      </c>
      <c r="CE570" s="41" t="str">
        <f>IF(V570&lt;&gt;"","Graminoid habit: "&amp;V570&amp;".","")</f>
        <v/>
      </c>
      <c r="CF570" s="41" t="str">
        <f>IF(W570&lt;&gt;"","Flower color: "&amp;W570&amp;".","")</f>
        <v/>
      </c>
      <c r="CG570" s="41" t="str">
        <f>IF(X570&lt;&gt;"","Height in centimeters: "&amp;X570&amp;".","")</f>
        <v/>
      </c>
      <c r="CH570" s="41" t="str">
        <f>IF(Y570&lt;&gt;"",Y570&amp;".","")</f>
        <v/>
      </c>
      <c r="CI570" s="41" t="str">
        <f t="shared" si="94"/>
        <v/>
      </c>
      <c r="CJ570" t="str">
        <f t="shared" si="95"/>
        <v/>
      </c>
      <c r="CK570" s="41" t="str">
        <f>IF(T570&lt;&gt;"","''habit'':"&amp;"''"&amp;T570&amp;"'',","")</f>
        <v/>
      </c>
      <c r="CL570" s="41" t="str">
        <f>IF(U570&lt;&gt;"","''life cycle habit'':"&amp;"''"&amp;U570&amp;"'',","")</f>
        <v/>
      </c>
      <c r="CM570" s="41" t="str">
        <f>IF(V570&lt;&gt;"","''graminoidHabit'':"&amp;"''"&amp;V570&amp;"'',","")</f>
        <v/>
      </c>
      <c r="CN570" s="41" t="str">
        <f>IF(W570&lt;&gt;"","''flower color'':"&amp;"''"&amp;W570&amp;"'',","")</f>
        <v/>
      </c>
      <c r="CO570" s="41" t="str">
        <f>IF(X570&lt;&gt;"","''heightInCentimeters'':"&amp;X570&amp;",","")</f>
        <v/>
      </c>
      <c r="CP570" s="41" t="str">
        <f>IF(Y570&lt;&gt;"",Y570,"")</f>
        <v/>
      </c>
      <c r="CQ570" s="41" t="str">
        <f t="shared" si="96"/>
        <v/>
      </c>
      <c r="CR570" s="42" t="str">
        <f t="shared" si="97"/>
        <v/>
      </c>
      <c r="CS570" t="str">
        <f t="shared" si="98"/>
        <v/>
      </c>
      <c r="CT570" t="str">
        <f>IF(L570="Y","tissue","")</f>
        <v/>
      </c>
      <c r="CU570" t="str">
        <f>IF(L570="Y","in collection","")</f>
        <v/>
      </c>
      <c r="CV570" t="str">
        <f>IF(L570="Y","dessicated","")</f>
        <v/>
      </c>
    </row>
    <row r="571" spans="1:100" ht="16.5" x14ac:dyDescent="0.3">
      <c r="A571" s="7"/>
      <c r="B571" s="19"/>
      <c r="C571" s="19"/>
      <c r="D571" s="19"/>
      <c r="E571" s="19"/>
      <c r="F571" s="19"/>
      <c r="G571" s="10"/>
      <c r="H571" s="14"/>
      <c r="I571" s="19"/>
      <c r="J571" s="19"/>
      <c r="K571" s="10"/>
      <c r="L571" s="19"/>
      <c r="M571" s="19"/>
      <c r="N571" s="19"/>
      <c r="O571" s="19"/>
      <c r="P571" s="19"/>
      <c r="Q571" s="24"/>
      <c r="R571" s="14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29"/>
      <c r="AL571" s="29"/>
      <c r="AM571" s="7"/>
      <c r="AN571" s="7"/>
      <c r="AO571" s="7"/>
      <c r="AP571" s="19"/>
      <c r="AQ571" s="19"/>
      <c r="AR571" s="19"/>
      <c r="AS571" s="14"/>
      <c r="AT571" s="19"/>
      <c r="AU571" s="19"/>
      <c r="AV571" s="19"/>
      <c r="AW571" s="14"/>
      <c r="AX571" s="19"/>
      <c r="AY571" s="19"/>
      <c r="AZ571" s="19"/>
      <c r="BA571" s="19"/>
      <c r="BB571" s="19"/>
      <c r="BC571" s="19"/>
      <c r="BD571" s="19"/>
      <c r="BE571" s="19"/>
      <c r="BF571" s="14"/>
      <c r="BG571" s="35" t="str">
        <f>IF(BB571&lt;&gt;"","&lt;a href='https://www.inaturalist.org/observations/"&amp;BB571&amp;" 'target='_blank' style='color: blue'&gt;iNaturalist Record: "&amp;BB571&amp;"&lt;/a&gt; ","")</f>
        <v/>
      </c>
      <c r="BH571" s="36" t="str">
        <f>IF(AT571&lt;&gt;"",AT571&amp;". ","")</f>
        <v/>
      </c>
      <c r="BI571" s="36" t="str">
        <f>IF(AV571&lt;&gt;"","Land use/disturbance history: "&amp;AV571&amp;". ","")</f>
        <v/>
      </c>
      <c r="BJ571" s="36" t="str">
        <f>IF(AW571&lt;&gt;"","Slope in degrees: "&amp;AW571&amp;". ","")</f>
        <v/>
      </c>
      <c r="BK571" s="36" t="str">
        <f>IF(AX571&lt;&gt;"","Slope aspect: "&amp;AX571&amp;". ","")</f>
        <v/>
      </c>
      <c r="BL571" s="36" t="str">
        <f>IF(AY571&lt;&gt;"","Soil description: "&amp;AY571&amp;". ","")</f>
        <v/>
      </c>
      <c r="BM571" s="36" t="str">
        <f>IF(BA571&lt;&gt;"","Terrain: "&amp;BA571&amp;". ","")</f>
        <v/>
      </c>
      <c r="BN571" s="36" t="str">
        <f t="shared" si="88"/>
        <v/>
      </c>
      <c r="BO571" t="str">
        <f t="shared" si="89"/>
        <v/>
      </c>
      <c r="BP571" t="str">
        <f>IF(BD571&lt;&gt;"","Permit: "&amp;BD571,"")</f>
        <v/>
      </c>
      <c r="BQ571" s="41" t="str">
        <f>IF(AA571="Abundant","Estimated frequency within viewshed: Abundant (&gt;500).",IF(AA571="Common","Estimated frequency within viewshed: Common (101-500).",IF(AA571="Frequent","Estimated frequency within viewshed: Frequent (11-100).",IF(AA571="Occasional","Estimated frequency within viewshed: Occasional (6-10).",IF(AA571="Rare","Estimated frequency within viewshed: Rare (1-5).","")))))</f>
        <v/>
      </c>
      <c r="BR571" s="41" t="str">
        <f>IF(B571&lt;&gt;"",B571&amp;". ","")</f>
        <v/>
      </c>
      <c r="BS571" s="41" t="str">
        <f>IF(M571="Same individual","Tissue sample collected.",IF(M571="Same population","Tissue sample collected from another individual in the same population.",""))</f>
        <v/>
      </c>
      <c r="BT571" s="41" t="str">
        <f>IF(R571&lt;&gt;"","Seed sample collected from "&amp;R571&amp;" plants within the same population.","")</f>
        <v/>
      </c>
      <c r="BU571" s="41" t="str">
        <f>IF(AB571&lt;&gt;"",AB571&amp;". ","")</f>
        <v/>
      </c>
      <c r="BV571" s="41" t="str">
        <f>IF(AE571&lt;&gt;"","Landowner: "&amp;AE571&amp;".","")</f>
        <v/>
      </c>
      <c r="BW571" s="41" t="str">
        <f>IF(AF571&lt;&gt;"","Element Occurrence ID: "&amp;AF571&amp;".","")</f>
        <v/>
      </c>
      <c r="BX571" s="41" t="str">
        <f t="shared" si="90"/>
        <v/>
      </c>
      <c r="BY571" t="str">
        <f t="shared" si="91"/>
        <v/>
      </c>
      <c r="BZ571" s="41" t="str">
        <f t="shared" si="92"/>
        <v/>
      </c>
      <c r="CA571" t="str">
        <f t="shared" si="93"/>
        <v/>
      </c>
      <c r="CB571" s="41" t="str">
        <f>IF(AU571&lt;&gt;"","Area immediately surrounding specimen: "&amp;AU571&amp;".","")</f>
        <v/>
      </c>
      <c r="CC571" s="41" t="str">
        <f>IF(T571&lt;&gt;"","Habit: "&amp;T571&amp;".","")</f>
        <v/>
      </c>
      <c r="CD571" s="41" t="str">
        <f>IF(U571&lt;&gt;"","Life history habit: "&amp;U571&amp;".","")</f>
        <v/>
      </c>
      <c r="CE571" s="41" t="str">
        <f>IF(V571&lt;&gt;"","Graminoid habit: "&amp;V571&amp;".","")</f>
        <v/>
      </c>
      <c r="CF571" s="41" t="str">
        <f>IF(W571&lt;&gt;"","Flower color: "&amp;W571&amp;".","")</f>
        <v/>
      </c>
      <c r="CG571" s="41" t="str">
        <f>IF(X571&lt;&gt;"","Height in centimeters: "&amp;X571&amp;".","")</f>
        <v/>
      </c>
      <c r="CH571" s="41" t="str">
        <f>IF(Y571&lt;&gt;"",Y571&amp;".","")</f>
        <v/>
      </c>
      <c r="CI571" s="41" t="str">
        <f t="shared" si="94"/>
        <v/>
      </c>
      <c r="CJ571" t="str">
        <f t="shared" si="95"/>
        <v/>
      </c>
      <c r="CK571" s="41" t="str">
        <f>IF(T571&lt;&gt;"","''habit'':"&amp;"''"&amp;T571&amp;"'',","")</f>
        <v/>
      </c>
      <c r="CL571" s="41" t="str">
        <f>IF(U571&lt;&gt;"","''life cycle habit'':"&amp;"''"&amp;U571&amp;"'',","")</f>
        <v/>
      </c>
      <c r="CM571" s="41" t="str">
        <f>IF(V571&lt;&gt;"","''graminoidHabit'':"&amp;"''"&amp;V571&amp;"'',","")</f>
        <v/>
      </c>
      <c r="CN571" s="41" t="str">
        <f>IF(W571&lt;&gt;"","''flower color'':"&amp;"''"&amp;W571&amp;"'',","")</f>
        <v/>
      </c>
      <c r="CO571" s="41" t="str">
        <f>IF(X571&lt;&gt;"","''heightInCentimeters'':"&amp;X571&amp;",","")</f>
        <v/>
      </c>
      <c r="CP571" s="41" t="str">
        <f>IF(Y571&lt;&gt;"",Y571,"")</f>
        <v/>
      </c>
      <c r="CQ571" s="41" t="str">
        <f t="shared" si="96"/>
        <v/>
      </c>
      <c r="CR571" s="42" t="str">
        <f t="shared" si="97"/>
        <v/>
      </c>
      <c r="CS571" t="str">
        <f t="shared" si="98"/>
        <v/>
      </c>
      <c r="CT571" t="str">
        <f>IF(L571="Y","tissue","")</f>
        <v/>
      </c>
      <c r="CU571" t="str">
        <f>IF(L571="Y","in collection","")</f>
        <v/>
      </c>
      <c r="CV571" t="str">
        <f>IF(L571="Y","dessicated","")</f>
        <v/>
      </c>
    </row>
    <row r="572" spans="1:100" ht="16.5" x14ac:dyDescent="0.3">
      <c r="A572" s="7"/>
      <c r="B572" s="19"/>
      <c r="C572" s="19"/>
      <c r="D572" s="19"/>
      <c r="E572" s="19"/>
      <c r="F572" s="19"/>
      <c r="G572" s="10"/>
      <c r="H572" s="14"/>
      <c r="I572" s="19"/>
      <c r="J572" s="19"/>
      <c r="K572" s="10"/>
      <c r="L572" s="19"/>
      <c r="M572" s="19"/>
      <c r="N572" s="19"/>
      <c r="O572" s="19"/>
      <c r="P572" s="19"/>
      <c r="Q572" s="24"/>
      <c r="R572" s="14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29"/>
      <c r="AL572" s="29"/>
      <c r="AM572" s="7"/>
      <c r="AN572" s="7"/>
      <c r="AO572" s="7"/>
      <c r="AP572" s="19"/>
      <c r="AQ572" s="19"/>
      <c r="AR572" s="19"/>
      <c r="AS572" s="14"/>
      <c r="AT572" s="19"/>
      <c r="AU572" s="19"/>
      <c r="AV572" s="19"/>
      <c r="AW572" s="14"/>
      <c r="AX572" s="19"/>
      <c r="AY572" s="19"/>
      <c r="AZ572" s="19"/>
      <c r="BA572" s="19"/>
      <c r="BB572" s="19"/>
      <c r="BC572" s="19"/>
      <c r="BD572" s="19"/>
      <c r="BE572" s="19"/>
      <c r="BF572" s="14"/>
      <c r="BG572" s="35" t="str">
        <f>IF(BB572&lt;&gt;"","&lt;a href='https://www.inaturalist.org/observations/"&amp;BB572&amp;" 'target='_blank' style='color: blue'&gt;iNaturalist Record: "&amp;BB572&amp;"&lt;/a&gt; ","")</f>
        <v/>
      </c>
      <c r="BH572" s="36" t="str">
        <f>IF(AT572&lt;&gt;"",AT572&amp;". ","")</f>
        <v/>
      </c>
      <c r="BI572" s="36" t="str">
        <f>IF(AV572&lt;&gt;"","Land use/disturbance history: "&amp;AV572&amp;". ","")</f>
        <v/>
      </c>
      <c r="BJ572" s="36" t="str">
        <f>IF(AW572&lt;&gt;"","Slope in degrees: "&amp;AW572&amp;". ","")</f>
        <v/>
      </c>
      <c r="BK572" s="36" t="str">
        <f>IF(AX572&lt;&gt;"","Slope aspect: "&amp;AX572&amp;". ","")</f>
        <v/>
      </c>
      <c r="BL572" s="36" t="str">
        <f>IF(AY572&lt;&gt;"","Soil description: "&amp;AY572&amp;". ","")</f>
        <v/>
      </c>
      <c r="BM572" s="36" t="str">
        <f>IF(BA572&lt;&gt;"","Terrain: "&amp;BA572&amp;". ","")</f>
        <v/>
      </c>
      <c r="BN572" s="36" t="str">
        <f t="shared" si="88"/>
        <v/>
      </c>
      <c r="BO572" t="str">
        <f t="shared" si="89"/>
        <v/>
      </c>
      <c r="BP572" t="str">
        <f>IF(BD572&lt;&gt;"","Permit: "&amp;BD572,"")</f>
        <v/>
      </c>
      <c r="BQ572" s="41" t="str">
        <f>IF(AA572="Abundant","Estimated frequency within viewshed: Abundant (&gt;500).",IF(AA572="Common","Estimated frequency within viewshed: Common (101-500).",IF(AA572="Frequent","Estimated frequency within viewshed: Frequent (11-100).",IF(AA572="Occasional","Estimated frequency within viewshed: Occasional (6-10).",IF(AA572="Rare","Estimated frequency within viewshed: Rare (1-5).","")))))</f>
        <v/>
      </c>
      <c r="BR572" s="41" t="str">
        <f>IF(B572&lt;&gt;"",B572&amp;". ","")</f>
        <v/>
      </c>
      <c r="BS572" s="41" t="str">
        <f>IF(M572="Same individual","Tissue sample collected.",IF(M572="Same population","Tissue sample collected from another individual in the same population.",""))</f>
        <v/>
      </c>
      <c r="BT572" s="41" t="str">
        <f>IF(R572&lt;&gt;"","Seed sample collected from "&amp;R572&amp;" plants within the same population.","")</f>
        <v/>
      </c>
      <c r="BU572" s="41" t="str">
        <f>IF(AB572&lt;&gt;"",AB572&amp;". ","")</f>
        <v/>
      </c>
      <c r="BV572" s="41" t="str">
        <f>IF(AE572&lt;&gt;"","Landowner: "&amp;AE572&amp;".","")</f>
        <v/>
      </c>
      <c r="BW572" s="41" t="str">
        <f>IF(AF572&lt;&gt;"","Element Occurrence ID: "&amp;AF572&amp;".","")</f>
        <v/>
      </c>
      <c r="BX572" s="41" t="str">
        <f t="shared" si="90"/>
        <v/>
      </c>
      <c r="BY572" t="str">
        <f t="shared" si="91"/>
        <v/>
      </c>
      <c r="BZ572" s="41" t="str">
        <f t="shared" si="92"/>
        <v/>
      </c>
      <c r="CA572" t="str">
        <f t="shared" si="93"/>
        <v/>
      </c>
      <c r="CB572" s="41" t="str">
        <f>IF(AU572&lt;&gt;"","Area immediately surrounding specimen: "&amp;AU572&amp;".","")</f>
        <v/>
      </c>
      <c r="CC572" s="41" t="str">
        <f>IF(T572&lt;&gt;"","Habit: "&amp;T572&amp;".","")</f>
        <v/>
      </c>
      <c r="CD572" s="41" t="str">
        <f>IF(U572&lt;&gt;"","Life history habit: "&amp;U572&amp;".","")</f>
        <v/>
      </c>
      <c r="CE572" s="41" t="str">
        <f>IF(V572&lt;&gt;"","Graminoid habit: "&amp;V572&amp;".","")</f>
        <v/>
      </c>
      <c r="CF572" s="41" t="str">
        <f>IF(W572&lt;&gt;"","Flower color: "&amp;W572&amp;".","")</f>
        <v/>
      </c>
      <c r="CG572" s="41" t="str">
        <f>IF(X572&lt;&gt;"","Height in centimeters: "&amp;X572&amp;".","")</f>
        <v/>
      </c>
      <c r="CH572" s="41" t="str">
        <f>IF(Y572&lt;&gt;"",Y572&amp;".","")</f>
        <v/>
      </c>
      <c r="CI572" s="41" t="str">
        <f t="shared" si="94"/>
        <v/>
      </c>
      <c r="CJ572" t="str">
        <f t="shared" si="95"/>
        <v/>
      </c>
      <c r="CK572" s="41" t="str">
        <f>IF(T572&lt;&gt;"","''habit'':"&amp;"''"&amp;T572&amp;"'',","")</f>
        <v/>
      </c>
      <c r="CL572" s="41" t="str">
        <f>IF(U572&lt;&gt;"","''life cycle habit'':"&amp;"''"&amp;U572&amp;"'',","")</f>
        <v/>
      </c>
      <c r="CM572" s="41" t="str">
        <f>IF(V572&lt;&gt;"","''graminoidHabit'':"&amp;"''"&amp;V572&amp;"'',","")</f>
        <v/>
      </c>
      <c r="CN572" s="41" t="str">
        <f>IF(W572&lt;&gt;"","''flower color'':"&amp;"''"&amp;W572&amp;"'',","")</f>
        <v/>
      </c>
      <c r="CO572" s="41" t="str">
        <f>IF(X572&lt;&gt;"","''heightInCentimeters'':"&amp;X572&amp;",","")</f>
        <v/>
      </c>
      <c r="CP572" s="41" t="str">
        <f>IF(Y572&lt;&gt;"",Y572,"")</f>
        <v/>
      </c>
      <c r="CQ572" s="41" t="str">
        <f t="shared" si="96"/>
        <v/>
      </c>
      <c r="CR572" s="42" t="str">
        <f t="shared" si="97"/>
        <v/>
      </c>
      <c r="CS572" t="str">
        <f t="shared" si="98"/>
        <v/>
      </c>
      <c r="CT572" t="str">
        <f>IF(L572="Y","tissue","")</f>
        <v/>
      </c>
      <c r="CU572" t="str">
        <f>IF(L572="Y","in collection","")</f>
        <v/>
      </c>
      <c r="CV572" t="str">
        <f>IF(L572="Y","dessicated","")</f>
        <v/>
      </c>
    </row>
    <row r="573" spans="1:100" ht="16.5" x14ac:dyDescent="0.3">
      <c r="A573" s="7"/>
      <c r="B573" s="19"/>
      <c r="C573" s="19"/>
      <c r="D573" s="19"/>
      <c r="E573" s="19"/>
      <c r="F573" s="19"/>
      <c r="G573" s="10"/>
      <c r="H573" s="14"/>
      <c r="I573" s="19"/>
      <c r="J573" s="19"/>
      <c r="K573" s="10"/>
      <c r="L573" s="19"/>
      <c r="M573" s="19"/>
      <c r="N573" s="19"/>
      <c r="O573" s="19"/>
      <c r="P573" s="19"/>
      <c r="Q573" s="24"/>
      <c r="R573" s="14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29"/>
      <c r="AL573" s="29"/>
      <c r="AM573" s="7"/>
      <c r="AN573" s="7"/>
      <c r="AO573" s="7"/>
      <c r="AP573" s="19"/>
      <c r="AQ573" s="19"/>
      <c r="AR573" s="19"/>
      <c r="AS573" s="14"/>
      <c r="AT573" s="19"/>
      <c r="AU573" s="19"/>
      <c r="AV573" s="19"/>
      <c r="AW573" s="14"/>
      <c r="AX573" s="19"/>
      <c r="AY573" s="19"/>
      <c r="AZ573" s="19"/>
      <c r="BA573" s="19"/>
      <c r="BB573" s="19"/>
      <c r="BC573" s="19"/>
      <c r="BD573" s="19"/>
      <c r="BE573" s="19"/>
      <c r="BF573" s="14"/>
      <c r="BG573" s="35" t="str">
        <f>IF(BB573&lt;&gt;"","&lt;a href='https://www.inaturalist.org/observations/"&amp;BB573&amp;" 'target='_blank' style='color: blue'&gt;iNaturalist Record: "&amp;BB573&amp;"&lt;/a&gt; ","")</f>
        <v/>
      </c>
      <c r="BH573" s="36" t="str">
        <f>IF(AT573&lt;&gt;"",AT573&amp;". ","")</f>
        <v/>
      </c>
      <c r="BI573" s="36" t="str">
        <f>IF(AV573&lt;&gt;"","Land use/disturbance history: "&amp;AV573&amp;". ","")</f>
        <v/>
      </c>
      <c r="BJ573" s="36" t="str">
        <f>IF(AW573&lt;&gt;"","Slope in degrees: "&amp;AW573&amp;". ","")</f>
        <v/>
      </c>
      <c r="BK573" s="36" t="str">
        <f>IF(AX573&lt;&gt;"","Slope aspect: "&amp;AX573&amp;". ","")</f>
        <v/>
      </c>
      <c r="BL573" s="36" t="str">
        <f>IF(AY573&lt;&gt;"","Soil description: "&amp;AY573&amp;". ","")</f>
        <v/>
      </c>
      <c r="BM573" s="36" t="str">
        <f>IF(BA573&lt;&gt;"","Terrain: "&amp;BA573&amp;". ","")</f>
        <v/>
      </c>
      <c r="BN573" s="36" t="str">
        <f t="shared" si="88"/>
        <v/>
      </c>
      <c r="BO573" t="str">
        <f t="shared" si="89"/>
        <v/>
      </c>
      <c r="BP573" t="str">
        <f>IF(BD573&lt;&gt;"","Permit: "&amp;BD573,"")</f>
        <v/>
      </c>
      <c r="BQ573" s="41" t="str">
        <f>IF(AA573="Abundant","Estimated frequency within viewshed: Abundant (&gt;500).",IF(AA573="Common","Estimated frequency within viewshed: Common (101-500).",IF(AA573="Frequent","Estimated frequency within viewshed: Frequent (11-100).",IF(AA573="Occasional","Estimated frequency within viewshed: Occasional (6-10).",IF(AA573="Rare","Estimated frequency within viewshed: Rare (1-5).","")))))</f>
        <v/>
      </c>
      <c r="BR573" s="41" t="str">
        <f>IF(B573&lt;&gt;"",B573&amp;". ","")</f>
        <v/>
      </c>
      <c r="BS573" s="41" t="str">
        <f>IF(M573="Same individual","Tissue sample collected.",IF(M573="Same population","Tissue sample collected from another individual in the same population.",""))</f>
        <v/>
      </c>
      <c r="BT573" s="41" t="str">
        <f>IF(R573&lt;&gt;"","Seed sample collected from "&amp;R573&amp;" plants within the same population.","")</f>
        <v/>
      </c>
      <c r="BU573" s="41" t="str">
        <f>IF(AB573&lt;&gt;"",AB573&amp;". ","")</f>
        <v/>
      </c>
      <c r="BV573" s="41" t="str">
        <f>IF(AE573&lt;&gt;"","Landowner: "&amp;AE573&amp;".","")</f>
        <v/>
      </c>
      <c r="BW573" s="41" t="str">
        <f>IF(AF573&lt;&gt;"","Element Occurrence ID: "&amp;AF573&amp;".","")</f>
        <v/>
      </c>
      <c r="BX573" s="41" t="str">
        <f t="shared" si="90"/>
        <v/>
      </c>
      <c r="BY573" t="str">
        <f t="shared" si="91"/>
        <v/>
      </c>
      <c r="BZ573" s="41" t="str">
        <f t="shared" si="92"/>
        <v/>
      </c>
      <c r="CA573" t="str">
        <f t="shared" si="93"/>
        <v/>
      </c>
      <c r="CB573" s="41" t="str">
        <f>IF(AU573&lt;&gt;"","Area immediately surrounding specimen: "&amp;AU573&amp;".","")</f>
        <v/>
      </c>
      <c r="CC573" s="41" t="str">
        <f>IF(T573&lt;&gt;"","Habit: "&amp;T573&amp;".","")</f>
        <v/>
      </c>
      <c r="CD573" s="41" t="str">
        <f>IF(U573&lt;&gt;"","Life history habit: "&amp;U573&amp;".","")</f>
        <v/>
      </c>
      <c r="CE573" s="41" t="str">
        <f>IF(V573&lt;&gt;"","Graminoid habit: "&amp;V573&amp;".","")</f>
        <v/>
      </c>
      <c r="CF573" s="41" t="str">
        <f>IF(W573&lt;&gt;"","Flower color: "&amp;W573&amp;".","")</f>
        <v/>
      </c>
      <c r="CG573" s="41" t="str">
        <f>IF(X573&lt;&gt;"","Height in centimeters: "&amp;X573&amp;".","")</f>
        <v/>
      </c>
      <c r="CH573" s="41" t="str">
        <f>IF(Y573&lt;&gt;"",Y573&amp;".","")</f>
        <v/>
      </c>
      <c r="CI573" s="41" t="str">
        <f t="shared" si="94"/>
        <v/>
      </c>
      <c r="CJ573" t="str">
        <f t="shared" si="95"/>
        <v/>
      </c>
      <c r="CK573" s="41" t="str">
        <f>IF(T573&lt;&gt;"","''habit'':"&amp;"''"&amp;T573&amp;"'',","")</f>
        <v/>
      </c>
      <c r="CL573" s="41" t="str">
        <f>IF(U573&lt;&gt;"","''life cycle habit'':"&amp;"''"&amp;U573&amp;"'',","")</f>
        <v/>
      </c>
      <c r="CM573" s="41" t="str">
        <f>IF(V573&lt;&gt;"","''graminoidHabit'':"&amp;"''"&amp;V573&amp;"'',","")</f>
        <v/>
      </c>
      <c r="CN573" s="41" t="str">
        <f>IF(W573&lt;&gt;"","''flower color'':"&amp;"''"&amp;W573&amp;"'',","")</f>
        <v/>
      </c>
      <c r="CO573" s="41" t="str">
        <f>IF(X573&lt;&gt;"","''heightInCentimeters'':"&amp;X573&amp;",","")</f>
        <v/>
      </c>
      <c r="CP573" s="41" t="str">
        <f>IF(Y573&lt;&gt;"",Y573,"")</f>
        <v/>
      </c>
      <c r="CQ573" s="41" t="str">
        <f t="shared" si="96"/>
        <v/>
      </c>
      <c r="CR573" s="42" t="str">
        <f t="shared" si="97"/>
        <v/>
      </c>
      <c r="CS573" t="str">
        <f t="shared" si="98"/>
        <v/>
      </c>
      <c r="CT573" t="str">
        <f>IF(L573="Y","tissue","")</f>
        <v/>
      </c>
      <c r="CU573" t="str">
        <f>IF(L573="Y","in collection","")</f>
        <v/>
      </c>
      <c r="CV573" t="str">
        <f>IF(L573="Y","dessicated","")</f>
        <v/>
      </c>
    </row>
    <row r="574" spans="1:100" ht="16.5" x14ac:dyDescent="0.3">
      <c r="A574" s="7"/>
      <c r="B574" s="19"/>
      <c r="C574" s="19"/>
      <c r="D574" s="19"/>
      <c r="E574" s="19"/>
      <c r="F574" s="19"/>
      <c r="G574" s="10"/>
      <c r="H574" s="14"/>
      <c r="I574" s="19"/>
      <c r="J574" s="19"/>
      <c r="K574" s="10"/>
      <c r="L574" s="19"/>
      <c r="M574" s="19"/>
      <c r="N574" s="19"/>
      <c r="O574" s="19"/>
      <c r="P574" s="19"/>
      <c r="Q574" s="24"/>
      <c r="R574" s="14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29"/>
      <c r="AL574" s="29"/>
      <c r="AM574" s="7"/>
      <c r="AN574" s="7"/>
      <c r="AO574" s="7"/>
      <c r="AP574" s="19"/>
      <c r="AQ574" s="19"/>
      <c r="AR574" s="19"/>
      <c r="AS574" s="14"/>
      <c r="AT574" s="19"/>
      <c r="AU574" s="19"/>
      <c r="AV574" s="19"/>
      <c r="AW574" s="14"/>
      <c r="AX574" s="19"/>
      <c r="AY574" s="19"/>
      <c r="AZ574" s="19"/>
      <c r="BA574" s="19"/>
      <c r="BB574" s="19"/>
      <c r="BC574" s="19"/>
      <c r="BD574" s="19"/>
      <c r="BE574" s="19"/>
      <c r="BF574" s="14"/>
      <c r="BG574" s="35" t="str">
        <f>IF(BB574&lt;&gt;"","&lt;a href='https://www.inaturalist.org/observations/"&amp;BB574&amp;" 'target='_blank' style='color: blue'&gt;iNaturalist Record: "&amp;BB574&amp;"&lt;/a&gt; ","")</f>
        <v/>
      </c>
      <c r="BH574" s="36" t="str">
        <f>IF(AT574&lt;&gt;"",AT574&amp;". ","")</f>
        <v/>
      </c>
      <c r="BI574" s="36" t="str">
        <f>IF(AV574&lt;&gt;"","Land use/disturbance history: "&amp;AV574&amp;". ","")</f>
        <v/>
      </c>
      <c r="BJ574" s="36" t="str">
        <f>IF(AW574&lt;&gt;"","Slope in degrees: "&amp;AW574&amp;". ","")</f>
        <v/>
      </c>
      <c r="BK574" s="36" t="str">
        <f>IF(AX574&lt;&gt;"","Slope aspect: "&amp;AX574&amp;". ","")</f>
        <v/>
      </c>
      <c r="BL574" s="36" t="str">
        <f>IF(AY574&lt;&gt;"","Soil description: "&amp;AY574&amp;". ","")</f>
        <v/>
      </c>
      <c r="BM574" s="36" t="str">
        <f>IF(BA574&lt;&gt;"","Terrain: "&amp;BA574&amp;". ","")</f>
        <v/>
      </c>
      <c r="BN574" s="36" t="str">
        <f t="shared" si="88"/>
        <v/>
      </c>
      <c r="BO574" t="str">
        <f t="shared" si="89"/>
        <v/>
      </c>
      <c r="BP574" t="str">
        <f>IF(BD574&lt;&gt;"","Permit: "&amp;BD574,"")</f>
        <v/>
      </c>
      <c r="BQ574" s="41" t="str">
        <f>IF(AA574="Abundant","Estimated frequency within viewshed: Abundant (&gt;500).",IF(AA574="Common","Estimated frequency within viewshed: Common (101-500).",IF(AA574="Frequent","Estimated frequency within viewshed: Frequent (11-100).",IF(AA574="Occasional","Estimated frequency within viewshed: Occasional (6-10).",IF(AA574="Rare","Estimated frequency within viewshed: Rare (1-5).","")))))</f>
        <v/>
      </c>
      <c r="BR574" s="41" t="str">
        <f>IF(B574&lt;&gt;"",B574&amp;". ","")</f>
        <v/>
      </c>
      <c r="BS574" s="41" t="str">
        <f>IF(M574="Same individual","Tissue sample collected.",IF(M574="Same population","Tissue sample collected from another individual in the same population.",""))</f>
        <v/>
      </c>
      <c r="BT574" s="41" t="str">
        <f>IF(R574&lt;&gt;"","Seed sample collected from "&amp;R574&amp;" plants within the same population.","")</f>
        <v/>
      </c>
      <c r="BU574" s="41" t="str">
        <f>IF(AB574&lt;&gt;"",AB574&amp;". ","")</f>
        <v/>
      </c>
      <c r="BV574" s="41" t="str">
        <f>IF(AE574&lt;&gt;"","Landowner: "&amp;AE574&amp;".","")</f>
        <v/>
      </c>
      <c r="BW574" s="41" t="str">
        <f>IF(AF574&lt;&gt;"","Element Occurrence ID: "&amp;AF574&amp;".","")</f>
        <v/>
      </c>
      <c r="BX574" s="41" t="str">
        <f t="shared" si="90"/>
        <v/>
      </c>
      <c r="BY574" t="str">
        <f t="shared" si="91"/>
        <v/>
      </c>
      <c r="BZ574" s="41" t="str">
        <f t="shared" si="92"/>
        <v/>
      </c>
      <c r="CA574" t="str">
        <f t="shared" si="93"/>
        <v/>
      </c>
      <c r="CB574" s="41" t="str">
        <f>IF(AU574&lt;&gt;"","Area immediately surrounding specimen: "&amp;AU574&amp;".","")</f>
        <v/>
      </c>
      <c r="CC574" s="41" t="str">
        <f>IF(T574&lt;&gt;"","Habit: "&amp;T574&amp;".","")</f>
        <v/>
      </c>
      <c r="CD574" s="41" t="str">
        <f>IF(U574&lt;&gt;"","Life history habit: "&amp;U574&amp;".","")</f>
        <v/>
      </c>
      <c r="CE574" s="41" t="str">
        <f>IF(V574&lt;&gt;"","Graminoid habit: "&amp;V574&amp;".","")</f>
        <v/>
      </c>
      <c r="CF574" s="41" t="str">
        <f>IF(W574&lt;&gt;"","Flower color: "&amp;W574&amp;".","")</f>
        <v/>
      </c>
      <c r="CG574" s="41" t="str">
        <f>IF(X574&lt;&gt;"","Height in centimeters: "&amp;X574&amp;".","")</f>
        <v/>
      </c>
      <c r="CH574" s="41" t="str">
        <f>IF(Y574&lt;&gt;"",Y574&amp;".","")</f>
        <v/>
      </c>
      <c r="CI574" s="41" t="str">
        <f t="shared" si="94"/>
        <v/>
      </c>
      <c r="CJ574" t="str">
        <f t="shared" si="95"/>
        <v/>
      </c>
      <c r="CK574" s="41" t="str">
        <f>IF(T574&lt;&gt;"","''habit'':"&amp;"''"&amp;T574&amp;"'',","")</f>
        <v/>
      </c>
      <c r="CL574" s="41" t="str">
        <f>IF(U574&lt;&gt;"","''life cycle habit'':"&amp;"''"&amp;U574&amp;"'',","")</f>
        <v/>
      </c>
      <c r="CM574" s="41" t="str">
        <f>IF(V574&lt;&gt;"","''graminoidHabit'':"&amp;"''"&amp;V574&amp;"'',","")</f>
        <v/>
      </c>
      <c r="CN574" s="41" t="str">
        <f>IF(W574&lt;&gt;"","''flower color'':"&amp;"''"&amp;W574&amp;"'',","")</f>
        <v/>
      </c>
      <c r="CO574" s="41" t="str">
        <f>IF(X574&lt;&gt;"","''heightInCentimeters'':"&amp;X574&amp;",","")</f>
        <v/>
      </c>
      <c r="CP574" s="41" t="str">
        <f>IF(Y574&lt;&gt;"",Y574,"")</f>
        <v/>
      </c>
      <c r="CQ574" s="41" t="str">
        <f t="shared" si="96"/>
        <v/>
      </c>
      <c r="CR574" s="42" t="str">
        <f t="shared" si="97"/>
        <v/>
      </c>
      <c r="CS574" t="str">
        <f t="shared" si="98"/>
        <v/>
      </c>
      <c r="CT574" t="str">
        <f>IF(L574="Y","tissue","")</f>
        <v/>
      </c>
      <c r="CU574" t="str">
        <f>IF(L574="Y","in collection","")</f>
        <v/>
      </c>
      <c r="CV574" t="str">
        <f>IF(L574="Y","dessicated","")</f>
        <v/>
      </c>
    </row>
    <row r="575" spans="1:100" ht="16.5" x14ac:dyDescent="0.3">
      <c r="A575" s="7"/>
      <c r="B575" s="19"/>
      <c r="C575" s="19"/>
      <c r="D575" s="19"/>
      <c r="E575" s="19"/>
      <c r="F575" s="19"/>
      <c r="G575" s="10"/>
      <c r="H575" s="14"/>
      <c r="I575" s="19"/>
      <c r="J575" s="19"/>
      <c r="K575" s="10"/>
      <c r="L575" s="19"/>
      <c r="M575" s="19"/>
      <c r="N575" s="19"/>
      <c r="O575" s="19"/>
      <c r="P575" s="19"/>
      <c r="Q575" s="24"/>
      <c r="R575" s="14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29"/>
      <c r="AL575" s="29"/>
      <c r="AM575" s="7"/>
      <c r="AN575" s="7"/>
      <c r="AO575" s="7"/>
      <c r="AP575" s="19"/>
      <c r="AQ575" s="19"/>
      <c r="AR575" s="19"/>
      <c r="AS575" s="14"/>
      <c r="AT575" s="19"/>
      <c r="AU575" s="19"/>
      <c r="AV575" s="19"/>
      <c r="AW575" s="14"/>
      <c r="AX575" s="19"/>
      <c r="AY575" s="19"/>
      <c r="AZ575" s="19"/>
      <c r="BA575" s="19"/>
      <c r="BB575" s="19"/>
      <c r="BC575" s="19"/>
      <c r="BD575" s="19"/>
      <c r="BE575" s="19"/>
      <c r="BF575" s="14"/>
      <c r="BG575" s="35" t="str">
        <f>IF(BB575&lt;&gt;"","&lt;a href='https://www.inaturalist.org/observations/"&amp;BB575&amp;" 'target='_blank' style='color: blue'&gt;iNaturalist Record: "&amp;BB575&amp;"&lt;/a&gt; ","")</f>
        <v/>
      </c>
      <c r="BH575" s="36" t="str">
        <f>IF(AT575&lt;&gt;"",AT575&amp;". ","")</f>
        <v/>
      </c>
      <c r="BI575" s="36" t="str">
        <f>IF(AV575&lt;&gt;"","Land use/disturbance history: "&amp;AV575&amp;". ","")</f>
        <v/>
      </c>
      <c r="BJ575" s="36" t="str">
        <f>IF(AW575&lt;&gt;"","Slope in degrees: "&amp;AW575&amp;". ","")</f>
        <v/>
      </c>
      <c r="BK575" s="36" t="str">
        <f>IF(AX575&lt;&gt;"","Slope aspect: "&amp;AX575&amp;". ","")</f>
        <v/>
      </c>
      <c r="BL575" s="36" t="str">
        <f>IF(AY575&lt;&gt;"","Soil description: "&amp;AY575&amp;". ","")</f>
        <v/>
      </c>
      <c r="BM575" s="36" t="str">
        <f>IF(BA575&lt;&gt;"","Terrain: "&amp;BA575&amp;". ","")</f>
        <v/>
      </c>
      <c r="BN575" s="36" t="str">
        <f t="shared" si="88"/>
        <v/>
      </c>
      <c r="BO575" t="str">
        <f t="shared" si="89"/>
        <v/>
      </c>
      <c r="BP575" t="str">
        <f>IF(BD575&lt;&gt;"","Permit: "&amp;BD575,"")</f>
        <v/>
      </c>
      <c r="BQ575" s="41" t="str">
        <f>IF(AA575="Abundant","Estimated frequency within viewshed: Abundant (&gt;500).",IF(AA575="Common","Estimated frequency within viewshed: Common (101-500).",IF(AA575="Frequent","Estimated frequency within viewshed: Frequent (11-100).",IF(AA575="Occasional","Estimated frequency within viewshed: Occasional (6-10).",IF(AA575="Rare","Estimated frequency within viewshed: Rare (1-5).","")))))</f>
        <v/>
      </c>
      <c r="BR575" s="41" t="str">
        <f>IF(B575&lt;&gt;"",B575&amp;". ","")</f>
        <v/>
      </c>
      <c r="BS575" s="41" t="str">
        <f>IF(M575="Same individual","Tissue sample collected.",IF(M575="Same population","Tissue sample collected from another individual in the same population.",""))</f>
        <v/>
      </c>
      <c r="BT575" s="41" t="str">
        <f>IF(R575&lt;&gt;"","Seed sample collected from "&amp;R575&amp;" plants within the same population.","")</f>
        <v/>
      </c>
      <c r="BU575" s="41" t="str">
        <f>IF(AB575&lt;&gt;"",AB575&amp;". ","")</f>
        <v/>
      </c>
      <c r="BV575" s="41" t="str">
        <f>IF(AE575&lt;&gt;"","Landowner: "&amp;AE575&amp;".","")</f>
        <v/>
      </c>
      <c r="BW575" s="41" t="str">
        <f>IF(AF575&lt;&gt;"","Element Occurrence ID: "&amp;AF575&amp;".","")</f>
        <v/>
      </c>
      <c r="BX575" s="41" t="str">
        <f t="shared" si="90"/>
        <v/>
      </c>
      <c r="BY575" t="str">
        <f t="shared" si="91"/>
        <v/>
      </c>
      <c r="BZ575" s="41" t="str">
        <f t="shared" si="92"/>
        <v/>
      </c>
      <c r="CA575" t="str">
        <f t="shared" si="93"/>
        <v/>
      </c>
      <c r="CB575" s="41" t="str">
        <f>IF(AU575&lt;&gt;"","Area immediately surrounding specimen: "&amp;AU575&amp;".","")</f>
        <v/>
      </c>
      <c r="CC575" s="41" t="str">
        <f>IF(T575&lt;&gt;"","Habit: "&amp;T575&amp;".","")</f>
        <v/>
      </c>
      <c r="CD575" s="41" t="str">
        <f>IF(U575&lt;&gt;"","Life history habit: "&amp;U575&amp;".","")</f>
        <v/>
      </c>
      <c r="CE575" s="41" t="str">
        <f>IF(V575&lt;&gt;"","Graminoid habit: "&amp;V575&amp;".","")</f>
        <v/>
      </c>
      <c r="CF575" s="41" t="str">
        <f>IF(W575&lt;&gt;"","Flower color: "&amp;W575&amp;".","")</f>
        <v/>
      </c>
      <c r="CG575" s="41" t="str">
        <f>IF(X575&lt;&gt;"","Height in centimeters: "&amp;X575&amp;".","")</f>
        <v/>
      </c>
      <c r="CH575" s="41" t="str">
        <f>IF(Y575&lt;&gt;"",Y575&amp;".","")</f>
        <v/>
      </c>
      <c r="CI575" s="41" t="str">
        <f t="shared" si="94"/>
        <v/>
      </c>
      <c r="CJ575" t="str">
        <f t="shared" si="95"/>
        <v/>
      </c>
      <c r="CK575" s="41" t="str">
        <f>IF(T575&lt;&gt;"","''habit'':"&amp;"''"&amp;T575&amp;"'',","")</f>
        <v/>
      </c>
      <c r="CL575" s="41" t="str">
        <f>IF(U575&lt;&gt;"","''life cycle habit'':"&amp;"''"&amp;U575&amp;"'',","")</f>
        <v/>
      </c>
      <c r="CM575" s="41" t="str">
        <f>IF(V575&lt;&gt;"","''graminoidHabit'':"&amp;"''"&amp;V575&amp;"'',","")</f>
        <v/>
      </c>
      <c r="CN575" s="41" t="str">
        <f>IF(W575&lt;&gt;"","''flower color'':"&amp;"''"&amp;W575&amp;"'',","")</f>
        <v/>
      </c>
      <c r="CO575" s="41" t="str">
        <f>IF(X575&lt;&gt;"","''heightInCentimeters'':"&amp;X575&amp;",","")</f>
        <v/>
      </c>
      <c r="CP575" s="41" t="str">
        <f>IF(Y575&lt;&gt;"",Y575,"")</f>
        <v/>
      </c>
      <c r="CQ575" s="41" t="str">
        <f t="shared" si="96"/>
        <v/>
      </c>
      <c r="CR575" s="42" t="str">
        <f t="shared" si="97"/>
        <v/>
      </c>
      <c r="CS575" t="str">
        <f t="shared" si="98"/>
        <v/>
      </c>
      <c r="CT575" t="str">
        <f>IF(L575="Y","tissue","")</f>
        <v/>
      </c>
      <c r="CU575" t="str">
        <f>IF(L575="Y","in collection","")</f>
        <v/>
      </c>
      <c r="CV575" t="str">
        <f>IF(L575="Y","dessicated","")</f>
        <v/>
      </c>
    </row>
    <row r="576" spans="1:100" ht="16.5" x14ac:dyDescent="0.3">
      <c r="A576" s="7"/>
      <c r="B576" s="19"/>
      <c r="C576" s="19"/>
      <c r="D576" s="19"/>
      <c r="E576" s="19"/>
      <c r="F576" s="19"/>
      <c r="G576" s="10"/>
      <c r="H576" s="14"/>
      <c r="I576" s="19"/>
      <c r="J576" s="19"/>
      <c r="K576" s="10"/>
      <c r="L576" s="19"/>
      <c r="M576" s="19"/>
      <c r="N576" s="19"/>
      <c r="O576" s="19"/>
      <c r="P576" s="19"/>
      <c r="Q576" s="24"/>
      <c r="R576" s="14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29"/>
      <c r="AL576" s="29"/>
      <c r="AM576" s="7"/>
      <c r="AN576" s="7"/>
      <c r="AO576" s="7"/>
      <c r="AP576" s="19"/>
      <c r="AQ576" s="19"/>
      <c r="AR576" s="19"/>
      <c r="AS576" s="14"/>
      <c r="AT576" s="19"/>
      <c r="AU576" s="19"/>
      <c r="AV576" s="19"/>
      <c r="AW576" s="14"/>
      <c r="AX576" s="19"/>
      <c r="AY576" s="19"/>
      <c r="AZ576" s="19"/>
      <c r="BA576" s="19"/>
      <c r="BB576" s="19"/>
      <c r="BC576" s="19"/>
      <c r="BD576" s="19"/>
      <c r="BE576" s="19"/>
      <c r="BF576" s="14"/>
      <c r="BG576" s="35" t="str">
        <f>IF(BB576&lt;&gt;"","&lt;a href='https://www.inaturalist.org/observations/"&amp;BB576&amp;" 'target='_blank' style='color: blue'&gt;iNaturalist Record: "&amp;BB576&amp;"&lt;/a&gt; ","")</f>
        <v/>
      </c>
      <c r="BH576" s="36" t="str">
        <f>IF(AT576&lt;&gt;"",AT576&amp;". ","")</f>
        <v/>
      </c>
      <c r="BI576" s="36" t="str">
        <f>IF(AV576&lt;&gt;"","Land use/disturbance history: "&amp;AV576&amp;". ","")</f>
        <v/>
      </c>
      <c r="BJ576" s="36" t="str">
        <f>IF(AW576&lt;&gt;"","Slope in degrees: "&amp;AW576&amp;". ","")</f>
        <v/>
      </c>
      <c r="BK576" s="36" t="str">
        <f>IF(AX576&lt;&gt;"","Slope aspect: "&amp;AX576&amp;". ","")</f>
        <v/>
      </c>
      <c r="BL576" s="36" t="str">
        <f>IF(AY576&lt;&gt;"","Soil description: "&amp;AY576&amp;". ","")</f>
        <v/>
      </c>
      <c r="BM576" s="36" t="str">
        <f>IF(BA576&lt;&gt;"","Terrain: "&amp;BA576&amp;". ","")</f>
        <v/>
      </c>
      <c r="BN576" s="36" t="str">
        <f t="shared" si="88"/>
        <v/>
      </c>
      <c r="BO576" t="str">
        <f t="shared" si="89"/>
        <v/>
      </c>
      <c r="BP576" t="str">
        <f>IF(BD576&lt;&gt;"","Permit: "&amp;BD576,"")</f>
        <v/>
      </c>
      <c r="BQ576" s="41" t="str">
        <f>IF(AA576="Abundant","Estimated frequency within viewshed: Abundant (&gt;500).",IF(AA576="Common","Estimated frequency within viewshed: Common (101-500).",IF(AA576="Frequent","Estimated frequency within viewshed: Frequent (11-100).",IF(AA576="Occasional","Estimated frequency within viewshed: Occasional (6-10).",IF(AA576="Rare","Estimated frequency within viewshed: Rare (1-5).","")))))</f>
        <v/>
      </c>
      <c r="BR576" s="41" t="str">
        <f>IF(B576&lt;&gt;"",B576&amp;". ","")</f>
        <v/>
      </c>
      <c r="BS576" s="41" t="str">
        <f>IF(M576="Same individual","Tissue sample collected.",IF(M576="Same population","Tissue sample collected from another individual in the same population.",""))</f>
        <v/>
      </c>
      <c r="BT576" s="41" t="str">
        <f>IF(R576&lt;&gt;"","Seed sample collected from "&amp;R576&amp;" plants within the same population.","")</f>
        <v/>
      </c>
      <c r="BU576" s="41" t="str">
        <f>IF(AB576&lt;&gt;"",AB576&amp;". ","")</f>
        <v/>
      </c>
      <c r="BV576" s="41" t="str">
        <f>IF(AE576&lt;&gt;"","Landowner: "&amp;AE576&amp;".","")</f>
        <v/>
      </c>
      <c r="BW576" s="41" t="str">
        <f>IF(AF576&lt;&gt;"","Element Occurrence ID: "&amp;AF576&amp;".","")</f>
        <v/>
      </c>
      <c r="BX576" s="41" t="str">
        <f t="shared" si="90"/>
        <v/>
      </c>
      <c r="BY576" t="str">
        <f t="shared" si="91"/>
        <v/>
      </c>
      <c r="BZ576" s="41" t="str">
        <f t="shared" si="92"/>
        <v/>
      </c>
      <c r="CA576" t="str">
        <f t="shared" si="93"/>
        <v/>
      </c>
      <c r="CB576" s="41" t="str">
        <f>IF(AU576&lt;&gt;"","Area immediately surrounding specimen: "&amp;AU576&amp;".","")</f>
        <v/>
      </c>
      <c r="CC576" s="41" t="str">
        <f>IF(T576&lt;&gt;"","Habit: "&amp;T576&amp;".","")</f>
        <v/>
      </c>
      <c r="CD576" s="41" t="str">
        <f>IF(U576&lt;&gt;"","Life history habit: "&amp;U576&amp;".","")</f>
        <v/>
      </c>
      <c r="CE576" s="41" t="str">
        <f>IF(V576&lt;&gt;"","Graminoid habit: "&amp;V576&amp;".","")</f>
        <v/>
      </c>
      <c r="CF576" s="41" t="str">
        <f>IF(W576&lt;&gt;"","Flower color: "&amp;W576&amp;".","")</f>
        <v/>
      </c>
      <c r="CG576" s="41" t="str">
        <f>IF(X576&lt;&gt;"","Height in centimeters: "&amp;X576&amp;".","")</f>
        <v/>
      </c>
      <c r="CH576" s="41" t="str">
        <f>IF(Y576&lt;&gt;"",Y576&amp;".","")</f>
        <v/>
      </c>
      <c r="CI576" s="41" t="str">
        <f t="shared" si="94"/>
        <v/>
      </c>
      <c r="CJ576" t="str">
        <f t="shared" si="95"/>
        <v/>
      </c>
      <c r="CK576" s="41" t="str">
        <f>IF(T576&lt;&gt;"","''habit'':"&amp;"''"&amp;T576&amp;"'',","")</f>
        <v/>
      </c>
      <c r="CL576" s="41" t="str">
        <f>IF(U576&lt;&gt;"","''life cycle habit'':"&amp;"''"&amp;U576&amp;"'',","")</f>
        <v/>
      </c>
      <c r="CM576" s="41" t="str">
        <f>IF(V576&lt;&gt;"","''graminoidHabit'':"&amp;"''"&amp;V576&amp;"'',","")</f>
        <v/>
      </c>
      <c r="CN576" s="41" t="str">
        <f>IF(W576&lt;&gt;"","''flower color'':"&amp;"''"&amp;W576&amp;"'',","")</f>
        <v/>
      </c>
      <c r="CO576" s="41" t="str">
        <f>IF(X576&lt;&gt;"","''heightInCentimeters'':"&amp;X576&amp;",","")</f>
        <v/>
      </c>
      <c r="CP576" s="41" t="str">
        <f>IF(Y576&lt;&gt;"",Y576,"")</f>
        <v/>
      </c>
      <c r="CQ576" s="41" t="str">
        <f t="shared" si="96"/>
        <v/>
      </c>
      <c r="CR576" s="42" t="str">
        <f t="shared" si="97"/>
        <v/>
      </c>
      <c r="CS576" t="str">
        <f t="shared" si="98"/>
        <v/>
      </c>
      <c r="CT576" t="str">
        <f>IF(L576="Y","tissue","")</f>
        <v/>
      </c>
      <c r="CU576" t="str">
        <f>IF(L576="Y","in collection","")</f>
        <v/>
      </c>
      <c r="CV576" t="str">
        <f>IF(L576="Y","dessicated","")</f>
        <v/>
      </c>
    </row>
    <row r="577" spans="1:100" ht="16.5" x14ac:dyDescent="0.3">
      <c r="A577" s="7"/>
      <c r="B577" s="19"/>
      <c r="C577" s="19"/>
      <c r="D577" s="19"/>
      <c r="E577" s="19"/>
      <c r="F577" s="19"/>
      <c r="G577" s="10"/>
      <c r="H577" s="14"/>
      <c r="I577" s="19"/>
      <c r="J577" s="19"/>
      <c r="K577" s="10"/>
      <c r="L577" s="19"/>
      <c r="M577" s="19"/>
      <c r="N577" s="19"/>
      <c r="O577" s="19"/>
      <c r="P577" s="19"/>
      <c r="Q577" s="24"/>
      <c r="R577" s="14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29"/>
      <c r="AL577" s="29"/>
      <c r="AM577" s="7"/>
      <c r="AN577" s="7"/>
      <c r="AO577" s="7"/>
      <c r="AP577" s="19"/>
      <c r="AQ577" s="19"/>
      <c r="AR577" s="19"/>
      <c r="AS577" s="14"/>
      <c r="AT577" s="19"/>
      <c r="AU577" s="19"/>
      <c r="AV577" s="19"/>
      <c r="AW577" s="14"/>
      <c r="AX577" s="19"/>
      <c r="AY577" s="19"/>
      <c r="AZ577" s="19"/>
      <c r="BA577" s="19"/>
      <c r="BB577" s="19"/>
      <c r="BC577" s="19"/>
      <c r="BD577" s="19"/>
      <c r="BE577" s="19"/>
      <c r="BF577" s="14"/>
      <c r="BG577" s="35" t="str">
        <f>IF(BB577&lt;&gt;"","&lt;a href='https://www.inaturalist.org/observations/"&amp;BB577&amp;" 'target='_blank' style='color: blue'&gt;iNaturalist Record: "&amp;BB577&amp;"&lt;/a&gt; ","")</f>
        <v/>
      </c>
      <c r="BH577" s="36" t="str">
        <f>IF(AT577&lt;&gt;"",AT577&amp;". ","")</f>
        <v/>
      </c>
      <c r="BI577" s="36" t="str">
        <f>IF(AV577&lt;&gt;"","Land use/disturbance history: "&amp;AV577&amp;". ","")</f>
        <v/>
      </c>
      <c r="BJ577" s="36" t="str">
        <f>IF(AW577&lt;&gt;"","Slope in degrees: "&amp;AW577&amp;". ","")</f>
        <v/>
      </c>
      <c r="BK577" s="36" t="str">
        <f>IF(AX577&lt;&gt;"","Slope aspect: "&amp;AX577&amp;". ","")</f>
        <v/>
      </c>
      <c r="BL577" s="36" t="str">
        <f>IF(AY577&lt;&gt;"","Soil description: "&amp;AY577&amp;". ","")</f>
        <v/>
      </c>
      <c r="BM577" s="36" t="str">
        <f>IF(BA577&lt;&gt;"","Terrain: "&amp;BA577&amp;". ","")</f>
        <v/>
      </c>
      <c r="BN577" s="36" t="str">
        <f t="shared" si="88"/>
        <v/>
      </c>
      <c r="BO577" t="str">
        <f t="shared" si="89"/>
        <v/>
      </c>
      <c r="BP577" t="str">
        <f>IF(BD577&lt;&gt;"","Permit: "&amp;BD577,"")</f>
        <v/>
      </c>
      <c r="BQ577" s="41" t="str">
        <f>IF(AA577="Abundant","Estimated frequency within viewshed: Abundant (&gt;500).",IF(AA577="Common","Estimated frequency within viewshed: Common (101-500).",IF(AA577="Frequent","Estimated frequency within viewshed: Frequent (11-100).",IF(AA577="Occasional","Estimated frequency within viewshed: Occasional (6-10).",IF(AA577="Rare","Estimated frequency within viewshed: Rare (1-5).","")))))</f>
        <v/>
      </c>
      <c r="BR577" s="41" t="str">
        <f>IF(B577&lt;&gt;"",B577&amp;". ","")</f>
        <v/>
      </c>
      <c r="BS577" s="41" t="str">
        <f>IF(M577="Same individual","Tissue sample collected.",IF(M577="Same population","Tissue sample collected from another individual in the same population.",""))</f>
        <v/>
      </c>
      <c r="BT577" s="41" t="str">
        <f>IF(R577&lt;&gt;"","Seed sample collected from "&amp;R577&amp;" plants within the same population.","")</f>
        <v/>
      </c>
      <c r="BU577" s="41" t="str">
        <f>IF(AB577&lt;&gt;"",AB577&amp;". ","")</f>
        <v/>
      </c>
      <c r="BV577" s="41" t="str">
        <f>IF(AE577&lt;&gt;"","Landowner: "&amp;AE577&amp;".","")</f>
        <v/>
      </c>
      <c r="BW577" s="41" t="str">
        <f>IF(AF577&lt;&gt;"","Element Occurrence ID: "&amp;AF577&amp;".","")</f>
        <v/>
      </c>
      <c r="BX577" s="41" t="str">
        <f t="shared" si="90"/>
        <v/>
      </c>
      <c r="BY577" t="str">
        <f t="shared" si="91"/>
        <v/>
      </c>
      <c r="BZ577" s="41" t="str">
        <f t="shared" si="92"/>
        <v/>
      </c>
      <c r="CA577" t="str">
        <f t="shared" si="93"/>
        <v/>
      </c>
      <c r="CB577" s="41" t="str">
        <f>IF(AU577&lt;&gt;"","Area immediately surrounding specimen: "&amp;AU577&amp;".","")</f>
        <v/>
      </c>
      <c r="CC577" s="41" t="str">
        <f>IF(T577&lt;&gt;"","Habit: "&amp;T577&amp;".","")</f>
        <v/>
      </c>
      <c r="CD577" s="41" t="str">
        <f>IF(U577&lt;&gt;"","Life history habit: "&amp;U577&amp;".","")</f>
        <v/>
      </c>
      <c r="CE577" s="41" t="str">
        <f>IF(V577&lt;&gt;"","Graminoid habit: "&amp;V577&amp;".","")</f>
        <v/>
      </c>
      <c r="CF577" s="41" t="str">
        <f>IF(W577&lt;&gt;"","Flower color: "&amp;W577&amp;".","")</f>
        <v/>
      </c>
      <c r="CG577" s="41" t="str">
        <f>IF(X577&lt;&gt;"","Height in centimeters: "&amp;X577&amp;".","")</f>
        <v/>
      </c>
      <c r="CH577" s="41" t="str">
        <f>IF(Y577&lt;&gt;"",Y577&amp;".","")</f>
        <v/>
      </c>
      <c r="CI577" s="41" t="str">
        <f t="shared" si="94"/>
        <v/>
      </c>
      <c r="CJ577" t="str">
        <f t="shared" si="95"/>
        <v/>
      </c>
      <c r="CK577" s="41" t="str">
        <f>IF(T577&lt;&gt;"","''habit'':"&amp;"''"&amp;T577&amp;"'',","")</f>
        <v/>
      </c>
      <c r="CL577" s="41" t="str">
        <f>IF(U577&lt;&gt;"","''life cycle habit'':"&amp;"''"&amp;U577&amp;"'',","")</f>
        <v/>
      </c>
      <c r="CM577" s="41" t="str">
        <f>IF(V577&lt;&gt;"","''graminoidHabit'':"&amp;"''"&amp;V577&amp;"'',","")</f>
        <v/>
      </c>
      <c r="CN577" s="41" t="str">
        <f>IF(W577&lt;&gt;"","''flower color'':"&amp;"''"&amp;W577&amp;"'',","")</f>
        <v/>
      </c>
      <c r="CO577" s="41" t="str">
        <f>IF(X577&lt;&gt;"","''heightInCentimeters'':"&amp;X577&amp;",","")</f>
        <v/>
      </c>
      <c r="CP577" s="41" t="str">
        <f>IF(Y577&lt;&gt;"",Y577,"")</f>
        <v/>
      </c>
      <c r="CQ577" s="41" t="str">
        <f t="shared" si="96"/>
        <v/>
      </c>
      <c r="CR577" s="42" t="str">
        <f t="shared" si="97"/>
        <v/>
      </c>
      <c r="CS577" t="str">
        <f t="shared" si="98"/>
        <v/>
      </c>
      <c r="CT577" t="str">
        <f>IF(L577="Y","tissue","")</f>
        <v/>
      </c>
      <c r="CU577" t="str">
        <f>IF(L577="Y","in collection","")</f>
        <v/>
      </c>
      <c r="CV577" t="str">
        <f>IF(L577="Y","dessicated","")</f>
        <v/>
      </c>
    </row>
    <row r="578" spans="1:100" ht="16.5" x14ac:dyDescent="0.3">
      <c r="A578" s="7"/>
      <c r="B578" s="19"/>
      <c r="C578" s="19"/>
      <c r="D578" s="19"/>
      <c r="E578" s="19"/>
      <c r="F578" s="19"/>
      <c r="G578" s="10"/>
      <c r="H578" s="14"/>
      <c r="I578" s="19"/>
      <c r="J578" s="19"/>
      <c r="K578" s="10"/>
      <c r="L578" s="19"/>
      <c r="M578" s="19"/>
      <c r="N578" s="19"/>
      <c r="O578" s="19"/>
      <c r="P578" s="19"/>
      <c r="Q578" s="24"/>
      <c r="R578" s="14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29"/>
      <c r="AL578" s="29"/>
      <c r="AM578" s="7"/>
      <c r="AN578" s="7"/>
      <c r="AO578" s="7"/>
      <c r="AP578" s="19"/>
      <c r="AQ578" s="19"/>
      <c r="AR578" s="19"/>
      <c r="AS578" s="14"/>
      <c r="AT578" s="19"/>
      <c r="AU578" s="19"/>
      <c r="AV578" s="19"/>
      <c r="AW578" s="14"/>
      <c r="AX578" s="19"/>
      <c r="AY578" s="19"/>
      <c r="AZ578" s="19"/>
      <c r="BA578" s="19"/>
      <c r="BB578" s="19"/>
      <c r="BC578" s="19"/>
      <c r="BD578" s="19"/>
      <c r="BE578" s="19"/>
      <c r="BF578" s="14"/>
      <c r="BG578" s="35" t="str">
        <f>IF(BB578&lt;&gt;"","&lt;a href='https://www.inaturalist.org/observations/"&amp;BB578&amp;" 'target='_blank' style='color: blue'&gt;iNaturalist Record: "&amp;BB578&amp;"&lt;/a&gt; ","")</f>
        <v/>
      </c>
      <c r="BH578" s="36" t="str">
        <f>IF(AT578&lt;&gt;"",AT578&amp;". ","")</f>
        <v/>
      </c>
      <c r="BI578" s="36" t="str">
        <f>IF(AV578&lt;&gt;"","Land use/disturbance history: "&amp;AV578&amp;". ","")</f>
        <v/>
      </c>
      <c r="BJ578" s="36" t="str">
        <f>IF(AW578&lt;&gt;"","Slope in degrees: "&amp;AW578&amp;". ","")</f>
        <v/>
      </c>
      <c r="BK578" s="36" t="str">
        <f>IF(AX578&lt;&gt;"","Slope aspect: "&amp;AX578&amp;". ","")</f>
        <v/>
      </c>
      <c r="BL578" s="36" t="str">
        <f>IF(AY578&lt;&gt;"","Soil description: "&amp;AY578&amp;". ","")</f>
        <v/>
      </c>
      <c r="BM578" s="36" t="str">
        <f>IF(BA578&lt;&gt;"","Terrain: "&amp;BA578&amp;". ","")</f>
        <v/>
      </c>
      <c r="BN578" s="36" t="str">
        <f t="shared" si="88"/>
        <v/>
      </c>
      <c r="BO578" t="str">
        <f t="shared" si="89"/>
        <v/>
      </c>
      <c r="BP578" t="str">
        <f>IF(BD578&lt;&gt;"","Permit: "&amp;BD578,"")</f>
        <v/>
      </c>
      <c r="BQ578" s="41" t="str">
        <f>IF(AA578="Abundant","Estimated frequency within viewshed: Abundant (&gt;500).",IF(AA578="Common","Estimated frequency within viewshed: Common (101-500).",IF(AA578="Frequent","Estimated frequency within viewshed: Frequent (11-100).",IF(AA578="Occasional","Estimated frequency within viewshed: Occasional (6-10).",IF(AA578="Rare","Estimated frequency within viewshed: Rare (1-5).","")))))</f>
        <v/>
      </c>
      <c r="BR578" s="41" t="str">
        <f>IF(B578&lt;&gt;"",B578&amp;". ","")</f>
        <v/>
      </c>
      <c r="BS578" s="41" t="str">
        <f>IF(M578="Same individual","Tissue sample collected.",IF(M578="Same population","Tissue sample collected from another individual in the same population.",""))</f>
        <v/>
      </c>
      <c r="BT578" s="41" t="str">
        <f>IF(R578&lt;&gt;"","Seed sample collected from "&amp;R578&amp;" plants within the same population.","")</f>
        <v/>
      </c>
      <c r="BU578" s="41" t="str">
        <f>IF(AB578&lt;&gt;"",AB578&amp;". ","")</f>
        <v/>
      </c>
      <c r="BV578" s="41" t="str">
        <f>IF(AE578&lt;&gt;"","Landowner: "&amp;AE578&amp;".","")</f>
        <v/>
      </c>
      <c r="BW578" s="41" t="str">
        <f>IF(AF578&lt;&gt;"","Element Occurrence ID: "&amp;AF578&amp;".","")</f>
        <v/>
      </c>
      <c r="BX578" s="41" t="str">
        <f t="shared" si="90"/>
        <v/>
      </c>
      <c r="BY578" t="str">
        <f t="shared" si="91"/>
        <v/>
      </c>
      <c r="BZ578" s="41" t="str">
        <f t="shared" si="92"/>
        <v/>
      </c>
      <c r="CA578" t="str">
        <f t="shared" si="93"/>
        <v/>
      </c>
      <c r="CB578" s="41" t="str">
        <f>IF(AU578&lt;&gt;"","Area immediately surrounding specimen: "&amp;AU578&amp;".","")</f>
        <v/>
      </c>
      <c r="CC578" s="41" t="str">
        <f>IF(T578&lt;&gt;"","Habit: "&amp;T578&amp;".","")</f>
        <v/>
      </c>
      <c r="CD578" s="41" t="str">
        <f>IF(U578&lt;&gt;"","Life history habit: "&amp;U578&amp;".","")</f>
        <v/>
      </c>
      <c r="CE578" s="41" t="str">
        <f>IF(V578&lt;&gt;"","Graminoid habit: "&amp;V578&amp;".","")</f>
        <v/>
      </c>
      <c r="CF578" s="41" t="str">
        <f>IF(W578&lt;&gt;"","Flower color: "&amp;W578&amp;".","")</f>
        <v/>
      </c>
      <c r="CG578" s="41" t="str">
        <f>IF(X578&lt;&gt;"","Height in centimeters: "&amp;X578&amp;".","")</f>
        <v/>
      </c>
      <c r="CH578" s="41" t="str">
        <f>IF(Y578&lt;&gt;"",Y578&amp;".","")</f>
        <v/>
      </c>
      <c r="CI578" s="41" t="str">
        <f t="shared" si="94"/>
        <v/>
      </c>
      <c r="CJ578" t="str">
        <f t="shared" si="95"/>
        <v/>
      </c>
      <c r="CK578" s="41" t="str">
        <f>IF(T578&lt;&gt;"","''habit'':"&amp;"''"&amp;T578&amp;"'',","")</f>
        <v/>
      </c>
      <c r="CL578" s="41" t="str">
        <f>IF(U578&lt;&gt;"","''life cycle habit'':"&amp;"''"&amp;U578&amp;"'',","")</f>
        <v/>
      </c>
      <c r="CM578" s="41" t="str">
        <f>IF(V578&lt;&gt;"","''graminoidHabit'':"&amp;"''"&amp;V578&amp;"'',","")</f>
        <v/>
      </c>
      <c r="CN578" s="41" t="str">
        <f>IF(W578&lt;&gt;"","''flower color'':"&amp;"''"&amp;W578&amp;"'',","")</f>
        <v/>
      </c>
      <c r="CO578" s="41" t="str">
        <f>IF(X578&lt;&gt;"","''heightInCentimeters'':"&amp;X578&amp;",","")</f>
        <v/>
      </c>
      <c r="CP578" s="41" t="str">
        <f>IF(Y578&lt;&gt;"",Y578,"")</f>
        <v/>
      </c>
      <c r="CQ578" s="41" t="str">
        <f t="shared" si="96"/>
        <v/>
      </c>
      <c r="CR578" s="42" t="str">
        <f t="shared" si="97"/>
        <v/>
      </c>
      <c r="CS578" t="str">
        <f t="shared" si="98"/>
        <v/>
      </c>
      <c r="CT578" t="str">
        <f>IF(L578="Y","tissue","")</f>
        <v/>
      </c>
      <c r="CU578" t="str">
        <f>IF(L578="Y","in collection","")</f>
        <v/>
      </c>
      <c r="CV578" t="str">
        <f>IF(L578="Y","dessicated","")</f>
        <v/>
      </c>
    </row>
    <row r="579" spans="1:100" ht="16.5" x14ac:dyDescent="0.3">
      <c r="A579" s="7"/>
      <c r="B579" s="19"/>
      <c r="C579" s="19"/>
      <c r="D579" s="19"/>
      <c r="E579" s="19"/>
      <c r="F579" s="19"/>
      <c r="G579" s="10"/>
      <c r="H579" s="14"/>
      <c r="I579" s="19"/>
      <c r="J579" s="19"/>
      <c r="K579" s="10"/>
      <c r="L579" s="19"/>
      <c r="M579" s="19"/>
      <c r="N579" s="19"/>
      <c r="O579" s="19"/>
      <c r="P579" s="19"/>
      <c r="Q579" s="24"/>
      <c r="R579" s="14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29"/>
      <c r="AL579" s="29"/>
      <c r="AM579" s="7"/>
      <c r="AN579" s="7"/>
      <c r="AO579" s="7"/>
      <c r="AP579" s="19"/>
      <c r="AQ579" s="19"/>
      <c r="AR579" s="19"/>
      <c r="AS579" s="14"/>
      <c r="AT579" s="19"/>
      <c r="AU579" s="19"/>
      <c r="AV579" s="19"/>
      <c r="AW579" s="14"/>
      <c r="AX579" s="19"/>
      <c r="AY579" s="19"/>
      <c r="AZ579" s="19"/>
      <c r="BA579" s="19"/>
      <c r="BB579" s="19"/>
      <c r="BC579" s="19"/>
      <c r="BD579" s="19"/>
      <c r="BE579" s="19"/>
      <c r="BF579" s="14"/>
      <c r="BG579" s="35" t="str">
        <f>IF(BB579&lt;&gt;"","&lt;a href='https://www.inaturalist.org/observations/"&amp;BB579&amp;" 'target='_blank' style='color: blue'&gt;iNaturalist Record: "&amp;BB579&amp;"&lt;/a&gt; ","")</f>
        <v/>
      </c>
      <c r="BH579" s="36" t="str">
        <f>IF(AT579&lt;&gt;"",AT579&amp;". ","")</f>
        <v/>
      </c>
      <c r="BI579" s="36" t="str">
        <f>IF(AV579&lt;&gt;"","Land use/disturbance history: "&amp;AV579&amp;". ","")</f>
        <v/>
      </c>
      <c r="BJ579" s="36" t="str">
        <f>IF(AW579&lt;&gt;"","Slope in degrees: "&amp;AW579&amp;". ","")</f>
        <v/>
      </c>
      <c r="BK579" s="36" t="str">
        <f>IF(AX579&lt;&gt;"","Slope aspect: "&amp;AX579&amp;". ","")</f>
        <v/>
      </c>
      <c r="BL579" s="36" t="str">
        <f>IF(AY579&lt;&gt;"","Soil description: "&amp;AY579&amp;". ","")</f>
        <v/>
      </c>
      <c r="BM579" s="36" t="str">
        <f>IF(BA579&lt;&gt;"","Terrain: "&amp;BA579&amp;". ","")</f>
        <v/>
      </c>
      <c r="BN579" s="36" t="str">
        <f t="shared" si="88"/>
        <v/>
      </c>
      <c r="BO579" t="str">
        <f t="shared" si="89"/>
        <v/>
      </c>
      <c r="BP579" t="str">
        <f>IF(BD579&lt;&gt;"","Permit: "&amp;BD579,"")</f>
        <v/>
      </c>
      <c r="BQ579" s="41" t="str">
        <f>IF(AA579="Abundant","Estimated frequency within viewshed: Abundant (&gt;500).",IF(AA579="Common","Estimated frequency within viewshed: Common (101-500).",IF(AA579="Frequent","Estimated frequency within viewshed: Frequent (11-100).",IF(AA579="Occasional","Estimated frequency within viewshed: Occasional (6-10).",IF(AA579="Rare","Estimated frequency within viewshed: Rare (1-5).","")))))</f>
        <v/>
      </c>
      <c r="BR579" s="41" t="str">
        <f>IF(B579&lt;&gt;"",B579&amp;". ","")</f>
        <v/>
      </c>
      <c r="BS579" s="41" t="str">
        <f>IF(M579="Same individual","Tissue sample collected.",IF(M579="Same population","Tissue sample collected from another individual in the same population.",""))</f>
        <v/>
      </c>
      <c r="BT579" s="41" t="str">
        <f>IF(R579&lt;&gt;"","Seed sample collected from "&amp;R579&amp;" plants within the same population.","")</f>
        <v/>
      </c>
      <c r="BU579" s="41" t="str">
        <f>IF(AB579&lt;&gt;"",AB579&amp;". ","")</f>
        <v/>
      </c>
      <c r="BV579" s="41" t="str">
        <f>IF(AE579&lt;&gt;"","Landowner: "&amp;AE579&amp;".","")</f>
        <v/>
      </c>
      <c r="BW579" s="41" t="str">
        <f>IF(AF579&lt;&gt;"","Element Occurrence ID: "&amp;AF579&amp;".","")</f>
        <v/>
      </c>
      <c r="BX579" s="41" t="str">
        <f t="shared" si="90"/>
        <v/>
      </c>
      <c r="BY579" t="str">
        <f t="shared" si="91"/>
        <v/>
      </c>
      <c r="BZ579" s="41" t="str">
        <f t="shared" si="92"/>
        <v/>
      </c>
      <c r="CA579" t="str">
        <f t="shared" si="93"/>
        <v/>
      </c>
      <c r="CB579" s="41" t="str">
        <f>IF(AU579&lt;&gt;"","Area immediately surrounding specimen: "&amp;AU579&amp;".","")</f>
        <v/>
      </c>
      <c r="CC579" s="41" t="str">
        <f>IF(T579&lt;&gt;"","Habit: "&amp;T579&amp;".","")</f>
        <v/>
      </c>
      <c r="CD579" s="41" t="str">
        <f>IF(U579&lt;&gt;"","Life history habit: "&amp;U579&amp;".","")</f>
        <v/>
      </c>
      <c r="CE579" s="41" t="str">
        <f>IF(V579&lt;&gt;"","Graminoid habit: "&amp;V579&amp;".","")</f>
        <v/>
      </c>
      <c r="CF579" s="41" t="str">
        <f>IF(W579&lt;&gt;"","Flower color: "&amp;W579&amp;".","")</f>
        <v/>
      </c>
      <c r="CG579" s="41" t="str">
        <f>IF(X579&lt;&gt;"","Height in centimeters: "&amp;X579&amp;".","")</f>
        <v/>
      </c>
      <c r="CH579" s="41" t="str">
        <f>IF(Y579&lt;&gt;"",Y579&amp;".","")</f>
        <v/>
      </c>
      <c r="CI579" s="41" t="str">
        <f t="shared" si="94"/>
        <v/>
      </c>
      <c r="CJ579" t="str">
        <f t="shared" si="95"/>
        <v/>
      </c>
      <c r="CK579" s="41" t="str">
        <f>IF(T579&lt;&gt;"","''habit'':"&amp;"''"&amp;T579&amp;"'',","")</f>
        <v/>
      </c>
      <c r="CL579" s="41" t="str">
        <f>IF(U579&lt;&gt;"","''life cycle habit'':"&amp;"''"&amp;U579&amp;"'',","")</f>
        <v/>
      </c>
      <c r="CM579" s="41" t="str">
        <f>IF(V579&lt;&gt;"","''graminoidHabit'':"&amp;"''"&amp;V579&amp;"'',","")</f>
        <v/>
      </c>
      <c r="CN579" s="41" t="str">
        <f>IF(W579&lt;&gt;"","''flower color'':"&amp;"''"&amp;W579&amp;"'',","")</f>
        <v/>
      </c>
      <c r="CO579" s="41" t="str">
        <f>IF(X579&lt;&gt;"","''heightInCentimeters'':"&amp;X579&amp;",","")</f>
        <v/>
      </c>
      <c r="CP579" s="41" t="str">
        <f>IF(Y579&lt;&gt;"",Y579,"")</f>
        <v/>
      </c>
      <c r="CQ579" s="41" t="str">
        <f t="shared" si="96"/>
        <v/>
      </c>
      <c r="CR579" s="42" t="str">
        <f t="shared" si="97"/>
        <v/>
      </c>
      <c r="CS579" t="str">
        <f t="shared" si="98"/>
        <v/>
      </c>
      <c r="CT579" t="str">
        <f>IF(L579="Y","tissue","")</f>
        <v/>
      </c>
      <c r="CU579" t="str">
        <f>IF(L579="Y","in collection","")</f>
        <v/>
      </c>
      <c r="CV579" t="str">
        <f>IF(L579="Y","dessicated","")</f>
        <v/>
      </c>
    </row>
    <row r="580" spans="1:100" ht="16.5" x14ac:dyDescent="0.3">
      <c r="A580" s="7"/>
      <c r="B580" s="19"/>
      <c r="C580" s="19"/>
      <c r="D580" s="19"/>
      <c r="E580" s="19"/>
      <c r="F580" s="19"/>
      <c r="G580" s="10"/>
      <c r="H580" s="14"/>
      <c r="I580" s="19"/>
      <c r="J580" s="19"/>
      <c r="K580" s="10"/>
      <c r="L580" s="19"/>
      <c r="M580" s="19"/>
      <c r="N580" s="19"/>
      <c r="O580" s="19"/>
      <c r="P580" s="19"/>
      <c r="Q580" s="24"/>
      <c r="R580" s="14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29"/>
      <c r="AL580" s="29"/>
      <c r="AM580" s="7"/>
      <c r="AN580" s="7"/>
      <c r="AO580" s="7"/>
      <c r="AP580" s="19"/>
      <c r="AQ580" s="19"/>
      <c r="AR580" s="19"/>
      <c r="AS580" s="14"/>
      <c r="AT580" s="19"/>
      <c r="AU580" s="19"/>
      <c r="AV580" s="19"/>
      <c r="AW580" s="14"/>
      <c r="AX580" s="19"/>
      <c r="AY580" s="19"/>
      <c r="AZ580" s="19"/>
      <c r="BA580" s="19"/>
      <c r="BB580" s="19"/>
      <c r="BC580" s="19"/>
      <c r="BD580" s="19"/>
      <c r="BE580" s="19"/>
      <c r="BF580" s="14"/>
      <c r="BG580" s="35" t="str">
        <f>IF(BB580&lt;&gt;"","&lt;a href='https://www.inaturalist.org/observations/"&amp;BB580&amp;" 'target='_blank' style='color: blue'&gt;iNaturalist Record: "&amp;BB580&amp;"&lt;/a&gt; ","")</f>
        <v/>
      </c>
      <c r="BH580" s="36" t="str">
        <f>IF(AT580&lt;&gt;"",AT580&amp;". ","")</f>
        <v/>
      </c>
      <c r="BI580" s="36" t="str">
        <f>IF(AV580&lt;&gt;"","Land use/disturbance history: "&amp;AV580&amp;". ","")</f>
        <v/>
      </c>
      <c r="BJ580" s="36" t="str">
        <f>IF(AW580&lt;&gt;"","Slope in degrees: "&amp;AW580&amp;". ","")</f>
        <v/>
      </c>
      <c r="BK580" s="36" t="str">
        <f>IF(AX580&lt;&gt;"","Slope aspect: "&amp;AX580&amp;". ","")</f>
        <v/>
      </c>
      <c r="BL580" s="36" t="str">
        <f>IF(AY580&lt;&gt;"","Soil description: "&amp;AY580&amp;". ","")</f>
        <v/>
      </c>
      <c r="BM580" s="36" t="str">
        <f>IF(BA580&lt;&gt;"","Terrain: "&amp;BA580&amp;". ","")</f>
        <v/>
      </c>
      <c r="BN580" s="36" t="str">
        <f t="shared" ref="BN580:BN643" si="99">TRIM(BH580&amp;BI580&amp;BJ580&amp;BK580&amp;BL580&amp;BM580&amp;CB580)</f>
        <v/>
      </c>
      <c r="BO580" t="str">
        <f t="shared" ref="BO580:BO643" si="100">SUBSTITUTE(BN580,"..",".")</f>
        <v/>
      </c>
      <c r="BP580" t="str">
        <f>IF(BD580&lt;&gt;"","Permit: "&amp;BD580,"")</f>
        <v/>
      </c>
      <c r="BQ580" s="41" t="str">
        <f>IF(AA580="Abundant","Estimated frequency within viewshed: Abundant (&gt;500).",IF(AA580="Common","Estimated frequency within viewshed: Common (101-500).",IF(AA580="Frequent","Estimated frequency within viewshed: Frequent (11-100).",IF(AA580="Occasional","Estimated frequency within viewshed: Occasional (6-10).",IF(AA580="Rare","Estimated frequency within viewshed: Rare (1-5).","")))))</f>
        <v/>
      </c>
      <c r="BR580" s="41" t="str">
        <f>IF(B580&lt;&gt;"",B580&amp;". ","")</f>
        <v/>
      </c>
      <c r="BS580" s="41" t="str">
        <f>IF(M580="Same individual","Tissue sample collected.",IF(M580="Same population","Tissue sample collected from another individual in the same population.",""))</f>
        <v/>
      </c>
      <c r="BT580" s="41" t="str">
        <f>IF(R580&lt;&gt;"","Seed sample collected from "&amp;R580&amp;" plants within the same population.","")</f>
        <v/>
      </c>
      <c r="BU580" s="41" t="str">
        <f>IF(AB580&lt;&gt;"",AB580&amp;". ","")</f>
        <v/>
      </c>
      <c r="BV580" s="41" t="str">
        <f>IF(AE580&lt;&gt;"","Landowner: "&amp;AE580&amp;".","")</f>
        <v/>
      </c>
      <c r="BW580" s="41" t="str">
        <f>IF(AF580&lt;&gt;"","Element Occurrence ID: "&amp;AF580&amp;".","")</f>
        <v/>
      </c>
      <c r="BX580" s="41" t="str">
        <f t="shared" ref="BX580:BX643" si="101">TRIM(BV580&amp;" "&amp;BW580)</f>
        <v/>
      </c>
      <c r="BY580" t="str">
        <f t="shared" ref="BY580:BY643" si="102">SUBSTITUTE(BX580,"..",".")</f>
        <v/>
      </c>
      <c r="BZ580" s="41" t="str">
        <f t="shared" ref="BZ580:BZ643" si="103">TRIM(BR580&amp;BQ580&amp;BS580&amp;BT580&amp;BU580&amp;BG580)</f>
        <v/>
      </c>
      <c r="CA580" t="str">
        <f t="shared" ref="CA580:CA643" si="104">SUBSTITUTE(BZ580,"..",".")</f>
        <v/>
      </c>
      <c r="CB580" s="41" t="str">
        <f>IF(AU580&lt;&gt;"","Area immediately surrounding specimen: "&amp;AU580&amp;".","")</f>
        <v/>
      </c>
      <c r="CC580" s="41" t="str">
        <f>IF(T580&lt;&gt;"","Habit: "&amp;T580&amp;".","")</f>
        <v/>
      </c>
      <c r="CD580" s="41" t="str">
        <f>IF(U580&lt;&gt;"","Life history habit: "&amp;U580&amp;".","")</f>
        <v/>
      </c>
      <c r="CE580" s="41" t="str">
        <f>IF(V580&lt;&gt;"","Graminoid habit: "&amp;V580&amp;".","")</f>
        <v/>
      </c>
      <c r="CF580" s="41" t="str">
        <f>IF(W580&lt;&gt;"","Flower color: "&amp;W580&amp;".","")</f>
        <v/>
      </c>
      <c r="CG580" s="41" t="str">
        <f>IF(X580&lt;&gt;"","Height in centimeters: "&amp;X580&amp;".","")</f>
        <v/>
      </c>
      <c r="CH580" s="41" t="str">
        <f>IF(Y580&lt;&gt;"",Y580&amp;".","")</f>
        <v/>
      </c>
      <c r="CI580" s="41" t="str">
        <f t="shared" ref="CI580:CI643" si="105">TRIM(CC580&amp;" "&amp;CD580&amp;" "&amp;CE580&amp;" "&amp;CF580&amp;" "&amp;CG580&amp;" "&amp;CH580)</f>
        <v/>
      </c>
      <c r="CJ580" t="str">
        <f t="shared" ref="CJ580:CJ643" si="106">SUBSTITUTE(CI580,"..",".")</f>
        <v/>
      </c>
      <c r="CK580" s="41" t="str">
        <f>IF(T580&lt;&gt;"","''habit'':"&amp;"''"&amp;T580&amp;"'',","")</f>
        <v/>
      </c>
      <c r="CL580" s="41" t="str">
        <f>IF(U580&lt;&gt;"","''life cycle habit'':"&amp;"''"&amp;U580&amp;"'',","")</f>
        <v/>
      </c>
      <c r="CM580" s="41" t="str">
        <f>IF(V580&lt;&gt;"","''graminoidHabit'':"&amp;"''"&amp;V580&amp;"'',","")</f>
        <v/>
      </c>
      <c r="CN580" s="41" t="str">
        <f>IF(W580&lt;&gt;"","''flower color'':"&amp;"''"&amp;W580&amp;"'',","")</f>
        <v/>
      </c>
      <c r="CO580" s="41" t="str">
        <f>IF(X580&lt;&gt;"","''heightInCentimeters'':"&amp;X580&amp;",","")</f>
        <v/>
      </c>
      <c r="CP580" s="41" t="str">
        <f>IF(Y580&lt;&gt;"",Y580,"")</f>
        <v/>
      </c>
      <c r="CQ580" s="41" t="str">
        <f t="shared" ref="CQ580:CQ643" si="107">TRIM(CK580&amp;CL580&amp;CM580&amp;CN580&amp;CO580&amp;CP580)</f>
        <v/>
      </c>
      <c r="CR580" s="42" t="str">
        <f t="shared" ref="CR580:CR643" si="108">IF(AND(LEFT(CQ580)=",",RIGHT(CQ580)=","),MID(CQ580,2,LEN(CQ580)-2),IF(LEFT(CQ580)=",",MID(CQ580,2,LEN(CQ580)),IF(RIGHT(CQ580)=",",LEFT(CQ580,LEN(CQ580)-1),CQ580)))</f>
        <v/>
      </c>
      <c r="CS580" t="str">
        <f t="shared" ref="CS580:CS643" si="109">IF(CR580&lt;&gt;"","{"&amp;CR580&amp;"}","")</f>
        <v/>
      </c>
      <c r="CT580" t="str">
        <f>IF(L580="Y","tissue","")</f>
        <v/>
      </c>
      <c r="CU580" t="str">
        <f>IF(L580="Y","in collection","")</f>
        <v/>
      </c>
      <c r="CV580" t="str">
        <f>IF(L580="Y","dessicated","")</f>
        <v/>
      </c>
    </row>
    <row r="581" spans="1:100" ht="16.5" x14ac:dyDescent="0.3">
      <c r="A581" s="7"/>
      <c r="B581" s="19"/>
      <c r="C581" s="19"/>
      <c r="D581" s="19"/>
      <c r="E581" s="19"/>
      <c r="F581" s="19"/>
      <c r="G581" s="10"/>
      <c r="H581" s="14"/>
      <c r="I581" s="19"/>
      <c r="J581" s="19"/>
      <c r="K581" s="10"/>
      <c r="L581" s="19"/>
      <c r="M581" s="19"/>
      <c r="N581" s="19"/>
      <c r="O581" s="19"/>
      <c r="P581" s="19"/>
      <c r="Q581" s="24"/>
      <c r="R581" s="14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29"/>
      <c r="AL581" s="29"/>
      <c r="AM581" s="7"/>
      <c r="AN581" s="7"/>
      <c r="AO581" s="7"/>
      <c r="AP581" s="19"/>
      <c r="AQ581" s="19"/>
      <c r="AR581" s="19"/>
      <c r="AS581" s="14"/>
      <c r="AT581" s="19"/>
      <c r="AU581" s="19"/>
      <c r="AV581" s="19"/>
      <c r="AW581" s="14"/>
      <c r="AX581" s="19"/>
      <c r="AY581" s="19"/>
      <c r="AZ581" s="19"/>
      <c r="BA581" s="19"/>
      <c r="BB581" s="19"/>
      <c r="BC581" s="19"/>
      <c r="BD581" s="19"/>
      <c r="BE581" s="19"/>
      <c r="BF581" s="14"/>
      <c r="BG581" s="35" t="str">
        <f>IF(BB581&lt;&gt;"","&lt;a href='https://www.inaturalist.org/observations/"&amp;BB581&amp;" 'target='_blank' style='color: blue'&gt;iNaturalist Record: "&amp;BB581&amp;"&lt;/a&gt; ","")</f>
        <v/>
      </c>
      <c r="BH581" s="36" t="str">
        <f>IF(AT581&lt;&gt;"",AT581&amp;". ","")</f>
        <v/>
      </c>
      <c r="BI581" s="36" t="str">
        <f>IF(AV581&lt;&gt;"","Land use/disturbance history: "&amp;AV581&amp;". ","")</f>
        <v/>
      </c>
      <c r="BJ581" s="36" t="str">
        <f>IF(AW581&lt;&gt;"","Slope in degrees: "&amp;AW581&amp;". ","")</f>
        <v/>
      </c>
      <c r="BK581" s="36" t="str">
        <f>IF(AX581&lt;&gt;"","Slope aspect: "&amp;AX581&amp;". ","")</f>
        <v/>
      </c>
      <c r="BL581" s="36" t="str">
        <f>IF(AY581&lt;&gt;"","Soil description: "&amp;AY581&amp;". ","")</f>
        <v/>
      </c>
      <c r="BM581" s="36" t="str">
        <f>IF(BA581&lt;&gt;"","Terrain: "&amp;BA581&amp;". ","")</f>
        <v/>
      </c>
      <c r="BN581" s="36" t="str">
        <f t="shared" si="99"/>
        <v/>
      </c>
      <c r="BO581" t="str">
        <f t="shared" si="100"/>
        <v/>
      </c>
      <c r="BP581" t="str">
        <f>IF(BD581&lt;&gt;"","Permit: "&amp;BD581,"")</f>
        <v/>
      </c>
      <c r="BQ581" s="41" t="str">
        <f>IF(AA581="Abundant","Estimated frequency within viewshed: Abundant (&gt;500).",IF(AA581="Common","Estimated frequency within viewshed: Common (101-500).",IF(AA581="Frequent","Estimated frequency within viewshed: Frequent (11-100).",IF(AA581="Occasional","Estimated frequency within viewshed: Occasional (6-10).",IF(AA581="Rare","Estimated frequency within viewshed: Rare (1-5).","")))))</f>
        <v/>
      </c>
      <c r="BR581" s="41" t="str">
        <f>IF(B581&lt;&gt;"",B581&amp;". ","")</f>
        <v/>
      </c>
      <c r="BS581" s="41" t="str">
        <f>IF(M581="Same individual","Tissue sample collected.",IF(M581="Same population","Tissue sample collected from another individual in the same population.",""))</f>
        <v/>
      </c>
      <c r="BT581" s="41" t="str">
        <f>IF(R581&lt;&gt;"","Seed sample collected from "&amp;R581&amp;" plants within the same population.","")</f>
        <v/>
      </c>
      <c r="BU581" s="41" t="str">
        <f>IF(AB581&lt;&gt;"",AB581&amp;". ","")</f>
        <v/>
      </c>
      <c r="BV581" s="41" t="str">
        <f>IF(AE581&lt;&gt;"","Landowner: "&amp;AE581&amp;".","")</f>
        <v/>
      </c>
      <c r="BW581" s="41" t="str">
        <f>IF(AF581&lt;&gt;"","Element Occurrence ID: "&amp;AF581&amp;".","")</f>
        <v/>
      </c>
      <c r="BX581" s="41" t="str">
        <f t="shared" si="101"/>
        <v/>
      </c>
      <c r="BY581" t="str">
        <f t="shared" si="102"/>
        <v/>
      </c>
      <c r="BZ581" s="41" t="str">
        <f t="shared" si="103"/>
        <v/>
      </c>
      <c r="CA581" t="str">
        <f t="shared" si="104"/>
        <v/>
      </c>
      <c r="CB581" s="41" t="str">
        <f>IF(AU581&lt;&gt;"","Area immediately surrounding specimen: "&amp;AU581&amp;".","")</f>
        <v/>
      </c>
      <c r="CC581" s="41" t="str">
        <f>IF(T581&lt;&gt;"","Habit: "&amp;T581&amp;".","")</f>
        <v/>
      </c>
      <c r="CD581" s="41" t="str">
        <f>IF(U581&lt;&gt;"","Life history habit: "&amp;U581&amp;".","")</f>
        <v/>
      </c>
      <c r="CE581" s="41" t="str">
        <f>IF(V581&lt;&gt;"","Graminoid habit: "&amp;V581&amp;".","")</f>
        <v/>
      </c>
      <c r="CF581" s="41" t="str">
        <f>IF(W581&lt;&gt;"","Flower color: "&amp;W581&amp;".","")</f>
        <v/>
      </c>
      <c r="CG581" s="41" t="str">
        <f>IF(X581&lt;&gt;"","Height in centimeters: "&amp;X581&amp;".","")</f>
        <v/>
      </c>
      <c r="CH581" s="41" t="str">
        <f>IF(Y581&lt;&gt;"",Y581&amp;".","")</f>
        <v/>
      </c>
      <c r="CI581" s="41" t="str">
        <f t="shared" si="105"/>
        <v/>
      </c>
      <c r="CJ581" t="str">
        <f t="shared" si="106"/>
        <v/>
      </c>
      <c r="CK581" s="41" t="str">
        <f>IF(T581&lt;&gt;"","''habit'':"&amp;"''"&amp;T581&amp;"'',","")</f>
        <v/>
      </c>
      <c r="CL581" s="41" t="str">
        <f>IF(U581&lt;&gt;"","''life cycle habit'':"&amp;"''"&amp;U581&amp;"'',","")</f>
        <v/>
      </c>
      <c r="CM581" s="41" t="str">
        <f>IF(V581&lt;&gt;"","''graminoidHabit'':"&amp;"''"&amp;V581&amp;"'',","")</f>
        <v/>
      </c>
      <c r="CN581" s="41" t="str">
        <f>IF(W581&lt;&gt;"","''flower color'':"&amp;"''"&amp;W581&amp;"'',","")</f>
        <v/>
      </c>
      <c r="CO581" s="41" t="str">
        <f>IF(X581&lt;&gt;"","''heightInCentimeters'':"&amp;X581&amp;",","")</f>
        <v/>
      </c>
      <c r="CP581" s="41" t="str">
        <f>IF(Y581&lt;&gt;"",Y581,"")</f>
        <v/>
      </c>
      <c r="CQ581" s="41" t="str">
        <f t="shared" si="107"/>
        <v/>
      </c>
      <c r="CR581" s="42" t="str">
        <f t="shared" si="108"/>
        <v/>
      </c>
      <c r="CS581" t="str">
        <f t="shared" si="109"/>
        <v/>
      </c>
      <c r="CT581" t="str">
        <f>IF(L581="Y","tissue","")</f>
        <v/>
      </c>
      <c r="CU581" t="str">
        <f>IF(L581="Y","in collection","")</f>
        <v/>
      </c>
      <c r="CV581" t="str">
        <f>IF(L581="Y","dessicated","")</f>
        <v/>
      </c>
    </row>
    <row r="582" spans="1:100" ht="16.5" x14ac:dyDescent="0.3">
      <c r="A582" s="7"/>
      <c r="B582" s="19"/>
      <c r="C582" s="19"/>
      <c r="D582" s="19"/>
      <c r="E582" s="19"/>
      <c r="F582" s="19"/>
      <c r="G582" s="10"/>
      <c r="H582" s="14"/>
      <c r="I582" s="19"/>
      <c r="J582" s="19"/>
      <c r="K582" s="10"/>
      <c r="L582" s="19"/>
      <c r="M582" s="19"/>
      <c r="N582" s="19"/>
      <c r="O582" s="19"/>
      <c r="P582" s="19"/>
      <c r="Q582" s="24"/>
      <c r="R582" s="14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29"/>
      <c r="AL582" s="29"/>
      <c r="AM582" s="7"/>
      <c r="AN582" s="7"/>
      <c r="AO582" s="7"/>
      <c r="AP582" s="19"/>
      <c r="AQ582" s="19"/>
      <c r="AR582" s="19"/>
      <c r="AS582" s="14"/>
      <c r="AT582" s="19"/>
      <c r="AU582" s="19"/>
      <c r="AV582" s="19"/>
      <c r="AW582" s="14"/>
      <c r="AX582" s="19"/>
      <c r="AY582" s="19"/>
      <c r="AZ582" s="19"/>
      <c r="BA582" s="19"/>
      <c r="BB582" s="19"/>
      <c r="BC582" s="19"/>
      <c r="BD582" s="19"/>
      <c r="BE582" s="19"/>
      <c r="BF582" s="14"/>
      <c r="BG582" s="35" t="str">
        <f>IF(BB582&lt;&gt;"","&lt;a href='https://www.inaturalist.org/observations/"&amp;BB582&amp;" 'target='_blank' style='color: blue'&gt;iNaturalist Record: "&amp;BB582&amp;"&lt;/a&gt; ","")</f>
        <v/>
      </c>
      <c r="BH582" s="36" t="str">
        <f>IF(AT582&lt;&gt;"",AT582&amp;". ","")</f>
        <v/>
      </c>
      <c r="BI582" s="36" t="str">
        <f>IF(AV582&lt;&gt;"","Land use/disturbance history: "&amp;AV582&amp;". ","")</f>
        <v/>
      </c>
      <c r="BJ582" s="36" t="str">
        <f>IF(AW582&lt;&gt;"","Slope in degrees: "&amp;AW582&amp;". ","")</f>
        <v/>
      </c>
      <c r="BK582" s="36" t="str">
        <f>IF(AX582&lt;&gt;"","Slope aspect: "&amp;AX582&amp;". ","")</f>
        <v/>
      </c>
      <c r="BL582" s="36" t="str">
        <f>IF(AY582&lt;&gt;"","Soil description: "&amp;AY582&amp;". ","")</f>
        <v/>
      </c>
      <c r="BM582" s="36" t="str">
        <f>IF(BA582&lt;&gt;"","Terrain: "&amp;BA582&amp;". ","")</f>
        <v/>
      </c>
      <c r="BN582" s="36" t="str">
        <f t="shared" si="99"/>
        <v/>
      </c>
      <c r="BO582" t="str">
        <f t="shared" si="100"/>
        <v/>
      </c>
      <c r="BP582" t="str">
        <f>IF(BD582&lt;&gt;"","Permit: "&amp;BD582,"")</f>
        <v/>
      </c>
      <c r="BQ582" s="41" t="str">
        <f>IF(AA582="Abundant","Estimated frequency within viewshed: Abundant (&gt;500).",IF(AA582="Common","Estimated frequency within viewshed: Common (101-500).",IF(AA582="Frequent","Estimated frequency within viewshed: Frequent (11-100).",IF(AA582="Occasional","Estimated frequency within viewshed: Occasional (6-10).",IF(AA582="Rare","Estimated frequency within viewshed: Rare (1-5).","")))))</f>
        <v/>
      </c>
      <c r="BR582" s="41" t="str">
        <f>IF(B582&lt;&gt;"",B582&amp;". ","")</f>
        <v/>
      </c>
      <c r="BS582" s="41" t="str">
        <f>IF(M582="Same individual","Tissue sample collected.",IF(M582="Same population","Tissue sample collected from another individual in the same population.",""))</f>
        <v/>
      </c>
      <c r="BT582" s="41" t="str">
        <f>IF(R582&lt;&gt;"","Seed sample collected from "&amp;R582&amp;" plants within the same population.","")</f>
        <v/>
      </c>
      <c r="BU582" s="41" t="str">
        <f>IF(AB582&lt;&gt;"",AB582&amp;". ","")</f>
        <v/>
      </c>
      <c r="BV582" s="41" t="str">
        <f>IF(AE582&lt;&gt;"","Landowner: "&amp;AE582&amp;".","")</f>
        <v/>
      </c>
      <c r="BW582" s="41" t="str">
        <f>IF(AF582&lt;&gt;"","Element Occurrence ID: "&amp;AF582&amp;".","")</f>
        <v/>
      </c>
      <c r="BX582" s="41" t="str">
        <f t="shared" si="101"/>
        <v/>
      </c>
      <c r="BY582" t="str">
        <f t="shared" si="102"/>
        <v/>
      </c>
      <c r="BZ582" s="41" t="str">
        <f t="shared" si="103"/>
        <v/>
      </c>
      <c r="CA582" t="str">
        <f t="shared" si="104"/>
        <v/>
      </c>
      <c r="CB582" s="41" t="str">
        <f>IF(AU582&lt;&gt;"","Area immediately surrounding specimen: "&amp;AU582&amp;".","")</f>
        <v/>
      </c>
      <c r="CC582" s="41" t="str">
        <f>IF(T582&lt;&gt;"","Habit: "&amp;T582&amp;".","")</f>
        <v/>
      </c>
      <c r="CD582" s="41" t="str">
        <f>IF(U582&lt;&gt;"","Life history habit: "&amp;U582&amp;".","")</f>
        <v/>
      </c>
      <c r="CE582" s="41" t="str">
        <f>IF(V582&lt;&gt;"","Graminoid habit: "&amp;V582&amp;".","")</f>
        <v/>
      </c>
      <c r="CF582" s="41" t="str">
        <f>IF(W582&lt;&gt;"","Flower color: "&amp;W582&amp;".","")</f>
        <v/>
      </c>
      <c r="CG582" s="41" t="str">
        <f>IF(X582&lt;&gt;"","Height in centimeters: "&amp;X582&amp;".","")</f>
        <v/>
      </c>
      <c r="CH582" s="41" t="str">
        <f>IF(Y582&lt;&gt;"",Y582&amp;".","")</f>
        <v/>
      </c>
      <c r="CI582" s="41" t="str">
        <f t="shared" si="105"/>
        <v/>
      </c>
      <c r="CJ582" t="str">
        <f t="shared" si="106"/>
        <v/>
      </c>
      <c r="CK582" s="41" t="str">
        <f>IF(T582&lt;&gt;"","''habit'':"&amp;"''"&amp;T582&amp;"'',","")</f>
        <v/>
      </c>
      <c r="CL582" s="41" t="str">
        <f>IF(U582&lt;&gt;"","''life cycle habit'':"&amp;"''"&amp;U582&amp;"'',","")</f>
        <v/>
      </c>
      <c r="CM582" s="41" t="str">
        <f>IF(V582&lt;&gt;"","''graminoidHabit'':"&amp;"''"&amp;V582&amp;"'',","")</f>
        <v/>
      </c>
      <c r="CN582" s="41" t="str">
        <f>IF(W582&lt;&gt;"","''flower color'':"&amp;"''"&amp;W582&amp;"'',","")</f>
        <v/>
      </c>
      <c r="CO582" s="41" t="str">
        <f>IF(X582&lt;&gt;"","''heightInCentimeters'':"&amp;X582&amp;",","")</f>
        <v/>
      </c>
      <c r="CP582" s="41" t="str">
        <f>IF(Y582&lt;&gt;"",Y582,"")</f>
        <v/>
      </c>
      <c r="CQ582" s="41" t="str">
        <f t="shared" si="107"/>
        <v/>
      </c>
      <c r="CR582" s="42" t="str">
        <f t="shared" si="108"/>
        <v/>
      </c>
      <c r="CS582" t="str">
        <f t="shared" si="109"/>
        <v/>
      </c>
      <c r="CT582" t="str">
        <f>IF(L582="Y","tissue","")</f>
        <v/>
      </c>
      <c r="CU582" t="str">
        <f>IF(L582="Y","in collection","")</f>
        <v/>
      </c>
      <c r="CV582" t="str">
        <f>IF(L582="Y","dessicated","")</f>
        <v/>
      </c>
    </row>
    <row r="583" spans="1:100" ht="16.5" x14ac:dyDescent="0.3">
      <c r="A583" s="7"/>
      <c r="B583" s="19"/>
      <c r="C583" s="19"/>
      <c r="D583" s="19"/>
      <c r="E583" s="19"/>
      <c r="F583" s="19"/>
      <c r="G583" s="10"/>
      <c r="H583" s="14"/>
      <c r="I583" s="19"/>
      <c r="J583" s="19"/>
      <c r="K583" s="10"/>
      <c r="L583" s="19"/>
      <c r="M583" s="19"/>
      <c r="N583" s="19"/>
      <c r="O583" s="19"/>
      <c r="P583" s="19"/>
      <c r="Q583" s="24"/>
      <c r="R583" s="14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29"/>
      <c r="AL583" s="29"/>
      <c r="AM583" s="7"/>
      <c r="AN583" s="7"/>
      <c r="AO583" s="7"/>
      <c r="AP583" s="19"/>
      <c r="AQ583" s="19"/>
      <c r="AR583" s="19"/>
      <c r="AS583" s="14"/>
      <c r="AT583" s="19"/>
      <c r="AU583" s="19"/>
      <c r="AV583" s="19"/>
      <c r="AW583" s="14"/>
      <c r="AX583" s="19"/>
      <c r="AY583" s="19"/>
      <c r="AZ583" s="19"/>
      <c r="BA583" s="19"/>
      <c r="BB583" s="19"/>
      <c r="BC583" s="19"/>
      <c r="BD583" s="19"/>
      <c r="BE583" s="19"/>
      <c r="BF583" s="14"/>
      <c r="BG583" s="35" t="str">
        <f>IF(BB583&lt;&gt;"","&lt;a href='https://www.inaturalist.org/observations/"&amp;BB583&amp;" 'target='_blank' style='color: blue'&gt;iNaturalist Record: "&amp;BB583&amp;"&lt;/a&gt; ","")</f>
        <v/>
      </c>
      <c r="BH583" s="36" t="str">
        <f>IF(AT583&lt;&gt;"",AT583&amp;". ","")</f>
        <v/>
      </c>
      <c r="BI583" s="36" t="str">
        <f>IF(AV583&lt;&gt;"","Land use/disturbance history: "&amp;AV583&amp;". ","")</f>
        <v/>
      </c>
      <c r="BJ583" s="36" t="str">
        <f>IF(AW583&lt;&gt;"","Slope in degrees: "&amp;AW583&amp;". ","")</f>
        <v/>
      </c>
      <c r="BK583" s="36" t="str">
        <f>IF(AX583&lt;&gt;"","Slope aspect: "&amp;AX583&amp;". ","")</f>
        <v/>
      </c>
      <c r="BL583" s="36" t="str">
        <f>IF(AY583&lt;&gt;"","Soil description: "&amp;AY583&amp;". ","")</f>
        <v/>
      </c>
      <c r="BM583" s="36" t="str">
        <f>IF(BA583&lt;&gt;"","Terrain: "&amp;BA583&amp;". ","")</f>
        <v/>
      </c>
      <c r="BN583" s="36" t="str">
        <f t="shared" si="99"/>
        <v/>
      </c>
      <c r="BO583" t="str">
        <f t="shared" si="100"/>
        <v/>
      </c>
      <c r="BP583" t="str">
        <f>IF(BD583&lt;&gt;"","Permit: "&amp;BD583,"")</f>
        <v/>
      </c>
      <c r="BQ583" s="41" t="str">
        <f>IF(AA583="Abundant","Estimated frequency within viewshed: Abundant (&gt;500).",IF(AA583="Common","Estimated frequency within viewshed: Common (101-500).",IF(AA583="Frequent","Estimated frequency within viewshed: Frequent (11-100).",IF(AA583="Occasional","Estimated frequency within viewshed: Occasional (6-10).",IF(AA583="Rare","Estimated frequency within viewshed: Rare (1-5).","")))))</f>
        <v/>
      </c>
      <c r="BR583" s="41" t="str">
        <f>IF(B583&lt;&gt;"",B583&amp;". ","")</f>
        <v/>
      </c>
      <c r="BS583" s="41" t="str">
        <f>IF(M583="Same individual","Tissue sample collected.",IF(M583="Same population","Tissue sample collected from another individual in the same population.",""))</f>
        <v/>
      </c>
      <c r="BT583" s="41" t="str">
        <f>IF(R583&lt;&gt;"","Seed sample collected from "&amp;R583&amp;" plants within the same population.","")</f>
        <v/>
      </c>
      <c r="BU583" s="41" t="str">
        <f>IF(AB583&lt;&gt;"",AB583&amp;". ","")</f>
        <v/>
      </c>
      <c r="BV583" s="41" t="str">
        <f>IF(AE583&lt;&gt;"","Landowner: "&amp;AE583&amp;".","")</f>
        <v/>
      </c>
      <c r="BW583" s="41" t="str">
        <f>IF(AF583&lt;&gt;"","Element Occurrence ID: "&amp;AF583&amp;".","")</f>
        <v/>
      </c>
      <c r="BX583" s="41" t="str">
        <f t="shared" si="101"/>
        <v/>
      </c>
      <c r="BY583" t="str">
        <f t="shared" si="102"/>
        <v/>
      </c>
      <c r="BZ583" s="41" t="str">
        <f t="shared" si="103"/>
        <v/>
      </c>
      <c r="CA583" t="str">
        <f t="shared" si="104"/>
        <v/>
      </c>
      <c r="CB583" s="41" t="str">
        <f>IF(AU583&lt;&gt;"","Area immediately surrounding specimen: "&amp;AU583&amp;".","")</f>
        <v/>
      </c>
      <c r="CC583" s="41" t="str">
        <f>IF(T583&lt;&gt;"","Habit: "&amp;T583&amp;".","")</f>
        <v/>
      </c>
      <c r="CD583" s="41" t="str">
        <f>IF(U583&lt;&gt;"","Life history habit: "&amp;U583&amp;".","")</f>
        <v/>
      </c>
      <c r="CE583" s="41" t="str">
        <f>IF(V583&lt;&gt;"","Graminoid habit: "&amp;V583&amp;".","")</f>
        <v/>
      </c>
      <c r="CF583" s="41" t="str">
        <f>IF(W583&lt;&gt;"","Flower color: "&amp;W583&amp;".","")</f>
        <v/>
      </c>
      <c r="CG583" s="41" t="str">
        <f>IF(X583&lt;&gt;"","Height in centimeters: "&amp;X583&amp;".","")</f>
        <v/>
      </c>
      <c r="CH583" s="41" t="str">
        <f>IF(Y583&lt;&gt;"",Y583&amp;".","")</f>
        <v/>
      </c>
      <c r="CI583" s="41" t="str">
        <f t="shared" si="105"/>
        <v/>
      </c>
      <c r="CJ583" t="str">
        <f t="shared" si="106"/>
        <v/>
      </c>
      <c r="CK583" s="41" t="str">
        <f>IF(T583&lt;&gt;"","''habit'':"&amp;"''"&amp;T583&amp;"'',","")</f>
        <v/>
      </c>
      <c r="CL583" s="41" t="str">
        <f>IF(U583&lt;&gt;"","''life cycle habit'':"&amp;"''"&amp;U583&amp;"'',","")</f>
        <v/>
      </c>
      <c r="CM583" s="41" t="str">
        <f>IF(V583&lt;&gt;"","''graminoidHabit'':"&amp;"''"&amp;V583&amp;"'',","")</f>
        <v/>
      </c>
      <c r="CN583" s="41" t="str">
        <f>IF(W583&lt;&gt;"","''flower color'':"&amp;"''"&amp;W583&amp;"'',","")</f>
        <v/>
      </c>
      <c r="CO583" s="41" t="str">
        <f>IF(X583&lt;&gt;"","''heightInCentimeters'':"&amp;X583&amp;",","")</f>
        <v/>
      </c>
      <c r="CP583" s="41" t="str">
        <f>IF(Y583&lt;&gt;"",Y583,"")</f>
        <v/>
      </c>
      <c r="CQ583" s="41" t="str">
        <f t="shared" si="107"/>
        <v/>
      </c>
      <c r="CR583" s="42" t="str">
        <f t="shared" si="108"/>
        <v/>
      </c>
      <c r="CS583" t="str">
        <f t="shared" si="109"/>
        <v/>
      </c>
      <c r="CT583" t="str">
        <f>IF(L583="Y","tissue","")</f>
        <v/>
      </c>
      <c r="CU583" t="str">
        <f>IF(L583="Y","in collection","")</f>
        <v/>
      </c>
      <c r="CV583" t="str">
        <f>IF(L583="Y","dessicated","")</f>
        <v/>
      </c>
    </row>
    <row r="584" spans="1:100" ht="16.5" x14ac:dyDescent="0.3">
      <c r="A584" s="7"/>
      <c r="B584" s="19"/>
      <c r="C584" s="19"/>
      <c r="D584" s="19"/>
      <c r="E584" s="19"/>
      <c r="F584" s="19"/>
      <c r="G584" s="10"/>
      <c r="H584" s="14"/>
      <c r="I584" s="19"/>
      <c r="J584" s="19"/>
      <c r="K584" s="10"/>
      <c r="L584" s="19"/>
      <c r="M584" s="19"/>
      <c r="N584" s="19"/>
      <c r="O584" s="19"/>
      <c r="P584" s="19"/>
      <c r="Q584" s="24"/>
      <c r="R584" s="14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29"/>
      <c r="AL584" s="29"/>
      <c r="AM584" s="7"/>
      <c r="AN584" s="7"/>
      <c r="AO584" s="7"/>
      <c r="AP584" s="19"/>
      <c r="AQ584" s="19"/>
      <c r="AR584" s="19"/>
      <c r="AS584" s="14"/>
      <c r="AT584" s="19"/>
      <c r="AU584" s="19"/>
      <c r="AV584" s="19"/>
      <c r="AW584" s="14"/>
      <c r="AX584" s="19"/>
      <c r="AY584" s="19"/>
      <c r="AZ584" s="19"/>
      <c r="BA584" s="19"/>
      <c r="BB584" s="19"/>
      <c r="BC584" s="19"/>
      <c r="BD584" s="19"/>
      <c r="BE584" s="19"/>
      <c r="BF584" s="14"/>
      <c r="BG584" s="35" t="str">
        <f>IF(BB584&lt;&gt;"","&lt;a href='https://www.inaturalist.org/observations/"&amp;BB584&amp;" 'target='_blank' style='color: blue'&gt;iNaturalist Record: "&amp;BB584&amp;"&lt;/a&gt; ","")</f>
        <v/>
      </c>
      <c r="BH584" s="36" t="str">
        <f>IF(AT584&lt;&gt;"",AT584&amp;". ","")</f>
        <v/>
      </c>
      <c r="BI584" s="36" t="str">
        <f>IF(AV584&lt;&gt;"","Land use/disturbance history: "&amp;AV584&amp;". ","")</f>
        <v/>
      </c>
      <c r="BJ584" s="36" t="str">
        <f>IF(AW584&lt;&gt;"","Slope in degrees: "&amp;AW584&amp;". ","")</f>
        <v/>
      </c>
      <c r="BK584" s="36" t="str">
        <f>IF(AX584&lt;&gt;"","Slope aspect: "&amp;AX584&amp;". ","")</f>
        <v/>
      </c>
      <c r="BL584" s="36" t="str">
        <f>IF(AY584&lt;&gt;"","Soil description: "&amp;AY584&amp;". ","")</f>
        <v/>
      </c>
      <c r="BM584" s="36" t="str">
        <f>IF(BA584&lt;&gt;"","Terrain: "&amp;BA584&amp;". ","")</f>
        <v/>
      </c>
      <c r="BN584" s="36" t="str">
        <f t="shared" si="99"/>
        <v/>
      </c>
      <c r="BO584" t="str">
        <f t="shared" si="100"/>
        <v/>
      </c>
      <c r="BP584" t="str">
        <f>IF(BD584&lt;&gt;"","Permit: "&amp;BD584,"")</f>
        <v/>
      </c>
      <c r="BQ584" s="41" t="str">
        <f>IF(AA584="Abundant","Estimated frequency within viewshed: Abundant (&gt;500).",IF(AA584="Common","Estimated frequency within viewshed: Common (101-500).",IF(AA584="Frequent","Estimated frequency within viewshed: Frequent (11-100).",IF(AA584="Occasional","Estimated frequency within viewshed: Occasional (6-10).",IF(AA584="Rare","Estimated frequency within viewshed: Rare (1-5).","")))))</f>
        <v/>
      </c>
      <c r="BR584" s="41" t="str">
        <f>IF(B584&lt;&gt;"",B584&amp;". ","")</f>
        <v/>
      </c>
      <c r="BS584" s="41" t="str">
        <f>IF(M584="Same individual","Tissue sample collected.",IF(M584="Same population","Tissue sample collected from another individual in the same population.",""))</f>
        <v/>
      </c>
      <c r="BT584" s="41" t="str">
        <f>IF(R584&lt;&gt;"","Seed sample collected from "&amp;R584&amp;" plants within the same population.","")</f>
        <v/>
      </c>
      <c r="BU584" s="41" t="str">
        <f>IF(AB584&lt;&gt;"",AB584&amp;". ","")</f>
        <v/>
      </c>
      <c r="BV584" s="41" t="str">
        <f>IF(AE584&lt;&gt;"","Landowner: "&amp;AE584&amp;".","")</f>
        <v/>
      </c>
      <c r="BW584" s="41" t="str">
        <f>IF(AF584&lt;&gt;"","Element Occurrence ID: "&amp;AF584&amp;".","")</f>
        <v/>
      </c>
      <c r="BX584" s="41" t="str">
        <f t="shared" si="101"/>
        <v/>
      </c>
      <c r="BY584" t="str">
        <f t="shared" si="102"/>
        <v/>
      </c>
      <c r="BZ584" s="41" t="str">
        <f t="shared" si="103"/>
        <v/>
      </c>
      <c r="CA584" t="str">
        <f t="shared" si="104"/>
        <v/>
      </c>
      <c r="CB584" s="41" t="str">
        <f>IF(AU584&lt;&gt;"","Area immediately surrounding specimen: "&amp;AU584&amp;".","")</f>
        <v/>
      </c>
      <c r="CC584" s="41" t="str">
        <f>IF(T584&lt;&gt;"","Habit: "&amp;T584&amp;".","")</f>
        <v/>
      </c>
      <c r="CD584" s="41" t="str">
        <f>IF(U584&lt;&gt;"","Life history habit: "&amp;U584&amp;".","")</f>
        <v/>
      </c>
      <c r="CE584" s="41" t="str">
        <f>IF(V584&lt;&gt;"","Graminoid habit: "&amp;V584&amp;".","")</f>
        <v/>
      </c>
      <c r="CF584" s="41" t="str">
        <f>IF(W584&lt;&gt;"","Flower color: "&amp;W584&amp;".","")</f>
        <v/>
      </c>
      <c r="CG584" s="41" t="str">
        <f>IF(X584&lt;&gt;"","Height in centimeters: "&amp;X584&amp;".","")</f>
        <v/>
      </c>
      <c r="CH584" s="41" t="str">
        <f>IF(Y584&lt;&gt;"",Y584&amp;".","")</f>
        <v/>
      </c>
      <c r="CI584" s="41" t="str">
        <f t="shared" si="105"/>
        <v/>
      </c>
      <c r="CJ584" t="str">
        <f t="shared" si="106"/>
        <v/>
      </c>
      <c r="CK584" s="41" t="str">
        <f>IF(T584&lt;&gt;"","''habit'':"&amp;"''"&amp;T584&amp;"'',","")</f>
        <v/>
      </c>
      <c r="CL584" s="41" t="str">
        <f>IF(U584&lt;&gt;"","''life cycle habit'':"&amp;"''"&amp;U584&amp;"'',","")</f>
        <v/>
      </c>
      <c r="CM584" s="41" t="str">
        <f>IF(V584&lt;&gt;"","''graminoidHabit'':"&amp;"''"&amp;V584&amp;"'',","")</f>
        <v/>
      </c>
      <c r="CN584" s="41" t="str">
        <f>IF(W584&lt;&gt;"","''flower color'':"&amp;"''"&amp;W584&amp;"'',","")</f>
        <v/>
      </c>
      <c r="CO584" s="41" t="str">
        <f>IF(X584&lt;&gt;"","''heightInCentimeters'':"&amp;X584&amp;",","")</f>
        <v/>
      </c>
      <c r="CP584" s="41" t="str">
        <f>IF(Y584&lt;&gt;"",Y584,"")</f>
        <v/>
      </c>
      <c r="CQ584" s="41" t="str">
        <f t="shared" si="107"/>
        <v/>
      </c>
      <c r="CR584" s="42" t="str">
        <f t="shared" si="108"/>
        <v/>
      </c>
      <c r="CS584" t="str">
        <f t="shared" si="109"/>
        <v/>
      </c>
      <c r="CT584" t="str">
        <f>IF(L584="Y","tissue","")</f>
        <v/>
      </c>
      <c r="CU584" t="str">
        <f>IF(L584="Y","in collection","")</f>
        <v/>
      </c>
      <c r="CV584" t="str">
        <f>IF(L584="Y","dessicated","")</f>
        <v/>
      </c>
    </row>
    <row r="585" spans="1:100" ht="16.5" x14ac:dyDescent="0.3">
      <c r="A585" s="7"/>
      <c r="B585" s="19"/>
      <c r="C585" s="19"/>
      <c r="D585" s="19"/>
      <c r="E585" s="19"/>
      <c r="F585" s="19"/>
      <c r="G585" s="10"/>
      <c r="H585" s="14"/>
      <c r="I585" s="19"/>
      <c r="J585" s="19"/>
      <c r="K585" s="10"/>
      <c r="L585" s="19"/>
      <c r="M585" s="19"/>
      <c r="N585" s="19"/>
      <c r="O585" s="19"/>
      <c r="P585" s="19"/>
      <c r="Q585" s="24"/>
      <c r="R585" s="14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29"/>
      <c r="AL585" s="29"/>
      <c r="AM585" s="7"/>
      <c r="AN585" s="7"/>
      <c r="AO585" s="7"/>
      <c r="AP585" s="19"/>
      <c r="AQ585" s="19"/>
      <c r="AR585" s="19"/>
      <c r="AS585" s="14"/>
      <c r="AT585" s="19"/>
      <c r="AU585" s="19"/>
      <c r="AV585" s="19"/>
      <c r="AW585" s="14"/>
      <c r="AX585" s="19"/>
      <c r="AY585" s="19"/>
      <c r="AZ585" s="19"/>
      <c r="BA585" s="19"/>
      <c r="BB585" s="19"/>
      <c r="BC585" s="19"/>
      <c r="BD585" s="19"/>
      <c r="BE585" s="19"/>
      <c r="BF585" s="14"/>
      <c r="BG585" s="35" t="str">
        <f>IF(BB585&lt;&gt;"","&lt;a href='https://www.inaturalist.org/observations/"&amp;BB585&amp;" 'target='_blank' style='color: blue'&gt;iNaturalist Record: "&amp;BB585&amp;"&lt;/a&gt; ","")</f>
        <v/>
      </c>
      <c r="BH585" s="36" t="str">
        <f>IF(AT585&lt;&gt;"",AT585&amp;". ","")</f>
        <v/>
      </c>
      <c r="BI585" s="36" t="str">
        <f>IF(AV585&lt;&gt;"","Land use/disturbance history: "&amp;AV585&amp;". ","")</f>
        <v/>
      </c>
      <c r="BJ585" s="36" t="str">
        <f>IF(AW585&lt;&gt;"","Slope in degrees: "&amp;AW585&amp;". ","")</f>
        <v/>
      </c>
      <c r="BK585" s="36" t="str">
        <f>IF(AX585&lt;&gt;"","Slope aspect: "&amp;AX585&amp;". ","")</f>
        <v/>
      </c>
      <c r="BL585" s="36" t="str">
        <f>IF(AY585&lt;&gt;"","Soil description: "&amp;AY585&amp;". ","")</f>
        <v/>
      </c>
      <c r="BM585" s="36" t="str">
        <f>IF(BA585&lt;&gt;"","Terrain: "&amp;BA585&amp;". ","")</f>
        <v/>
      </c>
      <c r="BN585" s="36" t="str">
        <f t="shared" si="99"/>
        <v/>
      </c>
      <c r="BO585" t="str">
        <f t="shared" si="100"/>
        <v/>
      </c>
      <c r="BP585" t="str">
        <f>IF(BD585&lt;&gt;"","Permit: "&amp;BD585,"")</f>
        <v/>
      </c>
      <c r="BQ585" s="41" t="str">
        <f>IF(AA585="Abundant","Estimated frequency within viewshed: Abundant (&gt;500).",IF(AA585="Common","Estimated frequency within viewshed: Common (101-500).",IF(AA585="Frequent","Estimated frequency within viewshed: Frequent (11-100).",IF(AA585="Occasional","Estimated frequency within viewshed: Occasional (6-10).",IF(AA585="Rare","Estimated frequency within viewshed: Rare (1-5).","")))))</f>
        <v/>
      </c>
      <c r="BR585" s="41" t="str">
        <f>IF(B585&lt;&gt;"",B585&amp;". ","")</f>
        <v/>
      </c>
      <c r="BS585" s="41" t="str">
        <f>IF(M585="Same individual","Tissue sample collected.",IF(M585="Same population","Tissue sample collected from another individual in the same population.",""))</f>
        <v/>
      </c>
      <c r="BT585" s="41" t="str">
        <f>IF(R585&lt;&gt;"","Seed sample collected from "&amp;R585&amp;" plants within the same population.","")</f>
        <v/>
      </c>
      <c r="BU585" s="41" t="str">
        <f>IF(AB585&lt;&gt;"",AB585&amp;". ","")</f>
        <v/>
      </c>
      <c r="BV585" s="41" t="str">
        <f>IF(AE585&lt;&gt;"","Landowner: "&amp;AE585&amp;".","")</f>
        <v/>
      </c>
      <c r="BW585" s="41" t="str">
        <f>IF(AF585&lt;&gt;"","Element Occurrence ID: "&amp;AF585&amp;".","")</f>
        <v/>
      </c>
      <c r="BX585" s="41" t="str">
        <f t="shared" si="101"/>
        <v/>
      </c>
      <c r="BY585" t="str">
        <f t="shared" si="102"/>
        <v/>
      </c>
      <c r="BZ585" s="41" t="str">
        <f t="shared" si="103"/>
        <v/>
      </c>
      <c r="CA585" t="str">
        <f t="shared" si="104"/>
        <v/>
      </c>
      <c r="CB585" s="41" t="str">
        <f>IF(AU585&lt;&gt;"","Area immediately surrounding specimen: "&amp;AU585&amp;".","")</f>
        <v/>
      </c>
      <c r="CC585" s="41" t="str">
        <f>IF(T585&lt;&gt;"","Habit: "&amp;T585&amp;".","")</f>
        <v/>
      </c>
      <c r="CD585" s="41" t="str">
        <f>IF(U585&lt;&gt;"","Life history habit: "&amp;U585&amp;".","")</f>
        <v/>
      </c>
      <c r="CE585" s="41" t="str">
        <f>IF(V585&lt;&gt;"","Graminoid habit: "&amp;V585&amp;".","")</f>
        <v/>
      </c>
      <c r="CF585" s="41" t="str">
        <f>IF(W585&lt;&gt;"","Flower color: "&amp;W585&amp;".","")</f>
        <v/>
      </c>
      <c r="CG585" s="41" t="str">
        <f>IF(X585&lt;&gt;"","Height in centimeters: "&amp;X585&amp;".","")</f>
        <v/>
      </c>
      <c r="CH585" s="41" t="str">
        <f>IF(Y585&lt;&gt;"",Y585&amp;".","")</f>
        <v/>
      </c>
      <c r="CI585" s="41" t="str">
        <f t="shared" si="105"/>
        <v/>
      </c>
      <c r="CJ585" t="str">
        <f t="shared" si="106"/>
        <v/>
      </c>
      <c r="CK585" s="41" t="str">
        <f>IF(T585&lt;&gt;"","''habit'':"&amp;"''"&amp;T585&amp;"'',","")</f>
        <v/>
      </c>
      <c r="CL585" s="41" t="str">
        <f>IF(U585&lt;&gt;"","''life cycle habit'':"&amp;"''"&amp;U585&amp;"'',","")</f>
        <v/>
      </c>
      <c r="CM585" s="41" t="str">
        <f>IF(V585&lt;&gt;"","''graminoidHabit'':"&amp;"''"&amp;V585&amp;"'',","")</f>
        <v/>
      </c>
      <c r="CN585" s="41" t="str">
        <f>IF(W585&lt;&gt;"","''flower color'':"&amp;"''"&amp;W585&amp;"'',","")</f>
        <v/>
      </c>
      <c r="CO585" s="41" t="str">
        <f>IF(X585&lt;&gt;"","''heightInCentimeters'':"&amp;X585&amp;",","")</f>
        <v/>
      </c>
      <c r="CP585" s="41" t="str">
        <f>IF(Y585&lt;&gt;"",Y585,"")</f>
        <v/>
      </c>
      <c r="CQ585" s="41" t="str">
        <f t="shared" si="107"/>
        <v/>
      </c>
      <c r="CR585" s="42" t="str">
        <f t="shared" si="108"/>
        <v/>
      </c>
      <c r="CS585" t="str">
        <f t="shared" si="109"/>
        <v/>
      </c>
      <c r="CT585" t="str">
        <f>IF(L585="Y","tissue","")</f>
        <v/>
      </c>
      <c r="CU585" t="str">
        <f>IF(L585="Y","in collection","")</f>
        <v/>
      </c>
      <c r="CV585" t="str">
        <f>IF(L585="Y","dessicated","")</f>
        <v/>
      </c>
    </row>
    <row r="586" spans="1:100" ht="16.5" x14ac:dyDescent="0.3">
      <c r="A586" s="7"/>
      <c r="B586" s="19"/>
      <c r="C586" s="19"/>
      <c r="D586" s="19"/>
      <c r="E586" s="19"/>
      <c r="F586" s="19"/>
      <c r="G586" s="10"/>
      <c r="H586" s="14"/>
      <c r="I586" s="19"/>
      <c r="J586" s="19"/>
      <c r="K586" s="10"/>
      <c r="L586" s="19"/>
      <c r="M586" s="19"/>
      <c r="N586" s="19"/>
      <c r="O586" s="19"/>
      <c r="P586" s="19"/>
      <c r="Q586" s="24"/>
      <c r="R586" s="14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29"/>
      <c r="AL586" s="29"/>
      <c r="AM586" s="7"/>
      <c r="AN586" s="7"/>
      <c r="AO586" s="7"/>
      <c r="AP586" s="19"/>
      <c r="AQ586" s="19"/>
      <c r="AR586" s="19"/>
      <c r="AS586" s="14"/>
      <c r="AT586" s="19"/>
      <c r="AU586" s="19"/>
      <c r="AV586" s="19"/>
      <c r="AW586" s="14"/>
      <c r="AX586" s="19"/>
      <c r="AY586" s="19"/>
      <c r="AZ586" s="19"/>
      <c r="BA586" s="19"/>
      <c r="BB586" s="19"/>
      <c r="BC586" s="19"/>
      <c r="BD586" s="19"/>
      <c r="BE586" s="19"/>
      <c r="BF586" s="14"/>
      <c r="BG586" s="35" t="str">
        <f>IF(BB586&lt;&gt;"","&lt;a href='https://www.inaturalist.org/observations/"&amp;BB586&amp;" 'target='_blank' style='color: blue'&gt;iNaturalist Record: "&amp;BB586&amp;"&lt;/a&gt; ","")</f>
        <v/>
      </c>
      <c r="BH586" s="36" t="str">
        <f>IF(AT586&lt;&gt;"",AT586&amp;". ","")</f>
        <v/>
      </c>
      <c r="BI586" s="36" t="str">
        <f>IF(AV586&lt;&gt;"","Land use/disturbance history: "&amp;AV586&amp;". ","")</f>
        <v/>
      </c>
      <c r="BJ586" s="36" t="str">
        <f>IF(AW586&lt;&gt;"","Slope in degrees: "&amp;AW586&amp;". ","")</f>
        <v/>
      </c>
      <c r="BK586" s="36" t="str">
        <f>IF(AX586&lt;&gt;"","Slope aspect: "&amp;AX586&amp;". ","")</f>
        <v/>
      </c>
      <c r="BL586" s="36" t="str">
        <f>IF(AY586&lt;&gt;"","Soil description: "&amp;AY586&amp;". ","")</f>
        <v/>
      </c>
      <c r="BM586" s="36" t="str">
        <f>IF(BA586&lt;&gt;"","Terrain: "&amp;BA586&amp;". ","")</f>
        <v/>
      </c>
      <c r="BN586" s="36" t="str">
        <f t="shared" si="99"/>
        <v/>
      </c>
      <c r="BO586" t="str">
        <f t="shared" si="100"/>
        <v/>
      </c>
      <c r="BP586" t="str">
        <f>IF(BD586&lt;&gt;"","Permit: "&amp;BD586,"")</f>
        <v/>
      </c>
      <c r="BQ586" s="41" t="str">
        <f>IF(AA586="Abundant","Estimated frequency within viewshed: Abundant (&gt;500).",IF(AA586="Common","Estimated frequency within viewshed: Common (101-500).",IF(AA586="Frequent","Estimated frequency within viewshed: Frequent (11-100).",IF(AA586="Occasional","Estimated frequency within viewshed: Occasional (6-10).",IF(AA586="Rare","Estimated frequency within viewshed: Rare (1-5).","")))))</f>
        <v/>
      </c>
      <c r="BR586" s="41" t="str">
        <f>IF(B586&lt;&gt;"",B586&amp;". ","")</f>
        <v/>
      </c>
      <c r="BS586" s="41" t="str">
        <f>IF(M586="Same individual","Tissue sample collected.",IF(M586="Same population","Tissue sample collected from another individual in the same population.",""))</f>
        <v/>
      </c>
      <c r="BT586" s="41" t="str">
        <f>IF(R586&lt;&gt;"","Seed sample collected from "&amp;R586&amp;" plants within the same population.","")</f>
        <v/>
      </c>
      <c r="BU586" s="41" t="str">
        <f>IF(AB586&lt;&gt;"",AB586&amp;". ","")</f>
        <v/>
      </c>
      <c r="BV586" s="41" t="str">
        <f>IF(AE586&lt;&gt;"","Landowner: "&amp;AE586&amp;".","")</f>
        <v/>
      </c>
      <c r="BW586" s="41" t="str">
        <f>IF(AF586&lt;&gt;"","Element Occurrence ID: "&amp;AF586&amp;".","")</f>
        <v/>
      </c>
      <c r="BX586" s="41" t="str">
        <f t="shared" si="101"/>
        <v/>
      </c>
      <c r="BY586" t="str">
        <f t="shared" si="102"/>
        <v/>
      </c>
      <c r="BZ586" s="41" t="str">
        <f t="shared" si="103"/>
        <v/>
      </c>
      <c r="CA586" t="str">
        <f t="shared" si="104"/>
        <v/>
      </c>
      <c r="CB586" s="41" t="str">
        <f>IF(AU586&lt;&gt;"","Area immediately surrounding specimen: "&amp;AU586&amp;".","")</f>
        <v/>
      </c>
      <c r="CC586" s="41" t="str">
        <f>IF(T586&lt;&gt;"","Habit: "&amp;T586&amp;".","")</f>
        <v/>
      </c>
      <c r="CD586" s="41" t="str">
        <f>IF(U586&lt;&gt;"","Life history habit: "&amp;U586&amp;".","")</f>
        <v/>
      </c>
      <c r="CE586" s="41" t="str">
        <f>IF(V586&lt;&gt;"","Graminoid habit: "&amp;V586&amp;".","")</f>
        <v/>
      </c>
      <c r="CF586" s="41" t="str">
        <f>IF(W586&lt;&gt;"","Flower color: "&amp;W586&amp;".","")</f>
        <v/>
      </c>
      <c r="CG586" s="41" t="str">
        <f>IF(X586&lt;&gt;"","Height in centimeters: "&amp;X586&amp;".","")</f>
        <v/>
      </c>
      <c r="CH586" s="41" t="str">
        <f>IF(Y586&lt;&gt;"",Y586&amp;".","")</f>
        <v/>
      </c>
      <c r="CI586" s="41" t="str">
        <f t="shared" si="105"/>
        <v/>
      </c>
      <c r="CJ586" t="str">
        <f t="shared" si="106"/>
        <v/>
      </c>
      <c r="CK586" s="41" t="str">
        <f>IF(T586&lt;&gt;"","''habit'':"&amp;"''"&amp;T586&amp;"'',","")</f>
        <v/>
      </c>
      <c r="CL586" s="41" t="str">
        <f>IF(U586&lt;&gt;"","''life cycle habit'':"&amp;"''"&amp;U586&amp;"'',","")</f>
        <v/>
      </c>
      <c r="CM586" s="41" t="str">
        <f>IF(V586&lt;&gt;"","''graminoidHabit'':"&amp;"''"&amp;V586&amp;"'',","")</f>
        <v/>
      </c>
      <c r="CN586" s="41" t="str">
        <f>IF(W586&lt;&gt;"","''flower color'':"&amp;"''"&amp;W586&amp;"'',","")</f>
        <v/>
      </c>
      <c r="CO586" s="41" t="str">
        <f>IF(X586&lt;&gt;"","''heightInCentimeters'':"&amp;X586&amp;",","")</f>
        <v/>
      </c>
      <c r="CP586" s="41" t="str">
        <f>IF(Y586&lt;&gt;"",Y586,"")</f>
        <v/>
      </c>
      <c r="CQ586" s="41" t="str">
        <f t="shared" si="107"/>
        <v/>
      </c>
      <c r="CR586" s="42" t="str">
        <f t="shared" si="108"/>
        <v/>
      </c>
      <c r="CS586" t="str">
        <f t="shared" si="109"/>
        <v/>
      </c>
      <c r="CT586" t="str">
        <f>IF(L586="Y","tissue","")</f>
        <v/>
      </c>
      <c r="CU586" t="str">
        <f>IF(L586="Y","in collection","")</f>
        <v/>
      </c>
      <c r="CV586" t="str">
        <f>IF(L586="Y","dessicated","")</f>
        <v/>
      </c>
    </row>
    <row r="587" spans="1:100" ht="16.5" x14ac:dyDescent="0.3">
      <c r="A587" s="7"/>
      <c r="B587" s="19"/>
      <c r="C587" s="19"/>
      <c r="D587" s="19"/>
      <c r="E587" s="19"/>
      <c r="F587" s="19"/>
      <c r="G587" s="10"/>
      <c r="H587" s="14"/>
      <c r="I587" s="19"/>
      <c r="J587" s="19"/>
      <c r="K587" s="10"/>
      <c r="L587" s="19"/>
      <c r="M587" s="19"/>
      <c r="N587" s="19"/>
      <c r="O587" s="19"/>
      <c r="P587" s="19"/>
      <c r="Q587" s="24"/>
      <c r="R587" s="14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29"/>
      <c r="AL587" s="29"/>
      <c r="AM587" s="7"/>
      <c r="AN587" s="7"/>
      <c r="AO587" s="7"/>
      <c r="AP587" s="19"/>
      <c r="AQ587" s="19"/>
      <c r="AR587" s="19"/>
      <c r="AS587" s="14"/>
      <c r="AT587" s="19"/>
      <c r="AU587" s="19"/>
      <c r="AV587" s="19"/>
      <c r="AW587" s="14"/>
      <c r="AX587" s="19"/>
      <c r="AY587" s="19"/>
      <c r="AZ587" s="19"/>
      <c r="BA587" s="19"/>
      <c r="BB587" s="19"/>
      <c r="BC587" s="19"/>
      <c r="BD587" s="19"/>
      <c r="BE587" s="19"/>
      <c r="BF587" s="14"/>
      <c r="BG587" s="35" t="str">
        <f>IF(BB587&lt;&gt;"","&lt;a href='https://www.inaturalist.org/observations/"&amp;BB587&amp;" 'target='_blank' style='color: blue'&gt;iNaturalist Record: "&amp;BB587&amp;"&lt;/a&gt; ","")</f>
        <v/>
      </c>
      <c r="BH587" s="36" t="str">
        <f>IF(AT587&lt;&gt;"",AT587&amp;". ","")</f>
        <v/>
      </c>
      <c r="BI587" s="36" t="str">
        <f>IF(AV587&lt;&gt;"","Land use/disturbance history: "&amp;AV587&amp;". ","")</f>
        <v/>
      </c>
      <c r="BJ587" s="36" t="str">
        <f>IF(AW587&lt;&gt;"","Slope in degrees: "&amp;AW587&amp;". ","")</f>
        <v/>
      </c>
      <c r="BK587" s="36" t="str">
        <f>IF(AX587&lt;&gt;"","Slope aspect: "&amp;AX587&amp;". ","")</f>
        <v/>
      </c>
      <c r="BL587" s="36" t="str">
        <f>IF(AY587&lt;&gt;"","Soil description: "&amp;AY587&amp;". ","")</f>
        <v/>
      </c>
      <c r="BM587" s="36" t="str">
        <f>IF(BA587&lt;&gt;"","Terrain: "&amp;BA587&amp;". ","")</f>
        <v/>
      </c>
      <c r="BN587" s="36" t="str">
        <f t="shared" si="99"/>
        <v/>
      </c>
      <c r="BO587" t="str">
        <f t="shared" si="100"/>
        <v/>
      </c>
      <c r="BP587" t="str">
        <f>IF(BD587&lt;&gt;"","Permit: "&amp;BD587,"")</f>
        <v/>
      </c>
      <c r="BQ587" s="41" t="str">
        <f>IF(AA587="Abundant","Estimated frequency within viewshed: Abundant (&gt;500).",IF(AA587="Common","Estimated frequency within viewshed: Common (101-500).",IF(AA587="Frequent","Estimated frequency within viewshed: Frequent (11-100).",IF(AA587="Occasional","Estimated frequency within viewshed: Occasional (6-10).",IF(AA587="Rare","Estimated frequency within viewshed: Rare (1-5).","")))))</f>
        <v/>
      </c>
      <c r="BR587" s="41" t="str">
        <f>IF(B587&lt;&gt;"",B587&amp;". ","")</f>
        <v/>
      </c>
      <c r="BS587" s="41" t="str">
        <f>IF(M587="Same individual","Tissue sample collected.",IF(M587="Same population","Tissue sample collected from another individual in the same population.",""))</f>
        <v/>
      </c>
      <c r="BT587" s="41" t="str">
        <f>IF(R587&lt;&gt;"","Seed sample collected from "&amp;R587&amp;" plants within the same population.","")</f>
        <v/>
      </c>
      <c r="BU587" s="41" t="str">
        <f>IF(AB587&lt;&gt;"",AB587&amp;". ","")</f>
        <v/>
      </c>
      <c r="BV587" s="41" t="str">
        <f>IF(AE587&lt;&gt;"","Landowner: "&amp;AE587&amp;".","")</f>
        <v/>
      </c>
      <c r="BW587" s="41" t="str">
        <f>IF(AF587&lt;&gt;"","Element Occurrence ID: "&amp;AF587&amp;".","")</f>
        <v/>
      </c>
      <c r="BX587" s="41" t="str">
        <f t="shared" si="101"/>
        <v/>
      </c>
      <c r="BY587" t="str">
        <f t="shared" si="102"/>
        <v/>
      </c>
      <c r="BZ587" s="41" t="str">
        <f t="shared" si="103"/>
        <v/>
      </c>
      <c r="CA587" t="str">
        <f t="shared" si="104"/>
        <v/>
      </c>
      <c r="CB587" s="41" t="str">
        <f>IF(AU587&lt;&gt;"","Area immediately surrounding specimen: "&amp;AU587&amp;".","")</f>
        <v/>
      </c>
      <c r="CC587" s="41" t="str">
        <f>IF(T587&lt;&gt;"","Habit: "&amp;T587&amp;".","")</f>
        <v/>
      </c>
      <c r="CD587" s="41" t="str">
        <f>IF(U587&lt;&gt;"","Life history habit: "&amp;U587&amp;".","")</f>
        <v/>
      </c>
      <c r="CE587" s="41" t="str">
        <f>IF(V587&lt;&gt;"","Graminoid habit: "&amp;V587&amp;".","")</f>
        <v/>
      </c>
      <c r="CF587" s="41" t="str">
        <f>IF(W587&lt;&gt;"","Flower color: "&amp;W587&amp;".","")</f>
        <v/>
      </c>
      <c r="CG587" s="41" t="str">
        <f>IF(X587&lt;&gt;"","Height in centimeters: "&amp;X587&amp;".","")</f>
        <v/>
      </c>
      <c r="CH587" s="41" t="str">
        <f>IF(Y587&lt;&gt;"",Y587&amp;".","")</f>
        <v/>
      </c>
      <c r="CI587" s="41" t="str">
        <f t="shared" si="105"/>
        <v/>
      </c>
      <c r="CJ587" t="str">
        <f t="shared" si="106"/>
        <v/>
      </c>
      <c r="CK587" s="41" t="str">
        <f>IF(T587&lt;&gt;"","''habit'':"&amp;"''"&amp;T587&amp;"'',","")</f>
        <v/>
      </c>
      <c r="CL587" s="41" t="str">
        <f>IF(U587&lt;&gt;"","''life cycle habit'':"&amp;"''"&amp;U587&amp;"'',","")</f>
        <v/>
      </c>
      <c r="CM587" s="41" t="str">
        <f>IF(V587&lt;&gt;"","''graminoidHabit'':"&amp;"''"&amp;V587&amp;"'',","")</f>
        <v/>
      </c>
      <c r="CN587" s="41" t="str">
        <f>IF(W587&lt;&gt;"","''flower color'':"&amp;"''"&amp;W587&amp;"'',","")</f>
        <v/>
      </c>
      <c r="CO587" s="41" t="str">
        <f>IF(X587&lt;&gt;"","''heightInCentimeters'':"&amp;X587&amp;",","")</f>
        <v/>
      </c>
      <c r="CP587" s="41" t="str">
        <f>IF(Y587&lt;&gt;"",Y587,"")</f>
        <v/>
      </c>
      <c r="CQ587" s="41" t="str">
        <f t="shared" si="107"/>
        <v/>
      </c>
      <c r="CR587" s="42" t="str">
        <f t="shared" si="108"/>
        <v/>
      </c>
      <c r="CS587" t="str">
        <f t="shared" si="109"/>
        <v/>
      </c>
      <c r="CT587" t="str">
        <f>IF(L587="Y","tissue","")</f>
        <v/>
      </c>
      <c r="CU587" t="str">
        <f>IF(L587="Y","in collection","")</f>
        <v/>
      </c>
      <c r="CV587" t="str">
        <f>IF(L587="Y","dessicated","")</f>
        <v/>
      </c>
    </row>
    <row r="588" spans="1:100" ht="16.5" x14ac:dyDescent="0.3">
      <c r="A588" s="7"/>
      <c r="B588" s="19"/>
      <c r="C588" s="19"/>
      <c r="D588" s="19"/>
      <c r="E588" s="19"/>
      <c r="F588" s="19"/>
      <c r="G588" s="10"/>
      <c r="H588" s="14"/>
      <c r="I588" s="19"/>
      <c r="J588" s="19"/>
      <c r="K588" s="10"/>
      <c r="L588" s="19"/>
      <c r="M588" s="19"/>
      <c r="N588" s="19"/>
      <c r="O588" s="19"/>
      <c r="P588" s="19"/>
      <c r="Q588" s="24"/>
      <c r="R588" s="14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29"/>
      <c r="AL588" s="29"/>
      <c r="AM588" s="7"/>
      <c r="AN588" s="7"/>
      <c r="AO588" s="7"/>
      <c r="AP588" s="19"/>
      <c r="AQ588" s="19"/>
      <c r="AR588" s="19"/>
      <c r="AS588" s="14"/>
      <c r="AT588" s="19"/>
      <c r="AU588" s="19"/>
      <c r="AV588" s="19"/>
      <c r="AW588" s="14"/>
      <c r="AX588" s="19"/>
      <c r="AY588" s="19"/>
      <c r="AZ588" s="19"/>
      <c r="BA588" s="19"/>
      <c r="BB588" s="19"/>
      <c r="BC588" s="19"/>
      <c r="BD588" s="19"/>
      <c r="BE588" s="19"/>
      <c r="BF588" s="14"/>
      <c r="BG588" s="35" t="str">
        <f>IF(BB588&lt;&gt;"","&lt;a href='https://www.inaturalist.org/observations/"&amp;BB588&amp;" 'target='_blank' style='color: blue'&gt;iNaturalist Record: "&amp;BB588&amp;"&lt;/a&gt; ","")</f>
        <v/>
      </c>
      <c r="BH588" s="36" t="str">
        <f>IF(AT588&lt;&gt;"",AT588&amp;". ","")</f>
        <v/>
      </c>
      <c r="BI588" s="36" t="str">
        <f>IF(AV588&lt;&gt;"","Land use/disturbance history: "&amp;AV588&amp;". ","")</f>
        <v/>
      </c>
      <c r="BJ588" s="36" t="str">
        <f>IF(AW588&lt;&gt;"","Slope in degrees: "&amp;AW588&amp;". ","")</f>
        <v/>
      </c>
      <c r="BK588" s="36" t="str">
        <f>IF(AX588&lt;&gt;"","Slope aspect: "&amp;AX588&amp;". ","")</f>
        <v/>
      </c>
      <c r="BL588" s="36" t="str">
        <f>IF(AY588&lt;&gt;"","Soil description: "&amp;AY588&amp;". ","")</f>
        <v/>
      </c>
      <c r="BM588" s="36" t="str">
        <f>IF(BA588&lt;&gt;"","Terrain: "&amp;BA588&amp;". ","")</f>
        <v/>
      </c>
      <c r="BN588" s="36" t="str">
        <f t="shared" si="99"/>
        <v/>
      </c>
      <c r="BO588" t="str">
        <f t="shared" si="100"/>
        <v/>
      </c>
      <c r="BP588" t="str">
        <f>IF(BD588&lt;&gt;"","Permit: "&amp;BD588,"")</f>
        <v/>
      </c>
      <c r="BQ588" s="41" t="str">
        <f>IF(AA588="Abundant","Estimated frequency within viewshed: Abundant (&gt;500).",IF(AA588="Common","Estimated frequency within viewshed: Common (101-500).",IF(AA588="Frequent","Estimated frequency within viewshed: Frequent (11-100).",IF(AA588="Occasional","Estimated frequency within viewshed: Occasional (6-10).",IF(AA588="Rare","Estimated frequency within viewshed: Rare (1-5).","")))))</f>
        <v/>
      </c>
      <c r="BR588" s="41" t="str">
        <f>IF(B588&lt;&gt;"",B588&amp;". ","")</f>
        <v/>
      </c>
      <c r="BS588" s="41" t="str">
        <f>IF(M588="Same individual","Tissue sample collected.",IF(M588="Same population","Tissue sample collected from another individual in the same population.",""))</f>
        <v/>
      </c>
      <c r="BT588" s="41" t="str">
        <f>IF(R588&lt;&gt;"","Seed sample collected from "&amp;R588&amp;" plants within the same population.","")</f>
        <v/>
      </c>
      <c r="BU588" s="41" t="str">
        <f>IF(AB588&lt;&gt;"",AB588&amp;". ","")</f>
        <v/>
      </c>
      <c r="BV588" s="41" t="str">
        <f>IF(AE588&lt;&gt;"","Landowner: "&amp;AE588&amp;".","")</f>
        <v/>
      </c>
      <c r="BW588" s="41" t="str">
        <f>IF(AF588&lt;&gt;"","Element Occurrence ID: "&amp;AF588&amp;".","")</f>
        <v/>
      </c>
      <c r="BX588" s="41" t="str">
        <f t="shared" si="101"/>
        <v/>
      </c>
      <c r="BY588" t="str">
        <f t="shared" si="102"/>
        <v/>
      </c>
      <c r="BZ588" s="41" t="str">
        <f t="shared" si="103"/>
        <v/>
      </c>
      <c r="CA588" t="str">
        <f t="shared" si="104"/>
        <v/>
      </c>
      <c r="CB588" s="41" t="str">
        <f>IF(AU588&lt;&gt;"","Area immediately surrounding specimen: "&amp;AU588&amp;".","")</f>
        <v/>
      </c>
      <c r="CC588" s="41" t="str">
        <f>IF(T588&lt;&gt;"","Habit: "&amp;T588&amp;".","")</f>
        <v/>
      </c>
      <c r="CD588" s="41" t="str">
        <f>IF(U588&lt;&gt;"","Life history habit: "&amp;U588&amp;".","")</f>
        <v/>
      </c>
      <c r="CE588" s="41" t="str">
        <f>IF(V588&lt;&gt;"","Graminoid habit: "&amp;V588&amp;".","")</f>
        <v/>
      </c>
      <c r="CF588" s="41" t="str">
        <f>IF(W588&lt;&gt;"","Flower color: "&amp;W588&amp;".","")</f>
        <v/>
      </c>
      <c r="CG588" s="41" t="str">
        <f>IF(X588&lt;&gt;"","Height in centimeters: "&amp;X588&amp;".","")</f>
        <v/>
      </c>
      <c r="CH588" s="41" t="str">
        <f>IF(Y588&lt;&gt;"",Y588&amp;".","")</f>
        <v/>
      </c>
      <c r="CI588" s="41" t="str">
        <f t="shared" si="105"/>
        <v/>
      </c>
      <c r="CJ588" t="str">
        <f t="shared" si="106"/>
        <v/>
      </c>
      <c r="CK588" s="41" t="str">
        <f>IF(T588&lt;&gt;"","''habit'':"&amp;"''"&amp;T588&amp;"'',","")</f>
        <v/>
      </c>
      <c r="CL588" s="41" t="str">
        <f>IF(U588&lt;&gt;"","''life cycle habit'':"&amp;"''"&amp;U588&amp;"'',","")</f>
        <v/>
      </c>
      <c r="CM588" s="41" t="str">
        <f>IF(V588&lt;&gt;"","''graminoidHabit'':"&amp;"''"&amp;V588&amp;"'',","")</f>
        <v/>
      </c>
      <c r="CN588" s="41" t="str">
        <f>IF(W588&lt;&gt;"","''flower color'':"&amp;"''"&amp;W588&amp;"'',","")</f>
        <v/>
      </c>
      <c r="CO588" s="41" t="str">
        <f>IF(X588&lt;&gt;"","''heightInCentimeters'':"&amp;X588&amp;",","")</f>
        <v/>
      </c>
      <c r="CP588" s="41" t="str">
        <f>IF(Y588&lt;&gt;"",Y588,"")</f>
        <v/>
      </c>
      <c r="CQ588" s="41" t="str">
        <f t="shared" si="107"/>
        <v/>
      </c>
      <c r="CR588" s="42" t="str">
        <f t="shared" si="108"/>
        <v/>
      </c>
      <c r="CS588" t="str">
        <f t="shared" si="109"/>
        <v/>
      </c>
      <c r="CT588" t="str">
        <f>IF(L588="Y","tissue","")</f>
        <v/>
      </c>
      <c r="CU588" t="str">
        <f>IF(L588="Y","in collection","")</f>
        <v/>
      </c>
      <c r="CV588" t="str">
        <f>IF(L588="Y","dessicated","")</f>
        <v/>
      </c>
    </row>
    <row r="589" spans="1:100" ht="16.5" x14ac:dyDescent="0.3">
      <c r="A589" s="7"/>
      <c r="B589" s="19"/>
      <c r="C589" s="19"/>
      <c r="D589" s="19"/>
      <c r="E589" s="19"/>
      <c r="F589" s="19"/>
      <c r="G589" s="10"/>
      <c r="H589" s="14"/>
      <c r="I589" s="19"/>
      <c r="J589" s="19"/>
      <c r="K589" s="10"/>
      <c r="L589" s="19"/>
      <c r="M589" s="19"/>
      <c r="N589" s="19"/>
      <c r="O589" s="19"/>
      <c r="P589" s="19"/>
      <c r="Q589" s="24"/>
      <c r="R589" s="14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29"/>
      <c r="AL589" s="29"/>
      <c r="AM589" s="7"/>
      <c r="AN589" s="7"/>
      <c r="AO589" s="7"/>
      <c r="AP589" s="19"/>
      <c r="AQ589" s="19"/>
      <c r="AR589" s="19"/>
      <c r="AS589" s="14"/>
      <c r="AT589" s="19"/>
      <c r="AU589" s="19"/>
      <c r="AV589" s="19"/>
      <c r="AW589" s="14"/>
      <c r="AX589" s="19"/>
      <c r="AY589" s="19"/>
      <c r="AZ589" s="19"/>
      <c r="BA589" s="19"/>
      <c r="BB589" s="19"/>
      <c r="BC589" s="19"/>
      <c r="BD589" s="19"/>
      <c r="BE589" s="19"/>
      <c r="BF589" s="14"/>
      <c r="BG589" s="35" t="str">
        <f>IF(BB589&lt;&gt;"","&lt;a href='https://www.inaturalist.org/observations/"&amp;BB589&amp;" 'target='_blank' style='color: blue'&gt;iNaturalist Record: "&amp;BB589&amp;"&lt;/a&gt; ","")</f>
        <v/>
      </c>
      <c r="BH589" s="36" t="str">
        <f>IF(AT589&lt;&gt;"",AT589&amp;". ","")</f>
        <v/>
      </c>
      <c r="BI589" s="36" t="str">
        <f>IF(AV589&lt;&gt;"","Land use/disturbance history: "&amp;AV589&amp;". ","")</f>
        <v/>
      </c>
      <c r="BJ589" s="36" t="str">
        <f>IF(AW589&lt;&gt;"","Slope in degrees: "&amp;AW589&amp;". ","")</f>
        <v/>
      </c>
      <c r="BK589" s="36" t="str">
        <f>IF(AX589&lt;&gt;"","Slope aspect: "&amp;AX589&amp;". ","")</f>
        <v/>
      </c>
      <c r="BL589" s="36" t="str">
        <f>IF(AY589&lt;&gt;"","Soil description: "&amp;AY589&amp;". ","")</f>
        <v/>
      </c>
      <c r="BM589" s="36" t="str">
        <f>IF(BA589&lt;&gt;"","Terrain: "&amp;BA589&amp;". ","")</f>
        <v/>
      </c>
      <c r="BN589" s="36" t="str">
        <f t="shared" si="99"/>
        <v/>
      </c>
      <c r="BO589" t="str">
        <f t="shared" si="100"/>
        <v/>
      </c>
      <c r="BP589" t="str">
        <f>IF(BD589&lt;&gt;"","Permit: "&amp;BD589,"")</f>
        <v/>
      </c>
      <c r="BQ589" s="41" t="str">
        <f>IF(AA589="Abundant","Estimated frequency within viewshed: Abundant (&gt;500).",IF(AA589="Common","Estimated frequency within viewshed: Common (101-500).",IF(AA589="Frequent","Estimated frequency within viewshed: Frequent (11-100).",IF(AA589="Occasional","Estimated frequency within viewshed: Occasional (6-10).",IF(AA589="Rare","Estimated frequency within viewshed: Rare (1-5).","")))))</f>
        <v/>
      </c>
      <c r="BR589" s="41" t="str">
        <f>IF(B589&lt;&gt;"",B589&amp;". ","")</f>
        <v/>
      </c>
      <c r="BS589" s="41" t="str">
        <f>IF(M589="Same individual","Tissue sample collected.",IF(M589="Same population","Tissue sample collected from another individual in the same population.",""))</f>
        <v/>
      </c>
      <c r="BT589" s="41" t="str">
        <f>IF(R589&lt;&gt;"","Seed sample collected from "&amp;R589&amp;" plants within the same population.","")</f>
        <v/>
      </c>
      <c r="BU589" s="41" t="str">
        <f>IF(AB589&lt;&gt;"",AB589&amp;". ","")</f>
        <v/>
      </c>
      <c r="BV589" s="41" t="str">
        <f>IF(AE589&lt;&gt;"","Landowner: "&amp;AE589&amp;".","")</f>
        <v/>
      </c>
      <c r="BW589" s="41" t="str">
        <f>IF(AF589&lt;&gt;"","Element Occurrence ID: "&amp;AF589&amp;".","")</f>
        <v/>
      </c>
      <c r="BX589" s="41" t="str">
        <f t="shared" si="101"/>
        <v/>
      </c>
      <c r="BY589" t="str">
        <f t="shared" si="102"/>
        <v/>
      </c>
      <c r="BZ589" s="41" t="str">
        <f t="shared" si="103"/>
        <v/>
      </c>
      <c r="CA589" t="str">
        <f t="shared" si="104"/>
        <v/>
      </c>
      <c r="CB589" s="41" t="str">
        <f>IF(AU589&lt;&gt;"","Area immediately surrounding specimen: "&amp;AU589&amp;".","")</f>
        <v/>
      </c>
      <c r="CC589" s="41" t="str">
        <f>IF(T589&lt;&gt;"","Habit: "&amp;T589&amp;".","")</f>
        <v/>
      </c>
      <c r="CD589" s="41" t="str">
        <f>IF(U589&lt;&gt;"","Life history habit: "&amp;U589&amp;".","")</f>
        <v/>
      </c>
      <c r="CE589" s="41" t="str">
        <f>IF(V589&lt;&gt;"","Graminoid habit: "&amp;V589&amp;".","")</f>
        <v/>
      </c>
      <c r="CF589" s="41" t="str">
        <f>IF(W589&lt;&gt;"","Flower color: "&amp;W589&amp;".","")</f>
        <v/>
      </c>
      <c r="CG589" s="41" t="str">
        <f>IF(X589&lt;&gt;"","Height in centimeters: "&amp;X589&amp;".","")</f>
        <v/>
      </c>
      <c r="CH589" s="41" t="str">
        <f>IF(Y589&lt;&gt;"",Y589&amp;".","")</f>
        <v/>
      </c>
      <c r="CI589" s="41" t="str">
        <f t="shared" si="105"/>
        <v/>
      </c>
      <c r="CJ589" t="str">
        <f t="shared" si="106"/>
        <v/>
      </c>
      <c r="CK589" s="41" t="str">
        <f>IF(T589&lt;&gt;"","''habit'':"&amp;"''"&amp;T589&amp;"'',","")</f>
        <v/>
      </c>
      <c r="CL589" s="41" t="str">
        <f>IF(U589&lt;&gt;"","''life cycle habit'':"&amp;"''"&amp;U589&amp;"'',","")</f>
        <v/>
      </c>
      <c r="CM589" s="41" t="str">
        <f>IF(V589&lt;&gt;"","''graminoidHabit'':"&amp;"''"&amp;V589&amp;"'',","")</f>
        <v/>
      </c>
      <c r="CN589" s="41" t="str">
        <f>IF(W589&lt;&gt;"","''flower color'':"&amp;"''"&amp;W589&amp;"'',","")</f>
        <v/>
      </c>
      <c r="CO589" s="41" t="str">
        <f>IF(X589&lt;&gt;"","''heightInCentimeters'':"&amp;X589&amp;",","")</f>
        <v/>
      </c>
      <c r="CP589" s="41" t="str">
        <f>IF(Y589&lt;&gt;"",Y589,"")</f>
        <v/>
      </c>
      <c r="CQ589" s="41" t="str">
        <f t="shared" si="107"/>
        <v/>
      </c>
      <c r="CR589" s="42" t="str">
        <f t="shared" si="108"/>
        <v/>
      </c>
      <c r="CS589" t="str">
        <f t="shared" si="109"/>
        <v/>
      </c>
      <c r="CT589" t="str">
        <f>IF(L589="Y","tissue","")</f>
        <v/>
      </c>
      <c r="CU589" t="str">
        <f>IF(L589="Y","in collection","")</f>
        <v/>
      </c>
      <c r="CV589" t="str">
        <f>IF(L589="Y","dessicated","")</f>
        <v/>
      </c>
    </row>
    <row r="590" spans="1:100" ht="16.5" x14ac:dyDescent="0.3">
      <c r="A590" s="7"/>
      <c r="B590" s="19"/>
      <c r="C590" s="19"/>
      <c r="D590" s="19"/>
      <c r="E590" s="19"/>
      <c r="F590" s="19"/>
      <c r="G590" s="10"/>
      <c r="H590" s="14"/>
      <c r="I590" s="19"/>
      <c r="J590" s="19"/>
      <c r="K590" s="10"/>
      <c r="L590" s="19"/>
      <c r="M590" s="19"/>
      <c r="N590" s="19"/>
      <c r="O590" s="19"/>
      <c r="P590" s="19"/>
      <c r="Q590" s="24"/>
      <c r="R590" s="14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29"/>
      <c r="AL590" s="29"/>
      <c r="AM590" s="7"/>
      <c r="AN590" s="7"/>
      <c r="AO590" s="7"/>
      <c r="AP590" s="19"/>
      <c r="AQ590" s="19"/>
      <c r="AR590" s="19"/>
      <c r="AS590" s="14"/>
      <c r="AT590" s="19"/>
      <c r="AU590" s="19"/>
      <c r="AV590" s="19"/>
      <c r="AW590" s="14"/>
      <c r="AX590" s="19"/>
      <c r="AY590" s="19"/>
      <c r="AZ590" s="19"/>
      <c r="BA590" s="19"/>
      <c r="BB590" s="19"/>
      <c r="BC590" s="19"/>
      <c r="BD590" s="19"/>
      <c r="BE590" s="19"/>
      <c r="BF590" s="14"/>
      <c r="BG590" s="35" t="str">
        <f>IF(BB590&lt;&gt;"","&lt;a href='https://www.inaturalist.org/observations/"&amp;BB590&amp;" 'target='_blank' style='color: blue'&gt;iNaturalist Record: "&amp;BB590&amp;"&lt;/a&gt; ","")</f>
        <v/>
      </c>
      <c r="BH590" s="36" t="str">
        <f>IF(AT590&lt;&gt;"",AT590&amp;". ","")</f>
        <v/>
      </c>
      <c r="BI590" s="36" t="str">
        <f>IF(AV590&lt;&gt;"","Land use/disturbance history: "&amp;AV590&amp;". ","")</f>
        <v/>
      </c>
      <c r="BJ590" s="36" t="str">
        <f>IF(AW590&lt;&gt;"","Slope in degrees: "&amp;AW590&amp;". ","")</f>
        <v/>
      </c>
      <c r="BK590" s="36" t="str">
        <f>IF(AX590&lt;&gt;"","Slope aspect: "&amp;AX590&amp;". ","")</f>
        <v/>
      </c>
      <c r="BL590" s="36" t="str">
        <f>IF(AY590&lt;&gt;"","Soil description: "&amp;AY590&amp;". ","")</f>
        <v/>
      </c>
      <c r="BM590" s="36" t="str">
        <f>IF(BA590&lt;&gt;"","Terrain: "&amp;BA590&amp;". ","")</f>
        <v/>
      </c>
      <c r="BN590" s="36" t="str">
        <f t="shared" si="99"/>
        <v/>
      </c>
      <c r="BO590" t="str">
        <f t="shared" si="100"/>
        <v/>
      </c>
      <c r="BP590" t="str">
        <f>IF(BD590&lt;&gt;"","Permit: "&amp;BD590,"")</f>
        <v/>
      </c>
      <c r="BQ590" s="41" t="str">
        <f>IF(AA590="Abundant","Estimated frequency within viewshed: Abundant (&gt;500).",IF(AA590="Common","Estimated frequency within viewshed: Common (101-500).",IF(AA590="Frequent","Estimated frequency within viewshed: Frequent (11-100).",IF(AA590="Occasional","Estimated frequency within viewshed: Occasional (6-10).",IF(AA590="Rare","Estimated frequency within viewshed: Rare (1-5).","")))))</f>
        <v/>
      </c>
      <c r="BR590" s="41" t="str">
        <f>IF(B590&lt;&gt;"",B590&amp;". ","")</f>
        <v/>
      </c>
      <c r="BS590" s="41" t="str">
        <f>IF(M590="Same individual","Tissue sample collected.",IF(M590="Same population","Tissue sample collected from another individual in the same population.",""))</f>
        <v/>
      </c>
      <c r="BT590" s="41" t="str">
        <f>IF(R590&lt;&gt;"","Seed sample collected from "&amp;R590&amp;" plants within the same population.","")</f>
        <v/>
      </c>
      <c r="BU590" s="41" t="str">
        <f>IF(AB590&lt;&gt;"",AB590&amp;". ","")</f>
        <v/>
      </c>
      <c r="BV590" s="41" t="str">
        <f>IF(AE590&lt;&gt;"","Landowner: "&amp;AE590&amp;".","")</f>
        <v/>
      </c>
      <c r="BW590" s="41" t="str">
        <f>IF(AF590&lt;&gt;"","Element Occurrence ID: "&amp;AF590&amp;".","")</f>
        <v/>
      </c>
      <c r="BX590" s="41" t="str">
        <f t="shared" si="101"/>
        <v/>
      </c>
      <c r="BY590" t="str">
        <f t="shared" si="102"/>
        <v/>
      </c>
      <c r="BZ590" s="41" t="str">
        <f t="shared" si="103"/>
        <v/>
      </c>
      <c r="CA590" t="str">
        <f t="shared" si="104"/>
        <v/>
      </c>
      <c r="CB590" s="41" t="str">
        <f>IF(AU590&lt;&gt;"","Area immediately surrounding specimen: "&amp;AU590&amp;".","")</f>
        <v/>
      </c>
      <c r="CC590" s="41" t="str">
        <f>IF(T590&lt;&gt;"","Habit: "&amp;T590&amp;".","")</f>
        <v/>
      </c>
      <c r="CD590" s="41" t="str">
        <f>IF(U590&lt;&gt;"","Life history habit: "&amp;U590&amp;".","")</f>
        <v/>
      </c>
      <c r="CE590" s="41" t="str">
        <f>IF(V590&lt;&gt;"","Graminoid habit: "&amp;V590&amp;".","")</f>
        <v/>
      </c>
      <c r="CF590" s="41" t="str">
        <f>IF(W590&lt;&gt;"","Flower color: "&amp;W590&amp;".","")</f>
        <v/>
      </c>
      <c r="CG590" s="41" t="str">
        <f>IF(X590&lt;&gt;"","Height in centimeters: "&amp;X590&amp;".","")</f>
        <v/>
      </c>
      <c r="CH590" s="41" t="str">
        <f>IF(Y590&lt;&gt;"",Y590&amp;".","")</f>
        <v/>
      </c>
      <c r="CI590" s="41" t="str">
        <f t="shared" si="105"/>
        <v/>
      </c>
      <c r="CJ590" t="str">
        <f t="shared" si="106"/>
        <v/>
      </c>
      <c r="CK590" s="41" t="str">
        <f>IF(T590&lt;&gt;"","''habit'':"&amp;"''"&amp;T590&amp;"'',","")</f>
        <v/>
      </c>
      <c r="CL590" s="41" t="str">
        <f>IF(U590&lt;&gt;"","''life cycle habit'':"&amp;"''"&amp;U590&amp;"'',","")</f>
        <v/>
      </c>
      <c r="CM590" s="41" t="str">
        <f>IF(V590&lt;&gt;"","''graminoidHabit'':"&amp;"''"&amp;V590&amp;"'',","")</f>
        <v/>
      </c>
      <c r="CN590" s="41" t="str">
        <f>IF(W590&lt;&gt;"","''flower color'':"&amp;"''"&amp;W590&amp;"'',","")</f>
        <v/>
      </c>
      <c r="CO590" s="41" t="str">
        <f>IF(X590&lt;&gt;"","''heightInCentimeters'':"&amp;X590&amp;",","")</f>
        <v/>
      </c>
      <c r="CP590" s="41" t="str">
        <f>IF(Y590&lt;&gt;"",Y590,"")</f>
        <v/>
      </c>
      <c r="CQ590" s="41" t="str">
        <f t="shared" si="107"/>
        <v/>
      </c>
      <c r="CR590" s="42" t="str">
        <f t="shared" si="108"/>
        <v/>
      </c>
      <c r="CS590" t="str">
        <f t="shared" si="109"/>
        <v/>
      </c>
      <c r="CT590" t="str">
        <f>IF(L590="Y","tissue","")</f>
        <v/>
      </c>
      <c r="CU590" t="str">
        <f>IF(L590="Y","in collection","")</f>
        <v/>
      </c>
      <c r="CV590" t="str">
        <f>IF(L590="Y","dessicated","")</f>
        <v/>
      </c>
    </row>
    <row r="591" spans="1:100" ht="16.5" x14ac:dyDescent="0.3">
      <c r="A591" s="7"/>
      <c r="B591" s="19"/>
      <c r="C591" s="19"/>
      <c r="D591" s="19"/>
      <c r="E591" s="19"/>
      <c r="F591" s="19"/>
      <c r="G591" s="10"/>
      <c r="H591" s="14"/>
      <c r="I591" s="19"/>
      <c r="J591" s="19"/>
      <c r="K591" s="10"/>
      <c r="L591" s="19"/>
      <c r="M591" s="19"/>
      <c r="N591" s="19"/>
      <c r="O591" s="19"/>
      <c r="P591" s="19"/>
      <c r="Q591" s="24"/>
      <c r="R591" s="14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29"/>
      <c r="AL591" s="29"/>
      <c r="AM591" s="7"/>
      <c r="AN591" s="7"/>
      <c r="AO591" s="7"/>
      <c r="AP591" s="19"/>
      <c r="AQ591" s="19"/>
      <c r="AR591" s="19"/>
      <c r="AS591" s="14"/>
      <c r="AT591" s="19"/>
      <c r="AU591" s="19"/>
      <c r="AV591" s="19"/>
      <c r="AW591" s="14"/>
      <c r="AX591" s="19"/>
      <c r="AY591" s="19"/>
      <c r="AZ591" s="19"/>
      <c r="BA591" s="19"/>
      <c r="BB591" s="19"/>
      <c r="BC591" s="19"/>
      <c r="BD591" s="19"/>
      <c r="BE591" s="19"/>
      <c r="BF591" s="14"/>
      <c r="BG591" s="35" t="str">
        <f>IF(BB591&lt;&gt;"","&lt;a href='https://www.inaturalist.org/observations/"&amp;BB591&amp;" 'target='_blank' style='color: blue'&gt;iNaturalist Record: "&amp;BB591&amp;"&lt;/a&gt; ","")</f>
        <v/>
      </c>
      <c r="BH591" s="36" t="str">
        <f>IF(AT591&lt;&gt;"",AT591&amp;". ","")</f>
        <v/>
      </c>
      <c r="BI591" s="36" t="str">
        <f>IF(AV591&lt;&gt;"","Land use/disturbance history: "&amp;AV591&amp;". ","")</f>
        <v/>
      </c>
      <c r="BJ591" s="36" t="str">
        <f>IF(AW591&lt;&gt;"","Slope in degrees: "&amp;AW591&amp;". ","")</f>
        <v/>
      </c>
      <c r="BK591" s="36" t="str">
        <f>IF(AX591&lt;&gt;"","Slope aspect: "&amp;AX591&amp;". ","")</f>
        <v/>
      </c>
      <c r="BL591" s="36" t="str">
        <f>IF(AY591&lt;&gt;"","Soil description: "&amp;AY591&amp;". ","")</f>
        <v/>
      </c>
      <c r="BM591" s="36" t="str">
        <f>IF(BA591&lt;&gt;"","Terrain: "&amp;BA591&amp;". ","")</f>
        <v/>
      </c>
      <c r="BN591" s="36" t="str">
        <f t="shared" si="99"/>
        <v/>
      </c>
      <c r="BO591" t="str">
        <f t="shared" si="100"/>
        <v/>
      </c>
      <c r="BP591" t="str">
        <f>IF(BD591&lt;&gt;"","Permit: "&amp;BD591,"")</f>
        <v/>
      </c>
      <c r="BQ591" s="41" t="str">
        <f>IF(AA591="Abundant","Estimated frequency within viewshed: Abundant (&gt;500).",IF(AA591="Common","Estimated frequency within viewshed: Common (101-500).",IF(AA591="Frequent","Estimated frequency within viewshed: Frequent (11-100).",IF(AA591="Occasional","Estimated frequency within viewshed: Occasional (6-10).",IF(AA591="Rare","Estimated frequency within viewshed: Rare (1-5).","")))))</f>
        <v/>
      </c>
      <c r="BR591" s="41" t="str">
        <f>IF(B591&lt;&gt;"",B591&amp;". ","")</f>
        <v/>
      </c>
      <c r="BS591" s="41" t="str">
        <f>IF(M591="Same individual","Tissue sample collected.",IF(M591="Same population","Tissue sample collected from another individual in the same population.",""))</f>
        <v/>
      </c>
      <c r="BT591" s="41" t="str">
        <f>IF(R591&lt;&gt;"","Seed sample collected from "&amp;R591&amp;" plants within the same population.","")</f>
        <v/>
      </c>
      <c r="BU591" s="41" t="str">
        <f>IF(AB591&lt;&gt;"",AB591&amp;". ","")</f>
        <v/>
      </c>
      <c r="BV591" s="41" t="str">
        <f>IF(AE591&lt;&gt;"","Landowner: "&amp;AE591&amp;".","")</f>
        <v/>
      </c>
      <c r="BW591" s="41" t="str">
        <f>IF(AF591&lt;&gt;"","Element Occurrence ID: "&amp;AF591&amp;".","")</f>
        <v/>
      </c>
      <c r="BX591" s="41" t="str">
        <f t="shared" si="101"/>
        <v/>
      </c>
      <c r="BY591" t="str">
        <f t="shared" si="102"/>
        <v/>
      </c>
      <c r="BZ591" s="41" t="str">
        <f t="shared" si="103"/>
        <v/>
      </c>
      <c r="CA591" t="str">
        <f t="shared" si="104"/>
        <v/>
      </c>
      <c r="CB591" s="41" t="str">
        <f>IF(AU591&lt;&gt;"","Area immediately surrounding specimen: "&amp;AU591&amp;".","")</f>
        <v/>
      </c>
      <c r="CC591" s="41" t="str">
        <f>IF(T591&lt;&gt;"","Habit: "&amp;T591&amp;".","")</f>
        <v/>
      </c>
      <c r="CD591" s="41" t="str">
        <f>IF(U591&lt;&gt;"","Life history habit: "&amp;U591&amp;".","")</f>
        <v/>
      </c>
      <c r="CE591" s="41" t="str">
        <f>IF(V591&lt;&gt;"","Graminoid habit: "&amp;V591&amp;".","")</f>
        <v/>
      </c>
      <c r="CF591" s="41" t="str">
        <f>IF(W591&lt;&gt;"","Flower color: "&amp;W591&amp;".","")</f>
        <v/>
      </c>
      <c r="CG591" s="41" t="str">
        <f>IF(X591&lt;&gt;"","Height in centimeters: "&amp;X591&amp;".","")</f>
        <v/>
      </c>
      <c r="CH591" s="41" t="str">
        <f>IF(Y591&lt;&gt;"",Y591&amp;".","")</f>
        <v/>
      </c>
      <c r="CI591" s="41" t="str">
        <f t="shared" si="105"/>
        <v/>
      </c>
      <c r="CJ591" t="str">
        <f t="shared" si="106"/>
        <v/>
      </c>
      <c r="CK591" s="41" t="str">
        <f>IF(T591&lt;&gt;"","''habit'':"&amp;"''"&amp;T591&amp;"'',","")</f>
        <v/>
      </c>
      <c r="CL591" s="41" t="str">
        <f>IF(U591&lt;&gt;"","''life cycle habit'':"&amp;"''"&amp;U591&amp;"'',","")</f>
        <v/>
      </c>
      <c r="CM591" s="41" t="str">
        <f>IF(V591&lt;&gt;"","''graminoidHabit'':"&amp;"''"&amp;V591&amp;"'',","")</f>
        <v/>
      </c>
      <c r="CN591" s="41" t="str">
        <f>IF(W591&lt;&gt;"","''flower color'':"&amp;"''"&amp;W591&amp;"'',","")</f>
        <v/>
      </c>
      <c r="CO591" s="41" t="str">
        <f>IF(X591&lt;&gt;"","''heightInCentimeters'':"&amp;X591&amp;",","")</f>
        <v/>
      </c>
      <c r="CP591" s="41" t="str">
        <f>IF(Y591&lt;&gt;"",Y591,"")</f>
        <v/>
      </c>
      <c r="CQ591" s="41" t="str">
        <f t="shared" si="107"/>
        <v/>
      </c>
      <c r="CR591" s="42" t="str">
        <f t="shared" si="108"/>
        <v/>
      </c>
      <c r="CS591" t="str">
        <f t="shared" si="109"/>
        <v/>
      </c>
      <c r="CT591" t="str">
        <f>IF(L591="Y","tissue","")</f>
        <v/>
      </c>
      <c r="CU591" t="str">
        <f>IF(L591="Y","in collection","")</f>
        <v/>
      </c>
      <c r="CV591" t="str">
        <f>IF(L591="Y","dessicated","")</f>
        <v/>
      </c>
    </row>
    <row r="592" spans="1:100" ht="16.5" x14ac:dyDescent="0.3">
      <c r="A592" s="7"/>
      <c r="B592" s="19"/>
      <c r="C592" s="19"/>
      <c r="D592" s="19"/>
      <c r="E592" s="19"/>
      <c r="F592" s="19"/>
      <c r="G592" s="10"/>
      <c r="H592" s="14"/>
      <c r="I592" s="19"/>
      <c r="J592" s="19"/>
      <c r="K592" s="10"/>
      <c r="L592" s="19"/>
      <c r="M592" s="19"/>
      <c r="N592" s="19"/>
      <c r="O592" s="19"/>
      <c r="P592" s="19"/>
      <c r="Q592" s="24"/>
      <c r="R592" s="14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29"/>
      <c r="AL592" s="29"/>
      <c r="AM592" s="7"/>
      <c r="AN592" s="7"/>
      <c r="AO592" s="7"/>
      <c r="AP592" s="19"/>
      <c r="AQ592" s="19"/>
      <c r="AR592" s="19"/>
      <c r="AS592" s="14"/>
      <c r="AT592" s="19"/>
      <c r="AU592" s="19"/>
      <c r="AV592" s="19"/>
      <c r="AW592" s="14"/>
      <c r="AX592" s="19"/>
      <c r="AY592" s="19"/>
      <c r="AZ592" s="19"/>
      <c r="BA592" s="19"/>
      <c r="BB592" s="19"/>
      <c r="BC592" s="19"/>
      <c r="BD592" s="19"/>
      <c r="BE592" s="19"/>
      <c r="BF592" s="14"/>
      <c r="BG592" s="35" t="str">
        <f>IF(BB592&lt;&gt;"","&lt;a href='https://www.inaturalist.org/observations/"&amp;BB592&amp;" 'target='_blank' style='color: blue'&gt;iNaturalist Record: "&amp;BB592&amp;"&lt;/a&gt; ","")</f>
        <v/>
      </c>
      <c r="BH592" s="36" t="str">
        <f>IF(AT592&lt;&gt;"",AT592&amp;". ","")</f>
        <v/>
      </c>
      <c r="BI592" s="36" t="str">
        <f>IF(AV592&lt;&gt;"","Land use/disturbance history: "&amp;AV592&amp;". ","")</f>
        <v/>
      </c>
      <c r="BJ592" s="36" t="str">
        <f>IF(AW592&lt;&gt;"","Slope in degrees: "&amp;AW592&amp;". ","")</f>
        <v/>
      </c>
      <c r="BK592" s="36" t="str">
        <f>IF(AX592&lt;&gt;"","Slope aspect: "&amp;AX592&amp;". ","")</f>
        <v/>
      </c>
      <c r="BL592" s="36" t="str">
        <f>IF(AY592&lt;&gt;"","Soil description: "&amp;AY592&amp;". ","")</f>
        <v/>
      </c>
      <c r="BM592" s="36" t="str">
        <f>IF(BA592&lt;&gt;"","Terrain: "&amp;BA592&amp;". ","")</f>
        <v/>
      </c>
      <c r="BN592" s="36" t="str">
        <f t="shared" si="99"/>
        <v/>
      </c>
      <c r="BO592" t="str">
        <f t="shared" si="100"/>
        <v/>
      </c>
      <c r="BP592" t="str">
        <f>IF(BD592&lt;&gt;"","Permit: "&amp;BD592,"")</f>
        <v/>
      </c>
      <c r="BQ592" s="41" t="str">
        <f>IF(AA592="Abundant","Estimated frequency within viewshed: Abundant (&gt;500).",IF(AA592="Common","Estimated frequency within viewshed: Common (101-500).",IF(AA592="Frequent","Estimated frequency within viewshed: Frequent (11-100).",IF(AA592="Occasional","Estimated frequency within viewshed: Occasional (6-10).",IF(AA592="Rare","Estimated frequency within viewshed: Rare (1-5).","")))))</f>
        <v/>
      </c>
      <c r="BR592" s="41" t="str">
        <f>IF(B592&lt;&gt;"",B592&amp;". ","")</f>
        <v/>
      </c>
      <c r="BS592" s="41" t="str">
        <f>IF(M592="Same individual","Tissue sample collected.",IF(M592="Same population","Tissue sample collected from another individual in the same population.",""))</f>
        <v/>
      </c>
      <c r="BT592" s="41" t="str">
        <f>IF(R592&lt;&gt;"","Seed sample collected from "&amp;R592&amp;" plants within the same population.","")</f>
        <v/>
      </c>
      <c r="BU592" s="41" t="str">
        <f>IF(AB592&lt;&gt;"",AB592&amp;". ","")</f>
        <v/>
      </c>
      <c r="BV592" s="41" t="str">
        <f>IF(AE592&lt;&gt;"","Landowner: "&amp;AE592&amp;".","")</f>
        <v/>
      </c>
      <c r="BW592" s="41" t="str">
        <f>IF(AF592&lt;&gt;"","Element Occurrence ID: "&amp;AF592&amp;".","")</f>
        <v/>
      </c>
      <c r="BX592" s="41" t="str">
        <f t="shared" si="101"/>
        <v/>
      </c>
      <c r="BY592" t="str">
        <f t="shared" si="102"/>
        <v/>
      </c>
      <c r="BZ592" s="41" t="str">
        <f t="shared" si="103"/>
        <v/>
      </c>
      <c r="CA592" t="str">
        <f t="shared" si="104"/>
        <v/>
      </c>
      <c r="CB592" s="41" t="str">
        <f>IF(AU592&lt;&gt;"","Area immediately surrounding specimen: "&amp;AU592&amp;".","")</f>
        <v/>
      </c>
      <c r="CC592" s="41" t="str">
        <f>IF(T592&lt;&gt;"","Habit: "&amp;T592&amp;".","")</f>
        <v/>
      </c>
      <c r="CD592" s="41" t="str">
        <f>IF(U592&lt;&gt;"","Life history habit: "&amp;U592&amp;".","")</f>
        <v/>
      </c>
      <c r="CE592" s="41" t="str">
        <f>IF(V592&lt;&gt;"","Graminoid habit: "&amp;V592&amp;".","")</f>
        <v/>
      </c>
      <c r="CF592" s="41" t="str">
        <f>IF(W592&lt;&gt;"","Flower color: "&amp;W592&amp;".","")</f>
        <v/>
      </c>
      <c r="CG592" s="41" t="str">
        <f>IF(X592&lt;&gt;"","Height in centimeters: "&amp;X592&amp;".","")</f>
        <v/>
      </c>
      <c r="CH592" s="41" t="str">
        <f>IF(Y592&lt;&gt;"",Y592&amp;".","")</f>
        <v/>
      </c>
      <c r="CI592" s="41" t="str">
        <f t="shared" si="105"/>
        <v/>
      </c>
      <c r="CJ592" t="str">
        <f t="shared" si="106"/>
        <v/>
      </c>
      <c r="CK592" s="41" t="str">
        <f>IF(T592&lt;&gt;"","''habit'':"&amp;"''"&amp;T592&amp;"'',","")</f>
        <v/>
      </c>
      <c r="CL592" s="41" t="str">
        <f>IF(U592&lt;&gt;"","''life cycle habit'':"&amp;"''"&amp;U592&amp;"'',","")</f>
        <v/>
      </c>
      <c r="CM592" s="41" t="str">
        <f>IF(V592&lt;&gt;"","''graminoidHabit'':"&amp;"''"&amp;V592&amp;"'',","")</f>
        <v/>
      </c>
      <c r="CN592" s="41" t="str">
        <f>IF(W592&lt;&gt;"","''flower color'':"&amp;"''"&amp;W592&amp;"'',","")</f>
        <v/>
      </c>
      <c r="CO592" s="41" t="str">
        <f>IF(X592&lt;&gt;"","''heightInCentimeters'':"&amp;X592&amp;",","")</f>
        <v/>
      </c>
      <c r="CP592" s="41" t="str">
        <f>IF(Y592&lt;&gt;"",Y592,"")</f>
        <v/>
      </c>
      <c r="CQ592" s="41" t="str">
        <f t="shared" si="107"/>
        <v/>
      </c>
      <c r="CR592" s="42" t="str">
        <f t="shared" si="108"/>
        <v/>
      </c>
      <c r="CS592" t="str">
        <f t="shared" si="109"/>
        <v/>
      </c>
      <c r="CT592" t="str">
        <f>IF(L592="Y","tissue","")</f>
        <v/>
      </c>
      <c r="CU592" t="str">
        <f>IF(L592="Y","in collection","")</f>
        <v/>
      </c>
      <c r="CV592" t="str">
        <f>IF(L592="Y","dessicated","")</f>
        <v/>
      </c>
    </row>
    <row r="593" spans="1:100" ht="16.5" x14ac:dyDescent="0.3">
      <c r="A593" s="7"/>
      <c r="B593" s="19"/>
      <c r="C593" s="19"/>
      <c r="D593" s="19"/>
      <c r="E593" s="19"/>
      <c r="F593" s="19"/>
      <c r="G593" s="10"/>
      <c r="H593" s="14"/>
      <c r="I593" s="19"/>
      <c r="J593" s="19"/>
      <c r="K593" s="10"/>
      <c r="L593" s="19"/>
      <c r="M593" s="19"/>
      <c r="N593" s="19"/>
      <c r="O593" s="19"/>
      <c r="P593" s="19"/>
      <c r="Q593" s="24"/>
      <c r="R593" s="14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29"/>
      <c r="AL593" s="29"/>
      <c r="AM593" s="7"/>
      <c r="AN593" s="7"/>
      <c r="AO593" s="7"/>
      <c r="AP593" s="19"/>
      <c r="AQ593" s="19"/>
      <c r="AR593" s="19"/>
      <c r="AS593" s="14"/>
      <c r="AT593" s="19"/>
      <c r="AU593" s="19"/>
      <c r="AV593" s="19"/>
      <c r="AW593" s="14"/>
      <c r="AX593" s="19"/>
      <c r="AY593" s="19"/>
      <c r="AZ593" s="19"/>
      <c r="BA593" s="19"/>
      <c r="BB593" s="19"/>
      <c r="BC593" s="19"/>
      <c r="BD593" s="19"/>
      <c r="BE593" s="19"/>
      <c r="BF593" s="14"/>
      <c r="BG593" s="35" t="str">
        <f>IF(BB593&lt;&gt;"","&lt;a href='https://www.inaturalist.org/observations/"&amp;BB593&amp;" 'target='_blank' style='color: blue'&gt;iNaturalist Record: "&amp;BB593&amp;"&lt;/a&gt; ","")</f>
        <v/>
      </c>
      <c r="BH593" s="36" t="str">
        <f>IF(AT593&lt;&gt;"",AT593&amp;". ","")</f>
        <v/>
      </c>
      <c r="BI593" s="36" t="str">
        <f>IF(AV593&lt;&gt;"","Land use/disturbance history: "&amp;AV593&amp;". ","")</f>
        <v/>
      </c>
      <c r="BJ593" s="36" t="str">
        <f>IF(AW593&lt;&gt;"","Slope in degrees: "&amp;AW593&amp;". ","")</f>
        <v/>
      </c>
      <c r="BK593" s="36" t="str">
        <f>IF(AX593&lt;&gt;"","Slope aspect: "&amp;AX593&amp;". ","")</f>
        <v/>
      </c>
      <c r="BL593" s="36" t="str">
        <f>IF(AY593&lt;&gt;"","Soil description: "&amp;AY593&amp;". ","")</f>
        <v/>
      </c>
      <c r="BM593" s="36" t="str">
        <f>IF(BA593&lt;&gt;"","Terrain: "&amp;BA593&amp;". ","")</f>
        <v/>
      </c>
      <c r="BN593" s="36" t="str">
        <f t="shared" si="99"/>
        <v/>
      </c>
      <c r="BO593" t="str">
        <f t="shared" si="100"/>
        <v/>
      </c>
      <c r="BP593" t="str">
        <f>IF(BD593&lt;&gt;"","Permit: "&amp;BD593,"")</f>
        <v/>
      </c>
      <c r="BQ593" s="41" t="str">
        <f>IF(AA593="Abundant","Estimated frequency within viewshed: Abundant (&gt;500).",IF(AA593="Common","Estimated frequency within viewshed: Common (101-500).",IF(AA593="Frequent","Estimated frequency within viewshed: Frequent (11-100).",IF(AA593="Occasional","Estimated frequency within viewshed: Occasional (6-10).",IF(AA593="Rare","Estimated frequency within viewshed: Rare (1-5).","")))))</f>
        <v/>
      </c>
      <c r="BR593" s="41" t="str">
        <f>IF(B593&lt;&gt;"",B593&amp;". ","")</f>
        <v/>
      </c>
      <c r="BS593" s="41" t="str">
        <f>IF(M593="Same individual","Tissue sample collected.",IF(M593="Same population","Tissue sample collected from another individual in the same population.",""))</f>
        <v/>
      </c>
      <c r="BT593" s="41" t="str">
        <f>IF(R593&lt;&gt;"","Seed sample collected from "&amp;R593&amp;" plants within the same population.","")</f>
        <v/>
      </c>
      <c r="BU593" s="41" t="str">
        <f>IF(AB593&lt;&gt;"",AB593&amp;". ","")</f>
        <v/>
      </c>
      <c r="BV593" s="41" t="str">
        <f>IF(AE593&lt;&gt;"","Landowner: "&amp;AE593&amp;".","")</f>
        <v/>
      </c>
      <c r="BW593" s="41" t="str">
        <f>IF(AF593&lt;&gt;"","Element Occurrence ID: "&amp;AF593&amp;".","")</f>
        <v/>
      </c>
      <c r="BX593" s="41" t="str">
        <f t="shared" si="101"/>
        <v/>
      </c>
      <c r="BY593" t="str">
        <f t="shared" si="102"/>
        <v/>
      </c>
      <c r="BZ593" s="41" t="str">
        <f t="shared" si="103"/>
        <v/>
      </c>
      <c r="CA593" t="str">
        <f t="shared" si="104"/>
        <v/>
      </c>
      <c r="CB593" s="41" t="str">
        <f>IF(AU593&lt;&gt;"","Area immediately surrounding specimen: "&amp;AU593&amp;".","")</f>
        <v/>
      </c>
      <c r="CC593" s="41" t="str">
        <f>IF(T593&lt;&gt;"","Habit: "&amp;T593&amp;".","")</f>
        <v/>
      </c>
      <c r="CD593" s="41" t="str">
        <f>IF(U593&lt;&gt;"","Life history habit: "&amp;U593&amp;".","")</f>
        <v/>
      </c>
      <c r="CE593" s="41" t="str">
        <f>IF(V593&lt;&gt;"","Graminoid habit: "&amp;V593&amp;".","")</f>
        <v/>
      </c>
      <c r="CF593" s="41" t="str">
        <f>IF(W593&lt;&gt;"","Flower color: "&amp;W593&amp;".","")</f>
        <v/>
      </c>
      <c r="CG593" s="41" t="str">
        <f>IF(X593&lt;&gt;"","Height in centimeters: "&amp;X593&amp;".","")</f>
        <v/>
      </c>
      <c r="CH593" s="41" t="str">
        <f>IF(Y593&lt;&gt;"",Y593&amp;".","")</f>
        <v/>
      </c>
      <c r="CI593" s="41" t="str">
        <f t="shared" si="105"/>
        <v/>
      </c>
      <c r="CJ593" t="str">
        <f t="shared" si="106"/>
        <v/>
      </c>
      <c r="CK593" s="41" t="str">
        <f>IF(T593&lt;&gt;"","''habit'':"&amp;"''"&amp;T593&amp;"'',","")</f>
        <v/>
      </c>
      <c r="CL593" s="41" t="str">
        <f>IF(U593&lt;&gt;"","''life cycle habit'':"&amp;"''"&amp;U593&amp;"'',","")</f>
        <v/>
      </c>
      <c r="CM593" s="41" t="str">
        <f>IF(V593&lt;&gt;"","''graminoidHabit'':"&amp;"''"&amp;V593&amp;"'',","")</f>
        <v/>
      </c>
      <c r="CN593" s="41" t="str">
        <f>IF(W593&lt;&gt;"","''flower color'':"&amp;"''"&amp;W593&amp;"'',","")</f>
        <v/>
      </c>
      <c r="CO593" s="41" t="str">
        <f>IF(X593&lt;&gt;"","''heightInCentimeters'':"&amp;X593&amp;",","")</f>
        <v/>
      </c>
      <c r="CP593" s="41" t="str">
        <f>IF(Y593&lt;&gt;"",Y593,"")</f>
        <v/>
      </c>
      <c r="CQ593" s="41" t="str">
        <f t="shared" si="107"/>
        <v/>
      </c>
      <c r="CR593" s="42" t="str">
        <f t="shared" si="108"/>
        <v/>
      </c>
      <c r="CS593" t="str">
        <f t="shared" si="109"/>
        <v/>
      </c>
      <c r="CT593" t="str">
        <f>IF(L593="Y","tissue","")</f>
        <v/>
      </c>
      <c r="CU593" t="str">
        <f>IF(L593="Y","in collection","")</f>
        <v/>
      </c>
      <c r="CV593" t="str">
        <f>IF(L593="Y","dessicated","")</f>
        <v/>
      </c>
    </row>
    <row r="594" spans="1:100" ht="16.5" x14ac:dyDescent="0.3">
      <c r="A594" s="7"/>
      <c r="B594" s="19"/>
      <c r="C594" s="19"/>
      <c r="D594" s="19"/>
      <c r="E594" s="19"/>
      <c r="F594" s="19"/>
      <c r="G594" s="10"/>
      <c r="H594" s="14"/>
      <c r="I594" s="19"/>
      <c r="J594" s="19"/>
      <c r="K594" s="10"/>
      <c r="L594" s="19"/>
      <c r="M594" s="19"/>
      <c r="N594" s="19"/>
      <c r="O594" s="19"/>
      <c r="P594" s="19"/>
      <c r="Q594" s="24"/>
      <c r="R594" s="14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29"/>
      <c r="AL594" s="29"/>
      <c r="AM594" s="7"/>
      <c r="AN594" s="7"/>
      <c r="AO594" s="7"/>
      <c r="AP594" s="19"/>
      <c r="AQ594" s="19"/>
      <c r="AR594" s="19"/>
      <c r="AS594" s="14"/>
      <c r="AT594" s="19"/>
      <c r="AU594" s="19"/>
      <c r="AV594" s="19"/>
      <c r="AW594" s="14"/>
      <c r="AX594" s="19"/>
      <c r="AY594" s="19"/>
      <c r="AZ594" s="19"/>
      <c r="BA594" s="19"/>
      <c r="BB594" s="19"/>
      <c r="BC594" s="19"/>
      <c r="BD594" s="19"/>
      <c r="BE594" s="19"/>
      <c r="BF594" s="14"/>
      <c r="BG594" s="35" t="str">
        <f>IF(BB594&lt;&gt;"","&lt;a href='https://www.inaturalist.org/observations/"&amp;BB594&amp;" 'target='_blank' style='color: blue'&gt;iNaturalist Record: "&amp;BB594&amp;"&lt;/a&gt; ","")</f>
        <v/>
      </c>
      <c r="BH594" s="36" t="str">
        <f>IF(AT594&lt;&gt;"",AT594&amp;". ","")</f>
        <v/>
      </c>
      <c r="BI594" s="36" t="str">
        <f>IF(AV594&lt;&gt;"","Land use/disturbance history: "&amp;AV594&amp;". ","")</f>
        <v/>
      </c>
      <c r="BJ594" s="36" t="str">
        <f>IF(AW594&lt;&gt;"","Slope in degrees: "&amp;AW594&amp;". ","")</f>
        <v/>
      </c>
      <c r="BK594" s="36" t="str">
        <f>IF(AX594&lt;&gt;"","Slope aspect: "&amp;AX594&amp;". ","")</f>
        <v/>
      </c>
      <c r="BL594" s="36" t="str">
        <f>IF(AY594&lt;&gt;"","Soil description: "&amp;AY594&amp;". ","")</f>
        <v/>
      </c>
      <c r="BM594" s="36" t="str">
        <f>IF(BA594&lt;&gt;"","Terrain: "&amp;BA594&amp;". ","")</f>
        <v/>
      </c>
      <c r="BN594" s="36" t="str">
        <f t="shared" si="99"/>
        <v/>
      </c>
      <c r="BO594" t="str">
        <f t="shared" si="100"/>
        <v/>
      </c>
      <c r="BP594" t="str">
        <f>IF(BD594&lt;&gt;"","Permit: "&amp;BD594,"")</f>
        <v/>
      </c>
      <c r="BQ594" s="41" t="str">
        <f>IF(AA594="Abundant","Estimated frequency within viewshed: Abundant (&gt;500).",IF(AA594="Common","Estimated frequency within viewshed: Common (101-500).",IF(AA594="Frequent","Estimated frequency within viewshed: Frequent (11-100).",IF(AA594="Occasional","Estimated frequency within viewshed: Occasional (6-10).",IF(AA594="Rare","Estimated frequency within viewshed: Rare (1-5).","")))))</f>
        <v/>
      </c>
      <c r="BR594" s="41" t="str">
        <f>IF(B594&lt;&gt;"",B594&amp;". ","")</f>
        <v/>
      </c>
      <c r="BS594" s="41" t="str">
        <f>IF(M594="Same individual","Tissue sample collected.",IF(M594="Same population","Tissue sample collected from another individual in the same population.",""))</f>
        <v/>
      </c>
      <c r="BT594" s="41" t="str">
        <f>IF(R594&lt;&gt;"","Seed sample collected from "&amp;R594&amp;" plants within the same population.","")</f>
        <v/>
      </c>
      <c r="BU594" s="41" t="str">
        <f>IF(AB594&lt;&gt;"",AB594&amp;". ","")</f>
        <v/>
      </c>
      <c r="BV594" s="41" t="str">
        <f>IF(AE594&lt;&gt;"","Landowner: "&amp;AE594&amp;".","")</f>
        <v/>
      </c>
      <c r="BW594" s="41" t="str">
        <f>IF(AF594&lt;&gt;"","Element Occurrence ID: "&amp;AF594&amp;".","")</f>
        <v/>
      </c>
      <c r="BX594" s="41" t="str">
        <f t="shared" si="101"/>
        <v/>
      </c>
      <c r="BY594" t="str">
        <f t="shared" si="102"/>
        <v/>
      </c>
      <c r="BZ594" s="41" t="str">
        <f t="shared" si="103"/>
        <v/>
      </c>
      <c r="CA594" t="str">
        <f t="shared" si="104"/>
        <v/>
      </c>
      <c r="CB594" s="41" t="str">
        <f>IF(AU594&lt;&gt;"","Area immediately surrounding specimen: "&amp;AU594&amp;".","")</f>
        <v/>
      </c>
      <c r="CC594" s="41" t="str">
        <f>IF(T594&lt;&gt;"","Habit: "&amp;T594&amp;".","")</f>
        <v/>
      </c>
      <c r="CD594" s="41" t="str">
        <f>IF(U594&lt;&gt;"","Life history habit: "&amp;U594&amp;".","")</f>
        <v/>
      </c>
      <c r="CE594" s="41" t="str">
        <f>IF(V594&lt;&gt;"","Graminoid habit: "&amp;V594&amp;".","")</f>
        <v/>
      </c>
      <c r="CF594" s="41" t="str">
        <f>IF(W594&lt;&gt;"","Flower color: "&amp;W594&amp;".","")</f>
        <v/>
      </c>
      <c r="CG594" s="41" t="str">
        <f>IF(X594&lt;&gt;"","Height in centimeters: "&amp;X594&amp;".","")</f>
        <v/>
      </c>
      <c r="CH594" s="41" t="str">
        <f>IF(Y594&lt;&gt;"",Y594&amp;".","")</f>
        <v/>
      </c>
      <c r="CI594" s="41" t="str">
        <f t="shared" si="105"/>
        <v/>
      </c>
      <c r="CJ594" t="str">
        <f t="shared" si="106"/>
        <v/>
      </c>
      <c r="CK594" s="41" t="str">
        <f>IF(T594&lt;&gt;"","''habit'':"&amp;"''"&amp;T594&amp;"'',","")</f>
        <v/>
      </c>
      <c r="CL594" s="41" t="str">
        <f>IF(U594&lt;&gt;"","''life cycle habit'':"&amp;"''"&amp;U594&amp;"'',","")</f>
        <v/>
      </c>
      <c r="CM594" s="41" t="str">
        <f>IF(V594&lt;&gt;"","''graminoidHabit'':"&amp;"''"&amp;V594&amp;"'',","")</f>
        <v/>
      </c>
      <c r="CN594" s="41" t="str">
        <f>IF(W594&lt;&gt;"","''flower color'':"&amp;"''"&amp;W594&amp;"'',","")</f>
        <v/>
      </c>
      <c r="CO594" s="41" t="str">
        <f>IF(X594&lt;&gt;"","''heightInCentimeters'':"&amp;X594&amp;",","")</f>
        <v/>
      </c>
      <c r="CP594" s="41" t="str">
        <f>IF(Y594&lt;&gt;"",Y594,"")</f>
        <v/>
      </c>
      <c r="CQ594" s="41" t="str">
        <f t="shared" si="107"/>
        <v/>
      </c>
      <c r="CR594" s="42" t="str">
        <f t="shared" si="108"/>
        <v/>
      </c>
      <c r="CS594" t="str">
        <f t="shared" si="109"/>
        <v/>
      </c>
      <c r="CT594" t="str">
        <f>IF(L594="Y","tissue","")</f>
        <v/>
      </c>
      <c r="CU594" t="str">
        <f>IF(L594="Y","in collection","")</f>
        <v/>
      </c>
      <c r="CV594" t="str">
        <f>IF(L594="Y","dessicated","")</f>
        <v/>
      </c>
    </row>
    <row r="595" spans="1:100" ht="16.5" x14ac:dyDescent="0.3">
      <c r="A595" s="7"/>
      <c r="B595" s="19"/>
      <c r="C595" s="19"/>
      <c r="D595" s="19"/>
      <c r="E595" s="19"/>
      <c r="F595" s="19"/>
      <c r="G595" s="10"/>
      <c r="H595" s="14"/>
      <c r="I595" s="19"/>
      <c r="J595" s="19"/>
      <c r="K595" s="10"/>
      <c r="L595" s="19"/>
      <c r="M595" s="19"/>
      <c r="N595" s="19"/>
      <c r="O595" s="19"/>
      <c r="P595" s="19"/>
      <c r="Q595" s="24"/>
      <c r="R595" s="14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29"/>
      <c r="AL595" s="29"/>
      <c r="AM595" s="7"/>
      <c r="AN595" s="7"/>
      <c r="AO595" s="7"/>
      <c r="AP595" s="19"/>
      <c r="AQ595" s="19"/>
      <c r="AR595" s="19"/>
      <c r="AS595" s="14"/>
      <c r="AT595" s="19"/>
      <c r="AU595" s="19"/>
      <c r="AV595" s="19"/>
      <c r="AW595" s="14"/>
      <c r="AX595" s="19"/>
      <c r="AY595" s="19"/>
      <c r="AZ595" s="19"/>
      <c r="BA595" s="19"/>
      <c r="BB595" s="19"/>
      <c r="BC595" s="19"/>
      <c r="BD595" s="19"/>
      <c r="BE595" s="19"/>
      <c r="BF595" s="14"/>
      <c r="BG595" s="35" t="str">
        <f>IF(BB595&lt;&gt;"","&lt;a href='https://www.inaturalist.org/observations/"&amp;BB595&amp;" 'target='_blank' style='color: blue'&gt;iNaturalist Record: "&amp;BB595&amp;"&lt;/a&gt; ","")</f>
        <v/>
      </c>
      <c r="BH595" s="36" t="str">
        <f>IF(AT595&lt;&gt;"",AT595&amp;". ","")</f>
        <v/>
      </c>
      <c r="BI595" s="36" t="str">
        <f>IF(AV595&lt;&gt;"","Land use/disturbance history: "&amp;AV595&amp;". ","")</f>
        <v/>
      </c>
      <c r="BJ595" s="36" t="str">
        <f>IF(AW595&lt;&gt;"","Slope in degrees: "&amp;AW595&amp;". ","")</f>
        <v/>
      </c>
      <c r="BK595" s="36" t="str">
        <f>IF(AX595&lt;&gt;"","Slope aspect: "&amp;AX595&amp;". ","")</f>
        <v/>
      </c>
      <c r="BL595" s="36" t="str">
        <f>IF(AY595&lt;&gt;"","Soil description: "&amp;AY595&amp;". ","")</f>
        <v/>
      </c>
      <c r="BM595" s="36" t="str">
        <f>IF(BA595&lt;&gt;"","Terrain: "&amp;BA595&amp;". ","")</f>
        <v/>
      </c>
      <c r="BN595" s="36" t="str">
        <f t="shared" si="99"/>
        <v/>
      </c>
      <c r="BO595" t="str">
        <f t="shared" si="100"/>
        <v/>
      </c>
      <c r="BP595" t="str">
        <f>IF(BD595&lt;&gt;"","Permit: "&amp;BD595,"")</f>
        <v/>
      </c>
      <c r="BQ595" s="41" t="str">
        <f>IF(AA595="Abundant","Estimated frequency within viewshed: Abundant (&gt;500).",IF(AA595="Common","Estimated frequency within viewshed: Common (101-500).",IF(AA595="Frequent","Estimated frequency within viewshed: Frequent (11-100).",IF(AA595="Occasional","Estimated frequency within viewshed: Occasional (6-10).",IF(AA595="Rare","Estimated frequency within viewshed: Rare (1-5).","")))))</f>
        <v/>
      </c>
      <c r="BR595" s="41" t="str">
        <f>IF(B595&lt;&gt;"",B595&amp;". ","")</f>
        <v/>
      </c>
      <c r="BS595" s="41" t="str">
        <f>IF(M595="Same individual","Tissue sample collected.",IF(M595="Same population","Tissue sample collected from another individual in the same population.",""))</f>
        <v/>
      </c>
      <c r="BT595" s="41" t="str">
        <f>IF(R595&lt;&gt;"","Seed sample collected from "&amp;R595&amp;" plants within the same population.","")</f>
        <v/>
      </c>
      <c r="BU595" s="41" t="str">
        <f>IF(AB595&lt;&gt;"",AB595&amp;". ","")</f>
        <v/>
      </c>
      <c r="BV595" s="41" t="str">
        <f>IF(AE595&lt;&gt;"","Landowner: "&amp;AE595&amp;".","")</f>
        <v/>
      </c>
      <c r="BW595" s="41" t="str">
        <f>IF(AF595&lt;&gt;"","Element Occurrence ID: "&amp;AF595&amp;".","")</f>
        <v/>
      </c>
      <c r="BX595" s="41" t="str">
        <f t="shared" si="101"/>
        <v/>
      </c>
      <c r="BY595" t="str">
        <f t="shared" si="102"/>
        <v/>
      </c>
      <c r="BZ595" s="41" t="str">
        <f t="shared" si="103"/>
        <v/>
      </c>
      <c r="CA595" t="str">
        <f t="shared" si="104"/>
        <v/>
      </c>
      <c r="CB595" s="41" t="str">
        <f>IF(AU595&lt;&gt;"","Area immediately surrounding specimen: "&amp;AU595&amp;".","")</f>
        <v/>
      </c>
      <c r="CC595" s="41" t="str">
        <f>IF(T595&lt;&gt;"","Habit: "&amp;T595&amp;".","")</f>
        <v/>
      </c>
      <c r="CD595" s="41" t="str">
        <f>IF(U595&lt;&gt;"","Life history habit: "&amp;U595&amp;".","")</f>
        <v/>
      </c>
      <c r="CE595" s="41" t="str">
        <f>IF(V595&lt;&gt;"","Graminoid habit: "&amp;V595&amp;".","")</f>
        <v/>
      </c>
      <c r="CF595" s="41" t="str">
        <f>IF(W595&lt;&gt;"","Flower color: "&amp;W595&amp;".","")</f>
        <v/>
      </c>
      <c r="CG595" s="41" t="str">
        <f>IF(X595&lt;&gt;"","Height in centimeters: "&amp;X595&amp;".","")</f>
        <v/>
      </c>
      <c r="CH595" s="41" t="str">
        <f>IF(Y595&lt;&gt;"",Y595&amp;".","")</f>
        <v/>
      </c>
      <c r="CI595" s="41" t="str">
        <f t="shared" si="105"/>
        <v/>
      </c>
      <c r="CJ595" t="str">
        <f t="shared" si="106"/>
        <v/>
      </c>
      <c r="CK595" s="41" t="str">
        <f>IF(T595&lt;&gt;"","''habit'':"&amp;"''"&amp;T595&amp;"'',","")</f>
        <v/>
      </c>
      <c r="CL595" s="41" t="str">
        <f>IF(U595&lt;&gt;"","''life cycle habit'':"&amp;"''"&amp;U595&amp;"'',","")</f>
        <v/>
      </c>
      <c r="CM595" s="41" t="str">
        <f>IF(V595&lt;&gt;"","''graminoidHabit'':"&amp;"''"&amp;V595&amp;"'',","")</f>
        <v/>
      </c>
      <c r="CN595" s="41" t="str">
        <f>IF(W595&lt;&gt;"","''flower color'':"&amp;"''"&amp;W595&amp;"'',","")</f>
        <v/>
      </c>
      <c r="CO595" s="41" t="str">
        <f>IF(X595&lt;&gt;"","''heightInCentimeters'':"&amp;X595&amp;",","")</f>
        <v/>
      </c>
      <c r="CP595" s="41" t="str">
        <f>IF(Y595&lt;&gt;"",Y595,"")</f>
        <v/>
      </c>
      <c r="CQ595" s="41" t="str">
        <f t="shared" si="107"/>
        <v/>
      </c>
      <c r="CR595" s="42" t="str">
        <f t="shared" si="108"/>
        <v/>
      </c>
      <c r="CS595" t="str">
        <f t="shared" si="109"/>
        <v/>
      </c>
      <c r="CT595" t="str">
        <f>IF(L595="Y","tissue","")</f>
        <v/>
      </c>
      <c r="CU595" t="str">
        <f>IF(L595="Y","in collection","")</f>
        <v/>
      </c>
      <c r="CV595" t="str">
        <f>IF(L595="Y","dessicated","")</f>
        <v/>
      </c>
    </row>
    <row r="596" spans="1:100" ht="16.5" x14ac:dyDescent="0.3">
      <c r="A596" s="7"/>
      <c r="B596" s="19"/>
      <c r="C596" s="19"/>
      <c r="D596" s="19"/>
      <c r="E596" s="19"/>
      <c r="F596" s="19"/>
      <c r="G596" s="10"/>
      <c r="H596" s="14"/>
      <c r="I596" s="19"/>
      <c r="J596" s="19"/>
      <c r="K596" s="10"/>
      <c r="L596" s="19"/>
      <c r="M596" s="19"/>
      <c r="N596" s="19"/>
      <c r="O596" s="19"/>
      <c r="P596" s="19"/>
      <c r="Q596" s="24"/>
      <c r="R596" s="14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29"/>
      <c r="AL596" s="29"/>
      <c r="AM596" s="7"/>
      <c r="AN596" s="7"/>
      <c r="AO596" s="7"/>
      <c r="AP596" s="19"/>
      <c r="AQ596" s="19"/>
      <c r="AR596" s="19"/>
      <c r="AS596" s="14"/>
      <c r="AT596" s="19"/>
      <c r="AU596" s="19"/>
      <c r="AV596" s="19"/>
      <c r="AW596" s="14"/>
      <c r="AX596" s="19"/>
      <c r="AY596" s="19"/>
      <c r="AZ596" s="19"/>
      <c r="BA596" s="19"/>
      <c r="BB596" s="19"/>
      <c r="BC596" s="19"/>
      <c r="BD596" s="19"/>
      <c r="BE596" s="19"/>
      <c r="BF596" s="14"/>
      <c r="BG596" s="35" t="str">
        <f>IF(BB596&lt;&gt;"","&lt;a href='https://www.inaturalist.org/observations/"&amp;BB596&amp;" 'target='_blank' style='color: blue'&gt;iNaturalist Record: "&amp;BB596&amp;"&lt;/a&gt; ","")</f>
        <v/>
      </c>
      <c r="BH596" s="36" t="str">
        <f>IF(AT596&lt;&gt;"",AT596&amp;". ","")</f>
        <v/>
      </c>
      <c r="BI596" s="36" t="str">
        <f>IF(AV596&lt;&gt;"","Land use/disturbance history: "&amp;AV596&amp;". ","")</f>
        <v/>
      </c>
      <c r="BJ596" s="36" t="str">
        <f>IF(AW596&lt;&gt;"","Slope in degrees: "&amp;AW596&amp;". ","")</f>
        <v/>
      </c>
      <c r="BK596" s="36" t="str">
        <f>IF(AX596&lt;&gt;"","Slope aspect: "&amp;AX596&amp;". ","")</f>
        <v/>
      </c>
      <c r="BL596" s="36" t="str">
        <f>IF(AY596&lt;&gt;"","Soil description: "&amp;AY596&amp;". ","")</f>
        <v/>
      </c>
      <c r="BM596" s="36" t="str">
        <f>IF(BA596&lt;&gt;"","Terrain: "&amp;BA596&amp;". ","")</f>
        <v/>
      </c>
      <c r="BN596" s="36" t="str">
        <f t="shared" si="99"/>
        <v/>
      </c>
      <c r="BO596" t="str">
        <f t="shared" si="100"/>
        <v/>
      </c>
      <c r="BP596" t="str">
        <f>IF(BD596&lt;&gt;"","Permit: "&amp;BD596,"")</f>
        <v/>
      </c>
      <c r="BQ596" s="41" t="str">
        <f>IF(AA596="Abundant","Estimated frequency within viewshed: Abundant (&gt;500).",IF(AA596="Common","Estimated frequency within viewshed: Common (101-500).",IF(AA596="Frequent","Estimated frequency within viewshed: Frequent (11-100).",IF(AA596="Occasional","Estimated frequency within viewshed: Occasional (6-10).",IF(AA596="Rare","Estimated frequency within viewshed: Rare (1-5).","")))))</f>
        <v/>
      </c>
      <c r="BR596" s="41" t="str">
        <f>IF(B596&lt;&gt;"",B596&amp;". ","")</f>
        <v/>
      </c>
      <c r="BS596" s="41" t="str">
        <f>IF(M596="Same individual","Tissue sample collected.",IF(M596="Same population","Tissue sample collected from another individual in the same population.",""))</f>
        <v/>
      </c>
      <c r="BT596" s="41" t="str">
        <f>IF(R596&lt;&gt;"","Seed sample collected from "&amp;R596&amp;" plants within the same population.","")</f>
        <v/>
      </c>
      <c r="BU596" s="41" t="str">
        <f>IF(AB596&lt;&gt;"",AB596&amp;". ","")</f>
        <v/>
      </c>
      <c r="BV596" s="41" t="str">
        <f>IF(AE596&lt;&gt;"","Landowner: "&amp;AE596&amp;".","")</f>
        <v/>
      </c>
      <c r="BW596" s="41" t="str">
        <f>IF(AF596&lt;&gt;"","Element Occurrence ID: "&amp;AF596&amp;".","")</f>
        <v/>
      </c>
      <c r="BX596" s="41" t="str">
        <f t="shared" si="101"/>
        <v/>
      </c>
      <c r="BY596" t="str">
        <f t="shared" si="102"/>
        <v/>
      </c>
      <c r="BZ596" s="41" t="str">
        <f t="shared" si="103"/>
        <v/>
      </c>
      <c r="CA596" t="str">
        <f t="shared" si="104"/>
        <v/>
      </c>
      <c r="CB596" s="41" t="str">
        <f>IF(AU596&lt;&gt;"","Area immediately surrounding specimen: "&amp;AU596&amp;".","")</f>
        <v/>
      </c>
      <c r="CC596" s="41" t="str">
        <f>IF(T596&lt;&gt;"","Habit: "&amp;T596&amp;".","")</f>
        <v/>
      </c>
      <c r="CD596" s="41" t="str">
        <f>IF(U596&lt;&gt;"","Life history habit: "&amp;U596&amp;".","")</f>
        <v/>
      </c>
      <c r="CE596" s="41" t="str">
        <f>IF(V596&lt;&gt;"","Graminoid habit: "&amp;V596&amp;".","")</f>
        <v/>
      </c>
      <c r="CF596" s="41" t="str">
        <f>IF(W596&lt;&gt;"","Flower color: "&amp;W596&amp;".","")</f>
        <v/>
      </c>
      <c r="CG596" s="41" t="str">
        <f>IF(X596&lt;&gt;"","Height in centimeters: "&amp;X596&amp;".","")</f>
        <v/>
      </c>
      <c r="CH596" s="41" t="str">
        <f>IF(Y596&lt;&gt;"",Y596&amp;".","")</f>
        <v/>
      </c>
      <c r="CI596" s="41" t="str">
        <f t="shared" si="105"/>
        <v/>
      </c>
      <c r="CJ596" t="str">
        <f t="shared" si="106"/>
        <v/>
      </c>
      <c r="CK596" s="41" t="str">
        <f>IF(T596&lt;&gt;"","''habit'':"&amp;"''"&amp;T596&amp;"'',","")</f>
        <v/>
      </c>
      <c r="CL596" s="41" t="str">
        <f>IF(U596&lt;&gt;"","''life cycle habit'':"&amp;"''"&amp;U596&amp;"'',","")</f>
        <v/>
      </c>
      <c r="CM596" s="41" t="str">
        <f>IF(V596&lt;&gt;"","''graminoidHabit'':"&amp;"''"&amp;V596&amp;"'',","")</f>
        <v/>
      </c>
      <c r="CN596" s="41" t="str">
        <f>IF(W596&lt;&gt;"","''flower color'':"&amp;"''"&amp;W596&amp;"'',","")</f>
        <v/>
      </c>
      <c r="CO596" s="41" t="str">
        <f>IF(X596&lt;&gt;"","''heightInCentimeters'':"&amp;X596&amp;",","")</f>
        <v/>
      </c>
      <c r="CP596" s="41" t="str">
        <f>IF(Y596&lt;&gt;"",Y596,"")</f>
        <v/>
      </c>
      <c r="CQ596" s="41" t="str">
        <f t="shared" si="107"/>
        <v/>
      </c>
      <c r="CR596" s="42" t="str">
        <f t="shared" si="108"/>
        <v/>
      </c>
      <c r="CS596" t="str">
        <f t="shared" si="109"/>
        <v/>
      </c>
      <c r="CT596" t="str">
        <f>IF(L596="Y","tissue","")</f>
        <v/>
      </c>
      <c r="CU596" t="str">
        <f>IF(L596="Y","in collection","")</f>
        <v/>
      </c>
      <c r="CV596" t="str">
        <f>IF(L596="Y","dessicated","")</f>
        <v/>
      </c>
    </row>
    <row r="597" spans="1:100" ht="16.5" x14ac:dyDescent="0.3">
      <c r="A597" s="7"/>
      <c r="B597" s="19"/>
      <c r="C597" s="19"/>
      <c r="D597" s="19"/>
      <c r="E597" s="19"/>
      <c r="F597" s="19"/>
      <c r="G597" s="10"/>
      <c r="H597" s="14"/>
      <c r="I597" s="19"/>
      <c r="J597" s="19"/>
      <c r="K597" s="10"/>
      <c r="L597" s="19"/>
      <c r="M597" s="19"/>
      <c r="N597" s="19"/>
      <c r="O597" s="19"/>
      <c r="P597" s="19"/>
      <c r="Q597" s="24"/>
      <c r="R597" s="14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29"/>
      <c r="AL597" s="29"/>
      <c r="AM597" s="7"/>
      <c r="AN597" s="7"/>
      <c r="AO597" s="7"/>
      <c r="AP597" s="19"/>
      <c r="AQ597" s="19"/>
      <c r="AR597" s="19"/>
      <c r="AS597" s="14"/>
      <c r="AT597" s="19"/>
      <c r="AU597" s="19"/>
      <c r="AV597" s="19"/>
      <c r="AW597" s="14"/>
      <c r="AX597" s="19"/>
      <c r="AY597" s="19"/>
      <c r="AZ597" s="19"/>
      <c r="BA597" s="19"/>
      <c r="BB597" s="19"/>
      <c r="BC597" s="19"/>
      <c r="BD597" s="19"/>
      <c r="BE597" s="19"/>
      <c r="BF597" s="14"/>
      <c r="BG597" s="35" t="str">
        <f>IF(BB597&lt;&gt;"","&lt;a href='https://www.inaturalist.org/observations/"&amp;BB597&amp;" 'target='_blank' style='color: blue'&gt;iNaturalist Record: "&amp;BB597&amp;"&lt;/a&gt; ","")</f>
        <v/>
      </c>
      <c r="BH597" s="36" t="str">
        <f>IF(AT597&lt;&gt;"",AT597&amp;". ","")</f>
        <v/>
      </c>
      <c r="BI597" s="36" t="str">
        <f>IF(AV597&lt;&gt;"","Land use/disturbance history: "&amp;AV597&amp;". ","")</f>
        <v/>
      </c>
      <c r="BJ597" s="36" t="str">
        <f>IF(AW597&lt;&gt;"","Slope in degrees: "&amp;AW597&amp;". ","")</f>
        <v/>
      </c>
      <c r="BK597" s="36" t="str">
        <f>IF(AX597&lt;&gt;"","Slope aspect: "&amp;AX597&amp;". ","")</f>
        <v/>
      </c>
      <c r="BL597" s="36" t="str">
        <f>IF(AY597&lt;&gt;"","Soil description: "&amp;AY597&amp;". ","")</f>
        <v/>
      </c>
      <c r="BM597" s="36" t="str">
        <f>IF(BA597&lt;&gt;"","Terrain: "&amp;BA597&amp;". ","")</f>
        <v/>
      </c>
      <c r="BN597" s="36" t="str">
        <f t="shared" si="99"/>
        <v/>
      </c>
      <c r="BO597" t="str">
        <f t="shared" si="100"/>
        <v/>
      </c>
      <c r="BP597" t="str">
        <f>IF(BD597&lt;&gt;"","Permit: "&amp;BD597,"")</f>
        <v/>
      </c>
      <c r="BQ597" s="41" t="str">
        <f>IF(AA597="Abundant","Estimated frequency within viewshed: Abundant (&gt;500).",IF(AA597="Common","Estimated frequency within viewshed: Common (101-500).",IF(AA597="Frequent","Estimated frequency within viewshed: Frequent (11-100).",IF(AA597="Occasional","Estimated frequency within viewshed: Occasional (6-10).",IF(AA597="Rare","Estimated frequency within viewshed: Rare (1-5).","")))))</f>
        <v/>
      </c>
      <c r="BR597" s="41" t="str">
        <f>IF(B597&lt;&gt;"",B597&amp;". ","")</f>
        <v/>
      </c>
      <c r="BS597" s="41" t="str">
        <f>IF(M597="Same individual","Tissue sample collected.",IF(M597="Same population","Tissue sample collected from another individual in the same population.",""))</f>
        <v/>
      </c>
      <c r="BT597" s="41" t="str">
        <f>IF(R597&lt;&gt;"","Seed sample collected from "&amp;R597&amp;" plants within the same population.","")</f>
        <v/>
      </c>
      <c r="BU597" s="41" t="str">
        <f>IF(AB597&lt;&gt;"",AB597&amp;". ","")</f>
        <v/>
      </c>
      <c r="BV597" s="41" t="str">
        <f>IF(AE597&lt;&gt;"","Landowner: "&amp;AE597&amp;".","")</f>
        <v/>
      </c>
      <c r="BW597" s="41" t="str">
        <f>IF(AF597&lt;&gt;"","Element Occurrence ID: "&amp;AF597&amp;".","")</f>
        <v/>
      </c>
      <c r="BX597" s="41" t="str">
        <f t="shared" si="101"/>
        <v/>
      </c>
      <c r="BY597" t="str">
        <f t="shared" si="102"/>
        <v/>
      </c>
      <c r="BZ597" s="41" t="str">
        <f t="shared" si="103"/>
        <v/>
      </c>
      <c r="CA597" t="str">
        <f t="shared" si="104"/>
        <v/>
      </c>
      <c r="CB597" s="41" t="str">
        <f>IF(AU597&lt;&gt;"","Area immediately surrounding specimen: "&amp;AU597&amp;".","")</f>
        <v/>
      </c>
      <c r="CC597" s="41" t="str">
        <f>IF(T597&lt;&gt;"","Habit: "&amp;T597&amp;".","")</f>
        <v/>
      </c>
      <c r="CD597" s="41" t="str">
        <f>IF(U597&lt;&gt;"","Life history habit: "&amp;U597&amp;".","")</f>
        <v/>
      </c>
      <c r="CE597" s="41" t="str">
        <f>IF(V597&lt;&gt;"","Graminoid habit: "&amp;V597&amp;".","")</f>
        <v/>
      </c>
      <c r="CF597" s="41" t="str">
        <f>IF(W597&lt;&gt;"","Flower color: "&amp;W597&amp;".","")</f>
        <v/>
      </c>
      <c r="CG597" s="41" t="str">
        <f>IF(X597&lt;&gt;"","Height in centimeters: "&amp;X597&amp;".","")</f>
        <v/>
      </c>
      <c r="CH597" s="41" t="str">
        <f>IF(Y597&lt;&gt;"",Y597&amp;".","")</f>
        <v/>
      </c>
      <c r="CI597" s="41" t="str">
        <f t="shared" si="105"/>
        <v/>
      </c>
      <c r="CJ597" t="str">
        <f t="shared" si="106"/>
        <v/>
      </c>
      <c r="CK597" s="41" t="str">
        <f>IF(T597&lt;&gt;"","''habit'':"&amp;"''"&amp;T597&amp;"'',","")</f>
        <v/>
      </c>
      <c r="CL597" s="41" t="str">
        <f>IF(U597&lt;&gt;"","''life cycle habit'':"&amp;"''"&amp;U597&amp;"'',","")</f>
        <v/>
      </c>
      <c r="CM597" s="41" t="str">
        <f>IF(V597&lt;&gt;"","''graminoidHabit'':"&amp;"''"&amp;V597&amp;"'',","")</f>
        <v/>
      </c>
      <c r="CN597" s="41" t="str">
        <f>IF(W597&lt;&gt;"","''flower color'':"&amp;"''"&amp;W597&amp;"'',","")</f>
        <v/>
      </c>
      <c r="CO597" s="41" t="str">
        <f>IF(X597&lt;&gt;"","''heightInCentimeters'':"&amp;X597&amp;",","")</f>
        <v/>
      </c>
      <c r="CP597" s="41" t="str">
        <f>IF(Y597&lt;&gt;"",Y597,"")</f>
        <v/>
      </c>
      <c r="CQ597" s="41" t="str">
        <f t="shared" si="107"/>
        <v/>
      </c>
      <c r="CR597" s="42" t="str">
        <f t="shared" si="108"/>
        <v/>
      </c>
      <c r="CS597" t="str">
        <f t="shared" si="109"/>
        <v/>
      </c>
      <c r="CT597" t="str">
        <f>IF(L597="Y","tissue","")</f>
        <v/>
      </c>
      <c r="CU597" t="str">
        <f>IF(L597="Y","in collection","")</f>
        <v/>
      </c>
      <c r="CV597" t="str">
        <f>IF(L597="Y","dessicated","")</f>
        <v/>
      </c>
    </row>
    <row r="598" spans="1:100" ht="16.5" x14ac:dyDescent="0.3">
      <c r="A598" s="7"/>
      <c r="B598" s="19"/>
      <c r="C598" s="19"/>
      <c r="D598" s="19"/>
      <c r="E598" s="19"/>
      <c r="F598" s="19"/>
      <c r="G598" s="10"/>
      <c r="H598" s="14"/>
      <c r="I598" s="19"/>
      <c r="J598" s="19"/>
      <c r="K598" s="10"/>
      <c r="L598" s="19"/>
      <c r="M598" s="19"/>
      <c r="N598" s="19"/>
      <c r="O598" s="19"/>
      <c r="P598" s="19"/>
      <c r="Q598" s="24"/>
      <c r="R598" s="14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29"/>
      <c r="AL598" s="29"/>
      <c r="AM598" s="7"/>
      <c r="AN598" s="7"/>
      <c r="AO598" s="7"/>
      <c r="AP598" s="19"/>
      <c r="AQ598" s="19"/>
      <c r="AR598" s="19"/>
      <c r="AS598" s="14"/>
      <c r="AT598" s="19"/>
      <c r="AU598" s="19"/>
      <c r="AV598" s="19"/>
      <c r="AW598" s="14"/>
      <c r="AX598" s="19"/>
      <c r="AY598" s="19"/>
      <c r="AZ598" s="19"/>
      <c r="BA598" s="19"/>
      <c r="BB598" s="19"/>
      <c r="BC598" s="19"/>
      <c r="BD598" s="19"/>
      <c r="BE598" s="19"/>
      <c r="BF598" s="14"/>
      <c r="BG598" s="35" t="str">
        <f>IF(BB598&lt;&gt;"","&lt;a href='https://www.inaturalist.org/observations/"&amp;BB598&amp;" 'target='_blank' style='color: blue'&gt;iNaturalist Record: "&amp;BB598&amp;"&lt;/a&gt; ","")</f>
        <v/>
      </c>
      <c r="BH598" s="36" t="str">
        <f>IF(AT598&lt;&gt;"",AT598&amp;". ","")</f>
        <v/>
      </c>
      <c r="BI598" s="36" t="str">
        <f>IF(AV598&lt;&gt;"","Land use/disturbance history: "&amp;AV598&amp;". ","")</f>
        <v/>
      </c>
      <c r="BJ598" s="36" t="str">
        <f>IF(AW598&lt;&gt;"","Slope in degrees: "&amp;AW598&amp;". ","")</f>
        <v/>
      </c>
      <c r="BK598" s="36" t="str">
        <f>IF(AX598&lt;&gt;"","Slope aspect: "&amp;AX598&amp;". ","")</f>
        <v/>
      </c>
      <c r="BL598" s="36" t="str">
        <f>IF(AY598&lt;&gt;"","Soil description: "&amp;AY598&amp;". ","")</f>
        <v/>
      </c>
      <c r="BM598" s="36" t="str">
        <f>IF(BA598&lt;&gt;"","Terrain: "&amp;BA598&amp;". ","")</f>
        <v/>
      </c>
      <c r="BN598" s="36" t="str">
        <f t="shared" si="99"/>
        <v/>
      </c>
      <c r="BO598" t="str">
        <f t="shared" si="100"/>
        <v/>
      </c>
      <c r="BP598" t="str">
        <f>IF(BD598&lt;&gt;"","Permit: "&amp;BD598,"")</f>
        <v/>
      </c>
      <c r="BQ598" s="41" t="str">
        <f>IF(AA598="Abundant","Estimated frequency within viewshed: Abundant (&gt;500).",IF(AA598="Common","Estimated frequency within viewshed: Common (101-500).",IF(AA598="Frequent","Estimated frequency within viewshed: Frequent (11-100).",IF(AA598="Occasional","Estimated frequency within viewshed: Occasional (6-10).",IF(AA598="Rare","Estimated frequency within viewshed: Rare (1-5).","")))))</f>
        <v/>
      </c>
      <c r="BR598" s="41" t="str">
        <f>IF(B598&lt;&gt;"",B598&amp;". ","")</f>
        <v/>
      </c>
      <c r="BS598" s="41" t="str">
        <f>IF(M598="Same individual","Tissue sample collected.",IF(M598="Same population","Tissue sample collected from another individual in the same population.",""))</f>
        <v/>
      </c>
      <c r="BT598" s="41" t="str">
        <f>IF(R598&lt;&gt;"","Seed sample collected from "&amp;R598&amp;" plants within the same population.","")</f>
        <v/>
      </c>
      <c r="BU598" s="41" t="str">
        <f>IF(AB598&lt;&gt;"",AB598&amp;". ","")</f>
        <v/>
      </c>
      <c r="BV598" s="41" t="str">
        <f>IF(AE598&lt;&gt;"","Landowner: "&amp;AE598&amp;".","")</f>
        <v/>
      </c>
      <c r="BW598" s="41" t="str">
        <f>IF(AF598&lt;&gt;"","Element Occurrence ID: "&amp;AF598&amp;".","")</f>
        <v/>
      </c>
      <c r="BX598" s="41" t="str">
        <f t="shared" si="101"/>
        <v/>
      </c>
      <c r="BY598" t="str">
        <f t="shared" si="102"/>
        <v/>
      </c>
      <c r="BZ598" s="41" t="str">
        <f t="shared" si="103"/>
        <v/>
      </c>
      <c r="CA598" t="str">
        <f t="shared" si="104"/>
        <v/>
      </c>
      <c r="CB598" s="41" t="str">
        <f>IF(AU598&lt;&gt;"","Area immediately surrounding specimen: "&amp;AU598&amp;".","")</f>
        <v/>
      </c>
      <c r="CC598" s="41" t="str">
        <f>IF(T598&lt;&gt;"","Habit: "&amp;T598&amp;".","")</f>
        <v/>
      </c>
      <c r="CD598" s="41" t="str">
        <f>IF(U598&lt;&gt;"","Life history habit: "&amp;U598&amp;".","")</f>
        <v/>
      </c>
      <c r="CE598" s="41" t="str">
        <f>IF(V598&lt;&gt;"","Graminoid habit: "&amp;V598&amp;".","")</f>
        <v/>
      </c>
      <c r="CF598" s="41" t="str">
        <f>IF(W598&lt;&gt;"","Flower color: "&amp;W598&amp;".","")</f>
        <v/>
      </c>
      <c r="CG598" s="41" t="str">
        <f>IF(X598&lt;&gt;"","Height in centimeters: "&amp;X598&amp;".","")</f>
        <v/>
      </c>
      <c r="CH598" s="41" t="str">
        <f>IF(Y598&lt;&gt;"",Y598&amp;".","")</f>
        <v/>
      </c>
      <c r="CI598" s="41" t="str">
        <f t="shared" si="105"/>
        <v/>
      </c>
      <c r="CJ598" t="str">
        <f t="shared" si="106"/>
        <v/>
      </c>
      <c r="CK598" s="41" t="str">
        <f>IF(T598&lt;&gt;"","''habit'':"&amp;"''"&amp;T598&amp;"'',","")</f>
        <v/>
      </c>
      <c r="CL598" s="41" t="str">
        <f>IF(U598&lt;&gt;"","''life cycle habit'':"&amp;"''"&amp;U598&amp;"'',","")</f>
        <v/>
      </c>
      <c r="CM598" s="41" t="str">
        <f>IF(V598&lt;&gt;"","''graminoidHabit'':"&amp;"''"&amp;V598&amp;"'',","")</f>
        <v/>
      </c>
      <c r="CN598" s="41" t="str">
        <f>IF(W598&lt;&gt;"","''flower color'':"&amp;"''"&amp;W598&amp;"'',","")</f>
        <v/>
      </c>
      <c r="CO598" s="41" t="str">
        <f>IF(X598&lt;&gt;"","''heightInCentimeters'':"&amp;X598&amp;",","")</f>
        <v/>
      </c>
      <c r="CP598" s="41" t="str">
        <f>IF(Y598&lt;&gt;"",Y598,"")</f>
        <v/>
      </c>
      <c r="CQ598" s="41" t="str">
        <f t="shared" si="107"/>
        <v/>
      </c>
      <c r="CR598" s="42" t="str">
        <f t="shared" si="108"/>
        <v/>
      </c>
      <c r="CS598" t="str">
        <f t="shared" si="109"/>
        <v/>
      </c>
      <c r="CT598" t="str">
        <f>IF(L598="Y","tissue","")</f>
        <v/>
      </c>
      <c r="CU598" t="str">
        <f>IF(L598="Y","in collection","")</f>
        <v/>
      </c>
      <c r="CV598" t="str">
        <f>IF(L598="Y","dessicated","")</f>
        <v/>
      </c>
    </row>
    <row r="599" spans="1:100" ht="16.5" x14ac:dyDescent="0.3">
      <c r="A599" s="7"/>
      <c r="B599" s="19"/>
      <c r="C599" s="19"/>
      <c r="D599" s="19"/>
      <c r="E599" s="19"/>
      <c r="F599" s="19"/>
      <c r="G599" s="10"/>
      <c r="H599" s="14"/>
      <c r="I599" s="19"/>
      <c r="J599" s="19"/>
      <c r="K599" s="10"/>
      <c r="L599" s="19"/>
      <c r="M599" s="19"/>
      <c r="N599" s="19"/>
      <c r="O599" s="19"/>
      <c r="P599" s="19"/>
      <c r="Q599" s="24"/>
      <c r="R599" s="14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29"/>
      <c r="AL599" s="29"/>
      <c r="AM599" s="7"/>
      <c r="AN599" s="7"/>
      <c r="AO599" s="7"/>
      <c r="AP599" s="19"/>
      <c r="AQ599" s="19"/>
      <c r="AR599" s="19"/>
      <c r="AS599" s="14"/>
      <c r="AT599" s="19"/>
      <c r="AU599" s="19"/>
      <c r="AV599" s="19"/>
      <c r="AW599" s="14"/>
      <c r="AX599" s="19"/>
      <c r="AY599" s="19"/>
      <c r="AZ599" s="19"/>
      <c r="BA599" s="19"/>
      <c r="BB599" s="19"/>
      <c r="BC599" s="19"/>
      <c r="BD599" s="19"/>
      <c r="BE599" s="19"/>
      <c r="BF599" s="14"/>
      <c r="BG599" s="35" t="str">
        <f>IF(BB599&lt;&gt;"","&lt;a href='https://www.inaturalist.org/observations/"&amp;BB599&amp;" 'target='_blank' style='color: blue'&gt;iNaturalist Record: "&amp;BB599&amp;"&lt;/a&gt; ","")</f>
        <v/>
      </c>
      <c r="BH599" s="36" t="str">
        <f>IF(AT599&lt;&gt;"",AT599&amp;". ","")</f>
        <v/>
      </c>
      <c r="BI599" s="36" t="str">
        <f>IF(AV599&lt;&gt;"","Land use/disturbance history: "&amp;AV599&amp;". ","")</f>
        <v/>
      </c>
      <c r="BJ599" s="36" t="str">
        <f>IF(AW599&lt;&gt;"","Slope in degrees: "&amp;AW599&amp;". ","")</f>
        <v/>
      </c>
      <c r="BK599" s="36" t="str">
        <f>IF(AX599&lt;&gt;"","Slope aspect: "&amp;AX599&amp;". ","")</f>
        <v/>
      </c>
      <c r="BL599" s="36" t="str">
        <f>IF(AY599&lt;&gt;"","Soil description: "&amp;AY599&amp;". ","")</f>
        <v/>
      </c>
      <c r="BM599" s="36" t="str">
        <f>IF(BA599&lt;&gt;"","Terrain: "&amp;BA599&amp;". ","")</f>
        <v/>
      </c>
      <c r="BN599" s="36" t="str">
        <f t="shared" si="99"/>
        <v/>
      </c>
      <c r="BO599" t="str">
        <f t="shared" si="100"/>
        <v/>
      </c>
      <c r="BP599" t="str">
        <f>IF(BD599&lt;&gt;"","Permit: "&amp;BD599,"")</f>
        <v/>
      </c>
      <c r="BQ599" s="41" t="str">
        <f>IF(AA599="Abundant","Estimated frequency within viewshed: Abundant (&gt;500).",IF(AA599="Common","Estimated frequency within viewshed: Common (101-500).",IF(AA599="Frequent","Estimated frequency within viewshed: Frequent (11-100).",IF(AA599="Occasional","Estimated frequency within viewshed: Occasional (6-10).",IF(AA599="Rare","Estimated frequency within viewshed: Rare (1-5).","")))))</f>
        <v/>
      </c>
      <c r="BR599" s="41" t="str">
        <f>IF(B599&lt;&gt;"",B599&amp;". ","")</f>
        <v/>
      </c>
      <c r="BS599" s="41" t="str">
        <f>IF(M599="Same individual","Tissue sample collected.",IF(M599="Same population","Tissue sample collected from another individual in the same population.",""))</f>
        <v/>
      </c>
      <c r="BT599" s="41" t="str">
        <f>IF(R599&lt;&gt;"","Seed sample collected from "&amp;R599&amp;" plants within the same population.","")</f>
        <v/>
      </c>
      <c r="BU599" s="41" t="str">
        <f>IF(AB599&lt;&gt;"",AB599&amp;". ","")</f>
        <v/>
      </c>
      <c r="BV599" s="41" t="str">
        <f>IF(AE599&lt;&gt;"","Landowner: "&amp;AE599&amp;".","")</f>
        <v/>
      </c>
      <c r="BW599" s="41" t="str">
        <f>IF(AF599&lt;&gt;"","Element Occurrence ID: "&amp;AF599&amp;".","")</f>
        <v/>
      </c>
      <c r="BX599" s="41" t="str">
        <f t="shared" si="101"/>
        <v/>
      </c>
      <c r="BY599" t="str">
        <f t="shared" si="102"/>
        <v/>
      </c>
      <c r="BZ599" s="41" t="str">
        <f t="shared" si="103"/>
        <v/>
      </c>
      <c r="CA599" t="str">
        <f t="shared" si="104"/>
        <v/>
      </c>
      <c r="CB599" s="41" t="str">
        <f>IF(AU599&lt;&gt;"","Area immediately surrounding specimen: "&amp;AU599&amp;".","")</f>
        <v/>
      </c>
      <c r="CC599" s="41" t="str">
        <f>IF(T599&lt;&gt;"","Habit: "&amp;T599&amp;".","")</f>
        <v/>
      </c>
      <c r="CD599" s="41" t="str">
        <f>IF(U599&lt;&gt;"","Life history habit: "&amp;U599&amp;".","")</f>
        <v/>
      </c>
      <c r="CE599" s="41" t="str">
        <f>IF(V599&lt;&gt;"","Graminoid habit: "&amp;V599&amp;".","")</f>
        <v/>
      </c>
      <c r="CF599" s="41" t="str">
        <f>IF(W599&lt;&gt;"","Flower color: "&amp;W599&amp;".","")</f>
        <v/>
      </c>
      <c r="CG599" s="41" t="str">
        <f>IF(X599&lt;&gt;"","Height in centimeters: "&amp;X599&amp;".","")</f>
        <v/>
      </c>
      <c r="CH599" s="41" t="str">
        <f>IF(Y599&lt;&gt;"",Y599&amp;".","")</f>
        <v/>
      </c>
      <c r="CI599" s="41" t="str">
        <f t="shared" si="105"/>
        <v/>
      </c>
      <c r="CJ599" t="str">
        <f t="shared" si="106"/>
        <v/>
      </c>
      <c r="CK599" s="41" t="str">
        <f>IF(T599&lt;&gt;"","''habit'':"&amp;"''"&amp;T599&amp;"'',","")</f>
        <v/>
      </c>
      <c r="CL599" s="41" t="str">
        <f>IF(U599&lt;&gt;"","''life cycle habit'':"&amp;"''"&amp;U599&amp;"'',","")</f>
        <v/>
      </c>
      <c r="CM599" s="41" t="str">
        <f>IF(V599&lt;&gt;"","''graminoidHabit'':"&amp;"''"&amp;V599&amp;"'',","")</f>
        <v/>
      </c>
      <c r="CN599" s="41" t="str">
        <f>IF(W599&lt;&gt;"","''flower color'':"&amp;"''"&amp;W599&amp;"'',","")</f>
        <v/>
      </c>
      <c r="CO599" s="41" t="str">
        <f>IF(X599&lt;&gt;"","''heightInCentimeters'':"&amp;X599&amp;",","")</f>
        <v/>
      </c>
      <c r="CP599" s="41" t="str">
        <f>IF(Y599&lt;&gt;"",Y599,"")</f>
        <v/>
      </c>
      <c r="CQ599" s="41" t="str">
        <f t="shared" si="107"/>
        <v/>
      </c>
      <c r="CR599" s="42" t="str">
        <f t="shared" si="108"/>
        <v/>
      </c>
      <c r="CS599" t="str">
        <f t="shared" si="109"/>
        <v/>
      </c>
      <c r="CT599" t="str">
        <f>IF(L599="Y","tissue","")</f>
        <v/>
      </c>
      <c r="CU599" t="str">
        <f>IF(L599="Y","in collection","")</f>
        <v/>
      </c>
      <c r="CV599" t="str">
        <f>IF(L599="Y","dessicated","")</f>
        <v/>
      </c>
    </row>
    <row r="600" spans="1:100" ht="16.5" x14ac:dyDescent="0.3">
      <c r="A600" s="7"/>
      <c r="B600" s="19"/>
      <c r="C600" s="19"/>
      <c r="D600" s="19"/>
      <c r="E600" s="19"/>
      <c r="F600" s="19"/>
      <c r="G600" s="10"/>
      <c r="H600" s="14"/>
      <c r="I600" s="19"/>
      <c r="J600" s="19"/>
      <c r="K600" s="10"/>
      <c r="L600" s="19"/>
      <c r="M600" s="19"/>
      <c r="N600" s="19"/>
      <c r="O600" s="19"/>
      <c r="P600" s="19"/>
      <c r="Q600" s="24"/>
      <c r="R600" s="14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29"/>
      <c r="AL600" s="29"/>
      <c r="AM600" s="7"/>
      <c r="AN600" s="7"/>
      <c r="AO600" s="7"/>
      <c r="AP600" s="19"/>
      <c r="AQ600" s="19"/>
      <c r="AR600" s="19"/>
      <c r="AS600" s="14"/>
      <c r="AT600" s="19"/>
      <c r="AU600" s="19"/>
      <c r="AV600" s="19"/>
      <c r="AW600" s="14"/>
      <c r="AX600" s="19"/>
      <c r="AY600" s="19"/>
      <c r="AZ600" s="19"/>
      <c r="BA600" s="19"/>
      <c r="BB600" s="19"/>
      <c r="BC600" s="19"/>
      <c r="BD600" s="19"/>
      <c r="BE600" s="19"/>
      <c r="BF600" s="14"/>
      <c r="BG600" s="35" t="str">
        <f>IF(BB600&lt;&gt;"","&lt;a href='https://www.inaturalist.org/observations/"&amp;BB600&amp;" 'target='_blank' style='color: blue'&gt;iNaturalist Record: "&amp;BB600&amp;"&lt;/a&gt; ","")</f>
        <v/>
      </c>
      <c r="BH600" s="36" t="str">
        <f>IF(AT600&lt;&gt;"",AT600&amp;". ","")</f>
        <v/>
      </c>
      <c r="BI600" s="36" t="str">
        <f>IF(AV600&lt;&gt;"","Land use/disturbance history: "&amp;AV600&amp;". ","")</f>
        <v/>
      </c>
      <c r="BJ600" s="36" t="str">
        <f>IF(AW600&lt;&gt;"","Slope in degrees: "&amp;AW600&amp;". ","")</f>
        <v/>
      </c>
      <c r="BK600" s="36" t="str">
        <f>IF(AX600&lt;&gt;"","Slope aspect: "&amp;AX600&amp;". ","")</f>
        <v/>
      </c>
      <c r="BL600" s="36" t="str">
        <f>IF(AY600&lt;&gt;"","Soil description: "&amp;AY600&amp;". ","")</f>
        <v/>
      </c>
      <c r="BM600" s="36" t="str">
        <f>IF(BA600&lt;&gt;"","Terrain: "&amp;BA600&amp;". ","")</f>
        <v/>
      </c>
      <c r="BN600" s="36" t="str">
        <f t="shared" si="99"/>
        <v/>
      </c>
      <c r="BO600" t="str">
        <f t="shared" si="100"/>
        <v/>
      </c>
      <c r="BP600" t="str">
        <f>IF(BD600&lt;&gt;"","Permit: "&amp;BD600,"")</f>
        <v/>
      </c>
      <c r="BQ600" s="41" t="str">
        <f>IF(AA600="Abundant","Estimated frequency within viewshed: Abundant (&gt;500).",IF(AA600="Common","Estimated frequency within viewshed: Common (101-500).",IF(AA600="Frequent","Estimated frequency within viewshed: Frequent (11-100).",IF(AA600="Occasional","Estimated frequency within viewshed: Occasional (6-10).",IF(AA600="Rare","Estimated frequency within viewshed: Rare (1-5).","")))))</f>
        <v/>
      </c>
      <c r="BR600" s="41" t="str">
        <f>IF(B600&lt;&gt;"",B600&amp;". ","")</f>
        <v/>
      </c>
      <c r="BS600" s="41" t="str">
        <f>IF(M600="Same individual","Tissue sample collected.",IF(M600="Same population","Tissue sample collected from another individual in the same population.",""))</f>
        <v/>
      </c>
      <c r="BT600" s="41" t="str">
        <f>IF(R600&lt;&gt;"","Seed sample collected from "&amp;R600&amp;" plants within the same population.","")</f>
        <v/>
      </c>
      <c r="BU600" s="41" t="str">
        <f>IF(AB600&lt;&gt;"",AB600&amp;". ","")</f>
        <v/>
      </c>
      <c r="BV600" s="41" t="str">
        <f>IF(AE600&lt;&gt;"","Landowner: "&amp;AE600&amp;".","")</f>
        <v/>
      </c>
      <c r="BW600" s="41" t="str">
        <f>IF(AF600&lt;&gt;"","Element Occurrence ID: "&amp;AF600&amp;".","")</f>
        <v/>
      </c>
      <c r="BX600" s="41" t="str">
        <f t="shared" si="101"/>
        <v/>
      </c>
      <c r="BY600" t="str">
        <f t="shared" si="102"/>
        <v/>
      </c>
      <c r="BZ600" s="41" t="str">
        <f t="shared" si="103"/>
        <v/>
      </c>
      <c r="CA600" t="str">
        <f t="shared" si="104"/>
        <v/>
      </c>
      <c r="CB600" s="41" t="str">
        <f>IF(AU600&lt;&gt;"","Area immediately surrounding specimen: "&amp;AU600&amp;".","")</f>
        <v/>
      </c>
      <c r="CC600" s="41" t="str">
        <f>IF(T600&lt;&gt;"","Habit: "&amp;T600&amp;".","")</f>
        <v/>
      </c>
      <c r="CD600" s="41" t="str">
        <f>IF(U600&lt;&gt;"","Life history habit: "&amp;U600&amp;".","")</f>
        <v/>
      </c>
      <c r="CE600" s="41" t="str">
        <f>IF(V600&lt;&gt;"","Graminoid habit: "&amp;V600&amp;".","")</f>
        <v/>
      </c>
      <c r="CF600" s="41" t="str">
        <f>IF(W600&lt;&gt;"","Flower color: "&amp;W600&amp;".","")</f>
        <v/>
      </c>
      <c r="CG600" s="41" t="str">
        <f>IF(X600&lt;&gt;"","Height in centimeters: "&amp;X600&amp;".","")</f>
        <v/>
      </c>
      <c r="CH600" s="41" t="str">
        <f>IF(Y600&lt;&gt;"",Y600&amp;".","")</f>
        <v/>
      </c>
      <c r="CI600" s="41" t="str">
        <f t="shared" si="105"/>
        <v/>
      </c>
      <c r="CJ600" t="str">
        <f t="shared" si="106"/>
        <v/>
      </c>
      <c r="CK600" s="41" t="str">
        <f>IF(T600&lt;&gt;"","''habit'':"&amp;"''"&amp;T600&amp;"'',","")</f>
        <v/>
      </c>
      <c r="CL600" s="41" t="str">
        <f>IF(U600&lt;&gt;"","''life cycle habit'':"&amp;"''"&amp;U600&amp;"'',","")</f>
        <v/>
      </c>
      <c r="CM600" s="41" t="str">
        <f>IF(V600&lt;&gt;"","''graminoidHabit'':"&amp;"''"&amp;V600&amp;"'',","")</f>
        <v/>
      </c>
      <c r="CN600" s="41" t="str">
        <f>IF(W600&lt;&gt;"","''flower color'':"&amp;"''"&amp;W600&amp;"'',","")</f>
        <v/>
      </c>
      <c r="CO600" s="41" t="str">
        <f>IF(X600&lt;&gt;"","''heightInCentimeters'':"&amp;X600&amp;",","")</f>
        <v/>
      </c>
      <c r="CP600" s="41" t="str">
        <f>IF(Y600&lt;&gt;"",Y600,"")</f>
        <v/>
      </c>
      <c r="CQ600" s="41" t="str">
        <f t="shared" si="107"/>
        <v/>
      </c>
      <c r="CR600" s="42" t="str">
        <f t="shared" si="108"/>
        <v/>
      </c>
      <c r="CS600" t="str">
        <f t="shared" si="109"/>
        <v/>
      </c>
      <c r="CT600" t="str">
        <f>IF(L600="Y","tissue","")</f>
        <v/>
      </c>
      <c r="CU600" t="str">
        <f>IF(L600="Y","in collection","")</f>
        <v/>
      </c>
      <c r="CV600" t="str">
        <f>IF(L600="Y","dessicated","")</f>
        <v/>
      </c>
    </row>
    <row r="601" spans="1:100" ht="16.5" x14ac:dyDescent="0.3">
      <c r="A601" s="7"/>
      <c r="B601" s="19"/>
      <c r="C601" s="19"/>
      <c r="D601" s="19"/>
      <c r="E601" s="19"/>
      <c r="F601" s="19"/>
      <c r="G601" s="10"/>
      <c r="H601" s="14"/>
      <c r="I601" s="19"/>
      <c r="J601" s="19"/>
      <c r="K601" s="10"/>
      <c r="L601" s="19"/>
      <c r="M601" s="19"/>
      <c r="N601" s="19"/>
      <c r="O601" s="19"/>
      <c r="P601" s="19"/>
      <c r="Q601" s="24"/>
      <c r="R601" s="14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29"/>
      <c r="AL601" s="29"/>
      <c r="AM601" s="7"/>
      <c r="AN601" s="7"/>
      <c r="AO601" s="7"/>
      <c r="AP601" s="19"/>
      <c r="AQ601" s="19"/>
      <c r="AR601" s="19"/>
      <c r="AS601" s="14"/>
      <c r="AT601" s="19"/>
      <c r="AU601" s="19"/>
      <c r="AV601" s="19"/>
      <c r="AW601" s="14"/>
      <c r="AX601" s="19"/>
      <c r="AY601" s="19"/>
      <c r="AZ601" s="19"/>
      <c r="BA601" s="19"/>
      <c r="BB601" s="19"/>
      <c r="BC601" s="19"/>
      <c r="BD601" s="19"/>
      <c r="BE601" s="19"/>
      <c r="BF601" s="14"/>
      <c r="BG601" s="35" t="str">
        <f>IF(BB601&lt;&gt;"","&lt;a href='https://www.inaturalist.org/observations/"&amp;BB601&amp;" 'target='_blank' style='color: blue'&gt;iNaturalist Record: "&amp;BB601&amp;"&lt;/a&gt; ","")</f>
        <v/>
      </c>
      <c r="BH601" s="36" t="str">
        <f>IF(AT601&lt;&gt;"",AT601&amp;". ","")</f>
        <v/>
      </c>
      <c r="BI601" s="36" t="str">
        <f>IF(AV601&lt;&gt;"","Land use/disturbance history: "&amp;AV601&amp;". ","")</f>
        <v/>
      </c>
      <c r="BJ601" s="36" t="str">
        <f>IF(AW601&lt;&gt;"","Slope in degrees: "&amp;AW601&amp;". ","")</f>
        <v/>
      </c>
      <c r="BK601" s="36" t="str">
        <f>IF(AX601&lt;&gt;"","Slope aspect: "&amp;AX601&amp;". ","")</f>
        <v/>
      </c>
      <c r="BL601" s="36" t="str">
        <f>IF(AY601&lt;&gt;"","Soil description: "&amp;AY601&amp;". ","")</f>
        <v/>
      </c>
      <c r="BM601" s="36" t="str">
        <f>IF(BA601&lt;&gt;"","Terrain: "&amp;BA601&amp;". ","")</f>
        <v/>
      </c>
      <c r="BN601" s="36" t="str">
        <f t="shared" si="99"/>
        <v/>
      </c>
      <c r="BO601" t="str">
        <f t="shared" si="100"/>
        <v/>
      </c>
      <c r="BP601" t="str">
        <f>IF(BD601&lt;&gt;"","Permit: "&amp;BD601,"")</f>
        <v/>
      </c>
      <c r="BQ601" s="41" t="str">
        <f>IF(AA601="Abundant","Estimated frequency within viewshed: Abundant (&gt;500).",IF(AA601="Common","Estimated frequency within viewshed: Common (101-500).",IF(AA601="Frequent","Estimated frequency within viewshed: Frequent (11-100).",IF(AA601="Occasional","Estimated frequency within viewshed: Occasional (6-10).",IF(AA601="Rare","Estimated frequency within viewshed: Rare (1-5).","")))))</f>
        <v/>
      </c>
      <c r="BR601" s="41" t="str">
        <f>IF(B601&lt;&gt;"",B601&amp;". ","")</f>
        <v/>
      </c>
      <c r="BS601" s="41" t="str">
        <f>IF(M601="Same individual","Tissue sample collected.",IF(M601="Same population","Tissue sample collected from another individual in the same population.",""))</f>
        <v/>
      </c>
      <c r="BT601" s="41" t="str">
        <f>IF(R601&lt;&gt;"","Seed sample collected from "&amp;R601&amp;" plants within the same population.","")</f>
        <v/>
      </c>
      <c r="BU601" s="41" t="str">
        <f>IF(AB601&lt;&gt;"",AB601&amp;". ","")</f>
        <v/>
      </c>
      <c r="BV601" s="41" t="str">
        <f>IF(AE601&lt;&gt;"","Landowner: "&amp;AE601&amp;".","")</f>
        <v/>
      </c>
      <c r="BW601" s="41" t="str">
        <f>IF(AF601&lt;&gt;"","Element Occurrence ID: "&amp;AF601&amp;".","")</f>
        <v/>
      </c>
      <c r="BX601" s="41" t="str">
        <f t="shared" si="101"/>
        <v/>
      </c>
      <c r="BY601" t="str">
        <f t="shared" si="102"/>
        <v/>
      </c>
      <c r="BZ601" s="41" t="str">
        <f t="shared" si="103"/>
        <v/>
      </c>
      <c r="CA601" t="str">
        <f t="shared" si="104"/>
        <v/>
      </c>
      <c r="CB601" s="41" t="str">
        <f>IF(AU601&lt;&gt;"","Area immediately surrounding specimen: "&amp;AU601&amp;".","")</f>
        <v/>
      </c>
      <c r="CC601" s="41" t="str">
        <f>IF(T601&lt;&gt;"","Habit: "&amp;T601&amp;".","")</f>
        <v/>
      </c>
      <c r="CD601" s="41" t="str">
        <f>IF(U601&lt;&gt;"","Life history habit: "&amp;U601&amp;".","")</f>
        <v/>
      </c>
      <c r="CE601" s="41" t="str">
        <f>IF(V601&lt;&gt;"","Graminoid habit: "&amp;V601&amp;".","")</f>
        <v/>
      </c>
      <c r="CF601" s="41" t="str">
        <f>IF(W601&lt;&gt;"","Flower color: "&amp;W601&amp;".","")</f>
        <v/>
      </c>
      <c r="CG601" s="41" t="str">
        <f>IF(X601&lt;&gt;"","Height in centimeters: "&amp;X601&amp;".","")</f>
        <v/>
      </c>
      <c r="CH601" s="41" t="str">
        <f>IF(Y601&lt;&gt;"",Y601&amp;".","")</f>
        <v/>
      </c>
      <c r="CI601" s="41" t="str">
        <f t="shared" si="105"/>
        <v/>
      </c>
      <c r="CJ601" t="str">
        <f t="shared" si="106"/>
        <v/>
      </c>
      <c r="CK601" s="41" t="str">
        <f>IF(T601&lt;&gt;"","''habit'':"&amp;"''"&amp;T601&amp;"'',","")</f>
        <v/>
      </c>
      <c r="CL601" s="41" t="str">
        <f>IF(U601&lt;&gt;"","''life cycle habit'':"&amp;"''"&amp;U601&amp;"'',","")</f>
        <v/>
      </c>
      <c r="CM601" s="41" t="str">
        <f>IF(V601&lt;&gt;"","''graminoidHabit'':"&amp;"''"&amp;V601&amp;"'',","")</f>
        <v/>
      </c>
      <c r="CN601" s="41" t="str">
        <f>IF(W601&lt;&gt;"","''flower color'':"&amp;"''"&amp;W601&amp;"'',","")</f>
        <v/>
      </c>
      <c r="CO601" s="41" t="str">
        <f>IF(X601&lt;&gt;"","''heightInCentimeters'':"&amp;X601&amp;",","")</f>
        <v/>
      </c>
      <c r="CP601" s="41" t="str">
        <f>IF(Y601&lt;&gt;"",Y601,"")</f>
        <v/>
      </c>
      <c r="CQ601" s="41" t="str">
        <f t="shared" si="107"/>
        <v/>
      </c>
      <c r="CR601" s="42" t="str">
        <f t="shared" si="108"/>
        <v/>
      </c>
      <c r="CS601" t="str">
        <f t="shared" si="109"/>
        <v/>
      </c>
      <c r="CT601" t="str">
        <f>IF(L601="Y","tissue","")</f>
        <v/>
      </c>
      <c r="CU601" t="str">
        <f>IF(L601="Y","in collection","")</f>
        <v/>
      </c>
      <c r="CV601" t="str">
        <f>IF(L601="Y","dessicated","")</f>
        <v/>
      </c>
    </row>
    <row r="602" spans="1:100" ht="16.5" x14ac:dyDescent="0.3">
      <c r="A602" s="7"/>
      <c r="B602" s="19"/>
      <c r="C602" s="19"/>
      <c r="D602" s="19"/>
      <c r="E602" s="19"/>
      <c r="F602" s="19"/>
      <c r="G602" s="10"/>
      <c r="H602" s="14"/>
      <c r="I602" s="19"/>
      <c r="J602" s="19"/>
      <c r="K602" s="10"/>
      <c r="L602" s="19"/>
      <c r="M602" s="19"/>
      <c r="N602" s="19"/>
      <c r="O602" s="19"/>
      <c r="P602" s="19"/>
      <c r="Q602" s="24"/>
      <c r="R602" s="14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29"/>
      <c r="AL602" s="29"/>
      <c r="AM602" s="7"/>
      <c r="AN602" s="7"/>
      <c r="AO602" s="7"/>
      <c r="AP602" s="19"/>
      <c r="AQ602" s="19"/>
      <c r="AR602" s="19"/>
      <c r="AS602" s="14"/>
      <c r="AT602" s="19"/>
      <c r="AU602" s="19"/>
      <c r="AV602" s="19"/>
      <c r="AW602" s="14"/>
      <c r="AX602" s="19"/>
      <c r="AY602" s="19"/>
      <c r="AZ602" s="19"/>
      <c r="BA602" s="19"/>
      <c r="BB602" s="19"/>
      <c r="BC602" s="19"/>
      <c r="BD602" s="19"/>
      <c r="BE602" s="19"/>
      <c r="BF602" s="14"/>
      <c r="BG602" s="35" t="str">
        <f>IF(BB602&lt;&gt;"","&lt;a href='https://www.inaturalist.org/observations/"&amp;BB602&amp;" 'target='_blank' style='color: blue'&gt;iNaturalist Record: "&amp;BB602&amp;"&lt;/a&gt; ","")</f>
        <v/>
      </c>
      <c r="BH602" s="36" t="str">
        <f>IF(AT602&lt;&gt;"",AT602&amp;". ","")</f>
        <v/>
      </c>
      <c r="BI602" s="36" t="str">
        <f>IF(AV602&lt;&gt;"","Land use/disturbance history: "&amp;AV602&amp;". ","")</f>
        <v/>
      </c>
      <c r="BJ602" s="36" t="str">
        <f>IF(AW602&lt;&gt;"","Slope in degrees: "&amp;AW602&amp;". ","")</f>
        <v/>
      </c>
      <c r="BK602" s="36" t="str">
        <f>IF(AX602&lt;&gt;"","Slope aspect: "&amp;AX602&amp;". ","")</f>
        <v/>
      </c>
      <c r="BL602" s="36" t="str">
        <f>IF(AY602&lt;&gt;"","Soil description: "&amp;AY602&amp;". ","")</f>
        <v/>
      </c>
      <c r="BM602" s="36" t="str">
        <f>IF(BA602&lt;&gt;"","Terrain: "&amp;BA602&amp;". ","")</f>
        <v/>
      </c>
      <c r="BN602" s="36" t="str">
        <f t="shared" si="99"/>
        <v/>
      </c>
      <c r="BO602" t="str">
        <f t="shared" si="100"/>
        <v/>
      </c>
      <c r="BP602" t="str">
        <f>IF(BD602&lt;&gt;"","Permit: "&amp;BD602,"")</f>
        <v/>
      </c>
      <c r="BQ602" s="41" t="str">
        <f>IF(AA602="Abundant","Estimated frequency within viewshed: Abundant (&gt;500).",IF(AA602="Common","Estimated frequency within viewshed: Common (101-500).",IF(AA602="Frequent","Estimated frequency within viewshed: Frequent (11-100).",IF(AA602="Occasional","Estimated frequency within viewshed: Occasional (6-10).",IF(AA602="Rare","Estimated frequency within viewshed: Rare (1-5).","")))))</f>
        <v/>
      </c>
      <c r="BR602" s="41" t="str">
        <f>IF(B602&lt;&gt;"",B602&amp;". ","")</f>
        <v/>
      </c>
      <c r="BS602" s="41" t="str">
        <f>IF(M602="Same individual","Tissue sample collected.",IF(M602="Same population","Tissue sample collected from another individual in the same population.",""))</f>
        <v/>
      </c>
      <c r="BT602" s="41" t="str">
        <f>IF(R602&lt;&gt;"","Seed sample collected from "&amp;R602&amp;" plants within the same population.","")</f>
        <v/>
      </c>
      <c r="BU602" s="41" t="str">
        <f>IF(AB602&lt;&gt;"",AB602&amp;". ","")</f>
        <v/>
      </c>
      <c r="BV602" s="41" t="str">
        <f>IF(AE602&lt;&gt;"","Landowner: "&amp;AE602&amp;".","")</f>
        <v/>
      </c>
      <c r="BW602" s="41" t="str">
        <f>IF(AF602&lt;&gt;"","Element Occurrence ID: "&amp;AF602&amp;".","")</f>
        <v/>
      </c>
      <c r="BX602" s="41" t="str">
        <f t="shared" si="101"/>
        <v/>
      </c>
      <c r="BY602" t="str">
        <f t="shared" si="102"/>
        <v/>
      </c>
      <c r="BZ602" s="41" t="str">
        <f t="shared" si="103"/>
        <v/>
      </c>
      <c r="CA602" t="str">
        <f t="shared" si="104"/>
        <v/>
      </c>
      <c r="CB602" s="41" t="str">
        <f>IF(AU602&lt;&gt;"","Area immediately surrounding specimen: "&amp;AU602&amp;".","")</f>
        <v/>
      </c>
      <c r="CC602" s="41" t="str">
        <f>IF(T602&lt;&gt;"","Habit: "&amp;T602&amp;".","")</f>
        <v/>
      </c>
      <c r="CD602" s="41" t="str">
        <f>IF(U602&lt;&gt;"","Life history habit: "&amp;U602&amp;".","")</f>
        <v/>
      </c>
      <c r="CE602" s="41" t="str">
        <f>IF(V602&lt;&gt;"","Graminoid habit: "&amp;V602&amp;".","")</f>
        <v/>
      </c>
      <c r="CF602" s="41" t="str">
        <f>IF(W602&lt;&gt;"","Flower color: "&amp;W602&amp;".","")</f>
        <v/>
      </c>
      <c r="CG602" s="41" t="str">
        <f>IF(X602&lt;&gt;"","Height in centimeters: "&amp;X602&amp;".","")</f>
        <v/>
      </c>
      <c r="CH602" s="41" t="str">
        <f>IF(Y602&lt;&gt;"",Y602&amp;".","")</f>
        <v/>
      </c>
      <c r="CI602" s="41" t="str">
        <f t="shared" si="105"/>
        <v/>
      </c>
      <c r="CJ602" t="str">
        <f t="shared" si="106"/>
        <v/>
      </c>
      <c r="CK602" s="41" t="str">
        <f>IF(T602&lt;&gt;"","''habit'':"&amp;"''"&amp;T602&amp;"'',","")</f>
        <v/>
      </c>
      <c r="CL602" s="41" t="str">
        <f>IF(U602&lt;&gt;"","''life cycle habit'':"&amp;"''"&amp;U602&amp;"'',","")</f>
        <v/>
      </c>
      <c r="CM602" s="41" t="str">
        <f>IF(V602&lt;&gt;"","''graminoidHabit'':"&amp;"''"&amp;V602&amp;"'',","")</f>
        <v/>
      </c>
      <c r="CN602" s="41" t="str">
        <f>IF(W602&lt;&gt;"","''flower color'':"&amp;"''"&amp;W602&amp;"'',","")</f>
        <v/>
      </c>
      <c r="CO602" s="41" t="str">
        <f>IF(X602&lt;&gt;"","''heightInCentimeters'':"&amp;X602&amp;",","")</f>
        <v/>
      </c>
      <c r="CP602" s="41" t="str">
        <f>IF(Y602&lt;&gt;"",Y602,"")</f>
        <v/>
      </c>
      <c r="CQ602" s="41" t="str">
        <f t="shared" si="107"/>
        <v/>
      </c>
      <c r="CR602" s="42" t="str">
        <f t="shared" si="108"/>
        <v/>
      </c>
      <c r="CS602" t="str">
        <f t="shared" si="109"/>
        <v/>
      </c>
      <c r="CT602" t="str">
        <f>IF(L602="Y","tissue","")</f>
        <v/>
      </c>
      <c r="CU602" t="str">
        <f>IF(L602="Y","in collection","")</f>
        <v/>
      </c>
      <c r="CV602" t="str">
        <f>IF(L602="Y","dessicated","")</f>
        <v/>
      </c>
    </row>
    <row r="603" spans="1:100" ht="16.5" x14ac:dyDescent="0.3">
      <c r="A603" s="7"/>
      <c r="B603" s="19"/>
      <c r="C603" s="19"/>
      <c r="D603" s="19"/>
      <c r="E603" s="19"/>
      <c r="F603" s="19"/>
      <c r="G603" s="10"/>
      <c r="H603" s="14"/>
      <c r="I603" s="19"/>
      <c r="J603" s="19"/>
      <c r="K603" s="10"/>
      <c r="L603" s="19"/>
      <c r="M603" s="19"/>
      <c r="N603" s="19"/>
      <c r="O603" s="19"/>
      <c r="P603" s="19"/>
      <c r="Q603" s="24"/>
      <c r="R603" s="14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29"/>
      <c r="AL603" s="29"/>
      <c r="AM603" s="7"/>
      <c r="AN603" s="7"/>
      <c r="AO603" s="7"/>
      <c r="AP603" s="19"/>
      <c r="AQ603" s="19"/>
      <c r="AR603" s="19"/>
      <c r="AS603" s="14"/>
      <c r="AT603" s="19"/>
      <c r="AU603" s="19"/>
      <c r="AV603" s="19"/>
      <c r="AW603" s="14"/>
      <c r="AX603" s="19"/>
      <c r="AY603" s="19"/>
      <c r="AZ603" s="19"/>
      <c r="BA603" s="19"/>
      <c r="BB603" s="19"/>
      <c r="BC603" s="19"/>
      <c r="BD603" s="19"/>
      <c r="BE603" s="19"/>
      <c r="BF603" s="14"/>
      <c r="BG603" s="35" t="str">
        <f>IF(BB603&lt;&gt;"","&lt;a href='https://www.inaturalist.org/observations/"&amp;BB603&amp;" 'target='_blank' style='color: blue'&gt;iNaturalist Record: "&amp;BB603&amp;"&lt;/a&gt; ","")</f>
        <v/>
      </c>
      <c r="BH603" s="36" t="str">
        <f>IF(AT603&lt;&gt;"",AT603&amp;". ","")</f>
        <v/>
      </c>
      <c r="BI603" s="36" t="str">
        <f>IF(AV603&lt;&gt;"","Land use/disturbance history: "&amp;AV603&amp;". ","")</f>
        <v/>
      </c>
      <c r="BJ603" s="36" t="str">
        <f>IF(AW603&lt;&gt;"","Slope in degrees: "&amp;AW603&amp;". ","")</f>
        <v/>
      </c>
      <c r="BK603" s="36" t="str">
        <f>IF(AX603&lt;&gt;"","Slope aspect: "&amp;AX603&amp;". ","")</f>
        <v/>
      </c>
      <c r="BL603" s="36" t="str">
        <f>IF(AY603&lt;&gt;"","Soil description: "&amp;AY603&amp;". ","")</f>
        <v/>
      </c>
      <c r="BM603" s="36" t="str">
        <f>IF(BA603&lt;&gt;"","Terrain: "&amp;BA603&amp;". ","")</f>
        <v/>
      </c>
      <c r="BN603" s="36" t="str">
        <f t="shared" si="99"/>
        <v/>
      </c>
      <c r="BO603" t="str">
        <f t="shared" si="100"/>
        <v/>
      </c>
      <c r="BP603" t="str">
        <f>IF(BD603&lt;&gt;"","Permit: "&amp;BD603,"")</f>
        <v/>
      </c>
      <c r="BQ603" s="41" t="str">
        <f>IF(AA603="Abundant","Estimated frequency within viewshed: Abundant (&gt;500).",IF(AA603="Common","Estimated frequency within viewshed: Common (101-500).",IF(AA603="Frequent","Estimated frequency within viewshed: Frequent (11-100).",IF(AA603="Occasional","Estimated frequency within viewshed: Occasional (6-10).",IF(AA603="Rare","Estimated frequency within viewshed: Rare (1-5).","")))))</f>
        <v/>
      </c>
      <c r="BR603" s="41" t="str">
        <f>IF(B603&lt;&gt;"",B603&amp;". ","")</f>
        <v/>
      </c>
      <c r="BS603" s="41" t="str">
        <f>IF(M603="Same individual","Tissue sample collected.",IF(M603="Same population","Tissue sample collected from another individual in the same population.",""))</f>
        <v/>
      </c>
      <c r="BT603" s="41" t="str">
        <f>IF(R603&lt;&gt;"","Seed sample collected from "&amp;R603&amp;" plants within the same population.","")</f>
        <v/>
      </c>
      <c r="BU603" s="41" t="str">
        <f>IF(AB603&lt;&gt;"",AB603&amp;". ","")</f>
        <v/>
      </c>
      <c r="BV603" s="41" t="str">
        <f>IF(AE603&lt;&gt;"","Landowner: "&amp;AE603&amp;".","")</f>
        <v/>
      </c>
      <c r="BW603" s="41" t="str">
        <f>IF(AF603&lt;&gt;"","Element Occurrence ID: "&amp;AF603&amp;".","")</f>
        <v/>
      </c>
      <c r="BX603" s="41" t="str">
        <f t="shared" si="101"/>
        <v/>
      </c>
      <c r="BY603" t="str">
        <f t="shared" si="102"/>
        <v/>
      </c>
      <c r="BZ603" s="41" t="str">
        <f t="shared" si="103"/>
        <v/>
      </c>
      <c r="CA603" t="str">
        <f t="shared" si="104"/>
        <v/>
      </c>
      <c r="CB603" s="41" t="str">
        <f>IF(AU603&lt;&gt;"","Area immediately surrounding specimen: "&amp;AU603&amp;".","")</f>
        <v/>
      </c>
      <c r="CC603" s="41" t="str">
        <f>IF(T603&lt;&gt;"","Habit: "&amp;T603&amp;".","")</f>
        <v/>
      </c>
      <c r="CD603" s="41" t="str">
        <f>IF(U603&lt;&gt;"","Life history habit: "&amp;U603&amp;".","")</f>
        <v/>
      </c>
      <c r="CE603" s="41" t="str">
        <f>IF(V603&lt;&gt;"","Graminoid habit: "&amp;V603&amp;".","")</f>
        <v/>
      </c>
      <c r="CF603" s="41" t="str">
        <f>IF(W603&lt;&gt;"","Flower color: "&amp;W603&amp;".","")</f>
        <v/>
      </c>
      <c r="CG603" s="41" t="str">
        <f>IF(X603&lt;&gt;"","Height in centimeters: "&amp;X603&amp;".","")</f>
        <v/>
      </c>
      <c r="CH603" s="41" t="str">
        <f>IF(Y603&lt;&gt;"",Y603&amp;".","")</f>
        <v/>
      </c>
      <c r="CI603" s="41" t="str">
        <f t="shared" si="105"/>
        <v/>
      </c>
      <c r="CJ603" t="str">
        <f t="shared" si="106"/>
        <v/>
      </c>
      <c r="CK603" s="41" t="str">
        <f>IF(T603&lt;&gt;"","''habit'':"&amp;"''"&amp;T603&amp;"'',","")</f>
        <v/>
      </c>
      <c r="CL603" s="41" t="str">
        <f>IF(U603&lt;&gt;"","''life cycle habit'':"&amp;"''"&amp;U603&amp;"'',","")</f>
        <v/>
      </c>
      <c r="CM603" s="41" t="str">
        <f>IF(V603&lt;&gt;"","''graminoidHabit'':"&amp;"''"&amp;V603&amp;"'',","")</f>
        <v/>
      </c>
      <c r="CN603" s="41" t="str">
        <f>IF(W603&lt;&gt;"","''flower color'':"&amp;"''"&amp;W603&amp;"'',","")</f>
        <v/>
      </c>
      <c r="CO603" s="41" t="str">
        <f>IF(X603&lt;&gt;"","''heightInCentimeters'':"&amp;X603&amp;",","")</f>
        <v/>
      </c>
      <c r="CP603" s="41" t="str">
        <f>IF(Y603&lt;&gt;"",Y603,"")</f>
        <v/>
      </c>
      <c r="CQ603" s="41" t="str">
        <f t="shared" si="107"/>
        <v/>
      </c>
      <c r="CR603" s="42" t="str">
        <f t="shared" si="108"/>
        <v/>
      </c>
      <c r="CS603" t="str">
        <f t="shared" si="109"/>
        <v/>
      </c>
      <c r="CT603" t="str">
        <f>IF(L603="Y","tissue","")</f>
        <v/>
      </c>
      <c r="CU603" t="str">
        <f>IF(L603="Y","in collection","")</f>
        <v/>
      </c>
      <c r="CV603" t="str">
        <f>IF(L603="Y","dessicated","")</f>
        <v/>
      </c>
    </row>
    <row r="604" spans="1:100" ht="16.5" x14ac:dyDescent="0.3">
      <c r="A604" s="7"/>
      <c r="B604" s="19"/>
      <c r="C604" s="19"/>
      <c r="D604" s="19"/>
      <c r="E604" s="19"/>
      <c r="F604" s="19"/>
      <c r="G604" s="10"/>
      <c r="H604" s="14"/>
      <c r="I604" s="19"/>
      <c r="J604" s="19"/>
      <c r="K604" s="10"/>
      <c r="L604" s="19"/>
      <c r="M604" s="19"/>
      <c r="N604" s="19"/>
      <c r="O604" s="19"/>
      <c r="P604" s="19"/>
      <c r="Q604" s="24"/>
      <c r="R604" s="14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29"/>
      <c r="AL604" s="29"/>
      <c r="AM604" s="7"/>
      <c r="AN604" s="7"/>
      <c r="AO604" s="7"/>
      <c r="AP604" s="19"/>
      <c r="AQ604" s="19"/>
      <c r="AR604" s="19"/>
      <c r="AS604" s="14"/>
      <c r="AT604" s="19"/>
      <c r="AU604" s="19"/>
      <c r="AV604" s="19"/>
      <c r="AW604" s="14"/>
      <c r="AX604" s="19"/>
      <c r="AY604" s="19"/>
      <c r="AZ604" s="19"/>
      <c r="BA604" s="19"/>
      <c r="BB604" s="19"/>
      <c r="BC604" s="19"/>
      <c r="BD604" s="19"/>
      <c r="BE604" s="19"/>
      <c r="BF604" s="14"/>
      <c r="BG604" s="35" t="str">
        <f>IF(BB604&lt;&gt;"","&lt;a href='https://www.inaturalist.org/observations/"&amp;BB604&amp;" 'target='_blank' style='color: blue'&gt;iNaturalist Record: "&amp;BB604&amp;"&lt;/a&gt; ","")</f>
        <v/>
      </c>
      <c r="BH604" s="36" t="str">
        <f>IF(AT604&lt;&gt;"",AT604&amp;". ","")</f>
        <v/>
      </c>
      <c r="BI604" s="36" t="str">
        <f>IF(AV604&lt;&gt;"","Land use/disturbance history: "&amp;AV604&amp;". ","")</f>
        <v/>
      </c>
      <c r="BJ604" s="36" t="str">
        <f>IF(AW604&lt;&gt;"","Slope in degrees: "&amp;AW604&amp;". ","")</f>
        <v/>
      </c>
      <c r="BK604" s="36" t="str">
        <f>IF(AX604&lt;&gt;"","Slope aspect: "&amp;AX604&amp;". ","")</f>
        <v/>
      </c>
      <c r="BL604" s="36" t="str">
        <f>IF(AY604&lt;&gt;"","Soil description: "&amp;AY604&amp;". ","")</f>
        <v/>
      </c>
      <c r="BM604" s="36" t="str">
        <f>IF(BA604&lt;&gt;"","Terrain: "&amp;BA604&amp;". ","")</f>
        <v/>
      </c>
      <c r="BN604" s="36" t="str">
        <f t="shared" si="99"/>
        <v/>
      </c>
      <c r="BO604" t="str">
        <f t="shared" si="100"/>
        <v/>
      </c>
      <c r="BP604" t="str">
        <f>IF(BD604&lt;&gt;"","Permit: "&amp;BD604,"")</f>
        <v/>
      </c>
      <c r="BQ604" s="41" t="str">
        <f>IF(AA604="Abundant","Estimated frequency within viewshed: Abundant (&gt;500).",IF(AA604="Common","Estimated frequency within viewshed: Common (101-500).",IF(AA604="Frequent","Estimated frequency within viewshed: Frequent (11-100).",IF(AA604="Occasional","Estimated frequency within viewshed: Occasional (6-10).",IF(AA604="Rare","Estimated frequency within viewshed: Rare (1-5).","")))))</f>
        <v/>
      </c>
      <c r="BR604" s="41" t="str">
        <f>IF(B604&lt;&gt;"",B604&amp;". ","")</f>
        <v/>
      </c>
      <c r="BS604" s="41" t="str">
        <f>IF(M604="Same individual","Tissue sample collected.",IF(M604="Same population","Tissue sample collected from another individual in the same population.",""))</f>
        <v/>
      </c>
      <c r="BT604" s="41" t="str">
        <f>IF(R604&lt;&gt;"","Seed sample collected from "&amp;R604&amp;" plants within the same population.","")</f>
        <v/>
      </c>
      <c r="BU604" s="41" t="str">
        <f>IF(AB604&lt;&gt;"",AB604&amp;". ","")</f>
        <v/>
      </c>
      <c r="BV604" s="41" t="str">
        <f>IF(AE604&lt;&gt;"","Landowner: "&amp;AE604&amp;".","")</f>
        <v/>
      </c>
      <c r="BW604" s="41" t="str">
        <f>IF(AF604&lt;&gt;"","Element Occurrence ID: "&amp;AF604&amp;".","")</f>
        <v/>
      </c>
      <c r="BX604" s="41" t="str">
        <f t="shared" si="101"/>
        <v/>
      </c>
      <c r="BY604" t="str">
        <f t="shared" si="102"/>
        <v/>
      </c>
      <c r="BZ604" s="41" t="str">
        <f t="shared" si="103"/>
        <v/>
      </c>
      <c r="CA604" t="str">
        <f t="shared" si="104"/>
        <v/>
      </c>
      <c r="CB604" s="41" t="str">
        <f>IF(AU604&lt;&gt;"","Area immediately surrounding specimen: "&amp;AU604&amp;".","")</f>
        <v/>
      </c>
      <c r="CC604" s="41" t="str">
        <f>IF(T604&lt;&gt;"","Habit: "&amp;T604&amp;".","")</f>
        <v/>
      </c>
      <c r="CD604" s="41" t="str">
        <f>IF(U604&lt;&gt;"","Life history habit: "&amp;U604&amp;".","")</f>
        <v/>
      </c>
      <c r="CE604" s="41" t="str">
        <f>IF(V604&lt;&gt;"","Graminoid habit: "&amp;V604&amp;".","")</f>
        <v/>
      </c>
      <c r="CF604" s="41" t="str">
        <f>IF(W604&lt;&gt;"","Flower color: "&amp;W604&amp;".","")</f>
        <v/>
      </c>
      <c r="CG604" s="41" t="str">
        <f>IF(X604&lt;&gt;"","Height in centimeters: "&amp;X604&amp;".","")</f>
        <v/>
      </c>
      <c r="CH604" s="41" t="str">
        <f>IF(Y604&lt;&gt;"",Y604&amp;".","")</f>
        <v/>
      </c>
      <c r="CI604" s="41" t="str">
        <f t="shared" si="105"/>
        <v/>
      </c>
      <c r="CJ604" t="str">
        <f t="shared" si="106"/>
        <v/>
      </c>
      <c r="CK604" s="41" t="str">
        <f>IF(T604&lt;&gt;"","''habit'':"&amp;"''"&amp;T604&amp;"'',","")</f>
        <v/>
      </c>
      <c r="CL604" s="41" t="str">
        <f>IF(U604&lt;&gt;"","''life cycle habit'':"&amp;"''"&amp;U604&amp;"'',","")</f>
        <v/>
      </c>
      <c r="CM604" s="41" t="str">
        <f>IF(V604&lt;&gt;"","''graminoidHabit'':"&amp;"''"&amp;V604&amp;"'',","")</f>
        <v/>
      </c>
      <c r="CN604" s="41" t="str">
        <f>IF(W604&lt;&gt;"","''flower color'':"&amp;"''"&amp;W604&amp;"'',","")</f>
        <v/>
      </c>
      <c r="CO604" s="41" t="str">
        <f>IF(X604&lt;&gt;"","''heightInCentimeters'':"&amp;X604&amp;",","")</f>
        <v/>
      </c>
      <c r="CP604" s="41" t="str">
        <f>IF(Y604&lt;&gt;"",Y604,"")</f>
        <v/>
      </c>
      <c r="CQ604" s="41" t="str">
        <f t="shared" si="107"/>
        <v/>
      </c>
      <c r="CR604" s="42" t="str">
        <f t="shared" si="108"/>
        <v/>
      </c>
      <c r="CS604" t="str">
        <f t="shared" si="109"/>
        <v/>
      </c>
      <c r="CT604" t="str">
        <f>IF(L604="Y","tissue","")</f>
        <v/>
      </c>
      <c r="CU604" t="str">
        <f>IF(L604="Y","in collection","")</f>
        <v/>
      </c>
      <c r="CV604" t="str">
        <f>IF(L604="Y","dessicated","")</f>
        <v/>
      </c>
    </row>
    <row r="605" spans="1:100" ht="16.5" x14ac:dyDescent="0.3">
      <c r="A605" s="7"/>
      <c r="B605" s="19"/>
      <c r="C605" s="19"/>
      <c r="D605" s="19"/>
      <c r="E605" s="19"/>
      <c r="F605" s="19"/>
      <c r="G605" s="10"/>
      <c r="H605" s="14"/>
      <c r="I605" s="19"/>
      <c r="J605" s="19"/>
      <c r="K605" s="10"/>
      <c r="L605" s="19"/>
      <c r="M605" s="19"/>
      <c r="N605" s="19"/>
      <c r="O605" s="19"/>
      <c r="P605" s="19"/>
      <c r="Q605" s="24"/>
      <c r="R605" s="14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29"/>
      <c r="AL605" s="29"/>
      <c r="AM605" s="7"/>
      <c r="AN605" s="7"/>
      <c r="AO605" s="7"/>
      <c r="AP605" s="19"/>
      <c r="AQ605" s="19"/>
      <c r="AR605" s="19"/>
      <c r="AS605" s="14"/>
      <c r="AT605" s="19"/>
      <c r="AU605" s="19"/>
      <c r="AV605" s="19"/>
      <c r="AW605" s="14"/>
      <c r="AX605" s="19"/>
      <c r="AY605" s="19"/>
      <c r="AZ605" s="19"/>
      <c r="BA605" s="19"/>
      <c r="BB605" s="19"/>
      <c r="BC605" s="19"/>
      <c r="BD605" s="19"/>
      <c r="BE605" s="19"/>
      <c r="BF605" s="14"/>
      <c r="BG605" s="35" t="str">
        <f>IF(BB605&lt;&gt;"","&lt;a href='https://www.inaturalist.org/observations/"&amp;BB605&amp;" 'target='_blank' style='color: blue'&gt;iNaturalist Record: "&amp;BB605&amp;"&lt;/a&gt; ","")</f>
        <v/>
      </c>
      <c r="BH605" s="36" t="str">
        <f>IF(AT605&lt;&gt;"",AT605&amp;". ","")</f>
        <v/>
      </c>
      <c r="BI605" s="36" t="str">
        <f>IF(AV605&lt;&gt;"","Land use/disturbance history: "&amp;AV605&amp;". ","")</f>
        <v/>
      </c>
      <c r="BJ605" s="36" t="str">
        <f>IF(AW605&lt;&gt;"","Slope in degrees: "&amp;AW605&amp;". ","")</f>
        <v/>
      </c>
      <c r="BK605" s="36" t="str">
        <f>IF(AX605&lt;&gt;"","Slope aspect: "&amp;AX605&amp;". ","")</f>
        <v/>
      </c>
      <c r="BL605" s="36" t="str">
        <f>IF(AY605&lt;&gt;"","Soil description: "&amp;AY605&amp;". ","")</f>
        <v/>
      </c>
      <c r="BM605" s="36" t="str">
        <f>IF(BA605&lt;&gt;"","Terrain: "&amp;BA605&amp;". ","")</f>
        <v/>
      </c>
      <c r="BN605" s="36" t="str">
        <f t="shared" si="99"/>
        <v/>
      </c>
      <c r="BO605" t="str">
        <f t="shared" si="100"/>
        <v/>
      </c>
      <c r="BP605" t="str">
        <f>IF(BD605&lt;&gt;"","Permit: "&amp;BD605,"")</f>
        <v/>
      </c>
      <c r="BQ605" s="41" t="str">
        <f>IF(AA605="Abundant","Estimated frequency within viewshed: Abundant (&gt;500).",IF(AA605="Common","Estimated frequency within viewshed: Common (101-500).",IF(AA605="Frequent","Estimated frequency within viewshed: Frequent (11-100).",IF(AA605="Occasional","Estimated frequency within viewshed: Occasional (6-10).",IF(AA605="Rare","Estimated frequency within viewshed: Rare (1-5).","")))))</f>
        <v/>
      </c>
      <c r="BR605" s="41" t="str">
        <f>IF(B605&lt;&gt;"",B605&amp;". ","")</f>
        <v/>
      </c>
      <c r="BS605" s="41" t="str">
        <f>IF(M605="Same individual","Tissue sample collected.",IF(M605="Same population","Tissue sample collected from another individual in the same population.",""))</f>
        <v/>
      </c>
      <c r="BT605" s="41" t="str">
        <f>IF(R605&lt;&gt;"","Seed sample collected from "&amp;R605&amp;" plants within the same population.","")</f>
        <v/>
      </c>
      <c r="BU605" s="41" t="str">
        <f>IF(AB605&lt;&gt;"",AB605&amp;". ","")</f>
        <v/>
      </c>
      <c r="BV605" s="41" t="str">
        <f>IF(AE605&lt;&gt;"","Landowner: "&amp;AE605&amp;".","")</f>
        <v/>
      </c>
      <c r="BW605" s="41" t="str">
        <f>IF(AF605&lt;&gt;"","Element Occurrence ID: "&amp;AF605&amp;".","")</f>
        <v/>
      </c>
      <c r="BX605" s="41" t="str">
        <f t="shared" si="101"/>
        <v/>
      </c>
      <c r="BY605" t="str">
        <f t="shared" si="102"/>
        <v/>
      </c>
      <c r="BZ605" s="41" t="str">
        <f t="shared" si="103"/>
        <v/>
      </c>
      <c r="CA605" t="str">
        <f t="shared" si="104"/>
        <v/>
      </c>
      <c r="CB605" s="41" t="str">
        <f>IF(AU605&lt;&gt;"","Area immediately surrounding specimen: "&amp;AU605&amp;".","")</f>
        <v/>
      </c>
      <c r="CC605" s="41" t="str">
        <f>IF(T605&lt;&gt;"","Habit: "&amp;T605&amp;".","")</f>
        <v/>
      </c>
      <c r="CD605" s="41" t="str">
        <f>IF(U605&lt;&gt;"","Life history habit: "&amp;U605&amp;".","")</f>
        <v/>
      </c>
      <c r="CE605" s="41" t="str">
        <f>IF(V605&lt;&gt;"","Graminoid habit: "&amp;V605&amp;".","")</f>
        <v/>
      </c>
      <c r="CF605" s="41" t="str">
        <f>IF(W605&lt;&gt;"","Flower color: "&amp;W605&amp;".","")</f>
        <v/>
      </c>
      <c r="CG605" s="41" t="str">
        <f>IF(X605&lt;&gt;"","Height in centimeters: "&amp;X605&amp;".","")</f>
        <v/>
      </c>
      <c r="CH605" s="41" t="str">
        <f>IF(Y605&lt;&gt;"",Y605&amp;".","")</f>
        <v/>
      </c>
      <c r="CI605" s="41" t="str">
        <f t="shared" si="105"/>
        <v/>
      </c>
      <c r="CJ605" t="str">
        <f t="shared" si="106"/>
        <v/>
      </c>
      <c r="CK605" s="41" t="str">
        <f>IF(T605&lt;&gt;"","''habit'':"&amp;"''"&amp;T605&amp;"'',","")</f>
        <v/>
      </c>
      <c r="CL605" s="41" t="str">
        <f>IF(U605&lt;&gt;"","''life cycle habit'':"&amp;"''"&amp;U605&amp;"'',","")</f>
        <v/>
      </c>
      <c r="CM605" s="41" t="str">
        <f>IF(V605&lt;&gt;"","''graminoidHabit'':"&amp;"''"&amp;V605&amp;"'',","")</f>
        <v/>
      </c>
      <c r="CN605" s="41" t="str">
        <f>IF(W605&lt;&gt;"","''flower color'':"&amp;"''"&amp;W605&amp;"'',","")</f>
        <v/>
      </c>
      <c r="CO605" s="41" t="str">
        <f>IF(X605&lt;&gt;"","''heightInCentimeters'':"&amp;X605&amp;",","")</f>
        <v/>
      </c>
      <c r="CP605" s="41" t="str">
        <f>IF(Y605&lt;&gt;"",Y605,"")</f>
        <v/>
      </c>
      <c r="CQ605" s="41" t="str">
        <f t="shared" si="107"/>
        <v/>
      </c>
      <c r="CR605" s="42" t="str">
        <f t="shared" si="108"/>
        <v/>
      </c>
      <c r="CS605" t="str">
        <f t="shared" si="109"/>
        <v/>
      </c>
      <c r="CT605" t="str">
        <f>IF(L605="Y","tissue","")</f>
        <v/>
      </c>
      <c r="CU605" t="str">
        <f>IF(L605="Y","in collection","")</f>
        <v/>
      </c>
      <c r="CV605" t="str">
        <f>IF(L605="Y","dessicated","")</f>
        <v/>
      </c>
    </row>
    <row r="606" spans="1:100" ht="16.5" x14ac:dyDescent="0.3">
      <c r="A606" s="7"/>
      <c r="B606" s="19"/>
      <c r="C606" s="19"/>
      <c r="D606" s="19"/>
      <c r="E606" s="19"/>
      <c r="F606" s="19"/>
      <c r="G606" s="10"/>
      <c r="H606" s="14"/>
      <c r="I606" s="19"/>
      <c r="J606" s="19"/>
      <c r="K606" s="10"/>
      <c r="L606" s="19"/>
      <c r="M606" s="19"/>
      <c r="N606" s="19"/>
      <c r="O606" s="19"/>
      <c r="P606" s="19"/>
      <c r="Q606" s="24"/>
      <c r="R606" s="14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29"/>
      <c r="AL606" s="29"/>
      <c r="AM606" s="7"/>
      <c r="AN606" s="7"/>
      <c r="AO606" s="7"/>
      <c r="AP606" s="19"/>
      <c r="AQ606" s="19"/>
      <c r="AR606" s="19"/>
      <c r="AS606" s="14"/>
      <c r="AT606" s="19"/>
      <c r="AU606" s="19"/>
      <c r="AV606" s="19"/>
      <c r="AW606" s="14"/>
      <c r="AX606" s="19"/>
      <c r="AY606" s="19"/>
      <c r="AZ606" s="19"/>
      <c r="BA606" s="19"/>
      <c r="BB606" s="19"/>
      <c r="BC606" s="19"/>
      <c r="BD606" s="19"/>
      <c r="BE606" s="19"/>
      <c r="BF606" s="14"/>
      <c r="BG606" s="35" t="str">
        <f>IF(BB606&lt;&gt;"","&lt;a href='https://www.inaturalist.org/observations/"&amp;BB606&amp;" 'target='_blank' style='color: blue'&gt;iNaturalist Record: "&amp;BB606&amp;"&lt;/a&gt; ","")</f>
        <v/>
      </c>
      <c r="BH606" s="36" t="str">
        <f>IF(AT606&lt;&gt;"",AT606&amp;". ","")</f>
        <v/>
      </c>
      <c r="BI606" s="36" t="str">
        <f>IF(AV606&lt;&gt;"","Land use/disturbance history: "&amp;AV606&amp;". ","")</f>
        <v/>
      </c>
      <c r="BJ606" s="36" t="str">
        <f>IF(AW606&lt;&gt;"","Slope in degrees: "&amp;AW606&amp;". ","")</f>
        <v/>
      </c>
      <c r="BK606" s="36" t="str">
        <f>IF(AX606&lt;&gt;"","Slope aspect: "&amp;AX606&amp;". ","")</f>
        <v/>
      </c>
      <c r="BL606" s="36" t="str">
        <f>IF(AY606&lt;&gt;"","Soil description: "&amp;AY606&amp;". ","")</f>
        <v/>
      </c>
      <c r="BM606" s="36" t="str">
        <f>IF(BA606&lt;&gt;"","Terrain: "&amp;BA606&amp;". ","")</f>
        <v/>
      </c>
      <c r="BN606" s="36" t="str">
        <f t="shared" si="99"/>
        <v/>
      </c>
      <c r="BO606" t="str">
        <f t="shared" si="100"/>
        <v/>
      </c>
      <c r="BP606" t="str">
        <f>IF(BD606&lt;&gt;"","Permit: "&amp;BD606,"")</f>
        <v/>
      </c>
      <c r="BQ606" s="41" t="str">
        <f>IF(AA606="Abundant","Estimated frequency within viewshed: Abundant (&gt;500).",IF(AA606="Common","Estimated frequency within viewshed: Common (101-500).",IF(AA606="Frequent","Estimated frequency within viewshed: Frequent (11-100).",IF(AA606="Occasional","Estimated frequency within viewshed: Occasional (6-10).",IF(AA606="Rare","Estimated frequency within viewshed: Rare (1-5).","")))))</f>
        <v/>
      </c>
      <c r="BR606" s="41" t="str">
        <f>IF(B606&lt;&gt;"",B606&amp;". ","")</f>
        <v/>
      </c>
      <c r="BS606" s="41" t="str">
        <f>IF(M606="Same individual","Tissue sample collected.",IF(M606="Same population","Tissue sample collected from another individual in the same population.",""))</f>
        <v/>
      </c>
      <c r="BT606" s="41" t="str">
        <f>IF(R606&lt;&gt;"","Seed sample collected from "&amp;R606&amp;" plants within the same population.","")</f>
        <v/>
      </c>
      <c r="BU606" s="41" t="str">
        <f>IF(AB606&lt;&gt;"",AB606&amp;". ","")</f>
        <v/>
      </c>
      <c r="BV606" s="41" t="str">
        <f>IF(AE606&lt;&gt;"","Landowner: "&amp;AE606&amp;".","")</f>
        <v/>
      </c>
      <c r="BW606" s="41" t="str">
        <f>IF(AF606&lt;&gt;"","Element Occurrence ID: "&amp;AF606&amp;".","")</f>
        <v/>
      </c>
      <c r="BX606" s="41" t="str">
        <f t="shared" si="101"/>
        <v/>
      </c>
      <c r="BY606" t="str">
        <f t="shared" si="102"/>
        <v/>
      </c>
      <c r="BZ606" s="41" t="str">
        <f t="shared" si="103"/>
        <v/>
      </c>
      <c r="CA606" t="str">
        <f t="shared" si="104"/>
        <v/>
      </c>
      <c r="CB606" s="41" t="str">
        <f>IF(AU606&lt;&gt;"","Area immediately surrounding specimen: "&amp;AU606&amp;".","")</f>
        <v/>
      </c>
      <c r="CC606" s="41" t="str">
        <f>IF(T606&lt;&gt;"","Habit: "&amp;T606&amp;".","")</f>
        <v/>
      </c>
      <c r="CD606" s="41" t="str">
        <f>IF(U606&lt;&gt;"","Life history habit: "&amp;U606&amp;".","")</f>
        <v/>
      </c>
      <c r="CE606" s="41" t="str">
        <f>IF(V606&lt;&gt;"","Graminoid habit: "&amp;V606&amp;".","")</f>
        <v/>
      </c>
      <c r="CF606" s="41" t="str">
        <f>IF(W606&lt;&gt;"","Flower color: "&amp;W606&amp;".","")</f>
        <v/>
      </c>
      <c r="CG606" s="41" t="str">
        <f>IF(X606&lt;&gt;"","Height in centimeters: "&amp;X606&amp;".","")</f>
        <v/>
      </c>
      <c r="CH606" s="41" t="str">
        <f>IF(Y606&lt;&gt;"",Y606&amp;".","")</f>
        <v/>
      </c>
      <c r="CI606" s="41" t="str">
        <f t="shared" si="105"/>
        <v/>
      </c>
      <c r="CJ606" t="str">
        <f t="shared" si="106"/>
        <v/>
      </c>
      <c r="CK606" s="41" t="str">
        <f>IF(T606&lt;&gt;"","''habit'':"&amp;"''"&amp;T606&amp;"'',","")</f>
        <v/>
      </c>
      <c r="CL606" s="41" t="str">
        <f>IF(U606&lt;&gt;"","''life cycle habit'':"&amp;"''"&amp;U606&amp;"'',","")</f>
        <v/>
      </c>
      <c r="CM606" s="41" t="str">
        <f>IF(V606&lt;&gt;"","''graminoidHabit'':"&amp;"''"&amp;V606&amp;"'',","")</f>
        <v/>
      </c>
      <c r="CN606" s="41" t="str">
        <f>IF(W606&lt;&gt;"","''flower color'':"&amp;"''"&amp;W606&amp;"'',","")</f>
        <v/>
      </c>
      <c r="CO606" s="41" t="str">
        <f>IF(X606&lt;&gt;"","''heightInCentimeters'':"&amp;X606&amp;",","")</f>
        <v/>
      </c>
      <c r="CP606" s="41" t="str">
        <f>IF(Y606&lt;&gt;"",Y606,"")</f>
        <v/>
      </c>
      <c r="CQ606" s="41" t="str">
        <f t="shared" si="107"/>
        <v/>
      </c>
      <c r="CR606" s="42" t="str">
        <f t="shared" si="108"/>
        <v/>
      </c>
      <c r="CS606" t="str">
        <f t="shared" si="109"/>
        <v/>
      </c>
      <c r="CT606" t="str">
        <f>IF(L606="Y","tissue","")</f>
        <v/>
      </c>
      <c r="CU606" t="str">
        <f>IF(L606="Y","in collection","")</f>
        <v/>
      </c>
      <c r="CV606" t="str">
        <f>IF(L606="Y","dessicated","")</f>
        <v/>
      </c>
    </row>
    <row r="607" spans="1:100" ht="16.5" x14ac:dyDescent="0.3">
      <c r="A607" s="7"/>
      <c r="B607" s="19"/>
      <c r="C607" s="19"/>
      <c r="D607" s="19"/>
      <c r="E607" s="19"/>
      <c r="F607" s="19"/>
      <c r="G607" s="10"/>
      <c r="H607" s="14"/>
      <c r="I607" s="19"/>
      <c r="J607" s="19"/>
      <c r="K607" s="10"/>
      <c r="L607" s="19"/>
      <c r="M607" s="19"/>
      <c r="N607" s="19"/>
      <c r="O607" s="19"/>
      <c r="P607" s="19"/>
      <c r="Q607" s="24"/>
      <c r="R607" s="14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29"/>
      <c r="AL607" s="29"/>
      <c r="AM607" s="7"/>
      <c r="AN607" s="7"/>
      <c r="AO607" s="7"/>
      <c r="AP607" s="19"/>
      <c r="AQ607" s="19"/>
      <c r="AR607" s="19"/>
      <c r="AS607" s="14"/>
      <c r="AT607" s="19"/>
      <c r="AU607" s="19"/>
      <c r="AV607" s="19"/>
      <c r="AW607" s="14"/>
      <c r="AX607" s="19"/>
      <c r="AY607" s="19"/>
      <c r="AZ607" s="19"/>
      <c r="BA607" s="19"/>
      <c r="BB607" s="19"/>
      <c r="BC607" s="19"/>
      <c r="BD607" s="19"/>
      <c r="BE607" s="19"/>
      <c r="BF607" s="14"/>
      <c r="BG607" s="35" t="str">
        <f>IF(BB607&lt;&gt;"","&lt;a href='https://www.inaturalist.org/observations/"&amp;BB607&amp;" 'target='_blank' style='color: blue'&gt;iNaturalist Record: "&amp;BB607&amp;"&lt;/a&gt; ","")</f>
        <v/>
      </c>
      <c r="BH607" s="36" t="str">
        <f>IF(AT607&lt;&gt;"",AT607&amp;". ","")</f>
        <v/>
      </c>
      <c r="BI607" s="36" t="str">
        <f>IF(AV607&lt;&gt;"","Land use/disturbance history: "&amp;AV607&amp;". ","")</f>
        <v/>
      </c>
      <c r="BJ607" s="36" t="str">
        <f>IF(AW607&lt;&gt;"","Slope in degrees: "&amp;AW607&amp;". ","")</f>
        <v/>
      </c>
      <c r="BK607" s="36" t="str">
        <f>IF(AX607&lt;&gt;"","Slope aspect: "&amp;AX607&amp;". ","")</f>
        <v/>
      </c>
      <c r="BL607" s="36" t="str">
        <f>IF(AY607&lt;&gt;"","Soil description: "&amp;AY607&amp;". ","")</f>
        <v/>
      </c>
      <c r="BM607" s="36" t="str">
        <f>IF(BA607&lt;&gt;"","Terrain: "&amp;BA607&amp;". ","")</f>
        <v/>
      </c>
      <c r="BN607" s="36" t="str">
        <f t="shared" si="99"/>
        <v/>
      </c>
      <c r="BO607" t="str">
        <f t="shared" si="100"/>
        <v/>
      </c>
      <c r="BP607" t="str">
        <f>IF(BD607&lt;&gt;"","Permit: "&amp;BD607,"")</f>
        <v/>
      </c>
      <c r="BQ607" s="41" t="str">
        <f>IF(AA607="Abundant","Estimated frequency within viewshed: Abundant (&gt;500).",IF(AA607="Common","Estimated frequency within viewshed: Common (101-500).",IF(AA607="Frequent","Estimated frequency within viewshed: Frequent (11-100).",IF(AA607="Occasional","Estimated frequency within viewshed: Occasional (6-10).",IF(AA607="Rare","Estimated frequency within viewshed: Rare (1-5).","")))))</f>
        <v/>
      </c>
      <c r="BR607" s="41" t="str">
        <f>IF(B607&lt;&gt;"",B607&amp;". ","")</f>
        <v/>
      </c>
      <c r="BS607" s="41" t="str">
        <f>IF(M607="Same individual","Tissue sample collected.",IF(M607="Same population","Tissue sample collected from another individual in the same population.",""))</f>
        <v/>
      </c>
      <c r="BT607" s="41" t="str">
        <f>IF(R607&lt;&gt;"","Seed sample collected from "&amp;R607&amp;" plants within the same population.","")</f>
        <v/>
      </c>
      <c r="BU607" s="41" t="str">
        <f>IF(AB607&lt;&gt;"",AB607&amp;". ","")</f>
        <v/>
      </c>
      <c r="BV607" s="41" t="str">
        <f>IF(AE607&lt;&gt;"","Landowner: "&amp;AE607&amp;".","")</f>
        <v/>
      </c>
      <c r="BW607" s="41" t="str">
        <f>IF(AF607&lt;&gt;"","Element Occurrence ID: "&amp;AF607&amp;".","")</f>
        <v/>
      </c>
      <c r="BX607" s="41" t="str">
        <f t="shared" si="101"/>
        <v/>
      </c>
      <c r="BY607" t="str">
        <f t="shared" si="102"/>
        <v/>
      </c>
      <c r="BZ607" s="41" t="str">
        <f t="shared" si="103"/>
        <v/>
      </c>
      <c r="CA607" t="str">
        <f t="shared" si="104"/>
        <v/>
      </c>
      <c r="CB607" s="41" t="str">
        <f>IF(AU607&lt;&gt;"","Area immediately surrounding specimen: "&amp;AU607&amp;".","")</f>
        <v/>
      </c>
      <c r="CC607" s="41" t="str">
        <f>IF(T607&lt;&gt;"","Habit: "&amp;T607&amp;".","")</f>
        <v/>
      </c>
      <c r="CD607" s="41" t="str">
        <f>IF(U607&lt;&gt;"","Life history habit: "&amp;U607&amp;".","")</f>
        <v/>
      </c>
      <c r="CE607" s="41" t="str">
        <f>IF(V607&lt;&gt;"","Graminoid habit: "&amp;V607&amp;".","")</f>
        <v/>
      </c>
      <c r="CF607" s="41" t="str">
        <f>IF(W607&lt;&gt;"","Flower color: "&amp;W607&amp;".","")</f>
        <v/>
      </c>
      <c r="CG607" s="41" t="str">
        <f>IF(X607&lt;&gt;"","Height in centimeters: "&amp;X607&amp;".","")</f>
        <v/>
      </c>
      <c r="CH607" s="41" t="str">
        <f>IF(Y607&lt;&gt;"",Y607&amp;".","")</f>
        <v/>
      </c>
      <c r="CI607" s="41" t="str">
        <f t="shared" si="105"/>
        <v/>
      </c>
      <c r="CJ607" t="str">
        <f t="shared" si="106"/>
        <v/>
      </c>
      <c r="CK607" s="41" t="str">
        <f>IF(T607&lt;&gt;"","''habit'':"&amp;"''"&amp;T607&amp;"'',","")</f>
        <v/>
      </c>
      <c r="CL607" s="41" t="str">
        <f>IF(U607&lt;&gt;"","''life cycle habit'':"&amp;"''"&amp;U607&amp;"'',","")</f>
        <v/>
      </c>
      <c r="CM607" s="41" t="str">
        <f>IF(V607&lt;&gt;"","''graminoidHabit'':"&amp;"''"&amp;V607&amp;"'',","")</f>
        <v/>
      </c>
      <c r="CN607" s="41" t="str">
        <f>IF(W607&lt;&gt;"","''flower color'':"&amp;"''"&amp;W607&amp;"'',","")</f>
        <v/>
      </c>
      <c r="CO607" s="41" t="str">
        <f>IF(X607&lt;&gt;"","''heightInCentimeters'':"&amp;X607&amp;",","")</f>
        <v/>
      </c>
      <c r="CP607" s="41" t="str">
        <f>IF(Y607&lt;&gt;"",Y607,"")</f>
        <v/>
      </c>
      <c r="CQ607" s="41" t="str">
        <f t="shared" si="107"/>
        <v/>
      </c>
      <c r="CR607" s="42" t="str">
        <f t="shared" si="108"/>
        <v/>
      </c>
      <c r="CS607" t="str">
        <f t="shared" si="109"/>
        <v/>
      </c>
      <c r="CT607" t="str">
        <f>IF(L607="Y","tissue","")</f>
        <v/>
      </c>
      <c r="CU607" t="str">
        <f>IF(L607="Y","in collection","")</f>
        <v/>
      </c>
      <c r="CV607" t="str">
        <f>IF(L607="Y","dessicated","")</f>
        <v/>
      </c>
    </row>
    <row r="608" spans="1:100" ht="16.5" x14ac:dyDescent="0.3">
      <c r="A608" s="7"/>
      <c r="B608" s="19"/>
      <c r="C608" s="19"/>
      <c r="D608" s="19"/>
      <c r="E608" s="19"/>
      <c r="F608" s="19"/>
      <c r="G608" s="10"/>
      <c r="H608" s="14"/>
      <c r="I608" s="19"/>
      <c r="J608" s="19"/>
      <c r="K608" s="10"/>
      <c r="L608" s="19"/>
      <c r="M608" s="19"/>
      <c r="N608" s="19"/>
      <c r="O608" s="19"/>
      <c r="P608" s="19"/>
      <c r="Q608" s="24"/>
      <c r="R608" s="14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29"/>
      <c r="AL608" s="29"/>
      <c r="AM608" s="7"/>
      <c r="AN608" s="7"/>
      <c r="AO608" s="7"/>
      <c r="AP608" s="19"/>
      <c r="AQ608" s="19"/>
      <c r="AR608" s="19"/>
      <c r="AS608" s="14"/>
      <c r="AT608" s="19"/>
      <c r="AU608" s="19"/>
      <c r="AV608" s="19"/>
      <c r="AW608" s="14"/>
      <c r="AX608" s="19"/>
      <c r="AY608" s="19"/>
      <c r="AZ608" s="19"/>
      <c r="BA608" s="19"/>
      <c r="BB608" s="19"/>
      <c r="BC608" s="19"/>
      <c r="BD608" s="19"/>
      <c r="BE608" s="19"/>
      <c r="BF608" s="14"/>
      <c r="BG608" s="35" t="str">
        <f>IF(BB608&lt;&gt;"","&lt;a href='https://www.inaturalist.org/observations/"&amp;BB608&amp;" 'target='_blank' style='color: blue'&gt;iNaturalist Record: "&amp;BB608&amp;"&lt;/a&gt; ","")</f>
        <v/>
      </c>
      <c r="BH608" s="36" t="str">
        <f>IF(AT608&lt;&gt;"",AT608&amp;". ","")</f>
        <v/>
      </c>
      <c r="BI608" s="36" t="str">
        <f>IF(AV608&lt;&gt;"","Land use/disturbance history: "&amp;AV608&amp;". ","")</f>
        <v/>
      </c>
      <c r="BJ608" s="36" t="str">
        <f>IF(AW608&lt;&gt;"","Slope in degrees: "&amp;AW608&amp;". ","")</f>
        <v/>
      </c>
      <c r="BK608" s="36" t="str">
        <f>IF(AX608&lt;&gt;"","Slope aspect: "&amp;AX608&amp;". ","")</f>
        <v/>
      </c>
      <c r="BL608" s="36" t="str">
        <f>IF(AY608&lt;&gt;"","Soil description: "&amp;AY608&amp;". ","")</f>
        <v/>
      </c>
      <c r="BM608" s="36" t="str">
        <f>IF(BA608&lt;&gt;"","Terrain: "&amp;BA608&amp;". ","")</f>
        <v/>
      </c>
      <c r="BN608" s="36" t="str">
        <f t="shared" si="99"/>
        <v/>
      </c>
      <c r="BO608" t="str">
        <f t="shared" si="100"/>
        <v/>
      </c>
      <c r="BP608" t="str">
        <f>IF(BD608&lt;&gt;"","Permit: "&amp;BD608,"")</f>
        <v/>
      </c>
      <c r="BQ608" s="41" t="str">
        <f>IF(AA608="Abundant","Estimated frequency within viewshed: Abundant (&gt;500).",IF(AA608="Common","Estimated frequency within viewshed: Common (101-500).",IF(AA608="Frequent","Estimated frequency within viewshed: Frequent (11-100).",IF(AA608="Occasional","Estimated frequency within viewshed: Occasional (6-10).",IF(AA608="Rare","Estimated frequency within viewshed: Rare (1-5).","")))))</f>
        <v/>
      </c>
      <c r="BR608" s="41" t="str">
        <f>IF(B608&lt;&gt;"",B608&amp;". ","")</f>
        <v/>
      </c>
      <c r="BS608" s="41" t="str">
        <f>IF(M608="Same individual","Tissue sample collected.",IF(M608="Same population","Tissue sample collected from another individual in the same population.",""))</f>
        <v/>
      </c>
      <c r="BT608" s="41" t="str">
        <f>IF(R608&lt;&gt;"","Seed sample collected from "&amp;R608&amp;" plants within the same population.","")</f>
        <v/>
      </c>
      <c r="BU608" s="41" t="str">
        <f>IF(AB608&lt;&gt;"",AB608&amp;". ","")</f>
        <v/>
      </c>
      <c r="BV608" s="41" t="str">
        <f>IF(AE608&lt;&gt;"","Landowner: "&amp;AE608&amp;".","")</f>
        <v/>
      </c>
      <c r="BW608" s="41" t="str">
        <f>IF(AF608&lt;&gt;"","Element Occurrence ID: "&amp;AF608&amp;".","")</f>
        <v/>
      </c>
      <c r="BX608" s="41" t="str">
        <f t="shared" si="101"/>
        <v/>
      </c>
      <c r="BY608" t="str">
        <f t="shared" si="102"/>
        <v/>
      </c>
      <c r="BZ608" s="41" t="str">
        <f t="shared" si="103"/>
        <v/>
      </c>
      <c r="CA608" t="str">
        <f t="shared" si="104"/>
        <v/>
      </c>
      <c r="CB608" s="41" t="str">
        <f>IF(AU608&lt;&gt;"","Area immediately surrounding specimen: "&amp;AU608&amp;".","")</f>
        <v/>
      </c>
      <c r="CC608" s="41" t="str">
        <f>IF(T608&lt;&gt;"","Habit: "&amp;T608&amp;".","")</f>
        <v/>
      </c>
      <c r="CD608" s="41" t="str">
        <f>IF(U608&lt;&gt;"","Life history habit: "&amp;U608&amp;".","")</f>
        <v/>
      </c>
      <c r="CE608" s="41" t="str">
        <f>IF(V608&lt;&gt;"","Graminoid habit: "&amp;V608&amp;".","")</f>
        <v/>
      </c>
      <c r="CF608" s="41" t="str">
        <f>IF(W608&lt;&gt;"","Flower color: "&amp;W608&amp;".","")</f>
        <v/>
      </c>
      <c r="CG608" s="41" t="str">
        <f>IF(X608&lt;&gt;"","Height in centimeters: "&amp;X608&amp;".","")</f>
        <v/>
      </c>
      <c r="CH608" s="41" t="str">
        <f>IF(Y608&lt;&gt;"",Y608&amp;".","")</f>
        <v/>
      </c>
      <c r="CI608" s="41" t="str">
        <f t="shared" si="105"/>
        <v/>
      </c>
      <c r="CJ608" t="str">
        <f t="shared" si="106"/>
        <v/>
      </c>
      <c r="CK608" s="41" t="str">
        <f>IF(T608&lt;&gt;"","''habit'':"&amp;"''"&amp;T608&amp;"'',","")</f>
        <v/>
      </c>
      <c r="CL608" s="41" t="str">
        <f>IF(U608&lt;&gt;"","''life cycle habit'':"&amp;"''"&amp;U608&amp;"'',","")</f>
        <v/>
      </c>
      <c r="CM608" s="41" t="str">
        <f>IF(V608&lt;&gt;"","''graminoidHabit'':"&amp;"''"&amp;V608&amp;"'',","")</f>
        <v/>
      </c>
      <c r="CN608" s="41" t="str">
        <f>IF(W608&lt;&gt;"","''flower color'':"&amp;"''"&amp;W608&amp;"'',","")</f>
        <v/>
      </c>
      <c r="CO608" s="41" t="str">
        <f>IF(X608&lt;&gt;"","''heightInCentimeters'':"&amp;X608&amp;",","")</f>
        <v/>
      </c>
      <c r="CP608" s="41" t="str">
        <f>IF(Y608&lt;&gt;"",Y608,"")</f>
        <v/>
      </c>
      <c r="CQ608" s="41" t="str">
        <f t="shared" si="107"/>
        <v/>
      </c>
      <c r="CR608" s="42" t="str">
        <f t="shared" si="108"/>
        <v/>
      </c>
      <c r="CS608" t="str">
        <f t="shared" si="109"/>
        <v/>
      </c>
      <c r="CT608" t="str">
        <f>IF(L608="Y","tissue","")</f>
        <v/>
      </c>
      <c r="CU608" t="str">
        <f>IF(L608="Y","in collection","")</f>
        <v/>
      </c>
      <c r="CV608" t="str">
        <f>IF(L608="Y","dessicated","")</f>
        <v/>
      </c>
    </row>
    <row r="609" spans="1:100" ht="16.5" x14ac:dyDescent="0.3">
      <c r="A609" s="7"/>
      <c r="B609" s="19"/>
      <c r="C609" s="19"/>
      <c r="D609" s="19"/>
      <c r="E609" s="19"/>
      <c r="F609" s="19"/>
      <c r="G609" s="10"/>
      <c r="H609" s="14"/>
      <c r="I609" s="19"/>
      <c r="J609" s="19"/>
      <c r="K609" s="10"/>
      <c r="L609" s="19"/>
      <c r="M609" s="19"/>
      <c r="N609" s="19"/>
      <c r="O609" s="19"/>
      <c r="P609" s="19"/>
      <c r="Q609" s="24"/>
      <c r="R609" s="14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29"/>
      <c r="AL609" s="29"/>
      <c r="AM609" s="7"/>
      <c r="AN609" s="7"/>
      <c r="AO609" s="7"/>
      <c r="AP609" s="19"/>
      <c r="AQ609" s="19"/>
      <c r="AR609" s="19"/>
      <c r="AS609" s="14"/>
      <c r="AT609" s="19"/>
      <c r="AU609" s="19"/>
      <c r="AV609" s="19"/>
      <c r="AW609" s="14"/>
      <c r="AX609" s="19"/>
      <c r="AY609" s="19"/>
      <c r="AZ609" s="19"/>
      <c r="BA609" s="19"/>
      <c r="BB609" s="19"/>
      <c r="BC609" s="19"/>
      <c r="BD609" s="19"/>
      <c r="BE609" s="19"/>
      <c r="BF609" s="14"/>
      <c r="BG609" s="35" t="str">
        <f>IF(BB609&lt;&gt;"","&lt;a href='https://www.inaturalist.org/observations/"&amp;BB609&amp;" 'target='_blank' style='color: blue'&gt;iNaturalist Record: "&amp;BB609&amp;"&lt;/a&gt; ","")</f>
        <v/>
      </c>
      <c r="BH609" s="36" t="str">
        <f>IF(AT609&lt;&gt;"",AT609&amp;". ","")</f>
        <v/>
      </c>
      <c r="BI609" s="36" t="str">
        <f>IF(AV609&lt;&gt;"","Land use/disturbance history: "&amp;AV609&amp;". ","")</f>
        <v/>
      </c>
      <c r="BJ609" s="36" t="str">
        <f>IF(AW609&lt;&gt;"","Slope in degrees: "&amp;AW609&amp;". ","")</f>
        <v/>
      </c>
      <c r="BK609" s="36" t="str">
        <f>IF(AX609&lt;&gt;"","Slope aspect: "&amp;AX609&amp;". ","")</f>
        <v/>
      </c>
      <c r="BL609" s="36" t="str">
        <f>IF(AY609&lt;&gt;"","Soil description: "&amp;AY609&amp;". ","")</f>
        <v/>
      </c>
      <c r="BM609" s="36" t="str">
        <f>IF(BA609&lt;&gt;"","Terrain: "&amp;BA609&amp;". ","")</f>
        <v/>
      </c>
      <c r="BN609" s="36" t="str">
        <f t="shared" si="99"/>
        <v/>
      </c>
      <c r="BO609" t="str">
        <f t="shared" si="100"/>
        <v/>
      </c>
      <c r="BP609" t="str">
        <f>IF(BD609&lt;&gt;"","Permit: "&amp;BD609,"")</f>
        <v/>
      </c>
      <c r="BQ609" s="41" t="str">
        <f>IF(AA609="Abundant","Estimated frequency within viewshed: Abundant (&gt;500).",IF(AA609="Common","Estimated frequency within viewshed: Common (101-500).",IF(AA609="Frequent","Estimated frequency within viewshed: Frequent (11-100).",IF(AA609="Occasional","Estimated frequency within viewshed: Occasional (6-10).",IF(AA609="Rare","Estimated frequency within viewshed: Rare (1-5).","")))))</f>
        <v/>
      </c>
      <c r="BR609" s="41" t="str">
        <f>IF(B609&lt;&gt;"",B609&amp;". ","")</f>
        <v/>
      </c>
      <c r="BS609" s="41" t="str">
        <f>IF(M609="Same individual","Tissue sample collected.",IF(M609="Same population","Tissue sample collected from another individual in the same population.",""))</f>
        <v/>
      </c>
      <c r="BT609" s="41" t="str">
        <f>IF(R609&lt;&gt;"","Seed sample collected from "&amp;R609&amp;" plants within the same population.","")</f>
        <v/>
      </c>
      <c r="BU609" s="41" t="str">
        <f>IF(AB609&lt;&gt;"",AB609&amp;". ","")</f>
        <v/>
      </c>
      <c r="BV609" s="41" t="str">
        <f>IF(AE609&lt;&gt;"","Landowner: "&amp;AE609&amp;".","")</f>
        <v/>
      </c>
      <c r="BW609" s="41" t="str">
        <f>IF(AF609&lt;&gt;"","Element Occurrence ID: "&amp;AF609&amp;".","")</f>
        <v/>
      </c>
      <c r="BX609" s="41" t="str">
        <f t="shared" si="101"/>
        <v/>
      </c>
      <c r="BY609" t="str">
        <f t="shared" si="102"/>
        <v/>
      </c>
      <c r="BZ609" s="41" t="str">
        <f t="shared" si="103"/>
        <v/>
      </c>
      <c r="CA609" t="str">
        <f t="shared" si="104"/>
        <v/>
      </c>
      <c r="CB609" s="41" t="str">
        <f>IF(AU609&lt;&gt;"","Area immediately surrounding specimen: "&amp;AU609&amp;".","")</f>
        <v/>
      </c>
      <c r="CC609" s="41" t="str">
        <f>IF(T609&lt;&gt;"","Habit: "&amp;T609&amp;".","")</f>
        <v/>
      </c>
      <c r="CD609" s="41" t="str">
        <f>IF(U609&lt;&gt;"","Life history habit: "&amp;U609&amp;".","")</f>
        <v/>
      </c>
      <c r="CE609" s="41" t="str">
        <f>IF(V609&lt;&gt;"","Graminoid habit: "&amp;V609&amp;".","")</f>
        <v/>
      </c>
      <c r="CF609" s="41" t="str">
        <f>IF(W609&lt;&gt;"","Flower color: "&amp;W609&amp;".","")</f>
        <v/>
      </c>
      <c r="CG609" s="41" t="str">
        <f>IF(X609&lt;&gt;"","Height in centimeters: "&amp;X609&amp;".","")</f>
        <v/>
      </c>
      <c r="CH609" s="41" t="str">
        <f>IF(Y609&lt;&gt;"",Y609&amp;".","")</f>
        <v/>
      </c>
      <c r="CI609" s="41" t="str">
        <f t="shared" si="105"/>
        <v/>
      </c>
      <c r="CJ609" t="str">
        <f t="shared" si="106"/>
        <v/>
      </c>
      <c r="CK609" s="41" t="str">
        <f>IF(T609&lt;&gt;"","''habit'':"&amp;"''"&amp;T609&amp;"'',","")</f>
        <v/>
      </c>
      <c r="CL609" s="41" t="str">
        <f>IF(U609&lt;&gt;"","''life cycle habit'':"&amp;"''"&amp;U609&amp;"'',","")</f>
        <v/>
      </c>
      <c r="CM609" s="41" t="str">
        <f>IF(V609&lt;&gt;"","''graminoidHabit'':"&amp;"''"&amp;V609&amp;"'',","")</f>
        <v/>
      </c>
      <c r="CN609" s="41" t="str">
        <f>IF(W609&lt;&gt;"","''flower color'':"&amp;"''"&amp;W609&amp;"'',","")</f>
        <v/>
      </c>
      <c r="CO609" s="41" t="str">
        <f>IF(X609&lt;&gt;"","''heightInCentimeters'':"&amp;X609&amp;",","")</f>
        <v/>
      </c>
      <c r="CP609" s="41" t="str">
        <f>IF(Y609&lt;&gt;"",Y609,"")</f>
        <v/>
      </c>
      <c r="CQ609" s="41" t="str">
        <f t="shared" si="107"/>
        <v/>
      </c>
      <c r="CR609" s="42" t="str">
        <f t="shared" si="108"/>
        <v/>
      </c>
      <c r="CS609" t="str">
        <f t="shared" si="109"/>
        <v/>
      </c>
      <c r="CT609" t="str">
        <f>IF(L609="Y","tissue","")</f>
        <v/>
      </c>
      <c r="CU609" t="str">
        <f>IF(L609="Y","in collection","")</f>
        <v/>
      </c>
      <c r="CV609" t="str">
        <f>IF(L609="Y","dessicated","")</f>
        <v/>
      </c>
    </row>
    <row r="610" spans="1:100" ht="16.5" x14ac:dyDescent="0.3">
      <c r="A610" s="7"/>
      <c r="B610" s="19"/>
      <c r="C610" s="19"/>
      <c r="D610" s="19"/>
      <c r="E610" s="19"/>
      <c r="F610" s="19"/>
      <c r="G610" s="10"/>
      <c r="H610" s="14"/>
      <c r="I610" s="19"/>
      <c r="J610" s="19"/>
      <c r="K610" s="10"/>
      <c r="L610" s="19"/>
      <c r="M610" s="19"/>
      <c r="N610" s="19"/>
      <c r="O610" s="19"/>
      <c r="P610" s="19"/>
      <c r="Q610" s="24"/>
      <c r="R610" s="14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29"/>
      <c r="AL610" s="29"/>
      <c r="AM610" s="7"/>
      <c r="AN610" s="7"/>
      <c r="AO610" s="7"/>
      <c r="AP610" s="19"/>
      <c r="AQ610" s="19"/>
      <c r="AR610" s="19"/>
      <c r="AS610" s="14"/>
      <c r="AT610" s="19"/>
      <c r="AU610" s="19"/>
      <c r="AV610" s="19"/>
      <c r="AW610" s="14"/>
      <c r="AX610" s="19"/>
      <c r="AY610" s="19"/>
      <c r="AZ610" s="19"/>
      <c r="BA610" s="19"/>
      <c r="BB610" s="19"/>
      <c r="BC610" s="19"/>
      <c r="BD610" s="19"/>
      <c r="BE610" s="19"/>
      <c r="BF610" s="14"/>
      <c r="BG610" s="35" t="str">
        <f>IF(BB610&lt;&gt;"","&lt;a href='https://www.inaturalist.org/observations/"&amp;BB610&amp;" 'target='_blank' style='color: blue'&gt;iNaturalist Record: "&amp;BB610&amp;"&lt;/a&gt; ","")</f>
        <v/>
      </c>
      <c r="BH610" s="36" t="str">
        <f>IF(AT610&lt;&gt;"",AT610&amp;". ","")</f>
        <v/>
      </c>
      <c r="BI610" s="36" t="str">
        <f>IF(AV610&lt;&gt;"","Land use/disturbance history: "&amp;AV610&amp;". ","")</f>
        <v/>
      </c>
      <c r="BJ610" s="36" t="str">
        <f>IF(AW610&lt;&gt;"","Slope in degrees: "&amp;AW610&amp;". ","")</f>
        <v/>
      </c>
      <c r="BK610" s="36" t="str">
        <f>IF(AX610&lt;&gt;"","Slope aspect: "&amp;AX610&amp;". ","")</f>
        <v/>
      </c>
      <c r="BL610" s="36" t="str">
        <f>IF(AY610&lt;&gt;"","Soil description: "&amp;AY610&amp;". ","")</f>
        <v/>
      </c>
      <c r="BM610" s="36" t="str">
        <f>IF(BA610&lt;&gt;"","Terrain: "&amp;BA610&amp;". ","")</f>
        <v/>
      </c>
      <c r="BN610" s="36" t="str">
        <f t="shared" si="99"/>
        <v/>
      </c>
      <c r="BO610" t="str">
        <f t="shared" si="100"/>
        <v/>
      </c>
      <c r="BP610" t="str">
        <f>IF(BD610&lt;&gt;"","Permit: "&amp;BD610,"")</f>
        <v/>
      </c>
      <c r="BQ610" s="41" t="str">
        <f>IF(AA610="Abundant","Estimated frequency within viewshed: Abundant (&gt;500).",IF(AA610="Common","Estimated frequency within viewshed: Common (101-500).",IF(AA610="Frequent","Estimated frequency within viewshed: Frequent (11-100).",IF(AA610="Occasional","Estimated frequency within viewshed: Occasional (6-10).",IF(AA610="Rare","Estimated frequency within viewshed: Rare (1-5).","")))))</f>
        <v/>
      </c>
      <c r="BR610" s="41" t="str">
        <f>IF(B610&lt;&gt;"",B610&amp;". ","")</f>
        <v/>
      </c>
      <c r="BS610" s="41" t="str">
        <f>IF(M610="Same individual","Tissue sample collected.",IF(M610="Same population","Tissue sample collected from another individual in the same population.",""))</f>
        <v/>
      </c>
      <c r="BT610" s="41" t="str">
        <f>IF(R610&lt;&gt;"","Seed sample collected from "&amp;R610&amp;" plants within the same population.","")</f>
        <v/>
      </c>
      <c r="BU610" s="41" t="str">
        <f>IF(AB610&lt;&gt;"",AB610&amp;". ","")</f>
        <v/>
      </c>
      <c r="BV610" s="41" t="str">
        <f>IF(AE610&lt;&gt;"","Landowner: "&amp;AE610&amp;".","")</f>
        <v/>
      </c>
      <c r="BW610" s="41" t="str">
        <f>IF(AF610&lt;&gt;"","Element Occurrence ID: "&amp;AF610&amp;".","")</f>
        <v/>
      </c>
      <c r="BX610" s="41" t="str">
        <f t="shared" si="101"/>
        <v/>
      </c>
      <c r="BY610" t="str">
        <f t="shared" si="102"/>
        <v/>
      </c>
      <c r="BZ610" s="41" t="str">
        <f t="shared" si="103"/>
        <v/>
      </c>
      <c r="CA610" t="str">
        <f t="shared" si="104"/>
        <v/>
      </c>
      <c r="CB610" s="41" t="str">
        <f>IF(AU610&lt;&gt;"","Area immediately surrounding specimen: "&amp;AU610&amp;".","")</f>
        <v/>
      </c>
      <c r="CC610" s="41" t="str">
        <f>IF(T610&lt;&gt;"","Habit: "&amp;T610&amp;".","")</f>
        <v/>
      </c>
      <c r="CD610" s="41" t="str">
        <f>IF(U610&lt;&gt;"","Life history habit: "&amp;U610&amp;".","")</f>
        <v/>
      </c>
      <c r="CE610" s="41" t="str">
        <f>IF(V610&lt;&gt;"","Graminoid habit: "&amp;V610&amp;".","")</f>
        <v/>
      </c>
      <c r="CF610" s="41" t="str">
        <f>IF(W610&lt;&gt;"","Flower color: "&amp;W610&amp;".","")</f>
        <v/>
      </c>
      <c r="CG610" s="41" t="str">
        <f>IF(X610&lt;&gt;"","Height in centimeters: "&amp;X610&amp;".","")</f>
        <v/>
      </c>
      <c r="CH610" s="41" t="str">
        <f>IF(Y610&lt;&gt;"",Y610&amp;".","")</f>
        <v/>
      </c>
      <c r="CI610" s="41" t="str">
        <f t="shared" si="105"/>
        <v/>
      </c>
      <c r="CJ610" t="str">
        <f t="shared" si="106"/>
        <v/>
      </c>
      <c r="CK610" s="41" t="str">
        <f>IF(T610&lt;&gt;"","''habit'':"&amp;"''"&amp;T610&amp;"'',","")</f>
        <v/>
      </c>
      <c r="CL610" s="41" t="str">
        <f>IF(U610&lt;&gt;"","''life cycle habit'':"&amp;"''"&amp;U610&amp;"'',","")</f>
        <v/>
      </c>
      <c r="CM610" s="41" t="str">
        <f>IF(V610&lt;&gt;"","''graminoidHabit'':"&amp;"''"&amp;V610&amp;"'',","")</f>
        <v/>
      </c>
      <c r="CN610" s="41" t="str">
        <f>IF(W610&lt;&gt;"","''flower color'':"&amp;"''"&amp;W610&amp;"'',","")</f>
        <v/>
      </c>
      <c r="CO610" s="41" t="str">
        <f>IF(X610&lt;&gt;"","''heightInCentimeters'':"&amp;X610&amp;",","")</f>
        <v/>
      </c>
      <c r="CP610" s="41" t="str">
        <f>IF(Y610&lt;&gt;"",Y610,"")</f>
        <v/>
      </c>
      <c r="CQ610" s="41" t="str">
        <f t="shared" si="107"/>
        <v/>
      </c>
      <c r="CR610" s="42" t="str">
        <f t="shared" si="108"/>
        <v/>
      </c>
      <c r="CS610" t="str">
        <f t="shared" si="109"/>
        <v/>
      </c>
      <c r="CT610" t="str">
        <f>IF(L610="Y","tissue","")</f>
        <v/>
      </c>
      <c r="CU610" t="str">
        <f>IF(L610="Y","in collection","")</f>
        <v/>
      </c>
      <c r="CV610" t="str">
        <f>IF(L610="Y","dessicated","")</f>
        <v/>
      </c>
    </row>
    <row r="611" spans="1:100" ht="16.5" x14ac:dyDescent="0.3">
      <c r="A611" s="7"/>
      <c r="B611" s="19"/>
      <c r="C611" s="19"/>
      <c r="D611" s="19"/>
      <c r="E611" s="19"/>
      <c r="F611" s="19"/>
      <c r="G611" s="10"/>
      <c r="H611" s="14"/>
      <c r="I611" s="19"/>
      <c r="J611" s="19"/>
      <c r="K611" s="10"/>
      <c r="L611" s="19"/>
      <c r="M611" s="19"/>
      <c r="N611" s="19"/>
      <c r="O611" s="19"/>
      <c r="P611" s="19"/>
      <c r="Q611" s="24"/>
      <c r="R611" s="14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29"/>
      <c r="AL611" s="29"/>
      <c r="AM611" s="7"/>
      <c r="AN611" s="7"/>
      <c r="AO611" s="7"/>
      <c r="AP611" s="19"/>
      <c r="AQ611" s="19"/>
      <c r="AR611" s="19"/>
      <c r="AS611" s="14"/>
      <c r="AT611" s="19"/>
      <c r="AU611" s="19"/>
      <c r="AV611" s="19"/>
      <c r="AW611" s="14"/>
      <c r="AX611" s="19"/>
      <c r="AY611" s="19"/>
      <c r="AZ611" s="19"/>
      <c r="BA611" s="19"/>
      <c r="BB611" s="19"/>
      <c r="BC611" s="19"/>
      <c r="BD611" s="19"/>
      <c r="BE611" s="19"/>
      <c r="BF611" s="14"/>
      <c r="BG611" s="35" t="str">
        <f>IF(BB611&lt;&gt;"","&lt;a href='https://www.inaturalist.org/observations/"&amp;BB611&amp;" 'target='_blank' style='color: blue'&gt;iNaturalist Record: "&amp;BB611&amp;"&lt;/a&gt; ","")</f>
        <v/>
      </c>
      <c r="BH611" s="36" t="str">
        <f>IF(AT611&lt;&gt;"",AT611&amp;". ","")</f>
        <v/>
      </c>
      <c r="BI611" s="36" t="str">
        <f>IF(AV611&lt;&gt;"","Land use/disturbance history: "&amp;AV611&amp;". ","")</f>
        <v/>
      </c>
      <c r="BJ611" s="36" t="str">
        <f>IF(AW611&lt;&gt;"","Slope in degrees: "&amp;AW611&amp;". ","")</f>
        <v/>
      </c>
      <c r="BK611" s="36" t="str">
        <f>IF(AX611&lt;&gt;"","Slope aspect: "&amp;AX611&amp;". ","")</f>
        <v/>
      </c>
      <c r="BL611" s="36" t="str">
        <f>IF(AY611&lt;&gt;"","Soil description: "&amp;AY611&amp;". ","")</f>
        <v/>
      </c>
      <c r="BM611" s="36" t="str">
        <f>IF(BA611&lt;&gt;"","Terrain: "&amp;BA611&amp;". ","")</f>
        <v/>
      </c>
      <c r="BN611" s="36" t="str">
        <f t="shared" si="99"/>
        <v/>
      </c>
      <c r="BO611" t="str">
        <f t="shared" si="100"/>
        <v/>
      </c>
      <c r="BP611" t="str">
        <f>IF(BD611&lt;&gt;"","Permit: "&amp;BD611,"")</f>
        <v/>
      </c>
      <c r="BQ611" s="41" t="str">
        <f>IF(AA611="Abundant","Estimated frequency within viewshed: Abundant (&gt;500).",IF(AA611="Common","Estimated frequency within viewshed: Common (101-500).",IF(AA611="Frequent","Estimated frequency within viewshed: Frequent (11-100).",IF(AA611="Occasional","Estimated frequency within viewshed: Occasional (6-10).",IF(AA611="Rare","Estimated frequency within viewshed: Rare (1-5).","")))))</f>
        <v/>
      </c>
      <c r="BR611" s="41" t="str">
        <f>IF(B611&lt;&gt;"",B611&amp;". ","")</f>
        <v/>
      </c>
      <c r="BS611" s="41" t="str">
        <f>IF(M611="Same individual","Tissue sample collected.",IF(M611="Same population","Tissue sample collected from another individual in the same population.",""))</f>
        <v/>
      </c>
      <c r="BT611" s="41" t="str">
        <f>IF(R611&lt;&gt;"","Seed sample collected from "&amp;R611&amp;" plants within the same population.","")</f>
        <v/>
      </c>
      <c r="BU611" s="41" t="str">
        <f>IF(AB611&lt;&gt;"",AB611&amp;". ","")</f>
        <v/>
      </c>
      <c r="BV611" s="41" t="str">
        <f>IF(AE611&lt;&gt;"","Landowner: "&amp;AE611&amp;".","")</f>
        <v/>
      </c>
      <c r="BW611" s="41" t="str">
        <f>IF(AF611&lt;&gt;"","Element Occurrence ID: "&amp;AF611&amp;".","")</f>
        <v/>
      </c>
      <c r="BX611" s="41" t="str">
        <f t="shared" si="101"/>
        <v/>
      </c>
      <c r="BY611" t="str">
        <f t="shared" si="102"/>
        <v/>
      </c>
      <c r="BZ611" s="41" t="str">
        <f t="shared" si="103"/>
        <v/>
      </c>
      <c r="CA611" t="str">
        <f t="shared" si="104"/>
        <v/>
      </c>
      <c r="CB611" s="41" t="str">
        <f>IF(AU611&lt;&gt;"","Area immediately surrounding specimen: "&amp;AU611&amp;".","")</f>
        <v/>
      </c>
      <c r="CC611" s="41" t="str">
        <f>IF(T611&lt;&gt;"","Habit: "&amp;T611&amp;".","")</f>
        <v/>
      </c>
      <c r="CD611" s="41" t="str">
        <f>IF(U611&lt;&gt;"","Life history habit: "&amp;U611&amp;".","")</f>
        <v/>
      </c>
      <c r="CE611" s="41" t="str">
        <f>IF(V611&lt;&gt;"","Graminoid habit: "&amp;V611&amp;".","")</f>
        <v/>
      </c>
      <c r="CF611" s="41" t="str">
        <f>IF(W611&lt;&gt;"","Flower color: "&amp;W611&amp;".","")</f>
        <v/>
      </c>
      <c r="CG611" s="41" t="str">
        <f>IF(X611&lt;&gt;"","Height in centimeters: "&amp;X611&amp;".","")</f>
        <v/>
      </c>
      <c r="CH611" s="41" t="str">
        <f>IF(Y611&lt;&gt;"",Y611&amp;".","")</f>
        <v/>
      </c>
      <c r="CI611" s="41" t="str">
        <f t="shared" si="105"/>
        <v/>
      </c>
      <c r="CJ611" t="str">
        <f t="shared" si="106"/>
        <v/>
      </c>
      <c r="CK611" s="41" t="str">
        <f>IF(T611&lt;&gt;"","''habit'':"&amp;"''"&amp;T611&amp;"'',","")</f>
        <v/>
      </c>
      <c r="CL611" s="41" t="str">
        <f>IF(U611&lt;&gt;"","''life cycle habit'':"&amp;"''"&amp;U611&amp;"'',","")</f>
        <v/>
      </c>
      <c r="CM611" s="41" t="str">
        <f>IF(V611&lt;&gt;"","''graminoidHabit'':"&amp;"''"&amp;V611&amp;"'',","")</f>
        <v/>
      </c>
      <c r="CN611" s="41" t="str">
        <f>IF(W611&lt;&gt;"","''flower color'':"&amp;"''"&amp;W611&amp;"'',","")</f>
        <v/>
      </c>
      <c r="CO611" s="41" t="str">
        <f>IF(X611&lt;&gt;"","''heightInCentimeters'':"&amp;X611&amp;",","")</f>
        <v/>
      </c>
      <c r="CP611" s="41" t="str">
        <f>IF(Y611&lt;&gt;"",Y611,"")</f>
        <v/>
      </c>
      <c r="CQ611" s="41" t="str">
        <f t="shared" si="107"/>
        <v/>
      </c>
      <c r="CR611" s="42" t="str">
        <f t="shared" si="108"/>
        <v/>
      </c>
      <c r="CS611" t="str">
        <f t="shared" si="109"/>
        <v/>
      </c>
      <c r="CT611" t="str">
        <f>IF(L611="Y","tissue","")</f>
        <v/>
      </c>
      <c r="CU611" t="str">
        <f>IF(L611="Y","in collection","")</f>
        <v/>
      </c>
      <c r="CV611" t="str">
        <f>IF(L611="Y","dessicated","")</f>
        <v/>
      </c>
    </row>
    <row r="612" spans="1:100" ht="16.5" x14ac:dyDescent="0.3">
      <c r="A612" s="7"/>
      <c r="B612" s="19"/>
      <c r="C612" s="19"/>
      <c r="D612" s="19"/>
      <c r="E612" s="19"/>
      <c r="F612" s="19"/>
      <c r="G612" s="10"/>
      <c r="H612" s="14"/>
      <c r="I612" s="19"/>
      <c r="J612" s="19"/>
      <c r="K612" s="10"/>
      <c r="L612" s="19"/>
      <c r="M612" s="19"/>
      <c r="N612" s="19"/>
      <c r="O612" s="19"/>
      <c r="P612" s="19"/>
      <c r="Q612" s="24"/>
      <c r="R612" s="14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29"/>
      <c r="AL612" s="29"/>
      <c r="AM612" s="7"/>
      <c r="AN612" s="7"/>
      <c r="AO612" s="7"/>
      <c r="AP612" s="19"/>
      <c r="AQ612" s="19"/>
      <c r="AR612" s="19"/>
      <c r="AS612" s="14"/>
      <c r="AT612" s="19"/>
      <c r="AU612" s="19"/>
      <c r="AV612" s="19"/>
      <c r="AW612" s="14"/>
      <c r="AX612" s="19"/>
      <c r="AY612" s="19"/>
      <c r="AZ612" s="19"/>
      <c r="BA612" s="19"/>
      <c r="BB612" s="19"/>
      <c r="BC612" s="19"/>
      <c r="BD612" s="19"/>
      <c r="BE612" s="19"/>
      <c r="BF612" s="14"/>
      <c r="BG612" s="35" t="str">
        <f>IF(BB612&lt;&gt;"","&lt;a href='https://www.inaturalist.org/observations/"&amp;BB612&amp;" 'target='_blank' style='color: blue'&gt;iNaturalist Record: "&amp;BB612&amp;"&lt;/a&gt; ","")</f>
        <v/>
      </c>
      <c r="BH612" s="36" t="str">
        <f>IF(AT612&lt;&gt;"",AT612&amp;". ","")</f>
        <v/>
      </c>
      <c r="BI612" s="36" t="str">
        <f>IF(AV612&lt;&gt;"","Land use/disturbance history: "&amp;AV612&amp;". ","")</f>
        <v/>
      </c>
      <c r="BJ612" s="36" t="str">
        <f>IF(AW612&lt;&gt;"","Slope in degrees: "&amp;AW612&amp;". ","")</f>
        <v/>
      </c>
      <c r="BK612" s="36" t="str">
        <f>IF(AX612&lt;&gt;"","Slope aspect: "&amp;AX612&amp;". ","")</f>
        <v/>
      </c>
      <c r="BL612" s="36" t="str">
        <f>IF(AY612&lt;&gt;"","Soil description: "&amp;AY612&amp;". ","")</f>
        <v/>
      </c>
      <c r="BM612" s="36" t="str">
        <f>IF(BA612&lt;&gt;"","Terrain: "&amp;BA612&amp;". ","")</f>
        <v/>
      </c>
      <c r="BN612" s="36" t="str">
        <f t="shared" si="99"/>
        <v/>
      </c>
      <c r="BO612" t="str">
        <f t="shared" si="100"/>
        <v/>
      </c>
      <c r="BP612" t="str">
        <f>IF(BD612&lt;&gt;"","Permit: "&amp;BD612,"")</f>
        <v/>
      </c>
      <c r="BQ612" s="41" t="str">
        <f>IF(AA612="Abundant","Estimated frequency within viewshed: Abundant (&gt;500).",IF(AA612="Common","Estimated frequency within viewshed: Common (101-500).",IF(AA612="Frequent","Estimated frequency within viewshed: Frequent (11-100).",IF(AA612="Occasional","Estimated frequency within viewshed: Occasional (6-10).",IF(AA612="Rare","Estimated frequency within viewshed: Rare (1-5).","")))))</f>
        <v/>
      </c>
      <c r="BR612" s="41" t="str">
        <f>IF(B612&lt;&gt;"",B612&amp;". ","")</f>
        <v/>
      </c>
      <c r="BS612" s="41" t="str">
        <f>IF(M612="Same individual","Tissue sample collected.",IF(M612="Same population","Tissue sample collected from another individual in the same population.",""))</f>
        <v/>
      </c>
      <c r="BT612" s="41" t="str">
        <f>IF(R612&lt;&gt;"","Seed sample collected from "&amp;R612&amp;" plants within the same population.","")</f>
        <v/>
      </c>
      <c r="BU612" s="41" t="str">
        <f>IF(AB612&lt;&gt;"",AB612&amp;". ","")</f>
        <v/>
      </c>
      <c r="BV612" s="41" t="str">
        <f>IF(AE612&lt;&gt;"","Landowner: "&amp;AE612&amp;".","")</f>
        <v/>
      </c>
      <c r="BW612" s="41" t="str">
        <f>IF(AF612&lt;&gt;"","Element Occurrence ID: "&amp;AF612&amp;".","")</f>
        <v/>
      </c>
      <c r="BX612" s="41" t="str">
        <f t="shared" si="101"/>
        <v/>
      </c>
      <c r="BY612" t="str">
        <f t="shared" si="102"/>
        <v/>
      </c>
      <c r="BZ612" s="41" t="str">
        <f t="shared" si="103"/>
        <v/>
      </c>
      <c r="CA612" t="str">
        <f t="shared" si="104"/>
        <v/>
      </c>
      <c r="CB612" s="41" t="str">
        <f>IF(AU612&lt;&gt;"","Area immediately surrounding specimen: "&amp;AU612&amp;".","")</f>
        <v/>
      </c>
      <c r="CC612" s="41" t="str">
        <f>IF(T612&lt;&gt;"","Habit: "&amp;T612&amp;".","")</f>
        <v/>
      </c>
      <c r="CD612" s="41" t="str">
        <f>IF(U612&lt;&gt;"","Life history habit: "&amp;U612&amp;".","")</f>
        <v/>
      </c>
      <c r="CE612" s="41" t="str">
        <f>IF(V612&lt;&gt;"","Graminoid habit: "&amp;V612&amp;".","")</f>
        <v/>
      </c>
      <c r="CF612" s="41" t="str">
        <f>IF(W612&lt;&gt;"","Flower color: "&amp;W612&amp;".","")</f>
        <v/>
      </c>
      <c r="CG612" s="41" t="str">
        <f>IF(X612&lt;&gt;"","Height in centimeters: "&amp;X612&amp;".","")</f>
        <v/>
      </c>
      <c r="CH612" s="41" t="str">
        <f>IF(Y612&lt;&gt;"",Y612&amp;".","")</f>
        <v/>
      </c>
      <c r="CI612" s="41" t="str">
        <f t="shared" si="105"/>
        <v/>
      </c>
      <c r="CJ612" t="str">
        <f t="shared" si="106"/>
        <v/>
      </c>
      <c r="CK612" s="41" t="str">
        <f>IF(T612&lt;&gt;"","''habit'':"&amp;"''"&amp;T612&amp;"'',","")</f>
        <v/>
      </c>
      <c r="CL612" s="41" t="str">
        <f>IF(U612&lt;&gt;"","''life cycle habit'':"&amp;"''"&amp;U612&amp;"'',","")</f>
        <v/>
      </c>
      <c r="CM612" s="41" t="str">
        <f>IF(V612&lt;&gt;"","''graminoidHabit'':"&amp;"''"&amp;V612&amp;"'',","")</f>
        <v/>
      </c>
      <c r="CN612" s="41" t="str">
        <f>IF(W612&lt;&gt;"","''flower color'':"&amp;"''"&amp;W612&amp;"'',","")</f>
        <v/>
      </c>
      <c r="CO612" s="41" t="str">
        <f>IF(X612&lt;&gt;"","''heightInCentimeters'':"&amp;X612&amp;",","")</f>
        <v/>
      </c>
      <c r="CP612" s="41" t="str">
        <f>IF(Y612&lt;&gt;"",Y612,"")</f>
        <v/>
      </c>
      <c r="CQ612" s="41" t="str">
        <f t="shared" si="107"/>
        <v/>
      </c>
      <c r="CR612" s="42" t="str">
        <f t="shared" si="108"/>
        <v/>
      </c>
      <c r="CS612" t="str">
        <f t="shared" si="109"/>
        <v/>
      </c>
      <c r="CT612" t="str">
        <f>IF(L612="Y","tissue","")</f>
        <v/>
      </c>
      <c r="CU612" t="str">
        <f>IF(L612="Y","in collection","")</f>
        <v/>
      </c>
      <c r="CV612" t="str">
        <f>IF(L612="Y","dessicated","")</f>
        <v/>
      </c>
    </row>
    <row r="613" spans="1:100" ht="16.5" x14ac:dyDescent="0.3">
      <c r="A613" s="7"/>
      <c r="B613" s="19"/>
      <c r="C613" s="19"/>
      <c r="D613" s="19"/>
      <c r="E613" s="19"/>
      <c r="F613" s="19"/>
      <c r="G613" s="10"/>
      <c r="H613" s="14"/>
      <c r="I613" s="19"/>
      <c r="J613" s="19"/>
      <c r="K613" s="10"/>
      <c r="L613" s="19"/>
      <c r="M613" s="19"/>
      <c r="N613" s="19"/>
      <c r="O613" s="19"/>
      <c r="P613" s="19"/>
      <c r="Q613" s="24"/>
      <c r="R613" s="14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29"/>
      <c r="AL613" s="29"/>
      <c r="AM613" s="7"/>
      <c r="AN613" s="7"/>
      <c r="AO613" s="7"/>
      <c r="AP613" s="19"/>
      <c r="AQ613" s="19"/>
      <c r="AR613" s="19"/>
      <c r="AS613" s="14"/>
      <c r="AT613" s="19"/>
      <c r="AU613" s="19"/>
      <c r="AV613" s="19"/>
      <c r="AW613" s="14"/>
      <c r="AX613" s="19"/>
      <c r="AY613" s="19"/>
      <c r="AZ613" s="19"/>
      <c r="BA613" s="19"/>
      <c r="BB613" s="19"/>
      <c r="BC613" s="19"/>
      <c r="BD613" s="19"/>
      <c r="BE613" s="19"/>
      <c r="BF613" s="14"/>
      <c r="BG613" s="35" t="str">
        <f>IF(BB613&lt;&gt;"","&lt;a href='https://www.inaturalist.org/observations/"&amp;BB613&amp;" 'target='_blank' style='color: blue'&gt;iNaturalist Record: "&amp;BB613&amp;"&lt;/a&gt; ","")</f>
        <v/>
      </c>
      <c r="BH613" s="36" t="str">
        <f>IF(AT613&lt;&gt;"",AT613&amp;". ","")</f>
        <v/>
      </c>
      <c r="BI613" s="36" t="str">
        <f>IF(AV613&lt;&gt;"","Land use/disturbance history: "&amp;AV613&amp;". ","")</f>
        <v/>
      </c>
      <c r="BJ613" s="36" t="str">
        <f>IF(AW613&lt;&gt;"","Slope in degrees: "&amp;AW613&amp;". ","")</f>
        <v/>
      </c>
      <c r="BK613" s="36" t="str">
        <f>IF(AX613&lt;&gt;"","Slope aspect: "&amp;AX613&amp;". ","")</f>
        <v/>
      </c>
      <c r="BL613" s="36" t="str">
        <f>IF(AY613&lt;&gt;"","Soil description: "&amp;AY613&amp;". ","")</f>
        <v/>
      </c>
      <c r="BM613" s="36" t="str">
        <f>IF(BA613&lt;&gt;"","Terrain: "&amp;BA613&amp;". ","")</f>
        <v/>
      </c>
      <c r="BN613" s="36" t="str">
        <f t="shared" si="99"/>
        <v/>
      </c>
      <c r="BO613" t="str">
        <f t="shared" si="100"/>
        <v/>
      </c>
      <c r="BP613" t="str">
        <f>IF(BD613&lt;&gt;"","Permit: "&amp;BD613,"")</f>
        <v/>
      </c>
      <c r="BQ613" s="41" t="str">
        <f>IF(AA613="Abundant","Estimated frequency within viewshed: Abundant (&gt;500).",IF(AA613="Common","Estimated frequency within viewshed: Common (101-500).",IF(AA613="Frequent","Estimated frequency within viewshed: Frequent (11-100).",IF(AA613="Occasional","Estimated frequency within viewshed: Occasional (6-10).",IF(AA613="Rare","Estimated frequency within viewshed: Rare (1-5).","")))))</f>
        <v/>
      </c>
      <c r="BR613" s="41" t="str">
        <f>IF(B613&lt;&gt;"",B613&amp;". ","")</f>
        <v/>
      </c>
      <c r="BS613" s="41" t="str">
        <f>IF(M613="Same individual","Tissue sample collected.",IF(M613="Same population","Tissue sample collected from another individual in the same population.",""))</f>
        <v/>
      </c>
      <c r="BT613" s="41" t="str">
        <f>IF(R613&lt;&gt;"","Seed sample collected from "&amp;R613&amp;" plants within the same population.","")</f>
        <v/>
      </c>
      <c r="BU613" s="41" t="str">
        <f>IF(AB613&lt;&gt;"",AB613&amp;". ","")</f>
        <v/>
      </c>
      <c r="BV613" s="41" t="str">
        <f>IF(AE613&lt;&gt;"","Landowner: "&amp;AE613&amp;".","")</f>
        <v/>
      </c>
      <c r="BW613" s="41" t="str">
        <f>IF(AF613&lt;&gt;"","Element Occurrence ID: "&amp;AF613&amp;".","")</f>
        <v/>
      </c>
      <c r="BX613" s="41" t="str">
        <f t="shared" si="101"/>
        <v/>
      </c>
      <c r="BY613" t="str">
        <f t="shared" si="102"/>
        <v/>
      </c>
      <c r="BZ613" s="41" t="str">
        <f t="shared" si="103"/>
        <v/>
      </c>
      <c r="CA613" t="str">
        <f t="shared" si="104"/>
        <v/>
      </c>
      <c r="CB613" s="41" t="str">
        <f>IF(AU613&lt;&gt;"","Area immediately surrounding specimen: "&amp;AU613&amp;".","")</f>
        <v/>
      </c>
      <c r="CC613" s="41" t="str">
        <f>IF(T613&lt;&gt;"","Habit: "&amp;T613&amp;".","")</f>
        <v/>
      </c>
      <c r="CD613" s="41" t="str">
        <f>IF(U613&lt;&gt;"","Life history habit: "&amp;U613&amp;".","")</f>
        <v/>
      </c>
      <c r="CE613" s="41" t="str">
        <f>IF(V613&lt;&gt;"","Graminoid habit: "&amp;V613&amp;".","")</f>
        <v/>
      </c>
      <c r="CF613" s="41" t="str">
        <f>IF(W613&lt;&gt;"","Flower color: "&amp;W613&amp;".","")</f>
        <v/>
      </c>
      <c r="CG613" s="41" t="str">
        <f>IF(X613&lt;&gt;"","Height in centimeters: "&amp;X613&amp;".","")</f>
        <v/>
      </c>
      <c r="CH613" s="41" t="str">
        <f>IF(Y613&lt;&gt;"",Y613&amp;".","")</f>
        <v/>
      </c>
      <c r="CI613" s="41" t="str">
        <f t="shared" si="105"/>
        <v/>
      </c>
      <c r="CJ613" t="str">
        <f t="shared" si="106"/>
        <v/>
      </c>
      <c r="CK613" s="41" t="str">
        <f>IF(T613&lt;&gt;"","''habit'':"&amp;"''"&amp;T613&amp;"'',","")</f>
        <v/>
      </c>
      <c r="CL613" s="41" t="str">
        <f>IF(U613&lt;&gt;"","''life cycle habit'':"&amp;"''"&amp;U613&amp;"'',","")</f>
        <v/>
      </c>
      <c r="CM613" s="41" t="str">
        <f>IF(V613&lt;&gt;"","''graminoidHabit'':"&amp;"''"&amp;V613&amp;"'',","")</f>
        <v/>
      </c>
      <c r="CN613" s="41" t="str">
        <f>IF(W613&lt;&gt;"","''flower color'':"&amp;"''"&amp;W613&amp;"'',","")</f>
        <v/>
      </c>
      <c r="CO613" s="41" t="str">
        <f>IF(X613&lt;&gt;"","''heightInCentimeters'':"&amp;X613&amp;",","")</f>
        <v/>
      </c>
      <c r="CP613" s="41" t="str">
        <f>IF(Y613&lt;&gt;"",Y613,"")</f>
        <v/>
      </c>
      <c r="CQ613" s="41" t="str">
        <f t="shared" si="107"/>
        <v/>
      </c>
      <c r="CR613" s="42" t="str">
        <f t="shared" si="108"/>
        <v/>
      </c>
      <c r="CS613" t="str">
        <f t="shared" si="109"/>
        <v/>
      </c>
      <c r="CT613" t="str">
        <f>IF(L613="Y","tissue","")</f>
        <v/>
      </c>
      <c r="CU613" t="str">
        <f>IF(L613="Y","in collection","")</f>
        <v/>
      </c>
      <c r="CV613" t="str">
        <f>IF(L613="Y","dessicated","")</f>
        <v/>
      </c>
    </row>
    <row r="614" spans="1:100" ht="16.5" x14ac:dyDescent="0.3">
      <c r="A614" s="7"/>
      <c r="B614" s="19"/>
      <c r="C614" s="19"/>
      <c r="D614" s="19"/>
      <c r="E614" s="19"/>
      <c r="F614" s="19"/>
      <c r="G614" s="10"/>
      <c r="H614" s="14"/>
      <c r="I614" s="19"/>
      <c r="J614" s="19"/>
      <c r="K614" s="10"/>
      <c r="L614" s="19"/>
      <c r="M614" s="19"/>
      <c r="N614" s="19"/>
      <c r="O614" s="19"/>
      <c r="P614" s="19"/>
      <c r="Q614" s="24"/>
      <c r="R614" s="14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29"/>
      <c r="AL614" s="29"/>
      <c r="AM614" s="7"/>
      <c r="AN614" s="7"/>
      <c r="AO614" s="7"/>
      <c r="AP614" s="19"/>
      <c r="AQ614" s="19"/>
      <c r="AR614" s="19"/>
      <c r="AS614" s="14"/>
      <c r="AT614" s="19"/>
      <c r="AU614" s="19"/>
      <c r="AV614" s="19"/>
      <c r="AW614" s="14"/>
      <c r="AX614" s="19"/>
      <c r="AY614" s="19"/>
      <c r="AZ614" s="19"/>
      <c r="BA614" s="19"/>
      <c r="BB614" s="19"/>
      <c r="BC614" s="19"/>
      <c r="BD614" s="19"/>
      <c r="BE614" s="19"/>
      <c r="BF614" s="14"/>
      <c r="BG614" s="35" t="str">
        <f>IF(BB614&lt;&gt;"","&lt;a href='https://www.inaturalist.org/observations/"&amp;BB614&amp;" 'target='_blank' style='color: blue'&gt;iNaturalist Record: "&amp;BB614&amp;"&lt;/a&gt; ","")</f>
        <v/>
      </c>
      <c r="BH614" s="36" t="str">
        <f>IF(AT614&lt;&gt;"",AT614&amp;". ","")</f>
        <v/>
      </c>
      <c r="BI614" s="36" t="str">
        <f>IF(AV614&lt;&gt;"","Land use/disturbance history: "&amp;AV614&amp;". ","")</f>
        <v/>
      </c>
      <c r="BJ614" s="36" t="str">
        <f>IF(AW614&lt;&gt;"","Slope in degrees: "&amp;AW614&amp;". ","")</f>
        <v/>
      </c>
      <c r="BK614" s="36" t="str">
        <f>IF(AX614&lt;&gt;"","Slope aspect: "&amp;AX614&amp;". ","")</f>
        <v/>
      </c>
      <c r="BL614" s="36" t="str">
        <f>IF(AY614&lt;&gt;"","Soil description: "&amp;AY614&amp;". ","")</f>
        <v/>
      </c>
      <c r="BM614" s="36" t="str">
        <f>IF(BA614&lt;&gt;"","Terrain: "&amp;BA614&amp;". ","")</f>
        <v/>
      </c>
      <c r="BN614" s="36" t="str">
        <f t="shared" si="99"/>
        <v/>
      </c>
      <c r="BO614" t="str">
        <f t="shared" si="100"/>
        <v/>
      </c>
      <c r="BP614" t="str">
        <f>IF(BD614&lt;&gt;"","Permit: "&amp;BD614,"")</f>
        <v/>
      </c>
      <c r="BQ614" s="41" t="str">
        <f>IF(AA614="Abundant","Estimated frequency within viewshed: Abundant (&gt;500).",IF(AA614="Common","Estimated frequency within viewshed: Common (101-500).",IF(AA614="Frequent","Estimated frequency within viewshed: Frequent (11-100).",IF(AA614="Occasional","Estimated frequency within viewshed: Occasional (6-10).",IF(AA614="Rare","Estimated frequency within viewshed: Rare (1-5).","")))))</f>
        <v/>
      </c>
      <c r="BR614" s="41" t="str">
        <f>IF(B614&lt;&gt;"",B614&amp;". ","")</f>
        <v/>
      </c>
      <c r="BS614" s="41" t="str">
        <f>IF(M614="Same individual","Tissue sample collected.",IF(M614="Same population","Tissue sample collected from another individual in the same population.",""))</f>
        <v/>
      </c>
      <c r="BT614" s="41" t="str">
        <f>IF(R614&lt;&gt;"","Seed sample collected from "&amp;R614&amp;" plants within the same population.","")</f>
        <v/>
      </c>
      <c r="BU614" s="41" t="str">
        <f>IF(AB614&lt;&gt;"",AB614&amp;". ","")</f>
        <v/>
      </c>
      <c r="BV614" s="41" t="str">
        <f>IF(AE614&lt;&gt;"","Landowner: "&amp;AE614&amp;".","")</f>
        <v/>
      </c>
      <c r="BW614" s="41" t="str">
        <f>IF(AF614&lt;&gt;"","Element Occurrence ID: "&amp;AF614&amp;".","")</f>
        <v/>
      </c>
      <c r="BX614" s="41" t="str">
        <f t="shared" si="101"/>
        <v/>
      </c>
      <c r="BY614" t="str">
        <f t="shared" si="102"/>
        <v/>
      </c>
      <c r="BZ614" s="41" t="str">
        <f t="shared" si="103"/>
        <v/>
      </c>
      <c r="CA614" t="str">
        <f t="shared" si="104"/>
        <v/>
      </c>
      <c r="CB614" s="41" t="str">
        <f>IF(AU614&lt;&gt;"","Area immediately surrounding specimen: "&amp;AU614&amp;".","")</f>
        <v/>
      </c>
      <c r="CC614" s="41" t="str">
        <f>IF(T614&lt;&gt;"","Habit: "&amp;T614&amp;".","")</f>
        <v/>
      </c>
      <c r="CD614" s="41" t="str">
        <f>IF(U614&lt;&gt;"","Life history habit: "&amp;U614&amp;".","")</f>
        <v/>
      </c>
      <c r="CE614" s="41" t="str">
        <f>IF(V614&lt;&gt;"","Graminoid habit: "&amp;V614&amp;".","")</f>
        <v/>
      </c>
      <c r="CF614" s="41" t="str">
        <f>IF(W614&lt;&gt;"","Flower color: "&amp;W614&amp;".","")</f>
        <v/>
      </c>
      <c r="CG614" s="41" t="str">
        <f>IF(X614&lt;&gt;"","Height in centimeters: "&amp;X614&amp;".","")</f>
        <v/>
      </c>
      <c r="CH614" s="41" t="str">
        <f>IF(Y614&lt;&gt;"",Y614&amp;".","")</f>
        <v/>
      </c>
      <c r="CI614" s="41" t="str">
        <f t="shared" si="105"/>
        <v/>
      </c>
      <c r="CJ614" t="str">
        <f t="shared" si="106"/>
        <v/>
      </c>
      <c r="CK614" s="41" t="str">
        <f>IF(T614&lt;&gt;"","''habit'':"&amp;"''"&amp;T614&amp;"'',","")</f>
        <v/>
      </c>
      <c r="CL614" s="41" t="str">
        <f>IF(U614&lt;&gt;"","''life cycle habit'':"&amp;"''"&amp;U614&amp;"'',","")</f>
        <v/>
      </c>
      <c r="CM614" s="41" t="str">
        <f>IF(V614&lt;&gt;"","''graminoidHabit'':"&amp;"''"&amp;V614&amp;"'',","")</f>
        <v/>
      </c>
      <c r="CN614" s="41" t="str">
        <f>IF(W614&lt;&gt;"","''flower color'':"&amp;"''"&amp;W614&amp;"'',","")</f>
        <v/>
      </c>
      <c r="CO614" s="41" t="str">
        <f>IF(X614&lt;&gt;"","''heightInCentimeters'':"&amp;X614&amp;",","")</f>
        <v/>
      </c>
      <c r="CP614" s="41" t="str">
        <f>IF(Y614&lt;&gt;"",Y614,"")</f>
        <v/>
      </c>
      <c r="CQ614" s="41" t="str">
        <f t="shared" si="107"/>
        <v/>
      </c>
      <c r="CR614" s="42" t="str">
        <f t="shared" si="108"/>
        <v/>
      </c>
      <c r="CS614" t="str">
        <f t="shared" si="109"/>
        <v/>
      </c>
      <c r="CT614" t="str">
        <f>IF(L614="Y","tissue","")</f>
        <v/>
      </c>
      <c r="CU614" t="str">
        <f>IF(L614="Y","in collection","")</f>
        <v/>
      </c>
      <c r="CV614" t="str">
        <f>IF(L614="Y","dessicated","")</f>
        <v/>
      </c>
    </row>
    <row r="615" spans="1:100" ht="16.5" x14ac:dyDescent="0.3">
      <c r="A615" s="7"/>
      <c r="B615" s="19"/>
      <c r="C615" s="19"/>
      <c r="D615" s="19"/>
      <c r="E615" s="19"/>
      <c r="F615" s="19"/>
      <c r="G615" s="10"/>
      <c r="H615" s="14"/>
      <c r="I615" s="19"/>
      <c r="J615" s="19"/>
      <c r="K615" s="10"/>
      <c r="L615" s="19"/>
      <c r="M615" s="19"/>
      <c r="N615" s="19"/>
      <c r="O615" s="19"/>
      <c r="P615" s="19"/>
      <c r="Q615" s="24"/>
      <c r="R615" s="14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29"/>
      <c r="AL615" s="29"/>
      <c r="AM615" s="7"/>
      <c r="AN615" s="7"/>
      <c r="AO615" s="7"/>
      <c r="AP615" s="19"/>
      <c r="AQ615" s="19"/>
      <c r="AR615" s="19"/>
      <c r="AS615" s="14"/>
      <c r="AT615" s="19"/>
      <c r="AU615" s="19"/>
      <c r="AV615" s="19"/>
      <c r="AW615" s="14"/>
      <c r="AX615" s="19"/>
      <c r="AY615" s="19"/>
      <c r="AZ615" s="19"/>
      <c r="BA615" s="19"/>
      <c r="BB615" s="19"/>
      <c r="BC615" s="19"/>
      <c r="BD615" s="19"/>
      <c r="BE615" s="19"/>
      <c r="BF615" s="14"/>
      <c r="BG615" s="35" t="str">
        <f>IF(BB615&lt;&gt;"","&lt;a href='https://www.inaturalist.org/observations/"&amp;BB615&amp;" 'target='_blank' style='color: blue'&gt;iNaturalist Record: "&amp;BB615&amp;"&lt;/a&gt; ","")</f>
        <v/>
      </c>
      <c r="BH615" s="36" t="str">
        <f>IF(AT615&lt;&gt;"",AT615&amp;". ","")</f>
        <v/>
      </c>
      <c r="BI615" s="36" t="str">
        <f>IF(AV615&lt;&gt;"","Land use/disturbance history: "&amp;AV615&amp;". ","")</f>
        <v/>
      </c>
      <c r="BJ615" s="36" t="str">
        <f>IF(AW615&lt;&gt;"","Slope in degrees: "&amp;AW615&amp;". ","")</f>
        <v/>
      </c>
      <c r="BK615" s="36" t="str">
        <f>IF(AX615&lt;&gt;"","Slope aspect: "&amp;AX615&amp;". ","")</f>
        <v/>
      </c>
      <c r="BL615" s="36" t="str">
        <f>IF(AY615&lt;&gt;"","Soil description: "&amp;AY615&amp;". ","")</f>
        <v/>
      </c>
      <c r="BM615" s="36" t="str">
        <f>IF(BA615&lt;&gt;"","Terrain: "&amp;BA615&amp;". ","")</f>
        <v/>
      </c>
      <c r="BN615" s="36" t="str">
        <f t="shared" si="99"/>
        <v/>
      </c>
      <c r="BO615" t="str">
        <f t="shared" si="100"/>
        <v/>
      </c>
      <c r="BP615" t="str">
        <f>IF(BD615&lt;&gt;"","Permit: "&amp;BD615,"")</f>
        <v/>
      </c>
      <c r="BQ615" s="41" t="str">
        <f>IF(AA615="Abundant","Estimated frequency within viewshed: Abundant (&gt;500).",IF(AA615="Common","Estimated frequency within viewshed: Common (101-500).",IF(AA615="Frequent","Estimated frequency within viewshed: Frequent (11-100).",IF(AA615="Occasional","Estimated frequency within viewshed: Occasional (6-10).",IF(AA615="Rare","Estimated frequency within viewshed: Rare (1-5).","")))))</f>
        <v/>
      </c>
      <c r="BR615" s="41" t="str">
        <f>IF(B615&lt;&gt;"",B615&amp;". ","")</f>
        <v/>
      </c>
      <c r="BS615" s="41" t="str">
        <f>IF(M615="Same individual","Tissue sample collected.",IF(M615="Same population","Tissue sample collected from another individual in the same population.",""))</f>
        <v/>
      </c>
      <c r="BT615" s="41" t="str">
        <f>IF(R615&lt;&gt;"","Seed sample collected from "&amp;R615&amp;" plants within the same population.","")</f>
        <v/>
      </c>
      <c r="BU615" s="41" t="str">
        <f>IF(AB615&lt;&gt;"",AB615&amp;". ","")</f>
        <v/>
      </c>
      <c r="BV615" s="41" t="str">
        <f>IF(AE615&lt;&gt;"","Landowner: "&amp;AE615&amp;".","")</f>
        <v/>
      </c>
      <c r="BW615" s="41" t="str">
        <f>IF(AF615&lt;&gt;"","Element Occurrence ID: "&amp;AF615&amp;".","")</f>
        <v/>
      </c>
      <c r="BX615" s="41" t="str">
        <f t="shared" si="101"/>
        <v/>
      </c>
      <c r="BY615" t="str">
        <f t="shared" si="102"/>
        <v/>
      </c>
      <c r="BZ615" s="41" t="str">
        <f t="shared" si="103"/>
        <v/>
      </c>
      <c r="CA615" t="str">
        <f t="shared" si="104"/>
        <v/>
      </c>
      <c r="CB615" s="41" t="str">
        <f>IF(AU615&lt;&gt;"","Area immediately surrounding specimen: "&amp;AU615&amp;".","")</f>
        <v/>
      </c>
      <c r="CC615" s="41" t="str">
        <f>IF(T615&lt;&gt;"","Habit: "&amp;T615&amp;".","")</f>
        <v/>
      </c>
      <c r="CD615" s="41" t="str">
        <f>IF(U615&lt;&gt;"","Life history habit: "&amp;U615&amp;".","")</f>
        <v/>
      </c>
      <c r="CE615" s="41" t="str">
        <f>IF(V615&lt;&gt;"","Graminoid habit: "&amp;V615&amp;".","")</f>
        <v/>
      </c>
      <c r="CF615" s="41" t="str">
        <f>IF(W615&lt;&gt;"","Flower color: "&amp;W615&amp;".","")</f>
        <v/>
      </c>
      <c r="CG615" s="41" t="str">
        <f>IF(X615&lt;&gt;"","Height in centimeters: "&amp;X615&amp;".","")</f>
        <v/>
      </c>
      <c r="CH615" s="41" t="str">
        <f>IF(Y615&lt;&gt;"",Y615&amp;".","")</f>
        <v/>
      </c>
      <c r="CI615" s="41" t="str">
        <f t="shared" si="105"/>
        <v/>
      </c>
      <c r="CJ615" t="str">
        <f t="shared" si="106"/>
        <v/>
      </c>
      <c r="CK615" s="41" t="str">
        <f>IF(T615&lt;&gt;"","''habit'':"&amp;"''"&amp;T615&amp;"'',","")</f>
        <v/>
      </c>
      <c r="CL615" s="41" t="str">
        <f>IF(U615&lt;&gt;"","''life cycle habit'':"&amp;"''"&amp;U615&amp;"'',","")</f>
        <v/>
      </c>
      <c r="CM615" s="41" t="str">
        <f>IF(V615&lt;&gt;"","''graminoidHabit'':"&amp;"''"&amp;V615&amp;"'',","")</f>
        <v/>
      </c>
      <c r="CN615" s="41" t="str">
        <f>IF(W615&lt;&gt;"","''flower color'':"&amp;"''"&amp;W615&amp;"'',","")</f>
        <v/>
      </c>
      <c r="CO615" s="41" t="str">
        <f>IF(X615&lt;&gt;"","''heightInCentimeters'':"&amp;X615&amp;",","")</f>
        <v/>
      </c>
      <c r="CP615" s="41" t="str">
        <f>IF(Y615&lt;&gt;"",Y615,"")</f>
        <v/>
      </c>
      <c r="CQ615" s="41" t="str">
        <f t="shared" si="107"/>
        <v/>
      </c>
      <c r="CR615" s="42" t="str">
        <f t="shared" si="108"/>
        <v/>
      </c>
      <c r="CS615" t="str">
        <f t="shared" si="109"/>
        <v/>
      </c>
      <c r="CT615" t="str">
        <f>IF(L615="Y","tissue","")</f>
        <v/>
      </c>
      <c r="CU615" t="str">
        <f>IF(L615="Y","in collection","")</f>
        <v/>
      </c>
      <c r="CV615" t="str">
        <f>IF(L615="Y","dessicated","")</f>
        <v/>
      </c>
    </row>
    <row r="616" spans="1:100" ht="16.5" x14ac:dyDescent="0.3">
      <c r="A616" s="7"/>
      <c r="B616" s="19"/>
      <c r="C616" s="19"/>
      <c r="D616" s="19"/>
      <c r="E616" s="19"/>
      <c r="F616" s="19"/>
      <c r="G616" s="10"/>
      <c r="H616" s="14"/>
      <c r="I616" s="19"/>
      <c r="J616" s="19"/>
      <c r="K616" s="10"/>
      <c r="L616" s="19"/>
      <c r="M616" s="19"/>
      <c r="N616" s="19"/>
      <c r="O616" s="19"/>
      <c r="P616" s="19"/>
      <c r="Q616" s="24"/>
      <c r="R616" s="14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29"/>
      <c r="AL616" s="29"/>
      <c r="AM616" s="7"/>
      <c r="AN616" s="7"/>
      <c r="AO616" s="7"/>
      <c r="AP616" s="19"/>
      <c r="AQ616" s="19"/>
      <c r="AR616" s="19"/>
      <c r="AS616" s="14"/>
      <c r="AT616" s="19"/>
      <c r="AU616" s="19"/>
      <c r="AV616" s="19"/>
      <c r="AW616" s="14"/>
      <c r="AX616" s="19"/>
      <c r="AY616" s="19"/>
      <c r="AZ616" s="19"/>
      <c r="BA616" s="19"/>
      <c r="BB616" s="19"/>
      <c r="BC616" s="19"/>
      <c r="BD616" s="19"/>
      <c r="BE616" s="19"/>
      <c r="BF616" s="14"/>
      <c r="BG616" s="35" t="str">
        <f>IF(BB616&lt;&gt;"","&lt;a href='https://www.inaturalist.org/observations/"&amp;BB616&amp;" 'target='_blank' style='color: blue'&gt;iNaturalist Record: "&amp;BB616&amp;"&lt;/a&gt; ","")</f>
        <v/>
      </c>
      <c r="BH616" s="36" t="str">
        <f>IF(AT616&lt;&gt;"",AT616&amp;". ","")</f>
        <v/>
      </c>
      <c r="BI616" s="36" t="str">
        <f>IF(AV616&lt;&gt;"","Land use/disturbance history: "&amp;AV616&amp;". ","")</f>
        <v/>
      </c>
      <c r="BJ616" s="36" t="str">
        <f>IF(AW616&lt;&gt;"","Slope in degrees: "&amp;AW616&amp;". ","")</f>
        <v/>
      </c>
      <c r="BK616" s="36" t="str">
        <f>IF(AX616&lt;&gt;"","Slope aspect: "&amp;AX616&amp;". ","")</f>
        <v/>
      </c>
      <c r="BL616" s="36" t="str">
        <f>IF(AY616&lt;&gt;"","Soil description: "&amp;AY616&amp;". ","")</f>
        <v/>
      </c>
      <c r="BM616" s="36" t="str">
        <f>IF(BA616&lt;&gt;"","Terrain: "&amp;BA616&amp;". ","")</f>
        <v/>
      </c>
      <c r="BN616" s="36" t="str">
        <f t="shared" si="99"/>
        <v/>
      </c>
      <c r="BO616" t="str">
        <f t="shared" si="100"/>
        <v/>
      </c>
      <c r="BP616" t="str">
        <f>IF(BD616&lt;&gt;"","Permit: "&amp;BD616,"")</f>
        <v/>
      </c>
      <c r="BQ616" s="41" t="str">
        <f>IF(AA616="Abundant","Estimated frequency within viewshed: Abundant (&gt;500).",IF(AA616="Common","Estimated frequency within viewshed: Common (101-500).",IF(AA616="Frequent","Estimated frequency within viewshed: Frequent (11-100).",IF(AA616="Occasional","Estimated frequency within viewshed: Occasional (6-10).",IF(AA616="Rare","Estimated frequency within viewshed: Rare (1-5).","")))))</f>
        <v/>
      </c>
      <c r="BR616" s="41" t="str">
        <f>IF(B616&lt;&gt;"",B616&amp;". ","")</f>
        <v/>
      </c>
      <c r="BS616" s="41" t="str">
        <f>IF(M616="Same individual","Tissue sample collected.",IF(M616="Same population","Tissue sample collected from another individual in the same population.",""))</f>
        <v/>
      </c>
      <c r="BT616" s="41" t="str">
        <f>IF(R616&lt;&gt;"","Seed sample collected from "&amp;R616&amp;" plants within the same population.","")</f>
        <v/>
      </c>
      <c r="BU616" s="41" t="str">
        <f>IF(AB616&lt;&gt;"",AB616&amp;". ","")</f>
        <v/>
      </c>
      <c r="BV616" s="41" t="str">
        <f>IF(AE616&lt;&gt;"","Landowner: "&amp;AE616&amp;".","")</f>
        <v/>
      </c>
      <c r="BW616" s="41" t="str">
        <f>IF(AF616&lt;&gt;"","Element Occurrence ID: "&amp;AF616&amp;".","")</f>
        <v/>
      </c>
      <c r="BX616" s="41" t="str">
        <f t="shared" si="101"/>
        <v/>
      </c>
      <c r="BY616" t="str">
        <f t="shared" si="102"/>
        <v/>
      </c>
      <c r="BZ616" s="41" t="str">
        <f t="shared" si="103"/>
        <v/>
      </c>
      <c r="CA616" t="str">
        <f t="shared" si="104"/>
        <v/>
      </c>
      <c r="CB616" s="41" t="str">
        <f>IF(AU616&lt;&gt;"","Area immediately surrounding specimen: "&amp;AU616&amp;".","")</f>
        <v/>
      </c>
      <c r="CC616" s="41" t="str">
        <f>IF(T616&lt;&gt;"","Habit: "&amp;T616&amp;".","")</f>
        <v/>
      </c>
      <c r="CD616" s="41" t="str">
        <f>IF(U616&lt;&gt;"","Life history habit: "&amp;U616&amp;".","")</f>
        <v/>
      </c>
      <c r="CE616" s="41" t="str">
        <f>IF(V616&lt;&gt;"","Graminoid habit: "&amp;V616&amp;".","")</f>
        <v/>
      </c>
      <c r="CF616" s="41" t="str">
        <f>IF(W616&lt;&gt;"","Flower color: "&amp;W616&amp;".","")</f>
        <v/>
      </c>
      <c r="CG616" s="41" t="str">
        <f>IF(X616&lt;&gt;"","Height in centimeters: "&amp;X616&amp;".","")</f>
        <v/>
      </c>
      <c r="CH616" s="41" t="str">
        <f>IF(Y616&lt;&gt;"",Y616&amp;".","")</f>
        <v/>
      </c>
      <c r="CI616" s="41" t="str">
        <f t="shared" si="105"/>
        <v/>
      </c>
      <c r="CJ616" t="str">
        <f t="shared" si="106"/>
        <v/>
      </c>
      <c r="CK616" s="41" t="str">
        <f>IF(T616&lt;&gt;"","''habit'':"&amp;"''"&amp;T616&amp;"'',","")</f>
        <v/>
      </c>
      <c r="CL616" s="41" t="str">
        <f>IF(U616&lt;&gt;"","''life cycle habit'':"&amp;"''"&amp;U616&amp;"'',","")</f>
        <v/>
      </c>
      <c r="CM616" s="41" t="str">
        <f>IF(V616&lt;&gt;"","''graminoidHabit'':"&amp;"''"&amp;V616&amp;"'',","")</f>
        <v/>
      </c>
      <c r="CN616" s="41" t="str">
        <f>IF(W616&lt;&gt;"","''flower color'':"&amp;"''"&amp;W616&amp;"'',","")</f>
        <v/>
      </c>
      <c r="CO616" s="41" t="str">
        <f>IF(X616&lt;&gt;"","''heightInCentimeters'':"&amp;X616&amp;",","")</f>
        <v/>
      </c>
      <c r="CP616" s="41" t="str">
        <f>IF(Y616&lt;&gt;"",Y616,"")</f>
        <v/>
      </c>
      <c r="CQ616" s="41" t="str">
        <f t="shared" si="107"/>
        <v/>
      </c>
      <c r="CR616" s="42" t="str">
        <f t="shared" si="108"/>
        <v/>
      </c>
      <c r="CS616" t="str">
        <f t="shared" si="109"/>
        <v/>
      </c>
      <c r="CT616" t="str">
        <f>IF(L616="Y","tissue","")</f>
        <v/>
      </c>
      <c r="CU616" t="str">
        <f>IF(L616="Y","in collection","")</f>
        <v/>
      </c>
      <c r="CV616" t="str">
        <f>IF(L616="Y","dessicated","")</f>
        <v/>
      </c>
    </row>
    <row r="617" spans="1:100" ht="16.5" x14ac:dyDescent="0.3">
      <c r="A617" s="7"/>
      <c r="B617" s="19"/>
      <c r="C617" s="19"/>
      <c r="D617" s="19"/>
      <c r="E617" s="19"/>
      <c r="F617" s="19"/>
      <c r="G617" s="10"/>
      <c r="H617" s="14"/>
      <c r="I617" s="19"/>
      <c r="J617" s="19"/>
      <c r="K617" s="10"/>
      <c r="L617" s="19"/>
      <c r="M617" s="19"/>
      <c r="N617" s="19"/>
      <c r="O617" s="19"/>
      <c r="P617" s="19"/>
      <c r="Q617" s="24"/>
      <c r="R617" s="14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29"/>
      <c r="AL617" s="29"/>
      <c r="AM617" s="7"/>
      <c r="AN617" s="7"/>
      <c r="AO617" s="7"/>
      <c r="AP617" s="19"/>
      <c r="AQ617" s="19"/>
      <c r="AR617" s="19"/>
      <c r="AS617" s="14"/>
      <c r="AT617" s="19"/>
      <c r="AU617" s="19"/>
      <c r="AV617" s="19"/>
      <c r="AW617" s="14"/>
      <c r="AX617" s="19"/>
      <c r="AY617" s="19"/>
      <c r="AZ617" s="19"/>
      <c r="BA617" s="19"/>
      <c r="BB617" s="19"/>
      <c r="BC617" s="19"/>
      <c r="BD617" s="19"/>
      <c r="BE617" s="19"/>
      <c r="BF617" s="14"/>
      <c r="BG617" s="35" t="str">
        <f>IF(BB617&lt;&gt;"","&lt;a href='https://www.inaturalist.org/observations/"&amp;BB617&amp;" 'target='_blank' style='color: blue'&gt;iNaturalist Record: "&amp;BB617&amp;"&lt;/a&gt; ","")</f>
        <v/>
      </c>
      <c r="BH617" s="36" t="str">
        <f>IF(AT617&lt;&gt;"",AT617&amp;". ","")</f>
        <v/>
      </c>
      <c r="BI617" s="36" t="str">
        <f>IF(AV617&lt;&gt;"","Land use/disturbance history: "&amp;AV617&amp;". ","")</f>
        <v/>
      </c>
      <c r="BJ617" s="36" t="str">
        <f>IF(AW617&lt;&gt;"","Slope in degrees: "&amp;AW617&amp;". ","")</f>
        <v/>
      </c>
      <c r="BK617" s="36" t="str">
        <f>IF(AX617&lt;&gt;"","Slope aspect: "&amp;AX617&amp;". ","")</f>
        <v/>
      </c>
      <c r="BL617" s="36" t="str">
        <f>IF(AY617&lt;&gt;"","Soil description: "&amp;AY617&amp;". ","")</f>
        <v/>
      </c>
      <c r="BM617" s="36" t="str">
        <f>IF(BA617&lt;&gt;"","Terrain: "&amp;BA617&amp;". ","")</f>
        <v/>
      </c>
      <c r="BN617" s="36" t="str">
        <f t="shared" si="99"/>
        <v/>
      </c>
      <c r="BO617" t="str">
        <f t="shared" si="100"/>
        <v/>
      </c>
      <c r="BP617" t="str">
        <f>IF(BD617&lt;&gt;"","Permit: "&amp;BD617,"")</f>
        <v/>
      </c>
      <c r="BQ617" s="41" t="str">
        <f>IF(AA617="Abundant","Estimated frequency within viewshed: Abundant (&gt;500).",IF(AA617="Common","Estimated frequency within viewshed: Common (101-500).",IF(AA617="Frequent","Estimated frequency within viewshed: Frequent (11-100).",IF(AA617="Occasional","Estimated frequency within viewshed: Occasional (6-10).",IF(AA617="Rare","Estimated frequency within viewshed: Rare (1-5).","")))))</f>
        <v/>
      </c>
      <c r="BR617" s="41" t="str">
        <f>IF(B617&lt;&gt;"",B617&amp;". ","")</f>
        <v/>
      </c>
      <c r="BS617" s="41" t="str">
        <f>IF(M617="Same individual","Tissue sample collected.",IF(M617="Same population","Tissue sample collected from another individual in the same population.",""))</f>
        <v/>
      </c>
      <c r="BT617" s="41" t="str">
        <f>IF(R617&lt;&gt;"","Seed sample collected from "&amp;R617&amp;" plants within the same population.","")</f>
        <v/>
      </c>
      <c r="BU617" s="41" t="str">
        <f>IF(AB617&lt;&gt;"",AB617&amp;". ","")</f>
        <v/>
      </c>
      <c r="BV617" s="41" t="str">
        <f>IF(AE617&lt;&gt;"","Landowner: "&amp;AE617&amp;".","")</f>
        <v/>
      </c>
      <c r="BW617" s="41" t="str">
        <f>IF(AF617&lt;&gt;"","Element Occurrence ID: "&amp;AF617&amp;".","")</f>
        <v/>
      </c>
      <c r="BX617" s="41" t="str">
        <f t="shared" si="101"/>
        <v/>
      </c>
      <c r="BY617" t="str">
        <f t="shared" si="102"/>
        <v/>
      </c>
      <c r="BZ617" s="41" t="str">
        <f t="shared" si="103"/>
        <v/>
      </c>
      <c r="CA617" t="str">
        <f t="shared" si="104"/>
        <v/>
      </c>
      <c r="CB617" s="41" t="str">
        <f>IF(AU617&lt;&gt;"","Area immediately surrounding specimen: "&amp;AU617&amp;".","")</f>
        <v/>
      </c>
      <c r="CC617" s="41" t="str">
        <f>IF(T617&lt;&gt;"","Habit: "&amp;T617&amp;".","")</f>
        <v/>
      </c>
      <c r="CD617" s="41" t="str">
        <f>IF(U617&lt;&gt;"","Life history habit: "&amp;U617&amp;".","")</f>
        <v/>
      </c>
      <c r="CE617" s="41" t="str">
        <f>IF(V617&lt;&gt;"","Graminoid habit: "&amp;V617&amp;".","")</f>
        <v/>
      </c>
      <c r="CF617" s="41" t="str">
        <f>IF(W617&lt;&gt;"","Flower color: "&amp;W617&amp;".","")</f>
        <v/>
      </c>
      <c r="CG617" s="41" t="str">
        <f>IF(X617&lt;&gt;"","Height in centimeters: "&amp;X617&amp;".","")</f>
        <v/>
      </c>
      <c r="CH617" s="41" t="str">
        <f>IF(Y617&lt;&gt;"",Y617&amp;".","")</f>
        <v/>
      </c>
      <c r="CI617" s="41" t="str">
        <f t="shared" si="105"/>
        <v/>
      </c>
      <c r="CJ617" t="str">
        <f t="shared" si="106"/>
        <v/>
      </c>
      <c r="CK617" s="41" t="str">
        <f>IF(T617&lt;&gt;"","''habit'':"&amp;"''"&amp;T617&amp;"'',","")</f>
        <v/>
      </c>
      <c r="CL617" s="41" t="str">
        <f>IF(U617&lt;&gt;"","''life cycle habit'':"&amp;"''"&amp;U617&amp;"'',","")</f>
        <v/>
      </c>
      <c r="CM617" s="41" t="str">
        <f>IF(V617&lt;&gt;"","''graminoidHabit'':"&amp;"''"&amp;V617&amp;"'',","")</f>
        <v/>
      </c>
      <c r="CN617" s="41" t="str">
        <f>IF(W617&lt;&gt;"","''flower color'':"&amp;"''"&amp;W617&amp;"'',","")</f>
        <v/>
      </c>
      <c r="CO617" s="41" t="str">
        <f>IF(X617&lt;&gt;"","''heightInCentimeters'':"&amp;X617&amp;",","")</f>
        <v/>
      </c>
      <c r="CP617" s="41" t="str">
        <f>IF(Y617&lt;&gt;"",Y617,"")</f>
        <v/>
      </c>
      <c r="CQ617" s="41" t="str">
        <f t="shared" si="107"/>
        <v/>
      </c>
      <c r="CR617" s="42" t="str">
        <f t="shared" si="108"/>
        <v/>
      </c>
      <c r="CS617" t="str">
        <f t="shared" si="109"/>
        <v/>
      </c>
      <c r="CT617" t="str">
        <f>IF(L617="Y","tissue","")</f>
        <v/>
      </c>
      <c r="CU617" t="str">
        <f>IF(L617="Y","in collection","")</f>
        <v/>
      </c>
      <c r="CV617" t="str">
        <f>IF(L617="Y","dessicated","")</f>
        <v/>
      </c>
    </row>
    <row r="618" spans="1:100" ht="16.5" x14ac:dyDescent="0.3">
      <c r="A618" s="7"/>
      <c r="B618" s="19"/>
      <c r="C618" s="19"/>
      <c r="D618" s="19"/>
      <c r="E618" s="19"/>
      <c r="F618" s="19"/>
      <c r="G618" s="10"/>
      <c r="H618" s="14"/>
      <c r="I618" s="19"/>
      <c r="J618" s="19"/>
      <c r="K618" s="10"/>
      <c r="L618" s="19"/>
      <c r="M618" s="19"/>
      <c r="N618" s="19"/>
      <c r="O618" s="19"/>
      <c r="P618" s="19"/>
      <c r="Q618" s="24"/>
      <c r="R618" s="14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29"/>
      <c r="AL618" s="29"/>
      <c r="AM618" s="7"/>
      <c r="AN618" s="7"/>
      <c r="AO618" s="7"/>
      <c r="AP618" s="19"/>
      <c r="AQ618" s="19"/>
      <c r="AR618" s="19"/>
      <c r="AS618" s="14"/>
      <c r="AT618" s="19"/>
      <c r="AU618" s="19"/>
      <c r="AV618" s="19"/>
      <c r="AW618" s="14"/>
      <c r="AX618" s="19"/>
      <c r="AY618" s="19"/>
      <c r="AZ618" s="19"/>
      <c r="BA618" s="19"/>
      <c r="BB618" s="19"/>
      <c r="BC618" s="19"/>
      <c r="BD618" s="19"/>
      <c r="BE618" s="19"/>
      <c r="BF618" s="14"/>
      <c r="BG618" s="35" t="str">
        <f>IF(BB618&lt;&gt;"","&lt;a href='https://www.inaturalist.org/observations/"&amp;BB618&amp;" 'target='_blank' style='color: blue'&gt;iNaturalist Record: "&amp;BB618&amp;"&lt;/a&gt; ","")</f>
        <v/>
      </c>
      <c r="BH618" s="36" t="str">
        <f>IF(AT618&lt;&gt;"",AT618&amp;". ","")</f>
        <v/>
      </c>
      <c r="BI618" s="36" t="str">
        <f>IF(AV618&lt;&gt;"","Land use/disturbance history: "&amp;AV618&amp;". ","")</f>
        <v/>
      </c>
      <c r="BJ618" s="36" t="str">
        <f>IF(AW618&lt;&gt;"","Slope in degrees: "&amp;AW618&amp;". ","")</f>
        <v/>
      </c>
      <c r="BK618" s="36" t="str">
        <f>IF(AX618&lt;&gt;"","Slope aspect: "&amp;AX618&amp;". ","")</f>
        <v/>
      </c>
      <c r="BL618" s="36" t="str">
        <f>IF(AY618&lt;&gt;"","Soil description: "&amp;AY618&amp;". ","")</f>
        <v/>
      </c>
      <c r="BM618" s="36" t="str">
        <f>IF(BA618&lt;&gt;"","Terrain: "&amp;BA618&amp;". ","")</f>
        <v/>
      </c>
      <c r="BN618" s="36" t="str">
        <f t="shared" si="99"/>
        <v/>
      </c>
      <c r="BO618" t="str">
        <f t="shared" si="100"/>
        <v/>
      </c>
      <c r="BP618" t="str">
        <f>IF(BD618&lt;&gt;"","Permit: "&amp;BD618,"")</f>
        <v/>
      </c>
      <c r="BQ618" s="41" t="str">
        <f>IF(AA618="Abundant","Estimated frequency within viewshed: Abundant (&gt;500).",IF(AA618="Common","Estimated frequency within viewshed: Common (101-500).",IF(AA618="Frequent","Estimated frequency within viewshed: Frequent (11-100).",IF(AA618="Occasional","Estimated frequency within viewshed: Occasional (6-10).",IF(AA618="Rare","Estimated frequency within viewshed: Rare (1-5).","")))))</f>
        <v/>
      </c>
      <c r="BR618" s="41" t="str">
        <f>IF(B618&lt;&gt;"",B618&amp;". ","")</f>
        <v/>
      </c>
      <c r="BS618" s="41" t="str">
        <f>IF(M618="Same individual","Tissue sample collected.",IF(M618="Same population","Tissue sample collected from another individual in the same population.",""))</f>
        <v/>
      </c>
      <c r="BT618" s="41" t="str">
        <f>IF(R618&lt;&gt;"","Seed sample collected from "&amp;R618&amp;" plants within the same population.","")</f>
        <v/>
      </c>
      <c r="BU618" s="41" t="str">
        <f>IF(AB618&lt;&gt;"",AB618&amp;". ","")</f>
        <v/>
      </c>
      <c r="BV618" s="41" t="str">
        <f>IF(AE618&lt;&gt;"","Landowner: "&amp;AE618&amp;".","")</f>
        <v/>
      </c>
      <c r="BW618" s="41" t="str">
        <f>IF(AF618&lt;&gt;"","Element Occurrence ID: "&amp;AF618&amp;".","")</f>
        <v/>
      </c>
      <c r="BX618" s="41" t="str">
        <f t="shared" si="101"/>
        <v/>
      </c>
      <c r="BY618" t="str">
        <f t="shared" si="102"/>
        <v/>
      </c>
      <c r="BZ618" s="41" t="str">
        <f t="shared" si="103"/>
        <v/>
      </c>
      <c r="CA618" t="str">
        <f t="shared" si="104"/>
        <v/>
      </c>
      <c r="CB618" s="41" t="str">
        <f>IF(AU618&lt;&gt;"","Area immediately surrounding specimen: "&amp;AU618&amp;".","")</f>
        <v/>
      </c>
      <c r="CC618" s="41" t="str">
        <f>IF(T618&lt;&gt;"","Habit: "&amp;T618&amp;".","")</f>
        <v/>
      </c>
      <c r="CD618" s="41" t="str">
        <f>IF(U618&lt;&gt;"","Life history habit: "&amp;U618&amp;".","")</f>
        <v/>
      </c>
      <c r="CE618" s="41" t="str">
        <f>IF(V618&lt;&gt;"","Graminoid habit: "&amp;V618&amp;".","")</f>
        <v/>
      </c>
      <c r="CF618" s="41" t="str">
        <f>IF(W618&lt;&gt;"","Flower color: "&amp;W618&amp;".","")</f>
        <v/>
      </c>
      <c r="CG618" s="41" t="str">
        <f>IF(X618&lt;&gt;"","Height in centimeters: "&amp;X618&amp;".","")</f>
        <v/>
      </c>
      <c r="CH618" s="41" t="str">
        <f>IF(Y618&lt;&gt;"",Y618&amp;".","")</f>
        <v/>
      </c>
      <c r="CI618" s="41" t="str">
        <f t="shared" si="105"/>
        <v/>
      </c>
      <c r="CJ618" t="str">
        <f t="shared" si="106"/>
        <v/>
      </c>
      <c r="CK618" s="41" t="str">
        <f>IF(T618&lt;&gt;"","''habit'':"&amp;"''"&amp;T618&amp;"'',","")</f>
        <v/>
      </c>
      <c r="CL618" s="41" t="str">
        <f>IF(U618&lt;&gt;"","''life cycle habit'':"&amp;"''"&amp;U618&amp;"'',","")</f>
        <v/>
      </c>
      <c r="CM618" s="41" t="str">
        <f>IF(V618&lt;&gt;"","''graminoidHabit'':"&amp;"''"&amp;V618&amp;"'',","")</f>
        <v/>
      </c>
      <c r="CN618" s="41" t="str">
        <f>IF(W618&lt;&gt;"","''flower color'':"&amp;"''"&amp;W618&amp;"'',","")</f>
        <v/>
      </c>
      <c r="CO618" s="41" t="str">
        <f>IF(X618&lt;&gt;"","''heightInCentimeters'':"&amp;X618&amp;",","")</f>
        <v/>
      </c>
      <c r="CP618" s="41" t="str">
        <f>IF(Y618&lt;&gt;"",Y618,"")</f>
        <v/>
      </c>
      <c r="CQ618" s="41" t="str">
        <f t="shared" si="107"/>
        <v/>
      </c>
      <c r="CR618" s="42" t="str">
        <f t="shared" si="108"/>
        <v/>
      </c>
      <c r="CS618" t="str">
        <f t="shared" si="109"/>
        <v/>
      </c>
      <c r="CT618" t="str">
        <f>IF(L618="Y","tissue","")</f>
        <v/>
      </c>
      <c r="CU618" t="str">
        <f>IF(L618="Y","in collection","")</f>
        <v/>
      </c>
      <c r="CV618" t="str">
        <f>IF(L618="Y","dessicated","")</f>
        <v/>
      </c>
    </row>
    <row r="619" spans="1:100" ht="16.5" x14ac:dyDescent="0.3">
      <c r="A619" s="7"/>
      <c r="B619" s="19"/>
      <c r="C619" s="19"/>
      <c r="D619" s="19"/>
      <c r="E619" s="19"/>
      <c r="F619" s="19"/>
      <c r="G619" s="10"/>
      <c r="H619" s="14"/>
      <c r="I619" s="19"/>
      <c r="J619" s="19"/>
      <c r="K619" s="10"/>
      <c r="L619" s="19"/>
      <c r="M619" s="19"/>
      <c r="N619" s="19"/>
      <c r="O619" s="19"/>
      <c r="P619" s="19"/>
      <c r="Q619" s="24"/>
      <c r="R619" s="14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29"/>
      <c r="AL619" s="29"/>
      <c r="AM619" s="7"/>
      <c r="AN619" s="7"/>
      <c r="AO619" s="7"/>
      <c r="AP619" s="19"/>
      <c r="AQ619" s="19"/>
      <c r="AR619" s="19"/>
      <c r="AS619" s="14"/>
      <c r="AT619" s="19"/>
      <c r="AU619" s="19"/>
      <c r="AV619" s="19"/>
      <c r="AW619" s="14"/>
      <c r="AX619" s="19"/>
      <c r="AY619" s="19"/>
      <c r="AZ619" s="19"/>
      <c r="BA619" s="19"/>
      <c r="BB619" s="19"/>
      <c r="BC619" s="19"/>
      <c r="BD619" s="19"/>
      <c r="BE619" s="19"/>
      <c r="BF619" s="14"/>
      <c r="BG619" s="35" t="str">
        <f>IF(BB619&lt;&gt;"","&lt;a href='https://www.inaturalist.org/observations/"&amp;BB619&amp;" 'target='_blank' style='color: blue'&gt;iNaturalist Record: "&amp;BB619&amp;"&lt;/a&gt; ","")</f>
        <v/>
      </c>
      <c r="BH619" s="36" t="str">
        <f>IF(AT619&lt;&gt;"",AT619&amp;". ","")</f>
        <v/>
      </c>
      <c r="BI619" s="36" t="str">
        <f>IF(AV619&lt;&gt;"","Land use/disturbance history: "&amp;AV619&amp;". ","")</f>
        <v/>
      </c>
      <c r="BJ619" s="36" t="str">
        <f>IF(AW619&lt;&gt;"","Slope in degrees: "&amp;AW619&amp;". ","")</f>
        <v/>
      </c>
      <c r="BK619" s="36" t="str">
        <f>IF(AX619&lt;&gt;"","Slope aspect: "&amp;AX619&amp;". ","")</f>
        <v/>
      </c>
      <c r="BL619" s="36" t="str">
        <f>IF(AY619&lt;&gt;"","Soil description: "&amp;AY619&amp;". ","")</f>
        <v/>
      </c>
      <c r="BM619" s="36" t="str">
        <f>IF(BA619&lt;&gt;"","Terrain: "&amp;BA619&amp;". ","")</f>
        <v/>
      </c>
      <c r="BN619" s="36" t="str">
        <f t="shared" si="99"/>
        <v/>
      </c>
      <c r="BO619" t="str">
        <f t="shared" si="100"/>
        <v/>
      </c>
      <c r="BP619" t="str">
        <f>IF(BD619&lt;&gt;"","Permit: "&amp;BD619,"")</f>
        <v/>
      </c>
      <c r="BQ619" s="41" t="str">
        <f>IF(AA619="Abundant","Estimated frequency within viewshed: Abundant (&gt;500).",IF(AA619="Common","Estimated frequency within viewshed: Common (101-500).",IF(AA619="Frequent","Estimated frequency within viewshed: Frequent (11-100).",IF(AA619="Occasional","Estimated frequency within viewshed: Occasional (6-10).",IF(AA619="Rare","Estimated frequency within viewshed: Rare (1-5).","")))))</f>
        <v/>
      </c>
      <c r="BR619" s="41" t="str">
        <f>IF(B619&lt;&gt;"",B619&amp;". ","")</f>
        <v/>
      </c>
      <c r="BS619" s="41" t="str">
        <f>IF(M619="Same individual","Tissue sample collected.",IF(M619="Same population","Tissue sample collected from another individual in the same population.",""))</f>
        <v/>
      </c>
      <c r="BT619" s="41" t="str">
        <f>IF(R619&lt;&gt;"","Seed sample collected from "&amp;R619&amp;" plants within the same population.","")</f>
        <v/>
      </c>
      <c r="BU619" s="41" t="str">
        <f>IF(AB619&lt;&gt;"",AB619&amp;". ","")</f>
        <v/>
      </c>
      <c r="BV619" s="41" t="str">
        <f>IF(AE619&lt;&gt;"","Landowner: "&amp;AE619&amp;".","")</f>
        <v/>
      </c>
      <c r="BW619" s="41" t="str">
        <f>IF(AF619&lt;&gt;"","Element Occurrence ID: "&amp;AF619&amp;".","")</f>
        <v/>
      </c>
      <c r="BX619" s="41" t="str">
        <f t="shared" si="101"/>
        <v/>
      </c>
      <c r="BY619" t="str">
        <f t="shared" si="102"/>
        <v/>
      </c>
      <c r="BZ619" s="41" t="str">
        <f t="shared" si="103"/>
        <v/>
      </c>
      <c r="CA619" t="str">
        <f t="shared" si="104"/>
        <v/>
      </c>
      <c r="CB619" s="41" t="str">
        <f>IF(AU619&lt;&gt;"","Area immediately surrounding specimen: "&amp;AU619&amp;".","")</f>
        <v/>
      </c>
      <c r="CC619" s="41" t="str">
        <f>IF(T619&lt;&gt;"","Habit: "&amp;T619&amp;".","")</f>
        <v/>
      </c>
      <c r="CD619" s="41" t="str">
        <f>IF(U619&lt;&gt;"","Life history habit: "&amp;U619&amp;".","")</f>
        <v/>
      </c>
      <c r="CE619" s="41" t="str">
        <f>IF(V619&lt;&gt;"","Graminoid habit: "&amp;V619&amp;".","")</f>
        <v/>
      </c>
      <c r="CF619" s="41" t="str">
        <f>IF(W619&lt;&gt;"","Flower color: "&amp;W619&amp;".","")</f>
        <v/>
      </c>
      <c r="CG619" s="41" t="str">
        <f>IF(X619&lt;&gt;"","Height in centimeters: "&amp;X619&amp;".","")</f>
        <v/>
      </c>
      <c r="CH619" s="41" t="str">
        <f>IF(Y619&lt;&gt;"",Y619&amp;".","")</f>
        <v/>
      </c>
      <c r="CI619" s="41" t="str">
        <f t="shared" si="105"/>
        <v/>
      </c>
      <c r="CJ619" t="str">
        <f t="shared" si="106"/>
        <v/>
      </c>
      <c r="CK619" s="41" t="str">
        <f>IF(T619&lt;&gt;"","''habit'':"&amp;"''"&amp;T619&amp;"'',","")</f>
        <v/>
      </c>
      <c r="CL619" s="41" t="str">
        <f>IF(U619&lt;&gt;"","''life cycle habit'':"&amp;"''"&amp;U619&amp;"'',","")</f>
        <v/>
      </c>
      <c r="CM619" s="41" t="str">
        <f>IF(V619&lt;&gt;"","''graminoidHabit'':"&amp;"''"&amp;V619&amp;"'',","")</f>
        <v/>
      </c>
      <c r="CN619" s="41" t="str">
        <f>IF(W619&lt;&gt;"","''flower color'':"&amp;"''"&amp;W619&amp;"'',","")</f>
        <v/>
      </c>
      <c r="CO619" s="41" t="str">
        <f>IF(X619&lt;&gt;"","''heightInCentimeters'':"&amp;X619&amp;",","")</f>
        <v/>
      </c>
      <c r="CP619" s="41" t="str">
        <f>IF(Y619&lt;&gt;"",Y619,"")</f>
        <v/>
      </c>
      <c r="CQ619" s="41" t="str">
        <f t="shared" si="107"/>
        <v/>
      </c>
      <c r="CR619" s="42" t="str">
        <f t="shared" si="108"/>
        <v/>
      </c>
      <c r="CS619" t="str">
        <f t="shared" si="109"/>
        <v/>
      </c>
      <c r="CT619" t="str">
        <f>IF(L619="Y","tissue","")</f>
        <v/>
      </c>
      <c r="CU619" t="str">
        <f>IF(L619="Y","in collection","")</f>
        <v/>
      </c>
      <c r="CV619" t="str">
        <f>IF(L619="Y","dessicated","")</f>
        <v/>
      </c>
    </row>
    <row r="620" spans="1:100" ht="16.5" x14ac:dyDescent="0.3">
      <c r="A620" s="7"/>
      <c r="B620" s="19"/>
      <c r="C620" s="19"/>
      <c r="D620" s="19"/>
      <c r="E620" s="19"/>
      <c r="F620" s="19"/>
      <c r="G620" s="10"/>
      <c r="H620" s="14"/>
      <c r="I620" s="19"/>
      <c r="J620" s="19"/>
      <c r="K620" s="10"/>
      <c r="L620" s="19"/>
      <c r="M620" s="19"/>
      <c r="N620" s="19"/>
      <c r="O620" s="19"/>
      <c r="P620" s="19"/>
      <c r="Q620" s="24"/>
      <c r="R620" s="14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29"/>
      <c r="AL620" s="29"/>
      <c r="AM620" s="7"/>
      <c r="AN620" s="7"/>
      <c r="AO620" s="7"/>
      <c r="AP620" s="19"/>
      <c r="AQ620" s="19"/>
      <c r="AR620" s="19"/>
      <c r="AS620" s="14"/>
      <c r="AT620" s="19"/>
      <c r="AU620" s="19"/>
      <c r="AV620" s="19"/>
      <c r="AW620" s="14"/>
      <c r="AX620" s="19"/>
      <c r="AY620" s="19"/>
      <c r="AZ620" s="19"/>
      <c r="BA620" s="19"/>
      <c r="BB620" s="19"/>
      <c r="BC620" s="19"/>
      <c r="BD620" s="19"/>
      <c r="BE620" s="19"/>
      <c r="BF620" s="14"/>
      <c r="BG620" s="35" t="str">
        <f>IF(BB620&lt;&gt;"","&lt;a href='https://www.inaturalist.org/observations/"&amp;BB620&amp;" 'target='_blank' style='color: blue'&gt;iNaturalist Record: "&amp;BB620&amp;"&lt;/a&gt; ","")</f>
        <v/>
      </c>
      <c r="BH620" s="36" t="str">
        <f>IF(AT620&lt;&gt;"",AT620&amp;". ","")</f>
        <v/>
      </c>
      <c r="BI620" s="36" t="str">
        <f>IF(AV620&lt;&gt;"","Land use/disturbance history: "&amp;AV620&amp;". ","")</f>
        <v/>
      </c>
      <c r="BJ620" s="36" t="str">
        <f>IF(AW620&lt;&gt;"","Slope in degrees: "&amp;AW620&amp;". ","")</f>
        <v/>
      </c>
      <c r="BK620" s="36" t="str">
        <f>IF(AX620&lt;&gt;"","Slope aspect: "&amp;AX620&amp;". ","")</f>
        <v/>
      </c>
      <c r="BL620" s="36" t="str">
        <f>IF(AY620&lt;&gt;"","Soil description: "&amp;AY620&amp;". ","")</f>
        <v/>
      </c>
      <c r="BM620" s="36" t="str">
        <f>IF(BA620&lt;&gt;"","Terrain: "&amp;BA620&amp;". ","")</f>
        <v/>
      </c>
      <c r="BN620" s="36" t="str">
        <f t="shared" si="99"/>
        <v/>
      </c>
      <c r="BO620" t="str">
        <f t="shared" si="100"/>
        <v/>
      </c>
      <c r="BP620" t="str">
        <f>IF(BD620&lt;&gt;"","Permit: "&amp;BD620,"")</f>
        <v/>
      </c>
      <c r="BQ620" s="41" t="str">
        <f>IF(AA620="Abundant","Estimated frequency within viewshed: Abundant (&gt;500).",IF(AA620="Common","Estimated frequency within viewshed: Common (101-500).",IF(AA620="Frequent","Estimated frequency within viewshed: Frequent (11-100).",IF(AA620="Occasional","Estimated frequency within viewshed: Occasional (6-10).",IF(AA620="Rare","Estimated frequency within viewshed: Rare (1-5).","")))))</f>
        <v/>
      </c>
      <c r="BR620" s="41" t="str">
        <f>IF(B620&lt;&gt;"",B620&amp;". ","")</f>
        <v/>
      </c>
      <c r="BS620" s="41" t="str">
        <f>IF(M620="Same individual","Tissue sample collected.",IF(M620="Same population","Tissue sample collected from another individual in the same population.",""))</f>
        <v/>
      </c>
      <c r="BT620" s="41" t="str">
        <f>IF(R620&lt;&gt;"","Seed sample collected from "&amp;R620&amp;" plants within the same population.","")</f>
        <v/>
      </c>
      <c r="BU620" s="41" t="str">
        <f>IF(AB620&lt;&gt;"",AB620&amp;". ","")</f>
        <v/>
      </c>
      <c r="BV620" s="41" t="str">
        <f>IF(AE620&lt;&gt;"","Landowner: "&amp;AE620&amp;".","")</f>
        <v/>
      </c>
      <c r="BW620" s="41" t="str">
        <f>IF(AF620&lt;&gt;"","Element Occurrence ID: "&amp;AF620&amp;".","")</f>
        <v/>
      </c>
      <c r="BX620" s="41" t="str">
        <f t="shared" si="101"/>
        <v/>
      </c>
      <c r="BY620" t="str">
        <f t="shared" si="102"/>
        <v/>
      </c>
      <c r="BZ620" s="41" t="str">
        <f t="shared" si="103"/>
        <v/>
      </c>
      <c r="CA620" t="str">
        <f t="shared" si="104"/>
        <v/>
      </c>
      <c r="CB620" s="41" t="str">
        <f>IF(AU620&lt;&gt;"","Area immediately surrounding specimen: "&amp;AU620&amp;".","")</f>
        <v/>
      </c>
      <c r="CC620" s="41" t="str">
        <f>IF(T620&lt;&gt;"","Habit: "&amp;T620&amp;".","")</f>
        <v/>
      </c>
      <c r="CD620" s="41" t="str">
        <f>IF(U620&lt;&gt;"","Life history habit: "&amp;U620&amp;".","")</f>
        <v/>
      </c>
      <c r="CE620" s="41" t="str">
        <f>IF(V620&lt;&gt;"","Graminoid habit: "&amp;V620&amp;".","")</f>
        <v/>
      </c>
      <c r="CF620" s="41" t="str">
        <f>IF(W620&lt;&gt;"","Flower color: "&amp;W620&amp;".","")</f>
        <v/>
      </c>
      <c r="CG620" s="41" t="str">
        <f>IF(X620&lt;&gt;"","Height in centimeters: "&amp;X620&amp;".","")</f>
        <v/>
      </c>
      <c r="CH620" s="41" t="str">
        <f>IF(Y620&lt;&gt;"",Y620&amp;".","")</f>
        <v/>
      </c>
      <c r="CI620" s="41" t="str">
        <f t="shared" si="105"/>
        <v/>
      </c>
      <c r="CJ620" t="str">
        <f t="shared" si="106"/>
        <v/>
      </c>
      <c r="CK620" s="41" t="str">
        <f>IF(T620&lt;&gt;"","''habit'':"&amp;"''"&amp;T620&amp;"'',","")</f>
        <v/>
      </c>
      <c r="CL620" s="41" t="str">
        <f>IF(U620&lt;&gt;"","''life cycle habit'':"&amp;"''"&amp;U620&amp;"'',","")</f>
        <v/>
      </c>
      <c r="CM620" s="41" t="str">
        <f>IF(V620&lt;&gt;"","''graminoidHabit'':"&amp;"''"&amp;V620&amp;"'',","")</f>
        <v/>
      </c>
      <c r="CN620" s="41" t="str">
        <f>IF(W620&lt;&gt;"","''flower color'':"&amp;"''"&amp;W620&amp;"'',","")</f>
        <v/>
      </c>
      <c r="CO620" s="41" t="str">
        <f>IF(X620&lt;&gt;"","''heightInCentimeters'':"&amp;X620&amp;",","")</f>
        <v/>
      </c>
      <c r="CP620" s="41" t="str">
        <f>IF(Y620&lt;&gt;"",Y620,"")</f>
        <v/>
      </c>
      <c r="CQ620" s="41" t="str">
        <f t="shared" si="107"/>
        <v/>
      </c>
      <c r="CR620" s="42" t="str">
        <f t="shared" si="108"/>
        <v/>
      </c>
      <c r="CS620" t="str">
        <f t="shared" si="109"/>
        <v/>
      </c>
      <c r="CT620" t="str">
        <f>IF(L620="Y","tissue","")</f>
        <v/>
      </c>
      <c r="CU620" t="str">
        <f>IF(L620="Y","in collection","")</f>
        <v/>
      </c>
      <c r="CV620" t="str">
        <f>IF(L620="Y","dessicated","")</f>
        <v/>
      </c>
    </row>
    <row r="621" spans="1:100" ht="16.5" x14ac:dyDescent="0.3">
      <c r="A621" s="7"/>
      <c r="B621" s="19"/>
      <c r="C621" s="19"/>
      <c r="D621" s="19"/>
      <c r="E621" s="19"/>
      <c r="F621" s="19"/>
      <c r="G621" s="10"/>
      <c r="H621" s="14"/>
      <c r="I621" s="19"/>
      <c r="J621" s="19"/>
      <c r="K621" s="10"/>
      <c r="L621" s="19"/>
      <c r="M621" s="19"/>
      <c r="N621" s="19"/>
      <c r="O621" s="19"/>
      <c r="P621" s="19"/>
      <c r="Q621" s="24"/>
      <c r="R621" s="14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29"/>
      <c r="AL621" s="29"/>
      <c r="AM621" s="7"/>
      <c r="AN621" s="7"/>
      <c r="AO621" s="7"/>
      <c r="AP621" s="19"/>
      <c r="AQ621" s="19"/>
      <c r="AR621" s="19"/>
      <c r="AS621" s="14"/>
      <c r="AT621" s="19"/>
      <c r="AU621" s="19"/>
      <c r="AV621" s="19"/>
      <c r="AW621" s="14"/>
      <c r="AX621" s="19"/>
      <c r="AY621" s="19"/>
      <c r="AZ621" s="19"/>
      <c r="BA621" s="19"/>
      <c r="BB621" s="19"/>
      <c r="BC621" s="19"/>
      <c r="BD621" s="19"/>
      <c r="BE621" s="19"/>
      <c r="BF621" s="14"/>
      <c r="BG621" s="35" t="str">
        <f>IF(BB621&lt;&gt;"","&lt;a href='https://www.inaturalist.org/observations/"&amp;BB621&amp;" 'target='_blank' style='color: blue'&gt;iNaturalist Record: "&amp;BB621&amp;"&lt;/a&gt; ","")</f>
        <v/>
      </c>
      <c r="BH621" s="36" t="str">
        <f>IF(AT621&lt;&gt;"",AT621&amp;". ","")</f>
        <v/>
      </c>
      <c r="BI621" s="36" t="str">
        <f>IF(AV621&lt;&gt;"","Land use/disturbance history: "&amp;AV621&amp;". ","")</f>
        <v/>
      </c>
      <c r="BJ621" s="36" t="str">
        <f>IF(AW621&lt;&gt;"","Slope in degrees: "&amp;AW621&amp;". ","")</f>
        <v/>
      </c>
      <c r="BK621" s="36" t="str">
        <f>IF(AX621&lt;&gt;"","Slope aspect: "&amp;AX621&amp;". ","")</f>
        <v/>
      </c>
      <c r="BL621" s="36" t="str">
        <f>IF(AY621&lt;&gt;"","Soil description: "&amp;AY621&amp;". ","")</f>
        <v/>
      </c>
      <c r="BM621" s="36" t="str">
        <f>IF(BA621&lt;&gt;"","Terrain: "&amp;BA621&amp;". ","")</f>
        <v/>
      </c>
      <c r="BN621" s="36" t="str">
        <f t="shared" si="99"/>
        <v/>
      </c>
      <c r="BO621" t="str">
        <f t="shared" si="100"/>
        <v/>
      </c>
      <c r="BP621" t="str">
        <f>IF(BD621&lt;&gt;"","Permit: "&amp;BD621,"")</f>
        <v/>
      </c>
      <c r="BQ621" s="41" t="str">
        <f>IF(AA621="Abundant","Estimated frequency within viewshed: Abundant (&gt;500).",IF(AA621="Common","Estimated frequency within viewshed: Common (101-500).",IF(AA621="Frequent","Estimated frequency within viewshed: Frequent (11-100).",IF(AA621="Occasional","Estimated frequency within viewshed: Occasional (6-10).",IF(AA621="Rare","Estimated frequency within viewshed: Rare (1-5).","")))))</f>
        <v/>
      </c>
      <c r="BR621" s="41" t="str">
        <f>IF(B621&lt;&gt;"",B621&amp;". ","")</f>
        <v/>
      </c>
      <c r="BS621" s="41" t="str">
        <f>IF(M621="Same individual","Tissue sample collected.",IF(M621="Same population","Tissue sample collected from another individual in the same population.",""))</f>
        <v/>
      </c>
      <c r="BT621" s="41" t="str">
        <f>IF(R621&lt;&gt;"","Seed sample collected from "&amp;R621&amp;" plants within the same population.","")</f>
        <v/>
      </c>
      <c r="BU621" s="41" t="str">
        <f>IF(AB621&lt;&gt;"",AB621&amp;". ","")</f>
        <v/>
      </c>
      <c r="BV621" s="41" t="str">
        <f>IF(AE621&lt;&gt;"","Landowner: "&amp;AE621&amp;".","")</f>
        <v/>
      </c>
      <c r="BW621" s="41" t="str">
        <f>IF(AF621&lt;&gt;"","Element Occurrence ID: "&amp;AF621&amp;".","")</f>
        <v/>
      </c>
      <c r="BX621" s="41" t="str">
        <f t="shared" si="101"/>
        <v/>
      </c>
      <c r="BY621" t="str">
        <f t="shared" si="102"/>
        <v/>
      </c>
      <c r="BZ621" s="41" t="str">
        <f t="shared" si="103"/>
        <v/>
      </c>
      <c r="CA621" t="str">
        <f t="shared" si="104"/>
        <v/>
      </c>
      <c r="CB621" s="41" t="str">
        <f>IF(AU621&lt;&gt;"","Area immediately surrounding specimen: "&amp;AU621&amp;".","")</f>
        <v/>
      </c>
      <c r="CC621" s="41" t="str">
        <f>IF(T621&lt;&gt;"","Habit: "&amp;T621&amp;".","")</f>
        <v/>
      </c>
      <c r="CD621" s="41" t="str">
        <f>IF(U621&lt;&gt;"","Life history habit: "&amp;U621&amp;".","")</f>
        <v/>
      </c>
      <c r="CE621" s="41" t="str">
        <f>IF(V621&lt;&gt;"","Graminoid habit: "&amp;V621&amp;".","")</f>
        <v/>
      </c>
      <c r="CF621" s="41" t="str">
        <f>IF(W621&lt;&gt;"","Flower color: "&amp;W621&amp;".","")</f>
        <v/>
      </c>
      <c r="CG621" s="41" t="str">
        <f>IF(X621&lt;&gt;"","Height in centimeters: "&amp;X621&amp;".","")</f>
        <v/>
      </c>
      <c r="CH621" s="41" t="str">
        <f>IF(Y621&lt;&gt;"",Y621&amp;".","")</f>
        <v/>
      </c>
      <c r="CI621" s="41" t="str">
        <f t="shared" si="105"/>
        <v/>
      </c>
      <c r="CJ621" t="str">
        <f t="shared" si="106"/>
        <v/>
      </c>
      <c r="CK621" s="41" t="str">
        <f>IF(T621&lt;&gt;"","''habit'':"&amp;"''"&amp;T621&amp;"'',","")</f>
        <v/>
      </c>
      <c r="CL621" s="41" t="str">
        <f>IF(U621&lt;&gt;"","''life cycle habit'':"&amp;"''"&amp;U621&amp;"'',","")</f>
        <v/>
      </c>
      <c r="CM621" s="41" t="str">
        <f>IF(V621&lt;&gt;"","''graminoidHabit'':"&amp;"''"&amp;V621&amp;"'',","")</f>
        <v/>
      </c>
      <c r="CN621" s="41" t="str">
        <f>IF(W621&lt;&gt;"","''flower color'':"&amp;"''"&amp;W621&amp;"'',","")</f>
        <v/>
      </c>
      <c r="CO621" s="41" t="str">
        <f>IF(X621&lt;&gt;"","''heightInCentimeters'':"&amp;X621&amp;",","")</f>
        <v/>
      </c>
      <c r="CP621" s="41" t="str">
        <f>IF(Y621&lt;&gt;"",Y621,"")</f>
        <v/>
      </c>
      <c r="CQ621" s="41" t="str">
        <f t="shared" si="107"/>
        <v/>
      </c>
      <c r="CR621" s="42" t="str">
        <f t="shared" si="108"/>
        <v/>
      </c>
      <c r="CS621" t="str">
        <f t="shared" si="109"/>
        <v/>
      </c>
      <c r="CT621" t="str">
        <f>IF(L621="Y","tissue","")</f>
        <v/>
      </c>
      <c r="CU621" t="str">
        <f>IF(L621="Y","in collection","")</f>
        <v/>
      </c>
      <c r="CV621" t="str">
        <f>IF(L621="Y","dessicated","")</f>
        <v/>
      </c>
    </row>
    <row r="622" spans="1:100" ht="16.5" x14ac:dyDescent="0.3">
      <c r="A622" s="7"/>
      <c r="B622" s="19"/>
      <c r="C622" s="19"/>
      <c r="D622" s="19"/>
      <c r="E622" s="19"/>
      <c r="F622" s="19"/>
      <c r="G622" s="10"/>
      <c r="H622" s="14"/>
      <c r="I622" s="19"/>
      <c r="J622" s="19"/>
      <c r="K622" s="10"/>
      <c r="L622" s="19"/>
      <c r="M622" s="19"/>
      <c r="N622" s="19"/>
      <c r="O622" s="19"/>
      <c r="P622" s="19"/>
      <c r="Q622" s="24"/>
      <c r="R622" s="14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29"/>
      <c r="AL622" s="29"/>
      <c r="AM622" s="7"/>
      <c r="AN622" s="7"/>
      <c r="AO622" s="7"/>
      <c r="AP622" s="19"/>
      <c r="AQ622" s="19"/>
      <c r="AR622" s="19"/>
      <c r="AS622" s="14"/>
      <c r="AT622" s="19"/>
      <c r="AU622" s="19"/>
      <c r="AV622" s="19"/>
      <c r="AW622" s="14"/>
      <c r="AX622" s="19"/>
      <c r="AY622" s="19"/>
      <c r="AZ622" s="19"/>
      <c r="BA622" s="19"/>
      <c r="BB622" s="19"/>
      <c r="BC622" s="19"/>
      <c r="BD622" s="19"/>
      <c r="BE622" s="19"/>
      <c r="BF622" s="14"/>
      <c r="BG622" s="35" t="str">
        <f>IF(BB622&lt;&gt;"","&lt;a href='https://www.inaturalist.org/observations/"&amp;BB622&amp;" 'target='_blank' style='color: blue'&gt;iNaturalist Record: "&amp;BB622&amp;"&lt;/a&gt; ","")</f>
        <v/>
      </c>
      <c r="BH622" s="36" t="str">
        <f>IF(AT622&lt;&gt;"",AT622&amp;". ","")</f>
        <v/>
      </c>
      <c r="BI622" s="36" t="str">
        <f>IF(AV622&lt;&gt;"","Land use/disturbance history: "&amp;AV622&amp;". ","")</f>
        <v/>
      </c>
      <c r="BJ622" s="36" t="str">
        <f>IF(AW622&lt;&gt;"","Slope in degrees: "&amp;AW622&amp;". ","")</f>
        <v/>
      </c>
      <c r="BK622" s="36" t="str">
        <f>IF(AX622&lt;&gt;"","Slope aspect: "&amp;AX622&amp;". ","")</f>
        <v/>
      </c>
      <c r="BL622" s="36" t="str">
        <f>IF(AY622&lt;&gt;"","Soil description: "&amp;AY622&amp;". ","")</f>
        <v/>
      </c>
      <c r="BM622" s="36" t="str">
        <f>IF(BA622&lt;&gt;"","Terrain: "&amp;BA622&amp;". ","")</f>
        <v/>
      </c>
      <c r="BN622" s="36" t="str">
        <f t="shared" si="99"/>
        <v/>
      </c>
      <c r="BO622" t="str">
        <f t="shared" si="100"/>
        <v/>
      </c>
      <c r="BP622" t="str">
        <f>IF(BD622&lt;&gt;"","Permit: "&amp;BD622,"")</f>
        <v/>
      </c>
      <c r="BQ622" s="41" t="str">
        <f>IF(AA622="Abundant","Estimated frequency within viewshed: Abundant (&gt;500).",IF(AA622="Common","Estimated frequency within viewshed: Common (101-500).",IF(AA622="Frequent","Estimated frequency within viewshed: Frequent (11-100).",IF(AA622="Occasional","Estimated frequency within viewshed: Occasional (6-10).",IF(AA622="Rare","Estimated frequency within viewshed: Rare (1-5).","")))))</f>
        <v/>
      </c>
      <c r="BR622" s="41" t="str">
        <f>IF(B622&lt;&gt;"",B622&amp;". ","")</f>
        <v/>
      </c>
      <c r="BS622" s="41" t="str">
        <f>IF(M622="Same individual","Tissue sample collected.",IF(M622="Same population","Tissue sample collected from another individual in the same population.",""))</f>
        <v/>
      </c>
      <c r="BT622" s="41" t="str">
        <f>IF(R622&lt;&gt;"","Seed sample collected from "&amp;R622&amp;" plants within the same population.","")</f>
        <v/>
      </c>
      <c r="BU622" s="41" t="str">
        <f>IF(AB622&lt;&gt;"",AB622&amp;". ","")</f>
        <v/>
      </c>
      <c r="BV622" s="41" t="str">
        <f>IF(AE622&lt;&gt;"","Landowner: "&amp;AE622&amp;".","")</f>
        <v/>
      </c>
      <c r="BW622" s="41" t="str">
        <f>IF(AF622&lt;&gt;"","Element Occurrence ID: "&amp;AF622&amp;".","")</f>
        <v/>
      </c>
      <c r="BX622" s="41" t="str">
        <f t="shared" si="101"/>
        <v/>
      </c>
      <c r="BY622" t="str">
        <f t="shared" si="102"/>
        <v/>
      </c>
      <c r="BZ622" s="41" t="str">
        <f t="shared" si="103"/>
        <v/>
      </c>
      <c r="CA622" t="str">
        <f t="shared" si="104"/>
        <v/>
      </c>
      <c r="CB622" s="41" t="str">
        <f>IF(AU622&lt;&gt;"","Area immediately surrounding specimen: "&amp;AU622&amp;".","")</f>
        <v/>
      </c>
      <c r="CC622" s="41" t="str">
        <f>IF(T622&lt;&gt;"","Habit: "&amp;T622&amp;".","")</f>
        <v/>
      </c>
      <c r="CD622" s="41" t="str">
        <f>IF(U622&lt;&gt;"","Life history habit: "&amp;U622&amp;".","")</f>
        <v/>
      </c>
      <c r="CE622" s="41" t="str">
        <f>IF(V622&lt;&gt;"","Graminoid habit: "&amp;V622&amp;".","")</f>
        <v/>
      </c>
      <c r="CF622" s="41" t="str">
        <f>IF(W622&lt;&gt;"","Flower color: "&amp;W622&amp;".","")</f>
        <v/>
      </c>
      <c r="CG622" s="41" t="str">
        <f>IF(X622&lt;&gt;"","Height in centimeters: "&amp;X622&amp;".","")</f>
        <v/>
      </c>
      <c r="CH622" s="41" t="str">
        <f>IF(Y622&lt;&gt;"",Y622&amp;".","")</f>
        <v/>
      </c>
      <c r="CI622" s="41" t="str">
        <f t="shared" si="105"/>
        <v/>
      </c>
      <c r="CJ622" t="str">
        <f t="shared" si="106"/>
        <v/>
      </c>
      <c r="CK622" s="41" t="str">
        <f>IF(T622&lt;&gt;"","''habit'':"&amp;"''"&amp;T622&amp;"'',","")</f>
        <v/>
      </c>
      <c r="CL622" s="41" t="str">
        <f>IF(U622&lt;&gt;"","''life cycle habit'':"&amp;"''"&amp;U622&amp;"'',","")</f>
        <v/>
      </c>
      <c r="CM622" s="41" t="str">
        <f>IF(V622&lt;&gt;"","''graminoidHabit'':"&amp;"''"&amp;V622&amp;"'',","")</f>
        <v/>
      </c>
      <c r="CN622" s="41" t="str">
        <f>IF(W622&lt;&gt;"","''flower color'':"&amp;"''"&amp;W622&amp;"'',","")</f>
        <v/>
      </c>
      <c r="CO622" s="41" t="str">
        <f>IF(X622&lt;&gt;"","''heightInCentimeters'':"&amp;X622&amp;",","")</f>
        <v/>
      </c>
      <c r="CP622" s="41" t="str">
        <f>IF(Y622&lt;&gt;"",Y622,"")</f>
        <v/>
      </c>
      <c r="CQ622" s="41" t="str">
        <f t="shared" si="107"/>
        <v/>
      </c>
      <c r="CR622" s="42" t="str">
        <f t="shared" si="108"/>
        <v/>
      </c>
      <c r="CS622" t="str">
        <f t="shared" si="109"/>
        <v/>
      </c>
      <c r="CT622" t="str">
        <f>IF(L622="Y","tissue","")</f>
        <v/>
      </c>
      <c r="CU622" t="str">
        <f>IF(L622="Y","in collection","")</f>
        <v/>
      </c>
      <c r="CV622" t="str">
        <f>IF(L622="Y","dessicated","")</f>
        <v/>
      </c>
    </row>
    <row r="623" spans="1:100" ht="16.5" x14ac:dyDescent="0.3">
      <c r="A623" s="7"/>
      <c r="B623" s="19"/>
      <c r="C623" s="19"/>
      <c r="D623" s="19"/>
      <c r="E623" s="19"/>
      <c r="F623" s="19"/>
      <c r="G623" s="10"/>
      <c r="H623" s="14"/>
      <c r="I623" s="19"/>
      <c r="J623" s="19"/>
      <c r="K623" s="10"/>
      <c r="L623" s="19"/>
      <c r="M623" s="19"/>
      <c r="N623" s="19"/>
      <c r="O623" s="19"/>
      <c r="P623" s="19"/>
      <c r="Q623" s="24"/>
      <c r="R623" s="14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29"/>
      <c r="AL623" s="29"/>
      <c r="AM623" s="7"/>
      <c r="AN623" s="7"/>
      <c r="AO623" s="7"/>
      <c r="AP623" s="19"/>
      <c r="AQ623" s="19"/>
      <c r="AR623" s="19"/>
      <c r="AS623" s="14"/>
      <c r="AT623" s="19"/>
      <c r="AU623" s="19"/>
      <c r="AV623" s="19"/>
      <c r="AW623" s="14"/>
      <c r="AX623" s="19"/>
      <c r="AY623" s="19"/>
      <c r="AZ623" s="19"/>
      <c r="BA623" s="19"/>
      <c r="BB623" s="19"/>
      <c r="BC623" s="19"/>
      <c r="BD623" s="19"/>
      <c r="BE623" s="19"/>
      <c r="BF623" s="14"/>
      <c r="BG623" s="35" t="str">
        <f>IF(BB623&lt;&gt;"","&lt;a href='https://www.inaturalist.org/observations/"&amp;BB623&amp;" 'target='_blank' style='color: blue'&gt;iNaturalist Record: "&amp;BB623&amp;"&lt;/a&gt; ","")</f>
        <v/>
      </c>
      <c r="BH623" s="36" t="str">
        <f>IF(AT623&lt;&gt;"",AT623&amp;". ","")</f>
        <v/>
      </c>
      <c r="BI623" s="36" t="str">
        <f>IF(AV623&lt;&gt;"","Land use/disturbance history: "&amp;AV623&amp;". ","")</f>
        <v/>
      </c>
      <c r="BJ623" s="36" t="str">
        <f>IF(AW623&lt;&gt;"","Slope in degrees: "&amp;AW623&amp;". ","")</f>
        <v/>
      </c>
      <c r="BK623" s="36" t="str">
        <f>IF(AX623&lt;&gt;"","Slope aspect: "&amp;AX623&amp;". ","")</f>
        <v/>
      </c>
      <c r="BL623" s="36" t="str">
        <f>IF(AY623&lt;&gt;"","Soil description: "&amp;AY623&amp;". ","")</f>
        <v/>
      </c>
      <c r="BM623" s="36" t="str">
        <f>IF(BA623&lt;&gt;"","Terrain: "&amp;BA623&amp;". ","")</f>
        <v/>
      </c>
      <c r="BN623" s="36" t="str">
        <f t="shared" si="99"/>
        <v/>
      </c>
      <c r="BO623" t="str">
        <f t="shared" si="100"/>
        <v/>
      </c>
      <c r="BP623" t="str">
        <f>IF(BD623&lt;&gt;"","Permit: "&amp;BD623,"")</f>
        <v/>
      </c>
      <c r="BQ623" s="41" t="str">
        <f>IF(AA623="Abundant","Estimated frequency within viewshed: Abundant (&gt;500).",IF(AA623="Common","Estimated frequency within viewshed: Common (101-500).",IF(AA623="Frequent","Estimated frequency within viewshed: Frequent (11-100).",IF(AA623="Occasional","Estimated frequency within viewshed: Occasional (6-10).",IF(AA623="Rare","Estimated frequency within viewshed: Rare (1-5).","")))))</f>
        <v/>
      </c>
      <c r="BR623" s="41" t="str">
        <f>IF(B623&lt;&gt;"",B623&amp;". ","")</f>
        <v/>
      </c>
      <c r="BS623" s="41" t="str">
        <f>IF(M623="Same individual","Tissue sample collected.",IF(M623="Same population","Tissue sample collected from another individual in the same population.",""))</f>
        <v/>
      </c>
      <c r="BT623" s="41" t="str">
        <f>IF(R623&lt;&gt;"","Seed sample collected from "&amp;R623&amp;" plants within the same population.","")</f>
        <v/>
      </c>
      <c r="BU623" s="41" t="str">
        <f>IF(AB623&lt;&gt;"",AB623&amp;". ","")</f>
        <v/>
      </c>
      <c r="BV623" s="41" t="str">
        <f>IF(AE623&lt;&gt;"","Landowner: "&amp;AE623&amp;".","")</f>
        <v/>
      </c>
      <c r="BW623" s="41" t="str">
        <f>IF(AF623&lt;&gt;"","Element Occurrence ID: "&amp;AF623&amp;".","")</f>
        <v/>
      </c>
      <c r="BX623" s="41" t="str">
        <f t="shared" si="101"/>
        <v/>
      </c>
      <c r="BY623" t="str">
        <f t="shared" si="102"/>
        <v/>
      </c>
      <c r="BZ623" s="41" t="str">
        <f t="shared" si="103"/>
        <v/>
      </c>
      <c r="CA623" t="str">
        <f t="shared" si="104"/>
        <v/>
      </c>
      <c r="CB623" s="41" t="str">
        <f>IF(AU623&lt;&gt;"","Area immediately surrounding specimen: "&amp;AU623&amp;".","")</f>
        <v/>
      </c>
      <c r="CC623" s="41" t="str">
        <f>IF(T623&lt;&gt;"","Habit: "&amp;T623&amp;".","")</f>
        <v/>
      </c>
      <c r="CD623" s="41" t="str">
        <f>IF(U623&lt;&gt;"","Life history habit: "&amp;U623&amp;".","")</f>
        <v/>
      </c>
      <c r="CE623" s="41" t="str">
        <f>IF(V623&lt;&gt;"","Graminoid habit: "&amp;V623&amp;".","")</f>
        <v/>
      </c>
      <c r="CF623" s="41" t="str">
        <f>IF(W623&lt;&gt;"","Flower color: "&amp;W623&amp;".","")</f>
        <v/>
      </c>
      <c r="CG623" s="41" t="str">
        <f>IF(X623&lt;&gt;"","Height in centimeters: "&amp;X623&amp;".","")</f>
        <v/>
      </c>
      <c r="CH623" s="41" t="str">
        <f>IF(Y623&lt;&gt;"",Y623&amp;".","")</f>
        <v/>
      </c>
      <c r="CI623" s="41" t="str">
        <f t="shared" si="105"/>
        <v/>
      </c>
      <c r="CJ623" t="str">
        <f t="shared" si="106"/>
        <v/>
      </c>
      <c r="CK623" s="41" t="str">
        <f>IF(T623&lt;&gt;"","''habit'':"&amp;"''"&amp;T623&amp;"'',","")</f>
        <v/>
      </c>
      <c r="CL623" s="41" t="str">
        <f>IF(U623&lt;&gt;"","''life cycle habit'':"&amp;"''"&amp;U623&amp;"'',","")</f>
        <v/>
      </c>
      <c r="CM623" s="41" t="str">
        <f>IF(V623&lt;&gt;"","''graminoidHabit'':"&amp;"''"&amp;V623&amp;"'',","")</f>
        <v/>
      </c>
      <c r="CN623" s="41" t="str">
        <f>IF(W623&lt;&gt;"","''flower color'':"&amp;"''"&amp;W623&amp;"'',","")</f>
        <v/>
      </c>
      <c r="CO623" s="41" t="str">
        <f>IF(X623&lt;&gt;"","''heightInCentimeters'':"&amp;X623&amp;",","")</f>
        <v/>
      </c>
      <c r="CP623" s="41" t="str">
        <f>IF(Y623&lt;&gt;"",Y623,"")</f>
        <v/>
      </c>
      <c r="CQ623" s="41" t="str">
        <f t="shared" si="107"/>
        <v/>
      </c>
      <c r="CR623" s="42" t="str">
        <f t="shared" si="108"/>
        <v/>
      </c>
      <c r="CS623" t="str">
        <f t="shared" si="109"/>
        <v/>
      </c>
      <c r="CT623" t="str">
        <f>IF(L623="Y","tissue","")</f>
        <v/>
      </c>
      <c r="CU623" t="str">
        <f>IF(L623="Y","in collection","")</f>
        <v/>
      </c>
      <c r="CV623" t="str">
        <f>IF(L623="Y","dessicated","")</f>
        <v/>
      </c>
    </row>
    <row r="624" spans="1:100" ht="16.5" x14ac:dyDescent="0.3">
      <c r="A624" s="7"/>
      <c r="B624" s="19"/>
      <c r="C624" s="19"/>
      <c r="D624" s="19"/>
      <c r="E624" s="19"/>
      <c r="F624" s="19"/>
      <c r="G624" s="10"/>
      <c r="H624" s="14"/>
      <c r="I624" s="19"/>
      <c r="J624" s="19"/>
      <c r="K624" s="10"/>
      <c r="L624" s="19"/>
      <c r="M624" s="19"/>
      <c r="N624" s="19"/>
      <c r="O624" s="19"/>
      <c r="P624" s="19"/>
      <c r="Q624" s="24"/>
      <c r="R624" s="14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29"/>
      <c r="AL624" s="29"/>
      <c r="AM624" s="7"/>
      <c r="AN624" s="7"/>
      <c r="AO624" s="7"/>
      <c r="AP624" s="19"/>
      <c r="AQ624" s="19"/>
      <c r="AR624" s="19"/>
      <c r="AS624" s="14"/>
      <c r="AT624" s="19"/>
      <c r="AU624" s="19"/>
      <c r="AV624" s="19"/>
      <c r="AW624" s="14"/>
      <c r="AX624" s="19"/>
      <c r="AY624" s="19"/>
      <c r="AZ624" s="19"/>
      <c r="BA624" s="19"/>
      <c r="BB624" s="19"/>
      <c r="BC624" s="19"/>
      <c r="BD624" s="19"/>
      <c r="BE624" s="19"/>
      <c r="BF624" s="14"/>
      <c r="BG624" s="35" t="str">
        <f>IF(BB624&lt;&gt;"","&lt;a href='https://www.inaturalist.org/observations/"&amp;BB624&amp;" 'target='_blank' style='color: blue'&gt;iNaturalist Record: "&amp;BB624&amp;"&lt;/a&gt; ","")</f>
        <v/>
      </c>
      <c r="BH624" s="36" t="str">
        <f>IF(AT624&lt;&gt;"",AT624&amp;". ","")</f>
        <v/>
      </c>
      <c r="BI624" s="36" t="str">
        <f>IF(AV624&lt;&gt;"","Land use/disturbance history: "&amp;AV624&amp;". ","")</f>
        <v/>
      </c>
      <c r="BJ624" s="36" t="str">
        <f>IF(AW624&lt;&gt;"","Slope in degrees: "&amp;AW624&amp;". ","")</f>
        <v/>
      </c>
      <c r="BK624" s="36" t="str">
        <f>IF(AX624&lt;&gt;"","Slope aspect: "&amp;AX624&amp;". ","")</f>
        <v/>
      </c>
      <c r="BL624" s="36" t="str">
        <f>IF(AY624&lt;&gt;"","Soil description: "&amp;AY624&amp;". ","")</f>
        <v/>
      </c>
      <c r="BM624" s="36" t="str">
        <f>IF(BA624&lt;&gt;"","Terrain: "&amp;BA624&amp;". ","")</f>
        <v/>
      </c>
      <c r="BN624" s="36" t="str">
        <f t="shared" si="99"/>
        <v/>
      </c>
      <c r="BO624" t="str">
        <f t="shared" si="100"/>
        <v/>
      </c>
      <c r="BP624" t="str">
        <f>IF(BD624&lt;&gt;"","Permit: "&amp;BD624,"")</f>
        <v/>
      </c>
      <c r="BQ624" s="41" t="str">
        <f>IF(AA624="Abundant","Estimated frequency within viewshed: Abundant (&gt;500).",IF(AA624="Common","Estimated frequency within viewshed: Common (101-500).",IF(AA624="Frequent","Estimated frequency within viewshed: Frequent (11-100).",IF(AA624="Occasional","Estimated frequency within viewshed: Occasional (6-10).",IF(AA624="Rare","Estimated frequency within viewshed: Rare (1-5).","")))))</f>
        <v/>
      </c>
      <c r="BR624" s="41" t="str">
        <f>IF(B624&lt;&gt;"",B624&amp;". ","")</f>
        <v/>
      </c>
      <c r="BS624" s="41" t="str">
        <f>IF(M624="Same individual","Tissue sample collected.",IF(M624="Same population","Tissue sample collected from another individual in the same population.",""))</f>
        <v/>
      </c>
      <c r="BT624" s="41" t="str">
        <f>IF(R624&lt;&gt;"","Seed sample collected from "&amp;R624&amp;" plants within the same population.","")</f>
        <v/>
      </c>
      <c r="BU624" s="41" t="str">
        <f>IF(AB624&lt;&gt;"",AB624&amp;". ","")</f>
        <v/>
      </c>
      <c r="BV624" s="41" t="str">
        <f>IF(AE624&lt;&gt;"","Landowner: "&amp;AE624&amp;".","")</f>
        <v/>
      </c>
      <c r="BW624" s="41" t="str">
        <f>IF(AF624&lt;&gt;"","Element Occurrence ID: "&amp;AF624&amp;".","")</f>
        <v/>
      </c>
      <c r="BX624" s="41" t="str">
        <f t="shared" si="101"/>
        <v/>
      </c>
      <c r="BY624" t="str">
        <f t="shared" si="102"/>
        <v/>
      </c>
      <c r="BZ624" s="41" t="str">
        <f t="shared" si="103"/>
        <v/>
      </c>
      <c r="CA624" t="str">
        <f t="shared" si="104"/>
        <v/>
      </c>
      <c r="CB624" s="41" t="str">
        <f>IF(AU624&lt;&gt;"","Area immediately surrounding specimen: "&amp;AU624&amp;".","")</f>
        <v/>
      </c>
      <c r="CC624" s="41" t="str">
        <f>IF(T624&lt;&gt;"","Habit: "&amp;T624&amp;".","")</f>
        <v/>
      </c>
      <c r="CD624" s="41" t="str">
        <f>IF(U624&lt;&gt;"","Life history habit: "&amp;U624&amp;".","")</f>
        <v/>
      </c>
      <c r="CE624" s="41" t="str">
        <f>IF(V624&lt;&gt;"","Graminoid habit: "&amp;V624&amp;".","")</f>
        <v/>
      </c>
      <c r="CF624" s="41" t="str">
        <f>IF(W624&lt;&gt;"","Flower color: "&amp;W624&amp;".","")</f>
        <v/>
      </c>
      <c r="CG624" s="41" t="str">
        <f>IF(X624&lt;&gt;"","Height in centimeters: "&amp;X624&amp;".","")</f>
        <v/>
      </c>
      <c r="CH624" s="41" t="str">
        <f>IF(Y624&lt;&gt;"",Y624&amp;".","")</f>
        <v/>
      </c>
      <c r="CI624" s="41" t="str">
        <f t="shared" si="105"/>
        <v/>
      </c>
      <c r="CJ624" t="str">
        <f t="shared" si="106"/>
        <v/>
      </c>
      <c r="CK624" s="41" t="str">
        <f>IF(T624&lt;&gt;"","''habit'':"&amp;"''"&amp;T624&amp;"'',","")</f>
        <v/>
      </c>
      <c r="CL624" s="41" t="str">
        <f>IF(U624&lt;&gt;"","''life cycle habit'':"&amp;"''"&amp;U624&amp;"'',","")</f>
        <v/>
      </c>
      <c r="CM624" s="41" t="str">
        <f>IF(V624&lt;&gt;"","''graminoidHabit'':"&amp;"''"&amp;V624&amp;"'',","")</f>
        <v/>
      </c>
      <c r="CN624" s="41" t="str">
        <f>IF(W624&lt;&gt;"","''flower color'':"&amp;"''"&amp;W624&amp;"'',","")</f>
        <v/>
      </c>
      <c r="CO624" s="41" t="str">
        <f>IF(X624&lt;&gt;"","''heightInCentimeters'':"&amp;X624&amp;",","")</f>
        <v/>
      </c>
      <c r="CP624" s="41" t="str">
        <f>IF(Y624&lt;&gt;"",Y624,"")</f>
        <v/>
      </c>
      <c r="CQ624" s="41" t="str">
        <f t="shared" si="107"/>
        <v/>
      </c>
      <c r="CR624" s="42" t="str">
        <f t="shared" si="108"/>
        <v/>
      </c>
      <c r="CS624" t="str">
        <f t="shared" si="109"/>
        <v/>
      </c>
      <c r="CT624" t="str">
        <f>IF(L624="Y","tissue","")</f>
        <v/>
      </c>
      <c r="CU624" t="str">
        <f>IF(L624="Y","in collection","")</f>
        <v/>
      </c>
      <c r="CV624" t="str">
        <f>IF(L624="Y","dessicated","")</f>
        <v/>
      </c>
    </row>
    <row r="625" spans="1:100" ht="16.5" x14ac:dyDescent="0.3">
      <c r="A625" s="7"/>
      <c r="B625" s="19"/>
      <c r="C625" s="19"/>
      <c r="D625" s="19"/>
      <c r="E625" s="19"/>
      <c r="F625" s="19"/>
      <c r="G625" s="10"/>
      <c r="H625" s="14"/>
      <c r="I625" s="19"/>
      <c r="J625" s="19"/>
      <c r="K625" s="10"/>
      <c r="L625" s="19"/>
      <c r="M625" s="19"/>
      <c r="N625" s="19"/>
      <c r="O625" s="19"/>
      <c r="P625" s="19"/>
      <c r="Q625" s="24"/>
      <c r="R625" s="14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29"/>
      <c r="AL625" s="29"/>
      <c r="AM625" s="7"/>
      <c r="AN625" s="7"/>
      <c r="AO625" s="7"/>
      <c r="AP625" s="19"/>
      <c r="AQ625" s="19"/>
      <c r="AR625" s="19"/>
      <c r="AS625" s="14"/>
      <c r="AT625" s="19"/>
      <c r="AU625" s="19"/>
      <c r="AV625" s="19"/>
      <c r="AW625" s="14"/>
      <c r="AX625" s="19"/>
      <c r="AY625" s="19"/>
      <c r="AZ625" s="19"/>
      <c r="BA625" s="19"/>
      <c r="BB625" s="19"/>
      <c r="BC625" s="19"/>
      <c r="BD625" s="19"/>
      <c r="BE625" s="19"/>
      <c r="BF625" s="14"/>
      <c r="BG625" s="35" t="str">
        <f>IF(BB625&lt;&gt;"","&lt;a href='https://www.inaturalist.org/observations/"&amp;BB625&amp;" 'target='_blank' style='color: blue'&gt;iNaturalist Record: "&amp;BB625&amp;"&lt;/a&gt; ","")</f>
        <v/>
      </c>
      <c r="BH625" s="36" t="str">
        <f>IF(AT625&lt;&gt;"",AT625&amp;". ","")</f>
        <v/>
      </c>
      <c r="BI625" s="36" t="str">
        <f>IF(AV625&lt;&gt;"","Land use/disturbance history: "&amp;AV625&amp;". ","")</f>
        <v/>
      </c>
      <c r="BJ625" s="36" t="str">
        <f>IF(AW625&lt;&gt;"","Slope in degrees: "&amp;AW625&amp;". ","")</f>
        <v/>
      </c>
      <c r="BK625" s="36" t="str">
        <f>IF(AX625&lt;&gt;"","Slope aspect: "&amp;AX625&amp;". ","")</f>
        <v/>
      </c>
      <c r="BL625" s="36" t="str">
        <f>IF(AY625&lt;&gt;"","Soil description: "&amp;AY625&amp;". ","")</f>
        <v/>
      </c>
      <c r="BM625" s="36" t="str">
        <f>IF(BA625&lt;&gt;"","Terrain: "&amp;BA625&amp;". ","")</f>
        <v/>
      </c>
      <c r="BN625" s="36" t="str">
        <f t="shared" si="99"/>
        <v/>
      </c>
      <c r="BO625" t="str">
        <f t="shared" si="100"/>
        <v/>
      </c>
      <c r="BP625" t="str">
        <f>IF(BD625&lt;&gt;"","Permit: "&amp;BD625,"")</f>
        <v/>
      </c>
      <c r="BQ625" s="41" t="str">
        <f>IF(AA625="Abundant","Estimated frequency within viewshed: Abundant (&gt;500).",IF(AA625="Common","Estimated frequency within viewshed: Common (101-500).",IF(AA625="Frequent","Estimated frequency within viewshed: Frequent (11-100).",IF(AA625="Occasional","Estimated frequency within viewshed: Occasional (6-10).",IF(AA625="Rare","Estimated frequency within viewshed: Rare (1-5).","")))))</f>
        <v/>
      </c>
      <c r="BR625" s="41" t="str">
        <f>IF(B625&lt;&gt;"",B625&amp;". ","")</f>
        <v/>
      </c>
      <c r="BS625" s="41" t="str">
        <f>IF(M625="Same individual","Tissue sample collected.",IF(M625="Same population","Tissue sample collected from another individual in the same population.",""))</f>
        <v/>
      </c>
      <c r="BT625" s="41" t="str">
        <f>IF(R625&lt;&gt;"","Seed sample collected from "&amp;R625&amp;" plants within the same population.","")</f>
        <v/>
      </c>
      <c r="BU625" s="41" t="str">
        <f>IF(AB625&lt;&gt;"",AB625&amp;". ","")</f>
        <v/>
      </c>
      <c r="BV625" s="41" t="str">
        <f>IF(AE625&lt;&gt;"","Landowner: "&amp;AE625&amp;".","")</f>
        <v/>
      </c>
      <c r="BW625" s="41" t="str">
        <f>IF(AF625&lt;&gt;"","Element Occurrence ID: "&amp;AF625&amp;".","")</f>
        <v/>
      </c>
      <c r="BX625" s="41" t="str">
        <f t="shared" si="101"/>
        <v/>
      </c>
      <c r="BY625" t="str">
        <f t="shared" si="102"/>
        <v/>
      </c>
      <c r="BZ625" s="41" t="str">
        <f t="shared" si="103"/>
        <v/>
      </c>
      <c r="CA625" t="str">
        <f t="shared" si="104"/>
        <v/>
      </c>
      <c r="CB625" s="41" t="str">
        <f>IF(AU625&lt;&gt;"","Area immediately surrounding specimen: "&amp;AU625&amp;".","")</f>
        <v/>
      </c>
      <c r="CC625" s="41" t="str">
        <f>IF(T625&lt;&gt;"","Habit: "&amp;T625&amp;".","")</f>
        <v/>
      </c>
      <c r="CD625" s="41" t="str">
        <f>IF(U625&lt;&gt;"","Life history habit: "&amp;U625&amp;".","")</f>
        <v/>
      </c>
      <c r="CE625" s="41" t="str">
        <f>IF(V625&lt;&gt;"","Graminoid habit: "&amp;V625&amp;".","")</f>
        <v/>
      </c>
      <c r="CF625" s="41" t="str">
        <f>IF(W625&lt;&gt;"","Flower color: "&amp;W625&amp;".","")</f>
        <v/>
      </c>
      <c r="CG625" s="41" t="str">
        <f>IF(X625&lt;&gt;"","Height in centimeters: "&amp;X625&amp;".","")</f>
        <v/>
      </c>
      <c r="CH625" s="41" t="str">
        <f>IF(Y625&lt;&gt;"",Y625&amp;".","")</f>
        <v/>
      </c>
      <c r="CI625" s="41" t="str">
        <f t="shared" si="105"/>
        <v/>
      </c>
      <c r="CJ625" t="str">
        <f t="shared" si="106"/>
        <v/>
      </c>
      <c r="CK625" s="41" t="str">
        <f>IF(T625&lt;&gt;"","''habit'':"&amp;"''"&amp;T625&amp;"'',","")</f>
        <v/>
      </c>
      <c r="CL625" s="41" t="str">
        <f>IF(U625&lt;&gt;"","''life cycle habit'':"&amp;"''"&amp;U625&amp;"'',","")</f>
        <v/>
      </c>
      <c r="CM625" s="41" t="str">
        <f>IF(V625&lt;&gt;"","''graminoidHabit'':"&amp;"''"&amp;V625&amp;"'',","")</f>
        <v/>
      </c>
      <c r="CN625" s="41" t="str">
        <f>IF(W625&lt;&gt;"","''flower color'':"&amp;"''"&amp;W625&amp;"'',","")</f>
        <v/>
      </c>
      <c r="CO625" s="41" t="str">
        <f>IF(X625&lt;&gt;"","''heightInCentimeters'':"&amp;X625&amp;",","")</f>
        <v/>
      </c>
      <c r="CP625" s="41" t="str">
        <f>IF(Y625&lt;&gt;"",Y625,"")</f>
        <v/>
      </c>
      <c r="CQ625" s="41" t="str">
        <f t="shared" si="107"/>
        <v/>
      </c>
      <c r="CR625" s="42" t="str">
        <f t="shared" si="108"/>
        <v/>
      </c>
      <c r="CS625" t="str">
        <f t="shared" si="109"/>
        <v/>
      </c>
      <c r="CT625" t="str">
        <f>IF(L625="Y","tissue","")</f>
        <v/>
      </c>
      <c r="CU625" t="str">
        <f>IF(L625="Y","in collection","")</f>
        <v/>
      </c>
      <c r="CV625" t="str">
        <f>IF(L625="Y","dessicated","")</f>
        <v/>
      </c>
    </row>
    <row r="626" spans="1:100" ht="16.5" x14ac:dyDescent="0.3">
      <c r="A626" s="7"/>
      <c r="B626" s="19"/>
      <c r="C626" s="19"/>
      <c r="D626" s="19"/>
      <c r="E626" s="19"/>
      <c r="F626" s="19"/>
      <c r="G626" s="10"/>
      <c r="H626" s="14"/>
      <c r="I626" s="19"/>
      <c r="J626" s="19"/>
      <c r="K626" s="10"/>
      <c r="L626" s="19"/>
      <c r="M626" s="19"/>
      <c r="N626" s="19"/>
      <c r="O626" s="19"/>
      <c r="P626" s="19"/>
      <c r="Q626" s="24"/>
      <c r="R626" s="14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29"/>
      <c r="AL626" s="29"/>
      <c r="AM626" s="7"/>
      <c r="AN626" s="7"/>
      <c r="AO626" s="7"/>
      <c r="AP626" s="19"/>
      <c r="AQ626" s="19"/>
      <c r="AR626" s="19"/>
      <c r="AS626" s="14"/>
      <c r="AT626" s="19"/>
      <c r="AU626" s="19"/>
      <c r="AV626" s="19"/>
      <c r="AW626" s="14"/>
      <c r="AX626" s="19"/>
      <c r="AY626" s="19"/>
      <c r="AZ626" s="19"/>
      <c r="BA626" s="19"/>
      <c r="BB626" s="19"/>
      <c r="BC626" s="19"/>
      <c r="BD626" s="19"/>
      <c r="BE626" s="19"/>
      <c r="BF626" s="14"/>
      <c r="BG626" s="35" t="str">
        <f>IF(BB626&lt;&gt;"","&lt;a href='https://www.inaturalist.org/observations/"&amp;BB626&amp;" 'target='_blank' style='color: blue'&gt;iNaturalist Record: "&amp;BB626&amp;"&lt;/a&gt; ","")</f>
        <v/>
      </c>
      <c r="BH626" s="36" t="str">
        <f>IF(AT626&lt;&gt;"",AT626&amp;". ","")</f>
        <v/>
      </c>
      <c r="BI626" s="36" t="str">
        <f>IF(AV626&lt;&gt;"","Land use/disturbance history: "&amp;AV626&amp;". ","")</f>
        <v/>
      </c>
      <c r="BJ626" s="36" t="str">
        <f>IF(AW626&lt;&gt;"","Slope in degrees: "&amp;AW626&amp;". ","")</f>
        <v/>
      </c>
      <c r="BK626" s="36" t="str">
        <f>IF(AX626&lt;&gt;"","Slope aspect: "&amp;AX626&amp;". ","")</f>
        <v/>
      </c>
      <c r="BL626" s="36" t="str">
        <f>IF(AY626&lt;&gt;"","Soil description: "&amp;AY626&amp;". ","")</f>
        <v/>
      </c>
      <c r="BM626" s="36" t="str">
        <f>IF(BA626&lt;&gt;"","Terrain: "&amp;BA626&amp;". ","")</f>
        <v/>
      </c>
      <c r="BN626" s="36" t="str">
        <f t="shared" si="99"/>
        <v/>
      </c>
      <c r="BO626" t="str">
        <f t="shared" si="100"/>
        <v/>
      </c>
      <c r="BP626" t="str">
        <f>IF(BD626&lt;&gt;"","Permit: "&amp;BD626,"")</f>
        <v/>
      </c>
      <c r="BQ626" s="41" t="str">
        <f>IF(AA626="Abundant","Estimated frequency within viewshed: Abundant (&gt;500).",IF(AA626="Common","Estimated frequency within viewshed: Common (101-500).",IF(AA626="Frequent","Estimated frequency within viewshed: Frequent (11-100).",IF(AA626="Occasional","Estimated frequency within viewshed: Occasional (6-10).",IF(AA626="Rare","Estimated frequency within viewshed: Rare (1-5).","")))))</f>
        <v/>
      </c>
      <c r="BR626" s="41" t="str">
        <f>IF(B626&lt;&gt;"",B626&amp;". ","")</f>
        <v/>
      </c>
      <c r="BS626" s="41" t="str">
        <f>IF(M626="Same individual","Tissue sample collected.",IF(M626="Same population","Tissue sample collected from another individual in the same population.",""))</f>
        <v/>
      </c>
      <c r="BT626" s="41" t="str">
        <f>IF(R626&lt;&gt;"","Seed sample collected from "&amp;R626&amp;" plants within the same population.","")</f>
        <v/>
      </c>
      <c r="BU626" s="41" t="str">
        <f>IF(AB626&lt;&gt;"",AB626&amp;". ","")</f>
        <v/>
      </c>
      <c r="BV626" s="41" t="str">
        <f>IF(AE626&lt;&gt;"","Landowner: "&amp;AE626&amp;".","")</f>
        <v/>
      </c>
      <c r="BW626" s="41" t="str">
        <f>IF(AF626&lt;&gt;"","Element Occurrence ID: "&amp;AF626&amp;".","")</f>
        <v/>
      </c>
      <c r="BX626" s="41" t="str">
        <f t="shared" si="101"/>
        <v/>
      </c>
      <c r="BY626" t="str">
        <f t="shared" si="102"/>
        <v/>
      </c>
      <c r="BZ626" s="41" t="str">
        <f t="shared" si="103"/>
        <v/>
      </c>
      <c r="CA626" t="str">
        <f t="shared" si="104"/>
        <v/>
      </c>
      <c r="CB626" s="41" t="str">
        <f>IF(AU626&lt;&gt;"","Area immediately surrounding specimen: "&amp;AU626&amp;".","")</f>
        <v/>
      </c>
      <c r="CC626" s="41" t="str">
        <f>IF(T626&lt;&gt;"","Habit: "&amp;T626&amp;".","")</f>
        <v/>
      </c>
      <c r="CD626" s="41" t="str">
        <f>IF(U626&lt;&gt;"","Life history habit: "&amp;U626&amp;".","")</f>
        <v/>
      </c>
      <c r="CE626" s="41" t="str">
        <f>IF(V626&lt;&gt;"","Graminoid habit: "&amp;V626&amp;".","")</f>
        <v/>
      </c>
      <c r="CF626" s="41" t="str">
        <f>IF(W626&lt;&gt;"","Flower color: "&amp;W626&amp;".","")</f>
        <v/>
      </c>
      <c r="CG626" s="41" t="str">
        <f>IF(X626&lt;&gt;"","Height in centimeters: "&amp;X626&amp;".","")</f>
        <v/>
      </c>
      <c r="CH626" s="41" t="str">
        <f>IF(Y626&lt;&gt;"",Y626&amp;".","")</f>
        <v/>
      </c>
      <c r="CI626" s="41" t="str">
        <f t="shared" si="105"/>
        <v/>
      </c>
      <c r="CJ626" t="str">
        <f t="shared" si="106"/>
        <v/>
      </c>
      <c r="CK626" s="41" t="str">
        <f>IF(T626&lt;&gt;"","''habit'':"&amp;"''"&amp;T626&amp;"'',","")</f>
        <v/>
      </c>
      <c r="CL626" s="41" t="str">
        <f>IF(U626&lt;&gt;"","''life cycle habit'':"&amp;"''"&amp;U626&amp;"'',","")</f>
        <v/>
      </c>
      <c r="CM626" s="41" t="str">
        <f>IF(V626&lt;&gt;"","''graminoidHabit'':"&amp;"''"&amp;V626&amp;"'',","")</f>
        <v/>
      </c>
      <c r="CN626" s="41" t="str">
        <f>IF(W626&lt;&gt;"","''flower color'':"&amp;"''"&amp;W626&amp;"'',","")</f>
        <v/>
      </c>
      <c r="CO626" s="41" t="str">
        <f>IF(X626&lt;&gt;"","''heightInCentimeters'':"&amp;X626&amp;",","")</f>
        <v/>
      </c>
      <c r="CP626" s="41" t="str">
        <f>IF(Y626&lt;&gt;"",Y626,"")</f>
        <v/>
      </c>
      <c r="CQ626" s="41" t="str">
        <f t="shared" si="107"/>
        <v/>
      </c>
      <c r="CR626" s="42" t="str">
        <f t="shared" si="108"/>
        <v/>
      </c>
      <c r="CS626" t="str">
        <f t="shared" si="109"/>
        <v/>
      </c>
      <c r="CT626" t="str">
        <f>IF(L626="Y","tissue","")</f>
        <v/>
      </c>
      <c r="CU626" t="str">
        <f>IF(L626="Y","in collection","")</f>
        <v/>
      </c>
      <c r="CV626" t="str">
        <f>IF(L626="Y","dessicated","")</f>
        <v/>
      </c>
    </row>
    <row r="627" spans="1:100" ht="16.5" x14ac:dyDescent="0.3">
      <c r="A627" s="7"/>
      <c r="B627" s="19"/>
      <c r="C627" s="19"/>
      <c r="D627" s="19"/>
      <c r="E627" s="19"/>
      <c r="F627" s="19"/>
      <c r="G627" s="10"/>
      <c r="H627" s="14"/>
      <c r="I627" s="19"/>
      <c r="J627" s="19"/>
      <c r="K627" s="10"/>
      <c r="L627" s="19"/>
      <c r="M627" s="19"/>
      <c r="N627" s="19"/>
      <c r="O627" s="19"/>
      <c r="P627" s="19"/>
      <c r="Q627" s="24"/>
      <c r="R627" s="14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29"/>
      <c r="AL627" s="29"/>
      <c r="AM627" s="7"/>
      <c r="AN627" s="7"/>
      <c r="AO627" s="7"/>
      <c r="AP627" s="19"/>
      <c r="AQ627" s="19"/>
      <c r="AR627" s="19"/>
      <c r="AS627" s="14"/>
      <c r="AT627" s="19"/>
      <c r="AU627" s="19"/>
      <c r="AV627" s="19"/>
      <c r="AW627" s="14"/>
      <c r="AX627" s="19"/>
      <c r="AY627" s="19"/>
      <c r="AZ627" s="19"/>
      <c r="BA627" s="19"/>
      <c r="BB627" s="19"/>
      <c r="BC627" s="19"/>
      <c r="BD627" s="19"/>
      <c r="BE627" s="19"/>
      <c r="BF627" s="14"/>
      <c r="BG627" s="35" t="str">
        <f>IF(BB627&lt;&gt;"","&lt;a href='https://www.inaturalist.org/observations/"&amp;BB627&amp;" 'target='_blank' style='color: blue'&gt;iNaturalist Record: "&amp;BB627&amp;"&lt;/a&gt; ","")</f>
        <v/>
      </c>
      <c r="BH627" s="36" t="str">
        <f>IF(AT627&lt;&gt;"",AT627&amp;". ","")</f>
        <v/>
      </c>
      <c r="BI627" s="36" t="str">
        <f>IF(AV627&lt;&gt;"","Land use/disturbance history: "&amp;AV627&amp;". ","")</f>
        <v/>
      </c>
      <c r="BJ627" s="36" t="str">
        <f>IF(AW627&lt;&gt;"","Slope in degrees: "&amp;AW627&amp;". ","")</f>
        <v/>
      </c>
      <c r="BK627" s="36" t="str">
        <f>IF(AX627&lt;&gt;"","Slope aspect: "&amp;AX627&amp;". ","")</f>
        <v/>
      </c>
      <c r="BL627" s="36" t="str">
        <f>IF(AY627&lt;&gt;"","Soil description: "&amp;AY627&amp;". ","")</f>
        <v/>
      </c>
      <c r="BM627" s="36" t="str">
        <f>IF(BA627&lt;&gt;"","Terrain: "&amp;BA627&amp;". ","")</f>
        <v/>
      </c>
      <c r="BN627" s="36" t="str">
        <f t="shared" si="99"/>
        <v/>
      </c>
      <c r="BO627" t="str">
        <f t="shared" si="100"/>
        <v/>
      </c>
      <c r="BP627" t="str">
        <f>IF(BD627&lt;&gt;"","Permit: "&amp;BD627,"")</f>
        <v/>
      </c>
      <c r="BQ627" s="41" t="str">
        <f>IF(AA627="Abundant","Estimated frequency within viewshed: Abundant (&gt;500).",IF(AA627="Common","Estimated frequency within viewshed: Common (101-500).",IF(AA627="Frequent","Estimated frequency within viewshed: Frequent (11-100).",IF(AA627="Occasional","Estimated frequency within viewshed: Occasional (6-10).",IF(AA627="Rare","Estimated frequency within viewshed: Rare (1-5).","")))))</f>
        <v/>
      </c>
      <c r="BR627" s="41" t="str">
        <f>IF(B627&lt;&gt;"",B627&amp;". ","")</f>
        <v/>
      </c>
      <c r="BS627" s="41" t="str">
        <f>IF(M627="Same individual","Tissue sample collected.",IF(M627="Same population","Tissue sample collected from another individual in the same population.",""))</f>
        <v/>
      </c>
      <c r="BT627" s="41" t="str">
        <f>IF(R627&lt;&gt;"","Seed sample collected from "&amp;R627&amp;" plants within the same population.","")</f>
        <v/>
      </c>
      <c r="BU627" s="41" t="str">
        <f>IF(AB627&lt;&gt;"",AB627&amp;". ","")</f>
        <v/>
      </c>
      <c r="BV627" s="41" t="str">
        <f>IF(AE627&lt;&gt;"","Landowner: "&amp;AE627&amp;".","")</f>
        <v/>
      </c>
      <c r="BW627" s="41" t="str">
        <f>IF(AF627&lt;&gt;"","Element Occurrence ID: "&amp;AF627&amp;".","")</f>
        <v/>
      </c>
      <c r="BX627" s="41" t="str">
        <f t="shared" si="101"/>
        <v/>
      </c>
      <c r="BY627" t="str">
        <f t="shared" si="102"/>
        <v/>
      </c>
      <c r="BZ627" s="41" t="str">
        <f t="shared" si="103"/>
        <v/>
      </c>
      <c r="CA627" t="str">
        <f t="shared" si="104"/>
        <v/>
      </c>
      <c r="CB627" s="41" t="str">
        <f>IF(AU627&lt;&gt;"","Area immediately surrounding specimen: "&amp;AU627&amp;".","")</f>
        <v/>
      </c>
      <c r="CC627" s="41" t="str">
        <f>IF(T627&lt;&gt;"","Habit: "&amp;T627&amp;".","")</f>
        <v/>
      </c>
      <c r="CD627" s="41" t="str">
        <f>IF(U627&lt;&gt;"","Life history habit: "&amp;U627&amp;".","")</f>
        <v/>
      </c>
      <c r="CE627" s="41" t="str">
        <f>IF(V627&lt;&gt;"","Graminoid habit: "&amp;V627&amp;".","")</f>
        <v/>
      </c>
      <c r="CF627" s="41" t="str">
        <f>IF(W627&lt;&gt;"","Flower color: "&amp;W627&amp;".","")</f>
        <v/>
      </c>
      <c r="CG627" s="41" t="str">
        <f>IF(X627&lt;&gt;"","Height in centimeters: "&amp;X627&amp;".","")</f>
        <v/>
      </c>
      <c r="CH627" s="41" t="str">
        <f>IF(Y627&lt;&gt;"",Y627&amp;".","")</f>
        <v/>
      </c>
      <c r="CI627" s="41" t="str">
        <f t="shared" si="105"/>
        <v/>
      </c>
      <c r="CJ627" t="str">
        <f t="shared" si="106"/>
        <v/>
      </c>
      <c r="CK627" s="41" t="str">
        <f>IF(T627&lt;&gt;"","''habit'':"&amp;"''"&amp;T627&amp;"'',","")</f>
        <v/>
      </c>
      <c r="CL627" s="41" t="str">
        <f>IF(U627&lt;&gt;"","''life cycle habit'':"&amp;"''"&amp;U627&amp;"'',","")</f>
        <v/>
      </c>
      <c r="CM627" s="41" t="str">
        <f>IF(V627&lt;&gt;"","''graminoidHabit'':"&amp;"''"&amp;V627&amp;"'',","")</f>
        <v/>
      </c>
      <c r="CN627" s="41" t="str">
        <f>IF(W627&lt;&gt;"","''flower color'':"&amp;"''"&amp;W627&amp;"'',","")</f>
        <v/>
      </c>
      <c r="CO627" s="41" t="str">
        <f>IF(X627&lt;&gt;"","''heightInCentimeters'':"&amp;X627&amp;",","")</f>
        <v/>
      </c>
      <c r="CP627" s="41" t="str">
        <f>IF(Y627&lt;&gt;"",Y627,"")</f>
        <v/>
      </c>
      <c r="CQ627" s="41" t="str">
        <f t="shared" si="107"/>
        <v/>
      </c>
      <c r="CR627" s="42" t="str">
        <f t="shared" si="108"/>
        <v/>
      </c>
      <c r="CS627" t="str">
        <f t="shared" si="109"/>
        <v/>
      </c>
      <c r="CT627" t="str">
        <f>IF(L627="Y","tissue","")</f>
        <v/>
      </c>
      <c r="CU627" t="str">
        <f>IF(L627="Y","in collection","")</f>
        <v/>
      </c>
      <c r="CV627" t="str">
        <f>IF(L627="Y","dessicated","")</f>
        <v/>
      </c>
    </row>
    <row r="628" spans="1:100" ht="16.5" x14ac:dyDescent="0.3">
      <c r="A628" s="7"/>
      <c r="B628" s="19"/>
      <c r="C628" s="19"/>
      <c r="D628" s="19"/>
      <c r="E628" s="19"/>
      <c r="F628" s="19"/>
      <c r="G628" s="10"/>
      <c r="H628" s="14"/>
      <c r="I628" s="19"/>
      <c r="J628" s="19"/>
      <c r="K628" s="10"/>
      <c r="L628" s="19"/>
      <c r="M628" s="19"/>
      <c r="N628" s="19"/>
      <c r="O628" s="19"/>
      <c r="P628" s="19"/>
      <c r="Q628" s="24"/>
      <c r="R628" s="14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29"/>
      <c r="AL628" s="29"/>
      <c r="AM628" s="7"/>
      <c r="AN628" s="7"/>
      <c r="AO628" s="7"/>
      <c r="AP628" s="19"/>
      <c r="AQ628" s="19"/>
      <c r="AR628" s="19"/>
      <c r="AS628" s="14"/>
      <c r="AT628" s="19"/>
      <c r="AU628" s="19"/>
      <c r="AV628" s="19"/>
      <c r="AW628" s="14"/>
      <c r="AX628" s="19"/>
      <c r="AY628" s="19"/>
      <c r="AZ628" s="19"/>
      <c r="BA628" s="19"/>
      <c r="BB628" s="19"/>
      <c r="BC628" s="19"/>
      <c r="BD628" s="19"/>
      <c r="BE628" s="19"/>
      <c r="BF628" s="14"/>
      <c r="BG628" s="35" t="str">
        <f>IF(BB628&lt;&gt;"","&lt;a href='https://www.inaturalist.org/observations/"&amp;BB628&amp;" 'target='_blank' style='color: blue'&gt;iNaturalist Record: "&amp;BB628&amp;"&lt;/a&gt; ","")</f>
        <v/>
      </c>
      <c r="BH628" s="36" t="str">
        <f>IF(AT628&lt;&gt;"",AT628&amp;". ","")</f>
        <v/>
      </c>
      <c r="BI628" s="36" t="str">
        <f>IF(AV628&lt;&gt;"","Land use/disturbance history: "&amp;AV628&amp;". ","")</f>
        <v/>
      </c>
      <c r="BJ628" s="36" t="str">
        <f>IF(AW628&lt;&gt;"","Slope in degrees: "&amp;AW628&amp;". ","")</f>
        <v/>
      </c>
      <c r="BK628" s="36" t="str">
        <f>IF(AX628&lt;&gt;"","Slope aspect: "&amp;AX628&amp;". ","")</f>
        <v/>
      </c>
      <c r="BL628" s="36" t="str">
        <f>IF(AY628&lt;&gt;"","Soil description: "&amp;AY628&amp;". ","")</f>
        <v/>
      </c>
      <c r="BM628" s="36" t="str">
        <f>IF(BA628&lt;&gt;"","Terrain: "&amp;BA628&amp;". ","")</f>
        <v/>
      </c>
      <c r="BN628" s="36" t="str">
        <f t="shared" si="99"/>
        <v/>
      </c>
      <c r="BO628" t="str">
        <f t="shared" si="100"/>
        <v/>
      </c>
      <c r="BP628" t="str">
        <f>IF(BD628&lt;&gt;"","Permit: "&amp;BD628,"")</f>
        <v/>
      </c>
      <c r="BQ628" s="41" t="str">
        <f>IF(AA628="Abundant","Estimated frequency within viewshed: Abundant (&gt;500).",IF(AA628="Common","Estimated frequency within viewshed: Common (101-500).",IF(AA628="Frequent","Estimated frequency within viewshed: Frequent (11-100).",IF(AA628="Occasional","Estimated frequency within viewshed: Occasional (6-10).",IF(AA628="Rare","Estimated frequency within viewshed: Rare (1-5).","")))))</f>
        <v/>
      </c>
      <c r="BR628" s="41" t="str">
        <f>IF(B628&lt;&gt;"",B628&amp;". ","")</f>
        <v/>
      </c>
      <c r="BS628" s="41" t="str">
        <f>IF(M628="Same individual","Tissue sample collected.",IF(M628="Same population","Tissue sample collected from another individual in the same population.",""))</f>
        <v/>
      </c>
      <c r="BT628" s="41" t="str">
        <f>IF(R628&lt;&gt;"","Seed sample collected from "&amp;R628&amp;" plants within the same population.","")</f>
        <v/>
      </c>
      <c r="BU628" s="41" t="str">
        <f>IF(AB628&lt;&gt;"",AB628&amp;". ","")</f>
        <v/>
      </c>
      <c r="BV628" s="41" t="str">
        <f>IF(AE628&lt;&gt;"","Landowner: "&amp;AE628&amp;".","")</f>
        <v/>
      </c>
      <c r="BW628" s="41" t="str">
        <f>IF(AF628&lt;&gt;"","Element Occurrence ID: "&amp;AF628&amp;".","")</f>
        <v/>
      </c>
      <c r="BX628" s="41" t="str">
        <f t="shared" si="101"/>
        <v/>
      </c>
      <c r="BY628" t="str">
        <f t="shared" si="102"/>
        <v/>
      </c>
      <c r="BZ628" s="41" t="str">
        <f t="shared" si="103"/>
        <v/>
      </c>
      <c r="CA628" t="str">
        <f t="shared" si="104"/>
        <v/>
      </c>
      <c r="CB628" s="41" t="str">
        <f>IF(AU628&lt;&gt;"","Area immediately surrounding specimen: "&amp;AU628&amp;".","")</f>
        <v/>
      </c>
      <c r="CC628" s="41" t="str">
        <f>IF(T628&lt;&gt;"","Habit: "&amp;T628&amp;".","")</f>
        <v/>
      </c>
      <c r="CD628" s="41" t="str">
        <f>IF(U628&lt;&gt;"","Life history habit: "&amp;U628&amp;".","")</f>
        <v/>
      </c>
      <c r="CE628" s="41" t="str">
        <f>IF(V628&lt;&gt;"","Graminoid habit: "&amp;V628&amp;".","")</f>
        <v/>
      </c>
      <c r="CF628" s="41" t="str">
        <f>IF(W628&lt;&gt;"","Flower color: "&amp;W628&amp;".","")</f>
        <v/>
      </c>
      <c r="CG628" s="41" t="str">
        <f>IF(X628&lt;&gt;"","Height in centimeters: "&amp;X628&amp;".","")</f>
        <v/>
      </c>
      <c r="CH628" s="41" t="str">
        <f>IF(Y628&lt;&gt;"",Y628&amp;".","")</f>
        <v/>
      </c>
      <c r="CI628" s="41" t="str">
        <f t="shared" si="105"/>
        <v/>
      </c>
      <c r="CJ628" t="str">
        <f t="shared" si="106"/>
        <v/>
      </c>
      <c r="CK628" s="41" t="str">
        <f>IF(T628&lt;&gt;"","''habit'':"&amp;"''"&amp;T628&amp;"'',","")</f>
        <v/>
      </c>
      <c r="CL628" s="41" t="str">
        <f>IF(U628&lt;&gt;"","''life cycle habit'':"&amp;"''"&amp;U628&amp;"'',","")</f>
        <v/>
      </c>
      <c r="CM628" s="41" t="str">
        <f>IF(V628&lt;&gt;"","''graminoidHabit'':"&amp;"''"&amp;V628&amp;"'',","")</f>
        <v/>
      </c>
      <c r="CN628" s="41" t="str">
        <f>IF(W628&lt;&gt;"","''flower color'':"&amp;"''"&amp;W628&amp;"'',","")</f>
        <v/>
      </c>
      <c r="CO628" s="41" t="str">
        <f>IF(X628&lt;&gt;"","''heightInCentimeters'':"&amp;X628&amp;",","")</f>
        <v/>
      </c>
      <c r="CP628" s="41" t="str">
        <f>IF(Y628&lt;&gt;"",Y628,"")</f>
        <v/>
      </c>
      <c r="CQ628" s="41" t="str">
        <f t="shared" si="107"/>
        <v/>
      </c>
      <c r="CR628" s="42" t="str">
        <f t="shared" si="108"/>
        <v/>
      </c>
      <c r="CS628" t="str">
        <f t="shared" si="109"/>
        <v/>
      </c>
      <c r="CT628" t="str">
        <f>IF(L628="Y","tissue","")</f>
        <v/>
      </c>
      <c r="CU628" t="str">
        <f>IF(L628="Y","in collection","")</f>
        <v/>
      </c>
      <c r="CV628" t="str">
        <f>IF(L628="Y","dessicated","")</f>
        <v/>
      </c>
    </row>
    <row r="629" spans="1:100" ht="16.5" x14ac:dyDescent="0.3">
      <c r="A629" s="7"/>
      <c r="B629" s="19"/>
      <c r="C629" s="19"/>
      <c r="D629" s="19"/>
      <c r="E629" s="19"/>
      <c r="F629" s="19"/>
      <c r="G629" s="10"/>
      <c r="H629" s="14"/>
      <c r="I629" s="19"/>
      <c r="J629" s="19"/>
      <c r="K629" s="10"/>
      <c r="L629" s="19"/>
      <c r="M629" s="19"/>
      <c r="N629" s="19"/>
      <c r="O629" s="19"/>
      <c r="P629" s="19"/>
      <c r="Q629" s="24"/>
      <c r="R629" s="14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29"/>
      <c r="AL629" s="29"/>
      <c r="AM629" s="7"/>
      <c r="AN629" s="7"/>
      <c r="AO629" s="7"/>
      <c r="AP629" s="19"/>
      <c r="AQ629" s="19"/>
      <c r="AR629" s="19"/>
      <c r="AS629" s="14"/>
      <c r="AT629" s="19"/>
      <c r="AU629" s="19"/>
      <c r="AV629" s="19"/>
      <c r="AW629" s="14"/>
      <c r="AX629" s="19"/>
      <c r="AY629" s="19"/>
      <c r="AZ629" s="19"/>
      <c r="BA629" s="19"/>
      <c r="BB629" s="19"/>
      <c r="BC629" s="19"/>
      <c r="BD629" s="19"/>
      <c r="BE629" s="19"/>
      <c r="BF629" s="14"/>
      <c r="BG629" s="35" t="str">
        <f>IF(BB629&lt;&gt;"","&lt;a href='https://www.inaturalist.org/observations/"&amp;BB629&amp;" 'target='_blank' style='color: blue'&gt;iNaturalist Record: "&amp;BB629&amp;"&lt;/a&gt; ","")</f>
        <v/>
      </c>
      <c r="BH629" s="36" t="str">
        <f>IF(AT629&lt;&gt;"",AT629&amp;". ","")</f>
        <v/>
      </c>
      <c r="BI629" s="36" t="str">
        <f>IF(AV629&lt;&gt;"","Land use/disturbance history: "&amp;AV629&amp;". ","")</f>
        <v/>
      </c>
      <c r="BJ629" s="36" t="str">
        <f>IF(AW629&lt;&gt;"","Slope in degrees: "&amp;AW629&amp;". ","")</f>
        <v/>
      </c>
      <c r="BK629" s="36" t="str">
        <f>IF(AX629&lt;&gt;"","Slope aspect: "&amp;AX629&amp;". ","")</f>
        <v/>
      </c>
      <c r="BL629" s="36" t="str">
        <f>IF(AY629&lt;&gt;"","Soil description: "&amp;AY629&amp;". ","")</f>
        <v/>
      </c>
      <c r="BM629" s="36" t="str">
        <f>IF(BA629&lt;&gt;"","Terrain: "&amp;BA629&amp;". ","")</f>
        <v/>
      </c>
      <c r="BN629" s="36" t="str">
        <f t="shared" si="99"/>
        <v/>
      </c>
      <c r="BO629" t="str">
        <f t="shared" si="100"/>
        <v/>
      </c>
      <c r="BP629" t="str">
        <f>IF(BD629&lt;&gt;"","Permit: "&amp;BD629,"")</f>
        <v/>
      </c>
      <c r="BQ629" s="41" t="str">
        <f>IF(AA629="Abundant","Estimated frequency within viewshed: Abundant (&gt;500).",IF(AA629="Common","Estimated frequency within viewshed: Common (101-500).",IF(AA629="Frequent","Estimated frequency within viewshed: Frequent (11-100).",IF(AA629="Occasional","Estimated frequency within viewshed: Occasional (6-10).",IF(AA629="Rare","Estimated frequency within viewshed: Rare (1-5).","")))))</f>
        <v/>
      </c>
      <c r="BR629" s="41" t="str">
        <f>IF(B629&lt;&gt;"",B629&amp;". ","")</f>
        <v/>
      </c>
      <c r="BS629" s="41" t="str">
        <f>IF(M629="Same individual","Tissue sample collected.",IF(M629="Same population","Tissue sample collected from another individual in the same population.",""))</f>
        <v/>
      </c>
      <c r="BT629" s="41" t="str">
        <f>IF(R629&lt;&gt;"","Seed sample collected from "&amp;R629&amp;" plants within the same population.","")</f>
        <v/>
      </c>
      <c r="BU629" s="41" t="str">
        <f>IF(AB629&lt;&gt;"",AB629&amp;". ","")</f>
        <v/>
      </c>
      <c r="BV629" s="41" t="str">
        <f>IF(AE629&lt;&gt;"","Landowner: "&amp;AE629&amp;".","")</f>
        <v/>
      </c>
      <c r="BW629" s="41" t="str">
        <f>IF(AF629&lt;&gt;"","Element Occurrence ID: "&amp;AF629&amp;".","")</f>
        <v/>
      </c>
      <c r="BX629" s="41" t="str">
        <f t="shared" si="101"/>
        <v/>
      </c>
      <c r="BY629" t="str">
        <f t="shared" si="102"/>
        <v/>
      </c>
      <c r="BZ629" s="41" t="str">
        <f t="shared" si="103"/>
        <v/>
      </c>
      <c r="CA629" t="str">
        <f t="shared" si="104"/>
        <v/>
      </c>
      <c r="CB629" s="41" t="str">
        <f>IF(AU629&lt;&gt;"","Area immediately surrounding specimen: "&amp;AU629&amp;".","")</f>
        <v/>
      </c>
      <c r="CC629" s="41" t="str">
        <f>IF(T629&lt;&gt;"","Habit: "&amp;T629&amp;".","")</f>
        <v/>
      </c>
      <c r="CD629" s="41" t="str">
        <f>IF(U629&lt;&gt;"","Life history habit: "&amp;U629&amp;".","")</f>
        <v/>
      </c>
      <c r="CE629" s="41" t="str">
        <f>IF(V629&lt;&gt;"","Graminoid habit: "&amp;V629&amp;".","")</f>
        <v/>
      </c>
      <c r="CF629" s="41" t="str">
        <f>IF(W629&lt;&gt;"","Flower color: "&amp;W629&amp;".","")</f>
        <v/>
      </c>
      <c r="CG629" s="41" t="str">
        <f>IF(X629&lt;&gt;"","Height in centimeters: "&amp;X629&amp;".","")</f>
        <v/>
      </c>
      <c r="CH629" s="41" t="str">
        <f>IF(Y629&lt;&gt;"",Y629&amp;".","")</f>
        <v/>
      </c>
      <c r="CI629" s="41" t="str">
        <f t="shared" si="105"/>
        <v/>
      </c>
      <c r="CJ629" t="str">
        <f t="shared" si="106"/>
        <v/>
      </c>
      <c r="CK629" s="41" t="str">
        <f>IF(T629&lt;&gt;"","''habit'':"&amp;"''"&amp;T629&amp;"'',","")</f>
        <v/>
      </c>
      <c r="CL629" s="41" t="str">
        <f>IF(U629&lt;&gt;"","''life cycle habit'':"&amp;"''"&amp;U629&amp;"'',","")</f>
        <v/>
      </c>
      <c r="CM629" s="41" t="str">
        <f>IF(V629&lt;&gt;"","''graminoidHabit'':"&amp;"''"&amp;V629&amp;"'',","")</f>
        <v/>
      </c>
      <c r="CN629" s="41" t="str">
        <f>IF(W629&lt;&gt;"","''flower color'':"&amp;"''"&amp;W629&amp;"'',","")</f>
        <v/>
      </c>
      <c r="CO629" s="41" t="str">
        <f>IF(X629&lt;&gt;"","''heightInCentimeters'':"&amp;X629&amp;",","")</f>
        <v/>
      </c>
      <c r="CP629" s="41" t="str">
        <f>IF(Y629&lt;&gt;"",Y629,"")</f>
        <v/>
      </c>
      <c r="CQ629" s="41" t="str">
        <f t="shared" si="107"/>
        <v/>
      </c>
      <c r="CR629" s="42" t="str">
        <f t="shared" si="108"/>
        <v/>
      </c>
      <c r="CS629" t="str">
        <f t="shared" si="109"/>
        <v/>
      </c>
      <c r="CT629" t="str">
        <f>IF(L629="Y","tissue","")</f>
        <v/>
      </c>
      <c r="CU629" t="str">
        <f>IF(L629="Y","in collection","")</f>
        <v/>
      </c>
      <c r="CV629" t="str">
        <f>IF(L629="Y","dessicated","")</f>
        <v/>
      </c>
    </row>
    <row r="630" spans="1:100" ht="16.5" x14ac:dyDescent="0.3">
      <c r="A630" s="7"/>
      <c r="B630" s="19"/>
      <c r="C630" s="19"/>
      <c r="D630" s="19"/>
      <c r="E630" s="19"/>
      <c r="F630" s="19"/>
      <c r="G630" s="10"/>
      <c r="H630" s="14"/>
      <c r="I630" s="19"/>
      <c r="J630" s="19"/>
      <c r="K630" s="10"/>
      <c r="L630" s="19"/>
      <c r="M630" s="19"/>
      <c r="N630" s="19"/>
      <c r="O630" s="19"/>
      <c r="P630" s="19"/>
      <c r="Q630" s="24"/>
      <c r="R630" s="14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29"/>
      <c r="AL630" s="29"/>
      <c r="AM630" s="7"/>
      <c r="AN630" s="7"/>
      <c r="AO630" s="7"/>
      <c r="AP630" s="19"/>
      <c r="AQ630" s="19"/>
      <c r="AR630" s="19"/>
      <c r="AS630" s="14"/>
      <c r="AT630" s="19"/>
      <c r="AU630" s="19"/>
      <c r="AV630" s="19"/>
      <c r="AW630" s="14"/>
      <c r="AX630" s="19"/>
      <c r="AY630" s="19"/>
      <c r="AZ630" s="19"/>
      <c r="BA630" s="19"/>
      <c r="BB630" s="19"/>
      <c r="BC630" s="19"/>
      <c r="BD630" s="19"/>
      <c r="BE630" s="19"/>
      <c r="BF630" s="14"/>
      <c r="BG630" s="35" t="str">
        <f>IF(BB630&lt;&gt;"","&lt;a href='https://www.inaturalist.org/observations/"&amp;BB630&amp;" 'target='_blank' style='color: blue'&gt;iNaturalist Record: "&amp;BB630&amp;"&lt;/a&gt; ","")</f>
        <v/>
      </c>
      <c r="BH630" s="36" t="str">
        <f>IF(AT630&lt;&gt;"",AT630&amp;". ","")</f>
        <v/>
      </c>
      <c r="BI630" s="36" t="str">
        <f>IF(AV630&lt;&gt;"","Land use/disturbance history: "&amp;AV630&amp;". ","")</f>
        <v/>
      </c>
      <c r="BJ630" s="36" t="str">
        <f>IF(AW630&lt;&gt;"","Slope in degrees: "&amp;AW630&amp;". ","")</f>
        <v/>
      </c>
      <c r="BK630" s="36" t="str">
        <f>IF(AX630&lt;&gt;"","Slope aspect: "&amp;AX630&amp;". ","")</f>
        <v/>
      </c>
      <c r="BL630" s="36" t="str">
        <f>IF(AY630&lt;&gt;"","Soil description: "&amp;AY630&amp;". ","")</f>
        <v/>
      </c>
      <c r="BM630" s="36" t="str">
        <f>IF(BA630&lt;&gt;"","Terrain: "&amp;BA630&amp;". ","")</f>
        <v/>
      </c>
      <c r="BN630" s="36" t="str">
        <f t="shared" si="99"/>
        <v/>
      </c>
      <c r="BO630" t="str">
        <f t="shared" si="100"/>
        <v/>
      </c>
      <c r="BP630" t="str">
        <f>IF(BD630&lt;&gt;"","Permit: "&amp;BD630,"")</f>
        <v/>
      </c>
      <c r="BQ630" s="41" t="str">
        <f>IF(AA630="Abundant","Estimated frequency within viewshed: Abundant (&gt;500).",IF(AA630="Common","Estimated frequency within viewshed: Common (101-500).",IF(AA630="Frequent","Estimated frequency within viewshed: Frequent (11-100).",IF(AA630="Occasional","Estimated frequency within viewshed: Occasional (6-10).",IF(AA630="Rare","Estimated frequency within viewshed: Rare (1-5).","")))))</f>
        <v/>
      </c>
      <c r="BR630" s="41" t="str">
        <f>IF(B630&lt;&gt;"",B630&amp;". ","")</f>
        <v/>
      </c>
      <c r="BS630" s="41" t="str">
        <f>IF(M630="Same individual","Tissue sample collected.",IF(M630="Same population","Tissue sample collected from another individual in the same population.",""))</f>
        <v/>
      </c>
      <c r="BT630" s="41" t="str">
        <f>IF(R630&lt;&gt;"","Seed sample collected from "&amp;R630&amp;" plants within the same population.","")</f>
        <v/>
      </c>
      <c r="BU630" s="41" t="str">
        <f>IF(AB630&lt;&gt;"",AB630&amp;". ","")</f>
        <v/>
      </c>
      <c r="BV630" s="41" t="str">
        <f>IF(AE630&lt;&gt;"","Landowner: "&amp;AE630&amp;".","")</f>
        <v/>
      </c>
      <c r="BW630" s="41" t="str">
        <f>IF(AF630&lt;&gt;"","Element Occurrence ID: "&amp;AF630&amp;".","")</f>
        <v/>
      </c>
      <c r="BX630" s="41" t="str">
        <f t="shared" si="101"/>
        <v/>
      </c>
      <c r="BY630" t="str">
        <f t="shared" si="102"/>
        <v/>
      </c>
      <c r="BZ630" s="41" t="str">
        <f t="shared" si="103"/>
        <v/>
      </c>
      <c r="CA630" t="str">
        <f t="shared" si="104"/>
        <v/>
      </c>
      <c r="CB630" s="41" t="str">
        <f>IF(AU630&lt;&gt;"","Area immediately surrounding specimen: "&amp;AU630&amp;".","")</f>
        <v/>
      </c>
      <c r="CC630" s="41" t="str">
        <f>IF(T630&lt;&gt;"","Habit: "&amp;T630&amp;".","")</f>
        <v/>
      </c>
      <c r="CD630" s="41" t="str">
        <f>IF(U630&lt;&gt;"","Life history habit: "&amp;U630&amp;".","")</f>
        <v/>
      </c>
      <c r="CE630" s="41" t="str">
        <f>IF(V630&lt;&gt;"","Graminoid habit: "&amp;V630&amp;".","")</f>
        <v/>
      </c>
      <c r="CF630" s="41" t="str">
        <f>IF(W630&lt;&gt;"","Flower color: "&amp;W630&amp;".","")</f>
        <v/>
      </c>
      <c r="CG630" s="41" t="str">
        <f>IF(X630&lt;&gt;"","Height in centimeters: "&amp;X630&amp;".","")</f>
        <v/>
      </c>
      <c r="CH630" s="41" t="str">
        <f>IF(Y630&lt;&gt;"",Y630&amp;".","")</f>
        <v/>
      </c>
      <c r="CI630" s="41" t="str">
        <f t="shared" si="105"/>
        <v/>
      </c>
      <c r="CJ630" t="str">
        <f t="shared" si="106"/>
        <v/>
      </c>
      <c r="CK630" s="41" t="str">
        <f>IF(T630&lt;&gt;"","''habit'':"&amp;"''"&amp;T630&amp;"'',","")</f>
        <v/>
      </c>
      <c r="CL630" s="41" t="str">
        <f>IF(U630&lt;&gt;"","''life cycle habit'':"&amp;"''"&amp;U630&amp;"'',","")</f>
        <v/>
      </c>
      <c r="CM630" s="41" t="str">
        <f>IF(V630&lt;&gt;"","''graminoidHabit'':"&amp;"''"&amp;V630&amp;"'',","")</f>
        <v/>
      </c>
      <c r="CN630" s="41" t="str">
        <f>IF(W630&lt;&gt;"","''flower color'':"&amp;"''"&amp;W630&amp;"'',","")</f>
        <v/>
      </c>
      <c r="CO630" s="41" t="str">
        <f>IF(X630&lt;&gt;"","''heightInCentimeters'':"&amp;X630&amp;",","")</f>
        <v/>
      </c>
      <c r="CP630" s="41" t="str">
        <f>IF(Y630&lt;&gt;"",Y630,"")</f>
        <v/>
      </c>
      <c r="CQ630" s="41" t="str">
        <f t="shared" si="107"/>
        <v/>
      </c>
      <c r="CR630" s="42" t="str">
        <f t="shared" si="108"/>
        <v/>
      </c>
      <c r="CS630" t="str">
        <f t="shared" si="109"/>
        <v/>
      </c>
      <c r="CT630" t="str">
        <f>IF(L630="Y","tissue","")</f>
        <v/>
      </c>
      <c r="CU630" t="str">
        <f>IF(L630="Y","in collection","")</f>
        <v/>
      </c>
      <c r="CV630" t="str">
        <f>IF(L630="Y","dessicated","")</f>
        <v/>
      </c>
    </row>
    <row r="631" spans="1:100" ht="16.5" x14ac:dyDescent="0.3">
      <c r="A631" s="7"/>
      <c r="B631" s="19"/>
      <c r="C631" s="19"/>
      <c r="D631" s="19"/>
      <c r="E631" s="19"/>
      <c r="F631" s="19"/>
      <c r="G631" s="10"/>
      <c r="H631" s="14"/>
      <c r="I631" s="19"/>
      <c r="J631" s="19"/>
      <c r="K631" s="10"/>
      <c r="L631" s="19"/>
      <c r="M631" s="19"/>
      <c r="N631" s="19"/>
      <c r="O631" s="19"/>
      <c r="P631" s="19"/>
      <c r="Q631" s="24"/>
      <c r="R631" s="14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29"/>
      <c r="AL631" s="29"/>
      <c r="AM631" s="7"/>
      <c r="AN631" s="7"/>
      <c r="AO631" s="7"/>
      <c r="AP631" s="19"/>
      <c r="AQ631" s="19"/>
      <c r="AR631" s="19"/>
      <c r="AS631" s="14"/>
      <c r="AT631" s="19"/>
      <c r="AU631" s="19"/>
      <c r="AV631" s="19"/>
      <c r="AW631" s="14"/>
      <c r="AX631" s="19"/>
      <c r="AY631" s="19"/>
      <c r="AZ631" s="19"/>
      <c r="BA631" s="19"/>
      <c r="BB631" s="19"/>
      <c r="BC631" s="19"/>
      <c r="BD631" s="19"/>
      <c r="BE631" s="19"/>
      <c r="BF631" s="14"/>
      <c r="BG631" s="35" t="str">
        <f>IF(BB631&lt;&gt;"","&lt;a href='https://www.inaturalist.org/observations/"&amp;BB631&amp;" 'target='_blank' style='color: blue'&gt;iNaturalist Record: "&amp;BB631&amp;"&lt;/a&gt; ","")</f>
        <v/>
      </c>
      <c r="BH631" s="36" t="str">
        <f>IF(AT631&lt;&gt;"",AT631&amp;". ","")</f>
        <v/>
      </c>
      <c r="BI631" s="36" t="str">
        <f>IF(AV631&lt;&gt;"","Land use/disturbance history: "&amp;AV631&amp;". ","")</f>
        <v/>
      </c>
      <c r="BJ631" s="36" t="str">
        <f>IF(AW631&lt;&gt;"","Slope in degrees: "&amp;AW631&amp;". ","")</f>
        <v/>
      </c>
      <c r="BK631" s="36" t="str">
        <f>IF(AX631&lt;&gt;"","Slope aspect: "&amp;AX631&amp;". ","")</f>
        <v/>
      </c>
      <c r="BL631" s="36" t="str">
        <f>IF(AY631&lt;&gt;"","Soil description: "&amp;AY631&amp;". ","")</f>
        <v/>
      </c>
      <c r="BM631" s="36" t="str">
        <f>IF(BA631&lt;&gt;"","Terrain: "&amp;BA631&amp;". ","")</f>
        <v/>
      </c>
      <c r="BN631" s="36" t="str">
        <f t="shared" si="99"/>
        <v/>
      </c>
      <c r="BO631" t="str">
        <f t="shared" si="100"/>
        <v/>
      </c>
      <c r="BP631" t="str">
        <f>IF(BD631&lt;&gt;"","Permit: "&amp;BD631,"")</f>
        <v/>
      </c>
      <c r="BQ631" s="41" t="str">
        <f>IF(AA631="Abundant","Estimated frequency within viewshed: Abundant (&gt;500).",IF(AA631="Common","Estimated frequency within viewshed: Common (101-500).",IF(AA631="Frequent","Estimated frequency within viewshed: Frequent (11-100).",IF(AA631="Occasional","Estimated frequency within viewshed: Occasional (6-10).",IF(AA631="Rare","Estimated frequency within viewshed: Rare (1-5).","")))))</f>
        <v/>
      </c>
      <c r="BR631" s="41" t="str">
        <f>IF(B631&lt;&gt;"",B631&amp;". ","")</f>
        <v/>
      </c>
      <c r="BS631" s="41" t="str">
        <f>IF(M631="Same individual","Tissue sample collected.",IF(M631="Same population","Tissue sample collected from another individual in the same population.",""))</f>
        <v/>
      </c>
      <c r="BT631" s="41" t="str">
        <f>IF(R631&lt;&gt;"","Seed sample collected from "&amp;R631&amp;" plants within the same population.","")</f>
        <v/>
      </c>
      <c r="BU631" s="41" t="str">
        <f>IF(AB631&lt;&gt;"",AB631&amp;". ","")</f>
        <v/>
      </c>
      <c r="BV631" s="41" t="str">
        <f>IF(AE631&lt;&gt;"","Landowner: "&amp;AE631&amp;".","")</f>
        <v/>
      </c>
      <c r="BW631" s="41" t="str">
        <f>IF(AF631&lt;&gt;"","Element Occurrence ID: "&amp;AF631&amp;".","")</f>
        <v/>
      </c>
      <c r="BX631" s="41" t="str">
        <f t="shared" si="101"/>
        <v/>
      </c>
      <c r="BY631" t="str">
        <f t="shared" si="102"/>
        <v/>
      </c>
      <c r="BZ631" s="41" t="str">
        <f t="shared" si="103"/>
        <v/>
      </c>
      <c r="CA631" t="str">
        <f t="shared" si="104"/>
        <v/>
      </c>
      <c r="CB631" s="41" t="str">
        <f>IF(AU631&lt;&gt;"","Area immediately surrounding specimen: "&amp;AU631&amp;".","")</f>
        <v/>
      </c>
      <c r="CC631" s="41" t="str">
        <f>IF(T631&lt;&gt;"","Habit: "&amp;T631&amp;".","")</f>
        <v/>
      </c>
      <c r="CD631" s="41" t="str">
        <f>IF(U631&lt;&gt;"","Life history habit: "&amp;U631&amp;".","")</f>
        <v/>
      </c>
      <c r="CE631" s="41" t="str">
        <f>IF(V631&lt;&gt;"","Graminoid habit: "&amp;V631&amp;".","")</f>
        <v/>
      </c>
      <c r="CF631" s="41" t="str">
        <f>IF(W631&lt;&gt;"","Flower color: "&amp;W631&amp;".","")</f>
        <v/>
      </c>
      <c r="CG631" s="41" t="str">
        <f>IF(X631&lt;&gt;"","Height in centimeters: "&amp;X631&amp;".","")</f>
        <v/>
      </c>
      <c r="CH631" s="41" t="str">
        <f>IF(Y631&lt;&gt;"",Y631&amp;".","")</f>
        <v/>
      </c>
      <c r="CI631" s="41" t="str">
        <f t="shared" si="105"/>
        <v/>
      </c>
      <c r="CJ631" t="str">
        <f t="shared" si="106"/>
        <v/>
      </c>
      <c r="CK631" s="41" t="str">
        <f>IF(T631&lt;&gt;"","''habit'':"&amp;"''"&amp;T631&amp;"'',","")</f>
        <v/>
      </c>
      <c r="CL631" s="41" t="str">
        <f>IF(U631&lt;&gt;"","''life cycle habit'':"&amp;"''"&amp;U631&amp;"'',","")</f>
        <v/>
      </c>
      <c r="CM631" s="41" t="str">
        <f>IF(V631&lt;&gt;"","''graminoidHabit'':"&amp;"''"&amp;V631&amp;"'',","")</f>
        <v/>
      </c>
      <c r="CN631" s="41" t="str">
        <f>IF(W631&lt;&gt;"","''flower color'':"&amp;"''"&amp;W631&amp;"'',","")</f>
        <v/>
      </c>
      <c r="CO631" s="41" t="str">
        <f>IF(X631&lt;&gt;"","''heightInCentimeters'':"&amp;X631&amp;",","")</f>
        <v/>
      </c>
      <c r="CP631" s="41" t="str">
        <f>IF(Y631&lt;&gt;"",Y631,"")</f>
        <v/>
      </c>
      <c r="CQ631" s="41" t="str">
        <f t="shared" si="107"/>
        <v/>
      </c>
      <c r="CR631" s="42" t="str">
        <f t="shared" si="108"/>
        <v/>
      </c>
      <c r="CS631" t="str">
        <f t="shared" si="109"/>
        <v/>
      </c>
      <c r="CT631" t="str">
        <f>IF(L631="Y","tissue","")</f>
        <v/>
      </c>
      <c r="CU631" t="str">
        <f>IF(L631="Y","in collection","")</f>
        <v/>
      </c>
      <c r="CV631" t="str">
        <f>IF(L631="Y","dessicated","")</f>
        <v/>
      </c>
    </row>
    <row r="632" spans="1:100" ht="16.5" x14ac:dyDescent="0.3">
      <c r="A632" s="7"/>
      <c r="B632" s="19"/>
      <c r="C632" s="19"/>
      <c r="D632" s="19"/>
      <c r="E632" s="19"/>
      <c r="F632" s="19"/>
      <c r="G632" s="10"/>
      <c r="H632" s="14"/>
      <c r="I632" s="19"/>
      <c r="J632" s="19"/>
      <c r="K632" s="10"/>
      <c r="L632" s="19"/>
      <c r="M632" s="19"/>
      <c r="N632" s="19"/>
      <c r="O632" s="19"/>
      <c r="P632" s="19"/>
      <c r="Q632" s="24"/>
      <c r="R632" s="14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29"/>
      <c r="AL632" s="29"/>
      <c r="AM632" s="7"/>
      <c r="AN632" s="7"/>
      <c r="AO632" s="7"/>
      <c r="AP632" s="19"/>
      <c r="AQ632" s="19"/>
      <c r="AR632" s="19"/>
      <c r="AS632" s="14"/>
      <c r="AT632" s="19"/>
      <c r="AU632" s="19"/>
      <c r="AV632" s="19"/>
      <c r="AW632" s="14"/>
      <c r="AX632" s="19"/>
      <c r="AY632" s="19"/>
      <c r="AZ632" s="19"/>
      <c r="BA632" s="19"/>
      <c r="BB632" s="19"/>
      <c r="BC632" s="19"/>
      <c r="BD632" s="19"/>
      <c r="BE632" s="19"/>
      <c r="BF632" s="14"/>
      <c r="BG632" s="35" t="str">
        <f>IF(BB632&lt;&gt;"","&lt;a href='https://www.inaturalist.org/observations/"&amp;BB632&amp;" 'target='_blank' style='color: blue'&gt;iNaturalist Record: "&amp;BB632&amp;"&lt;/a&gt; ","")</f>
        <v/>
      </c>
      <c r="BH632" s="36" t="str">
        <f>IF(AT632&lt;&gt;"",AT632&amp;". ","")</f>
        <v/>
      </c>
      <c r="BI632" s="36" t="str">
        <f>IF(AV632&lt;&gt;"","Land use/disturbance history: "&amp;AV632&amp;". ","")</f>
        <v/>
      </c>
      <c r="BJ632" s="36" t="str">
        <f>IF(AW632&lt;&gt;"","Slope in degrees: "&amp;AW632&amp;". ","")</f>
        <v/>
      </c>
      <c r="BK632" s="36" t="str">
        <f>IF(AX632&lt;&gt;"","Slope aspect: "&amp;AX632&amp;". ","")</f>
        <v/>
      </c>
      <c r="BL632" s="36" t="str">
        <f>IF(AY632&lt;&gt;"","Soil description: "&amp;AY632&amp;". ","")</f>
        <v/>
      </c>
      <c r="BM632" s="36" t="str">
        <f>IF(BA632&lt;&gt;"","Terrain: "&amp;BA632&amp;". ","")</f>
        <v/>
      </c>
      <c r="BN632" s="36" t="str">
        <f t="shared" si="99"/>
        <v/>
      </c>
      <c r="BO632" t="str">
        <f t="shared" si="100"/>
        <v/>
      </c>
      <c r="BP632" t="str">
        <f>IF(BD632&lt;&gt;"","Permit: "&amp;BD632,"")</f>
        <v/>
      </c>
      <c r="BQ632" s="41" t="str">
        <f>IF(AA632="Abundant","Estimated frequency within viewshed: Abundant (&gt;500).",IF(AA632="Common","Estimated frequency within viewshed: Common (101-500).",IF(AA632="Frequent","Estimated frequency within viewshed: Frequent (11-100).",IF(AA632="Occasional","Estimated frequency within viewshed: Occasional (6-10).",IF(AA632="Rare","Estimated frequency within viewshed: Rare (1-5).","")))))</f>
        <v/>
      </c>
      <c r="BR632" s="41" t="str">
        <f>IF(B632&lt;&gt;"",B632&amp;". ","")</f>
        <v/>
      </c>
      <c r="BS632" s="41" t="str">
        <f>IF(M632="Same individual","Tissue sample collected.",IF(M632="Same population","Tissue sample collected from another individual in the same population.",""))</f>
        <v/>
      </c>
      <c r="BT632" s="41" t="str">
        <f>IF(R632&lt;&gt;"","Seed sample collected from "&amp;R632&amp;" plants within the same population.","")</f>
        <v/>
      </c>
      <c r="BU632" s="41" t="str">
        <f>IF(AB632&lt;&gt;"",AB632&amp;". ","")</f>
        <v/>
      </c>
      <c r="BV632" s="41" t="str">
        <f>IF(AE632&lt;&gt;"","Landowner: "&amp;AE632&amp;".","")</f>
        <v/>
      </c>
      <c r="BW632" s="41" t="str">
        <f>IF(AF632&lt;&gt;"","Element Occurrence ID: "&amp;AF632&amp;".","")</f>
        <v/>
      </c>
      <c r="BX632" s="41" t="str">
        <f t="shared" si="101"/>
        <v/>
      </c>
      <c r="BY632" t="str">
        <f t="shared" si="102"/>
        <v/>
      </c>
      <c r="BZ632" s="41" t="str">
        <f t="shared" si="103"/>
        <v/>
      </c>
      <c r="CA632" t="str">
        <f t="shared" si="104"/>
        <v/>
      </c>
      <c r="CB632" s="41" t="str">
        <f>IF(AU632&lt;&gt;"","Area immediately surrounding specimen: "&amp;AU632&amp;".","")</f>
        <v/>
      </c>
      <c r="CC632" s="41" t="str">
        <f>IF(T632&lt;&gt;"","Habit: "&amp;T632&amp;".","")</f>
        <v/>
      </c>
      <c r="CD632" s="41" t="str">
        <f>IF(U632&lt;&gt;"","Life history habit: "&amp;U632&amp;".","")</f>
        <v/>
      </c>
      <c r="CE632" s="41" t="str">
        <f>IF(V632&lt;&gt;"","Graminoid habit: "&amp;V632&amp;".","")</f>
        <v/>
      </c>
      <c r="CF632" s="41" t="str">
        <f>IF(W632&lt;&gt;"","Flower color: "&amp;W632&amp;".","")</f>
        <v/>
      </c>
      <c r="CG632" s="41" t="str">
        <f>IF(X632&lt;&gt;"","Height in centimeters: "&amp;X632&amp;".","")</f>
        <v/>
      </c>
      <c r="CH632" s="41" t="str">
        <f>IF(Y632&lt;&gt;"",Y632&amp;".","")</f>
        <v/>
      </c>
      <c r="CI632" s="41" t="str">
        <f t="shared" si="105"/>
        <v/>
      </c>
      <c r="CJ632" t="str">
        <f t="shared" si="106"/>
        <v/>
      </c>
      <c r="CK632" s="41" t="str">
        <f>IF(T632&lt;&gt;"","''habit'':"&amp;"''"&amp;T632&amp;"'',","")</f>
        <v/>
      </c>
      <c r="CL632" s="41" t="str">
        <f>IF(U632&lt;&gt;"","''life cycle habit'':"&amp;"''"&amp;U632&amp;"'',","")</f>
        <v/>
      </c>
      <c r="CM632" s="41" t="str">
        <f>IF(V632&lt;&gt;"","''graminoidHabit'':"&amp;"''"&amp;V632&amp;"'',","")</f>
        <v/>
      </c>
      <c r="CN632" s="41" t="str">
        <f>IF(W632&lt;&gt;"","''flower color'':"&amp;"''"&amp;W632&amp;"'',","")</f>
        <v/>
      </c>
      <c r="CO632" s="41" t="str">
        <f>IF(X632&lt;&gt;"","''heightInCentimeters'':"&amp;X632&amp;",","")</f>
        <v/>
      </c>
      <c r="CP632" s="41" t="str">
        <f>IF(Y632&lt;&gt;"",Y632,"")</f>
        <v/>
      </c>
      <c r="CQ632" s="41" t="str">
        <f t="shared" si="107"/>
        <v/>
      </c>
      <c r="CR632" s="42" t="str">
        <f t="shared" si="108"/>
        <v/>
      </c>
      <c r="CS632" t="str">
        <f t="shared" si="109"/>
        <v/>
      </c>
      <c r="CT632" t="str">
        <f>IF(L632="Y","tissue","")</f>
        <v/>
      </c>
      <c r="CU632" t="str">
        <f>IF(L632="Y","in collection","")</f>
        <v/>
      </c>
      <c r="CV632" t="str">
        <f>IF(L632="Y","dessicated","")</f>
        <v/>
      </c>
    </row>
    <row r="633" spans="1:100" ht="16.5" x14ac:dyDescent="0.3">
      <c r="A633" s="7"/>
      <c r="B633" s="19"/>
      <c r="C633" s="19"/>
      <c r="D633" s="19"/>
      <c r="E633" s="19"/>
      <c r="F633" s="19"/>
      <c r="G633" s="10"/>
      <c r="H633" s="14"/>
      <c r="I633" s="19"/>
      <c r="J633" s="19"/>
      <c r="K633" s="10"/>
      <c r="L633" s="19"/>
      <c r="M633" s="19"/>
      <c r="N633" s="19"/>
      <c r="O633" s="19"/>
      <c r="P633" s="19"/>
      <c r="Q633" s="24"/>
      <c r="R633" s="14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29"/>
      <c r="AL633" s="29"/>
      <c r="AM633" s="7"/>
      <c r="AN633" s="7"/>
      <c r="AO633" s="7"/>
      <c r="AP633" s="19"/>
      <c r="AQ633" s="19"/>
      <c r="AR633" s="19"/>
      <c r="AS633" s="14"/>
      <c r="AT633" s="19"/>
      <c r="AU633" s="19"/>
      <c r="AV633" s="19"/>
      <c r="AW633" s="14"/>
      <c r="AX633" s="19"/>
      <c r="AY633" s="19"/>
      <c r="AZ633" s="19"/>
      <c r="BA633" s="19"/>
      <c r="BB633" s="19"/>
      <c r="BC633" s="19"/>
      <c r="BD633" s="19"/>
      <c r="BE633" s="19"/>
      <c r="BF633" s="14"/>
      <c r="BG633" s="35" t="str">
        <f>IF(BB633&lt;&gt;"","&lt;a href='https://www.inaturalist.org/observations/"&amp;BB633&amp;" 'target='_blank' style='color: blue'&gt;iNaturalist Record: "&amp;BB633&amp;"&lt;/a&gt; ","")</f>
        <v/>
      </c>
      <c r="BH633" s="36" t="str">
        <f>IF(AT633&lt;&gt;"",AT633&amp;". ","")</f>
        <v/>
      </c>
      <c r="BI633" s="36" t="str">
        <f>IF(AV633&lt;&gt;"","Land use/disturbance history: "&amp;AV633&amp;". ","")</f>
        <v/>
      </c>
      <c r="BJ633" s="36" t="str">
        <f>IF(AW633&lt;&gt;"","Slope in degrees: "&amp;AW633&amp;". ","")</f>
        <v/>
      </c>
      <c r="BK633" s="36" t="str">
        <f>IF(AX633&lt;&gt;"","Slope aspect: "&amp;AX633&amp;". ","")</f>
        <v/>
      </c>
      <c r="BL633" s="36" t="str">
        <f>IF(AY633&lt;&gt;"","Soil description: "&amp;AY633&amp;". ","")</f>
        <v/>
      </c>
      <c r="BM633" s="36" t="str">
        <f>IF(BA633&lt;&gt;"","Terrain: "&amp;BA633&amp;". ","")</f>
        <v/>
      </c>
      <c r="BN633" s="36" t="str">
        <f t="shared" si="99"/>
        <v/>
      </c>
      <c r="BO633" t="str">
        <f t="shared" si="100"/>
        <v/>
      </c>
      <c r="BP633" t="str">
        <f>IF(BD633&lt;&gt;"","Permit: "&amp;BD633,"")</f>
        <v/>
      </c>
      <c r="BQ633" s="41" t="str">
        <f>IF(AA633="Abundant","Estimated frequency within viewshed: Abundant (&gt;500).",IF(AA633="Common","Estimated frequency within viewshed: Common (101-500).",IF(AA633="Frequent","Estimated frequency within viewshed: Frequent (11-100).",IF(AA633="Occasional","Estimated frequency within viewshed: Occasional (6-10).",IF(AA633="Rare","Estimated frequency within viewshed: Rare (1-5).","")))))</f>
        <v/>
      </c>
      <c r="BR633" s="41" t="str">
        <f>IF(B633&lt;&gt;"",B633&amp;". ","")</f>
        <v/>
      </c>
      <c r="BS633" s="41" t="str">
        <f>IF(M633="Same individual","Tissue sample collected.",IF(M633="Same population","Tissue sample collected from another individual in the same population.",""))</f>
        <v/>
      </c>
      <c r="BT633" s="41" t="str">
        <f>IF(R633&lt;&gt;"","Seed sample collected from "&amp;R633&amp;" plants within the same population.","")</f>
        <v/>
      </c>
      <c r="BU633" s="41" t="str">
        <f>IF(AB633&lt;&gt;"",AB633&amp;". ","")</f>
        <v/>
      </c>
      <c r="BV633" s="41" t="str">
        <f>IF(AE633&lt;&gt;"","Landowner: "&amp;AE633&amp;".","")</f>
        <v/>
      </c>
      <c r="BW633" s="41" t="str">
        <f>IF(AF633&lt;&gt;"","Element Occurrence ID: "&amp;AF633&amp;".","")</f>
        <v/>
      </c>
      <c r="BX633" s="41" t="str">
        <f t="shared" si="101"/>
        <v/>
      </c>
      <c r="BY633" t="str">
        <f t="shared" si="102"/>
        <v/>
      </c>
      <c r="BZ633" s="41" t="str">
        <f t="shared" si="103"/>
        <v/>
      </c>
      <c r="CA633" t="str">
        <f t="shared" si="104"/>
        <v/>
      </c>
      <c r="CB633" s="41" t="str">
        <f>IF(AU633&lt;&gt;"","Area immediately surrounding specimen: "&amp;AU633&amp;".","")</f>
        <v/>
      </c>
      <c r="CC633" s="41" t="str">
        <f>IF(T633&lt;&gt;"","Habit: "&amp;T633&amp;".","")</f>
        <v/>
      </c>
      <c r="CD633" s="41" t="str">
        <f>IF(U633&lt;&gt;"","Life history habit: "&amp;U633&amp;".","")</f>
        <v/>
      </c>
      <c r="CE633" s="41" t="str">
        <f>IF(V633&lt;&gt;"","Graminoid habit: "&amp;V633&amp;".","")</f>
        <v/>
      </c>
      <c r="CF633" s="41" t="str">
        <f>IF(W633&lt;&gt;"","Flower color: "&amp;W633&amp;".","")</f>
        <v/>
      </c>
      <c r="CG633" s="41" t="str">
        <f>IF(X633&lt;&gt;"","Height in centimeters: "&amp;X633&amp;".","")</f>
        <v/>
      </c>
      <c r="CH633" s="41" t="str">
        <f>IF(Y633&lt;&gt;"",Y633&amp;".","")</f>
        <v/>
      </c>
      <c r="CI633" s="41" t="str">
        <f t="shared" si="105"/>
        <v/>
      </c>
      <c r="CJ633" t="str">
        <f t="shared" si="106"/>
        <v/>
      </c>
      <c r="CK633" s="41" t="str">
        <f>IF(T633&lt;&gt;"","''habit'':"&amp;"''"&amp;T633&amp;"'',","")</f>
        <v/>
      </c>
      <c r="CL633" s="41" t="str">
        <f>IF(U633&lt;&gt;"","''life cycle habit'':"&amp;"''"&amp;U633&amp;"'',","")</f>
        <v/>
      </c>
      <c r="CM633" s="41" t="str">
        <f>IF(V633&lt;&gt;"","''graminoidHabit'':"&amp;"''"&amp;V633&amp;"'',","")</f>
        <v/>
      </c>
      <c r="CN633" s="41" t="str">
        <f>IF(W633&lt;&gt;"","''flower color'':"&amp;"''"&amp;W633&amp;"'',","")</f>
        <v/>
      </c>
      <c r="CO633" s="41" t="str">
        <f>IF(X633&lt;&gt;"","''heightInCentimeters'':"&amp;X633&amp;",","")</f>
        <v/>
      </c>
      <c r="CP633" s="41" t="str">
        <f>IF(Y633&lt;&gt;"",Y633,"")</f>
        <v/>
      </c>
      <c r="CQ633" s="41" t="str">
        <f t="shared" si="107"/>
        <v/>
      </c>
      <c r="CR633" s="42" t="str">
        <f t="shared" si="108"/>
        <v/>
      </c>
      <c r="CS633" t="str">
        <f t="shared" si="109"/>
        <v/>
      </c>
      <c r="CT633" t="str">
        <f>IF(L633="Y","tissue","")</f>
        <v/>
      </c>
      <c r="CU633" t="str">
        <f>IF(L633="Y","in collection","")</f>
        <v/>
      </c>
      <c r="CV633" t="str">
        <f>IF(L633="Y","dessicated","")</f>
        <v/>
      </c>
    </row>
    <row r="634" spans="1:100" ht="16.5" x14ac:dyDescent="0.3">
      <c r="A634" s="7"/>
      <c r="B634" s="19"/>
      <c r="C634" s="19"/>
      <c r="D634" s="19"/>
      <c r="E634" s="19"/>
      <c r="F634" s="19"/>
      <c r="G634" s="10"/>
      <c r="H634" s="14"/>
      <c r="I634" s="19"/>
      <c r="J634" s="19"/>
      <c r="K634" s="10"/>
      <c r="L634" s="19"/>
      <c r="M634" s="19"/>
      <c r="N634" s="19"/>
      <c r="O634" s="19"/>
      <c r="P634" s="19"/>
      <c r="Q634" s="24"/>
      <c r="R634" s="14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29"/>
      <c r="AL634" s="29"/>
      <c r="AM634" s="7"/>
      <c r="AN634" s="7"/>
      <c r="AO634" s="7"/>
      <c r="AP634" s="19"/>
      <c r="AQ634" s="19"/>
      <c r="AR634" s="19"/>
      <c r="AS634" s="14"/>
      <c r="AT634" s="19"/>
      <c r="AU634" s="19"/>
      <c r="AV634" s="19"/>
      <c r="AW634" s="14"/>
      <c r="AX634" s="19"/>
      <c r="AY634" s="19"/>
      <c r="AZ634" s="19"/>
      <c r="BA634" s="19"/>
      <c r="BB634" s="19"/>
      <c r="BC634" s="19"/>
      <c r="BD634" s="19"/>
      <c r="BE634" s="19"/>
      <c r="BF634" s="14"/>
      <c r="BG634" s="35" t="str">
        <f>IF(BB634&lt;&gt;"","&lt;a href='https://www.inaturalist.org/observations/"&amp;BB634&amp;" 'target='_blank' style='color: blue'&gt;iNaturalist Record: "&amp;BB634&amp;"&lt;/a&gt; ","")</f>
        <v/>
      </c>
      <c r="BH634" s="36" t="str">
        <f>IF(AT634&lt;&gt;"",AT634&amp;". ","")</f>
        <v/>
      </c>
      <c r="BI634" s="36" t="str">
        <f>IF(AV634&lt;&gt;"","Land use/disturbance history: "&amp;AV634&amp;". ","")</f>
        <v/>
      </c>
      <c r="BJ634" s="36" t="str">
        <f>IF(AW634&lt;&gt;"","Slope in degrees: "&amp;AW634&amp;". ","")</f>
        <v/>
      </c>
      <c r="BK634" s="36" t="str">
        <f>IF(AX634&lt;&gt;"","Slope aspect: "&amp;AX634&amp;". ","")</f>
        <v/>
      </c>
      <c r="BL634" s="36" t="str">
        <f>IF(AY634&lt;&gt;"","Soil description: "&amp;AY634&amp;". ","")</f>
        <v/>
      </c>
      <c r="BM634" s="36" t="str">
        <f>IF(BA634&lt;&gt;"","Terrain: "&amp;BA634&amp;". ","")</f>
        <v/>
      </c>
      <c r="BN634" s="36" t="str">
        <f t="shared" si="99"/>
        <v/>
      </c>
      <c r="BO634" t="str">
        <f t="shared" si="100"/>
        <v/>
      </c>
      <c r="BP634" t="str">
        <f>IF(BD634&lt;&gt;"","Permit: "&amp;BD634,"")</f>
        <v/>
      </c>
      <c r="BQ634" s="41" t="str">
        <f>IF(AA634="Abundant","Estimated frequency within viewshed: Abundant (&gt;500).",IF(AA634="Common","Estimated frequency within viewshed: Common (101-500).",IF(AA634="Frequent","Estimated frequency within viewshed: Frequent (11-100).",IF(AA634="Occasional","Estimated frequency within viewshed: Occasional (6-10).",IF(AA634="Rare","Estimated frequency within viewshed: Rare (1-5).","")))))</f>
        <v/>
      </c>
      <c r="BR634" s="41" t="str">
        <f>IF(B634&lt;&gt;"",B634&amp;". ","")</f>
        <v/>
      </c>
      <c r="BS634" s="41" t="str">
        <f>IF(M634="Same individual","Tissue sample collected.",IF(M634="Same population","Tissue sample collected from another individual in the same population.",""))</f>
        <v/>
      </c>
      <c r="BT634" s="41" t="str">
        <f>IF(R634&lt;&gt;"","Seed sample collected from "&amp;R634&amp;" plants within the same population.","")</f>
        <v/>
      </c>
      <c r="BU634" s="41" t="str">
        <f>IF(AB634&lt;&gt;"",AB634&amp;". ","")</f>
        <v/>
      </c>
      <c r="BV634" s="41" t="str">
        <f>IF(AE634&lt;&gt;"","Landowner: "&amp;AE634&amp;".","")</f>
        <v/>
      </c>
      <c r="BW634" s="41" t="str">
        <f>IF(AF634&lt;&gt;"","Element Occurrence ID: "&amp;AF634&amp;".","")</f>
        <v/>
      </c>
      <c r="BX634" s="41" t="str">
        <f t="shared" si="101"/>
        <v/>
      </c>
      <c r="BY634" t="str">
        <f t="shared" si="102"/>
        <v/>
      </c>
      <c r="BZ634" s="41" t="str">
        <f t="shared" si="103"/>
        <v/>
      </c>
      <c r="CA634" t="str">
        <f t="shared" si="104"/>
        <v/>
      </c>
      <c r="CB634" s="41" t="str">
        <f>IF(AU634&lt;&gt;"","Area immediately surrounding specimen: "&amp;AU634&amp;".","")</f>
        <v/>
      </c>
      <c r="CC634" s="41" t="str">
        <f>IF(T634&lt;&gt;"","Habit: "&amp;T634&amp;".","")</f>
        <v/>
      </c>
      <c r="CD634" s="41" t="str">
        <f>IF(U634&lt;&gt;"","Life history habit: "&amp;U634&amp;".","")</f>
        <v/>
      </c>
      <c r="CE634" s="41" t="str">
        <f>IF(V634&lt;&gt;"","Graminoid habit: "&amp;V634&amp;".","")</f>
        <v/>
      </c>
      <c r="CF634" s="41" t="str">
        <f>IF(W634&lt;&gt;"","Flower color: "&amp;W634&amp;".","")</f>
        <v/>
      </c>
      <c r="CG634" s="41" t="str">
        <f>IF(X634&lt;&gt;"","Height in centimeters: "&amp;X634&amp;".","")</f>
        <v/>
      </c>
      <c r="CH634" s="41" t="str">
        <f>IF(Y634&lt;&gt;"",Y634&amp;".","")</f>
        <v/>
      </c>
      <c r="CI634" s="41" t="str">
        <f t="shared" si="105"/>
        <v/>
      </c>
      <c r="CJ634" t="str">
        <f t="shared" si="106"/>
        <v/>
      </c>
      <c r="CK634" s="41" t="str">
        <f>IF(T634&lt;&gt;"","''habit'':"&amp;"''"&amp;T634&amp;"'',","")</f>
        <v/>
      </c>
      <c r="CL634" s="41" t="str">
        <f>IF(U634&lt;&gt;"","''life cycle habit'':"&amp;"''"&amp;U634&amp;"'',","")</f>
        <v/>
      </c>
      <c r="CM634" s="41" t="str">
        <f>IF(V634&lt;&gt;"","''graminoidHabit'':"&amp;"''"&amp;V634&amp;"'',","")</f>
        <v/>
      </c>
      <c r="CN634" s="41" t="str">
        <f>IF(W634&lt;&gt;"","''flower color'':"&amp;"''"&amp;W634&amp;"'',","")</f>
        <v/>
      </c>
      <c r="CO634" s="41" t="str">
        <f>IF(X634&lt;&gt;"","''heightInCentimeters'':"&amp;X634&amp;",","")</f>
        <v/>
      </c>
      <c r="CP634" s="41" t="str">
        <f>IF(Y634&lt;&gt;"",Y634,"")</f>
        <v/>
      </c>
      <c r="CQ634" s="41" t="str">
        <f t="shared" si="107"/>
        <v/>
      </c>
      <c r="CR634" s="42" t="str">
        <f t="shared" si="108"/>
        <v/>
      </c>
      <c r="CS634" t="str">
        <f t="shared" si="109"/>
        <v/>
      </c>
      <c r="CT634" t="str">
        <f>IF(L634="Y","tissue","")</f>
        <v/>
      </c>
      <c r="CU634" t="str">
        <f>IF(L634="Y","in collection","")</f>
        <v/>
      </c>
      <c r="CV634" t="str">
        <f>IF(L634="Y","dessicated","")</f>
        <v/>
      </c>
    </row>
    <row r="635" spans="1:100" ht="16.5" x14ac:dyDescent="0.3">
      <c r="A635" s="7"/>
      <c r="B635" s="19"/>
      <c r="C635" s="19"/>
      <c r="D635" s="19"/>
      <c r="E635" s="19"/>
      <c r="F635" s="19"/>
      <c r="G635" s="10"/>
      <c r="H635" s="14"/>
      <c r="I635" s="19"/>
      <c r="J635" s="19"/>
      <c r="K635" s="10"/>
      <c r="L635" s="19"/>
      <c r="M635" s="19"/>
      <c r="N635" s="19"/>
      <c r="O635" s="19"/>
      <c r="P635" s="19"/>
      <c r="Q635" s="24"/>
      <c r="R635" s="14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29"/>
      <c r="AL635" s="29"/>
      <c r="AM635" s="7"/>
      <c r="AN635" s="7"/>
      <c r="AO635" s="7"/>
      <c r="AP635" s="19"/>
      <c r="AQ635" s="19"/>
      <c r="AR635" s="19"/>
      <c r="AS635" s="14"/>
      <c r="AT635" s="19"/>
      <c r="AU635" s="19"/>
      <c r="AV635" s="19"/>
      <c r="AW635" s="14"/>
      <c r="AX635" s="19"/>
      <c r="AY635" s="19"/>
      <c r="AZ635" s="19"/>
      <c r="BA635" s="19"/>
      <c r="BB635" s="19"/>
      <c r="BC635" s="19"/>
      <c r="BD635" s="19"/>
      <c r="BE635" s="19"/>
      <c r="BF635" s="14"/>
      <c r="BG635" s="35" t="str">
        <f>IF(BB635&lt;&gt;"","&lt;a href='https://www.inaturalist.org/observations/"&amp;BB635&amp;" 'target='_blank' style='color: blue'&gt;iNaturalist Record: "&amp;BB635&amp;"&lt;/a&gt; ","")</f>
        <v/>
      </c>
      <c r="BH635" s="36" t="str">
        <f>IF(AT635&lt;&gt;"",AT635&amp;". ","")</f>
        <v/>
      </c>
      <c r="BI635" s="36" t="str">
        <f>IF(AV635&lt;&gt;"","Land use/disturbance history: "&amp;AV635&amp;". ","")</f>
        <v/>
      </c>
      <c r="BJ635" s="36" t="str">
        <f>IF(AW635&lt;&gt;"","Slope in degrees: "&amp;AW635&amp;". ","")</f>
        <v/>
      </c>
      <c r="BK635" s="36" t="str">
        <f>IF(AX635&lt;&gt;"","Slope aspect: "&amp;AX635&amp;". ","")</f>
        <v/>
      </c>
      <c r="BL635" s="36" t="str">
        <f>IF(AY635&lt;&gt;"","Soil description: "&amp;AY635&amp;". ","")</f>
        <v/>
      </c>
      <c r="BM635" s="36" t="str">
        <f>IF(BA635&lt;&gt;"","Terrain: "&amp;BA635&amp;". ","")</f>
        <v/>
      </c>
      <c r="BN635" s="36" t="str">
        <f t="shared" si="99"/>
        <v/>
      </c>
      <c r="BO635" t="str">
        <f t="shared" si="100"/>
        <v/>
      </c>
      <c r="BP635" t="str">
        <f>IF(BD635&lt;&gt;"","Permit: "&amp;BD635,"")</f>
        <v/>
      </c>
      <c r="BQ635" s="41" t="str">
        <f>IF(AA635="Abundant","Estimated frequency within viewshed: Abundant (&gt;500).",IF(AA635="Common","Estimated frequency within viewshed: Common (101-500).",IF(AA635="Frequent","Estimated frequency within viewshed: Frequent (11-100).",IF(AA635="Occasional","Estimated frequency within viewshed: Occasional (6-10).",IF(AA635="Rare","Estimated frequency within viewshed: Rare (1-5).","")))))</f>
        <v/>
      </c>
      <c r="BR635" s="41" t="str">
        <f>IF(B635&lt;&gt;"",B635&amp;". ","")</f>
        <v/>
      </c>
      <c r="BS635" s="41" t="str">
        <f>IF(M635="Same individual","Tissue sample collected.",IF(M635="Same population","Tissue sample collected from another individual in the same population.",""))</f>
        <v/>
      </c>
      <c r="BT635" s="41" t="str">
        <f>IF(R635&lt;&gt;"","Seed sample collected from "&amp;R635&amp;" plants within the same population.","")</f>
        <v/>
      </c>
      <c r="BU635" s="41" t="str">
        <f>IF(AB635&lt;&gt;"",AB635&amp;". ","")</f>
        <v/>
      </c>
      <c r="BV635" s="41" t="str">
        <f>IF(AE635&lt;&gt;"","Landowner: "&amp;AE635&amp;".","")</f>
        <v/>
      </c>
      <c r="BW635" s="41" t="str">
        <f>IF(AF635&lt;&gt;"","Element Occurrence ID: "&amp;AF635&amp;".","")</f>
        <v/>
      </c>
      <c r="BX635" s="41" t="str">
        <f t="shared" si="101"/>
        <v/>
      </c>
      <c r="BY635" t="str">
        <f t="shared" si="102"/>
        <v/>
      </c>
      <c r="BZ635" s="41" t="str">
        <f t="shared" si="103"/>
        <v/>
      </c>
      <c r="CA635" t="str">
        <f t="shared" si="104"/>
        <v/>
      </c>
      <c r="CB635" s="41" t="str">
        <f>IF(AU635&lt;&gt;"","Area immediately surrounding specimen: "&amp;AU635&amp;".","")</f>
        <v/>
      </c>
      <c r="CC635" s="41" t="str">
        <f>IF(T635&lt;&gt;"","Habit: "&amp;T635&amp;".","")</f>
        <v/>
      </c>
      <c r="CD635" s="41" t="str">
        <f>IF(U635&lt;&gt;"","Life history habit: "&amp;U635&amp;".","")</f>
        <v/>
      </c>
      <c r="CE635" s="41" t="str">
        <f>IF(V635&lt;&gt;"","Graminoid habit: "&amp;V635&amp;".","")</f>
        <v/>
      </c>
      <c r="CF635" s="41" t="str">
        <f>IF(W635&lt;&gt;"","Flower color: "&amp;W635&amp;".","")</f>
        <v/>
      </c>
      <c r="CG635" s="41" t="str">
        <f>IF(X635&lt;&gt;"","Height in centimeters: "&amp;X635&amp;".","")</f>
        <v/>
      </c>
      <c r="CH635" s="41" t="str">
        <f>IF(Y635&lt;&gt;"",Y635&amp;".","")</f>
        <v/>
      </c>
      <c r="CI635" s="41" t="str">
        <f t="shared" si="105"/>
        <v/>
      </c>
      <c r="CJ635" t="str">
        <f t="shared" si="106"/>
        <v/>
      </c>
      <c r="CK635" s="41" t="str">
        <f>IF(T635&lt;&gt;"","''habit'':"&amp;"''"&amp;T635&amp;"'',","")</f>
        <v/>
      </c>
      <c r="CL635" s="41" t="str">
        <f>IF(U635&lt;&gt;"","''life cycle habit'':"&amp;"''"&amp;U635&amp;"'',","")</f>
        <v/>
      </c>
      <c r="CM635" s="41" t="str">
        <f>IF(V635&lt;&gt;"","''graminoidHabit'':"&amp;"''"&amp;V635&amp;"'',","")</f>
        <v/>
      </c>
      <c r="CN635" s="41" t="str">
        <f>IF(W635&lt;&gt;"","''flower color'':"&amp;"''"&amp;W635&amp;"'',","")</f>
        <v/>
      </c>
      <c r="CO635" s="41" t="str">
        <f>IF(X635&lt;&gt;"","''heightInCentimeters'':"&amp;X635&amp;",","")</f>
        <v/>
      </c>
      <c r="CP635" s="41" t="str">
        <f>IF(Y635&lt;&gt;"",Y635,"")</f>
        <v/>
      </c>
      <c r="CQ635" s="41" t="str">
        <f t="shared" si="107"/>
        <v/>
      </c>
      <c r="CR635" s="42" t="str">
        <f t="shared" si="108"/>
        <v/>
      </c>
      <c r="CS635" t="str">
        <f t="shared" si="109"/>
        <v/>
      </c>
      <c r="CT635" t="str">
        <f>IF(L635="Y","tissue","")</f>
        <v/>
      </c>
      <c r="CU635" t="str">
        <f>IF(L635="Y","in collection","")</f>
        <v/>
      </c>
      <c r="CV635" t="str">
        <f>IF(L635="Y","dessicated","")</f>
        <v/>
      </c>
    </row>
    <row r="636" spans="1:100" ht="16.5" x14ac:dyDescent="0.3">
      <c r="A636" s="7"/>
      <c r="B636" s="19"/>
      <c r="C636" s="19"/>
      <c r="D636" s="19"/>
      <c r="E636" s="19"/>
      <c r="F636" s="19"/>
      <c r="G636" s="10"/>
      <c r="H636" s="14"/>
      <c r="I636" s="19"/>
      <c r="J636" s="19"/>
      <c r="K636" s="10"/>
      <c r="L636" s="19"/>
      <c r="M636" s="19"/>
      <c r="N636" s="19"/>
      <c r="O636" s="19"/>
      <c r="P636" s="19"/>
      <c r="Q636" s="24"/>
      <c r="R636" s="14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29"/>
      <c r="AL636" s="29"/>
      <c r="AM636" s="7"/>
      <c r="AN636" s="7"/>
      <c r="AO636" s="7"/>
      <c r="AP636" s="19"/>
      <c r="AQ636" s="19"/>
      <c r="AR636" s="19"/>
      <c r="AS636" s="14"/>
      <c r="AT636" s="19"/>
      <c r="AU636" s="19"/>
      <c r="AV636" s="19"/>
      <c r="AW636" s="14"/>
      <c r="AX636" s="19"/>
      <c r="AY636" s="19"/>
      <c r="AZ636" s="19"/>
      <c r="BA636" s="19"/>
      <c r="BB636" s="19"/>
      <c r="BC636" s="19"/>
      <c r="BD636" s="19"/>
      <c r="BE636" s="19"/>
      <c r="BF636" s="14"/>
      <c r="BG636" s="35" t="str">
        <f>IF(BB636&lt;&gt;"","&lt;a href='https://www.inaturalist.org/observations/"&amp;BB636&amp;" 'target='_blank' style='color: blue'&gt;iNaturalist Record: "&amp;BB636&amp;"&lt;/a&gt; ","")</f>
        <v/>
      </c>
      <c r="BH636" s="36" t="str">
        <f>IF(AT636&lt;&gt;"",AT636&amp;". ","")</f>
        <v/>
      </c>
      <c r="BI636" s="36" t="str">
        <f>IF(AV636&lt;&gt;"","Land use/disturbance history: "&amp;AV636&amp;". ","")</f>
        <v/>
      </c>
      <c r="BJ636" s="36" t="str">
        <f>IF(AW636&lt;&gt;"","Slope in degrees: "&amp;AW636&amp;". ","")</f>
        <v/>
      </c>
      <c r="BK636" s="36" t="str">
        <f>IF(AX636&lt;&gt;"","Slope aspect: "&amp;AX636&amp;". ","")</f>
        <v/>
      </c>
      <c r="BL636" s="36" t="str">
        <f>IF(AY636&lt;&gt;"","Soil description: "&amp;AY636&amp;". ","")</f>
        <v/>
      </c>
      <c r="BM636" s="36" t="str">
        <f>IF(BA636&lt;&gt;"","Terrain: "&amp;BA636&amp;". ","")</f>
        <v/>
      </c>
      <c r="BN636" s="36" t="str">
        <f t="shared" si="99"/>
        <v/>
      </c>
      <c r="BO636" t="str">
        <f t="shared" si="100"/>
        <v/>
      </c>
      <c r="BP636" t="str">
        <f>IF(BD636&lt;&gt;"","Permit: "&amp;BD636,"")</f>
        <v/>
      </c>
      <c r="BQ636" s="41" t="str">
        <f>IF(AA636="Abundant","Estimated frequency within viewshed: Abundant (&gt;500).",IF(AA636="Common","Estimated frequency within viewshed: Common (101-500).",IF(AA636="Frequent","Estimated frequency within viewshed: Frequent (11-100).",IF(AA636="Occasional","Estimated frequency within viewshed: Occasional (6-10).",IF(AA636="Rare","Estimated frequency within viewshed: Rare (1-5).","")))))</f>
        <v/>
      </c>
      <c r="BR636" s="41" t="str">
        <f>IF(B636&lt;&gt;"",B636&amp;". ","")</f>
        <v/>
      </c>
      <c r="BS636" s="41" t="str">
        <f>IF(M636="Same individual","Tissue sample collected.",IF(M636="Same population","Tissue sample collected from another individual in the same population.",""))</f>
        <v/>
      </c>
      <c r="BT636" s="41" t="str">
        <f>IF(R636&lt;&gt;"","Seed sample collected from "&amp;R636&amp;" plants within the same population.","")</f>
        <v/>
      </c>
      <c r="BU636" s="41" t="str">
        <f>IF(AB636&lt;&gt;"",AB636&amp;". ","")</f>
        <v/>
      </c>
      <c r="BV636" s="41" t="str">
        <f>IF(AE636&lt;&gt;"","Landowner: "&amp;AE636&amp;".","")</f>
        <v/>
      </c>
      <c r="BW636" s="41" t="str">
        <f>IF(AF636&lt;&gt;"","Element Occurrence ID: "&amp;AF636&amp;".","")</f>
        <v/>
      </c>
      <c r="BX636" s="41" t="str">
        <f t="shared" si="101"/>
        <v/>
      </c>
      <c r="BY636" t="str">
        <f t="shared" si="102"/>
        <v/>
      </c>
      <c r="BZ636" s="41" t="str">
        <f t="shared" si="103"/>
        <v/>
      </c>
      <c r="CA636" t="str">
        <f t="shared" si="104"/>
        <v/>
      </c>
      <c r="CB636" s="41" t="str">
        <f>IF(AU636&lt;&gt;"","Area immediately surrounding specimen: "&amp;AU636&amp;".","")</f>
        <v/>
      </c>
      <c r="CC636" s="41" t="str">
        <f>IF(T636&lt;&gt;"","Habit: "&amp;T636&amp;".","")</f>
        <v/>
      </c>
      <c r="CD636" s="41" t="str">
        <f>IF(U636&lt;&gt;"","Life history habit: "&amp;U636&amp;".","")</f>
        <v/>
      </c>
      <c r="CE636" s="41" t="str">
        <f>IF(V636&lt;&gt;"","Graminoid habit: "&amp;V636&amp;".","")</f>
        <v/>
      </c>
      <c r="CF636" s="41" t="str">
        <f>IF(W636&lt;&gt;"","Flower color: "&amp;W636&amp;".","")</f>
        <v/>
      </c>
      <c r="CG636" s="41" t="str">
        <f>IF(X636&lt;&gt;"","Height in centimeters: "&amp;X636&amp;".","")</f>
        <v/>
      </c>
      <c r="CH636" s="41" t="str">
        <f>IF(Y636&lt;&gt;"",Y636&amp;".","")</f>
        <v/>
      </c>
      <c r="CI636" s="41" t="str">
        <f t="shared" si="105"/>
        <v/>
      </c>
      <c r="CJ636" t="str">
        <f t="shared" si="106"/>
        <v/>
      </c>
      <c r="CK636" s="41" t="str">
        <f>IF(T636&lt;&gt;"","''habit'':"&amp;"''"&amp;T636&amp;"'',","")</f>
        <v/>
      </c>
      <c r="CL636" s="41" t="str">
        <f>IF(U636&lt;&gt;"","''life cycle habit'':"&amp;"''"&amp;U636&amp;"'',","")</f>
        <v/>
      </c>
      <c r="CM636" s="41" t="str">
        <f>IF(V636&lt;&gt;"","''graminoidHabit'':"&amp;"''"&amp;V636&amp;"'',","")</f>
        <v/>
      </c>
      <c r="CN636" s="41" t="str">
        <f>IF(W636&lt;&gt;"","''flower color'':"&amp;"''"&amp;W636&amp;"'',","")</f>
        <v/>
      </c>
      <c r="CO636" s="41" t="str">
        <f>IF(X636&lt;&gt;"","''heightInCentimeters'':"&amp;X636&amp;",","")</f>
        <v/>
      </c>
      <c r="CP636" s="41" t="str">
        <f>IF(Y636&lt;&gt;"",Y636,"")</f>
        <v/>
      </c>
      <c r="CQ636" s="41" t="str">
        <f t="shared" si="107"/>
        <v/>
      </c>
      <c r="CR636" s="42" t="str">
        <f t="shared" si="108"/>
        <v/>
      </c>
      <c r="CS636" t="str">
        <f t="shared" si="109"/>
        <v/>
      </c>
      <c r="CT636" t="str">
        <f>IF(L636="Y","tissue","")</f>
        <v/>
      </c>
      <c r="CU636" t="str">
        <f>IF(L636="Y","in collection","")</f>
        <v/>
      </c>
      <c r="CV636" t="str">
        <f>IF(L636="Y","dessicated","")</f>
        <v/>
      </c>
    </row>
    <row r="637" spans="1:100" ht="16.5" x14ac:dyDescent="0.3">
      <c r="A637" s="7"/>
      <c r="B637" s="19"/>
      <c r="C637" s="19"/>
      <c r="D637" s="19"/>
      <c r="E637" s="19"/>
      <c r="F637" s="19"/>
      <c r="G637" s="10"/>
      <c r="H637" s="14"/>
      <c r="I637" s="19"/>
      <c r="J637" s="19"/>
      <c r="K637" s="10"/>
      <c r="L637" s="19"/>
      <c r="M637" s="19"/>
      <c r="N637" s="19"/>
      <c r="O637" s="19"/>
      <c r="P637" s="19"/>
      <c r="Q637" s="24"/>
      <c r="R637" s="14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29"/>
      <c r="AL637" s="29"/>
      <c r="AM637" s="7"/>
      <c r="AN637" s="7"/>
      <c r="AO637" s="7"/>
      <c r="AP637" s="19"/>
      <c r="AQ637" s="19"/>
      <c r="AR637" s="19"/>
      <c r="AS637" s="14"/>
      <c r="AT637" s="19"/>
      <c r="AU637" s="19"/>
      <c r="AV637" s="19"/>
      <c r="AW637" s="14"/>
      <c r="AX637" s="19"/>
      <c r="AY637" s="19"/>
      <c r="AZ637" s="19"/>
      <c r="BA637" s="19"/>
      <c r="BB637" s="19"/>
      <c r="BC637" s="19"/>
      <c r="BD637" s="19"/>
      <c r="BE637" s="19"/>
      <c r="BF637" s="14"/>
      <c r="BG637" s="35" t="str">
        <f>IF(BB637&lt;&gt;"","&lt;a href='https://www.inaturalist.org/observations/"&amp;BB637&amp;" 'target='_blank' style='color: blue'&gt;iNaturalist Record: "&amp;BB637&amp;"&lt;/a&gt; ","")</f>
        <v/>
      </c>
      <c r="BH637" s="36" t="str">
        <f>IF(AT637&lt;&gt;"",AT637&amp;". ","")</f>
        <v/>
      </c>
      <c r="BI637" s="36" t="str">
        <f>IF(AV637&lt;&gt;"","Land use/disturbance history: "&amp;AV637&amp;". ","")</f>
        <v/>
      </c>
      <c r="BJ637" s="36" t="str">
        <f>IF(AW637&lt;&gt;"","Slope in degrees: "&amp;AW637&amp;". ","")</f>
        <v/>
      </c>
      <c r="BK637" s="36" t="str">
        <f>IF(AX637&lt;&gt;"","Slope aspect: "&amp;AX637&amp;". ","")</f>
        <v/>
      </c>
      <c r="BL637" s="36" t="str">
        <f>IF(AY637&lt;&gt;"","Soil description: "&amp;AY637&amp;". ","")</f>
        <v/>
      </c>
      <c r="BM637" s="36" t="str">
        <f>IF(BA637&lt;&gt;"","Terrain: "&amp;BA637&amp;". ","")</f>
        <v/>
      </c>
      <c r="BN637" s="36" t="str">
        <f t="shared" si="99"/>
        <v/>
      </c>
      <c r="BO637" t="str">
        <f t="shared" si="100"/>
        <v/>
      </c>
      <c r="BP637" t="str">
        <f>IF(BD637&lt;&gt;"","Permit: "&amp;BD637,"")</f>
        <v/>
      </c>
      <c r="BQ637" s="41" t="str">
        <f>IF(AA637="Abundant","Estimated frequency within viewshed: Abundant (&gt;500).",IF(AA637="Common","Estimated frequency within viewshed: Common (101-500).",IF(AA637="Frequent","Estimated frequency within viewshed: Frequent (11-100).",IF(AA637="Occasional","Estimated frequency within viewshed: Occasional (6-10).",IF(AA637="Rare","Estimated frequency within viewshed: Rare (1-5).","")))))</f>
        <v/>
      </c>
      <c r="BR637" s="41" t="str">
        <f>IF(B637&lt;&gt;"",B637&amp;". ","")</f>
        <v/>
      </c>
      <c r="BS637" s="41" t="str">
        <f>IF(M637="Same individual","Tissue sample collected.",IF(M637="Same population","Tissue sample collected from another individual in the same population.",""))</f>
        <v/>
      </c>
      <c r="BT637" s="41" t="str">
        <f>IF(R637&lt;&gt;"","Seed sample collected from "&amp;R637&amp;" plants within the same population.","")</f>
        <v/>
      </c>
      <c r="BU637" s="41" t="str">
        <f>IF(AB637&lt;&gt;"",AB637&amp;". ","")</f>
        <v/>
      </c>
      <c r="BV637" s="41" t="str">
        <f>IF(AE637&lt;&gt;"","Landowner: "&amp;AE637&amp;".","")</f>
        <v/>
      </c>
      <c r="BW637" s="41" t="str">
        <f>IF(AF637&lt;&gt;"","Element Occurrence ID: "&amp;AF637&amp;".","")</f>
        <v/>
      </c>
      <c r="BX637" s="41" t="str">
        <f t="shared" si="101"/>
        <v/>
      </c>
      <c r="BY637" t="str">
        <f t="shared" si="102"/>
        <v/>
      </c>
      <c r="BZ637" s="41" t="str">
        <f t="shared" si="103"/>
        <v/>
      </c>
      <c r="CA637" t="str">
        <f t="shared" si="104"/>
        <v/>
      </c>
      <c r="CB637" s="41" t="str">
        <f>IF(AU637&lt;&gt;"","Area immediately surrounding specimen: "&amp;AU637&amp;".","")</f>
        <v/>
      </c>
      <c r="CC637" s="41" t="str">
        <f>IF(T637&lt;&gt;"","Habit: "&amp;T637&amp;".","")</f>
        <v/>
      </c>
      <c r="CD637" s="41" t="str">
        <f>IF(U637&lt;&gt;"","Life history habit: "&amp;U637&amp;".","")</f>
        <v/>
      </c>
      <c r="CE637" s="41" t="str">
        <f>IF(V637&lt;&gt;"","Graminoid habit: "&amp;V637&amp;".","")</f>
        <v/>
      </c>
      <c r="CF637" s="41" t="str">
        <f>IF(W637&lt;&gt;"","Flower color: "&amp;W637&amp;".","")</f>
        <v/>
      </c>
      <c r="CG637" s="41" t="str">
        <f>IF(X637&lt;&gt;"","Height in centimeters: "&amp;X637&amp;".","")</f>
        <v/>
      </c>
      <c r="CH637" s="41" t="str">
        <f>IF(Y637&lt;&gt;"",Y637&amp;".","")</f>
        <v/>
      </c>
      <c r="CI637" s="41" t="str">
        <f t="shared" si="105"/>
        <v/>
      </c>
      <c r="CJ637" t="str">
        <f t="shared" si="106"/>
        <v/>
      </c>
      <c r="CK637" s="41" t="str">
        <f>IF(T637&lt;&gt;"","''habit'':"&amp;"''"&amp;T637&amp;"'',","")</f>
        <v/>
      </c>
      <c r="CL637" s="41" t="str">
        <f>IF(U637&lt;&gt;"","''life cycle habit'':"&amp;"''"&amp;U637&amp;"'',","")</f>
        <v/>
      </c>
      <c r="CM637" s="41" t="str">
        <f>IF(V637&lt;&gt;"","''graminoidHabit'':"&amp;"''"&amp;V637&amp;"'',","")</f>
        <v/>
      </c>
      <c r="CN637" s="41" t="str">
        <f>IF(W637&lt;&gt;"","''flower color'':"&amp;"''"&amp;W637&amp;"'',","")</f>
        <v/>
      </c>
      <c r="CO637" s="41" t="str">
        <f>IF(X637&lt;&gt;"","''heightInCentimeters'':"&amp;X637&amp;",","")</f>
        <v/>
      </c>
      <c r="CP637" s="41" t="str">
        <f>IF(Y637&lt;&gt;"",Y637,"")</f>
        <v/>
      </c>
      <c r="CQ637" s="41" t="str">
        <f t="shared" si="107"/>
        <v/>
      </c>
      <c r="CR637" s="42" t="str">
        <f t="shared" si="108"/>
        <v/>
      </c>
      <c r="CS637" t="str">
        <f t="shared" si="109"/>
        <v/>
      </c>
      <c r="CT637" t="str">
        <f>IF(L637="Y","tissue","")</f>
        <v/>
      </c>
      <c r="CU637" t="str">
        <f>IF(L637="Y","in collection","")</f>
        <v/>
      </c>
      <c r="CV637" t="str">
        <f>IF(L637="Y","dessicated","")</f>
        <v/>
      </c>
    </row>
    <row r="638" spans="1:100" ht="16.5" x14ac:dyDescent="0.3">
      <c r="A638" s="7"/>
      <c r="B638" s="19"/>
      <c r="C638" s="19"/>
      <c r="D638" s="19"/>
      <c r="E638" s="19"/>
      <c r="F638" s="19"/>
      <c r="G638" s="10"/>
      <c r="H638" s="14"/>
      <c r="I638" s="19"/>
      <c r="J638" s="19"/>
      <c r="K638" s="10"/>
      <c r="L638" s="19"/>
      <c r="M638" s="19"/>
      <c r="N638" s="19"/>
      <c r="O638" s="19"/>
      <c r="P638" s="19"/>
      <c r="Q638" s="24"/>
      <c r="R638" s="14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29"/>
      <c r="AL638" s="29"/>
      <c r="AM638" s="7"/>
      <c r="AN638" s="7"/>
      <c r="AO638" s="7"/>
      <c r="AP638" s="19"/>
      <c r="AQ638" s="19"/>
      <c r="AR638" s="19"/>
      <c r="AS638" s="14"/>
      <c r="AT638" s="19"/>
      <c r="AU638" s="19"/>
      <c r="AV638" s="19"/>
      <c r="AW638" s="14"/>
      <c r="AX638" s="19"/>
      <c r="AY638" s="19"/>
      <c r="AZ638" s="19"/>
      <c r="BA638" s="19"/>
      <c r="BB638" s="19"/>
      <c r="BC638" s="19"/>
      <c r="BD638" s="19"/>
      <c r="BE638" s="19"/>
      <c r="BF638" s="14"/>
      <c r="BG638" s="35" t="str">
        <f>IF(BB638&lt;&gt;"","&lt;a href='https://www.inaturalist.org/observations/"&amp;BB638&amp;" 'target='_blank' style='color: blue'&gt;iNaturalist Record: "&amp;BB638&amp;"&lt;/a&gt; ","")</f>
        <v/>
      </c>
      <c r="BH638" s="36" t="str">
        <f>IF(AT638&lt;&gt;"",AT638&amp;". ","")</f>
        <v/>
      </c>
      <c r="BI638" s="36" t="str">
        <f>IF(AV638&lt;&gt;"","Land use/disturbance history: "&amp;AV638&amp;". ","")</f>
        <v/>
      </c>
      <c r="BJ638" s="36" t="str">
        <f>IF(AW638&lt;&gt;"","Slope in degrees: "&amp;AW638&amp;". ","")</f>
        <v/>
      </c>
      <c r="BK638" s="36" t="str">
        <f>IF(AX638&lt;&gt;"","Slope aspect: "&amp;AX638&amp;". ","")</f>
        <v/>
      </c>
      <c r="BL638" s="36" t="str">
        <f>IF(AY638&lt;&gt;"","Soil description: "&amp;AY638&amp;". ","")</f>
        <v/>
      </c>
      <c r="BM638" s="36" t="str">
        <f>IF(BA638&lt;&gt;"","Terrain: "&amp;BA638&amp;". ","")</f>
        <v/>
      </c>
      <c r="BN638" s="36" t="str">
        <f t="shared" si="99"/>
        <v/>
      </c>
      <c r="BO638" t="str">
        <f t="shared" si="100"/>
        <v/>
      </c>
      <c r="BP638" t="str">
        <f>IF(BD638&lt;&gt;"","Permit: "&amp;BD638,"")</f>
        <v/>
      </c>
      <c r="BQ638" s="41" t="str">
        <f>IF(AA638="Abundant","Estimated frequency within viewshed: Abundant (&gt;500).",IF(AA638="Common","Estimated frequency within viewshed: Common (101-500).",IF(AA638="Frequent","Estimated frequency within viewshed: Frequent (11-100).",IF(AA638="Occasional","Estimated frequency within viewshed: Occasional (6-10).",IF(AA638="Rare","Estimated frequency within viewshed: Rare (1-5).","")))))</f>
        <v/>
      </c>
      <c r="BR638" s="41" t="str">
        <f>IF(B638&lt;&gt;"",B638&amp;". ","")</f>
        <v/>
      </c>
      <c r="BS638" s="41" t="str">
        <f>IF(M638="Same individual","Tissue sample collected.",IF(M638="Same population","Tissue sample collected from another individual in the same population.",""))</f>
        <v/>
      </c>
      <c r="BT638" s="41" t="str">
        <f>IF(R638&lt;&gt;"","Seed sample collected from "&amp;R638&amp;" plants within the same population.","")</f>
        <v/>
      </c>
      <c r="BU638" s="41" t="str">
        <f>IF(AB638&lt;&gt;"",AB638&amp;". ","")</f>
        <v/>
      </c>
      <c r="BV638" s="41" t="str">
        <f>IF(AE638&lt;&gt;"","Landowner: "&amp;AE638&amp;".","")</f>
        <v/>
      </c>
      <c r="BW638" s="41" t="str">
        <f>IF(AF638&lt;&gt;"","Element Occurrence ID: "&amp;AF638&amp;".","")</f>
        <v/>
      </c>
      <c r="BX638" s="41" t="str">
        <f t="shared" si="101"/>
        <v/>
      </c>
      <c r="BY638" t="str">
        <f t="shared" si="102"/>
        <v/>
      </c>
      <c r="BZ638" s="41" t="str">
        <f t="shared" si="103"/>
        <v/>
      </c>
      <c r="CA638" t="str">
        <f t="shared" si="104"/>
        <v/>
      </c>
      <c r="CB638" s="41" t="str">
        <f>IF(AU638&lt;&gt;"","Area immediately surrounding specimen: "&amp;AU638&amp;".","")</f>
        <v/>
      </c>
      <c r="CC638" s="41" t="str">
        <f>IF(T638&lt;&gt;"","Habit: "&amp;T638&amp;".","")</f>
        <v/>
      </c>
      <c r="CD638" s="41" t="str">
        <f>IF(U638&lt;&gt;"","Life history habit: "&amp;U638&amp;".","")</f>
        <v/>
      </c>
      <c r="CE638" s="41" t="str">
        <f>IF(V638&lt;&gt;"","Graminoid habit: "&amp;V638&amp;".","")</f>
        <v/>
      </c>
      <c r="CF638" s="41" t="str">
        <f>IF(W638&lt;&gt;"","Flower color: "&amp;W638&amp;".","")</f>
        <v/>
      </c>
      <c r="CG638" s="41" t="str">
        <f>IF(X638&lt;&gt;"","Height in centimeters: "&amp;X638&amp;".","")</f>
        <v/>
      </c>
      <c r="CH638" s="41" t="str">
        <f>IF(Y638&lt;&gt;"",Y638&amp;".","")</f>
        <v/>
      </c>
      <c r="CI638" s="41" t="str">
        <f t="shared" si="105"/>
        <v/>
      </c>
      <c r="CJ638" t="str">
        <f t="shared" si="106"/>
        <v/>
      </c>
      <c r="CK638" s="41" t="str">
        <f>IF(T638&lt;&gt;"","''habit'':"&amp;"''"&amp;T638&amp;"'',","")</f>
        <v/>
      </c>
      <c r="CL638" s="41" t="str">
        <f>IF(U638&lt;&gt;"","''life cycle habit'':"&amp;"''"&amp;U638&amp;"'',","")</f>
        <v/>
      </c>
      <c r="CM638" s="41" t="str">
        <f>IF(V638&lt;&gt;"","''graminoidHabit'':"&amp;"''"&amp;V638&amp;"'',","")</f>
        <v/>
      </c>
      <c r="CN638" s="41" t="str">
        <f>IF(W638&lt;&gt;"","''flower color'':"&amp;"''"&amp;W638&amp;"'',","")</f>
        <v/>
      </c>
      <c r="CO638" s="41" t="str">
        <f>IF(X638&lt;&gt;"","''heightInCentimeters'':"&amp;X638&amp;",","")</f>
        <v/>
      </c>
      <c r="CP638" s="41" t="str">
        <f>IF(Y638&lt;&gt;"",Y638,"")</f>
        <v/>
      </c>
      <c r="CQ638" s="41" t="str">
        <f t="shared" si="107"/>
        <v/>
      </c>
      <c r="CR638" s="42" t="str">
        <f t="shared" si="108"/>
        <v/>
      </c>
      <c r="CS638" t="str">
        <f t="shared" si="109"/>
        <v/>
      </c>
      <c r="CT638" t="str">
        <f>IF(L638="Y","tissue","")</f>
        <v/>
      </c>
      <c r="CU638" t="str">
        <f>IF(L638="Y","in collection","")</f>
        <v/>
      </c>
      <c r="CV638" t="str">
        <f>IF(L638="Y","dessicated","")</f>
        <v/>
      </c>
    </row>
    <row r="639" spans="1:100" ht="16.5" x14ac:dyDescent="0.3">
      <c r="A639" s="7"/>
      <c r="B639" s="19"/>
      <c r="C639" s="19"/>
      <c r="D639" s="19"/>
      <c r="E639" s="19"/>
      <c r="F639" s="19"/>
      <c r="G639" s="10"/>
      <c r="H639" s="14"/>
      <c r="I639" s="19"/>
      <c r="J639" s="19"/>
      <c r="K639" s="10"/>
      <c r="L639" s="19"/>
      <c r="M639" s="19"/>
      <c r="N639" s="19"/>
      <c r="O639" s="19"/>
      <c r="P639" s="19"/>
      <c r="Q639" s="24"/>
      <c r="R639" s="14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29"/>
      <c r="AL639" s="29"/>
      <c r="AM639" s="7"/>
      <c r="AN639" s="7"/>
      <c r="AO639" s="7"/>
      <c r="AP639" s="19"/>
      <c r="AQ639" s="19"/>
      <c r="AR639" s="19"/>
      <c r="AS639" s="14"/>
      <c r="AT639" s="19"/>
      <c r="AU639" s="19"/>
      <c r="AV639" s="19"/>
      <c r="AW639" s="14"/>
      <c r="AX639" s="19"/>
      <c r="AY639" s="19"/>
      <c r="AZ639" s="19"/>
      <c r="BA639" s="19"/>
      <c r="BB639" s="19"/>
      <c r="BC639" s="19"/>
      <c r="BD639" s="19"/>
      <c r="BE639" s="19"/>
      <c r="BF639" s="14"/>
      <c r="BG639" s="35" t="str">
        <f>IF(BB639&lt;&gt;"","&lt;a href='https://www.inaturalist.org/observations/"&amp;BB639&amp;" 'target='_blank' style='color: blue'&gt;iNaturalist Record: "&amp;BB639&amp;"&lt;/a&gt; ","")</f>
        <v/>
      </c>
      <c r="BH639" s="36" t="str">
        <f>IF(AT639&lt;&gt;"",AT639&amp;". ","")</f>
        <v/>
      </c>
      <c r="BI639" s="36" t="str">
        <f>IF(AV639&lt;&gt;"","Land use/disturbance history: "&amp;AV639&amp;". ","")</f>
        <v/>
      </c>
      <c r="BJ639" s="36" t="str">
        <f>IF(AW639&lt;&gt;"","Slope in degrees: "&amp;AW639&amp;". ","")</f>
        <v/>
      </c>
      <c r="BK639" s="36" t="str">
        <f>IF(AX639&lt;&gt;"","Slope aspect: "&amp;AX639&amp;". ","")</f>
        <v/>
      </c>
      <c r="BL639" s="36" t="str">
        <f>IF(AY639&lt;&gt;"","Soil description: "&amp;AY639&amp;". ","")</f>
        <v/>
      </c>
      <c r="BM639" s="36" t="str">
        <f>IF(BA639&lt;&gt;"","Terrain: "&amp;BA639&amp;". ","")</f>
        <v/>
      </c>
      <c r="BN639" s="36" t="str">
        <f t="shared" si="99"/>
        <v/>
      </c>
      <c r="BO639" t="str">
        <f t="shared" si="100"/>
        <v/>
      </c>
      <c r="BP639" t="str">
        <f>IF(BD639&lt;&gt;"","Permit: "&amp;BD639,"")</f>
        <v/>
      </c>
      <c r="BQ639" s="41" t="str">
        <f>IF(AA639="Abundant","Estimated frequency within viewshed: Abundant (&gt;500).",IF(AA639="Common","Estimated frequency within viewshed: Common (101-500).",IF(AA639="Frequent","Estimated frequency within viewshed: Frequent (11-100).",IF(AA639="Occasional","Estimated frequency within viewshed: Occasional (6-10).",IF(AA639="Rare","Estimated frequency within viewshed: Rare (1-5).","")))))</f>
        <v/>
      </c>
      <c r="BR639" s="41" t="str">
        <f>IF(B639&lt;&gt;"",B639&amp;". ","")</f>
        <v/>
      </c>
      <c r="BS639" s="41" t="str">
        <f>IF(M639="Same individual","Tissue sample collected.",IF(M639="Same population","Tissue sample collected from another individual in the same population.",""))</f>
        <v/>
      </c>
      <c r="BT639" s="41" t="str">
        <f>IF(R639&lt;&gt;"","Seed sample collected from "&amp;R639&amp;" plants within the same population.","")</f>
        <v/>
      </c>
      <c r="BU639" s="41" t="str">
        <f>IF(AB639&lt;&gt;"",AB639&amp;". ","")</f>
        <v/>
      </c>
      <c r="BV639" s="41" t="str">
        <f>IF(AE639&lt;&gt;"","Landowner: "&amp;AE639&amp;".","")</f>
        <v/>
      </c>
      <c r="BW639" s="41" t="str">
        <f>IF(AF639&lt;&gt;"","Element Occurrence ID: "&amp;AF639&amp;".","")</f>
        <v/>
      </c>
      <c r="BX639" s="41" t="str">
        <f t="shared" si="101"/>
        <v/>
      </c>
      <c r="BY639" t="str">
        <f t="shared" si="102"/>
        <v/>
      </c>
      <c r="BZ639" s="41" t="str">
        <f t="shared" si="103"/>
        <v/>
      </c>
      <c r="CA639" t="str">
        <f t="shared" si="104"/>
        <v/>
      </c>
      <c r="CB639" s="41" t="str">
        <f>IF(AU639&lt;&gt;"","Area immediately surrounding specimen: "&amp;AU639&amp;".","")</f>
        <v/>
      </c>
      <c r="CC639" s="41" t="str">
        <f>IF(T639&lt;&gt;"","Habit: "&amp;T639&amp;".","")</f>
        <v/>
      </c>
      <c r="CD639" s="41" t="str">
        <f>IF(U639&lt;&gt;"","Life history habit: "&amp;U639&amp;".","")</f>
        <v/>
      </c>
      <c r="CE639" s="41" t="str">
        <f>IF(V639&lt;&gt;"","Graminoid habit: "&amp;V639&amp;".","")</f>
        <v/>
      </c>
      <c r="CF639" s="41" t="str">
        <f>IF(W639&lt;&gt;"","Flower color: "&amp;W639&amp;".","")</f>
        <v/>
      </c>
      <c r="CG639" s="41" t="str">
        <f>IF(X639&lt;&gt;"","Height in centimeters: "&amp;X639&amp;".","")</f>
        <v/>
      </c>
      <c r="CH639" s="41" t="str">
        <f>IF(Y639&lt;&gt;"",Y639&amp;".","")</f>
        <v/>
      </c>
      <c r="CI639" s="41" t="str">
        <f t="shared" si="105"/>
        <v/>
      </c>
      <c r="CJ639" t="str">
        <f t="shared" si="106"/>
        <v/>
      </c>
      <c r="CK639" s="41" t="str">
        <f>IF(T639&lt;&gt;"","''habit'':"&amp;"''"&amp;T639&amp;"'',","")</f>
        <v/>
      </c>
      <c r="CL639" s="41" t="str">
        <f>IF(U639&lt;&gt;"","''life cycle habit'':"&amp;"''"&amp;U639&amp;"'',","")</f>
        <v/>
      </c>
      <c r="CM639" s="41" t="str">
        <f>IF(V639&lt;&gt;"","''graminoidHabit'':"&amp;"''"&amp;V639&amp;"'',","")</f>
        <v/>
      </c>
      <c r="CN639" s="41" t="str">
        <f>IF(W639&lt;&gt;"","''flower color'':"&amp;"''"&amp;W639&amp;"'',","")</f>
        <v/>
      </c>
      <c r="CO639" s="41" t="str">
        <f>IF(X639&lt;&gt;"","''heightInCentimeters'':"&amp;X639&amp;",","")</f>
        <v/>
      </c>
      <c r="CP639" s="41" t="str">
        <f>IF(Y639&lt;&gt;"",Y639,"")</f>
        <v/>
      </c>
      <c r="CQ639" s="41" t="str">
        <f t="shared" si="107"/>
        <v/>
      </c>
      <c r="CR639" s="42" t="str">
        <f t="shared" si="108"/>
        <v/>
      </c>
      <c r="CS639" t="str">
        <f t="shared" si="109"/>
        <v/>
      </c>
      <c r="CT639" t="str">
        <f>IF(L639="Y","tissue","")</f>
        <v/>
      </c>
      <c r="CU639" t="str">
        <f>IF(L639="Y","in collection","")</f>
        <v/>
      </c>
      <c r="CV639" t="str">
        <f>IF(L639="Y","dessicated","")</f>
        <v/>
      </c>
    </row>
    <row r="640" spans="1:100" ht="16.5" x14ac:dyDescent="0.3">
      <c r="A640" s="7"/>
      <c r="B640" s="19"/>
      <c r="C640" s="19"/>
      <c r="D640" s="19"/>
      <c r="E640" s="19"/>
      <c r="F640" s="19"/>
      <c r="G640" s="10"/>
      <c r="H640" s="14"/>
      <c r="I640" s="19"/>
      <c r="J640" s="19"/>
      <c r="K640" s="10"/>
      <c r="L640" s="19"/>
      <c r="M640" s="19"/>
      <c r="N640" s="19"/>
      <c r="O640" s="19"/>
      <c r="P640" s="19"/>
      <c r="Q640" s="24"/>
      <c r="R640" s="14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29"/>
      <c r="AL640" s="29"/>
      <c r="AM640" s="7"/>
      <c r="AN640" s="7"/>
      <c r="AO640" s="7"/>
      <c r="AP640" s="19"/>
      <c r="AQ640" s="19"/>
      <c r="AR640" s="19"/>
      <c r="AS640" s="14"/>
      <c r="AT640" s="19"/>
      <c r="AU640" s="19"/>
      <c r="AV640" s="19"/>
      <c r="AW640" s="14"/>
      <c r="AX640" s="19"/>
      <c r="AY640" s="19"/>
      <c r="AZ640" s="19"/>
      <c r="BA640" s="19"/>
      <c r="BB640" s="19"/>
      <c r="BC640" s="19"/>
      <c r="BD640" s="19"/>
      <c r="BE640" s="19"/>
      <c r="BF640" s="14"/>
      <c r="BG640" s="35" t="str">
        <f>IF(BB640&lt;&gt;"","&lt;a href='https://www.inaturalist.org/observations/"&amp;BB640&amp;" 'target='_blank' style='color: blue'&gt;iNaturalist Record: "&amp;BB640&amp;"&lt;/a&gt; ","")</f>
        <v/>
      </c>
      <c r="BH640" s="36" t="str">
        <f>IF(AT640&lt;&gt;"",AT640&amp;". ","")</f>
        <v/>
      </c>
      <c r="BI640" s="36" t="str">
        <f>IF(AV640&lt;&gt;"","Land use/disturbance history: "&amp;AV640&amp;". ","")</f>
        <v/>
      </c>
      <c r="BJ640" s="36" t="str">
        <f>IF(AW640&lt;&gt;"","Slope in degrees: "&amp;AW640&amp;". ","")</f>
        <v/>
      </c>
      <c r="BK640" s="36" t="str">
        <f>IF(AX640&lt;&gt;"","Slope aspect: "&amp;AX640&amp;". ","")</f>
        <v/>
      </c>
      <c r="BL640" s="36" t="str">
        <f>IF(AY640&lt;&gt;"","Soil description: "&amp;AY640&amp;". ","")</f>
        <v/>
      </c>
      <c r="BM640" s="36" t="str">
        <f>IF(BA640&lt;&gt;"","Terrain: "&amp;BA640&amp;". ","")</f>
        <v/>
      </c>
      <c r="BN640" s="36" t="str">
        <f t="shared" si="99"/>
        <v/>
      </c>
      <c r="BO640" t="str">
        <f t="shared" si="100"/>
        <v/>
      </c>
      <c r="BP640" t="str">
        <f>IF(BD640&lt;&gt;"","Permit: "&amp;BD640,"")</f>
        <v/>
      </c>
      <c r="BQ640" s="41" t="str">
        <f>IF(AA640="Abundant","Estimated frequency within viewshed: Abundant (&gt;500).",IF(AA640="Common","Estimated frequency within viewshed: Common (101-500).",IF(AA640="Frequent","Estimated frequency within viewshed: Frequent (11-100).",IF(AA640="Occasional","Estimated frequency within viewshed: Occasional (6-10).",IF(AA640="Rare","Estimated frequency within viewshed: Rare (1-5).","")))))</f>
        <v/>
      </c>
      <c r="BR640" s="41" t="str">
        <f>IF(B640&lt;&gt;"",B640&amp;". ","")</f>
        <v/>
      </c>
      <c r="BS640" s="41" t="str">
        <f>IF(M640="Same individual","Tissue sample collected.",IF(M640="Same population","Tissue sample collected from another individual in the same population.",""))</f>
        <v/>
      </c>
      <c r="BT640" s="41" t="str">
        <f>IF(R640&lt;&gt;"","Seed sample collected from "&amp;R640&amp;" plants within the same population.","")</f>
        <v/>
      </c>
      <c r="BU640" s="41" t="str">
        <f>IF(AB640&lt;&gt;"",AB640&amp;". ","")</f>
        <v/>
      </c>
      <c r="BV640" s="41" t="str">
        <f>IF(AE640&lt;&gt;"","Landowner: "&amp;AE640&amp;".","")</f>
        <v/>
      </c>
      <c r="BW640" s="41" t="str">
        <f>IF(AF640&lt;&gt;"","Element Occurrence ID: "&amp;AF640&amp;".","")</f>
        <v/>
      </c>
      <c r="BX640" s="41" t="str">
        <f t="shared" si="101"/>
        <v/>
      </c>
      <c r="BY640" t="str">
        <f t="shared" si="102"/>
        <v/>
      </c>
      <c r="BZ640" s="41" t="str">
        <f t="shared" si="103"/>
        <v/>
      </c>
      <c r="CA640" t="str">
        <f t="shared" si="104"/>
        <v/>
      </c>
      <c r="CB640" s="41" t="str">
        <f>IF(AU640&lt;&gt;"","Area immediately surrounding specimen: "&amp;AU640&amp;".","")</f>
        <v/>
      </c>
      <c r="CC640" s="41" t="str">
        <f>IF(T640&lt;&gt;"","Habit: "&amp;T640&amp;".","")</f>
        <v/>
      </c>
      <c r="CD640" s="41" t="str">
        <f>IF(U640&lt;&gt;"","Life history habit: "&amp;U640&amp;".","")</f>
        <v/>
      </c>
      <c r="CE640" s="41" t="str">
        <f>IF(V640&lt;&gt;"","Graminoid habit: "&amp;V640&amp;".","")</f>
        <v/>
      </c>
      <c r="CF640" s="41" t="str">
        <f>IF(W640&lt;&gt;"","Flower color: "&amp;W640&amp;".","")</f>
        <v/>
      </c>
      <c r="CG640" s="41" t="str">
        <f>IF(X640&lt;&gt;"","Height in centimeters: "&amp;X640&amp;".","")</f>
        <v/>
      </c>
      <c r="CH640" s="41" t="str">
        <f>IF(Y640&lt;&gt;"",Y640&amp;".","")</f>
        <v/>
      </c>
      <c r="CI640" s="41" t="str">
        <f t="shared" si="105"/>
        <v/>
      </c>
      <c r="CJ640" t="str">
        <f t="shared" si="106"/>
        <v/>
      </c>
      <c r="CK640" s="41" t="str">
        <f>IF(T640&lt;&gt;"","''habit'':"&amp;"''"&amp;T640&amp;"'',","")</f>
        <v/>
      </c>
      <c r="CL640" s="41" t="str">
        <f>IF(U640&lt;&gt;"","''life cycle habit'':"&amp;"''"&amp;U640&amp;"'',","")</f>
        <v/>
      </c>
      <c r="CM640" s="41" t="str">
        <f>IF(V640&lt;&gt;"","''graminoidHabit'':"&amp;"''"&amp;V640&amp;"'',","")</f>
        <v/>
      </c>
      <c r="CN640" s="41" t="str">
        <f>IF(W640&lt;&gt;"","''flower color'':"&amp;"''"&amp;W640&amp;"'',","")</f>
        <v/>
      </c>
      <c r="CO640" s="41" t="str">
        <f>IF(X640&lt;&gt;"","''heightInCentimeters'':"&amp;X640&amp;",","")</f>
        <v/>
      </c>
      <c r="CP640" s="41" t="str">
        <f>IF(Y640&lt;&gt;"",Y640,"")</f>
        <v/>
      </c>
      <c r="CQ640" s="41" t="str">
        <f t="shared" si="107"/>
        <v/>
      </c>
      <c r="CR640" s="42" t="str">
        <f t="shared" si="108"/>
        <v/>
      </c>
      <c r="CS640" t="str">
        <f t="shared" si="109"/>
        <v/>
      </c>
      <c r="CT640" t="str">
        <f>IF(L640="Y","tissue","")</f>
        <v/>
      </c>
      <c r="CU640" t="str">
        <f>IF(L640="Y","in collection","")</f>
        <v/>
      </c>
      <c r="CV640" t="str">
        <f>IF(L640="Y","dessicated","")</f>
        <v/>
      </c>
    </row>
    <row r="641" spans="1:100" ht="16.5" x14ac:dyDescent="0.3">
      <c r="A641" s="7"/>
      <c r="B641" s="19"/>
      <c r="C641" s="19"/>
      <c r="D641" s="19"/>
      <c r="E641" s="19"/>
      <c r="F641" s="19"/>
      <c r="G641" s="10"/>
      <c r="H641" s="14"/>
      <c r="I641" s="19"/>
      <c r="J641" s="19"/>
      <c r="K641" s="10"/>
      <c r="L641" s="19"/>
      <c r="M641" s="19"/>
      <c r="N641" s="19"/>
      <c r="O641" s="19"/>
      <c r="P641" s="19"/>
      <c r="Q641" s="24"/>
      <c r="R641" s="14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29"/>
      <c r="AL641" s="29"/>
      <c r="AM641" s="7"/>
      <c r="AN641" s="7"/>
      <c r="AO641" s="7"/>
      <c r="AP641" s="19"/>
      <c r="AQ641" s="19"/>
      <c r="AR641" s="19"/>
      <c r="AS641" s="14"/>
      <c r="AT641" s="19"/>
      <c r="AU641" s="19"/>
      <c r="AV641" s="19"/>
      <c r="AW641" s="14"/>
      <c r="AX641" s="19"/>
      <c r="AY641" s="19"/>
      <c r="AZ641" s="19"/>
      <c r="BA641" s="19"/>
      <c r="BB641" s="19"/>
      <c r="BC641" s="19"/>
      <c r="BD641" s="19"/>
      <c r="BE641" s="19"/>
      <c r="BF641" s="14"/>
      <c r="BG641" s="35" t="str">
        <f>IF(BB641&lt;&gt;"","&lt;a href='https://www.inaturalist.org/observations/"&amp;BB641&amp;" 'target='_blank' style='color: blue'&gt;iNaturalist Record: "&amp;BB641&amp;"&lt;/a&gt; ","")</f>
        <v/>
      </c>
      <c r="BH641" s="36" t="str">
        <f>IF(AT641&lt;&gt;"",AT641&amp;". ","")</f>
        <v/>
      </c>
      <c r="BI641" s="36" t="str">
        <f>IF(AV641&lt;&gt;"","Land use/disturbance history: "&amp;AV641&amp;". ","")</f>
        <v/>
      </c>
      <c r="BJ641" s="36" t="str">
        <f>IF(AW641&lt;&gt;"","Slope in degrees: "&amp;AW641&amp;". ","")</f>
        <v/>
      </c>
      <c r="BK641" s="36" t="str">
        <f>IF(AX641&lt;&gt;"","Slope aspect: "&amp;AX641&amp;". ","")</f>
        <v/>
      </c>
      <c r="BL641" s="36" t="str">
        <f>IF(AY641&lt;&gt;"","Soil description: "&amp;AY641&amp;". ","")</f>
        <v/>
      </c>
      <c r="BM641" s="36" t="str">
        <f>IF(BA641&lt;&gt;"","Terrain: "&amp;BA641&amp;". ","")</f>
        <v/>
      </c>
      <c r="BN641" s="36" t="str">
        <f t="shared" si="99"/>
        <v/>
      </c>
      <c r="BO641" t="str">
        <f t="shared" si="100"/>
        <v/>
      </c>
      <c r="BP641" t="str">
        <f>IF(BD641&lt;&gt;"","Permit: "&amp;BD641,"")</f>
        <v/>
      </c>
      <c r="BQ641" s="41" t="str">
        <f>IF(AA641="Abundant","Estimated frequency within viewshed: Abundant (&gt;500).",IF(AA641="Common","Estimated frequency within viewshed: Common (101-500).",IF(AA641="Frequent","Estimated frequency within viewshed: Frequent (11-100).",IF(AA641="Occasional","Estimated frequency within viewshed: Occasional (6-10).",IF(AA641="Rare","Estimated frequency within viewshed: Rare (1-5).","")))))</f>
        <v/>
      </c>
      <c r="BR641" s="41" t="str">
        <f>IF(B641&lt;&gt;"",B641&amp;". ","")</f>
        <v/>
      </c>
      <c r="BS641" s="41" t="str">
        <f>IF(M641="Same individual","Tissue sample collected.",IF(M641="Same population","Tissue sample collected from another individual in the same population.",""))</f>
        <v/>
      </c>
      <c r="BT641" s="41" t="str">
        <f>IF(R641&lt;&gt;"","Seed sample collected from "&amp;R641&amp;" plants within the same population.","")</f>
        <v/>
      </c>
      <c r="BU641" s="41" t="str">
        <f>IF(AB641&lt;&gt;"",AB641&amp;". ","")</f>
        <v/>
      </c>
      <c r="BV641" s="41" t="str">
        <f>IF(AE641&lt;&gt;"","Landowner: "&amp;AE641&amp;".","")</f>
        <v/>
      </c>
      <c r="BW641" s="41" t="str">
        <f>IF(AF641&lt;&gt;"","Element Occurrence ID: "&amp;AF641&amp;".","")</f>
        <v/>
      </c>
      <c r="BX641" s="41" t="str">
        <f t="shared" si="101"/>
        <v/>
      </c>
      <c r="BY641" t="str">
        <f t="shared" si="102"/>
        <v/>
      </c>
      <c r="BZ641" s="41" t="str">
        <f t="shared" si="103"/>
        <v/>
      </c>
      <c r="CA641" t="str">
        <f t="shared" si="104"/>
        <v/>
      </c>
      <c r="CB641" s="41" t="str">
        <f>IF(AU641&lt;&gt;"","Area immediately surrounding specimen: "&amp;AU641&amp;".","")</f>
        <v/>
      </c>
      <c r="CC641" s="41" t="str">
        <f>IF(T641&lt;&gt;"","Habit: "&amp;T641&amp;".","")</f>
        <v/>
      </c>
      <c r="CD641" s="41" t="str">
        <f>IF(U641&lt;&gt;"","Life history habit: "&amp;U641&amp;".","")</f>
        <v/>
      </c>
      <c r="CE641" s="41" t="str">
        <f>IF(V641&lt;&gt;"","Graminoid habit: "&amp;V641&amp;".","")</f>
        <v/>
      </c>
      <c r="CF641" s="41" t="str">
        <f>IF(W641&lt;&gt;"","Flower color: "&amp;W641&amp;".","")</f>
        <v/>
      </c>
      <c r="CG641" s="41" t="str">
        <f>IF(X641&lt;&gt;"","Height in centimeters: "&amp;X641&amp;".","")</f>
        <v/>
      </c>
      <c r="CH641" s="41" t="str">
        <f>IF(Y641&lt;&gt;"",Y641&amp;".","")</f>
        <v/>
      </c>
      <c r="CI641" s="41" t="str">
        <f t="shared" si="105"/>
        <v/>
      </c>
      <c r="CJ641" t="str">
        <f t="shared" si="106"/>
        <v/>
      </c>
      <c r="CK641" s="41" t="str">
        <f>IF(T641&lt;&gt;"","''habit'':"&amp;"''"&amp;T641&amp;"'',","")</f>
        <v/>
      </c>
      <c r="CL641" s="41" t="str">
        <f>IF(U641&lt;&gt;"","''life cycle habit'':"&amp;"''"&amp;U641&amp;"'',","")</f>
        <v/>
      </c>
      <c r="CM641" s="41" t="str">
        <f>IF(V641&lt;&gt;"","''graminoidHabit'':"&amp;"''"&amp;V641&amp;"'',","")</f>
        <v/>
      </c>
      <c r="CN641" s="41" t="str">
        <f>IF(W641&lt;&gt;"","''flower color'':"&amp;"''"&amp;W641&amp;"'',","")</f>
        <v/>
      </c>
      <c r="CO641" s="41" t="str">
        <f>IF(X641&lt;&gt;"","''heightInCentimeters'':"&amp;X641&amp;",","")</f>
        <v/>
      </c>
      <c r="CP641" s="41" t="str">
        <f>IF(Y641&lt;&gt;"",Y641,"")</f>
        <v/>
      </c>
      <c r="CQ641" s="41" t="str">
        <f t="shared" si="107"/>
        <v/>
      </c>
      <c r="CR641" s="42" t="str">
        <f t="shared" si="108"/>
        <v/>
      </c>
      <c r="CS641" t="str">
        <f t="shared" si="109"/>
        <v/>
      </c>
      <c r="CT641" t="str">
        <f>IF(L641="Y","tissue","")</f>
        <v/>
      </c>
      <c r="CU641" t="str">
        <f>IF(L641="Y","in collection","")</f>
        <v/>
      </c>
      <c r="CV641" t="str">
        <f>IF(L641="Y","dessicated","")</f>
        <v/>
      </c>
    </row>
    <row r="642" spans="1:100" ht="16.5" x14ac:dyDescent="0.3">
      <c r="A642" s="7"/>
      <c r="B642" s="19"/>
      <c r="C642" s="19"/>
      <c r="D642" s="19"/>
      <c r="E642" s="19"/>
      <c r="F642" s="19"/>
      <c r="G642" s="10"/>
      <c r="H642" s="14"/>
      <c r="I642" s="19"/>
      <c r="J642" s="19"/>
      <c r="K642" s="10"/>
      <c r="L642" s="19"/>
      <c r="M642" s="19"/>
      <c r="N642" s="19"/>
      <c r="O642" s="19"/>
      <c r="P642" s="19"/>
      <c r="Q642" s="24"/>
      <c r="R642" s="14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29"/>
      <c r="AL642" s="29"/>
      <c r="AM642" s="7"/>
      <c r="AN642" s="7"/>
      <c r="AO642" s="7"/>
      <c r="AP642" s="19"/>
      <c r="AQ642" s="19"/>
      <c r="AR642" s="19"/>
      <c r="AS642" s="14"/>
      <c r="AT642" s="19"/>
      <c r="AU642" s="19"/>
      <c r="AV642" s="19"/>
      <c r="AW642" s="14"/>
      <c r="AX642" s="19"/>
      <c r="AY642" s="19"/>
      <c r="AZ642" s="19"/>
      <c r="BA642" s="19"/>
      <c r="BB642" s="19"/>
      <c r="BC642" s="19"/>
      <c r="BD642" s="19"/>
      <c r="BE642" s="19"/>
      <c r="BF642" s="14"/>
      <c r="BG642" s="35" t="str">
        <f>IF(BB642&lt;&gt;"","&lt;a href='https://www.inaturalist.org/observations/"&amp;BB642&amp;" 'target='_blank' style='color: blue'&gt;iNaturalist Record: "&amp;BB642&amp;"&lt;/a&gt; ","")</f>
        <v/>
      </c>
      <c r="BH642" s="36" t="str">
        <f>IF(AT642&lt;&gt;"",AT642&amp;". ","")</f>
        <v/>
      </c>
      <c r="BI642" s="36" t="str">
        <f>IF(AV642&lt;&gt;"","Land use/disturbance history: "&amp;AV642&amp;". ","")</f>
        <v/>
      </c>
      <c r="BJ642" s="36" t="str">
        <f>IF(AW642&lt;&gt;"","Slope in degrees: "&amp;AW642&amp;". ","")</f>
        <v/>
      </c>
      <c r="BK642" s="36" t="str">
        <f>IF(AX642&lt;&gt;"","Slope aspect: "&amp;AX642&amp;". ","")</f>
        <v/>
      </c>
      <c r="BL642" s="36" t="str">
        <f>IF(AY642&lt;&gt;"","Soil description: "&amp;AY642&amp;". ","")</f>
        <v/>
      </c>
      <c r="BM642" s="36" t="str">
        <f>IF(BA642&lt;&gt;"","Terrain: "&amp;BA642&amp;". ","")</f>
        <v/>
      </c>
      <c r="BN642" s="36" t="str">
        <f t="shared" si="99"/>
        <v/>
      </c>
      <c r="BO642" t="str">
        <f t="shared" si="100"/>
        <v/>
      </c>
      <c r="BP642" t="str">
        <f>IF(BD642&lt;&gt;"","Permit: "&amp;BD642,"")</f>
        <v/>
      </c>
      <c r="BQ642" s="41" t="str">
        <f>IF(AA642="Abundant","Estimated frequency within viewshed: Abundant (&gt;500).",IF(AA642="Common","Estimated frequency within viewshed: Common (101-500).",IF(AA642="Frequent","Estimated frequency within viewshed: Frequent (11-100).",IF(AA642="Occasional","Estimated frequency within viewshed: Occasional (6-10).",IF(AA642="Rare","Estimated frequency within viewshed: Rare (1-5).","")))))</f>
        <v/>
      </c>
      <c r="BR642" s="41" t="str">
        <f>IF(B642&lt;&gt;"",B642&amp;". ","")</f>
        <v/>
      </c>
      <c r="BS642" s="41" t="str">
        <f>IF(M642="Same individual","Tissue sample collected.",IF(M642="Same population","Tissue sample collected from another individual in the same population.",""))</f>
        <v/>
      </c>
      <c r="BT642" s="41" t="str">
        <f>IF(R642&lt;&gt;"","Seed sample collected from "&amp;R642&amp;" plants within the same population.","")</f>
        <v/>
      </c>
      <c r="BU642" s="41" t="str">
        <f>IF(AB642&lt;&gt;"",AB642&amp;". ","")</f>
        <v/>
      </c>
      <c r="BV642" s="41" t="str">
        <f>IF(AE642&lt;&gt;"","Landowner: "&amp;AE642&amp;".","")</f>
        <v/>
      </c>
      <c r="BW642" s="41" t="str">
        <f>IF(AF642&lt;&gt;"","Element Occurrence ID: "&amp;AF642&amp;".","")</f>
        <v/>
      </c>
      <c r="BX642" s="41" t="str">
        <f t="shared" si="101"/>
        <v/>
      </c>
      <c r="BY642" t="str">
        <f t="shared" si="102"/>
        <v/>
      </c>
      <c r="BZ642" s="41" t="str">
        <f t="shared" si="103"/>
        <v/>
      </c>
      <c r="CA642" t="str">
        <f t="shared" si="104"/>
        <v/>
      </c>
      <c r="CB642" s="41" t="str">
        <f>IF(AU642&lt;&gt;"","Area immediately surrounding specimen: "&amp;AU642&amp;".","")</f>
        <v/>
      </c>
      <c r="CC642" s="41" t="str">
        <f>IF(T642&lt;&gt;"","Habit: "&amp;T642&amp;".","")</f>
        <v/>
      </c>
      <c r="CD642" s="41" t="str">
        <f>IF(U642&lt;&gt;"","Life history habit: "&amp;U642&amp;".","")</f>
        <v/>
      </c>
      <c r="CE642" s="41" t="str">
        <f>IF(V642&lt;&gt;"","Graminoid habit: "&amp;V642&amp;".","")</f>
        <v/>
      </c>
      <c r="CF642" s="41" t="str">
        <f>IF(W642&lt;&gt;"","Flower color: "&amp;W642&amp;".","")</f>
        <v/>
      </c>
      <c r="CG642" s="41" t="str">
        <f>IF(X642&lt;&gt;"","Height in centimeters: "&amp;X642&amp;".","")</f>
        <v/>
      </c>
      <c r="CH642" s="41" t="str">
        <f>IF(Y642&lt;&gt;"",Y642&amp;".","")</f>
        <v/>
      </c>
      <c r="CI642" s="41" t="str">
        <f t="shared" si="105"/>
        <v/>
      </c>
      <c r="CJ642" t="str">
        <f t="shared" si="106"/>
        <v/>
      </c>
      <c r="CK642" s="41" t="str">
        <f>IF(T642&lt;&gt;"","''habit'':"&amp;"''"&amp;T642&amp;"'',","")</f>
        <v/>
      </c>
      <c r="CL642" s="41" t="str">
        <f>IF(U642&lt;&gt;"","''life cycle habit'':"&amp;"''"&amp;U642&amp;"'',","")</f>
        <v/>
      </c>
      <c r="CM642" s="41" t="str">
        <f>IF(V642&lt;&gt;"","''graminoidHabit'':"&amp;"''"&amp;V642&amp;"'',","")</f>
        <v/>
      </c>
      <c r="CN642" s="41" t="str">
        <f>IF(W642&lt;&gt;"","''flower color'':"&amp;"''"&amp;W642&amp;"'',","")</f>
        <v/>
      </c>
      <c r="CO642" s="41" t="str">
        <f>IF(X642&lt;&gt;"","''heightInCentimeters'':"&amp;X642&amp;",","")</f>
        <v/>
      </c>
      <c r="CP642" s="41" t="str">
        <f>IF(Y642&lt;&gt;"",Y642,"")</f>
        <v/>
      </c>
      <c r="CQ642" s="41" t="str">
        <f t="shared" si="107"/>
        <v/>
      </c>
      <c r="CR642" s="42" t="str">
        <f t="shared" si="108"/>
        <v/>
      </c>
      <c r="CS642" t="str">
        <f t="shared" si="109"/>
        <v/>
      </c>
      <c r="CT642" t="str">
        <f>IF(L642="Y","tissue","")</f>
        <v/>
      </c>
      <c r="CU642" t="str">
        <f>IF(L642="Y","in collection","")</f>
        <v/>
      </c>
      <c r="CV642" t="str">
        <f>IF(L642="Y","dessicated","")</f>
        <v/>
      </c>
    </row>
    <row r="643" spans="1:100" ht="16.5" x14ac:dyDescent="0.3">
      <c r="A643" s="7"/>
      <c r="B643" s="19"/>
      <c r="C643" s="19"/>
      <c r="D643" s="19"/>
      <c r="E643" s="19"/>
      <c r="F643" s="19"/>
      <c r="G643" s="10"/>
      <c r="H643" s="14"/>
      <c r="I643" s="19"/>
      <c r="J643" s="19"/>
      <c r="K643" s="10"/>
      <c r="L643" s="19"/>
      <c r="M643" s="19"/>
      <c r="N643" s="19"/>
      <c r="O643" s="19"/>
      <c r="P643" s="19"/>
      <c r="Q643" s="24"/>
      <c r="R643" s="14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29"/>
      <c r="AL643" s="29"/>
      <c r="AM643" s="7"/>
      <c r="AN643" s="7"/>
      <c r="AO643" s="7"/>
      <c r="AP643" s="19"/>
      <c r="AQ643" s="19"/>
      <c r="AR643" s="19"/>
      <c r="AS643" s="14"/>
      <c r="AT643" s="19"/>
      <c r="AU643" s="19"/>
      <c r="AV643" s="19"/>
      <c r="AW643" s="14"/>
      <c r="AX643" s="19"/>
      <c r="AY643" s="19"/>
      <c r="AZ643" s="19"/>
      <c r="BA643" s="19"/>
      <c r="BB643" s="19"/>
      <c r="BC643" s="19"/>
      <c r="BD643" s="19"/>
      <c r="BE643" s="19"/>
      <c r="BF643" s="14"/>
      <c r="BG643" s="35" t="str">
        <f>IF(BB643&lt;&gt;"","&lt;a href='https://www.inaturalist.org/observations/"&amp;BB643&amp;" 'target='_blank' style='color: blue'&gt;iNaturalist Record: "&amp;BB643&amp;"&lt;/a&gt; ","")</f>
        <v/>
      </c>
      <c r="BH643" s="36" t="str">
        <f>IF(AT643&lt;&gt;"",AT643&amp;". ","")</f>
        <v/>
      </c>
      <c r="BI643" s="36" t="str">
        <f>IF(AV643&lt;&gt;"","Land use/disturbance history: "&amp;AV643&amp;". ","")</f>
        <v/>
      </c>
      <c r="BJ643" s="36" t="str">
        <f>IF(AW643&lt;&gt;"","Slope in degrees: "&amp;AW643&amp;". ","")</f>
        <v/>
      </c>
      <c r="BK643" s="36" t="str">
        <f>IF(AX643&lt;&gt;"","Slope aspect: "&amp;AX643&amp;". ","")</f>
        <v/>
      </c>
      <c r="BL643" s="36" t="str">
        <f>IF(AY643&lt;&gt;"","Soil description: "&amp;AY643&amp;". ","")</f>
        <v/>
      </c>
      <c r="BM643" s="36" t="str">
        <f>IF(BA643&lt;&gt;"","Terrain: "&amp;BA643&amp;". ","")</f>
        <v/>
      </c>
      <c r="BN643" s="36" t="str">
        <f t="shared" si="99"/>
        <v/>
      </c>
      <c r="BO643" t="str">
        <f t="shared" si="100"/>
        <v/>
      </c>
      <c r="BP643" t="str">
        <f>IF(BD643&lt;&gt;"","Permit: "&amp;BD643,"")</f>
        <v/>
      </c>
      <c r="BQ643" s="41" t="str">
        <f>IF(AA643="Abundant","Estimated frequency within viewshed: Abundant (&gt;500).",IF(AA643="Common","Estimated frequency within viewshed: Common (101-500).",IF(AA643="Frequent","Estimated frequency within viewshed: Frequent (11-100).",IF(AA643="Occasional","Estimated frequency within viewshed: Occasional (6-10).",IF(AA643="Rare","Estimated frequency within viewshed: Rare (1-5).","")))))</f>
        <v/>
      </c>
      <c r="BR643" s="41" t="str">
        <f>IF(B643&lt;&gt;"",B643&amp;". ","")</f>
        <v/>
      </c>
      <c r="BS643" s="41" t="str">
        <f>IF(M643="Same individual","Tissue sample collected.",IF(M643="Same population","Tissue sample collected from another individual in the same population.",""))</f>
        <v/>
      </c>
      <c r="BT643" s="41" t="str">
        <f>IF(R643&lt;&gt;"","Seed sample collected from "&amp;R643&amp;" plants within the same population.","")</f>
        <v/>
      </c>
      <c r="BU643" s="41" t="str">
        <f>IF(AB643&lt;&gt;"",AB643&amp;". ","")</f>
        <v/>
      </c>
      <c r="BV643" s="41" t="str">
        <f>IF(AE643&lt;&gt;"","Landowner: "&amp;AE643&amp;".","")</f>
        <v/>
      </c>
      <c r="BW643" s="41" t="str">
        <f>IF(AF643&lt;&gt;"","Element Occurrence ID: "&amp;AF643&amp;".","")</f>
        <v/>
      </c>
      <c r="BX643" s="41" t="str">
        <f t="shared" si="101"/>
        <v/>
      </c>
      <c r="BY643" t="str">
        <f t="shared" si="102"/>
        <v/>
      </c>
      <c r="BZ643" s="41" t="str">
        <f t="shared" si="103"/>
        <v/>
      </c>
      <c r="CA643" t="str">
        <f t="shared" si="104"/>
        <v/>
      </c>
      <c r="CB643" s="41" t="str">
        <f>IF(AU643&lt;&gt;"","Area immediately surrounding specimen: "&amp;AU643&amp;".","")</f>
        <v/>
      </c>
      <c r="CC643" s="41" t="str">
        <f>IF(T643&lt;&gt;"","Habit: "&amp;T643&amp;".","")</f>
        <v/>
      </c>
      <c r="CD643" s="41" t="str">
        <f>IF(U643&lt;&gt;"","Life history habit: "&amp;U643&amp;".","")</f>
        <v/>
      </c>
      <c r="CE643" s="41" t="str">
        <f>IF(V643&lt;&gt;"","Graminoid habit: "&amp;V643&amp;".","")</f>
        <v/>
      </c>
      <c r="CF643" s="41" t="str">
        <f>IF(W643&lt;&gt;"","Flower color: "&amp;W643&amp;".","")</f>
        <v/>
      </c>
      <c r="CG643" s="41" t="str">
        <f>IF(X643&lt;&gt;"","Height in centimeters: "&amp;X643&amp;".","")</f>
        <v/>
      </c>
      <c r="CH643" s="41" t="str">
        <f>IF(Y643&lt;&gt;"",Y643&amp;".","")</f>
        <v/>
      </c>
      <c r="CI643" s="41" t="str">
        <f t="shared" si="105"/>
        <v/>
      </c>
      <c r="CJ643" t="str">
        <f t="shared" si="106"/>
        <v/>
      </c>
      <c r="CK643" s="41" t="str">
        <f>IF(T643&lt;&gt;"","''habit'':"&amp;"''"&amp;T643&amp;"'',","")</f>
        <v/>
      </c>
      <c r="CL643" s="41" t="str">
        <f>IF(U643&lt;&gt;"","''life cycle habit'':"&amp;"''"&amp;U643&amp;"'',","")</f>
        <v/>
      </c>
      <c r="CM643" s="41" t="str">
        <f>IF(V643&lt;&gt;"","''graminoidHabit'':"&amp;"''"&amp;V643&amp;"'',","")</f>
        <v/>
      </c>
      <c r="CN643" s="41" t="str">
        <f>IF(W643&lt;&gt;"","''flower color'':"&amp;"''"&amp;W643&amp;"'',","")</f>
        <v/>
      </c>
      <c r="CO643" s="41" t="str">
        <f>IF(X643&lt;&gt;"","''heightInCentimeters'':"&amp;X643&amp;",","")</f>
        <v/>
      </c>
      <c r="CP643" s="41" t="str">
        <f>IF(Y643&lt;&gt;"",Y643,"")</f>
        <v/>
      </c>
      <c r="CQ643" s="41" t="str">
        <f t="shared" si="107"/>
        <v/>
      </c>
      <c r="CR643" s="42" t="str">
        <f t="shared" si="108"/>
        <v/>
      </c>
      <c r="CS643" t="str">
        <f t="shared" si="109"/>
        <v/>
      </c>
      <c r="CT643" t="str">
        <f>IF(L643="Y","tissue","")</f>
        <v/>
      </c>
      <c r="CU643" t="str">
        <f>IF(L643="Y","in collection","")</f>
        <v/>
      </c>
      <c r="CV643" t="str">
        <f>IF(L643="Y","dessicated","")</f>
        <v/>
      </c>
    </row>
    <row r="644" spans="1:100" ht="16.5" x14ac:dyDescent="0.3">
      <c r="A644" s="7"/>
      <c r="B644" s="19"/>
      <c r="C644" s="19"/>
      <c r="D644" s="19"/>
      <c r="E644" s="19"/>
      <c r="F644" s="19"/>
      <c r="G644" s="10"/>
      <c r="H644" s="14"/>
      <c r="I644" s="19"/>
      <c r="J644" s="19"/>
      <c r="K644" s="10"/>
      <c r="L644" s="19"/>
      <c r="M644" s="19"/>
      <c r="N644" s="19"/>
      <c r="O644" s="19"/>
      <c r="P644" s="19"/>
      <c r="Q644" s="24"/>
      <c r="R644" s="14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29"/>
      <c r="AL644" s="29"/>
      <c r="AM644" s="7"/>
      <c r="AN644" s="7"/>
      <c r="AO644" s="7"/>
      <c r="AP644" s="19"/>
      <c r="AQ644" s="19"/>
      <c r="AR644" s="19"/>
      <c r="AS644" s="14"/>
      <c r="AT644" s="19"/>
      <c r="AU644" s="19"/>
      <c r="AV644" s="19"/>
      <c r="AW644" s="14"/>
      <c r="AX644" s="19"/>
      <c r="AY644" s="19"/>
      <c r="AZ644" s="19"/>
      <c r="BA644" s="19"/>
      <c r="BB644" s="19"/>
      <c r="BC644" s="19"/>
      <c r="BD644" s="19"/>
      <c r="BE644" s="19"/>
      <c r="BF644" s="14"/>
      <c r="BG644" s="35" t="str">
        <f>IF(BB644&lt;&gt;"","&lt;a href='https://www.inaturalist.org/observations/"&amp;BB644&amp;" 'target='_blank' style='color: blue'&gt;iNaturalist Record: "&amp;BB644&amp;"&lt;/a&gt; ","")</f>
        <v/>
      </c>
      <c r="BH644" s="36" t="str">
        <f>IF(AT644&lt;&gt;"",AT644&amp;". ","")</f>
        <v/>
      </c>
      <c r="BI644" s="36" t="str">
        <f>IF(AV644&lt;&gt;"","Land use/disturbance history: "&amp;AV644&amp;". ","")</f>
        <v/>
      </c>
      <c r="BJ644" s="36" t="str">
        <f>IF(AW644&lt;&gt;"","Slope in degrees: "&amp;AW644&amp;". ","")</f>
        <v/>
      </c>
      <c r="BK644" s="36" t="str">
        <f>IF(AX644&lt;&gt;"","Slope aspect: "&amp;AX644&amp;". ","")</f>
        <v/>
      </c>
      <c r="BL644" s="36" t="str">
        <f>IF(AY644&lt;&gt;"","Soil description: "&amp;AY644&amp;". ","")</f>
        <v/>
      </c>
      <c r="BM644" s="36" t="str">
        <f>IF(BA644&lt;&gt;"","Terrain: "&amp;BA644&amp;". ","")</f>
        <v/>
      </c>
      <c r="BN644" s="36" t="str">
        <f t="shared" ref="BN644:BN707" si="110">TRIM(BH644&amp;BI644&amp;BJ644&amp;BK644&amp;BL644&amp;BM644&amp;CB644)</f>
        <v/>
      </c>
      <c r="BO644" t="str">
        <f t="shared" ref="BO644:BO707" si="111">SUBSTITUTE(BN644,"..",".")</f>
        <v/>
      </c>
      <c r="BP644" t="str">
        <f>IF(BD644&lt;&gt;"","Permit: "&amp;BD644,"")</f>
        <v/>
      </c>
      <c r="BQ644" s="41" t="str">
        <f>IF(AA644="Abundant","Estimated frequency within viewshed: Abundant (&gt;500).",IF(AA644="Common","Estimated frequency within viewshed: Common (101-500).",IF(AA644="Frequent","Estimated frequency within viewshed: Frequent (11-100).",IF(AA644="Occasional","Estimated frequency within viewshed: Occasional (6-10).",IF(AA644="Rare","Estimated frequency within viewshed: Rare (1-5).","")))))</f>
        <v/>
      </c>
      <c r="BR644" s="41" t="str">
        <f>IF(B644&lt;&gt;"",B644&amp;". ","")</f>
        <v/>
      </c>
      <c r="BS644" s="41" t="str">
        <f>IF(M644="Same individual","Tissue sample collected.",IF(M644="Same population","Tissue sample collected from another individual in the same population.",""))</f>
        <v/>
      </c>
      <c r="BT644" s="41" t="str">
        <f>IF(R644&lt;&gt;"","Seed sample collected from "&amp;R644&amp;" plants within the same population.","")</f>
        <v/>
      </c>
      <c r="BU644" s="41" t="str">
        <f>IF(AB644&lt;&gt;"",AB644&amp;". ","")</f>
        <v/>
      </c>
      <c r="BV644" s="41" t="str">
        <f>IF(AE644&lt;&gt;"","Landowner: "&amp;AE644&amp;".","")</f>
        <v/>
      </c>
      <c r="BW644" s="41" t="str">
        <f>IF(AF644&lt;&gt;"","Element Occurrence ID: "&amp;AF644&amp;".","")</f>
        <v/>
      </c>
      <c r="BX644" s="41" t="str">
        <f t="shared" ref="BX644:BX707" si="112">TRIM(BV644&amp;" "&amp;BW644)</f>
        <v/>
      </c>
      <c r="BY644" t="str">
        <f t="shared" ref="BY644:BY707" si="113">SUBSTITUTE(BX644,"..",".")</f>
        <v/>
      </c>
      <c r="BZ644" s="41" t="str">
        <f t="shared" ref="BZ644:BZ707" si="114">TRIM(BR644&amp;BQ644&amp;BS644&amp;BT644&amp;BU644&amp;BG644)</f>
        <v/>
      </c>
      <c r="CA644" t="str">
        <f t="shared" ref="CA644:CA707" si="115">SUBSTITUTE(BZ644,"..",".")</f>
        <v/>
      </c>
      <c r="CB644" s="41" t="str">
        <f>IF(AU644&lt;&gt;"","Area immediately surrounding specimen: "&amp;AU644&amp;".","")</f>
        <v/>
      </c>
      <c r="CC644" s="41" t="str">
        <f>IF(T644&lt;&gt;"","Habit: "&amp;T644&amp;".","")</f>
        <v/>
      </c>
      <c r="CD644" s="41" t="str">
        <f>IF(U644&lt;&gt;"","Life history habit: "&amp;U644&amp;".","")</f>
        <v/>
      </c>
      <c r="CE644" s="41" t="str">
        <f>IF(V644&lt;&gt;"","Graminoid habit: "&amp;V644&amp;".","")</f>
        <v/>
      </c>
      <c r="CF644" s="41" t="str">
        <f>IF(W644&lt;&gt;"","Flower color: "&amp;W644&amp;".","")</f>
        <v/>
      </c>
      <c r="CG644" s="41" t="str">
        <f>IF(X644&lt;&gt;"","Height in centimeters: "&amp;X644&amp;".","")</f>
        <v/>
      </c>
      <c r="CH644" s="41" t="str">
        <f>IF(Y644&lt;&gt;"",Y644&amp;".","")</f>
        <v/>
      </c>
      <c r="CI644" s="41" t="str">
        <f t="shared" ref="CI644:CI707" si="116">TRIM(CC644&amp;" "&amp;CD644&amp;" "&amp;CE644&amp;" "&amp;CF644&amp;" "&amp;CG644&amp;" "&amp;CH644)</f>
        <v/>
      </c>
      <c r="CJ644" t="str">
        <f t="shared" ref="CJ644:CJ707" si="117">SUBSTITUTE(CI644,"..",".")</f>
        <v/>
      </c>
      <c r="CK644" s="41" t="str">
        <f>IF(T644&lt;&gt;"","''habit'':"&amp;"''"&amp;T644&amp;"'',","")</f>
        <v/>
      </c>
      <c r="CL644" s="41" t="str">
        <f>IF(U644&lt;&gt;"","''life cycle habit'':"&amp;"''"&amp;U644&amp;"'',","")</f>
        <v/>
      </c>
      <c r="CM644" s="41" t="str">
        <f>IF(V644&lt;&gt;"","''graminoidHabit'':"&amp;"''"&amp;V644&amp;"'',","")</f>
        <v/>
      </c>
      <c r="CN644" s="41" t="str">
        <f>IF(W644&lt;&gt;"","''flower color'':"&amp;"''"&amp;W644&amp;"'',","")</f>
        <v/>
      </c>
      <c r="CO644" s="41" t="str">
        <f>IF(X644&lt;&gt;"","''heightInCentimeters'':"&amp;X644&amp;",","")</f>
        <v/>
      </c>
      <c r="CP644" s="41" t="str">
        <f>IF(Y644&lt;&gt;"",Y644,"")</f>
        <v/>
      </c>
      <c r="CQ644" s="41" t="str">
        <f t="shared" ref="CQ644:CQ707" si="118">TRIM(CK644&amp;CL644&amp;CM644&amp;CN644&amp;CO644&amp;CP644)</f>
        <v/>
      </c>
      <c r="CR644" s="42" t="str">
        <f t="shared" ref="CR644:CR707" si="119">IF(AND(LEFT(CQ644)=",",RIGHT(CQ644)=","),MID(CQ644,2,LEN(CQ644)-2),IF(LEFT(CQ644)=",",MID(CQ644,2,LEN(CQ644)),IF(RIGHT(CQ644)=",",LEFT(CQ644,LEN(CQ644)-1),CQ644)))</f>
        <v/>
      </c>
      <c r="CS644" t="str">
        <f t="shared" ref="CS644:CS707" si="120">IF(CR644&lt;&gt;"","{"&amp;CR644&amp;"}","")</f>
        <v/>
      </c>
      <c r="CT644" t="str">
        <f>IF(L644="Y","tissue","")</f>
        <v/>
      </c>
      <c r="CU644" t="str">
        <f>IF(L644="Y","in collection","")</f>
        <v/>
      </c>
      <c r="CV644" t="str">
        <f>IF(L644="Y","dessicated","")</f>
        <v/>
      </c>
    </row>
    <row r="645" spans="1:100" ht="16.5" x14ac:dyDescent="0.3">
      <c r="A645" s="7"/>
      <c r="B645" s="19"/>
      <c r="C645" s="19"/>
      <c r="D645" s="19"/>
      <c r="E645" s="19"/>
      <c r="F645" s="19"/>
      <c r="G645" s="10"/>
      <c r="H645" s="14"/>
      <c r="I645" s="19"/>
      <c r="J645" s="19"/>
      <c r="K645" s="10"/>
      <c r="L645" s="19"/>
      <c r="M645" s="19"/>
      <c r="N645" s="19"/>
      <c r="O645" s="19"/>
      <c r="P645" s="19"/>
      <c r="Q645" s="24"/>
      <c r="R645" s="14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29"/>
      <c r="AL645" s="29"/>
      <c r="AM645" s="7"/>
      <c r="AN645" s="7"/>
      <c r="AO645" s="7"/>
      <c r="AP645" s="19"/>
      <c r="AQ645" s="19"/>
      <c r="AR645" s="19"/>
      <c r="AS645" s="14"/>
      <c r="AT645" s="19"/>
      <c r="AU645" s="19"/>
      <c r="AV645" s="19"/>
      <c r="AW645" s="14"/>
      <c r="AX645" s="19"/>
      <c r="AY645" s="19"/>
      <c r="AZ645" s="19"/>
      <c r="BA645" s="19"/>
      <c r="BB645" s="19"/>
      <c r="BC645" s="19"/>
      <c r="BD645" s="19"/>
      <c r="BE645" s="19"/>
      <c r="BF645" s="14"/>
      <c r="BG645" s="35" t="str">
        <f>IF(BB645&lt;&gt;"","&lt;a href='https://www.inaturalist.org/observations/"&amp;BB645&amp;" 'target='_blank' style='color: blue'&gt;iNaturalist Record: "&amp;BB645&amp;"&lt;/a&gt; ","")</f>
        <v/>
      </c>
      <c r="BH645" s="36" t="str">
        <f>IF(AT645&lt;&gt;"",AT645&amp;". ","")</f>
        <v/>
      </c>
      <c r="BI645" s="36" t="str">
        <f>IF(AV645&lt;&gt;"","Land use/disturbance history: "&amp;AV645&amp;". ","")</f>
        <v/>
      </c>
      <c r="BJ645" s="36" t="str">
        <f>IF(AW645&lt;&gt;"","Slope in degrees: "&amp;AW645&amp;". ","")</f>
        <v/>
      </c>
      <c r="BK645" s="36" t="str">
        <f>IF(AX645&lt;&gt;"","Slope aspect: "&amp;AX645&amp;". ","")</f>
        <v/>
      </c>
      <c r="BL645" s="36" t="str">
        <f>IF(AY645&lt;&gt;"","Soil description: "&amp;AY645&amp;". ","")</f>
        <v/>
      </c>
      <c r="BM645" s="36" t="str">
        <f>IF(BA645&lt;&gt;"","Terrain: "&amp;BA645&amp;". ","")</f>
        <v/>
      </c>
      <c r="BN645" s="36" t="str">
        <f t="shared" si="110"/>
        <v/>
      </c>
      <c r="BO645" t="str">
        <f t="shared" si="111"/>
        <v/>
      </c>
      <c r="BP645" t="str">
        <f>IF(BD645&lt;&gt;"","Permit: "&amp;BD645,"")</f>
        <v/>
      </c>
      <c r="BQ645" s="41" t="str">
        <f>IF(AA645="Abundant","Estimated frequency within viewshed: Abundant (&gt;500).",IF(AA645="Common","Estimated frequency within viewshed: Common (101-500).",IF(AA645="Frequent","Estimated frequency within viewshed: Frequent (11-100).",IF(AA645="Occasional","Estimated frequency within viewshed: Occasional (6-10).",IF(AA645="Rare","Estimated frequency within viewshed: Rare (1-5).","")))))</f>
        <v/>
      </c>
      <c r="BR645" s="41" t="str">
        <f>IF(B645&lt;&gt;"",B645&amp;". ","")</f>
        <v/>
      </c>
      <c r="BS645" s="41" t="str">
        <f>IF(M645="Same individual","Tissue sample collected.",IF(M645="Same population","Tissue sample collected from another individual in the same population.",""))</f>
        <v/>
      </c>
      <c r="BT645" s="41" t="str">
        <f>IF(R645&lt;&gt;"","Seed sample collected from "&amp;R645&amp;" plants within the same population.","")</f>
        <v/>
      </c>
      <c r="BU645" s="41" t="str">
        <f>IF(AB645&lt;&gt;"",AB645&amp;". ","")</f>
        <v/>
      </c>
      <c r="BV645" s="41" t="str">
        <f>IF(AE645&lt;&gt;"","Landowner: "&amp;AE645&amp;".","")</f>
        <v/>
      </c>
      <c r="BW645" s="41" t="str">
        <f>IF(AF645&lt;&gt;"","Element Occurrence ID: "&amp;AF645&amp;".","")</f>
        <v/>
      </c>
      <c r="BX645" s="41" t="str">
        <f t="shared" si="112"/>
        <v/>
      </c>
      <c r="BY645" t="str">
        <f t="shared" si="113"/>
        <v/>
      </c>
      <c r="BZ645" s="41" t="str">
        <f t="shared" si="114"/>
        <v/>
      </c>
      <c r="CA645" t="str">
        <f t="shared" si="115"/>
        <v/>
      </c>
      <c r="CB645" s="41" t="str">
        <f>IF(AU645&lt;&gt;"","Area immediately surrounding specimen: "&amp;AU645&amp;".","")</f>
        <v/>
      </c>
      <c r="CC645" s="41" t="str">
        <f>IF(T645&lt;&gt;"","Habit: "&amp;T645&amp;".","")</f>
        <v/>
      </c>
      <c r="CD645" s="41" t="str">
        <f>IF(U645&lt;&gt;"","Life history habit: "&amp;U645&amp;".","")</f>
        <v/>
      </c>
      <c r="CE645" s="41" t="str">
        <f>IF(V645&lt;&gt;"","Graminoid habit: "&amp;V645&amp;".","")</f>
        <v/>
      </c>
      <c r="CF645" s="41" t="str">
        <f>IF(W645&lt;&gt;"","Flower color: "&amp;W645&amp;".","")</f>
        <v/>
      </c>
      <c r="CG645" s="41" t="str">
        <f>IF(X645&lt;&gt;"","Height in centimeters: "&amp;X645&amp;".","")</f>
        <v/>
      </c>
      <c r="CH645" s="41" t="str">
        <f>IF(Y645&lt;&gt;"",Y645&amp;".","")</f>
        <v/>
      </c>
      <c r="CI645" s="41" t="str">
        <f t="shared" si="116"/>
        <v/>
      </c>
      <c r="CJ645" t="str">
        <f t="shared" si="117"/>
        <v/>
      </c>
      <c r="CK645" s="41" t="str">
        <f>IF(T645&lt;&gt;"","''habit'':"&amp;"''"&amp;T645&amp;"'',","")</f>
        <v/>
      </c>
      <c r="CL645" s="41" t="str">
        <f>IF(U645&lt;&gt;"","''life cycle habit'':"&amp;"''"&amp;U645&amp;"'',","")</f>
        <v/>
      </c>
      <c r="CM645" s="41" t="str">
        <f>IF(V645&lt;&gt;"","''graminoidHabit'':"&amp;"''"&amp;V645&amp;"'',","")</f>
        <v/>
      </c>
      <c r="CN645" s="41" t="str">
        <f>IF(W645&lt;&gt;"","''flower color'':"&amp;"''"&amp;W645&amp;"'',","")</f>
        <v/>
      </c>
      <c r="CO645" s="41" t="str">
        <f>IF(X645&lt;&gt;"","''heightInCentimeters'':"&amp;X645&amp;",","")</f>
        <v/>
      </c>
      <c r="CP645" s="41" t="str">
        <f>IF(Y645&lt;&gt;"",Y645,"")</f>
        <v/>
      </c>
      <c r="CQ645" s="41" t="str">
        <f t="shared" si="118"/>
        <v/>
      </c>
      <c r="CR645" s="42" t="str">
        <f t="shared" si="119"/>
        <v/>
      </c>
      <c r="CS645" t="str">
        <f t="shared" si="120"/>
        <v/>
      </c>
      <c r="CT645" t="str">
        <f>IF(L645="Y","tissue","")</f>
        <v/>
      </c>
      <c r="CU645" t="str">
        <f>IF(L645="Y","in collection","")</f>
        <v/>
      </c>
      <c r="CV645" t="str">
        <f>IF(L645="Y","dessicated","")</f>
        <v/>
      </c>
    </row>
    <row r="646" spans="1:100" ht="16.5" x14ac:dyDescent="0.3">
      <c r="A646" s="7"/>
      <c r="B646" s="19"/>
      <c r="C646" s="19"/>
      <c r="D646" s="19"/>
      <c r="E646" s="19"/>
      <c r="F646" s="19"/>
      <c r="G646" s="10"/>
      <c r="H646" s="14"/>
      <c r="I646" s="19"/>
      <c r="J646" s="19"/>
      <c r="K646" s="10"/>
      <c r="L646" s="19"/>
      <c r="M646" s="19"/>
      <c r="N646" s="19"/>
      <c r="O646" s="19"/>
      <c r="P646" s="19"/>
      <c r="Q646" s="24"/>
      <c r="R646" s="14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29"/>
      <c r="AL646" s="29"/>
      <c r="AM646" s="7"/>
      <c r="AN646" s="7"/>
      <c r="AO646" s="7"/>
      <c r="AP646" s="19"/>
      <c r="AQ646" s="19"/>
      <c r="AR646" s="19"/>
      <c r="AS646" s="14"/>
      <c r="AT646" s="19"/>
      <c r="AU646" s="19"/>
      <c r="AV646" s="19"/>
      <c r="AW646" s="14"/>
      <c r="AX646" s="19"/>
      <c r="AY646" s="19"/>
      <c r="AZ646" s="19"/>
      <c r="BA646" s="19"/>
      <c r="BB646" s="19"/>
      <c r="BC646" s="19"/>
      <c r="BD646" s="19"/>
      <c r="BE646" s="19"/>
      <c r="BF646" s="14"/>
      <c r="BG646" s="35" t="str">
        <f>IF(BB646&lt;&gt;"","&lt;a href='https://www.inaturalist.org/observations/"&amp;BB646&amp;" 'target='_blank' style='color: blue'&gt;iNaturalist Record: "&amp;BB646&amp;"&lt;/a&gt; ","")</f>
        <v/>
      </c>
      <c r="BH646" s="36" t="str">
        <f>IF(AT646&lt;&gt;"",AT646&amp;". ","")</f>
        <v/>
      </c>
      <c r="BI646" s="36" t="str">
        <f>IF(AV646&lt;&gt;"","Land use/disturbance history: "&amp;AV646&amp;". ","")</f>
        <v/>
      </c>
      <c r="BJ646" s="36" t="str">
        <f>IF(AW646&lt;&gt;"","Slope in degrees: "&amp;AW646&amp;". ","")</f>
        <v/>
      </c>
      <c r="BK646" s="36" t="str">
        <f>IF(AX646&lt;&gt;"","Slope aspect: "&amp;AX646&amp;". ","")</f>
        <v/>
      </c>
      <c r="BL646" s="36" t="str">
        <f>IF(AY646&lt;&gt;"","Soil description: "&amp;AY646&amp;". ","")</f>
        <v/>
      </c>
      <c r="BM646" s="36" t="str">
        <f>IF(BA646&lt;&gt;"","Terrain: "&amp;BA646&amp;". ","")</f>
        <v/>
      </c>
      <c r="BN646" s="36" t="str">
        <f t="shared" si="110"/>
        <v/>
      </c>
      <c r="BO646" t="str">
        <f t="shared" si="111"/>
        <v/>
      </c>
      <c r="BP646" t="str">
        <f>IF(BD646&lt;&gt;"","Permit: "&amp;BD646,"")</f>
        <v/>
      </c>
      <c r="BQ646" s="41" t="str">
        <f>IF(AA646="Abundant","Estimated frequency within viewshed: Abundant (&gt;500).",IF(AA646="Common","Estimated frequency within viewshed: Common (101-500).",IF(AA646="Frequent","Estimated frequency within viewshed: Frequent (11-100).",IF(AA646="Occasional","Estimated frequency within viewshed: Occasional (6-10).",IF(AA646="Rare","Estimated frequency within viewshed: Rare (1-5).","")))))</f>
        <v/>
      </c>
      <c r="BR646" s="41" t="str">
        <f>IF(B646&lt;&gt;"",B646&amp;". ","")</f>
        <v/>
      </c>
      <c r="BS646" s="41" t="str">
        <f>IF(M646="Same individual","Tissue sample collected.",IF(M646="Same population","Tissue sample collected from another individual in the same population.",""))</f>
        <v/>
      </c>
      <c r="BT646" s="41" t="str">
        <f>IF(R646&lt;&gt;"","Seed sample collected from "&amp;R646&amp;" plants within the same population.","")</f>
        <v/>
      </c>
      <c r="BU646" s="41" t="str">
        <f>IF(AB646&lt;&gt;"",AB646&amp;". ","")</f>
        <v/>
      </c>
      <c r="BV646" s="41" t="str">
        <f>IF(AE646&lt;&gt;"","Landowner: "&amp;AE646&amp;".","")</f>
        <v/>
      </c>
      <c r="BW646" s="41" t="str">
        <f>IF(AF646&lt;&gt;"","Element Occurrence ID: "&amp;AF646&amp;".","")</f>
        <v/>
      </c>
      <c r="BX646" s="41" t="str">
        <f t="shared" si="112"/>
        <v/>
      </c>
      <c r="BY646" t="str">
        <f t="shared" si="113"/>
        <v/>
      </c>
      <c r="BZ646" s="41" t="str">
        <f t="shared" si="114"/>
        <v/>
      </c>
      <c r="CA646" t="str">
        <f t="shared" si="115"/>
        <v/>
      </c>
      <c r="CB646" s="41" t="str">
        <f>IF(AU646&lt;&gt;"","Area immediately surrounding specimen: "&amp;AU646&amp;".","")</f>
        <v/>
      </c>
      <c r="CC646" s="41" t="str">
        <f>IF(T646&lt;&gt;"","Habit: "&amp;T646&amp;".","")</f>
        <v/>
      </c>
      <c r="CD646" s="41" t="str">
        <f>IF(U646&lt;&gt;"","Life history habit: "&amp;U646&amp;".","")</f>
        <v/>
      </c>
      <c r="CE646" s="41" t="str">
        <f>IF(V646&lt;&gt;"","Graminoid habit: "&amp;V646&amp;".","")</f>
        <v/>
      </c>
      <c r="CF646" s="41" t="str">
        <f>IF(W646&lt;&gt;"","Flower color: "&amp;W646&amp;".","")</f>
        <v/>
      </c>
      <c r="CG646" s="41" t="str">
        <f>IF(X646&lt;&gt;"","Height in centimeters: "&amp;X646&amp;".","")</f>
        <v/>
      </c>
      <c r="CH646" s="41" t="str">
        <f>IF(Y646&lt;&gt;"",Y646&amp;".","")</f>
        <v/>
      </c>
      <c r="CI646" s="41" t="str">
        <f t="shared" si="116"/>
        <v/>
      </c>
      <c r="CJ646" t="str">
        <f t="shared" si="117"/>
        <v/>
      </c>
      <c r="CK646" s="41" t="str">
        <f>IF(T646&lt;&gt;"","''habit'':"&amp;"''"&amp;T646&amp;"'',","")</f>
        <v/>
      </c>
      <c r="CL646" s="41" t="str">
        <f>IF(U646&lt;&gt;"","''life cycle habit'':"&amp;"''"&amp;U646&amp;"'',","")</f>
        <v/>
      </c>
      <c r="CM646" s="41" t="str">
        <f>IF(V646&lt;&gt;"","''graminoidHabit'':"&amp;"''"&amp;V646&amp;"'',","")</f>
        <v/>
      </c>
      <c r="CN646" s="41" t="str">
        <f>IF(W646&lt;&gt;"","''flower color'':"&amp;"''"&amp;W646&amp;"'',","")</f>
        <v/>
      </c>
      <c r="CO646" s="41" t="str">
        <f>IF(X646&lt;&gt;"","''heightInCentimeters'':"&amp;X646&amp;",","")</f>
        <v/>
      </c>
      <c r="CP646" s="41" t="str">
        <f>IF(Y646&lt;&gt;"",Y646,"")</f>
        <v/>
      </c>
      <c r="CQ646" s="41" t="str">
        <f t="shared" si="118"/>
        <v/>
      </c>
      <c r="CR646" s="42" t="str">
        <f t="shared" si="119"/>
        <v/>
      </c>
      <c r="CS646" t="str">
        <f t="shared" si="120"/>
        <v/>
      </c>
      <c r="CT646" t="str">
        <f>IF(L646="Y","tissue","")</f>
        <v/>
      </c>
      <c r="CU646" t="str">
        <f>IF(L646="Y","in collection","")</f>
        <v/>
      </c>
      <c r="CV646" t="str">
        <f>IF(L646="Y","dessicated","")</f>
        <v/>
      </c>
    </row>
    <row r="647" spans="1:100" ht="16.5" x14ac:dyDescent="0.3">
      <c r="A647" s="7"/>
      <c r="B647" s="19"/>
      <c r="C647" s="19"/>
      <c r="D647" s="19"/>
      <c r="E647" s="19"/>
      <c r="F647" s="19"/>
      <c r="G647" s="10"/>
      <c r="H647" s="14"/>
      <c r="I647" s="19"/>
      <c r="J647" s="19"/>
      <c r="K647" s="10"/>
      <c r="L647" s="19"/>
      <c r="M647" s="19"/>
      <c r="N647" s="19"/>
      <c r="O647" s="19"/>
      <c r="P647" s="19"/>
      <c r="Q647" s="24"/>
      <c r="R647" s="14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29"/>
      <c r="AL647" s="29"/>
      <c r="AM647" s="7"/>
      <c r="AN647" s="7"/>
      <c r="AO647" s="7"/>
      <c r="AP647" s="19"/>
      <c r="AQ647" s="19"/>
      <c r="AR647" s="19"/>
      <c r="AS647" s="14"/>
      <c r="AT647" s="19"/>
      <c r="AU647" s="19"/>
      <c r="AV647" s="19"/>
      <c r="AW647" s="14"/>
      <c r="AX647" s="19"/>
      <c r="AY647" s="19"/>
      <c r="AZ647" s="19"/>
      <c r="BA647" s="19"/>
      <c r="BB647" s="19"/>
      <c r="BC647" s="19"/>
      <c r="BD647" s="19"/>
      <c r="BE647" s="19"/>
      <c r="BF647" s="14"/>
      <c r="BG647" s="35" t="str">
        <f>IF(BB647&lt;&gt;"","&lt;a href='https://www.inaturalist.org/observations/"&amp;BB647&amp;" 'target='_blank' style='color: blue'&gt;iNaturalist Record: "&amp;BB647&amp;"&lt;/a&gt; ","")</f>
        <v/>
      </c>
      <c r="BH647" s="36" t="str">
        <f>IF(AT647&lt;&gt;"",AT647&amp;". ","")</f>
        <v/>
      </c>
      <c r="BI647" s="36" t="str">
        <f>IF(AV647&lt;&gt;"","Land use/disturbance history: "&amp;AV647&amp;". ","")</f>
        <v/>
      </c>
      <c r="BJ647" s="36" t="str">
        <f>IF(AW647&lt;&gt;"","Slope in degrees: "&amp;AW647&amp;". ","")</f>
        <v/>
      </c>
      <c r="BK647" s="36" t="str">
        <f>IF(AX647&lt;&gt;"","Slope aspect: "&amp;AX647&amp;". ","")</f>
        <v/>
      </c>
      <c r="BL647" s="36" t="str">
        <f>IF(AY647&lt;&gt;"","Soil description: "&amp;AY647&amp;". ","")</f>
        <v/>
      </c>
      <c r="BM647" s="36" t="str">
        <f>IF(BA647&lt;&gt;"","Terrain: "&amp;BA647&amp;". ","")</f>
        <v/>
      </c>
      <c r="BN647" s="36" t="str">
        <f t="shared" si="110"/>
        <v/>
      </c>
      <c r="BO647" t="str">
        <f t="shared" si="111"/>
        <v/>
      </c>
      <c r="BP647" t="str">
        <f>IF(BD647&lt;&gt;"","Permit: "&amp;BD647,"")</f>
        <v/>
      </c>
      <c r="BQ647" s="41" t="str">
        <f>IF(AA647="Abundant","Estimated frequency within viewshed: Abundant (&gt;500).",IF(AA647="Common","Estimated frequency within viewshed: Common (101-500).",IF(AA647="Frequent","Estimated frequency within viewshed: Frequent (11-100).",IF(AA647="Occasional","Estimated frequency within viewshed: Occasional (6-10).",IF(AA647="Rare","Estimated frequency within viewshed: Rare (1-5).","")))))</f>
        <v/>
      </c>
      <c r="BR647" s="41" t="str">
        <f>IF(B647&lt;&gt;"",B647&amp;". ","")</f>
        <v/>
      </c>
      <c r="BS647" s="41" t="str">
        <f>IF(M647="Same individual","Tissue sample collected.",IF(M647="Same population","Tissue sample collected from another individual in the same population.",""))</f>
        <v/>
      </c>
      <c r="BT647" s="41" t="str">
        <f>IF(R647&lt;&gt;"","Seed sample collected from "&amp;R647&amp;" plants within the same population.","")</f>
        <v/>
      </c>
      <c r="BU647" s="41" t="str">
        <f>IF(AB647&lt;&gt;"",AB647&amp;". ","")</f>
        <v/>
      </c>
      <c r="BV647" s="41" t="str">
        <f>IF(AE647&lt;&gt;"","Landowner: "&amp;AE647&amp;".","")</f>
        <v/>
      </c>
      <c r="BW647" s="41" t="str">
        <f>IF(AF647&lt;&gt;"","Element Occurrence ID: "&amp;AF647&amp;".","")</f>
        <v/>
      </c>
      <c r="BX647" s="41" t="str">
        <f t="shared" si="112"/>
        <v/>
      </c>
      <c r="BY647" t="str">
        <f t="shared" si="113"/>
        <v/>
      </c>
      <c r="BZ647" s="41" t="str">
        <f t="shared" si="114"/>
        <v/>
      </c>
      <c r="CA647" t="str">
        <f t="shared" si="115"/>
        <v/>
      </c>
      <c r="CB647" s="41" t="str">
        <f>IF(AU647&lt;&gt;"","Area immediately surrounding specimen: "&amp;AU647&amp;".","")</f>
        <v/>
      </c>
      <c r="CC647" s="41" t="str">
        <f>IF(T647&lt;&gt;"","Habit: "&amp;T647&amp;".","")</f>
        <v/>
      </c>
      <c r="CD647" s="41" t="str">
        <f>IF(U647&lt;&gt;"","Life history habit: "&amp;U647&amp;".","")</f>
        <v/>
      </c>
      <c r="CE647" s="41" t="str">
        <f>IF(V647&lt;&gt;"","Graminoid habit: "&amp;V647&amp;".","")</f>
        <v/>
      </c>
      <c r="CF647" s="41" t="str">
        <f>IF(W647&lt;&gt;"","Flower color: "&amp;W647&amp;".","")</f>
        <v/>
      </c>
      <c r="CG647" s="41" t="str">
        <f>IF(X647&lt;&gt;"","Height in centimeters: "&amp;X647&amp;".","")</f>
        <v/>
      </c>
      <c r="CH647" s="41" t="str">
        <f>IF(Y647&lt;&gt;"",Y647&amp;".","")</f>
        <v/>
      </c>
      <c r="CI647" s="41" t="str">
        <f t="shared" si="116"/>
        <v/>
      </c>
      <c r="CJ647" t="str">
        <f t="shared" si="117"/>
        <v/>
      </c>
      <c r="CK647" s="41" t="str">
        <f>IF(T647&lt;&gt;"","''habit'':"&amp;"''"&amp;T647&amp;"'',","")</f>
        <v/>
      </c>
      <c r="CL647" s="41" t="str">
        <f>IF(U647&lt;&gt;"","''life cycle habit'':"&amp;"''"&amp;U647&amp;"'',","")</f>
        <v/>
      </c>
      <c r="CM647" s="41" t="str">
        <f>IF(V647&lt;&gt;"","''graminoidHabit'':"&amp;"''"&amp;V647&amp;"'',","")</f>
        <v/>
      </c>
      <c r="CN647" s="41" t="str">
        <f>IF(W647&lt;&gt;"","''flower color'':"&amp;"''"&amp;W647&amp;"'',","")</f>
        <v/>
      </c>
      <c r="CO647" s="41" t="str">
        <f>IF(X647&lt;&gt;"","''heightInCentimeters'':"&amp;X647&amp;",","")</f>
        <v/>
      </c>
      <c r="CP647" s="41" t="str">
        <f>IF(Y647&lt;&gt;"",Y647,"")</f>
        <v/>
      </c>
      <c r="CQ647" s="41" t="str">
        <f t="shared" si="118"/>
        <v/>
      </c>
      <c r="CR647" s="42" t="str">
        <f t="shared" si="119"/>
        <v/>
      </c>
      <c r="CS647" t="str">
        <f t="shared" si="120"/>
        <v/>
      </c>
      <c r="CT647" t="str">
        <f>IF(L647="Y","tissue","")</f>
        <v/>
      </c>
      <c r="CU647" t="str">
        <f>IF(L647="Y","in collection","")</f>
        <v/>
      </c>
      <c r="CV647" t="str">
        <f>IF(L647="Y","dessicated","")</f>
        <v/>
      </c>
    </row>
    <row r="648" spans="1:100" ht="16.5" x14ac:dyDescent="0.3">
      <c r="A648" s="7"/>
      <c r="B648" s="19"/>
      <c r="C648" s="19"/>
      <c r="D648" s="19"/>
      <c r="E648" s="19"/>
      <c r="F648" s="19"/>
      <c r="G648" s="10"/>
      <c r="H648" s="14"/>
      <c r="I648" s="19"/>
      <c r="J648" s="19"/>
      <c r="K648" s="10"/>
      <c r="L648" s="19"/>
      <c r="M648" s="19"/>
      <c r="N648" s="19"/>
      <c r="O648" s="19"/>
      <c r="P648" s="19"/>
      <c r="Q648" s="24"/>
      <c r="R648" s="14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29"/>
      <c r="AL648" s="29"/>
      <c r="AM648" s="7"/>
      <c r="AN648" s="7"/>
      <c r="AO648" s="7"/>
      <c r="AP648" s="19"/>
      <c r="AQ648" s="19"/>
      <c r="AR648" s="19"/>
      <c r="AS648" s="14"/>
      <c r="AT648" s="19"/>
      <c r="AU648" s="19"/>
      <c r="AV648" s="19"/>
      <c r="AW648" s="14"/>
      <c r="AX648" s="19"/>
      <c r="AY648" s="19"/>
      <c r="AZ648" s="19"/>
      <c r="BA648" s="19"/>
      <c r="BB648" s="19"/>
      <c r="BC648" s="19"/>
      <c r="BD648" s="19"/>
      <c r="BE648" s="19"/>
      <c r="BF648" s="14"/>
      <c r="BG648" s="35" t="str">
        <f>IF(BB648&lt;&gt;"","&lt;a href='https://www.inaturalist.org/observations/"&amp;BB648&amp;" 'target='_blank' style='color: blue'&gt;iNaturalist Record: "&amp;BB648&amp;"&lt;/a&gt; ","")</f>
        <v/>
      </c>
      <c r="BH648" s="36" t="str">
        <f>IF(AT648&lt;&gt;"",AT648&amp;". ","")</f>
        <v/>
      </c>
      <c r="BI648" s="36" t="str">
        <f>IF(AV648&lt;&gt;"","Land use/disturbance history: "&amp;AV648&amp;". ","")</f>
        <v/>
      </c>
      <c r="BJ648" s="36" t="str">
        <f>IF(AW648&lt;&gt;"","Slope in degrees: "&amp;AW648&amp;". ","")</f>
        <v/>
      </c>
      <c r="BK648" s="36" t="str">
        <f>IF(AX648&lt;&gt;"","Slope aspect: "&amp;AX648&amp;". ","")</f>
        <v/>
      </c>
      <c r="BL648" s="36" t="str">
        <f>IF(AY648&lt;&gt;"","Soil description: "&amp;AY648&amp;". ","")</f>
        <v/>
      </c>
      <c r="BM648" s="36" t="str">
        <f>IF(BA648&lt;&gt;"","Terrain: "&amp;BA648&amp;". ","")</f>
        <v/>
      </c>
      <c r="BN648" s="36" t="str">
        <f t="shared" si="110"/>
        <v/>
      </c>
      <c r="BO648" t="str">
        <f t="shared" si="111"/>
        <v/>
      </c>
      <c r="BP648" t="str">
        <f>IF(BD648&lt;&gt;"","Permit: "&amp;BD648,"")</f>
        <v/>
      </c>
      <c r="BQ648" s="41" t="str">
        <f>IF(AA648="Abundant","Estimated frequency within viewshed: Abundant (&gt;500).",IF(AA648="Common","Estimated frequency within viewshed: Common (101-500).",IF(AA648="Frequent","Estimated frequency within viewshed: Frequent (11-100).",IF(AA648="Occasional","Estimated frequency within viewshed: Occasional (6-10).",IF(AA648="Rare","Estimated frequency within viewshed: Rare (1-5).","")))))</f>
        <v/>
      </c>
      <c r="BR648" s="41" t="str">
        <f>IF(B648&lt;&gt;"",B648&amp;". ","")</f>
        <v/>
      </c>
      <c r="BS648" s="41" t="str">
        <f>IF(M648="Same individual","Tissue sample collected.",IF(M648="Same population","Tissue sample collected from another individual in the same population.",""))</f>
        <v/>
      </c>
      <c r="BT648" s="41" t="str">
        <f>IF(R648&lt;&gt;"","Seed sample collected from "&amp;R648&amp;" plants within the same population.","")</f>
        <v/>
      </c>
      <c r="BU648" s="41" t="str">
        <f>IF(AB648&lt;&gt;"",AB648&amp;". ","")</f>
        <v/>
      </c>
      <c r="BV648" s="41" t="str">
        <f>IF(AE648&lt;&gt;"","Landowner: "&amp;AE648&amp;".","")</f>
        <v/>
      </c>
      <c r="BW648" s="41" t="str">
        <f>IF(AF648&lt;&gt;"","Element Occurrence ID: "&amp;AF648&amp;".","")</f>
        <v/>
      </c>
      <c r="BX648" s="41" t="str">
        <f t="shared" si="112"/>
        <v/>
      </c>
      <c r="BY648" t="str">
        <f t="shared" si="113"/>
        <v/>
      </c>
      <c r="BZ648" s="41" t="str">
        <f t="shared" si="114"/>
        <v/>
      </c>
      <c r="CA648" t="str">
        <f t="shared" si="115"/>
        <v/>
      </c>
      <c r="CB648" s="41" t="str">
        <f>IF(AU648&lt;&gt;"","Area immediately surrounding specimen: "&amp;AU648&amp;".","")</f>
        <v/>
      </c>
      <c r="CC648" s="41" t="str">
        <f>IF(T648&lt;&gt;"","Habit: "&amp;T648&amp;".","")</f>
        <v/>
      </c>
      <c r="CD648" s="41" t="str">
        <f>IF(U648&lt;&gt;"","Life history habit: "&amp;U648&amp;".","")</f>
        <v/>
      </c>
      <c r="CE648" s="41" t="str">
        <f>IF(V648&lt;&gt;"","Graminoid habit: "&amp;V648&amp;".","")</f>
        <v/>
      </c>
      <c r="CF648" s="41" t="str">
        <f>IF(W648&lt;&gt;"","Flower color: "&amp;W648&amp;".","")</f>
        <v/>
      </c>
      <c r="CG648" s="41" t="str">
        <f>IF(X648&lt;&gt;"","Height in centimeters: "&amp;X648&amp;".","")</f>
        <v/>
      </c>
      <c r="CH648" s="41" t="str">
        <f>IF(Y648&lt;&gt;"",Y648&amp;".","")</f>
        <v/>
      </c>
      <c r="CI648" s="41" t="str">
        <f t="shared" si="116"/>
        <v/>
      </c>
      <c r="CJ648" t="str">
        <f t="shared" si="117"/>
        <v/>
      </c>
      <c r="CK648" s="41" t="str">
        <f>IF(T648&lt;&gt;"","''habit'':"&amp;"''"&amp;T648&amp;"'',","")</f>
        <v/>
      </c>
      <c r="CL648" s="41" t="str">
        <f>IF(U648&lt;&gt;"","''life cycle habit'':"&amp;"''"&amp;U648&amp;"'',","")</f>
        <v/>
      </c>
      <c r="CM648" s="41" t="str">
        <f>IF(V648&lt;&gt;"","''graminoidHabit'':"&amp;"''"&amp;V648&amp;"'',","")</f>
        <v/>
      </c>
      <c r="CN648" s="41" t="str">
        <f>IF(W648&lt;&gt;"","''flower color'':"&amp;"''"&amp;W648&amp;"'',","")</f>
        <v/>
      </c>
      <c r="CO648" s="41" t="str">
        <f>IF(X648&lt;&gt;"","''heightInCentimeters'':"&amp;X648&amp;",","")</f>
        <v/>
      </c>
      <c r="CP648" s="41" t="str">
        <f>IF(Y648&lt;&gt;"",Y648,"")</f>
        <v/>
      </c>
      <c r="CQ648" s="41" t="str">
        <f t="shared" si="118"/>
        <v/>
      </c>
      <c r="CR648" s="42" t="str">
        <f t="shared" si="119"/>
        <v/>
      </c>
      <c r="CS648" t="str">
        <f t="shared" si="120"/>
        <v/>
      </c>
      <c r="CT648" t="str">
        <f>IF(L648="Y","tissue","")</f>
        <v/>
      </c>
      <c r="CU648" t="str">
        <f>IF(L648="Y","in collection","")</f>
        <v/>
      </c>
      <c r="CV648" t="str">
        <f>IF(L648="Y","dessicated","")</f>
        <v/>
      </c>
    </row>
    <row r="649" spans="1:100" ht="16.5" x14ac:dyDescent="0.3">
      <c r="A649" s="7"/>
      <c r="B649" s="19"/>
      <c r="C649" s="19"/>
      <c r="D649" s="19"/>
      <c r="E649" s="19"/>
      <c r="F649" s="19"/>
      <c r="G649" s="10"/>
      <c r="H649" s="14"/>
      <c r="I649" s="19"/>
      <c r="J649" s="19"/>
      <c r="K649" s="10"/>
      <c r="L649" s="19"/>
      <c r="M649" s="19"/>
      <c r="N649" s="19"/>
      <c r="O649" s="19"/>
      <c r="P649" s="19"/>
      <c r="Q649" s="24"/>
      <c r="R649" s="14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29"/>
      <c r="AL649" s="29"/>
      <c r="AM649" s="7"/>
      <c r="AN649" s="7"/>
      <c r="AO649" s="7"/>
      <c r="AP649" s="19"/>
      <c r="AQ649" s="19"/>
      <c r="AR649" s="19"/>
      <c r="AS649" s="14"/>
      <c r="AT649" s="19"/>
      <c r="AU649" s="19"/>
      <c r="AV649" s="19"/>
      <c r="AW649" s="14"/>
      <c r="AX649" s="19"/>
      <c r="AY649" s="19"/>
      <c r="AZ649" s="19"/>
      <c r="BA649" s="19"/>
      <c r="BB649" s="19"/>
      <c r="BC649" s="19"/>
      <c r="BD649" s="19"/>
      <c r="BE649" s="19"/>
      <c r="BF649" s="14"/>
      <c r="BG649" s="35" t="str">
        <f>IF(BB649&lt;&gt;"","&lt;a href='https://www.inaturalist.org/observations/"&amp;BB649&amp;" 'target='_blank' style='color: blue'&gt;iNaturalist Record: "&amp;BB649&amp;"&lt;/a&gt; ","")</f>
        <v/>
      </c>
      <c r="BH649" s="36" t="str">
        <f>IF(AT649&lt;&gt;"",AT649&amp;". ","")</f>
        <v/>
      </c>
      <c r="BI649" s="36" t="str">
        <f>IF(AV649&lt;&gt;"","Land use/disturbance history: "&amp;AV649&amp;". ","")</f>
        <v/>
      </c>
      <c r="BJ649" s="36" t="str">
        <f>IF(AW649&lt;&gt;"","Slope in degrees: "&amp;AW649&amp;". ","")</f>
        <v/>
      </c>
      <c r="BK649" s="36" t="str">
        <f>IF(AX649&lt;&gt;"","Slope aspect: "&amp;AX649&amp;". ","")</f>
        <v/>
      </c>
      <c r="BL649" s="36" t="str">
        <f>IF(AY649&lt;&gt;"","Soil description: "&amp;AY649&amp;". ","")</f>
        <v/>
      </c>
      <c r="BM649" s="36" t="str">
        <f>IF(BA649&lt;&gt;"","Terrain: "&amp;BA649&amp;". ","")</f>
        <v/>
      </c>
      <c r="BN649" s="36" t="str">
        <f t="shared" si="110"/>
        <v/>
      </c>
      <c r="BO649" t="str">
        <f t="shared" si="111"/>
        <v/>
      </c>
      <c r="BP649" t="str">
        <f>IF(BD649&lt;&gt;"","Permit: "&amp;BD649,"")</f>
        <v/>
      </c>
      <c r="BQ649" s="41" t="str">
        <f>IF(AA649="Abundant","Estimated frequency within viewshed: Abundant (&gt;500).",IF(AA649="Common","Estimated frequency within viewshed: Common (101-500).",IF(AA649="Frequent","Estimated frequency within viewshed: Frequent (11-100).",IF(AA649="Occasional","Estimated frequency within viewshed: Occasional (6-10).",IF(AA649="Rare","Estimated frequency within viewshed: Rare (1-5).","")))))</f>
        <v/>
      </c>
      <c r="BR649" s="41" t="str">
        <f>IF(B649&lt;&gt;"",B649&amp;". ","")</f>
        <v/>
      </c>
      <c r="BS649" s="41" t="str">
        <f>IF(M649="Same individual","Tissue sample collected.",IF(M649="Same population","Tissue sample collected from another individual in the same population.",""))</f>
        <v/>
      </c>
      <c r="BT649" s="41" t="str">
        <f>IF(R649&lt;&gt;"","Seed sample collected from "&amp;R649&amp;" plants within the same population.","")</f>
        <v/>
      </c>
      <c r="BU649" s="41" t="str">
        <f>IF(AB649&lt;&gt;"",AB649&amp;". ","")</f>
        <v/>
      </c>
      <c r="BV649" s="41" t="str">
        <f>IF(AE649&lt;&gt;"","Landowner: "&amp;AE649&amp;".","")</f>
        <v/>
      </c>
      <c r="BW649" s="41" t="str">
        <f>IF(AF649&lt;&gt;"","Element Occurrence ID: "&amp;AF649&amp;".","")</f>
        <v/>
      </c>
      <c r="BX649" s="41" t="str">
        <f t="shared" si="112"/>
        <v/>
      </c>
      <c r="BY649" t="str">
        <f t="shared" si="113"/>
        <v/>
      </c>
      <c r="BZ649" s="41" t="str">
        <f t="shared" si="114"/>
        <v/>
      </c>
      <c r="CA649" t="str">
        <f t="shared" si="115"/>
        <v/>
      </c>
      <c r="CB649" s="41" t="str">
        <f>IF(AU649&lt;&gt;"","Area immediately surrounding specimen: "&amp;AU649&amp;".","")</f>
        <v/>
      </c>
      <c r="CC649" s="41" t="str">
        <f>IF(T649&lt;&gt;"","Habit: "&amp;T649&amp;".","")</f>
        <v/>
      </c>
      <c r="CD649" s="41" t="str">
        <f>IF(U649&lt;&gt;"","Life history habit: "&amp;U649&amp;".","")</f>
        <v/>
      </c>
      <c r="CE649" s="41" t="str">
        <f>IF(V649&lt;&gt;"","Graminoid habit: "&amp;V649&amp;".","")</f>
        <v/>
      </c>
      <c r="CF649" s="41" t="str">
        <f>IF(W649&lt;&gt;"","Flower color: "&amp;W649&amp;".","")</f>
        <v/>
      </c>
      <c r="CG649" s="41" t="str">
        <f>IF(X649&lt;&gt;"","Height in centimeters: "&amp;X649&amp;".","")</f>
        <v/>
      </c>
      <c r="CH649" s="41" t="str">
        <f>IF(Y649&lt;&gt;"",Y649&amp;".","")</f>
        <v/>
      </c>
      <c r="CI649" s="41" t="str">
        <f t="shared" si="116"/>
        <v/>
      </c>
      <c r="CJ649" t="str">
        <f t="shared" si="117"/>
        <v/>
      </c>
      <c r="CK649" s="41" t="str">
        <f>IF(T649&lt;&gt;"","''habit'':"&amp;"''"&amp;T649&amp;"'',","")</f>
        <v/>
      </c>
      <c r="CL649" s="41" t="str">
        <f>IF(U649&lt;&gt;"","''life cycle habit'':"&amp;"''"&amp;U649&amp;"'',","")</f>
        <v/>
      </c>
      <c r="CM649" s="41" t="str">
        <f>IF(V649&lt;&gt;"","''graminoidHabit'':"&amp;"''"&amp;V649&amp;"'',","")</f>
        <v/>
      </c>
      <c r="CN649" s="41" t="str">
        <f>IF(W649&lt;&gt;"","''flower color'':"&amp;"''"&amp;W649&amp;"'',","")</f>
        <v/>
      </c>
      <c r="CO649" s="41" t="str">
        <f>IF(X649&lt;&gt;"","''heightInCentimeters'':"&amp;X649&amp;",","")</f>
        <v/>
      </c>
      <c r="CP649" s="41" t="str">
        <f>IF(Y649&lt;&gt;"",Y649,"")</f>
        <v/>
      </c>
      <c r="CQ649" s="41" t="str">
        <f t="shared" si="118"/>
        <v/>
      </c>
      <c r="CR649" s="42" t="str">
        <f t="shared" si="119"/>
        <v/>
      </c>
      <c r="CS649" t="str">
        <f t="shared" si="120"/>
        <v/>
      </c>
      <c r="CT649" t="str">
        <f>IF(L649="Y","tissue","")</f>
        <v/>
      </c>
      <c r="CU649" t="str">
        <f>IF(L649="Y","in collection","")</f>
        <v/>
      </c>
      <c r="CV649" t="str">
        <f>IF(L649="Y","dessicated","")</f>
        <v/>
      </c>
    </row>
    <row r="650" spans="1:100" ht="16.5" x14ac:dyDescent="0.3">
      <c r="A650" s="7"/>
      <c r="B650" s="19"/>
      <c r="C650" s="19"/>
      <c r="D650" s="19"/>
      <c r="E650" s="19"/>
      <c r="F650" s="19"/>
      <c r="G650" s="10"/>
      <c r="H650" s="14"/>
      <c r="I650" s="19"/>
      <c r="J650" s="19"/>
      <c r="K650" s="10"/>
      <c r="L650" s="19"/>
      <c r="M650" s="19"/>
      <c r="N650" s="19"/>
      <c r="O650" s="19"/>
      <c r="P650" s="19"/>
      <c r="Q650" s="24"/>
      <c r="R650" s="14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29"/>
      <c r="AL650" s="29"/>
      <c r="AM650" s="7"/>
      <c r="AN650" s="7"/>
      <c r="AO650" s="7"/>
      <c r="AP650" s="19"/>
      <c r="AQ650" s="19"/>
      <c r="AR650" s="19"/>
      <c r="AS650" s="14"/>
      <c r="AT650" s="19"/>
      <c r="AU650" s="19"/>
      <c r="AV650" s="19"/>
      <c r="AW650" s="14"/>
      <c r="AX650" s="19"/>
      <c r="AY650" s="19"/>
      <c r="AZ650" s="19"/>
      <c r="BA650" s="19"/>
      <c r="BB650" s="19"/>
      <c r="BC650" s="19"/>
      <c r="BD650" s="19"/>
      <c r="BE650" s="19"/>
      <c r="BF650" s="14"/>
      <c r="BG650" s="35" t="str">
        <f>IF(BB650&lt;&gt;"","&lt;a href='https://www.inaturalist.org/observations/"&amp;BB650&amp;" 'target='_blank' style='color: blue'&gt;iNaturalist Record: "&amp;BB650&amp;"&lt;/a&gt; ","")</f>
        <v/>
      </c>
      <c r="BH650" s="36" t="str">
        <f>IF(AT650&lt;&gt;"",AT650&amp;". ","")</f>
        <v/>
      </c>
      <c r="BI650" s="36" t="str">
        <f>IF(AV650&lt;&gt;"","Land use/disturbance history: "&amp;AV650&amp;". ","")</f>
        <v/>
      </c>
      <c r="BJ650" s="36" t="str">
        <f>IF(AW650&lt;&gt;"","Slope in degrees: "&amp;AW650&amp;". ","")</f>
        <v/>
      </c>
      <c r="BK650" s="36" t="str">
        <f>IF(AX650&lt;&gt;"","Slope aspect: "&amp;AX650&amp;". ","")</f>
        <v/>
      </c>
      <c r="BL650" s="36" t="str">
        <f>IF(AY650&lt;&gt;"","Soil description: "&amp;AY650&amp;". ","")</f>
        <v/>
      </c>
      <c r="BM650" s="36" t="str">
        <f>IF(BA650&lt;&gt;"","Terrain: "&amp;BA650&amp;". ","")</f>
        <v/>
      </c>
      <c r="BN650" s="36" t="str">
        <f t="shared" si="110"/>
        <v/>
      </c>
      <c r="BO650" t="str">
        <f t="shared" si="111"/>
        <v/>
      </c>
      <c r="BP650" t="str">
        <f>IF(BD650&lt;&gt;"","Permit: "&amp;BD650,"")</f>
        <v/>
      </c>
      <c r="BQ650" s="41" t="str">
        <f>IF(AA650="Abundant","Estimated frequency within viewshed: Abundant (&gt;500).",IF(AA650="Common","Estimated frequency within viewshed: Common (101-500).",IF(AA650="Frequent","Estimated frequency within viewshed: Frequent (11-100).",IF(AA650="Occasional","Estimated frequency within viewshed: Occasional (6-10).",IF(AA650="Rare","Estimated frequency within viewshed: Rare (1-5).","")))))</f>
        <v/>
      </c>
      <c r="BR650" s="41" t="str">
        <f>IF(B650&lt;&gt;"",B650&amp;". ","")</f>
        <v/>
      </c>
      <c r="BS650" s="41" t="str">
        <f>IF(M650="Same individual","Tissue sample collected.",IF(M650="Same population","Tissue sample collected from another individual in the same population.",""))</f>
        <v/>
      </c>
      <c r="BT650" s="41" t="str">
        <f>IF(R650&lt;&gt;"","Seed sample collected from "&amp;R650&amp;" plants within the same population.","")</f>
        <v/>
      </c>
      <c r="BU650" s="41" t="str">
        <f>IF(AB650&lt;&gt;"",AB650&amp;". ","")</f>
        <v/>
      </c>
      <c r="BV650" s="41" t="str">
        <f>IF(AE650&lt;&gt;"","Landowner: "&amp;AE650&amp;".","")</f>
        <v/>
      </c>
      <c r="BW650" s="41" t="str">
        <f>IF(AF650&lt;&gt;"","Element Occurrence ID: "&amp;AF650&amp;".","")</f>
        <v/>
      </c>
      <c r="BX650" s="41" t="str">
        <f t="shared" si="112"/>
        <v/>
      </c>
      <c r="BY650" t="str">
        <f t="shared" si="113"/>
        <v/>
      </c>
      <c r="BZ650" s="41" t="str">
        <f t="shared" si="114"/>
        <v/>
      </c>
      <c r="CA650" t="str">
        <f t="shared" si="115"/>
        <v/>
      </c>
      <c r="CB650" s="41" t="str">
        <f>IF(AU650&lt;&gt;"","Area immediately surrounding specimen: "&amp;AU650&amp;".","")</f>
        <v/>
      </c>
      <c r="CC650" s="41" t="str">
        <f>IF(T650&lt;&gt;"","Habit: "&amp;T650&amp;".","")</f>
        <v/>
      </c>
      <c r="CD650" s="41" t="str">
        <f>IF(U650&lt;&gt;"","Life history habit: "&amp;U650&amp;".","")</f>
        <v/>
      </c>
      <c r="CE650" s="41" t="str">
        <f>IF(V650&lt;&gt;"","Graminoid habit: "&amp;V650&amp;".","")</f>
        <v/>
      </c>
      <c r="CF650" s="41" t="str">
        <f>IF(W650&lt;&gt;"","Flower color: "&amp;W650&amp;".","")</f>
        <v/>
      </c>
      <c r="CG650" s="41" t="str">
        <f>IF(X650&lt;&gt;"","Height in centimeters: "&amp;X650&amp;".","")</f>
        <v/>
      </c>
      <c r="CH650" s="41" t="str">
        <f>IF(Y650&lt;&gt;"",Y650&amp;".","")</f>
        <v/>
      </c>
      <c r="CI650" s="41" t="str">
        <f t="shared" si="116"/>
        <v/>
      </c>
      <c r="CJ650" t="str">
        <f t="shared" si="117"/>
        <v/>
      </c>
      <c r="CK650" s="41" t="str">
        <f>IF(T650&lt;&gt;"","''habit'':"&amp;"''"&amp;T650&amp;"'',","")</f>
        <v/>
      </c>
      <c r="CL650" s="41" t="str">
        <f>IF(U650&lt;&gt;"","''life cycle habit'':"&amp;"''"&amp;U650&amp;"'',","")</f>
        <v/>
      </c>
      <c r="CM650" s="41" t="str">
        <f>IF(V650&lt;&gt;"","''graminoidHabit'':"&amp;"''"&amp;V650&amp;"'',","")</f>
        <v/>
      </c>
      <c r="CN650" s="41" t="str">
        <f>IF(W650&lt;&gt;"","''flower color'':"&amp;"''"&amp;W650&amp;"'',","")</f>
        <v/>
      </c>
      <c r="CO650" s="41" t="str">
        <f>IF(X650&lt;&gt;"","''heightInCentimeters'':"&amp;X650&amp;",","")</f>
        <v/>
      </c>
      <c r="CP650" s="41" t="str">
        <f>IF(Y650&lt;&gt;"",Y650,"")</f>
        <v/>
      </c>
      <c r="CQ650" s="41" t="str">
        <f t="shared" si="118"/>
        <v/>
      </c>
      <c r="CR650" s="42" t="str">
        <f t="shared" si="119"/>
        <v/>
      </c>
      <c r="CS650" t="str">
        <f t="shared" si="120"/>
        <v/>
      </c>
      <c r="CT650" t="str">
        <f>IF(L650="Y","tissue","")</f>
        <v/>
      </c>
      <c r="CU650" t="str">
        <f>IF(L650="Y","in collection","")</f>
        <v/>
      </c>
      <c r="CV650" t="str">
        <f>IF(L650="Y","dessicated","")</f>
        <v/>
      </c>
    </row>
    <row r="651" spans="1:100" ht="16.5" x14ac:dyDescent="0.3">
      <c r="A651" s="7"/>
      <c r="B651" s="19"/>
      <c r="C651" s="19"/>
      <c r="D651" s="19"/>
      <c r="E651" s="19"/>
      <c r="F651" s="19"/>
      <c r="G651" s="10"/>
      <c r="H651" s="14"/>
      <c r="I651" s="19"/>
      <c r="J651" s="19"/>
      <c r="K651" s="10"/>
      <c r="L651" s="19"/>
      <c r="M651" s="19"/>
      <c r="N651" s="19"/>
      <c r="O651" s="19"/>
      <c r="P651" s="19"/>
      <c r="Q651" s="24"/>
      <c r="R651" s="14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29"/>
      <c r="AL651" s="29"/>
      <c r="AM651" s="7"/>
      <c r="AN651" s="7"/>
      <c r="AO651" s="7"/>
      <c r="AP651" s="19"/>
      <c r="AQ651" s="19"/>
      <c r="AR651" s="19"/>
      <c r="AS651" s="14"/>
      <c r="AT651" s="19"/>
      <c r="AU651" s="19"/>
      <c r="AV651" s="19"/>
      <c r="AW651" s="14"/>
      <c r="AX651" s="19"/>
      <c r="AY651" s="19"/>
      <c r="AZ651" s="19"/>
      <c r="BA651" s="19"/>
      <c r="BB651" s="19"/>
      <c r="BC651" s="19"/>
      <c r="BD651" s="19"/>
      <c r="BE651" s="19"/>
      <c r="BF651" s="14"/>
      <c r="BG651" s="35" t="str">
        <f>IF(BB651&lt;&gt;"","&lt;a href='https://www.inaturalist.org/observations/"&amp;BB651&amp;" 'target='_blank' style='color: blue'&gt;iNaturalist Record: "&amp;BB651&amp;"&lt;/a&gt; ","")</f>
        <v/>
      </c>
      <c r="BH651" s="36" t="str">
        <f>IF(AT651&lt;&gt;"",AT651&amp;". ","")</f>
        <v/>
      </c>
      <c r="BI651" s="36" t="str">
        <f>IF(AV651&lt;&gt;"","Land use/disturbance history: "&amp;AV651&amp;". ","")</f>
        <v/>
      </c>
      <c r="BJ651" s="36" t="str">
        <f>IF(AW651&lt;&gt;"","Slope in degrees: "&amp;AW651&amp;". ","")</f>
        <v/>
      </c>
      <c r="BK651" s="36" t="str">
        <f>IF(AX651&lt;&gt;"","Slope aspect: "&amp;AX651&amp;". ","")</f>
        <v/>
      </c>
      <c r="BL651" s="36" t="str">
        <f>IF(AY651&lt;&gt;"","Soil description: "&amp;AY651&amp;". ","")</f>
        <v/>
      </c>
      <c r="BM651" s="36" t="str">
        <f>IF(BA651&lt;&gt;"","Terrain: "&amp;BA651&amp;". ","")</f>
        <v/>
      </c>
      <c r="BN651" s="36" t="str">
        <f t="shared" si="110"/>
        <v/>
      </c>
      <c r="BO651" t="str">
        <f t="shared" si="111"/>
        <v/>
      </c>
      <c r="BP651" t="str">
        <f>IF(BD651&lt;&gt;"","Permit: "&amp;BD651,"")</f>
        <v/>
      </c>
      <c r="BQ651" s="41" t="str">
        <f>IF(AA651="Abundant","Estimated frequency within viewshed: Abundant (&gt;500).",IF(AA651="Common","Estimated frequency within viewshed: Common (101-500).",IF(AA651="Frequent","Estimated frequency within viewshed: Frequent (11-100).",IF(AA651="Occasional","Estimated frequency within viewshed: Occasional (6-10).",IF(AA651="Rare","Estimated frequency within viewshed: Rare (1-5).","")))))</f>
        <v/>
      </c>
      <c r="BR651" s="41" t="str">
        <f>IF(B651&lt;&gt;"",B651&amp;". ","")</f>
        <v/>
      </c>
      <c r="BS651" s="41" t="str">
        <f>IF(M651="Same individual","Tissue sample collected.",IF(M651="Same population","Tissue sample collected from another individual in the same population.",""))</f>
        <v/>
      </c>
      <c r="BT651" s="41" t="str">
        <f>IF(R651&lt;&gt;"","Seed sample collected from "&amp;R651&amp;" plants within the same population.","")</f>
        <v/>
      </c>
      <c r="BU651" s="41" t="str">
        <f>IF(AB651&lt;&gt;"",AB651&amp;". ","")</f>
        <v/>
      </c>
      <c r="BV651" s="41" t="str">
        <f>IF(AE651&lt;&gt;"","Landowner: "&amp;AE651&amp;".","")</f>
        <v/>
      </c>
      <c r="BW651" s="41" t="str">
        <f>IF(AF651&lt;&gt;"","Element Occurrence ID: "&amp;AF651&amp;".","")</f>
        <v/>
      </c>
      <c r="BX651" s="41" t="str">
        <f t="shared" si="112"/>
        <v/>
      </c>
      <c r="BY651" t="str">
        <f t="shared" si="113"/>
        <v/>
      </c>
      <c r="BZ651" s="41" t="str">
        <f t="shared" si="114"/>
        <v/>
      </c>
      <c r="CA651" t="str">
        <f t="shared" si="115"/>
        <v/>
      </c>
      <c r="CB651" s="41" t="str">
        <f>IF(AU651&lt;&gt;"","Area immediately surrounding specimen: "&amp;AU651&amp;".","")</f>
        <v/>
      </c>
      <c r="CC651" s="41" t="str">
        <f>IF(T651&lt;&gt;"","Habit: "&amp;T651&amp;".","")</f>
        <v/>
      </c>
      <c r="CD651" s="41" t="str">
        <f>IF(U651&lt;&gt;"","Life history habit: "&amp;U651&amp;".","")</f>
        <v/>
      </c>
      <c r="CE651" s="41" t="str">
        <f>IF(V651&lt;&gt;"","Graminoid habit: "&amp;V651&amp;".","")</f>
        <v/>
      </c>
      <c r="CF651" s="41" t="str">
        <f>IF(W651&lt;&gt;"","Flower color: "&amp;W651&amp;".","")</f>
        <v/>
      </c>
      <c r="CG651" s="41" t="str">
        <f>IF(X651&lt;&gt;"","Height in centimeters: "&amp;X651&amp;".","")</f>
        <v/>
      </c>
      <c r="CH651" s="41" t="str">
        <f>IF(Y651&lt;&gt;"",Y651&amp;".","")</f>
        <v/>
      </c>
      <c r="CI651" s="41" t="str">
        <f t="shared" si="116"/>
        <v/>
      </c>
      <c r="CJ651" t="str">
        <f t="shared" si="117"/>
        <v/>
      </c>
      <c r="CK651" s="41" t="str">
        <f>IF(T651&lt;&gt;"","''habit'':"&amp;"''"&amp;T651&amp;"'',","")</f>
        <v/>
      </c>
      <c r="CL651" s="41" t="str">
        <f>IF(U651&lt;&gt;"","''life cycle habit'':"&amp;"''"&amp;U651&amp;"'',","")</f>
        <v/>
      </c>
      <c r="CM651" s="41" t="str">
        <f>IF(V651&lt;&gt;"","''graminoidHabit'':"&amp;"''"&amp;V651&amp;"'',","")</f>
        <v/>
      </c>
      <c r="CN651" s="41" t="str">
        <f>IF(W651&lt;&gt;"","''flower color'':"&amp;"''"&amp;W651&amp;"'',","")</f>
        <v/>
      </c>
      <c r="CO651" s="41" t="str">
        <f>IF(X651&lt;&gt;"","''heightInCentimeters'':"&amp;X651&amp;",","")</f>
        <v/>
      </c>
      <c r="CP651" s="41" t="str">
        <f>IF(Y651&lt;&gt;"",Y651,"")</f>
        <v/>
      </c>
      <c r="CQ651" s="41" t="str">
        <f t="shared" si="118"/>
        <v/>
      </c>
      <c r="CR651" s="42" t="str">
        <f t="shared" si="119"/>
        <v/>
      </c>
      <c r="CS651" t="str">
        <f t="shared" si="120"/>
        <v/>
      </c>
      <c r="CT651" t="str">
        <f>IF(L651="Y","tissue","")</f>
        <v/>
      </c>
      <c r="CU651" t="str">
        <f>IF(L651="Y","in collection","")</f>
        <v/>
      </c>
      <c r="CV651" t="str">
        <f>IF(L651="Y","dessicated","")</f>
        <v/>
      </c>
    </row>
    <row r="652" spans="1:100" ht="16.5" x14ac:dyDescent="0.3">
      <c r="A652" s="7"/>
      <c r="B652" s="19"/>
      <c r="C652" s="19"/>
      <c r="D652" s="19"/>
      <c r="E652" s="19"/>
      <c r="F652" s="19"/>
      <c r="G652" s="10"/>
      <c r="H652" s="14"/>
      <c r="I652" s="19"/>
      <c r="J652" s="19"/>
      <c r="K652" s="10"/>
      <c r="L652" s="19"/>
      <c r="M652" s="19"/>
      <c r="N652" s="19"/>
      <c r="O652" s="19"/>
      <c r="P652" s="19"/>
      <c r="Q652" s="24"/>
      <c r="R652" s="14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29"/>
      <c r="AL652" s="29"/>
      <c r="AM652" s="7"/>
      <c r="AN652" s="7"/>
      <c r="AO652" s="7"/>
      <c r="AP652" s="19"/>
      <c r="AQ652" s="19"/>
      <c r="AR652" s="19"/>
      <c r="AS652" s="14"/>
      <c r="AT652" s="19"/>
      <c r="AU652" s="19"/>
      <c r="AV652" s="19"/>
      <c r="AW652" s="14"/>
      <c r="AX652" s="19"/>
      <c r="AY652" s="19"/>
      <c r="AZ652" s="19"/>
      <c r="BA652" s="19"/>
      <c r="BB652" s="19"/>
      <c r="BC652" s="19"/>
      <c r="BD652" s="19"/>
      <c r="BE652" s="19"/>
      <c r="BF652" s="14"/>
      <c r="BG652" s="35" t="str">
        <f>IF(BB652&lt;&gt;"","&lt;a href='https://www.inaturalist.org/observations/"&amp;BB652&amp;" 'target='_blank' style='color: blue'&gt;iNaturalist Record: "&amp;BB652&amp;"&lt;/a&gt; ","")</f>
        <v/>
      </c>
      <c r="BH652" s="36" t="str">
        <f>IF(AT652&lt;&gt;"",AT652&amp;". ","")</f>
        <v/>
      </c>
      <c r="BI652" s="36" t="str">
        <f>IF(AV652&lt;&gt;"","Land use/disturbance history: "&amp;AV652&amp;". ","")</f>
        <v/>
      </c>
      <c r="BJ652" s="36" t="str">
        <f>IF(AW652&lt;&gt;"","Slope in degrees: "&amp;AW652&amp;". ","")</f>
        <v/>
      </c>
      <c r="BK652" s="36" t="str">
        <f>IF(AX652&lt;&gt;"","Slope aspect: "&amp;AX652&amp;". ","")</f>
        <v/>
      </c>
      <c r="BL652" s="36" t="str">
        <f>IF(AY652&lt;&gt;"","Soil description: "&amp;AY652&amp;". ","")</f>
        <v/>
      </c>
      <c r="BM652" s="36" t="str">
        <f>IF(BA652&lt;&gt;"","Terrain: "&amp;BA652&amp;". ","")</f>
        <v/>
      </c>
      <c r="BN652" s="36" t="str">
        <f t="shared" si="110"/>
        <v/>
      </c>
      <c r="BO652" t="str">
        <f t="shared" si="111"/>
        <v/>
      </c>
      <c r="BP652" t="str">
        <f>IF(BD652&lt;&gt;"","Permit: "&amp;BD652,"")</f>
        <v/>
      </c>
      <c r="BQ652" s="41" t="str">
        <f>IF(AA652="Abundant","Estimated frequency within viewshed: Abundant (&gt;500).",IF(AA652="Common","Estimated frequency within viewshed: Common (101-500).",IF(AA652="Frequent","Estimated frequency within viewshed: Frequent (11-100).",IF(AA652="Occasional","Estimated frequency within viewshed: Occasional (6-10).",IF(AA652="Rare","Estimated frequency within viewshed: Rare (1-5).","")))))</f>
        <v/>
      </c>
      <c r="BR652" s="41" t="str">
        <f>IF(B652&lt;&gt;"",B652&amp;". ","")</f>
        <v/>
      </c>
      <c r="BS652" s="41" t="str">
        <f>IF(M652="Same individual","Tissue sample collected.",IF(M652="Same population","Tissue sample collected from another individual in the same population.",""))</f>
        <v/>
      </c>
      <c r="BT652" s="41" t="str">
        <f>IF(R652&lt;&gt;"","Seed sample collected from "&amp;R652&amp;" plants within the same population.","")</f>
        <v/>
      </c>
      <c r="BU652" s="41" t="str">
        <f>IF(AB652&lt;&gt;"",AB652&amp;". ","")</f>
        <v/>
      </c>
      <c r="BV652" s="41" t="str">
        <f>IF(AE652&lt;&gt;"","Landowner: "&amp;AE652&amp;".","")</f>
        <v/>
      </c>
      <c r="BW652" s="41" t="str">
        <f>IF(AF652&lt;&gt;"","Element Occurrence ID: "&amp;AF652&amp;".","")</f>
        <v/>
      </c>
      <c r="BX652" s="41" t="str">
        <f t="shared" si="112"/>
        <v/>
      </c>
      <c r="BY652" t="str">
        <f t="shared" si="113"/>
        <v/>
      </c>
      <c r="BZ652" s="41" t="str">
        <f t="shared" si="114"/>
        <v/>
      </c>
      <c r="CA652" t="str">
        <f t="shared" si="115"/>
        <v/>
      </c>
      <c r="CB652" s="41" t="str">
        <f>IF(AU652&lt;&gt;"","Area immediately surrounding specimen: "&amp;AU652&amp;".","")</f>
        <v/>
      </c>
      <c r="CC652" s="41" t="str">
        <f>IF(T652&lt;&gt;"","Habit: "&amp;T652&amp;".","")</f>
        <v/>
      </c>
      <c r="CD652" s="41" t="str">
        <f>IF(U652&lt;&gt;"","Life history habit: "&amp;U652&amp;".","")</f>
        <v/>
      </c>
      <c r="CE652" s="41" t="str">
        <f>IF(V652&lt;&gt;"","Graminoid habit: "&amp;V652&amp;".","")</f>
        <v/>
      </c>
      <c r="CF652" s="41" t="str">
        <f>IF(W652&lt;&gt;"","Flower color: "&amp;W652&amp;".","")</f>
        <v/>
      </c>
      <c r="CG652" s="41" t="str">
        <f>IF(X652&lt;&gt;"","Height in centimeters: "&amp;X652&amp;".","")</f>
        <v/>
      </c>
      <c r="CH652" s="41" t="str">
        <f>IF(Y652&lt;&gt;"",Y652&amp;".","")</f>
        <v/>
      </c>
      <c r="CI652" s="41" t="str">
        <f t="shared" si="116"/>
        <v/>
      </c>
      <c r="CJ652" t="str">
        <f t="shared" si="117"/>
        <v/>
      </c>
      <c r="CK652" s="41" t="str">
        <f>IF(T652&lt;&gt;"","''habit'':"&amp;"''"&amp;T652&amp;"'',","")</f>
        <v/>
      </c>
      <c r="CL652" s="41" t="str">
        <f>IF(U652&lt;&gt;"","''life cycle habit'':"&amp;"''"&amp;U652&amp;"'',","")</f>
        <v/>
      </c>
      <c r="CM652" s="41" t="str">
        <f>IF(V652&lt;&gt;"","''graminoidHabit'':"&amp;"''"&amp;V652&amp;"'',","")</f>
        <v/>
      </c>
      <c r="CN652" s="41" t="str">
        <f>IF(W652&lt;&gt;"","''flower color'':"&amp;"''"&amp;W652&amp;"'',","")</f>
        <v/>
      </c>
      <c r="CO652" s="41" t="str">
        <f>IF(X652&lt;&gt;"","''heightInCentimeters'':"&amp;X652&amp;",","")</f>
        <v/>
      </c>
      <c r="CP652" s="41" t="str">
        <f>IF(Y652&lt;&gt;"",Y652,"")</f>
        <v/>
      </c>
      <c r="CQ652" s="41" t="str">
        <f t="shared" si="118"/>
        <v/>
      </c>
      <c r="CR652" s="42" t="str">
        <f t="shared" si="119"/>
        <v/>
      </c>
      <c r="CS652" t="str">
        <f t="shared" si="120"/>
        <v/>
      </c>
      <c r="CT652" t="str">
        <f>IF(L652="Y","tissue","")</f>
        <v/>
      </c>
      <c r="CU652" t="str">
        <f>IF(L652="Y","in collection","")</f>
        <v/>
      </c>
      <c r="CV652" t="str">
        <f>IF(L652="Y","dessicated","")</f>
        <v/>
      </c>
    </row>
    <row r="653" spans="1:100" ht="16.5" x14ac:dyDescent="0.3">
      <c r="A653" s="7"/>
      <c r="B653" s="19"/>
      <c r="C653" s="19"/>
      <c r="D653" s="19"/>
      <c r="E653" s="19"/>
      <c r="F653" s="19"/>
      <c r="G653" s="10"/>
      <c r="H653" s="14"/>
      <c r="I653" s="19"/>
      <c r="J653" s="19"/>
      <c r="K653" s="10"/>
      <c r="L653" s="19"/>
      <c r="M653" s="19"/>
      <c r="N653" s="19"/>
      <c r="O653" s="19"/>
      <c r="P653" s="19"/>
      <c r="Q653" s="24"/>
      <c r="R653" s="14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29"/>
      <c r="AL653" s="29"/>
      <c r="AM653" s="7"/>
      <c r="AN653" s="7"/>
      <c r="AO653" s="7"/>
      <c r="AP653" s="19"/>
      <c r="AQ653" s="19"/>
      <c r="AR653" s="19"/>
      <c r="AS653" s="14"/>
      <c r="AT653" s="19"/>
      <c r="AU653" s="19"/>
      <c r="AV653" s="19"/>
      <c r="AW653" s="14"/>
      <c r="AX653" s="19"/>
      <c r="AY653" s="19"/>
      <c r="AZ653" s="19"/>
      <c r="BA653" s="19"/>
      <c r="BB653" s="19"/>
      <c r="BC653" s="19"/>
      <c r="BD653" s="19"/>
      <c r="BE653" s="19"/>
      <c r="BF653" s="14"/>
      <c r="BG653" s="35" t="str">
        <f>IF(BB653&lt;&gt;"","&lt;a href='https://www.inaturalist.org/observations/"&amp;BB653&amp;" 'target='_blank' style='color: blue'&gt;iNaturalist Record: "&amp;BB653&amp;"&lt;/a&gt; ","")</f>
        <v/>
      </c>
      <c r="BH653" s="36" t="str">
        <f>IF(AT653&lt;&gt;"",AT653&amp;". ","")</f>
        <v/>
      </c>
      <c r="BI653" s="36" t="str">
        <f>IF(AV653&lt;&gt;"","Land use/disturbance history: "&amp;AV653&amp;". ","")</f>
        <v/>
      </c>
      <c r="BJ653" s="36" t="str">
        <f>IF(AW653&lt;&gt;"","Slope in degrees: "&amp;AW653&amp;". ","")</f>
        <v/>
      </c>
      <c r="BK653" s="36" t="str">
        <f>IF(AX653&lt;&gt;"","Slope aspect: "&amp;AX653&amp;". ","")</f>
        <v/>
      </c>
      <c r="BL653" s="36" t="str">
        <f>IF(AY653&lt;&gt;"","Soil description: "&amp;AY653&amp;". ","")</f>
        <v/>
      </c>
      <c r="BM653" s="36" t="str">
        <f>IF(BA653&lt;&gt;"","Terrain: "&amp;BA653&amp;". ","")</f>
        <v/>
      </c>
      <c r="BN653" s="36" t="str">
        <f t="shared" si="110"/>
        <v/>
      </c>
      <c r="BO653" t="str">
        <f t="shared" si="111"/>
        <v/>
      </c>
      <c r="BP653" t="str">
        <f>IF(BD653&lt;&gt;"","Permit: "&amp;BD653,"")</f>
        <v/>
      </c>
      <c r="BQ653" s="41" t="str">
        <f>IF(AA653="Abundant","Estimated frequency within viewshed: Abundant (&gt;500).",IF(AA653="Common","Estimated frequency within viewshed: Common (101-500).",IF(AA653="Frequent","Estimated frequency within viewshed: Frequent (11-100).",IF(AA653="Occasional","Estimated frequency within viewshed: Occasional (6-10).",IF(AA653="Rare","Estimated frequency within viewshed: Rare (1-5).","")))))</f>
        <v/>
      </c>
      <c r="BR653" s="41" t="str">
        <f>IF(B653&lt;&gt;"",B653&amp;". ","")</f>
        <v/>
      </c>
      <c r="BS653" s="41" t="str">
        <f>IF(M653="Same individual","Tissue sample collected.",IF(M653="Same population","Tissue sample collected from another individual in the same population.",""))</f>
        <v/>
      </c>
      <c r="BT653" s="41" t="str">
        <f>IF(R653&lt;&gt;"","Seed sample collected from "&amp;R653&amp;" plants within the same population.","")</f>
        <v/>
      </c>
      <c r="BU653" s="41" t="str">
        <f>IF(AB653&lt;&gt;"",AB653&amp;". ","")</f>
        <v/>
      </c>
      <c r="BV653" s="41" t="str">
        <f>IF(AE653&lt;&gt;"","Landowner: "&amp;AE653&amp;".","")</f>
        <v/>
      </c>
      <c r="BW653" s="41" t="str">
        <f>IF(AF653&lt;&gt;"","Element Occurrence ID: "&amp;AF653&amp;".","")</f>
        <v/>
      </c>
      <c r="BX653" s="41" t="str">
        <f t="shared" si="112"/>
        <v/>
      </c>
      <c r="BY653" t="str">
        <f t="shared" si="113"/>
        <v/>
      </c>
      <c r="BZ653" s="41" t="str">
        <f t="shared" si="114"/>
        <v/>
      </c>
      <c r="CA653" t="str">
        <f t="shared" si="115"/>
        <v/>
      </c>
      <c r="CB653" s="41" t="str">
        <f>IF(AU653&lt;&gt;"","Area immediately surrounding specimen: "&amp;AU653&amp;".","")</f>
        <v/>
      </c>
      <c r="CC653" s="41" t="str">
        <f>IF(T653&lt;&gt;"","Habit: "&amp;T653&amp;".","")</f>
        <v/>
      </c>
      <c r="CD653" s="41" t="str">
        <f>IF(U653&lt;&gt;"","Life history habit: "&amp;U653&amp;".","")</f>
        <v/>
      </c>
      <c r="CE653" s="41" t="str">
        <f>IF(V653&lt;&gt;"","Graminoid habit: "&amp;V653&amp;".","")</f>
        <v/>
      </c>
      <c r="CF653" s="41" t="str">
        <f>IF(W653&lt;&gt;"","Flower color: "&amp;W653&amp;".","")</f>
        <v/>
      </c>
      <c r="CG653" s="41" t="str">
        <f>IF(X653&lt;&gt;"","Height in centimeters: "&amp;X653&amp;".","")</f>
        <v/>
      </c>
      <c r="CH653" s="41" t="str">
        <f>IF(Y653&lt;&gt;"",Y653&amp;".","")</f>
        <v/>
      </c>
      <c r="CI653" s="41" t="str">
        <f t="shared" si="116"/>
        <v/>
      </c>
      <c r="CJ653" t="str">
        <f t="shared" si="117"/>
        <v/>
      </c>
      <c r="CK653" s="41" t="str">
        <f>IF(T653&lt;&gt;"","''habit'':"&amp;"''"&amp;T653&amp;"'',","")</f>
        <v/>
      </c>
      <c r="CL653" s="41" t="str">
        <f>IF(U653&lt;&gt;"","''life cycle habit'':"&amp;"''"&amp;U653&amp;"'',","")</f>
        <v/>
      </c>
      <c r="CM653" s="41" t="str">
        <f>IF(V653&lt;&gt;"","''graminoidHabit'':"&amp;"''"&amp;V653&amp;"'',","")</f>
        <v/>
      </c>
      <c r="CN653" s="41" t="str">
        <f>IF(W653&lt;&gt;"","''flower color'':"&amp;"''"&amp;W653&amp;"'',","")</f>
        <v/>
      </c>
      <c r="CO653" s="41" t="str">
        <f>IF(X653&lt;&gt;"","''heightInCentimeters'':"&amp;X653&amp;",","")</f>
        <v/>
      </c>
      <c r="CP653" s="41" t="str">
        <f>IF(Y653&lt;&gt;"",Y653,"")</f>
        <v/>
      </c>
      <c r="CQ653" s="41" t="str">
        <f t="shared" si="118"/>
        <v/>
      </c>
      <c r="CR653" s="42" t="str">
        <f t="shared" si="119"/>
        <v/>
      </c>
      <c r="CS653" t="str">
        <f t="shared" si="120"/>
        <v/>
      </c>
      <c r="CT653" t="str">
        <f>IF(L653="Y","tissue","")</f>
        <v/>
      </c>
      <c r="CU653" t="str">
        <f>IF(L653="Y","in collection","")</f>
        <v/>
      </c>
      <c r="CV653" t="str">
        <f>IF(L653="Y","dessicated","")</f>
        <v/>
      </c>
    </row>
    <row r="654" spans="1:100" ht="16.5" x14ac:dyDescent="0.3">
      <c r="A654" s="7"/>
      <c r="B654" s="19"/>
      <c r="C654" s="19"/>
      <c r="D654" s="19"/>
      <c r="E654" s="19"/>
      <c r="F654" s="19"/>
      <c r="G654" s="10"/>
      <c r="H654" s="14"/>
      <c r="I654" s="19"/>
      <c r="J654" s="19"/>
      <c r="K654" s="10"/>
      <c r="L654" s="19"/>
      <c r="M654" s="19"/>
      <c r="N654" s="19"/>
      <c r="O654" s="19"/>
      <c r="P654" s="19"/>
      <c r="Q654" s="24"/>
      <c r="R654" s="14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29"/>
      <c r="AL654" s="29"/>
      <c r="AM654" s="7"/>
      <c r="AN654" s="7"/>
      <c r="AO654" s="7"/>
      <c r="AP654" s="19"/>
      <c r="AQ654" s="19"/>
      <c r="AR654" s="19"/>
      <c r="AS654" s="14"/>
      <c r="AT654" s="19"/>
      <c r="AU654" s="19"/>
      <c r="AV654" s="19"/>
      <c r="AW654" s="14"/>
      <c r="AX654" s="19"/>
      <c r="AY654" s="19"/>
      <c r="AZ654" s="19"/>
      <c r="BA654" s="19"/>
      <c r="BB654" s="19"/>
      <c r="BC654" s="19"/>
      <c r="BD654" s="19"/>
      <c r="BE654" s="19"/>
      <c r="BF654" s="14"/>
      <c r="BG654" s="35" t="str">
        <f>IF(BB654&lt;&gt;"","&lt;a href='https://www.inaturalist.org/observations/"&amp;BB654&amp;" 'target='_blank' style='color: blue'&gt;iNaturalist Record: "&amp;BB654&amp;"&lt;/a&gt; ","")</f>
        <v/>
      </c>
      <c r="BH654" s="36" t="str">
        <f>IF(AT654&lt;&gt;"",AT654&amp;". ","")</f>
        <v/>
      </c>
      <c r="BI654" s="36" t="str">
        <f>IF(AV654&lt;&gt;"","Land use/disturbance history: "&amp;AV654&amp;". ","")</f>
        <v/>
      </c>
      <c r="BJ654" s="36" t="str">
        <f>IF(AW654&lt;&gt;"","Slope in degrees: "&amp;AW654&amp;". ","")</f>
        <v/>
      </c>
      <c r="BK654" s="36" t="str">
        <f>IF(AX654&lt;&gt;"","Slope aspect: "&amp;AX654&amp;". ","")</f>
        <v/>
      </c>
      <c r="BL654" s="36" t="str">
        <f>IF(AY654&lt;&gt;"","Soil description: "&amp;AY654&amp;". ","")</f>
        <v/>
      </c>
      <c r="BM654" s="36" t="str">
        <f>IF(BA654&lt;&gt;"","Terrain: "&amp;BA654&amp;". ","")</f>
        <v/>
      </c>
      <c r="BN654" s="36" t="str">
        <f t="shared" si="110"/>
        <v/>
      </c>
      <c r="BO654" t="str">
        <f t="shared" si="111"/>
        <v/>
      </c>
      <c r="BP654" t="str">
        <f>IF(BD654&lt;&gt;"","Permit: "&amp;BD654,"")</f>
        <v/>
      </c>
      <c r="BQ654" s="41" t="str">
        <f>IF(AA654="Abundant","Estimated frequency within viewshed: Abundant (&gt;500).",IF(AA654="Common","Estimated frequency within viewshed: Common (101-500).",IF(AA654="Frequent","Estimated frequency within viewshed: Frequent (11-100).",IF(AA654="Occasional","Estimated frequency within viewshed: Occasional (6-10).",IF(AA654="Rare","Estimated frequency within viewshed: Rare (1-5).","")))))</f>
        <v/>
      </c>
      <c r="BR654" s="41" t="str">
        <f>IF(B654&lt;&gt;"",B654&amp;". ","")</f>
        <v/>
      </c>
      <c r="BS654" s="41" t="str">
        <f>IF(M654="Same individual","Tissue sample collected.",IF(M654="Same population","Tissue sample collected from another individual in the same population.",""))</f>
        <v/>
      </c>
      <c r="BT654" s="41" t="str">
        <f>IF(R654&lt;&gt;"","Seed sample collected from "&amp;R654&amp;" plants within the same population.","")</f>
        <v/>
      </c>
      <c r="BU654" s="41" t="str">
        <f>IF(AB654&lt;&gt;"",AB654&amp;". ","")</f>
        <v/>
      </c>
      <c r="BV654" s="41" t="str">
        <f>IF(AE654&lt;&gt;"","Landowner: "&amp;AE654&amp;".","")</f>
        <v/>
      </c>
      <c r="BW654" s="41" t="str">
        <f>IF(AF654&lt;&gt;"","Element Occurrence ID: "&amp;AF654&amp;".","")</f>
        <v/>
      </c>
      <c r="BX654" s="41" t="str">
        <f t="shared" si="112"/>
        <v/>
      </c>
      <c r="BY654" t="str">
        <f t="shared" si="113"/>
        <v/>
      </c>
      <c r="BZ654" s="41" t="str">
        <f t="shared" si="114"/>
        <v/>
      </c>
      <c r="CA654" t="str">
        <f t="shared" si="115"/>
        <v/>
      </c>
      <c r="CB654" s="41" t="str">
        <f>IF(AU654&lt;&gt;"","Area immediately surrounding specimen: "&amp;AU654&amp;".","")</f>
        <v/>
      </c>
      <c r="CC654" s="41" t="str">
        <f>IF(T654&lt;&gt;"","Habit: "&amp;T654&amp;".","")</f>
        <v/>
      </c>
      <c r="CD654" s="41" t="str">
        <f>IF(U654&lt;&gt;"","Life history habit: "&amp;U654&amp;".","")</f>
        <v/>
      </c>
      <c r="CE654" s="41" t="str">
        <f>IF(V654&lt;&gt;"","Graminoid habit: "&amp;V654&amp;".","")</f>
        <v/>
      </c>
      <c r="CF654" s="41" t="str">
        <f>IF(W654&lt;&gt;"","Flower color: "&amp;W654&amp;".","")</f>
        <v/>
      </c>
      <c r="CG654" s="41" t="str">
        <f>IF(X654&lt;&gt;"","Height in centimeters: "&amp;X654&amp;".","")</f>
        <v/>
      </c>
      <c r="CH654" s="41" t="str">
        <f>IF(Y654&lt;&gt;"",Y654&amp;".","")</f>
        <v/>
      </c>
      <c r="CI654" s="41" t="str">
        <f t="shared" si="116"/>
        <v/>
      </c>
      <c r="CJ654" t="str">
        <f t="shared" si="117"/>
        <v/>
      </c>
      <c r="CK654" s="41" t="str">
        <f>IF(T654&lt;&gt;"","''habit'':"&amp;"''"&amp;T654&amp;"'',","")</f>
        <v/>
      </c>
      <c r="CL654" s="41" t="str">
        <f>IF(U654&lt;&gt;"","''life cycle habit'':"&amp;"''"&amp;U654&amp;"'',","")</f>
        <v/>
      </c>
      <c r="CM654" s="41" t="str">
        <f>IF(V654&lt;&gt;"","''graminoidHabit'':"&amp;"''"&amp;V654&amp;"'',","")</f>
        <v/>
      </c>
      <c r="CN654" s="41" t="str">
        <f>IF(W654&lt;&gt;"","''flower color'':"&amp;"''"&amp;W654&amp;"'',","")</f>
        <v/>
      </c>
      <c r="CO654" s="41" t="str">
        <f>IF(X654&lt;&gt;"","''heightInCentimeters'':"&amp;X654&amp;",","")</f>
        <v/>
      </c>
      <c r="CP654" s="41" t="str">
        <f>IF(Y654&lt;&gt;"",Y654,"")</f>
        <v/>
      </c>
      <c r="CQ654" s="41" t="str">
        <f t="shared" si="118"/>
        <v/>
      </c>
      <c r="CR654" s="42" t="str">
        <f t="shared" si="119"/>
        <v/>
      </c>
      <c r="CS654" t="str">
        <f t="shared" si="120"/>
        <v/>
      </c>
      <c r="CT654" t="str">
        <f>IF(L654="Y","tissue","")</f>
        <v/>
      </c>
      <c r="CU654" t="str">
        <f>IF(L654="Y","in collection","")</f>
        <v/>
      </c>
      <c r="CV654" t="str">
        <f>IF(L654="Y","dessicated","")</f>
        <v/>
      </c>
    </row>
    <row r="655" spans="1:100" ht="16.5" x14ac:dyDescent="0.3">
      <c r="A655" s="7"/>
      <c r="B655" s="19"/>
      <c r="C655" s="19"/>
      <c r="D655" s="19"/>
      <c r="E655" s="19"/>
      <c r="F655" s="19"/>
      <c r="G655" s="10"/>
      <c r="H655" s="14"/>
      <c r="I655" s="19"/>
      <c r="J655" s="19"/>
      <c r="K655" s="10"/>
      <c r="L655" s="19"/>
      <c r="M655" s="19"/>
      <c r="N655" s="19"/>
      <c r="O655" s="19"/>
      <c r="P655" s="19"/>
      <c r="Q655" s="24"/>
      <c r="R655" s="14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29"/>
      <c r="AL655" s="29"/>
      <c r="AM655" s="7"/>
      <c r="AN655" s="7"/>
      <c r="AO655" s="7"/>
      <c r="AP655" s="19"/>
      <c r="AQ655" s="19"/>
      <c r="AR655" s="19"/>
      <c r="AS655" s="14"/>
      <c r="AT655" s="19"/>
      <c r="AU655" s="19"/>
      <c r="AV655" s="19"/>
      <c r="AW655" s="14"/>
      <c r="AX655" s="19"/>
      <c r="AY655" s="19"/>
      <c r="AZ655" s="19"/>
      <c r="BA655" s="19"/>
      <c r="BB655" s="19"/>
      <c r="BC655" s="19"/>
      <c r="BD655" s="19"/>
      <c r="BE655" s="19"/>
      <c r="BF655" s="14"/>
      <c r="BG655" s="35" t="str">
        <f>IF(BB655&lt;&gt;"","&lt;a href='https://www.inaturalist.org/observations/"&amp;BB655&amp;" 'target='_blank' style='color: blue'&gt;iNaturalist Record: "&amp;BB655&amp;"&lt;/a&gt; ","")</f>
        <v/>
      </c>
      <c r="BH655" s="36" t="str">
        <f>IF(AT655&lt;&gt;"",AT655&amp;". ","")</f>
        <v/>
      </c>
      <c r="BI655" s="36" t="str">
        <f>IF(AV655&lt;&gt;"","Land use/disturbance history: "&amp;AV655&amp;". ","")</f>
        <v/>
      </c>
      <c r="BJ655" s="36" t="str">
        <f>IF(AW655&lt;&gt;"","Slope in degrees: "&amp;AW655&amp;". ","")</f>
        <v/>
      </c>
      <c r="BK655" s="36" t="str">
        <f>IF(AX655&lt;&gt;"","Slope aspect: "&amp;AX655&amp;". ","")</f>
        <v/>
      </c>
      <c r="BL655" s="36" t="str">
        <f>IF(AY655&lt;&gt;"","Soil description: "&amp;AY655&amp;". ","")</f>
        <v/>
      </c>
      <c r="BM655" s="36" t="str">
        <f>IF(BA655&lt;&gt;"","Terrain: "&amp;BA655&amp;". ","")</f>
        <v/>
      </c>
      <c r="BN655" s="36" t="str">
        <f t="shared" si="110"/>
        <v/>
      </c>
      <c r="BO655" t="str">
        <f t="shared" si="111"/>
        <v/>
      </c>
      <c r="BP655" t="str">
        <f>IF(BD655&lt;&gt;"","Permit: "&amp;BD655,"")</f>
        <v/>
      </c>
      <c r="BQ655" s="41" t="str">
        <f>IF(AA655="Abundant","Estimated frequency within viewshed: Abundant (&gt;500).",IF(AA655="Common","Estimated frequency within viewshed: Common (101-500).",IF(AA655="Frequent","Estimated frequency within viewshed: Frequent (11-100).",IF(AA655="Occasional","Estimated frequency within viewshed: Occasional (6-10).",IF(AA655="Rare","Estimated frequency within viewshed: Rare (1-5).","")))))</f>
        <v/>
      </c>
      <c r="BR655" s="41" t="str">
        <f>IF(B655&lt;&gt;"",B655&amp;". ","")</f>
        <v/>
      </c>
      <c r="BS655" s="41" t="str">
        <f>IF(M655="Same individual","Tissue sample collected.",IF(M655="Same population","Tissue sample collected from another individual in the same population.",""))</f>
        <v/>
      </c>
      <c r="BT655" s="41" t="str">
        <f>IF(R655&lt;&gt;"","Seed sample collected from "&amp;R655&amp;" plants within the same population.","")</f>
        <v/>
      </c>
      <c r="BU655" s="41" t="str">
        <f>IF(AB655&lt;&gt;"",AB655&amp;". ","")</f>
        <v/>
      </c>
      <c r="BV655" s="41" t="str">
        <f>IF(AE655&lt;&gt;"","Landowner: "&amp;AE655&amp;".","")</f>
        <v/>
      </c>
      <c r="BW655" s="41" t="str">
        <f>IF(AF655&lt;&gt;"","Element Occurrence ID: "&amp;AF655&amp;".","")</f>
        <v/>
      </c>
      <c r="BX655" s="41" t="str">
        <f t="shared" si="112"/>
        <v/>
      </c>
      <c r="BY655" t="str">
        <f t="shared" si="113"/>
        <v/>
      </c>
      <c r="BZ655" s="41" t="str">
        <f t="shared" si="114"/>
        <v/>
      </c>
      <c r="CA655" t="str">
        <f t="shared" si="115"/>
        <v/>
      </c>
      <c r="CB655" s="41" t="str">
        <f>IF(AU655&lt;&gt;"","Area immediately surrounding specimen: "&amp;AU655&amp;".","")</f>
        <v/>
      </c>
      <c r="CC655" s="41" t="str">
        <f>IF(T655&lt;&gt;"","Habit: "&amp;T655&amp;".","")</f>
        <v/>
      </c>
      <c r="CD655" s="41" t="str">
        <f>IF(U655&lt;&gt;"","Life history habit: "&amp;U655&amp;".","")</f>
        <v/>
      </c>
      <c r="CE655" s="41" t="str">
        <f>IF(V655&lt;&gt;"","Graminoid habit: "&amp;V655&amp;".","")</f>
        <v/>
      </c>
      <c r="CF655" s="41" t="str">
        <f>IF(W655&lt;&gt;"","Flower color: "&amp;W655&amp;".","")</f>
        <v/>
      </c>
      <c r="CG655" s="41" t="str">
        <f>IF(X655&lt;&gt;"","Height in centimeters: "&amp;X655&amp;".","")</f>
        <v/>
      </c>
      <c r="CH655" s="41" t="str">
        <f>IF(Y655&lt;&gt;"",Y655&amp;".","")</f>
        <v/>
      </c>
      <c r="CI655" s="41" t="str">
        <f t="shared" si="116"/>
        <v/>
      </c>
      <c r="CJ655" t="str">
        <f t="shared" si="117"/>
        <v/>
      </c>
      <c r="CK655" s="41" t="str">
        <f>IF(T655&lt;&gt;"","''habit'':"&amp;"''"&amp;T655&amp;"'',","")</f>
        <v/>
      </c>
      <c r="CL655" s="41" t="str">
        <f>IF(U655&lt;&gt;"","''life cycle habit'':"&amp;"''"&amp;U655&amp;"'',","")</f>
        <v/>
      </c>
      <c r="CM655" s="41" t="str">
        <f>IF(V655&lt;&gt;"","''graminoidHabit'':"&amp;"''"&amp;V655&amp;"'',","")</f>
        <v/>
      </c>
      <c r="CN655" s="41" t="str">
        <f>IF(W655&lt;&gt;"","''flower color'':"&amp;"''"&amp;W655&amp;"'',","")</f>
        <v/>
      </c>
      <c r="CO655" s="41" t="str">
        <f>IF(X655&lt;&gt;"","''heightInCentimeters'':"&amp;X655&amp;",","")</f>
        <v/>
      </c>
      <c r="CP655" s="41" t="str">
        <f>IF(Y655&lt;&gt;"",Y655,"")</f>
        <v/>
      </c>
      <c r="CQ655" s="41" t="str">
        <f t="shared" si="118"/>
        <v/>
      </c>
      <c r="CR655" s="42" t="str">
        <f t="shared" si="119"/>
        <v/>
      </c>
      <c r="CS655" t="str">
        <f t="shared" si="120"/>
        <v/>
      </c>
      <c r="CT655" t="str">
        <f>IF(L655="Y","tissue","")</f>
        <v/>
      </c>
      <c r="CU655" t="str">
        <f>IF(L655="Y","in collection","")</f>
        <v/>
      </c>
      <c r="CV655" t="str">
        <f>IF(L655="Y","dessicated","")</f>
        <v/>
      </c>
    </row>
    <row r="656" spans="1:100" ht="16.5" x14ac:dyDescent="0.3">
      <c r="A656" s="7"/>
      <c r="B656" s="19"/>
      <c r="C656" s="19"/>
      <c r="D656" s="19"/>
      <c r="E656" s="19"/>
      <c r="F656" s="19"/>
      <c r="G656" s="10"/>
      <c r="H656" s="14"/>
      <c r="I656" s="19"/>
      <c r="J656" s="19"/>
      <c r="K656" s="10"/>
      <c r="L656" s="19"/>
      <c r="M656" s="19"/>
      <c r="N656" s="19"/>
      <c r="O656" s="19"/>
      <c r="P656" s="19"/>
      <c r="Q656" s="24"/>
      <c r="R656" s="14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29"/>
      <c r="AL656" s="29"/>
      <c r="AM656" s="7"/>
      <c r="AN656" s="7"/>
      <c r="AO656" s="7"/>
      <c r="AP656" s="19"/>
      <c r="AQ656" s="19"/>
      <c r="AR656" s="19"/>
      <c r="AS656" s="14"/>
      <c r="AT656" s="19"/>
      <c r="AU656" s="19"/>
      <c r="AV656" s="19"/>
      <c r="AW656" s="14"/>
      <c r="AX656" s="19"/>
      <c r="AY656" s="19"/>
      <c r="AZ656" s="19"/>
      <c r="BA656" s="19"/>
      <c r="BB656" s="19"/>
      <c r="BC656" s="19"/>
      <c r="BD656" s="19"/>
      <c r="BE656" s="19"/>
      <c r="BF656" s="14"/>
      <c r="BG656" s="35" t="str">
        <f>IF(BB656&lt;&gt;"","&lt;a href='https://www.inaturalist.org/observations/"&amp;BB656&amp;" 'target='_blank' style='color: blue'&gt;iNaturalist Record: "&amp;BB656&amp;"&lt;/a&gt; ","")</f>
        <v/>
      </c>
      <c r="BH656" s="36" t="str">
        <f>IF(AT656&lt;&gt;"",AT656&amp;". ","")</f>
        <v/>
      </c>
      <c r="BI656" s="36" t="str">
        <f>IF(AV656&lt;&gt;"","Land use/disturbance history: "&amp;AV656&amp;". ","")</f>
        <v/>
      </c>
      <c r="BJ656" s="36" t="str">
        <f>IF(AW656&lt;&gt;"","Slope in degrees: "&amp;AW656&amp;". ","")</f>
        <v/>
      </c>
      <c r="BK656" s="36" t="str">
        <f>IF(AX656&lt;&gt;"","Slope aspect: "&amp;AX656&amp;". ","")</f>
        <v/>
      </c>
      <c r="BL656" s="36" t="str">
        <f>IF(AY656&lt;&gt;"","Soil description: "&amp;AY656&amp;". ","")</f>
        <v/>
      </c>
      <c r="BM656" s="36" t="str">
        <f>IF(BA656&lt;&gt;"","Terrain: "&amp;BA656&amp;". ","")</f>
        <v/>
      </c>
      <c r="BN656" s="36" t="str">
        <f t="shared" si="110"/>
        <v/>
      </c>
      <c r="BO656" t="str">
        <f t="shared" si="111"/>
        <v/>
      </c>
      <c r="BP656" t="str">
        <f>IF(BD656&lt;&gt;"","Permit: "&amp;BD656,"")</f>
        <v/>
      </c>
      <c r="BQ656" s="41" t="str">
        <f>IF(AA656="Abundant","Estimated frequency within viewshed: Abundant (&gt;500).",IF(AA656="Common","Estimated frequency within viewshed: Common (101-500).",IF(AA656="Frequent","Estimated frequency within viewshed: Frequent (11-100).",IF(AA656="Occasional","Estimated frequency within viewshed: Occasional (6-10).",IF(AA656="Rare","Estimated frequency within viewshed: Rare (1-5).","")))))</f>
        <v/>
      </c>
      <c r="BR656" s="41" t="str">
        <f>IF(B656&lt;&gt;"",B656&amp;". ","")</f>
        <v/>
      </c>
      <c r="BS656" s="41" t="str">
        <f>IF(M656="Same individual","Tissue sample collected.",IF(M656="Same population","Tissue sample collected from another individual in the same population.",""))</f>
        <v/>
      </c>
      <c r="BT656" s="41" t="str">
        <f>IF(R656&lt;&gt;"","Seed sample collected from "&amp;R656&amp;" plants within the same population.","")</f>
        <v/>
      </c>
      <c r="BU656" s="41" t="str">
        <f>IF(AB656&lt;&gt;"",AB656&amp;". ","")</f>
        <v/>
      </c>
      <c r="BV656" s="41" t="str">
        <f>IF(AE656&lt;&gt;"","Landowner: "&amp;AE656&amp;".","")</f>
        <v/>
      </c>
      <c r="BW656" s="41" t="str">
        <f>IF(AF656&lt;&gt;"","Element Occurrence ID: "&amp;AF656&amp;".","")</f>
        <v/>
      </c>
      <c r="BX656" s="41" t="str">
        <f t="shared" si="112"/>
        <v/>
      </c>
      <c r="BY656" t="str">
        <f t="shared" si="113"/>
        <v/>
      </c>
      <c r="BZ656" s="41" t="str">
        <f t="shared" si="114"/>
        <v/>
      </c>
      <c r="CA656" t="str">
        <f t="shared" si="115"/>
        <v/>
      </c>
      <c r="CB656" s="41" t="str">
        <f>IF(AU656&lt;&gt;"","Area immediately surrounding specimen: "&amp;AU656&amp;".","")</f>
        <v/>
      </c>
      <c r="CC656" s="41" t="str">
        <f>IF(T656&lt;&gt;"","Habit: "&amp;T656&amp;".","")</f>
        <v/>
      </c>
      <c r="CD656" s="41" t="str">
        <f>IF(U656&lt;&gt;"","Life history habit: "&amp;U656&amp;".","")</f>
        <v/>
      </c>
      <c r="CE656" s="41" t="str">
        <f>IF(V656&lt;&gt;"","Graminoid habit: "&amp;V656&amp;".","")</f>
        <v/>
      </c>
      <c r="CF656" s="41" t="str">
        <f>IF(W656&lt;&gt;"","Flower color: "&amp;W656&amp;".","")</f>
        <v/>
      </c>
      <c r="CG656" s="41" t="str">
        <f>IF(X656&lt;&gt;"","Height in centimeters: "&amp;X656&amp;".","")</f>
        <v/>
      </c>
      <c r="CH656" s="41" t="str">
        <f>IF(Y656&lt;&gt;"",Y656&amp;".","")</f>
        <v/>
      </c>
      <c r="CI656" s="41" t="str">
        <f t="shared" si="116"/>
        <v/>
      </c>
      <c r="CJ656" t="str">
        <f t="shared" si="117"/>
        <v/>
      </c>
      <c r="CK656" s="41" t="str">
        <f>IF(T656&lt;&gt;"","''habit'':"&amp;"''"&amp;T656&amp;"'',","")</f>
        <v/>
      </c>
      <c r="CL656" s="41" t="str">
        <f>IF(U656&lt;&gt;"","''life cycle habit'':"&amp;"''"&amp;U656&amp;"'',","")</f>
        <v/>
      </c>
      <c r="CM656" s="41" t="str">
        <f>IF(V656&lt;&gt;"","''graminoidHabit'':"&amp;"''"&amp;V656&amp;"'',","")</f>
        <v/>
      </c>
      <c r="CN656" s="41" t="str">
        <f>IF(W656&lt;&gt;"","''flower color'':"&amp;"''"&amp;W656&amp;"'',","")</f>
        <v/>
      </c>
      <c r="CO656" s="41" t="str">
        <f>IF(X656&lt;&gt;"","''heightInCentimeters'':"&amp;X656&amp;",","")</f>
        <v/>
      </c>
      <c r="CP656" s="41" t="str">
        <f>IF(Y656&lt;&gt;"",Y656,"")</f>
        <v/>
      </c>
      <c r="CQ656" s="41" t="str">
        <f t="shared" si="118"/>
        <v/>
      </c>
      <c r="CR656" s="42" t="str">
        <f t="shared" si="119"/>
        <v/>
      </c>
      <c r="CS656" t="str">
        <f t="shared" si="120"/>
        <v/>
      </c>
      <c r="CT656" t="str">
        <f>IF(L656="Y","tissue","")</f>
        <v/>
      </c>
      <c r="CU656" t="str">
        <f>IF(L656="Y","in collection","")</f>
        <v/>
      </c>
      <c r="CV656" t="str">
        <f>IF(L656="Y","dessicated","")</f>
        <v/>
      </c>
    </row>
    <row r="657" spans="1:100" ht="16.5" x14ac:dyDescent="0.3">
      <c r="A657" s="7"/>
      <c r="B657" s="19"/>
      <c r="C657" s="19"/>
      <c r="D657" s="19"/>
      <c r="E657" s="19"/>
      <c r="F657" s="19"/>
      <c r="G657" s="10"/>
      <c r="H657" s="14"/>
      <c r="I657" s="19"/>
      <c r="J657" s="19"/>
      <c r="K657" s="10"/>
      <c r="L657" s="19"/>
      <c r="M657" s="19"/>
      <c r="N657" s="19"/>
      <c r="O657" s="19"/>
      <c r="P657" s="19"/>
      <c r="Q657" s="24"/>
      <c r="R657" s="14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29"/>
      <c r="AL657" s="29"/>
      <c r="AM657" s="7"/>
      <c r="AN657" s="7"/>
      <c r="AO657" s="7"/>
      <c r="AP657" s="19"/>
      <c r="AQ657" s="19"/>
      <c r="AR657" s="19"/>
      <c r="AS657" s="14"/>
      <c r="AT657" s="19"/>
      <c r="AU657" s="19"/>
      <c r="AV657" s="19"/>
      <c r="AW657" s="14"/>
      <c r="AX657" s="19"/>
      <c r="AY657" s="19"/>
      <c r="AZ657" s="19"/>
      <c r="BA657" s="19"/>
      <c r="BB657" s="19"/>
      <c r="BC657" s="19"/>
      <c r="BD657" s="19"/>
      <c r="BE657" s="19"/>
      <c r="BF657" s="14"/>
      <c r="BG657" s="35" t="str">
        <f>IF(BB657&lt;&gt;"","&lt;a href='https://www.inaturalist.org/observations/"&amp;BB657&amp;" 'target='_blank' style='color: blue'&gt;iNaturalist Record: "&amp;BB657&amp;"&lt;/a&gt; ","")</f>
        <v/>
      </c>
      <c r="BH657" s="36" t="str">
        <f>IF(AT657&lt;&gt;"",AT657&amp;". ","")</f>
        <v/>
      </c>
      <c r="BI657" s="36" t="str">
        <f>IF(AV657&lt;&gt;"","Land use/disturbance history: "&amp;AV657&amp;". ","")</f>
        <v/>
      </c>
      <c r="BJ657" s="36" t="str">
        <f>IF(AW657&lt;&gt;"","Slope in degrees: "&amp;AW657&amp;". ","")</f>
        <v/>
      </c>
      <c r="BK657" s="36" t="str">
        <f>IF(AX657&lt;&gt;"","Slope aspect: "&amp;AX657&amp;". ","")</f>
        <v/>
      </c>
      <c r="BL657" s="36" t="str">
        <f>IF(AY657&lt;&gt;"","Soil description: "&amp;AY657&amp;". ","")</f>
        <v/>
      </c>
      <c r="BM657" s="36" t="str">
        <f>IF(BA657&lt;&gt;"","Terrain: "&amp;BA657&amp;". ","")</f>
        <v/>
      </c>
      <c r="BN657" s="36" t="str">
        <f t="shared" si="110"/>
        <v/>
      </c>
      <c r="BO657" t="str">
        <f t="shared" si="111"/>
        <v/>
      </c>
      <c r="BP657" t="str">
        <f>IF(BD657&lt;&gt;"","Permit: "&amp;BD657,"")</f>
        <v/>
      </c>
      <c r="BQ657" s="41" t="str">
        <f>IF(AA657="Abundant","Estimated frequency within viewshed: Abundant (&gt;500).",IF(AA657="Common","Estimated frequency within viewshed: Common (101-500).",IF(AA657="Frequent","Estimated frequency within viewshed: Frequent (11-100).",IF(AA657="Occasional","Estimated frequency within viewshed: Occasional (6-10).",IF(AA657="Rare","Estimated frequency within viewshed: Rare (1-5).","")))))</f>
        <v/>
      </c>
      <c r="BR657" s="41" t="str">
        <f>IF(B657&lt;&gt;"",B657&amp;". ","")</f>
        <v/>
      </c>
      <c r="BS657" s="41" t="str">
        <f>IF(M657="Same individual","Tissue sample collected.",IF(M657="Same population","Tissue sample collected from another individual in the same population.",""))</f>
        <v/>
      </c>
      <c r="BT657" s="41" t="str">
        <f>IF(R657&lt;&gt;"","Seed sample collected from "&amp;R657&amp;" plants within the same population.","")</f>
        <v/>
      </c>
      <c r="BU657" s="41" t="str">
        <f>IF(AB657&lt;&gt;"",AB657&amp;". ","")</f>
        <v/>
      </c>
      <c r="BV657" s="41" t="str">
        <f>IF(AE657&lt;&gt;"","Landowner: "&amp;AE657&amp;".","")</f>
        <v/>
      </c>
      <c r="BW657" s="41" t="str">
        <f>IF(AF657&lt;&gt;"","Element Occurrence ID: "&amp;AF657&amp;".","")</f>
        <v/>
      </c>
      <c r="BX657" s="41" t="str">
        <f t="shared" si="112"/>
        <v/>
      </c>
      <c r="BY657" t="str">
        <f t="shared" si="113"/>
        <v/>
      </c>
      <c r="BZ657" s="41" t="str">
        <f t="shared" si="114"/>
        <v/>
      </c>
      <c r="CA657" t="str">
        <f t="shared" si="115"/>
        <v/>
      </c>
      <c r="CB657" s="41" t="str">
        <f>IF(AU657&lt;&gt;"","Area immediately surrounding specimen: "&amp;AU657&amp;".","")</f>
        <v/>
      </c>
      <c r="CC657" s="41" t="str">
        <f>IF(T657&lt;&gt;"","Habit: "&amp;T657&amp;".","")</f>
        <v/>
      </c>
      <c r="CD657" s="41" t="str">
        <f>IF(U657&lt;&gt;"","Life history habit: "&amp;U657&amp;".","")</f>
        <v/>
      </c>
      <c r="CE657" s="41" t="str">
        <f>IF(V657&lt;&gt;"","Graminoid habit: "&amp;V657&amp;".","")</f>
        <v/>
      </c>
      <c r="CF657" s="41" t="str">
        <f>IF(W657&lt;&gt;"","Flower color: "&amp;W657&amp;".","")</f>
        <v/>
      </c>
      <c r="CG657" s="41" t="str">
        <f>IF(X657&lt;&gt;"","Height in centimeters: "&amp;X657&amp;".","")</f>
        <v/>
      </c>
      <c r="CH657" s="41" t="str">
        <f>IF(Y657&lt;&gt;"",Y657&amp;".","")</f>
        <v/>
      </c>
      <c r="CI657" s="41" t="str">
        <f t="shared" si="116"/>
        <v/>
      </c>
      <c r="CJ657" t="str">
        <f t="shared" si="117"/>
        <v/>
      </c>
      <c r="CK657" s="41" t="str">
        <f>IF(T657&lt;&gt;"","''habit'':"&amp;"''"&amp;T657&amp;"'',","")</f>
        <v/>
      </c>
      <c r="CL657" s="41" t="str">
        <f>IF(U657&lt;&gt;"","''life cycle habit'':"&amp;"''"&amp;U657&amp;"'',","")</f>
        <v/>
      </c>
      <c r="CM657" s="41" t="str">
        <f>IF(V657&lt;&gt;"","''graminoidHabit'':"&amp;"''"&amp;V657&amp;"'',","")</f>
        <v/>
      </c>
      <c r="CN657" s="41" t="str">
        <f>IF(W657&lt;&gt;"","''flower color'':"&amp;"''"&amp;W657&amp;"'',","")</f>
        <v/>
      </c>
      <c r="CO657" s="41" t="str">
        <f>IF(X657&lt;&gt;"","''heightInCentimeters'':"&amp;X657&amp;",","")</f>
        <v/>
      </c>
      <c r="CP657" s="41" t="str">
        <f>IF(Y657&lt;&gt;"",Y657,"")</f>
        <v/>
      </c>
      <c r="CQ657" s="41" t="str">
        <f t="shared" si="118"/>
        <v/>
      </c>
      <c r="CR657" s="42" t="str">
        <f t="shared" si="119"/>
        <v/>
      </c>
      <c r="CS657" t="str">
        <f t="shared" si="120"/>
        <v/>
      </c>
      <c r="CT657" t="str">
        <f>IF(L657="Y","tissue","")</f>
        <v/>
      </c>
      <c r="CU657" t="str">
        <f>IF(L657="Y","in collection","")</f>
        <v/>
      </c>
      <c r="CV657" t="str">
        <f>IF(L657="Y","dessicated","")</f>
        <v/>
      </c>
    </row>
    <row r="658" spans="1:100" ht="16.5" x14ac:dyDescent="0.3">
      <c r="A658" s="7"/>
      <c r="B658" s="19"/>
      <c r="C658" s="19"/>
      <c r="D658" s="19"/>
      <c r="E658" s="19"/>
      <c r="F658" s="19"/>
      <c r="G658" s="10"/>
      <c r="H658" s="14"/>
      <c r="I658" s="19"/>
      <c r="J658" s="19"/>
      <c r="K658" s="10"/>
      <c r="L658" s="19"/>
      <c r="M658" s="19"/>
      <c r="N658" s="19"/>
      <c r="O658" s="19"/>
      <c r="P658" s="19"/>
      <c r="Q658" s="24"/>
      <c r="R658" s="14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29"/>
      <c r="AL658" s="29"/>
      <c r="AM658" s="7"/>
      <c r="AN658" s="7"/>
      <c r="AO658" s="7"/>
      <c r="AP658" s="19"/>
      <c r="AQ658" s="19"/>
      <c r="AR658" s="19"/>
      <c r="AS658" s="14"/>
      <c r="AT658" s="19"/>
      <c r="AU658" s="19"/>
      <c r="AV658" s="19"/>
      <c r="AW658" s="14"/>
      <c r="AX658" s="19"/>
      <c r="AY658" s="19"/>
      <c r="AZ658" s="19"/>
      <c r="BA658" s="19"/>
      <c r="BB658" s="19"/>
      <c r="BC658" s="19"/>
      <c r="BD658" s="19"/>
      <c r="BE658" s="19"/>
      <c r="BF658" s="14"/>
      <c r="BG658" s="35" t="str">
        <f>IF(BB658&lt;&gt;"","&lt;a href='https://www.inaturalist.org/observations/"&amp;BB658&amp;" 'target='_blank' style='color: blue'&gt;iNaturalist Record: "&amp;BB658&amp;"&lt;/a&gt; ","")</f>
        <v/>
      </c>
      <c r="BH658" s="36" t="str">
        <f>IF(AT658&lt;&gt;"",AT658&amp;". ","")</f>
        <v/>
      </c>
      <c r="BI658" s="36" t="str">
        <f>IF(AV658&lt;&gt;"","Land use/disturbance history: "&amp;AV658&amp;". ","")</f>
        <v/>
      </c>
      <c r="BJ658" s="36" t="str">
        <f>IF(AW658&lt;&gt;"","Slope in degrees: "&amp;AW658&amp;". ","")</f>
        <v/>
      </c>
      <c r="BK658" s="36" t="str">
        <f>IF(AX658&lt;&gt;"","Slope aspect: "&amp;AX658&amp;". ","")</f>
        <v/>
      </c>
      <c r="BL658" s="36" t="str">
        <f>IF(AY658&lt;&gt;"","Soil description: "&amp;AY658&amp;". ","")</f>
        <v/>
      </c>
      <c r="BM658" s="36" t="str">
        <f>IF(BA658&lt;&gt;"","Terrain: "&amp;BA658&amp;". ","")</f>
        <v/>
      </c>
      <c r="BN658" s="36" t="str">
        <f t="shared" si="110"/>
        <v/>
      </c>
      <c r="BO658" t="str">
        <f t="shared" si="111"/>
        <v/>
      </c>
      <c r="BP658" t="str">
        <f>IF(BD658&lt;&gt;"","Permit: "&amp;BD658,"")</f>
        <v/>
      </c>
      <c r="BQ658" s="41" t="str">
        <f>IF(AA658="Abundant","Estimated frequency within viewshed: Abundant (&gt;500).",IF(AA658="Common","Estimated frequency within viewshed: Common (101-500).",IF(AA658="Frequent","Estimated frequency within viewshed: Frequent (11-100).",IF(AA658="Occasional","Estimated frequency within viewshed: Occasional (6-10).",IF(AA658="Rare","Estimated frequency within viewshed: Rare (1-5).","")))))</f>
        <v/>
      </c>
      <c r="BR658" s="41" t="str">
        <f>IF(B658&lt;&gt;"",B658&amp;". ","")</f>
        <v/>
      </c>
      <c r="BS658" s="41" t="str">
        <f>IF(M658="Same individual","Tissue sample collected.",IF(M658="Same population","Tissue sample collected from another individual in the same population.",""))</f>
        <v/>
      </c>
      <c r="BT658" s="41" t="str">
        <f>IF(R658&lt;&gt;"","Seed sample collected from "&amp;R658&amp;" plants within the same population.","")</f>
        <v/>
      </c>
      <c r="BU658" s="41" t="str">
        <f>IF(AB658&lt;&gt;"",AB658&amp;". ","")</f>
        <v/>
      </c>
      <c r="BV658" s="41" t="str">
        <f>IF(AE658&lt;&gt;"","Landowner: "&amp;AE658&amp;".","")</f>
        <v/>
      </c>
      <c r="BW658" s="41" t="str">
        <f>IF(AF658&lt;&gt;"","Element Occurrence ID: "&amp;AF658&amp;".","")</f>
        <v/>
      </c>
      <c r="BX658" s="41" t="str">
        <f t="shared" si="112"/>
        <v/>
      </c>
      <c r="BY658" t="str">
        <f t="shared" si="113"/>
        <v/>
      </c>
      <c r="BZ658" s="41" t="str">
        <f t="shared" si="114"/>
        <v/>
      </c>
      <c r="CA658" t="str">
        <f t="shared" si="115"/>
        <v/>
      </c>
      <c r="CB658" s="41" t="str">
        <f>IF(AU658&lt;&gt;"","Area immediately surrounding specimen: "&amp;AU658&amp;".","")</f>
        <v/>
      </c>
      <c r="CC658" s="41" t="str">
        <f>IF(T658&lt;&gt;"","Habit: "&amp;T658&amp;".","")</f>
        <v/>
      </c>
      <c r="CD658" s="41" t="str">
        <f>IF(U658&lt;&gt;"","Life history habit: "&amp;U658&amp;".","")</f>
        <v/>
      </c>
      <c r="CE658" s="41" t="str">
        <f>IF(V658&lt;&gt;"","Graminoid habit: "&amp;V658&amp;".","")</f>
        <v/>
      </c>
      <c r="CF658" s="41" t="str">
        <f>IF(W658&lt;&gt;"","Flower color: "&amp;W658&amp;".","")</f>
        <v/>
      </c>
      <c r="CG658" s="41" t="str">
        <f>IF(X658&lt;&gt;"","Height in centimeters: "&amp;X658&amp;".","")</f>
        <v/>
      </c>
      <c r="CH658" s="41" t="str">
        <f>IF(Y658&lt;&gt;"",Y658&amp;".","")</f>
        <v/>
      </c>
      <c r="CI658" s="41" t="str">
        <f t="shared" si="116"/>
        <v/>
      </c>
      <c r="CJ658" t="str">
        <f t="shared" si="117"/>
        <v/>
      </c>
      <c r="CK658" s="41" t="str">
        <f>IF(T658&lt;&gt;"","''habit'':"&amp;"''"&amp;T658&amp;"'',","")</f>
        <v/>
      </c>
      <c r="CL658" s="41" t="str">
        <f>IF(U658&lt;&gt;"","''life cycle habit'':"&amp;"''"&amp;U658&amp;"'',","")</f>
        <v/>
      </c>
      <c r="CM658" s="41" t="str">
        <f>IF(V658&lt;&gt;"","''graminoidHabit'':"&amp;"''"&amp;V658&amp;"'',","")</f>
        <v/>
      </c>
      <c r="CN658" s="41" t="str">
        <f>IF(W658&lt;&gt;"","''flower color'':"&amp;"''"&amp;W658&amp;"'',","")</f>
        <v/>
      </c>
      <c r="CO658" s="41" t="str">
        <f>IF(X658&lt;&gt;"","''heightInCentimeters'':"&amp;X658&amp;",","")</f>
        <v/>
      </c>
      <c r="CP658" s="41" t="str">
        <f>IF(Y658&lt;&gt;"",Y658,"")</f>
        <v/>
      </c>
      <c r="CQ658" s="41" t="str">
        <f t="shared" si="118"/>
        <v/>
      </c>
      <c r="CR658" s="42" t="str">
        <f t="shared" si="119"/>
        <v/>
      </c>
      <c r="CS658" t="str">
        <f t="shared" si="120"/>
        <v/>
      </c>
      <c r="CT658" t="str">
        <f>IF(L658="Y","tissue","")</f>
        <v/>
      </c>
      <c r="CU658" t="str">
        <f>IF(L658="Y","in collection","")</f>
        <v/>
      </c>
      <c r="CV658" t="str">
        <f>IF(L658="Y","dessicated","")</f>
        <v/>
      </c>
    </row>
    <row r="659" spans="1:100" ht="16.5" x14ac:dyDescent="0.3">
      <c r="A659" s="7"/>
      <c r="B659" s="19"/>
      <c r="C659" s="19"/>
      <c r="D659" s="19"/>
      <c r="E659" s="19"/>
      <c r="F659" s="19"/>
      <c r="G659" s="10"/>
      <c r="H659" s="14"/>
      <c r="I659" s="19"/>
      <c r="J659" s="19"/>
      <c r="K659" s="10"/>
      <c r="L659" s="19"/>
      <c r="M659" s="19"/>
      <c r="N659" s="19"/>
      <c r="O659" s="19"/>
      <c r="P659" s="19"/>
      <c r="Q659" s="24"/>
      <c r="R659" s="14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29"/>
      <c r="AL659" s="29"/>
      <c r="AM659" s="7"/>
      <c r="AN659" s="7"/>
      <c r="AO659" s="7"/>
      <c r="AP659" s="19"/>
      <c r="AQ659" s="19"/>
      <c r="AR659" s="19"/>
      <c r="AS659" s="14"/>
      <c r="AT659" s="19"/>
      <c r="AU659" s="19"/>
      <c r="AV659" s="19"/>
      <c r="AW659" s="14"/>
      <c r="AX659" s="19"/>
      <c r="AY659" s="19"/>
      <c r="AZ659" s="19"/>
      <c r="BA659" s="19"/>
      <c r="BB659" s="19"/>
      <c r="BC659" s="19"/>
      <c r="BD659" s="19"/>
      <c r="BE659" s="19"/>
      <c r="BF659" s="14"/>
      <c r="BG659" s="35" t="str">
        <f>IF(BB659&lt;&gt;"","&lt;a href='https://www.inaturalist.org/observations/"&amp;BB659&amp;" 'target='_blank' style='color: blue'&gt;iNaturalist Record: "&amp;BB659&amp;"&lt;/a&gt; ","")</f>
        <v/>
      </c>
      <c r="BH659" s="36" t="str">
        <f>IF(AT659&lt;&gt;"",AT659&amp;". ","")</f>
        <v/>
      </c>
      <c r="BI659" s="36" t="str">
        <f>IF(AV659&lt;&gt;"","Land use/disturbance history: "&amp;AV659&amp;". ","")</f>
        <v/>
      </c>
      <c r="BJ659" s="36" t="str">
        <f>IF(AW659&lt;&gt;"","Slope in degrees: "&amp;AW659&amp;". ","")</f>
        <v/>
      </c>
      <c r="BK659" s="36" t="str">
        <f>IF(AX659&lt;&gt;"","Slope aspect: "&amp;AX659&amp;". ","")</f>
        <v/>
      </c>
      <c r="BL659" s="36" t="str">
        <f>IF(AY659&lt;&gt;"","Soil description: "&amp;AY659&amp;". ","")</f>
        <v/>
      </c>
      <c r="BM659" s="36" t="str">
        <f>IF(BA659&lt;&gt;"","Terrain: "&amp;BA659&amp;". ","")</f>
        <v/>
      </c>
      <c r="BN659" s="36" t="str">
        <f t="shared" si="110"/>
        <v/>
      </c>
      <c r="BO659" t="str">
        <f t="shared" si="111"/>
        <v/>
      </c>
      <c r="BP659" t="str">
        <f>IF(BD659&lt;&gt;"","Permit: "&amp;BD659,"")</f>
        <v/>
      </c>
      <c r="BQ659" s="41" t="str">
        <f>IF(AA659="Abundant","Estimated frequency within viewshed: Abundant (&gt;500).",IF(AA659="Common","Estimated frequency within viewshed: Common (101-500).",IF(AA659="Frequent","Estimated frequency within viewshed: Frequent (11-100).",IF(AA659="Occasional","Estimated frequency within viewshed: Occasional (6-10).",IF(AA659="Rare","Estimated frequency within viewshed: Rare (1-5).","")))))</f>
        <v/>
      </c>
      <c r="BR659" s="41" t="str">
        <f>IF(B659&lt;&gt;"",B659&amp;". ","")</f>
        <v/>
      </c>
      <c r="BS659" s="41" t="str">
        <f>IF(M659="Same individual","Tissue sample collected.",IF(M659="Same population","Tissue sample collected from another individual in the same population.",""))</f>
        <v/>
      </c>
      <c r="BT659" s="41" t="str">
        <f>IF(R659&lt;&gt;"","Seed sample collected from "&amp;R659&amp;" plants within the same population.","")</f>
        <v/>
      </c>
      <c r="BU659" s="41" t="str">
        <f>IF(AB659&lt;&gt;"",AB659&amp;". ","")</f>
        <v/>
      </c>
      <c r="BV659" s="41" t="str">
        <f>IF(AE659&lt;&gt;"","Landowner: "&amp;AE659&amp;".","")</f>
        <v/>
      </c>
      <c r="BW659" s="41" t="str">
        <f>IF(AF659&lt;&gt;"","Element Occurrence ID: "&amp;AF659&amp;".","")</f>
        <v/>
      </c>
      <c r="BX659" s="41" t="str">
        <f t="shared" si="112"/>
        <v/>
      </c>
      <c r="BY659" t="str">
        <f t="shared" si="113"/>
        <v/>
      </c>
      <c r="BZ659" s="41" t="str">
        <f t="shared" si="114"/>
        <v/>
      </c>
      <c r="CA659" t="str">
        <f t="shared" si="115"/>
        <v/>
      </c>
      <c r="CB659" s="41" t="str">
        <f>IF(AU659&lt;&gt;"","Area immediately surrounding specimen: "&amp;AU659&amp;".","")</f>
        <v/>
      </c>
      <c r="CC659" s="41" t="str">
        <f>IF(T659&lt;&gt;"","Habit: "&amp;T659&amp;".","")</f>
        <v/>
      </c>
      <c r="CD659" s="41" t="str">
        <f>IF(U659&lt;&gt;"","Life history habit: "&amp;U659&amp;".","")</f>
        <v/>
      </c>
      <c r="CE659" s="41" t="str">
        <f>IF(V659&lt;&gt;"","Graminoid habit: "&amp;V659&amp;".","")</f>
        <v/>
      </c>
      <c r="CF659" s="41" t="str">
        <f>IF(W659&lt;&gt;"","Flower color: "&amp;W659&amp;".","")</f>
        <v/>
      </c>
      <c r="CG659" s="41" t="str">
        <f>IF(X659&lt;&gt;"","Height in centimeters: "&amp;X659&amp;".","")</f>
        <v/>
      </c>
      <c r="CH659" s="41" t="str">
        <f>IF(Y659&lt;&gt;"",Y659&amp;".","")</f>
        <v/>
      </c>
      <c r="CI659" s="41" t="str">
        <f t="shared" si="116"/>
        <v/>
      </c>
      <c r="CJ659" t="str">
        <f t="shared" si="117"/>
        <v/>
      </c>
      <c r="CK659" s="41" t="str">
        <f>IF(T659&lt;&gt;"","''habit'':"&amp;"''"&amp;T659&amp;"'',","")</f>
        <v/>
      </c>
      <c r="CL659" s="41" t="str">
        <f>IF(U659&lt;&gt;"","''life cycle habit'':"&amp;"''"&amp;U659&amp;"'',","")</f>
        <v/>
      </c>
      <c r="CM659" s="41" t="str">
        <f>IF(V659&lt;&gt;"","''graminoidHabit'':"&amp;"''"&amp;V659&amp;"'',","")</f>
        <v/>
      </c>
      <c r="CN659" s="41" t="str">
        <f>IF(W659&lt;&gt;"","''flower color'':"&amp;"''"&amp;W659&amp;"'',","")</f>
        <v/>
      </c>
      <c r="CO659" s="41" t="str">
        <f>IF(X659&lt;&gt;"","''heightInCentimeters'':"&amp;X659&amp;",","")</f>
        <v/>
      </c>
      <c r="CP659" s="41" t="str">
        <f>IF(Y659&lt;&gt;"",Y659,"")</f>
        <v/>
      </c>
      <c r="CQ659" s="41" t="str">
        <f t="shared" si="118"/>
        <v/>
      </c>
      <c r="CR659" s="42" t="str">
        <f t="shared" si="119"/>
        <v/>
      </c>
      <c r="CS659" t="str">
        <f t="shared" si="120"/>
        <v/>
      </c>
      <c r="CT659" t="str">
        <f>IF(L659="Y","tissue","")</f>
        <v/>
      </c>
      <c r="CU659" t="str">
        <f>IF(L659="Y","in collection","")</f>
        <v/>
      </c>
      <c r="CV659" t="str">
        <f>IF(L659="Y","dessicated","")</f>
        <v/>
      </c>
    </row>
    <row r="660" spans="1:100" ht="16.5" x14ac:dyDescent="0.3">
      <c r="A660" s="7"/>
      <c r="B660" s="19"/>
      <c r="C660" s="19"/>
      <c r="D660" s="19"/>
      <c r="E660" s="19"/>
      <c r="F660" s="19"/>
      <c r="G660" s="10"/>
      <c r="H660" s="14"/>
      <c r="I660" s="19"/>
      <c r="J660" s="19"/>
      <c r="K660" s="10"/>
      <c r="L660" s="19"/>
      <c r="M660" s="19"/>
      <c r="N660" s="19"/>
      <c r="O660" s="19"/>
      <c r="P660" s="19"/>
      <c r="Q660" s="24"/>
      <c r="R660" s="14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29"/>
      <c r="AL660" s="29"/>
      <c r="AM660" s="7"/>
      <c r="AN660" s="7"/>
      <c r="AO660" s="7"/>
      <c r="AP660" s="19"/>
      <c r="AQ660" s="19"/>
      <c r="AR660" s="19"/>
      <c r="AS660" s="14"/>
      <c r="AT660" s="19"/>
      <c r="AU660" s="19"/>
      <c r="AV660" s="19"/>
      <c r="AW660" s="14"/>
      <c r="AX660" s="19"/>
      <c r="AY660" s="19"/>
      <c r="AZ660" s="19"/>
      <c r="BA660" s="19"/>
      <c r="BB660" s="19"/>
      <c r="BC660" s="19"/>
      <c r="BD660" s="19"/>
      <c r="BE660" s="19"/>
      <c r="BF660" s="14"/>
      <c r="BG660" s="35" t="str">
        <f>IF(BB660&lt;&gt;"","&lt;a href='https://www.inaturalist.org/observations/"&amp;BB660&amp;" 'target='_blank' style='color: blue'&gt;iNaturalist Record: "&amp;BB660&amp;"&lt;/a&gt; ","")</f>
        <v/>
      </c>
      <c r="BH660" s="36" t="str">
        <f>IF(AT660&lt;&gt;"",AT660&amp;". ","")</f>
        <v/>
      </c>
      <c r="BI660" s="36" t="str">
        <f>IF(AV660&lt;&gt;"","Land use/disturbance history: "&amp;AV660&amp;". ","")</f>
        <v/>
      </c>
      <c r="BJ660" s="36" t="str">
        <f>IF(AW660&lt;&gt;"","Slope in degrees: "&amp;AW660&amp;". ","")</f>
        <v/>
      </c>
      <c r="BK660" s="36" t="str">
        <f>IF(AX660&lt;&gt;"","Slope aspect: "&amp;AX660&amp;". ","")</f>
        <v/>
      </c>
      <c r="BL660" s="36" t="str">
        <f>IF(AY660&lt;&gt;"","Soil description: "&amp;AY660&amp;". ","")</f>
        <v/>
      </c>
      <c r="BM660" s="36" t="str">
        <f>IF(BA660&lt;&gt;"","Terrain: "&amp;BA660&amp;". ","")</f>
        <v/>
      </c>
      <c r="BN660" s="36" t="str">
        <f t="shared" si="110"/>
        <v/>
      </c>
      <c r="BO660" t="str">
        <f t="shared" si="111"/>
        <v/>
      </c>
      <c r="BP660" t="str">
        <f>IF(BD660&lt;&gt;"","Permit: "&amp;BD660,"")</f>
        <v/>
      </c>
      <c r="BQ660" s="41" t="str">
        <f>IF(AA660="Abundant","Estimated frequency within viewshed: Abundant (&gt;500).",IF(AA660="Common","Estimated frequency within viewshed: Common (101-500).",IF(AA660="Frequent","Estimated frequency within viewshed: Frequent (11-100).",IF(AA660="Occasional","Estimated frequency within viewshed: Occasional (6-10).",IF(AA660="Rare","Estimated frequency within viewshed: Rare (1-5).","")))))</f>
        <v/>
      </c>
      <c r="BR660" s="41" t="str">
        <f>IF(B660&lt;&gt;"",B660&amp;". ","")</f>
        <v/>
      </c>
      <c r="BS660" s="41" t="str">
        <f>IF(M660="Same individual","Tissue sample collected.",IF(M660="Same population","Tissue sample collected from another individual in the same population.",""))</f>
        <v/>
      </c>
      <c r="BT660" s="41" t="str">
        <f>IF(R660&lt;&gt;"","Seed sample collected from "&amp;R660&amp;" plants within the same population.","")</f>
        <v/>
      </c>
      <c r="BU660" s="41" t="str">
        <f>IF(AB660&lt;&gt;"",AB660&amp;". ","")</f>
        <v/>
      </c>
      <c r="BV660" s="41" t="str">
        <f>IF(AE660&lt;&gt;"","Landowner: "&amp;AE660&amp;".","")</f>
        <v/>
      </c>
      <c r="BW660" s="41" t="str">
        <f>IF(AF660&lt;&gt;"","Element Occurrence ID: "&amp;AF660&amp;".","")</f>
        <v/>
      </c>
      <c r="BX660" s="41" t="str">
        <f t="shared" si="112"/>
        <v/>
      </c>
      <c r="BY660" t="str">
        <f t="shared" si="113"/>
        <v/>
      </c>
      <c r="BZ660" s="41" t="str">
        <f t="shared" si="114"/>
        <v/>
      </c>
      <c r="CA660" t="str">
        <f t="shared" si="115"/>
        <v/>
      </c>
      <c r="CB660" s="41" t="str">
        <f>IF(AU660&lt;&gt;"","Area immediately surrounding specimen: "&amp;AU660&amp;".","")</f>
        <v/>
      </c>
      <c r="CC660" s="41" t="str">
        <f>IF(T660&lt;&gt;"","Habit: "&amp;T660&amp;".","")</f>
        <v/>
      </c>
      <c r="CD660" s="41" t="str">
        <f>IF(U660&lt;&gt;"","Life history habit: "&amp;U660&amp;".","")</f>
        <v/>
      </c>
      <c r="CE660" s="41" t="str">
        <f>IF(V660&lt;&gt;"","Graminoid habit: "&amp;V660&amp;".","")</f>
        <v/>
      </c>
      <c r="CF660" s="41" t="str">
        <f>IF(W660&lt;&gt;"","Flower color: "&amp;W660&amp;".","")</f>
        <v/>
      </c>
      <c r="CG660" s="41" t="str">
        <f>IF(X660&lt;&gt;"","Height in centimeters: "&amp;X660&amp;".","")</f>
        <v/>
      </c>
      <c r="CH660" s="41" t="str">
        <f>IF(Y660&lt;&gt;"",Y660&amp;".","")</f>
        <v/>
      </c>
      <c r="CI660" s="41" t="str">
        <f t="shared" si="116"/>
        <v/>
      </c>
      <c r="CJ660" t="str">
        <f t="shared" si="117"/>
        <v/>
      </c>
      <c r="CK660" s="41" t="str">
        <f>IF(T660&lt;&gt;"","''habit'':"&amp;"''"&amp;T660&amp;"'',","")</f>
        <v/>
      </c>
      <c r="CL660" s="41" t="str">
        <f>IF(U660&lt;&gt;"","''life cycle habit'':"&amp;"''"&amp;U660&amp;"'',","")</f>
        <v/>
      </c>
      <c r="CM660" s="41" t="str">
        <f>IF(V660&lt;&gt;"","''graminoidHabit'':"&amp;"''"&amp;V660&amp;"'',","")</f>
        <v/>
      </c>
      <c r="CN660" s="41" t="str">
        <f>IF(W660&lt;&gt;"","''flower color'':"&amp;"''"&amp;W660&amp;"'',","")</f>
        <v/>
      </c>
      <c r="CO660" s="41" t="str">
        <f>IF(X660&lt;&gt;"","''heightInCentimeters'':"&amp;X660&amp;",","")</f>
        <v/>
      </c>
      <c r="CP660" s="41" t="str">
        <f>IF(Y660&lt;&gt;"",Y660,"")</f>
        <v/>
      </c>
      <c r="CQ660" s="41" t="str">
        <f t="shared" si="118"/>
        <v/>
      </c>
      <c r="CR660" s="42" t="str">
        <f t="shared" si="119"/>
        <v/>
      </c>
      <c r="CS660" t="str">
        <f t="shared" si="120"/>
        <v/>
      </c>
      <c r="CT660" t="str">
        <f>IF(L660="Y","tissue","")</f>
        <v/>
      </c>
      <c r="CU660" t="str">
        <f>IF(L660="Y","in collection","")</f>
        <v/>
      </c>
      <c r="CV660" t="str">
        <f>IF(L660="Y","dessicated","")</f>
        <v/>
      </c>
    </row>
    <row r="661" spans="1:100" ht="16.5" x14ac:dyDescent="0.3">
      <c r="A661" s="7"/>
      <c r="B661" s="19"/>
      <c r="C661" s="19"/>
      <c r="D661" s="19"/>
      <c r="E661" s="19"/>
      <c r="F661" s="19"/>
      <c r="G661" s="10"/>
      <c r="H661" s="14"/>
      <c r="I661" s="19"/>
      <c r="J661" s="19"/>
      <c r="K661" s="10"/>
      <c r="L661" s="19"/>
      <c r="M661" s="19"/>
      <c r="N661" s="19"/>
      <c r="O661" s="19"/>
      <c r="P661" s="19"/>
      <c r="Q661" s="24"/>
      <c r="R661" s="14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29"/>
      <c r="AL661" s="29"/>
      <c r="AM661" s="7"/>
      <c r="AN661" s="7"/>
      <c r="AO661" s="7"/>
      <c r="AP661" s="19"/>
      <c r="AQ661" s="19"/>
      <c r="AR661" s="19"/>
      <c r="AS661" s="14"/>
      <c r="AT661" s="19"/>
      <c r="AU661" s="19"/>
      <c r="AV661" s="19"/>
      <c r="AW661" s="14"/>
      <c r="AX661" s="19"/>
      <c r="AY661" s="19"/>
      <c r="AZ661" s="19"/>
      <c r="BA661" s="19"/>
      <c r="BB661" s="19"/>
      <c r="BC661" s="19"/>
      <c r="BD661" s="19"/>
      <c r="BE661" s="19"/>
      <c r="BF661" s="14"/>
      <c r="BG661" s="35" t="str">
        <f>IF(BB661&lt;&gt;"","&lt;a href='https://www.inaturalist.org/observations/"&amp;BB661&amp;" 'target='_blank' style='color: blue'&gt;iNaturalist Record: "&amp;BB661&amp;"&lt;/a&gt; ","")</f>
        <v/>
      </c>
      <c r="BH661" s="36" t="str">
        <f>IF(AT661&lt;&gt;"",AT661&amp;". ","")</f>
        <v/>
      </c>
      <c r="BI661" s="36" t="str">
        <f>IF(AV661&lt;&gt;"","Land use/disturbance history: "&amp;AV661&amp;". ","")</f>
        <v/>
      </c>
      <c r="BJ661" s="36" t="str">
        <f>IF(AW661&lt;&gt;"","Slope in degrees: "&amp;AW661&amp;". ","")</f>
        <v/>
      </c>
      <c r="BK661" s="36" t="str">
        <f>IF(AX661&lt;&gt;"","Slope aspect: "&amp;AX661&amp;". ","")</f>
        <v/>
      </c>
      <c r="BL661" s="36" t="str">
        <f>IF(AY661&lt;&gt;"","Soil description: "&amp;AY661&amp;". ","")</f>
        <v/>
      </c>
      <c r="BM661" s="36" t="str">
        <f>IF(BA661&lt;&gt;"","Terrain: "&amp;BA661&amp;". ","")</f>
        <v/>
      </c>
      <c r="BN661" s="36" t="str">
        <f t="shared" si="110"/>
        <v/>
      </c>
      <c r="BO661" t="str">
        <f t="shared" si="111"/>
        <v/>
      </c>
      <c r="BP661" t="str">
        <f>IF(BD661&lt;&gt;"","Permit: "&amp;BD661,"")</f>
        <v/>
      </c>
      <c r="BQ661" s="41" t="str">
        <f>IF(AA661="Abundant","Estimated frequency within viewshed: Abundant (&gt;500).",IF(AA661="Common","Estimated frequency within viewshed: Common (101-500).",IF(AA661="Frequent","Estimated frequency within viewshed: Frequent (11-100).",IF(AA661="Occasional","Estimated frequency within viewshed: Occasional (6-10).",IF(AA661="Rare","Estimated frequency within viewshed: Rare (1-5).","")))))</f>
        <v/>
      </c>
      <c r="BR661" s="41" t="str">
        <f>IF(B661&lt;&gt;"",B661&amp;". ","")</f>
        <v/>
      </c>
      <c r="BS661" s="41" t="str">
        <f>IF(M661="Same individual","Tissue sample collected.",IF(M661="Same population","Tissue sample collected from another individual in the same population.",""))</f>
        <v/>
      </c>
      <c r="BT661" s="41" t="str">
        <f>IF(R661&lt;&gt;"","Seed sample collected from "&amp;R661&amp;" plants within the same population.","")</f>
        <v/>
      </c>
      <c r="BU661" s="41" t="str">
        <f>IF(AB661&lt;&gt;"",AB661&amp;". ","")</f>
        <v/>
      </c>
      <c r="BV661" s="41" t="str">
        <f>IF(AE661&lt;&gt;"","Landowner: "&amp;AE661&amp;".","")</f>
        <v/>
      </c>
      <c r="BW661" s="41" t="str">
        <f>IF(AF661&lt;&gt;"","Element Occurrence ID: "&amp;AF661&amp;".","")</f>
        <v/>
      </c>
      <c r="BX661" s="41" t="str">
        <f t="shared" si="112"/>
        <v/>
      </c>
      <c r="BY661" t="str">
        <f t="shared" si="113"/>
        <v/>
      </c>
      <c r="BZ661" s="41" t="str">
        <f t="shared" si="114"/>
        <v/>
      </c>
      <c r="CA661" t="str">
        <f t="shared" si="115"/>
        <v/>
      </c>
      <c r="CB661" s="41" t="str">
        <f>IF(AU661&lt;&gt;"","Area immediately surrounding specimen: "&amp;AU661&amp;".","")</f>
        <v/>
      </c>
      <c r="CC661" s="41" t="str">
        <f>IF(T661&lt;&gt;"","Habit: "&amp;T661&amp;".","")</f>
        <v/>
      </c>
      <c r="CD661" s="41" t="str">
        <f>IF(U661&lt;&gt;"","Life history habit: "&amp;U661&amp;".","")</f>
        <v/>
      </c>
      <c r="CE661" s="41" t="str">
        <f>IF(V661&lt;&gt;"","Graminoid habit: "&amp;V661&amp;".","")</f>
        <v/>
      </c>
      <c r="CF661" s="41" t="str">
        <f>IF(W661&lt;&gt;"","Flower color: "&amp;W661&amp;".","")</f>
        <v/>
      </c>
      <c r="CG661" s="41" t="str">
        <f>IF(X661&lt;&gt;"","Height in centimeters: "&amp;X661&amp;".","")</f>
        <v/>
      </c>
      <c r="CH661" s="41" t="str">
        <f>IF(Y661&lt;&gt;"",Y661&amp;".","")</f>
        <v/>
      </c>
      <c r="CI661" s="41" t="str">
        <f t="shared" si="116"/>
        <v/>
      </c>
      <c r="CJ661" t="str">
        <f t="shared" si="117"/>
        <v/>
      </c>
      <c r="CK661" s="41" t="str">
        <f>IF(T661&lt;&gt;"","''habit'':"&amp;"''"&amp;T661&amp;"'',","")</f>
        <v/>
      </c>
      <c r="CL661" s="41" t="str">
        <f>IF(U661&lt;&gt;"","''life cycle habit'':"&amp;"''"&amp;U661&amp;"'',","")</f>
        <v/>
      </c>
      <c r="CM661" s="41" t="str">
        <f>IF(V661&lt;&gt;"","''graminoidHabit'':"&amp;"''"&amp;V661&amp;"'',","")</f>
        <v/>
      </c>
      <c r="CN661" s="41" t="str">
        <f>IF(W661&lt;&gt;"","''flower color'':"&amp;"''"&amp;W661&amp;"'',","")</f>
        <v/>
      </c>
      <c r="CO661" s="41" t="str">
        <f>IF(X661&lt;&gt;"","''heightInCentimeters'':"&amp;X661&amp;",","")</f>
        <v/>
      </c>
      <c r="CP661" s="41" t="str">
        <f>IF(Y661&lt;&gt;"",Y661,"")</f>
        <v/>
      </c>
      <c r="CQ661" s="41" t="str">
        <f t="shared" si="118"/>
        <v/>
      </c>
      <c r="CR661" s="42" t="str">
        <f t="shared" si="119"/>
        <v/>
      </c>
      <c r="CS661" t="str">
        <f t="shared" si="120"/>
        <v/>
      </c>
      <c r="CT661" t="str">
        <f>IF(L661="Y","tissue","")</f>
        <v/>
      </c>
      <c r="CU661" t="str">
        <f>IF(L661="Y","in collection","")</f>
        <v/>
      </c>
      <c r="CV661" t="str">
        <f>IF(L661="Y","dessicated","")</f>
        <v/>
      </c>
    </row>
    <row r="662" spans="1:100" ht="16.5" x14ac:dyDescent="0.3">
      <c r="A662" s="7"/>
      <c r="B662" s="19"/>
      <c r="C662" s="19"/>
      <c r="D662" s="19"/>
      <c r="E662" s="19"/>
      <c r="F662" s="19"/>
      <c r="G662" s="10"/>
      <c r="H662" s="14"/>
      <c r="I662" s="19"/>
      <c r="J662" s="19"/>
      <c r="K662" s="10"/>
      <c r="L662" s="19"/>
      <c r="M662" s="19"/>
      <c r="N662" s="19"/>
      <c r="O662" s="19"/>
      <c r="P662" s="19"/>
      <c r="Q662" s="24"/>
      <c r="R662" s="14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29"/>
      <c r="AL662" s="29"/>
      <c r="AM662" s="7"/>
      <c r="AN662" s="7"/>
      <c r="AO662" s="7"/>
      <c r="AP662" s="19"/>
      <c r="AQ662" s="19"/>
      <c r="AR662" s="19"/>
      <c r="AS662" s="14"/>
      <c r="AT662" s="19"/>
      <c r="AU662" s="19"/>
      <c r="AV662" s="19"/>
      <c r="AW662" s="14"/>
      <c r="AX662" s="19"/>
      <c r="AY662" s="19"/>
      <c r="AZ662" s="19"/>
      <c r="BA662" s="19"/>
      <c r="BB662" s="19"/>
      <c r="BC662" s="19"/>
      <c r="BD662" s="19"/>
      <c r="BE662" s="19"/>
      <c r="BF662" s="14"/>
      <c r="BG662" s="35" t="str">
        <f>IF(BB662&lt;&gt;"","&lt;a href='https://www.inaturalist.org/observations/"&amp;BB662&amp;" 'target='_blank' style='color: blue'&gt;iNaturalist Record: "&amp;BB662&amp;"&lt;/a&gt; ","")</f>
        <v/>
      </c>
      <c r="BH662" s="36" t="str">
        <f>IF(AT662&lt;&gt;"",AT662&amp;". ","")</f>
        <v/>
      </c>
      <c r="BI662" s="36" t="str">
        <f>IF(AV662&lt;&gt;"","Land use/disturbance history: "&amp;AV662&amp;". ","")</f>
        <v/>
      </c>
      <c r="BJ662" s="36" t="str">
        <f>IF(AW662&lt;&gt;"","Slope in degrees: "&amp;AW662&amp;". ","")</f>
        <v/>
      </c>
      <c r="BK662" s="36" t="str">
        <f>IF(AX662&lt;&gt;"","Slope aspect: "&amp;AX662&amp;". ","")</f>
        <v/>
      </c>
      <c r="BL662" s="36" t="str">
        <f>IF(AY662&lt;&gt;"","Soil description: "&amp;AY662&amp;". ","")</f>
        <v/>
      </c>
      <c r="BM662" s="36" t="str">
        <f>IF(BA662&lt;&gt;"","Terrain: "&amp;BA662&amp;". ","")</f>
        <v/>
      </c>
      <c r="BN662" s="36" t="str">
        <f t="shared" si="110"/>
        <v/>
      </c>
      <c r="BO662" t="str">
        <f t="shared" si="111"/>
        <v/>
      </c>
      <c r="BP662" t="str">
        <f>IF(BD662&lt;&gt;"","Permit: "&amp;BD662,"")</f>
        <v/>
      </c>
      <c r="BQ662" s="41" t="str">
        <f>IF(AA662="Abundant","Estimated frequency within viewshed: Abundant (&gt;500).",IF(AA662="Common","Estimated frequency within viewshed: Common (101-500).",IF(AA662="Frequent","Estimated frequency within viewshed: Frequent (11-100).",IF(AA662="Occasional","Estimated frequency within viewshed: Occasional (6-10).",IF(AA662="Rare","Estimated frequency within viewshed: Rare (1-5).","")))))</f>
        <v/>
      </c>
      <c r="BR662" s="41" t="str">
        <f>IF(B662&lt;&gt;"",B662&amp;". ","")</f>
        <v/>
      </c>
      <c r="BS662" s="41" t="str">
        <f>IF(M662="Same individual","Tissue sample collected.",IF(M662="Same population","Tissue sample collected from another individual in the same population.",""))</f>
        <v/>
      </c>
      <c r="BT662" s="41" t="str">
        <f>IF(R662&lt;&gt;"","Seed sample collected from "&amp;R662&amp;" plants within the same population.","")</f>
        <v/>
      </c>
      <c r="BU662" s="41" t="str">
        <f>IF(AB662&lt;&gt;"",AB662&amp;". ","")</f>
        <v/>
      </c>
      <c r="BV662" s="41" t="str">
        <f>IF(AE662&lt;&gt;"","Landowner: "&amp;AE662&amp;".","")</f>
        <v/>
      </c>
      <c r="BW662" s="41" t="str">
        <f>IF(AF662&lt;&gt;"","Element Occurrence ID: "&amp;AF662&amp;".","")</f>
        <v/>
      </c>
      <c r="BX662" s="41" t="str">
        <f t="shared" si="112"/>
        <v/>
      </c>
      <c r="BY662" t="str">
        <f t="shared" si="113"/>
        <v/>
      </c>
      <c r="BZ662" s="41" t="str">
        <f t="shared" si="114"/>
        <v/>
      </c>
      <c r="CA662" t="str">
        <f t="shared" si="115"/>
        <v/>
      </c>
      <c r="CB662" s="41" t="str">
        <f>IF(AU662&lt;&gt;"","Area immediately surrounding specimen: "&amp;AU662&amp;".","")</f>
        <v/>
      </c>
      <c r="CC662" s="41" t="str">
        <f>IF(T662&lt;&gt;"","Habit: "&amp;T662&amp;".","")</f>
        <v/>
      </c>
      <c r="CD662" s="41" t="str">
        <f>IF(U662&lt;&gt;"","Life history habit: "&amp;U662&amp;".","")</f>
        <v/>
      </c>
      <c r="CE662" s="41" t="str">
        <f>IF(V662&lt;&gt;"","Graminoid habit: "&amp;V662&amp;".","")</f>
        <v/>
      </c>
      <c r="CF662" s="41" t="str">
        <f>IF(W662&lt;&gt;"","Flower color: "&amp;W662&amp;".","")</f>
        <v/>
      </c>
      <c r="CG662" s="41" t="str">
        <f>IF(X662&lt;&gt;"","Height in centimeters: "&amp;X662&amp;".","")</f>
        <v/>
      </c>
      <c r="CH662" s="41" t="str">
        <f>IF(Y662&lt;&gt;"",Y662&amp;".","")</f>
        <v/>
      </c>
      <c r="CI662" s="41" t="str">
        <f t="shared" si="116"/>
        <v/>
      </c>
      <c r="CJ662" t="str">
        <f t="shared" si="117"/>
        <v/>
      </c>
      <c r="CK662" s="41" t="str">
        <f>IF(T662&lt;&gt;"","''habit'':"&amp;"''"&amp;T662&amp;"'',","")</f>
        <v/>
      </c>
      <c r="CL662" s="41" t="str">
        <f>IF(U662&lt;&gt;"","''life cycle habit'':"&amp;"''"&amp;U662&amp;"'',","")</f>
        <v/>
      </c>
      <c r="CM662" s="41" t="str">
        <f>IF(V662&lt;&gt;"","''graminoidHabit'':"&amp;"''"&amp;V662&amp;"'',","")</f>
        <v/>
      </c>
      <c r="CN662" s="41" t="str">
        <f>IF(W662&lt;&gt;"","''flower color'':"&amp;"''"&amp;W662&amp;"'',","")</f>
        <v/>
      </c>
      <c r="CO662" s="41" t="str">
        <f>IF(X662&lt;&gt;"","''heightInCentimeters'':"&amp;X662&amp;",","")</f>
        <v/>
      </c>
      <c r="CP662" s="41" t="str">
        <f>IF(Y662&lt;&gt;"",Y662,"")</f>
        <v/>
      </c>
      <c r="CQ662" s="41" t="str">
        <f t="shared" si="118"/>
        <v/>
      </c>
      <c r="CR662" s="42" t="str">
        <f t="shared" si="119"/>
        <v/>
      </c>
      <c r="CS662" t="str">
        <f t="shared" si="120"/>
        <v/>
      </c>
      <c r="CT662" t="str">
        <f>IF(L662="Y","tissue","")</f>
        <v/>
      </c>
      <c r="CU662" t="str">
        <f>IF(L662="Y","in collection","")</f>
        <v/>
      </c>
      <c r="CV662" t="str">
        <f>IF(L662="Y","dessicated","")</f>
        <v/>
      </c>
    </row>
    <row r="663" spans="1:100" ht="16.5" x14ac:dyDescent="0.3">
      <c r="A663" s="7"/>
      <c r="B663" s="19"/>
      <c r="C663" s="19"/>
      <c r="D663" s="19"/>
      <c r="E663" s="19"/>
      <c r="F663" s="19"/>
      <c r="G663" s="10"/>
      <c r="H663" s="14"/>
      <c r="I663" s="19"/>
      <c r="J663" s="19"/>
      <c r="K663" s="10"/>
      <c r="L663" s="19"/>
      <c r="M663" s="19"/>
      <c r="N663" s="19"/>
      <c r="O663" s="19"/>
      <c r="P663" s="19"/>
      <c r="Q663" s="24"/>
      <c r="R663" s="14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29"/>
      <c r="AL663" s="29"/>
      <c r="AM663" s="7"/>
      <c r="AN663" s="7"/>
      <c r="AO663" s="7"/>
      <c r="AP663" s="19"/>
      <c r="AQ663" s="19"/>
      <c r="AR663" s="19"/>
      <c r="AS663" s="14"/>
      <c r="AT663" s="19"/>
      <c r="AU663" s="19"/>
      <c r="AV663" s="19"/>
      <c r="AW663" s="14"/>
      <c r="AX663" s="19"/>
      <c r="AY663" s="19"/>
      <c r="AZ663" s="19"/>
      <c r="BA663" s="19"/>
      <c r="BB663" s="19"/>
      <c r="BC663" s="19"/>
      <c r="BD663" s="19"/>
      <c r="BE663" s="19"/>
      <c r="BF663" s="14"/>
      <c r="BG663" s="35" t="str">
        <f>IF(BB663&lt;&gt;"","&lt;a href='https://www.inaturalist.org/observations/"&amp;BB663&amp;" 'target='_blank' style='color: blue'&gt;iNaturalist Record: "&amp;BB663&amp;"&lt;/a&gt; ","")</f>
        <v/>
      </c>
      <c r="BH663" s="36" t="str">
        <f>IF(AT663&lt;&gt;"",AT663&amp;". ","")</f>
        <v/>
      </c>
      <c r="BI663" s="36" t="str">
        <f>IF(AV663&lt;&gt;"","Land use/disturbance history: "&amp;AV663&amp;". ","")</f>
        <v/>
      </c>
      <c r="BJ663" s="36" t="str">
        <f>IF(AW663&lt;&gt;"","Slope in degrees: "&amp;AW663&amp;". ","")</f>
        <v/>
      </c>
      <c r="BK663" s="36" t="str">
        <f>IF(AX663&lt;&gt;"","Slope aspect: "&amp;AX663&amp;". ","")</f>
        <v/>
      </c>
      <c r="BL663" s="36" t="str">
        <f>IF(AY663&lt;&gt;"","Soil description: "&amp;AY663&amp;". ","")</f>
        <v/>
      </c>
      <c r="BM663" s="36" t="str">
        <f>IF(BA663&lt;&gt;"","Terrain: "&amp;BA663&amp;". ","")</f>
        <v/>
      </c>
      <c r="BN663" s="36" t="str">
        <f t="shared" si="110"/>
        <v/>
      </c>
      <c r="BO663" t="str">
        <f t="shared" si="111"/>
        <v/>
      </c>
      <c r="BP663" t="str">
        <f>IF(BD663&lt;&gt;"","Permit: "&amp;BD663,"")</f>
        <v/>
      </c>
      <c r="BQ663" s="41" t="str">
        <f>IF(AA663="Abundant","Estimated frequency within viewshed: Abundant (&gt;500).",IF(AA663="Common","Estimated frequency within viewshed: Common (101-500).",IF(AA663="Frequent","Estimated frequency within viewshed: Frequent (11-100).",IF(AA663="Occasional","Estimated frequency within viewshed: Occasional (6-10).",IF(AA663="Rare","Estimated frequency within viewshed: Rare (1-5).","")))))</f>
        <v/>
      </c>
      <c r="BR663" s="41" t="str">
        <f>IF(B663&lt;&gt;"",B663&amp;". ","")</f>
        <v/>
      </c>
      <c r="BS663" s="41" t="str">
        <f>IF(M663="Same individual","Tissue sample collected.",IF(M663="Same population","Tissue sample collected from another individual in the same population.",""))</f>
        <v/>
      </c>
      <c r="BT663" s="41" t="str">
        <f>IF(R663&lt;&gt;"","Seed sample collected from "&amp;R663&amp;" plants within the same population.","")</f>
        <v/>
      </c>
      <c r="BU663" s="41" t="str">
        <f>IF(AB663&lt;&gt;"",AB663&amp;". ","")</f>
        <v/>
      </c>
      <c r="BV663" s="41" t="str">
        <f>IF(AE663&lt;&gt;"","Landowner: "&amp;AE663&amp;".","")</f>
        <v/>
      </c>
      <c r="BW663" s="41" t="str">
        <f>IF(AF663&lt;&gt;"","Element Occurrence ID: "&amp;AF663&amp;".","")</f>
        <v/>
      </c>
      <c r="BX663" s="41" t="str">
        <f t="shared" si="112"/>
        <v/>
      </c>
      <c r="BY663" t="str">
        <f t="shared" si="113"/>
        <v/>
      </c>
      <c r="BZ663" s="41" t="str">
        <f t="shared" si="114"/>
        <v/>
      </c>
      <c r="CA663" t="str">
        <f t="shared" si="115"/>
        <v/>
      </c>
      <c r="CB663" s="41" t="str">
        <f>IF(AU663&lt;&gt;"","Area immediately surrounding specimen: "&amp;AU663&amp;".","")</f>
        <v/>
      </c>
      <c r="CC663" s="41" t="str">
        <f>IF(T663&lt;&gt;"","Habit: "&amp;T663&amp;".","")</f>
        <v/>
      </c>
      <c r="CD663" s="41" t="str">
        <f>IF(U663&lt;&gt;"","Life history habit: "&amp;U663&amp;".","")</f>
        <v/>
      </c>
      <c r="CE663" s="41" t="str">
        <f>IF(V663&lt;&gt;"","Graminoid habit: "&amp;V663&amp;".","")</f>
        <v/>
      </c>
      <c r="CF663" s="41" t="str">
        <f>IF(W663&lt;&gt;"","Flower color: "&amp;W663&amp;".","")</f>
        <v/>
      </c>
      <c r="CG663" s="41" t="str">
        <f>IF(X663&lt;&gt;"","Height in centimeters: "&amp;X663&amp;".","")</f>
        <v/>
      </c>
      <c r="CH663" s="41" t="str">
        <f>IF(Y663&lt;&gt;"",Y663&amp;".","")</f>
        <v/>
      </c>
      <c r="CI663" s="41" t="str">
        <f t="shared" si="116"/>
        <v/>
      </c>
      <c r="CJ663" t="str">
        <f t="shared" si="117"/>
        <v/>
      </c>
      <c r="CK663" s="41" t="str">
        <f>IF(T663&lt;&gt;"","''habit'':"&amp;"''"&amp;T663&amp;"'',","")</f>
        <v/>
      </c>
      <c r="CL663" s="41" t="str">
        <f>IF(U663&lt;&gt;"","''life cycle habit'':"&amp;"''"&amp;U663&amp;"'',","")</f>
        <v/>
      </c>
      <c r="CM663" s="41" t="str">
        <f>IF(V663&lt;&gt;"","''graminoidHabit'':"&amp;"''"&amp;V663&amp;"'',","")</f>
        <v/>
      </c>
      <c r="CN663" s="41" t="str">
        <f>IF(W663&lt;&gt;"","''flower color'':"&amp;"''"&amp;W663&amp;"'',","")</f>
        <v/>
      </c>
      <c r="CO663" s="41" t="str">
        <f>IF(X663&lt;&gt;"","''heightInCentimeters'':"&amp;X663&amp;",","")</f>
        <v/>
      </c>
      <c r="CP663" s="41" t="str">
        <f>IF(Y663&lt;&gt;"",Y663,"")</f>
        <v/>
      </c>
      <c r="CQ663" s="41" t="str">
        <f t="shared" si="118"/>
        <v/>
      </c>
      <c r="CR663" s="42" t="str">
        <f t="shared" si="119"/>
        <v/>
      </c>
      <c r="CS663" t="str">
        <f t="shared" si="120"/>
        <v/>
      </c>
      <c r="CT663" t="str">
        <f>IF(L663="Y","tissue","")</f>
        <v/>
      </c>
      <c r="CU663" t="str">
        <f>IF(L663="Y","in collection","")</f>
        <v/>
      </c>
      <c r="CV663" t="str">
        <f>IF(L663="Y","dessicated","")</f>
        <v/>
      </c>
    </row>
    <row r="664" spans="1:100" ht="16.5" x14ac:dyDescent="0.3">
      <c r="A664" s="7"/>
      <c r="B664" s="19"/>
      <c r="C664" s="19"/>
      <c r="D664" s="19"/>
      <c r="E664" s="19"/>
      <c r="F664" s="19"/>
      <c r="G664" s="10"/>
      <c r="H664" s="14"/>
      <c r="I664" s="19"/>
      <c r="J664" s="19"/>
      <c r="K664" s="10"/>
      <c r="L664" s="19"/>
      <c r="M664" s="19"/>
      <c r="N664" s="19"/>
      <c r="O664" s="19"/>
      <c r="P664" s="19"/>
      <c r="Q664" s="24"/>
      <c r="R664" s="14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29"/>
      <c r="AL664" s="29"/>
      <c r="AM664" s="7"/>
      <c r="AN664" s="7"/>
      <c r="AO664" s="7"/>
      <c r="AP664" s="19"/>
      <c r="AQ664" s="19"/>
      <c r="AR664" s="19"/>
      <c r="AS664" s="14"/>
      <c r="AT664" s="19"/>
      <c r="AU664" s="19"/>
      <c r="AV664" s="19"/>
      <c r="AW664" s="14"/>
      <c r="AX664" s="19"/>
      <c r="AY664" s="19"/>
      <c r="AZ664" s="19"/>
      <c r="BA664" s="19"/>
      <c r="BB664" s="19"/>
      <c r="BC664" s="19"/>
      <c r="BD664" s="19"/>
      <c r="BE664" s="19"/>
      <c r="BF664" s="14"/>
      <c r="BG664" s="35" t="str">
        <f>IF(BB664&lt;&gt;"","&lt;a href='https://www.inaturalist.org/observations/"&amp;BB664&amp;" 'target='_blank' style='color: blue'&gt;iNaturalist Record: "&amp;BB664&amp;"&lt;/a&gt; ","")</f>
        <v/>
      </c>
      <c r="BH664" s="36" t="str">
        <f>IF(AT664&lt;&gt;"",AT664&amp;". ","")</f>
        <v/>
      </c>
      <c r="BI664" s="36" t="str">
        <f>IF(AV664&lt;&gt;"","Land use/disturbance history: "&amp;AV664&amp;". ","")</f>
        <v/>
      </c>
      <c r="BJ664" s="36" t="str">
        <f>IF(AW664&lt;&gt;"","Slope in degrees: "&amp;AW664&amp;". ","")</f>
        <v/>
      </c>
      <c r="BK664" s="36" t="str">
        <f>IF(AX664&lt;&gt;"","Slope aspect: "&amp;AX664&amp;". ","")</f>
        <v/>
      </c>
      <c r="BL664" s="36" t="str">
        <f>IF(AY664&lt;&gt;"","Soil description: "&amp;AY664&amp;". ","")</f>
        <v/>
      </c>
      <c r="BM664" s="36" t="str">
        <f>IF(BA664&lt;&gt;"","Terrain: "&amp;BA664&amp;". ","")</f>
        <v/>
      </c>
      <c r="BN664" s="36" t="str">
        <f t="shared" si="110"/>
        <v/>
      </c>
      <c r="BO664" t="str">
        <f t="shared" si="111"/>
        <v/>
      </c>
      <c r="BP664" t="str">
        <f>IF(BD664&lt;&gt;"","Permit: "&amp;BD664,"")</f>
        <v/>
      </c>
      <c r="BQ664" s="41" t="str">
        <f>IF(AA664="Abundant","Estimated frequency within viewshed: Abundant (&gt;500).",IF(AA664="Common","Estimated frequency within viewshed: Common (101-500).",IF(AA664="Frequent","Estimated frequency within viewshed: Frequent (11-100).",IF(AA664="Occasional","Estimated frequency within viewshed: Occasional (6-10).",IF(AA664="Rare","Estimated frequency within viewshed: Rare (1-5).","")))))</f>
        <v/>
      </c>
      <c r="BR664" s="41" t="str">
        <f>IF(B664&lt;&gt;"",B664&amp;". ","")</f>
        <v/>
      </c>
      <c r="BS664" s="41" t="str">
        <f>IF(M664="Same individual","Tissue sample collected.",IF(M664="Same population","Tissue sample collected from another individual in the same population.",""))</f>
        <v/>
      </c>
      <c r="BT664" s="41" t="str">
        <f>IF(R664&lt;&gt;"","Seed sample collected from "&amp;R664&amp;" plants within the same population.","")</f>
        <v/>
      </c>
      <c r="BU664" s="41" t="str">
        <f>IF(AB664&lt;&gt;"",AB664&amp;". ","")</f>
        <v/>
      </c>
      <c r="BV664" s="41" t="str">
        <f>IF(AE664&lt;&gt;"","Landowner: "&amp;AE664&amp;".","")</f>
        <v/>
      </c>
      <c r="BW664" s="41" t="str">
        <f>IF(AF664&lt;&gt;"","Element Occurrence ID: "&amp;AF664&amp;".","")</f>
        <v/>
      </c>
      <c r="BX664" s="41" t="str">
        <f t="shared" si="112"/>
        <v/>
      </c>
      <c r="BY664" t="str">
        <f t="shared" si="113"/>
        <v/>
      </c>
      <c r="BZ664" s="41" t="str">
        <f t="shared" si="114"/>
        <v/>
      </c>
      <c r="CA664" t="str">
        <f t="shared" si="115"/>
        <v/>
      </c>
      <c r="CB664" s="41" t="str">
        <f>IF(AU664&lt;&gt;"","Area immediately surrounding specimen: "&amp;AU664&amp;".","")</f>
        <v/>
      </c>
      <c r="CC664" s="41" t="str">
        <f>IF(T664&lt;&gt;"","Habit: "&amp;T664&amp;".","")</f>
        <v/>
      </c>
      <c r="CD664" s="41" t="str">
        <f>IF(U664&lt;&gt;"","Life history habit: "&amp;U664&amp;".","")</f>
        <v/>
      </c>
      <c r="CE664" s="41" t="str">
        <f>IF(V664&lt;&gt;"","Graminoid habit: "&amp;V664&amp;".","")</f>
        <v/>
      </c>
      <c r="CF664" s="41" t="str">
        <f>IF(W664&lt;&gt;"","Flower color: "&amp;W664&amp;".","")</f>
        <v/>
      </c>
      <c r="CG664" s="41" t="str">
        <f>IF(X664&lt;&gt;"","Height in centimeters: "&amp;X664&amp;".","")</f>
        <v/>
      </c>
      <c r="CH664" s="41" t="str">
        <f>IF(Y664&lt;&gt;"",Y664&amp;".","")</f>
        <v/>
      </c>
      <c r="CI664" s="41" t="str">
        <f t="shared" si="116"/>
        <v/>
      </c>
      <c r="CJ664" t="str">
        <f t="shared" si="117"/>
        <v/>
      </c>
      <c r="CK664" s="41" t="str">
        <f>IF(T664&lt;&gt;"","''habit'':"&amp;"''"&amp;T664&amp;"'',","")</f>
        <v/>
      </c>
      <c r="CL664" s="41" t="str">
        <f>IF(U664&lt;&gt;"","''life cycle habit'':"&amp;"''"&amp;U664&amp;"'',","")</f>
        <v/>
      </c>
      <c r="CM664" s="41" t="str">
        <f>IF(V664&lt;&gt;"","''graminoidHabit'':"&amp;"''"&amp;V664&amp;"'',","")</f>
        <v/>
      </c>
      <c r="CN664" s="41" t="str">
        <f>IF(W664&lt;&gt;"","''flower color'':"&amp;"''"&amp;W664&amp;"'',","")</f>
        <v/>
      </c>
      <c r="CO664" s="41" t="str">
        <f>IF(X664&lt;&gt;"","''heightInCentimeters'':"&amp;X664&amp;",","")</f>
        <v/>
      </c>
      <c r="CP664" s="41" t="str">
        <f>IF(Y664&lt;&gt;"",Y664,"")</f>
        <v/>
      </c>
      <c r="CQ664" s="41" t="str">
        <f t="shared" si="118"/>
        <v/>
      </c>
      <c r="CR664" s="42" t="str">
        <f t="shared" si="119"/>
        <v/>
      </c>
      <c r="CS664" t="str">
        <f t="shared" si="120"/>
        <v/>
      </c>
      <c r="CT664" t="str">
        <f>IF(L664="Y","tissue","")</f>
        <v/>
      </c>
      <c r="CU664" t="str">
        <f>IF(L664="Y","in collection","")</f>
        <v/>
      </c>
      <c r="CV664" t="str">
        <f>IF(L664="Y","dessicated","")</f>
        <v/>
      </c>
    </row>
    <row r="665" spans="1:100" ht="16.5" x14ac:dyDescent="0.3">
      <c r="A665" s="7"/>
      <c r="B665" s="19"/>
      <c r="C665" s="19"/>
      <c r="D665" s="19"/>
      <c r="E665" s="19"/>
      <c r="F665" s="19"/>
      <c r="G665" s="10"/>
      <c r="H665" s="14"/>
      <c r="I665" s="19"/>
      <c r="J665" s="19"/>
      <c r="K665" s="10"/>
      <c r="L665" s="19"/>
      <c r="M665" s="19"/>
      <c r="N665" s="19"/>
      <c r="O665" s="19"/>
      <c r="P665" s="19"/>
      <c r="Q665" s="24"/>
      <c r="R665" s="14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29"/>
      <c r="AL665" s="29"/>
      <c r="AM665" s="7"/>
      <c r="AN665" s="7"/>
      <c r="AO665" s="7"/>
      <c r="AP665" s="19"/>
      <c r="AQ665" s="19"/>
      <c r="AR665" s="19"/>
      <c r="AS665" s="14"/>
      <c r="AT665" s="19"/>
      <c r="AU665" s="19"/>
      <c r="AV665" s="19"/>
      <c r="AW665" s="14"/>
      <c r="AX665" s="19"/>
      <c r="AY665" s="19"/>
      <c r="AZ665" s="19"/>
      <c r="BA665" s="19"/>
      <c r="BB665" s="19"/>
      <c r="BC665" s="19"/>
      <c r="BD665" s="19"/>
      <c r="BE665" s="19"/>
      <c r="BF665" s="14"/>
      <c r="BG665" s="35" t="str">
        <f>IF(BB665&lt;&gt;"","&lt;a href='https://www.inaturalist.org/observations/"&amp;BB665&amp;" 'target='_blank' style='color: blue'&gt;iNaturalist Record: "&amp;BB665&amp;"&lt;/a&gt; ","")</f>
        <v/>
      </c>
      <c r="BH665" s="36" t="str">
        <f>IF(AT665&lt;&gt;"",AT665&amp;". ","")</f>
        <v/>
      </c>
      <c r="BI665" s="36" t="str">
        <f>IF(AV665&lt;&gt;"","Land use/disturbance history: "&amp;AV665&amp;". ","")</f>
        <v/>
      </c>
      <c r="BJ665" s="36" t="str">
        <f>IF(AW665&lt;&gt;"","Slope in degrees: "&amp;AW665&amp;". ","")</f>
        <v/>
      </c>
      <c r="BK665" s="36" t="str">
        <f>IF(AX665&lt;&gt;"","Slope aspect: "&amp;AX665&amp;". ","")</f>
        <v/>
      </c>
      <c r="BL665" s="36" t="str">
        <f>IF(AY665&lt;&gt;"","Soil description: "&amp;AY665&amp;". ","")</f>
        <v/>
      </c>
      <c r="BM665" s="36" t="str">
        <f>IF(BA665&lt;&gt;"","Terrain: "&amp;BA665&amp;". ","")</f>
        <v/>
      </c>
      <c r="BN665" s="36" t="str">
        <f t="shared" si="110"/>
        <v/>
      </c>
      <c r="BO665" t="str">
        <f t="shared" si="111"/>
        <v/>
      </c>
      <c r="BP665" t="str">
        <f>IF(BD665&lt;&gt;"","Permit: "&amp;BD665,"")</f>
        <v/>
      </c>
      <c r="BQ665" s="41" t="str">
        <f>IF(AA665="Abundant","Estimated frequency within viewshed: Abundant (&gt;500).",IF(AA665="Common","Estimated frequency within viewshed: Common (101-500).",IF(AA665="Frequent","Estimated frequency within viewshed: Frequent (11-100).",IF(AA665="Occasional","Estimated frequency within viewshed: Occasional (6-10).",IF(AA665="Rare","Estimated frequency within viewshed: Rare (1-5).","")))))</f>
        <v/>
      </c>
      <c r="BR665" s="41" t="str">
        <f>IF(B665&lt;&gt;"",B665&amp;". ","")</f>
        <v/>
      </c>
      <c r="BS665" s="41" t="str">
        <f>IF(M665="Same individual","Tissue sample collected.",IF(M665="Same population","Tissue sample collected from another individual in the same population.",""))</f>
        <v/>
      </c>
      <c r="BT665" s="41" t="str">
        <f>IF(R665&lt;&gt;"","Seed sample collected from "&amp;R665&amp;" plants within the same population.","")</f>
        <v/>
      </c>
      <c r="BU665" s="41" t="str">
        <f>IF(AB665&lt;&gt;"",AB665&amp;". ","")</f>
        <v/>
      </c>
      <c r="BV665" s="41" t="str">
        <f>IF(AE665&lt;&gt;"","Landowner: "&amp;AE665&amp;".","")</f>
        <v/>
      </c>
      <c r="BW665" s="41" t="str">
        <f>IF(AF665&lt;&gt;"","Element Occurrence ID: "&amp;AF665&amp;".","")</f>
        <v/>
      </c>
      <c r="BX665" s="41" t="str">
        <f t="shared" si="112"/>
        <v/>
      </c>
      <c r="BY665" t="str">
        <f t="shared" si="113"/>
        <v/>
      </c>
      <c r="BZ665" s="41" t="str">
        <f t="shared" si="114"/>
        <v/>
      </c>
      <c r="CA665" t="str">
        <f t="shared" si="115"/>
        <v/>
      </c>
      <c r="CB665" s="41" t="str">
        <f>IF(AU665&lt;&gt;"","Area immediately surrounding specimen: "&amp;AU665&amp;".","")</f>
        <v/>
      </c>
      <c r="CC665" s="41" t="str">
        <f>IF(T665&lt;&gt;"","Habit: "&amp;T665&amp;".","")</f>
        <v/>
      </c>
      <c r="CD665" s="41" t="str">
        <f>IF(U665&lt;&gt;"","Life history habit: "&amp;U665&amp;".","")</f>
        <v/>
      </c>
      <c r="CE665" s="41" t="str">
        <f>IF(V665&lt;&gt;"","Graminoid habit: "&amp;V665&amp;".","")</f>
        <v/>
      </c>
      <c r="CF665" s="41" t="str">
        <f>IF(W665&lt;&gt;"","Flower color: "&amp;W665&amp;".","")</f>
        <v/>
      </c>
      <c r="CG665" s="41" t="str">
        <f>IF(X665&lt;&gt;"","Height in centimeters: "&amp;X665&amp;".","")</f>
        <v/>
      </c>
      <c r="CH665" s="41" t="str">
        <f>IF(Y665&lt;&gt;"",Y665&amp;".","")</f>
        <v/>
      </c>
      <c r="CI665" s="41" t="str">
        <f t="shared" si="116"/>
        <v/>
      </c>
      <c r="CJ665" t="str">
        <f t="shared" si="117"/>
        <v/>
      </c>
      <c r="CK665" s="41" t="str">
        <f>IF(T665&lt;&gt;"","''habit'':"&amp;"''"&amp;T665&amp;"'',","")</f>
        <v/>
      </c>
      <c r="CL665" s="41" t="str">
        <f>IF(U665&lt;&gt;"","''life cycle habit'':"&amp;"''"&amp;U665&amp;"'',","")</f>
        <v/>
      </c>
      <c r="CM665" s="41" t="str">
        <f>IF(V665&lt;&gt;"","''graminoidHabit'':"&amp;"''"&amp;V665&amp;"'',","")</f>
        <v/>
      </c>
      <c r="CN665" s="41" t="str">
        <f>IF(W665&lt;&gt;"","''flower color'':"&amp;"''"&amp;W665&amp;"'',","")</f>
        <v/>
      </c>
      <c r="CO665" s="41" t="str">
        <f>IF(X665&lt;&gt;"","''heightInCentimeters'':"&amp;X665&amp;",","")</f>
        <v/>
      </c>
      <c r="CP665" s="41" t="str">
        <f>IF(Y665&lt;&gt;"",Y665,"")</f>
        <v/>
      </c>
      <c r="CQ665" s="41" t="str">
        <f t="shared" si="118"/>
        <v/>
      </c>
      <c r="CR665" s="42" t="str">
        <f t="shared" si="119"/>
        <v/>
      </c>
      <c r="CS665" t="str">
        <f t="shared" si="120"/>
        <v/>
      </c>
      <c r="CT665" t="str">
        <f>IF(L665="Y","tissue","")</f>
        <v/>
      </c>
      <c r="CU665" t="str">
        <f>IF(L665="Y","in collection","")</f>
        <v/>
      </c>
      <c r="CV665" t="str">
        <f>IF(L665="Y","dessicated","")</f>
        <v/>
      </c>
    </row>
    <row r="666" spans="1:100" ht="16.5" x14ac:dyDescent="0.3">
      <c r="A666" s="7"/>
      <c r="B666" s="19"/>
      <c r="C666" s="19"/>
      <c r="D666" s="19"/>
      <c r="E666" s="19"/>
      <c r="F666" s="19"/>
      <c r="G666" s="10"/>
      <c r="H666" s="14"/>
      <c r="I666" s="19"/>
      <c r="J666" s="19"/>
      <c r="K666" s="10"/>
      <c r="L666" s="19"/>
      <c r="M666" s="19"/>
      <c r="N666" s="19"/>
      <c r="O666" s="19"/>
      <c r="P666" s="19"/>
      <c r="Q666" s="24"/>
      <c r="R666" s="14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29"/>
      <c r="AL666" s="29"/>
      <c r="AM666" s="7"/>
      <c r="AN666" s="7"/>
      <c r="AO666" s="7"/>
      <c r="AP666" s="19"/>
      <c r="AQ666" s="19"/>
      <c r="AR666" s="19"/>
      <c r="AS666" s="14"/>
      <c r="AT666" s="19"/>
      <c r="AU666" s="19"/>
      <c r="AV666" s="19"/>
      <c r="AW666" s="14"/>
      <c r="AX666" s="19"/>
      <c r="AY666" s="19"/>
      <c r="AZ666" s="19"/>
      <c r="BA666" s="19"/>
      <c r="BB666" s="19"/>
      <c r="BC666" s="19"/>
      <c r="BD666" s="19"/>
      <c r="BE666" s="19"/>
      <c r="BF666" s="14"/>
      <c r="BG666" s="35" t="str">
        <f>IF(BB666&lt;&gt;"","&lt;a href='https://www.inaturalist.org/observations/"&amp;BB666&amp;" 'target='_blank' style='color: blue'&gt;iNaturalist Record: "&amp;BB666&amp;"&lt;/a&gt; ","")</f>
        <v/>
      </c>
      <c r="BH666" s="36" t="str">
        <f>IF(AT666&lt;&gt;"",AT666&amp;". ","")</f>
        <v/>
      </c>
      <c r="BI666" s="36" t="str">
        <f>IF(AV666&lt;&gt;"","Land use/disturbance history: "&amp;AV666&amp;". ","")</f>
        <v/>
      </c>
      <c r="BJ666" s="36" t="str">
        <f>IF(AW666&lt;&gt;"","Slope in degrees: "&amp;AW666&amp;". ","")</f>
        <v/>
      </c>
      <c r="BK666" s="36" t="str">
        <f>IF(AX666&lt;&gt;"","Slope aspect: "&amp;AX666&amp;". ","")</f>
        <v/>
      </c>
      <c r="BL666" s="36" t="str">
        <f>IF(AY666&lt;&gt;"","Soil description: "&amp;AY666&amp;". ","")</f>
        <v/>
      </c>
      <c r="BM666" s="36" t="str">
        <f>IF(BA666&lt;&gt;"","Terrain: "&amp;BA666&amp;". ","")</f>
        <v/>
      </c>
      <c r="BN666" s="36" t="str">
        <f t="shared" si="110"/>
        <v/>
      </c>
      <c r="BO666" t="str">
        <f t="shared" si="111"/>
        <v/>
      </c>
      <c r="BP666" t="str">
        <f>IF(BD666&lt;&gt;"","Permit: "&amp;BD666,"")</f>
        <v/>
      </c>
      <c r="BQ666" s="41" t="str">
        <f>IF(AA666="Abundant","Estimated frequency within viewshed: Abundant (&gt;500).",IF(AA666="Common","Estimated frequency within viewshed: Common (101-500).",IF(AA666="Frequent","Estimated frequency within viewshed: Frequent (11-100).",IF(AA666="Occasional","Estimated frequency within viewshed: Occasional (6-10).",IF(AA666="Rare","Estimated frequency within viewshed: Rare (1-5).","")))))</f>
        <v/>
      </c>
      <c r="BR666" s="41" t="str">
        <f>IF(B666&lt;&gt;"",B666&amp;". ","")</f>
        <v/>
      </c>
      <c r="BS666" s="41" t="str">
        <f>IF(M666="Same individual","Tissue sample collected.",IF(M666="Same population","Tissue sample collected from another individual in the same population.",""))</f>
        <v/>
      </c>
      <c r="BT666" s="41" t="str">
        <f>IF(R666&lt;&gt;"","Seed sample collected from "&amp;R666&amp;" plants within the same population.","")</f>
        <v/>
      </c>
      <c r="BU666" s="41" t="str">
        <f>IF(AB666&lt;&gt;"",AB666&amp;". ","")</f>
        <v/>
      </c>
      <c r="BV666" s="41" t="str">
        <f>IF(AE666&lt;&gt;"","Landowner: "&amp;AE666&amp;".","")</f>
        <v/>
      </c>
      <c r="BW666" s="41" t="str">
        <f>IF(AF666&lt;&gt;"","Element Occurrence ID: "&amp;AF666&amp;".","")</f>
        <v/>
      </c>
      <c r="BX666" s="41" t="str">
        <f t="shared" si="112"/>
        <v/>
      </c>
      <c r="BY666" t="str">
        <f t="shared" si="113"/>
        <v/>
      </c>
      <c r="BZ666" s="41" t="str">
        <f t="shared" si="114"/>
        <v/>
      </c>
      <c r="CA666" t="str">
        <f t="shared" si="115"/>
        <v/>
      </c>
      <c r="CB666" s="41" t="str">
        <f>IF(AU666&lt;&gt;"","Area immediately surrounding specimen: "&amp;AU666&amp;".","")</f>
        <v/>
      </c>
      <c r="CC666" s="41" t="str">
        <f>IF(T666&lt;&gt;"","Habit: "&amp;T666&amp;".","")</f>
        <v/>
      </c>
      <c r="CD666" s="41" t="str">
        <f>IF(U666&lt;&gt;"","Life history habit: "&amp;U666&amp;".","")</f>
        <v/>
      </c>
      <c r="CE666" s="41" t="str">
        <f>IF(V666&lt;&gt;"","Graminoid habit: "&amp;V666&amp;".","")</f>
        <v/>
      </c>
      <c r="CF666" s="41" t="str">
        <f>IF(W666&lt;&gt;"","Flower color: "&amp;W666&amp;".","")</f>
        <v/>
      </c>
      <c r="CG666" s="41" t="str">
        <f>IF(X666&lt;&gt;"","Height in centimeters: "&amp;X666&amp;".","")</f>
        <v/>
      </c>
      <c r="CH666" s="41" t="str">
        <f>IF(Y666&lt;&gt;"",Y666&amp;".","")</f>
        <v/>
      </c>
      <c r="CI666" s="41" t="str">
        <f t="shared" si="116"/>
        <v/>
      </c>
      <c r="CJ666" t="str">
        <f t="shared" si="117"/>
        <v/>
      </c>
      <c r="CK666" s="41" t="str">
        <f>IF(T666&lt;&gt;"","''habit'':"&amp;"''"&amp;T666&amp;"'',","")</f>
        <v/>
      </c>
      <c r="CL666" s="41" t="str">
        <f>IF(U666&lt;&gt;"","''life cycle habit'':"&amp;"''"&amp;U666&amp;"'',","")</f>
        <v/>
      </c>
      <c r="CM666" s="41" t="str">
        <f>IF(V666&lt;&gt;"","''graminoidHabit'':"&amp;"''"&amp;V666&amp;"'',","")</f>
        <v/>
      </c>
      <c r="CN666" s="41" t="str">
        <f>IF(W666&lt;&gt;"","''flower color'':"&amp;"''"&amp;W666&amp;"'',","")</f>
        <v/>
      </c>
      <c r="CO666" s="41" t="str">
        <f>IF(X666&lt;&gt;"","''heightInCentimeters'':"&amp;X666&amp;",","")</f>
        <v/>
      </c>
      <c r="CP666" s="41" t="str">
        <f>IF(Y666&lt;&gt;"",Y666,"")</f>
        <v/>
      </c>
      <c r="CQ666" s="41" t="str">
        <f t="shared" si="118"/>
        <v/>
      </c>
      <c r="CR666" s="42" t="str">
        <f t="shared" si="119"/>
        <v/>
      </c>
      <c r="CS666" t="str">
        <f t="shared" si="120"/>
        <v/>
      </c>
      <c r="CT666" t="str">
        <f>IF(L666="Y","tissue","")</f>
        <v/>
      </c>
      <c r="CU666" t="str">
        <f>IF(L666="Y","in collection","")</f>
        <v/>
      </c>
      <c r="CV666" t="str">
        <f>IF(L666="Y","dessicated","")</f>
        <v/>
      </c>
    </row>
    <row r="667" spans="1:100" ht="16.5" x14ac:dyDescent="0.3">
      <c r="A667" s="7"/>
      <c r="B667" s="19"/>
      <c r="C667" s="19"/>
      <c r="D667" s="19"/>
      <c r="E667" s="19"/>
      <c r="F667" s="19"/>
      <c r="G667" s="10"/>
      <c r="H667" s="14"/>
      <c r="I667" s="19"/>
      <c r="J667" s="19"/>
      <c r="K667" s="10"/>
      <c r="L667" s="19"/>
      <c r="M667" s="19"/>
      <c r="N667" s="19"/>
      <c r="O667" s="19"/>
      <c r="P667" s="19"/>
      <c r="Q667" s="24"/>
      <c r="R667" s="14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29"/>
      <c r="AL667" s="29"/>
      <c r="AM667" s="7"/>
      <c r="AN667" s="7"/>
      <c r="AO667" s="7"/>
      <c r="AP667" s="19"/>
      <c r="AQ667" s="19"/>
      <c r="AR667" s="19"/>
      <c r="AS667" s="14"/>
      <c r="AT667" s="19"/>
      <c r="AU667" s="19"/>
      <c r="AV667" s="19"/>
      <c r="AW667" s="14"/>
      <c r="AX667" s="19"/>
      <c r="AY667" s="19"/>
      <c r="AZ667" s="19"/>
      <c r="BA667" s="19"/>
      <c r="BB667" s="19"/>
      <c r="BC667" s="19"/>
      <c r="BD667" s="19"/>
      <c r="BE667" s="19"/>
      <c r="BF667" s="14"/>
      <c r="BG667" s="35" t="str">
        <f>IF(BB667&lt;&gt;"","&lt;a href='https://www.inaturalist.org/observations/"&amp;BB667&amp;" 'target='_blank' style='color: blue'&gt;iNaturalist Record: "&amp;BB667&amp;"&lt;/a&gt; ","")</f>
        <v/>
      </c>
      <c r="BH667" s="36" t="str">
        <f>IF(AT667&lt;&gt;"",AT667&amp;". ","")</f>
        <v/>
      </c>
      <c r="BI667" s="36" t="str">
        <f>IF(AV667&lt;&gt;"","Land use/disturbance history: "&amp;AV667&amp;". ","")</f>
        <v/>
      </c>
      <c r="BJ667" s="36" t="str">
        <f>IF(AW667&lt;&gt;"","Slope in degrees: "&amp;AW667&amp;". ","")</f>
        <v/>
      </c>
      <c r="BK667" s="36" t="str">
        <f>IF(AX667&lt;&gt;"","Slope aspect: "&amp;AX667&amp;". ","")</f>
        <v/>
      </c>
      <c r="BL667" s="36" t="str">
        <f>IF(AY667&lt;&gt;"","Soil description: "&amp;AY667&amp;". ","")</f>
        <v/>
      </c>
      <c r="BM667" s="36" t="str">
        <f>IF(BA667&lt;&gt;"","Terrain: "&amp;BA667&amp;". ","")</f>
        <v/>
      </c>
      <c r="BN667" s="36" t="str">
        <f t="shared" si="110"/>
        <v/>
      </c>
      <c r="BO667" t="str">
        <f t="shared" si="111"/>
        <v/>
      </c>
      <c r="BP667" t="str">
        <f>IF(BD667&lt;&gt;"","Permit: "&amp;BD667,"")</f>
        <v/>
      </c>
      <c r="BQ667" s="41" t="str">
        <f>IF(AA667="Abundant","Estimated frequency within viewshed: Abundant (&gt;500).",IF(AA667="Common","Estimated frequency within viewshed: Common (101-500).",IF(AA667="Frequent","Estimated frequency within viewshed: Frequent (11-100).",IF(AA667="Occasional","Estimated frequency within viewshed: Occasional (6-10).",IF(AA667="Rare","Estimated frequency within viewshed: Rare (1-5).","")))))</f>
        <v/>
      </c>
      <c r="BR667" s="41" t="str">
        <f>IF(B667&lt;&gt;"",B667&amp;". ","")</f>
        <v/>
      </c>
      <c r="BS667" s="41" t="str">
        <f>IF(M667="Same individual","Tissue sample collected.",IF(M667="Same population","Tissue sample collected from another individual in the same population.",""))</f>
        <v/>
      </c>
      <c r="BT667" s="41" t="str">
        <f>IF(R667&lt;&gt;"","Seed sample collected from "&amp;R667&amp;" plants within the same population.","")</f>
        <v/>
      </c>
      <c r="BU667" s="41" t="str">
        <f>IF(AB667&lt;&gt;"",AB667&amp;". ","")</f>
        <v/>
      </c>
      <c r="BV667" s="41" t="str">
        <f>IF(AE667&lt;&gt;"","Landowner: "&amp;AE667&amp;".","")</f>
        <v/>
      </c>
      <c r="BW667" s="41" t="str">
        <f>IF(AF667&lt;&gt;"","Element Occurrence ID: "&amp;AF667&amp;".","")</f>
        <v/>
      </c>
      <c r="BX667" s="41" t="str">
        <f t="shared" si="112"/>
        <v/>
      </c>
      <c r="BY667" t="str">
        <f t="shared" si="113"/>
        <v/>
      </c>
      <c r="BZ667" s="41" t="str">
        <f t="shared" si="114"/>
        <v/>
      </c>
      <c r="CA667" t="str">
        <f t="shared" si="115"/>
        <v/>
      </c>
      <c r="CB667" s="41" t="str">
        <f>IF(AU667&lt;&gt;"","Area immediately surrounding specimen: "&amp;AU667&amp;".","")</f>
        <v/>
      </c>
      <c r="CC667" s="41" t="str">
        <f>IF(T667&lt;&gt;"","Habit: "&amp;T667&amp;".","")</f>
        <v/>
      </c>
      <c r="CD667" s="41" t="str">
        <f>IF(U667&lt;&gt;"","Life history habit: "&amp;U667&amp;".","")</f>
        <v/>
      </c>
      <c r="CE667" s="41" t="str">
        <f>IF(V667&lt;&gt;"","Graminoid habit: "&amp;V667&amp;".","")</f>
        <v/>
      </c>
      <c r="CF667" s="41" t="str">
        <f>IF(W667&lt;&gt;"","Flower color: "&amp;W667&amp;".","")</f>
        <v/>
      </c>
      <c r="CG667" s="41" t="str">
        <f>IF(X667&lt;&gt;"","Height in centimeters: "&amp;X667&amp;".","")</f>
        <v/>
      </c>
      <c r="CH667" s="41" t="str">
        <f>IF(Y667&lt;&gt;"",Y667&amp;".","")</f>
        <v/>
      </c>
      <c r="CI667" s="41" t="str">
        <f t="shared" si="116"/>
        <v/>
      </c>
      <c r="CJ667" t="str">
        <f t="shared" si="117"/>
        <v/>
      </c>
      <c r="CK667" s="41" t="str">
        <f>IF(T667&lt;&gt;"","''habit'':"&amp;"''"&amp;T667&amp;"'',","")</f>
        <v/>
      </c>
      <c r="CL667" s="41" t="str">
        <f>IF(U667&lt;&gt;"","''life cycle habit'':"&amp;"''"&amp;U667&amp;"'',","")</f>
        <v/>
      </c>
      <c r="CM667" s="41" t="str">
        <f>IF(V667&lt;&gt;"","''graminoidHabit'':"&amp;"''"&amp;V667&amp;"'',","")</f>
        <v/>
      </c>
      <c r="CN667" s="41" t="str">
        <f>IF(W667&lt;&gt;"","''flower color'':"&amp;"''"&amp;W667&amp;"'',","")</f>
        <v/>
      </c>
      <c r="CO667" s="41" t="str">
        <f>IF(X667&lt;&gt;"","''heightInCentimeters'':"&amp;X667&amp;",","")</f>
        <v/>
      </c>
      <c r="CP667" s="41" t="str">
        <f>IF(Y667&lt;&gt;"",Y667,"")</f>
        <v/>
      </c>
      <c r="CQ667" s="41" t="str">
        <f t="shared" si="118"/>
        <v/>
      </c>
      <c r="CR667" s="42" t="str">
        <f t="shared" si="119"/>
        <v/>
      </c>
      <c r="CS667" t="str">
        <f t="shared" si="120"/>
        <v/>
      </c>
      <c r="CT667" t="str">
        <f>IF(L667="Y","tissue","")</f>
        <v/>
      </c>
      <c r="CU667" t="str">
        <f>IF(L667="Y","in collection","")</f>
        <v/>
      </c>
      <c r="CV667" t="str">
        <f>IF(L667="Y","dessicated","")</f>
        <v/>
      </c>
    </row>
    <row r="668" spans="1:100" ht="16.5" x14ac:dyDescent="0.3">
      <c r="A668" s="7"/>
      <c r="B668" s="19"/>
      <c r="C668" s="19"/>
      <c r="D668" s="19"/>
      <c r="E668" s="19"/>
      <c r="F668" s="19"/>
      <c r="G668" s="10"/>
      <c r="H668" s="14"/>
      <c r="I668" s="19"/>
      <c r="J668" s="19"/>
      <c r="K668" s="10"/>
      <c r="L668" s="19"/>
      <c r="M668" s="19"/>
      <c r="N668" s="19"/>
      <c r="O668" s="19"/>
      <c r="P668" s="19"/>
      <c r="Q668" s="24"/>
      <c r="R668" s="14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29"/>
      <c r="AL668" s="29"/>
      <c r="AM668" s="7"/>
      <c r="AN668" s="7"/>
      <c r="AO668" s="7"/>
      <c r="AP668" s="19"/>
      <c r="AQ668" s="19"/>
      <c r="AR668" s="19"/>
      <c r="AS668" s="14"/>
      <c r="AT668" s="19"/>
      <c r="AU668" s="19"/>
      <c r="AV668" s="19"/>
      <c r="AW668" s="14"/>
      <c r="AX668" s="19"/>
      <c r="AY668" s="19"/>
      <c r="AZ668" s="19"/>
      <c r="BA668" s="19"/>
      <c r="BB668" s="19"/>
      <c r="BC668" s="19"/>
      <c r="BD668" s="19"/>
      <c r="BE668" s="19"/>
      <c r="BF668" s="14"/>
      <c r="BG668" s="35" t="str">
        <f>IF(BB668&lt;&gt;"","&lt;a href='https://www.inaturalist.org/observations/"&amp;BB668&amp;" 'target='_blank' style='color: blue'&gt;iNaturalist Record: "&amp;BB668&amp;"&lt;/a&gt; ","")</f>
        <v/>
      </c>
      <c r="BH668" s="36" t="str">
        <f>IF(AT668&lt;&gt;"",AT668&amp;". ","")</f>
        <v/>
      </c>
      <c r="BI668" s="36" t="str">
        <f>IF(AV668&lt;&gt;"","Land use/disturbance history: "&amp;AV668&amp;". ","")</f>
        <v/>
      </c>
      <c r="BJ668" s="36" t="str">
        <f>IF(AW668&lt;&gt;"","Slope in degrees: "&amp;AW668&amp;". ","")</f>
        <v/>
      </c>
      <c r="BK668" s="36" t="str">
        <f>IF(AX668&lt;&gt;"","Slope aspect: "&amp;AX668&amp;". ","")</f>
        <v/>
      </c>
      <c r="BL668" s="36" t="str">
        <f>IF(AY668&lt;&gt;"","Soil description: "&amp;AY668&amp;". ","")</f>
        <v/>
      </c>
      <c r="BM668" s="36" t="str">
        <f>IF(BA668&lt;&gt;"","Terrain: "&amp;BA668&amp;". ","")</f>
        <v/>
      </c>
      <c r="BN668" s="36" t="str">
        <f t="shared" si="110"/>
        <v/>
      </c>
      <c r="BO668" t="str">
        <f t="shared" si="111"/>
        <v/>
      </c>
      <c r="BP668" t="str">
        <f>IF(BD668&lt;&gt;"","Permit: "&amp;BD668,"")</f>
        <v/>
      </c>
      <c r="BQ668" s="41" t="str">
        <f>IF(AA668="Abundant","Estimated frequency within viewshed: Abundant (&gt;500).",IF(AA668="Common","Estimated frequency within viewshed: Common (101-500).",IF(AA668="Frequent","Estimated frequency within viewshed: Frequent (11-100).",IF(AA668="Occasional","Estimated frequency within viewshed: Occasional (6-10).",IF(AA668="Rare","Estimated frequency within viewshed: Rare (1-5).","")))))</f>
        <v/>
      </c>
      <c r="BR668" s="41" t="str">
        <f>IF(B668&lt;&gt;"",B668&amp;". ","")</f>
        <v/>
      </c>
      <c r="BS668" s="41" t="str">
        <f>IF(M668="Same individual","Tissue sample collected.",IF(M668="Same population","Tissue sample collected from another individual in the same population.",""))</f>
        <v/>
      </c>
      <c r="BT668" s="41" t="str">
        <f>IF(R668&lt;&gt;"","Seed sample collected from "&amp;R668&amp;" plants within the same population.","")</f>
        <v/>
      </c>
      <c r="BU668" s="41" t="str">
        <f>IF(AB668&lt;&gt;"",AB668&amp;". ","")</f>
        <v/>
      </c>
      <c r="BV668" s="41" t="str">
        <f>IF(AE668&lt;&gt;"","Landowner: "&amp;AE668&amp;".","")</f>
        <v/>
      </c>
      <c r="BW668" s="41" t="str">
        <f>IF(AF668&lt;&gt;"","Element Occurrence ID: "&amp;AF668&amp;".","")</f>
        <v/>
      </c>
      <c r="BX668" s="41" t="str">
        <f t="shared" si="112"/>
        <v/>
      </c>
      <c r="BY668" t="str">
        <f t="shared" si="113"/>
        <v/>
      </c>
      <c r="BZ668" s="41" t="str">
        <f t="shared" si="114"/>
        <v/>
      </c>
      <c r="CA668" t="str">
        <f t="shared" si="115"/>
        <v/>
      </c>
      <c r="CB668" s="41" t="str">
        <f>IF(AU668&lt;&gt;"","Area immediately surrounding specimen: "&amp;AU668&amp;".","")</f>
        <v/>
      </c>
      <c r="CC668" s="41" t="str">
        <f>IF(T668&lt;&gt;"","Habit: "&amp;T668&amp;".","")</f>
        <v/>
      </c>
      <c r="CD668" s="41" t="str">
        <f>IF(U668&lt;&gt;"","Life history habit: "&amp;U668&amp;".","")</f>
        <v/>
      </c>
      <c r="CE668" s="41" t="str">
        <f>IF(V668&lt;&gt;"","Graminoid habit: "&amp;V668&amp;".","")</f>
        <v/>
      </c>
      <c r="CF668" s="41" t="str">
        <f>IF(W668&lt;&gt;"","Flower color: "&amp;W668&amp;".","")</f>
        <v/>
      </c>
      <c r="CG668" s="41" t="str">
        <f>IF(X668&lt;&gt;"","Height in centimeters: "&amp;X668&amp;".","")</f>
        <v/>
      </c>
      <c r="CH668" s="41" t="str">
        <f>IF(Y668&lt;&gt;"",Y668&amp;".","")</f>
        <v/>
      </c>
      <c r="CI668" s="41" t="str">
        <f t="shared" si="116"/>
        <v/>
      </c>
      <c r="CJ668" t="str">
        <f t="shared" si="117"/>
        <v/>
      </c>
      <c r="CK668" s="41" t="str">
        <f>IF(T668&lt;&gt;"","''habit'':"&amp;"''"&amp;T668&amp;"'',","")</f>
        <v/>
      </c>
      <c r="CL668" s="41" t="str">
        <f>IF(U668&lt;&gt;"","''life cycle habit'':"&amp;"''"&amp;U668&amp;"'',","")</f>
        <v/>
      </c>
      <c r="CM668" s="41" t="str">
        <f>IF(V668&lt;&gt;"","''graminoidHabit'':"&amp;"''"&amp;V668&amp;"'',","")</f>
        <v/>
      </c>
      <c r="CN668" s="41" t="str">
        <f>IF(W668&lt;&gt;"","''flower color'':"&amp;"''"&amp;W668&amp;"'',","")</f>
        <v/>
      </c>
      <c r="CO668" s="41" t="str">
        <f>IF(X668&lt;&gt;"","''heightInCentimeters'':"&amp;X668&amp;",","")</f>
        <v/>
      </c>
      <c r="CP668" s="41" t="str">
        <f>IF(Y668&lt;&gt;"",Y668,"")</f>
        <v/>
      </c>
      <c r="CQ668" s="41" t="str">
        <f t="shared" si="118"/>
        <v/>
      </c>
      <c r="CR668" s="42" t="str">
        <f t="shared" si="119"/>
        <v/>
      </c>
      <c r="CS668" t="str">
        <f t="shared" si="120"/>
        <v/>
      </c>
      <c r="CT668" t="str">
        <f>IF(L668="Y","tissue","")</f>
        <v/>
      </c>
      <c r="CU668" t="str">
        <f>IF(L668="Y","in collection","")</f>
        <v/>
      </c>
      <c r="CV668" t="str">
        <f>IF(L668="Y","dessicated","")</f>
        <v/>
      </c>
    </row>
    <row r="669" spans="1:100" ht="16.5" x14ac:dyDescent="0.3">
      <c r="A669" s="7"/>
      <c r="B669" s="19"/>
      <c r="C669" s="19"/>
      <c r="D669" s="19"/>
      <c r="E669" s="19"/>
      <c r="F669" s="19"/>
      <c r="G669" s="10"/>
      <c r="H669" s="14"/>
      <c r="I669" s="19"/>
      <c r="J669" s="19"/>
      <c r="K669" s="10"/>
      <c r="L669" s="19"/>
      <c r="M669" s="19"/>
      <c r="N669" s="19"/>
      <c r="O669" s="19"/>
      <c r="P669" s="19"/>
      <c r="Q669" s="24"/>
      <c r="R669" s="14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29"/>
      <c r="AL669" s="29"/>
      <c r="AM669" s="7"/>
      <c r="AN669" s="7"/>
      <c r="AO669" s="7"/>
      <c r="AP669" s="19"/>
      <c r="AQ669" s="19"/>
      <c r="AR669" s="19"/>
      <c r="AS669" s="14"/>
      <c r="AT669" s="19"/>
      <c r="AU669" s="19"/>
      <c r="AV669" s="19"/>
      <c r="AW669" s="14"/>
      <c r="AX669" s="19"/>
      <c r="AY669" s="19"/>
      <c r="AZ669" s="19"/>
      <c r="BA669" s="19"/>
      <c r="BB669" s="19"/>
      <c r="BC669" s="19"/>
      <c r="BD669" s="19"/>
      <c r="BE669" s="19"/>
      <c r="BF669" s="14"/>
      <c r="BG669" s="35" t="str">
        <f>IF(BB669&lt;&gt;"","&lt;a href='https://www.inaturalist.org/observations/"&amp;BB669&amp;" 'target='_blank' style='color: blue'&gt;iNaturalist Record: "&amp;BB669&amp;"&lt;/a&gt; ","")</f>
        <v/>
      </c>
      <c r="BH669" s="36" t="str">
        <f>IF(AT669&lt;&gt;"",AT669&amp;". ","")</f>
        <v/>
      </c>
      <c r="BI669" s="36" t="str">
        <f>IF(AV669&lt;&gt;"","Land use/disturbance history: "&amp;AV669&amp;". ","")</f>
        <v/>
      </c>
      <c r="BJ669" s="36" t="str">
        <f>IF(AW669&lt;&gt;"","Slope in degrees: "&amp;AW669&amp;". ","")</f>
        <v/>
      </c>
      <c r="BK669" s="36" t="str">
        <f>IF(AX669&lt;&gt;"","Slope aspect: "&amp;AX669&amp;". ","")</f>
        <v/>
      </c>
      <c r="BL669" s="36" t="str">
        <f>IF(AY669&lt;&gt;"","Soil description: "&amp;AY669&amp;". ","")</f>
        <v/>
      </c>
      <c r="BM669" s="36" t="str">
        <f>IF(BA669&lt;&gt;"","Terrain: "&amp;BA669&amp;". ","")</f>
        <v/>
      </c>
      <c r="BN669" s="36" t="str">
        <f t="shared" si="110"/>
        <v/>
      </c>
      <c r="BO669" t="str">
        <f t="shared" si="111"/>
        <v/>
      </c>
      <c r="BP669" t="str">
        <f>IF(BD669&lt;&gt;"","Permit: "&amp;BD669,"")</f>
        <v/>
      </c>
      <c r="BQ669" s="41" t="str">
        <f>IF(AA669="Abundant","Estimated frequency within viewshed: Abundant (&gt;500).",IF(AA669="Common","Estimated frequency within viewshed: Common (101-500).",IF(AA669="Frequent","Estimated frequency within viewshed: Frequent (11-100).",IF(AA669="Occasional","Estimated frequency within viewshed: Occasional (6-10).",IF(AA669="Rare","Estimated frequency within viewshed: Rare (1-5).","")))))</f>
        <v/>
      </c>
      <c r="BR669" s="41" t="str">
        <f>IF(B669&lt;&gt;"",B669&amp;". ","")</f>
        <v/>
      </c>
      <c r="BS669" s="41" t="str">
        <f>IF(M669="Same individual","Tissue sample collected.",IF(M669="Same population","Tissue sample collected from another individual in the same population.",""))</f>
        <v/>
      </c>
      <c r="BT669" s="41" t="str">
        <f>IF(R669&lt;&gt;"","Seed sample collected from "&amp;R669&amp;" plants within the same population.","")</f>
        <v/>
      </c>
      <c r="BU669" s="41" t="str">
        <f>IF(AB669&lt;&gt;"",AB669&amp;". ","")</f>
        <v/>
      </c>
      <c r="BV669" s="41" t="str">
        <f>IF(AE669&lt;&gt;"","Landowner: "&amp;AE669&amp;".","")</f>
        <v/>
      </c>
      <c r="BW669" s="41" t="str">
        <f>IF(AF669&lt;&gt;"","Element Occurrence ID: "&amp;AF669&amp;".","")</f>
        <v/>
      </c>
      <c r="BX669" s="41" t="str">
        <f t="shared" si="112"/>
        <v/>
      </c>
      <c r="BY669" t="str">
        <f t="shared" si="113"/>
        <v/>
      </c>
      <c r="BZ669" s="41" t="str">
        <f t="shared" si="114"/>
        <v/>
      </c>
      <c r="CA669" t="str">
        <f t="shared" si="115"/>
        <v/>
      </c>
      <c r="CB669" s="41" t="str">
        <f>IF(AU669&lt;&gt;"","Area immediately surrounding specimen: "&amp;AU669&amp;".","")</f>
        <v/>
      </c>
      <c r="CC669" s="41" t="str">
        <f>IF(T669&lt;&gt;"","Habit: "&amp;T669&amp;".","")</f>
        <v/>
      </c>
      <c r="CD669" s="41" t="str">
        <f>IF(U669&lt;&gt;"","Life history habit: "&amp;U669&amp;".","")</f>
        <v/>
      </c>
      <c r="CE669" s="41" t="str">
        <f>IF(V669&lt;&gt;"","Graminoid habit: "&amp;V669&amp;".","")</f>
        <v/>
      </c>
      <c r="CF669" s="41" t="str">
        <f>IF(W669&lt;&gt;"","Flower color: "&amp;W669&amp;".","")</f>
        <v/>
      </c>
      <c r="CG669" s="41" t="str">
        <f>IF(X669&lt;&gt;"","Height in centimeters: "&amp;X669&amp;".","")</f>
        <v/>
      </c>
      <c r="CH669" s="41" t="str">
        <f>IF(Y669&lt;&gt;"",Y669&amp;".","")</f>
        <v/>
      </c>
      <c r="CI669" s="41" t="str">
        <f t="shared" si="116"/>
        <v/>
      </c>
      <c r="CJ669" t="str">
        <f t="shared" si="117"/>
        <v/>
      </c>
      <c r="CK669" s="41" t="str">
        <f>IF(T669&lt;&gt;"","''habit'':"&amp;"''"&amp;T669&amp;"'',","")</f>
        <v/>
      </c>
      <c r="CL669" s="41" t="str">
        <f>IF(U669&lt;&gt;"","''life cycle habit'':"&amp;"''"&amp;U669&amp;"'',","")</f>
        <v/>
      </c>
      <c r="CM669" s="41" t="str">
        <f>IF(V669&lt;&gt;"","''graminoidHabit'':"&amp;"''"&amp;V669&amp;"'',","")</f>
        <v/>
      </c>
      <c r="CN669" s="41" t="str">
        <f>IF(W669&lt;&gt;"","''flower color'':"&amp;"''"&amp;W669&amp;"'',","")</f>
        <v/>
      </c>
      <c r="CO669" s="41" t="str">
        <f>IF(X669&lt;&gt;"","''heightInCentimeters'':"&amp;X669&amp;",","")</f>
        <v/>
      </c>
      <c r="CP669" s="41" t="str">
        <f>IF(Y669&lt;&gt;"",Y669,"")</f>
        <v/>
      </c>
      <c r="CQ669" s="41" t="str">
        <f t="shared" si="118"/>
        <v/>
      </c>
      <c r="CR669" s="42" t="str">
        <f t="shared" si="119"/>
        <v/>
      </c>
      <c r="CS669" t="str">
        <f t="shared" si="120"/>
        <v/>
      </c>
      <c r="CT669" t="str">
        <f>IF(L669="Y","tissue","")</f>
        <v/>
      </c>
      <c r="CU669" t="str">
        <f>IF(L669="Y","in collection","")</f>
        <v/>
      </c>
      <c r="CV669" t="str">
        <f>IF(L669="Y","dessicated","")</f>
        <v/>
      </c>
    </row>
    <row r="670" spans="1:100" ht="16.5" x14ac:dyDescent="0.3">
      <c r="A670" s="7"/>
      <c r="B670" s="19"/>
      <c r="C670" s="19"/>
      <c r="D670" s="19"/>
      <c r="E670" s="19"/>
      <c r="F670" s="19"/>
      <c r="G670" s="10"/>
      <c r="H670" s="14"/>
      <c r="I670" s="19"/>
      <c r="J670" s="19"/>
      <c r="K670" s="10"/>
      <c r="L670" s="19"/>
      <c r="M670" s="19"/>
      <c r="N670" s="19"/>
      <c r="O670" s="19"/>
      <c r="P670" s="19"/>
      <c r="Q670" s="24"/>
      <c r="R670" s="14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29"/>
      <c r="AL670" s="29"/>
      <c r="AM670" s="7"/>
      <c r="AN670" s="7"/>
      <c r="AO670" s="7"/>
      <c r="AP670" s="19"/>
      <c r="AQ670" s="19"/>
      <c r="AR670" s="19"/>
      <c r="AS670" s="14"/>
      <c r="AT670" s="19"/>
      <c r="AU670" s="19"/>
      <c r="AV670" s="19"/>
      <c r="AW670" s="14"/>
      <c r="AX670" s="19"/>
      <c r="AY670" s="19"/>
      <c r="AZ670" s="19"/>
      <c r="BA670" s="19"/>
      <c r="BB670" s="19"/>
      <c r="BC670" s="19"/>
      <c r="BD670" s="19"/>
      <c r="BE670" s="19"/>
      <c r="BF670" s="14"/>
      <c r="BG670" s="35" t="str">
        <f>IF(BB670&lt;&gt;"","&lt;a href='https://www.inaturalist.org/observations/"&amp;BB670&amp;" 'target='_blank' style='color: blue'&gt;iNaturalist Record: "&amp;BB670&amp;"&lt;/a&gt; ","")</f>
        <v/>
      </c>
      <c r="BH670" s="36" t="str">
        <f>IF(AT670&lt;&gt;"",AT670&amp;". ","")</f>
        <v/>
      </c>
      <c r="BI670" s="36" t="str">
        <f>IF(AV670&lt;&gt;"","Land use/disturbance history: "&amp;AV670&amp;". ","")</f>
        <v/>
      </c>
      <c r="BJ670" s="36" t="str">
        <f>IF(AW670&lt;&gt;"","Slope in degrees: "&amp;AW670&amp;". ","")</f>
        <v/>
      </c>
      <c r="BK670" s="36" t="str">
        <f>IF(AX670&lt;&gt;"","Slope aspect: "&amp;AX670&amp;". ","")</f>
        <v/>
      </c>
      <c r="BL670" s="36" t="str">
        <f>IF(AY670&lt;&gt;"","Soil description: "&amp;AY670&amp;". ","")</f>
        <v/>
      </c>
      <c r="BM670" s="36" t="str">
        <f>IF(BA670&lt;&gt;"","Terrain: "&amp;BA670&amp;". ","")</f>
        <v/>
      </c>
      <c r="BN670" s="36" t="str">
        <f t="shared" si="110"/>
        <v/>
      </c>
      <c r="BO670" t="str">
        <f t="shared" si="111"/>
        <v/>
      </c>
      <c r="BP670" t="str">
        <f>IF(BD670&lt;&gt;"","Permit: "&amp;BD670,"")</f>
        <v/>
      </c>
      <c r="BQ670" s="41" t="str">
        <f>IF(AA670="Abundant","Estimated frequency within viewshed: Abundant (&gt;500).",IF(AA670="Common","Estimated frequency within viewshed: Common (101-500).",IF(AA670="Frequent","Estimated frequency within viewshed: Frequent (11-100).",IF(AA670="Occasional","Estimated frequency within viewshed: Occasional (6-10).",IF(AA670="Rare","Estimated frequency within viewshed: Rare (1-5).","")))))</f>
        <v/>
      </c>
      <c r="BR670" s="41" t="str">
        <f>IF(B670&lt;&gt;"",B670&amp;". ","")</f>
        <v/>
      </c>
      <c r="BS670" s="41" t="str">
        <f>IF(M670="Same individual","Tissue sample collected.",IF(M670="Same population","Tissue sample collected from another individual in the same population.",""))</f>
        <v/>
      </c>
      <c r="BT670" s="41" t="str">
        <f>IF(R670&lt;&gt;"","Seed sample collected from "&amp;R670&amp;" plants within the same population.","")</f>
        <v/>
      </c>
      <c r="BU670" s="41" t="str">
        <f>IF(AB670&lt;&gt;"",AB670&amp;". ","")</f>
        <v/>
      </c>
      <c r="BV670" s="41" t="str">
        <f>IF(AE670&lt;&gt;"","Landowner: "&amp;AE670&amp;".","")</f>
        <v/>
      </c>
      <c r="BW670" s="41" t="str">
        <f>IF(AF670&lt;&gt;"","Element Occurrence ID: "&amp;AF670&amp;".","")</f>
        <v/>
      </c>
      <c r="BX670" s="41" t="str">
        <f t="shared" si="112"/>
        <v/>
      </c>
      <c r="BY670" t="str">
        <f t="shared" si="113"/>
        <v/>
      </c>
      <c r="BZ670" s="41" t="str">
        <f t="shared" si="114"/>
        <v/>
      </c>
      <c r="CA670" t="str">
        <f t="shared" si="115"/>
        <v/>
      </c>
      <c r="CB670" s="41" t="str">
        <f>IF(AU670&lt;&gt;"","Area immediately surrounding specimen: "&amp;AU670&amp;".","")</f>
        <v/>
      </c>
      <c r="CC670" s="41" t="str">
        <f>IF(T670&lt;&gt;"","Habit: "&amp;T670&amp;".","")</f>
        <v/>
      </c>
      <c r="CD670" s="41" t="str">
        <f>IF(U670&lt;&gt;"","Life history habit: "&amp;U670&amp;".","")</f>
        <v/>
      </c>
      <c r="CE670" s="41" t="str">
        <f>IF(V670&lt;&gt;"","Graminoid habit: "&amp;V670&amp;".","")</f>
        <v/>
      </c>
      <c r="CF670" s="41" t="str">
        <f>IF(W670&lt;&gt;"","Flower color: "&amp;W670&amp;".","")</f>
        <v/>
      </c>
      <c r="CG670" s="41" t="str">
        <f>IF(X670&lt;&gt;"","Height in centimeters: "&amp;X670&amp;".","")</f>
        <v/>
      </c>
      <c r="CH670" s="41" t="str">
        <f>IF(Y670&lt;&gt;"",Y670&amp;".","")</f>
        <v/>
      </c>
      <c r="CI670" s="41" t="str">
        <f t="shared" si="116"/>
        <v/>
      </c>
      <c r="CJ670" t="str">
        <f t="shared" si="117"/>
        <v/>
      </c>
      <c r="CK670" s="41" t="str">
        <f>IF(T670&lt;&gt;"","''habit'':"&amp;"''"&amp;T670&amp;"'',","")</f>
        <v/>
      </c>
      <c r="CL670" s="41" t="str">
        <f>IF(U670&lt;&gt;"","''life cycle habit'':"&amp;"''"&amp;U670&amp;"'',","")</f>
        <v/>
      </c>
      <c r="CM670" s="41" t="str">
        <f>IF(V670&lt;&gt;"","''graminoidHabit'':"&amp;"''"&amp;V670&amp;"'',","")</f>
        <v/>
      </c>
      <c r="CN670" s="41" t="str">
        <f>IF(W670&lt;&gt;"","''flower color'':"&amp;"''"&amp;W670&amp;"'',","")</f>
        <v/>
      </c>
      <c r="CO670" s="41" t="str">
        <f>IF(X670&lt;&gt;"","''heightInCentimeters'':"&amp;X670&amp;",","")</f>
        <v/>
      </c>
      <c r="CP670" s="41" t="str">
        <f>IF(Y670&lt;&gt;"",Y670,"")</f>
        <v/>
      </c>
      <c r="CQ670" s="41" t="str">
        <f t="shared" si="118"/>
        <v/>
      </c>
      <c r="CR670" s="42" t="str">
        <f t="shared" si="119"/>
        <v/>
      </c>
      <c r="CS670" t="str">
        <f t="shared" si="120"/>
        <v/>
      </c>
      <c r="CT670" t="str">
        <f>IF(L670="Y","tissue","")</f>
        <v/>
      </c>
      <c r="CU670" t="str">
        <f>IF(L670="Y","in collection","")</f>
        <v/>
      </c>
      <c r="CV670" t="str">
        <f>IF(L670="Y","dessicated","")</f>
        <v/>
      </c>
    </row>
    <row r="671" spans="1:100" ht="16.5" x14ac:dyDescent="0.3">
      <c r="A671" s="7"/>
      <c r="B671" s="19"/>
      <c r="C671" s="19"/>
      <c r="D671" s="19"/>
      <c r="E671" s="19"/>
      <c r="F671" s="19"/>
      <c r="G671" s="10"/>
      <c r="H671" s="14"/>
      <c r="I671" s="19"/>
      <c r="J671" s="19"/>
      <c r="K671" s="10"/>
      <c r="L671" s="19"/>
      <c r="M671" s="19"/>
      <c r="N671" s="19"/>
      <c r="O671" s="19"/>
      <c r="P671" s="19"/>
      <c r="Q671" s="24"/>
      <c r="R671" s="14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29"/>
      <c r="AL671" s="29"/>
      <c r="AM671" s="7"/>
      <c r="AN671" s="7"/>
      <c r="AO671" s="7"/>
      <c r="AP671" s="19"/>
      <c r="AQ671" s="19"/>
      <c r="AR671" s="19"/>
      <c r="AS671" s="14"/>
      <c r="AT671" s="19"/>
      <c r="AU671" s="19"/>
      <c r="AV671" s="19"/>
      <c r="AW671" s="14"/>
      <c r="AX671" s="19"/>
      <c r="AY671" s="19"/>
      <c r="AZ671" s="19"/>
      <c r="BA671" s="19"/>
      <c r="BB671" s="19"/>
      <c r="BC671" s="19"/>
      <c r="BD671" s="19"/>
      <c r="BE671" s="19"/>
      <c r="BF671" s="14"/>
      <c r="BG671" s="35" t="str">
        <f>IF(BB671&lt;&gt;"","&lt;a href='https://www.inaturalist.org/observations/"&amp;BB671&amp;" 'target='_blank' style='color: blue'&gt;iNaturalist Record: "&amp;BB671&amp;"&lt;/a&gt; ","")</f>
        <v/>
      </c>
      <c r="BH671" s="36" t="str">
        <f>IF(AT671&lt;&gt;"",AT671&amp;". ","")</f>
        <v/>
      </c>
      <c r="BI671" s="36" t="str">
        <f>IF(AV671&lt;&gt;"","Land use/disturbance history: "&amp;AV671&amp;". ","")</f>
        <v/>
      </c>
      <c r="BJ671" s="36" t="str">
        <f>IF(AW671&lt;&gt;"","Slope in degrees: "&amp;AW671&amp;". ","")</f>
        <v/>
      </c>
      <c r="BK671" s="36" t="str">
        <f>IF(AX671&lt;&gt;"","Slope aspect: "&amp;AX671&amp;". ","")</f>
        <v/>
      </c>
      <c r="BL671" s="36" t="str">
        <f>IF(AY671&lt;&gt;"","Soil description: "&amp;AY671&amp;". ","")</f>
        <v/>
      </c>
      <c r="BM671" s="36" t="str">
        <f>IF(BA671&lt;&gt;"","Terrain: "&amp;BA671&amp;". ","")</f>
        <v/>
      </c>
      <c r="BN671" s="36" t="str">
        <f t="shared" si="110"/>
        <v/>
      </c>
      <c r="BO671" t="str">
        <f t="shared" si="111"/>
        <v/>
      </c>
      <c r="BP671" t="str">
        <f>IF(BD671&lt;&gt;"","Permit: "&amp;BD671,"")</f>
        <v/>
      </c>
      <c r="BQ671" s="41" t="str">
        <f>IF(AA671="Abundant","Estimated frequency within viewshed: Abundant (&gt;500).",IF(AA671="Common","Estimated frequency within viewshed: Common (101-500).",IF(AA671="Frequent","Estimated frequency within viewshed: Frequent (11-100).",IF(AA671="Occasional","Estimated frequency within viewshed: Occasional (6-10).",IF(AA671="Rare","Estimated frequency within viewshed: Rare (1-5).","")))))</f>
        <v/>
      </c>
      <c r="BR671" s="41" t="str">
        <f>IF(B671&lt;&gt;"",B671&amp;". ","")</f>
        <v/>
      </c>
      <c r="BS671" s="41" t="str">
        <f>IF(M671="Same individual","Tissue sample collected.",IF(M671="Same population","Tissue sample collected from another individual in the same population.",""))</f>
        <v/>
      </c>
      <c r="BT671" s="41" t="str">
        <f>IF(R671&lt;&gt;"","Seed sample collected from "&amp;R671&amp;" plants within the same population.","")</f>
        <v/>
      </c>
      <c r="BU671" s="41" t="str">
        <f>IF(AB671&lt;&gt;"",AB671&amp;". ","")</f>
        <v/>
      </c>
      <c r="BV671" s="41" t="str">
        <f>IF(AE671&lt;&gt;"","Landowner: "&amp;AE671&amp;".","")</f>
        <v/>
      </c>
      <c r="BW671" s="41" t="str">
        <f>IF(AF671&lt;&gt;"","Element Occurrence ID: "&amp;AF671&amp;".","")</f>
        <v/>
      </c>
      <c r="BX671" s="41" t="str">
        <f t="shared" si="112"/>
        <v/>
      </c>
      <c r="BY671" t="str">
        <f t="shared" si="113"/>
        <v/>
      </c>
      <c r="BZ671" s="41" t="str">
        <f t="shared" si="114"/>
        <v/>
      </c>
      <c r="CA671" t="str">
        <f t="shared" si="115"/>
        <v/>
      </c>
      <c r="CB671" s="41" t="str">
        <f>IF(AU671&lt;&gt;"","Area immediately surrounding specimen: "&amp;AU671&amp;".","")</f>
        <v/>
      </c>
      <c r="CC671" s="41" t="str">
        <f>IF(T671&lt;&gt;"","Habit: "&amp;T671&amp;".","")</f>
        <v/>
      </c>
      <c r="CD671" s="41" t="str">
        <f>IF(U671&lt;&gt;"","Life history habit: "&amp;U671&amp;".","")</f>
        <v/>
      </c>
      <c r="CE671" s="41" t="str">
        <f>IF(V671&lt;&gt;"","Graminoid habit: "&amp;V671&amp;".","")</f>
        <v/>
      </c>
      <c r="CF671" s="41" t="str">
        <f>IF(W671&lt;&gt;"","Flower color: "&amp;W671&amp;".","")</f>
        <v/>
      </c>
      <c r="CG671" s="41" t="str">
        <f>IF(X671&lt;&gt;"","Height in centimeters: "&amp;X671&amp;".","")</f>
        <v/>
      </c>
      <c r="CH671" s="41" t="str">
        <f>IF(Y671&lt;&gt;"",Y671&amp;".","")</f>
        <v/>
      </c>
      <c r="CI671" s="41" t="str">
        <f t="shared" si="116"/>
        <v/>
      </c>
      <c r="CJ671" t="str">
        <f t="shared" si="117"/>
        <v/>
      </c>
      <c r="CK671" s="41" t="str">
        <f>IF(T671&lt;&gt;"","''habit'':"&amp;"''"&amp;T671&amp;"'',","")</f>
        <v/>
      </c>
      <c r="CL671" s="41" t="str">
        <f>IF(U671&lt;&gt;"","''life cycle habit'':"&amp;"''"&amp;U671&amp;"'',","")</f>
        <v/>
      </c>
      <c r="CM671" s="41" t="str">
        <f>IF(V671&lt;&gt;"","''graminoidHabit'':"&amp;"''"&amp;V671&amp;"'',","")</f>
        <v/>
      </c>
      <c r="CN671" s="41" t="str">
        <f>IF(W671&lt;&gt;"","''flower color'':"&amp;"''"&amp;W671&amp;"'',","")</f>
        <v/>
      </c>
      <c r="CO671" s="41" t="str">
        <f>IF(X671&lt;&gt;"","''heightInCentimeters'':"&amp;X671&amp;",","")</f>
        <v/>
      </c>
      <c r="CP671" s="41" t="str">
        <f>IF(Y671&lt;&gt;"",Y671,"")</f>
        <v/>
      </c>
      <c r="CQ671" s="41" t="str">
        <f t="shared" si="118"/>
        <v/>
      </c>
      <c r="CR671" s="42" t="str">
        <f t="shared" si="119"/>
        <v/>
      </c>
      <c r="CS671" t="str">
        <f t="shared" si="120"/>
        <v/>
      </c>
      <c r="CT671" t="str">
        <f>IF(L671="Y","tissue","")</f>
        <v/>
      </c>
      <c r="CU671" t="str">
        <f>IF(L671="Y","in collection","")</f>
        <v/>
      </c>
      <c r="CV671" t="str">
        <f>IF(L671="Y","dessicated","")</f>
        <v/>
      </c>
    </row>
    <row r="672" spans="1:100" ht="16.5" x14ac:dyDescent="0.3">
      <c r="A672" s="7"/>
      <c r="B672" s="19"/>
      <c r="C672" s="19"/>
      <c r="D672" s="19"/>
      <c r="E672" s="19"/>
      <c r="F672" s="19"/>
      <c r="G672" s="10"/>
      <c r="H672" s="14"/>
      <c r="I672" s="19"/>
      <c r="J672" s="19"/>
      <c r="K672" s="10"/>
      <c r="L672" s="19"/>
      <c r="M672" s="19"/>
      <c r="N672" s="19"/>
      <c r="O672" s="19"/>
      <c r="P672" s="19"/>
      <c r="Q672" s="24"/>
      <c r="R672" s="14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29"/>
      <c r="AL672" s="29"/>
      <c r="AM672" s="7"/>
      <c r="AN672" s="7"/>
      <c r="AO672" s="7"/>
      <c r="AP672" s="19"/>
      <c r="AQ672" s="19"/>
      <c r="AR672" s="19"/>
      <c r="AS672" s="14"/>
      <c r="AT672" s="19"/>
      <c r="AU672" s="19"/>
      <c r="AV672" s="19"/>
      <c r="AW672" s="14"/>
      <c r="AX672" s="19"/>
      <c r="AY672" s="19"/>
      <c r="AZ672" s="19"/>
      <c r="BA672" s="19"/>
      <c r="BB672" s="19"/>
      <c r="BC672" s="19"/>
      <c r="BD672" s="19"/>
      <c r="BE672" s="19"/>
      <c r="BF672" s="14"/>
      <c r="BG672" s="35" t="str">
        <f>IF(BB672&lt;&gt;"","&lt;a href='https://www.inaturalist.org/observations/"&amp;BB672&amp;" 'target='_blank' style='color: blue'&gt;iNaturalist Record: "&amp;BB672&amp;"&lt;/a&gt; ","")</f>
        <v/>
      </c>
      <c r="BH672" s="36" t="str">
        <f>IF(AT672&lt;&gt;"",AT672&amp;". ","")</f>
        <v/>
      </c>
      <c r="BI672" s="36" t="str">
        <f>IF(AV672&lt;&gt;"","Land use/disturbance history: "&amp;AV672&amp;". ","")</f>
        <v/>
      </c>
      <c r="BJ672" s="36" t="str">
        <f>IF(AW672&lt;&gt;"","Slope in degrees: "&amp;AW672&amp;". ","")</f>
        <v/>
      </c>
      <c r="BK672" s="36" t="str">
        <f>IF(AX672&lt;&gt;"","Slope aspect: "&amp;AX672&amp;". ","")</f>
        <v/>
      </c>
      <c r="BL672" s="36" t="str">
        <f>IF(AY672&lt;&gt;"","Soil description: "&amp;AY672&amp;". ","")</f>
        <v/>
      </c>
      <c r="BM672" s="36" t="str">
        <f>IF(BA672&lt;&gt;"","Terrain: "&amp;BA672&amp;". ","")</f>
        <v/>
      </c>
      <c r="BN672" s="36" t="str">
        <f t="shared" si="110"/>
        <v/>
      </c>
      <c r="BO672" t="str">
        <f t="shared" si="111"/>
        <v/>
      </c>
      <c r="BP672" t="str">
        <f>IF(BD672&lt;&gt;"","Permit: "&amp;BD672,"")</f>
        <v/>
      </c>
      <c r="BQ672" s="41" t="str">
        <f>IF(AA672="Abundant","Estimated frequency within viewshed: Abundant (&gt;500).",IF(AA672="Common","Estimated frequency within viewshed: Common (101-500).",IF(AA672="Frequent","Estimated frequency within viewshed: Frequent (11-100).",IF(AA672="Occasional","Estimated frequency within viewshed: Occasional (6-10).",IF(AA672="Rare","Estimated frequency within viewshed: Rare (1-5).","")))))</f>
        <v/>
      </c>
      <c r="BR672" s="41" t="str">
        <f>IF(B672&lt;&gt;"",B672&amp;". ","")</f>
        <v/>
      </c>
      <c r="BS672" s="41" t="str">
        <f>IF(M672="Same individual","Tissue sample collected.",IF(M672="Same population","Tissue sample collected from another individual in the same population.",""))</f>
        <v/>
      </c>
      <c r="BT672" s="41" t="str">
        <f>IF(R672&lt;&gt;"","Seed sample collected from "&amp;R672&amp;" plants within the same population.","")</f>
        <v/>
      </c>
      <c r="BU672" s="41" t="str">
        <f>IF(AB672&lt;&gt;"",AB672&amp;". ","")</f>
        <v/>
      </c>
      <c r="BV672" s="41" t="str">
        <f>IF(AE672&lt;&gt;"","Landowner: "&amp;AE672&amp;".","")</f>
        <v/>
      </c>
      <c r="BW672" s="41" t="str">
        <f>IF(AF672&lt;&gt;"","Element Occurrence ID: "&amp;AF672&amp;".","")</f>
        <v/>
      </c>
      <c r="BX672" s="41" t="str">
        <f t="shared" si="112"/>
        <v/>
      </c>
      <c r="BY672" t="str">
        <f t="shared" si="113"/>
        <v/>
      </c>
      <c r="BZ672" s="41" t="str">
        <f t="shared" si="114"/>
        <v/>
      </c>
      <c r="CA672" t="str">
        <f t="shared" si="115"/>
        <v/>
      </c>
      <c r="CB672" s="41" t="str">
        <f>IF(AU672&lt;&gt;"","Area immediately surrounding specimen: "&amp;AU672&amp;".","")</f>
        <v/>
      </c>
      <c r="CC672" s="41" t="str">
        <f>IF(T672&lt;&gt;"","Habit: "&amp;T672&amp;".","")</f>
        <v/>
      </c>
      <c r="CD672" s="41" t="str">
        <f>IF(U672&lt;&gt;"","Life history habit: "&amp;U672&amp;".","")</f>
        <v/>
      </c>
      <c r="CE672" s="41" t="str">
        <f>IF(V672&lt;&gt;"","Graminoid habit: "&amp;V672&amp;".","")</f>
        <v/>
      </c>
      <c r="CF672" s="41" t="str">
        <f>IF(W672&lt;&gt;"","Flower color: "&amp;W672&amp;".","")</f>
        <v/>
      </c>
      <c r="CG672" s="41" t="str">
        <f>IF(X672&lt;&gt;"","Height in centimeters: "&amp;X672&amp;".","")</f>
        <v/>
      </c>
      <c r="CH672" s="41" t="str">
        <f>IF(Y672&lt;&gt;"",Y672&amp;".","")</f>
        <v/>
      </c>
      <c r="CI672" s="41" t="str">
        <f t="shared" si="116"/>
        <v/>
      </c>
      <c r="CJ672" t="str">
        <f t="shared" si="117"/>
        <v/>
      </c>
      <c r="CK672" s="41" t="str">
        <f>IF(T672&lt;&gt;"","''habit'':"&amp;"''"&amp;T672&amp;"'',","")</f>
        <v/>
      </c>
      <c r="CL672" s="41" t="str">
        <f>IF(U672&lt;&gt;"","''life cycle habit'':"&amp;"''"&amp;U672&amp;"'',","")</f>
        <v/>
      </c>
      <c r="CM672" s="41" t="str">
        <f>IF(V672&lt;&gt;"","''graminoidHabit'':"&amp;"''"&amp;V672&amp;"'',","")</f>
        <v/>
      </c>
      <c r="CN672" s="41" t="str">
        <f>IF(W672&lt;&gt;"","''flower color'':"&amp;"''"&amp;W672&amp;"'',","")</f>
        <v/>
      </c>
      <c r="CO672" s="41" t="str">
        <f>IF(X672&lt;&gt;"","''heightInCentimeters'':"&amp;X672&amp;",","")</f>
        <v/>
      </c>
      <c r="CP672" s="41" t="str">
        <f>IF(Y672&lt;&gt;"",Y672,"")</f>
        <v/>
      </c>
      <c r="CQ672" s="41" t="str">
        <f t="shared" si="118"/>
        <v/>
      </c>
      <c r="CR672" s="42" t="str">
        <f t="shared" si="119"/>
        <v/>
      </c>
      <c r="CS672" t="str">
        <f t="shared" si="120"/>
        <v/>
      </c>
      <c r="CT672" t="str">
        <f>IF(L672="Y","tissue","")</f>
        <v/>
      </c>
      <c r="CU672" t="str">
        <f>IF(L672="Y","in collection","")</f>
        <v/>
      </c>
      <c r="CV672" t="str">
        <f>IF(L672="Y","dessicated","")</f>
        <v/>
      </c>
    </row>
    <row r="673" spans="1:100" ht="16.5" x14ac:dyDescent="0.3">
      <c r="A673" s="7"/>
      <c r="B673" s="19"/>
      <c r="C673" s="19"/>
      <c r="D673" s="19"/>
      <c r="E673" s="19"/>
      <c r="F673" s="19"/>
      <c r="G673" s="10"/>
      <c r="H673" s="14"/>
      <c r="I673" s="19"/>
      <c r="J673" s="19"/>
      <c r="K673" s="10"/>
      <c r="L673" s="19"/>
      <c r="M673" s="19"/>
      <c r="N673" s="19"/>
      <c r="O673" s="19"/>
      <c r="P673" s="19"/>
      <c r="Q673" s="24"/>
      <c r="R673" s="14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29"/>
      <c r="AL673" s="29"/>
      <c r="AM673" s="7"/>
      <c r="AN673" s="7"/>
      <c r="AO673" s="7"/>
      <c r="AP673" s="19"/>
      <c r="AQ673" s="19"/>
      <c r="AR673" s="19"/>
      <c r="AS673" s="14"/>
      <c r="AT673" s="19"/>
      <c r="AU673" s="19"/>
      <c r="AV673" s="19"/>
      <c r="AW673" s="14"/>
      <c r="AX673" s="19"/>
      <c r="AY673" s="19"/>
      <c r="AZ673" s="19"/>
      <c r="BA673" s="19"/>
      <c r="BB673" s="19"/>
      <c r="BC673" s="19"/>
      <c r="BD673" s="19"/>
      <c r="BE673" s="19"/>
      <c r="BF673" s="14"/>
      <c r="BG673" s="35" t="str">
        <f>IF(BB673&lt;&gt;"","&lt;a href='https://www.inaturalist.org/observations/"&amp;BB673&amp;" 'target='_blank' style='color: blue'&gt;iNaturalist Record: "&amp;BB673&amp;"&lt;/a&gt; ","")</f>
        <v/>
      </c>
      <c r="BH673" s="36" t="str">
        <f>IF(AT673&lt;&gt;"",AT673&amp;". ","")</f>
        <v/>
      </c>
      <c r="BI673" s="36" t="str">
        <f>IF(AV673&lt;&gt;"","Land use/disturbance history: "&amp;AV673&amp;". ","")</f>
        <v/>
      </c>
      <c r="BJ673" s="36" t="str">
        <f>IF(AW673&lt;&gt;"","Slope in degrees: "&amp;AW673&amp;". ","")</f>
        <v/>
      </c>
      <c r="BK673" s="36" t="str">
        <f>IF(AX673&lt;&gt;"","Slope aspect: "&amp;AX673&amp;". ","")</f>
        <v/>
      </c>
      <c r="BL673" s="36" t="str">
        <f>IF(AY673&lt;&gt;"","Soil description: "&amp;AY673&amp;". ","")</f>
        <v/>
      </c>
      <c r="BM673" s="36" t="str">
        <f>IF(BA673&lt;&gt;"","Terrain: "&amp;BA673&amp;". ","")</f>
        <v/>
      </c>
      <c r="BN673" s="36" t="str">
        <f t="shared" si="110"/>
        <v/>
      </c>
      <c r="BO673" t="str">
        <f t="shared" si="111"/>
        <v/>
      </c>
      <c r="BP673" t="str">
        <f>IF(BD673&lt;&gt;"","Permit: "&amp;BD673,"")</f>
        <v/>
      </c>
      <c r="BQ673" s="41" t="str">
        <f>IF(AA673="Abundant","Estimated frequency within viewshed: Abundant (&gt;500).",IF(AA673="Common","Estimated frequency within viewshed: Common (101-500).",IF(AA673="Frequent","Estimated frequency within viewshed: Frequent (11-100).",IF(AA673="Occasional","Estimated frequency within viewshed: Occasional (6-10).",IF(AA673="Rare","Estimated frequency within viewshed: Rare (1-5).","")))))</f>
        <v/>
      </c>
      <c r="BR673" s="41" t="str">
        <f>IF(B673&lt;&gt;"",B673&amp;". ","")</f>
        <v/>
      </c>
      <c r="BS673" s="41" t="str">
        <f>IF(M673="Same individual","Tissue sample collected.",IF(M673="Same population","Tissue sample collected from another individual in the same population.",""))</f>
        <v/>
      </c>
      <c r="BT673" s="41" t="str">
        <f>IF(R673&lt;&gt;"","Seed sample collected from "&amp;R673&amp;" plants within the same population.","")</f>
        <v/>
      </c>
      <c r="BU673" s="41" t="str">
        <f>IF(AB673&lt;&gt;"",AB673&amp;". ","")</f>
        <v/>
      </c>
      <c r="BV673" s="41" t="str">
        <f>IF(AE673&lt;&gt;"","Landowner: "&amp;AE673&amp;".","")</f>
        <v/>
      </c>
      <c r="BW673" s="41" t="str">
        <f>IF(AF673&lt;&gt;"","Element Occurrence ID: "&amp;AF673&amp;".","")</f>
        <v/>
      </c>
      <c r="BX673" s="41" t="str">
        <f t="shared" si="112"/>
        <v/>
      </c>
      <c r="BY673" t="str">
        <f t="shared" si="113"/>
        <v/>
      </c>
      <c r="BZ673" s="41" t="str">
        <f t="shared" si="114"/>
        <v/>
      </c>
      <c r="CA673" t="str">
        <f t="shared" si="115"/>
        <v/>
      </c>
      <c r="CB673" s="41" t="str">
        <f>IF(AU673&lt;&gt;"","Area immediately surrounding specimen: "&amp;AU673&amp;".","")</f>
        <v/>
      </c>
      <c r="CC673" s="41" t="str">
        <f>IF(T673&lt;&gt;"","Habit: "&amp;T673&amp;".","")</f>
        <v/>
      </c>
      <c r="CD673" s="41" t="str">
        <f>IF(U673&lt;&gt;"","Life history habit: "&amp;U673&amp;".","")</f>
        <v/>
      </c>
      <c r="CE673" s="41" t="str">
        <f>IF(V673&lt;&gt;"","Graminoid habit: "&amp;V673&amp;".","")</f>
        <v/>
      </c>
      <c r="CF673" s="41" t="str">
        <f>IF(W673&lt;&gt;"","Flower color: "&amp;W673&amp;".","")</f>
        <v/>
      </c>
      <c r="CG673" s="41" t="str">
        <f>IF(X673&lt;&gt;"","Height in centimeters: "&amp;X673&amp;".","")</f>
        <v/>
      </c>
      <c r="CH673" s="41" t="str">
        <f>IF(Y673&lt;&gt;"",Y673&amp;".","")</f>
        <v/>
      </c>
      <c r="CI673" s="41" t="str">
        <f t="shared" si="116"/>
        <v/>
      </c>
      <c r="CJ673" t="str">
        <f t="shared" si="117"/>
        <v/>
      </c>
      <c r="CK673" s="41" t="str">
        <f>IF(T673&lt;&gt;"","''habit'':"&amp;"''"&amp;T673&amp;"'',","")</f>
        <v/>
      </c>
      <c r="CL673" s="41" t="str">
        <f>IF(U673&lt;&gt;"","''life cycle habit'':"&amp;"''"&amp;U673&amp;"'',","")</f>
        <v/>
      </c>
      <c r="CM673" s="41" t="str">
        <f>IF(V673&lt;&gt;"","''graminoidHabit'':"&amp;"''"&amp;V673&amp;"'',","")</f>
        <v/>
      </c>
      <c r="CN673" s="41" t="str">
        <f>IF(W673&lt;&gt;"","''flower color'':"&amp;"''"&amp;W673&amp;"'',","")</f>
        <v/>
      </c>
      <c r="CO673" s="41" t="str">
        <f>IF(X673&lt;&gt;"","''heightInCentimeters'':"&amp;X673&amp;",","")</f>
        <v/>
      </c>
      <c r="CP673" s="41" t="str">
        <f>IF(Y673&lt;&gt;"",Y673,"")</f>
        <v/>
      </c>
      <c r="CQ673" s="41" t="str">
        <f t="shared" si="118"/>
        <v/>
      </c>
      <c r="CR673" s="42" t="str">
        <f t="shared" si="119"/>
        <v/>
      </c>
      <c r="CS673" t="str">
        <f t="shared" si="120"/>
        <v/>
      </c>
      <c r="CT673" t="str">
        <f>IF(L673="Y","tissue","")</f>
        <v/>
      </c>
      <c r="CU673" t="str">
        <f>IF(L673="Y","in collection","")</f>
        <v/>
      </c>
      <c r="CV673" t="str">
        <f>IF(L673="Y","dessicated","")</f>
        <v/>
      </c>
    </row>
    <row r="674" spans="1:100" ht="16.5" x14ac:dyDescent="0.3">
      <c r="A674" s="7"/>
      <c r="B674" s="19"/>
      <c r="C674" s="19"/>
      <c r="D674" s="19"/>
      <c r="E674" s="19"/>
      <c r="F674" s="19"/>
      <c r="G674" s="10"/>
      <c r="H674" s="14"/>
      <c r="I674" s="19"/>
      <c r="J674" s="19"/>
      <c r="K674" s="10"/>
      <c r="L674" s="19"/>
      <c r="M674" s="19"/>
      <c r="N674" s="19"/>
      <c r="O674" s="19"/>
      <c r="P674" s="19"/>
      <c r="Q674" s="24"/>
      <c r="R674" s="14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29"/>
      <c r="AL674" s="29"/>
      <c r="AM674" s="7"/>
      <c r="AN674" s="7"/>
      <c r="AO674" s="7"/>
      <c r="AP674" s="19"/>
      <c r="AQ674" s="19"/>
      <c r="AR674" s="19"/>
      <c r="AS674" s="14"/>
      <c r="AT674" s="19"/>
      <c r="AU674" s="19"/>
      <c r="AV674" s="19"/>
      <c r="AW674" s="14"/>
      <c r="AX674" s="19"/>
      <c r="AY674" s="19"/>
      <c r="AZ674" s="19"/>
      <c r="BA674" s="19"/>
      <c r="BB674" s="19"/>
      <c r="BC674" s="19"/>
      <c r="BD674" s="19"/>
      <c r="BE674" s="19"/>
      <c r="BF674" s="14"/>
      <c r="BG674" s="35" t="str">
        <f>IF(BB674&lt;&gt;"","&lt;a href='https://www.inaturalist.org/observations/"&amp;BB674&amp;" 'target='_blank' style='color: blue'&gt;iNaturalist Record: "&amp;BB674&amp;"&lt;/a&gt; ","")</f>
        <v/>
      </c>
      <c r="BH674" s="36" t="str">
        <f>IF(AT674&lt;&gt;"",AT674&amp;". ","")</f>
        <v/>
      </c>
      <c r="BI674" s="36" t="str">
        <f>IF(AV674&lt;&gt;"","Land use/disturbance history: "&amp;AV674&amp;". ","")</f>
        <v/>
      </c>
      <c r="BJ674" s="36" t="str">
        <f>IF(AW674&lt;&gt;"","Slope in degrees: "&amp;AW674&amp;". ","")</f>
        <v/>
      </c>
      <c r="BK674" s="36" t="str">
        <f>IF(AX674&lt;&gt;"","Slope aspect: "&amp;AX674&amp;". ","")</f>
        <v/>
      </c>
      <c r="BL674" s="36" t="str">
        <f>IF(AY674&lt;&gt;"","Soil description: "&amp;AY674&amp;". ","")</f>
        <v/>
      </c>
      <c r="BM674" s="36" t="str">
        <f>IF(BA674&lt;&gt;"","Terrain: "&amp;BA674&amp;". ","")</f>
        <v/>
      </c>
      <c r="BN674" s="36" t="str">
        <f t="shared" si="110"/>
        <v/>
      </c>
      <c r="BO674" t="str">
        <f t="shared" si="111"/>
        <v/>
      </c>
      <c r="BP674" t="str">
        <f>IF(BD674&lt;&gt;"","Permit: "&amp;BD674,"")</f>
        <v/>
      </c>
      <c r="BQ674" s="41" t="str">
        <f>IF(AA674="Abundant","Estimated frequency within viewshed: Abundant (&gt;500).",IF(AA674="Common","Estimated frequency within viewshed: Common (101-500).",IF(AA674="Frequent","Estimated frequency within viewshed: Frequent (11-100).",IF(AA674="Occasional","Estimated frequency within viewshed: Occasional (6-10).",IF(AA674="Rare","Estimated frequency within viewshed: Rare (1-5).","")))))</f>
        <v/>
      </c>
      <c r="BR674" s="41" t="str">
        <f>IF(B674&lt;&gt;"",B674&amp;". ","")</f>
        <v/>
      </c>
      <c r="BS674" s="41" t="str">
        <f>IF(M674="Same individual","Tissue sample collected.",IF(M674="Same population","Tissue sample collected from another individual in the same population.",""))</f>
        <v/>
      </c>
      <c r="BT674" s="41" t="str">
        <f>IF(R674&lt;&gt;"","Seed sample collected from "&amp;R674&amp;" plants within the same population.","")</f>
        <v/>
      </c>
      <c r="BU674" s="41" t="str">
        <f>IF(AB674&lt;&gt;"",AB674&amp;". ","")</f>
        <v/>
      </c>
      <c r="BV674" s="41" t="str">
        <f>IF(AE674&lt;&gt;"","Landowner: "&amp;AE674&amp;".","")</f>
        <v/>
      </c>
      <c r="BW674" s="41" t="str">
        <f>IF(AF674&lt;&gt;"","Element Occurrence ID: "&amp;AF674&amp;".","")</f>
        <v/>
      </c>
      <c r="BX674" s="41" t="str">
        <f t="shared" si="112"/>
        <v/>
      </c>
      <c r="BY674" t="str">
        <f t="shared" si="113"/>
        <v/>
      </c>
      <c r="BZ674" s="41" t="str">
        <f t="shared" si="114"/>
        <v/>
      </c>
      <c r="CA674" t="str">
        <f t="shared" si="115"/>
        <v/>
      </c>
      <c r="CB674" s="41" t="str">
        <f>IF(AU674&lt;&gt;"","Area immediately surrounding specimen: "&amp;AU674&amp;".","")</f>
        <v/>
      </c>
      <c r="CC674" s="41" t="str">
        <f>IF(T674&lt;&gt;"","Habit: "&amp;T674&amp;".","")</f>
        <v/>
      </c>
      <c r="CD674" s="41" t="str">
        <f>IF(U674&lt;&gt;"","Life history habit: "&amp;U674&amp;".","")</f>
        <v/>
      </c>
      <c r="CE674" s="41" t="str">
        <f>IF(V674&lt;&gt;"","Graminoid habit: "&amp;V674&amp;".","")</f>
        <v/>
      </c>
      <c r="CF674" s="41" t="str">
        <f>IF(W674&lt;&gt;"","Flower color: "&amp;W674&amp;".","")</f>
        <v/>
      </c>
      <c r="CG674" s="41" t="str">
        <f>IF(X674&lt;&gt;"","Height in centimeters: "&amp;X674&amp;".","")</f>
        <v/>
      </c>
      <c r="CH674" s="41" t="str">
        <f>IF(Y674&lt;&gt;"",Y674&amp;".","")</f>
        <v/>
      </c>
      <c r="CI674" s="41" t="str">
        <f t="shared" si="116"/>
        <v/>
      </c>
      <c r="CJ674" t="str">
        <f t="shared" si="117"/>
        <v/>
      </c>
      <c r="CK674" s="41" t="str">
        <f>IF(T674&lt;&gt;"","''habit'':"&amp;"''"&amp;T674&amp;"'',","")</f>
        <v/>
      </c>
      <c r="CL674" s="41" t="str">
        <f>IF(U674&lt;&gt;"","''life cycle habit'':"&amp;"''"&amp;U674&amp;"'',","")</f>
        <v/>
      </c>
      <c r="CM674" s="41" t="str">
        <f>IF(V674&lt;&gt;"","''graminoidHabit'':"&amp;"''"&amp;V674&amp;"'',","")</f>
        <v/>
      </c>
      <c r="CN674" s="41" t="str">
        <f>IF(W674&lt;&gt;"","''flower color'':"&amp;"''"&amp;W674&amp;"'',","")</f>
        <v/>
      </c>
      <c r="CO674" s="41" t="str">
        <f>IF(X674&lt;&gt;"","''heightInCentimeters'':"&amp;X674&amp;",","")</f>
        <v/>
      </c>
      <c r="CP674" s="41" t="str">
        <f>IF(Y674&lt;&gt;"",Y674,"")</f>
        <v/>
      </c>
      <c r="CQ674" s="41" t="str">
        <f t="shared" si="118"/>
        <v/>
      </c>
      <c r="CR674" s="42" t="str">
        <f t="shared" si="119"/>
        <v/>
      </c>
      <c r="CS674" t="str">
        <f t="shared" si="120"/>
        <v/>
      </c>
      <c r="CT674" t="str">
        <f>IF(L674="Y","tissue","")</f>
        <v/>
      </c>
      <c r="CU674" t="str">
        <f>IF(L674="Y","in collection","")</f>
        <v/>
      </c>
      <c r="CV674" t="str">
        <f>IF(L674="Y","dessicated","")</f>
        <v/>
      </c>
    </row>
    <row r="675" spans="1:100" ht="16.5" x14ac:dyDescent="0.3">
      <c r="A675" s="7"/>
      <c r="B675" s="19"/>
      <c r="C675" s="19"/>
      <c r="D675" s="19"/>
      <c r="E675" s="19"/>
      <c r="F675" s="19"/>
      <c r="G675" s="10"/>
      <c r="H675" s="14"/>
      <c r="I675" s="19"/>
      <c r="J675" s="19"/>
      <c r="K675" s="10"/>
      <c r="L675" s="19"/>
      <c r="M675" s="19"/>
      <c r="N675" s="19"/>
      <c r="O675" s="19"/>
      <c r="P675" s="19"/>
      <c r="Q675" s="24"/>
      <c r="R675" s="14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29"/>
      <c r="AL675" s="29"/>
      <c r="AM675" s="7"/>
      <c r="AN675" s="7"/>
      <c r="AO675" s="7"/>
      <c r="AP675" s="19"/>
      <c r="AQ675" s="19"/>
      <c r="AR675" s="19"/>
      <c r="AS675" s="14"/>
      <c r="AT675" s="19"/>
      <c r="AU675" s="19"/>
      <c r="AV675" s="19"/>
      <c r="AW675" s="14"/>
      <c r="AX675" s="19"/>
      <c r="AY675" s="19"/>
      <c r="AZ675" s="19"/>
      <c r="BA675" s="19"/>
      <c r="BB675" s="19"/>
      <c r="BC675" s="19"/>
      <c r="BD675" s="19"/>
      <c r="BE675" s="19"/>
      <c r="BF675" s="14"/>
      <c r="BG675" s="35" t="str">
        <f>IF(BB675&lt;&gt;"","&lt;a href='https://www.inaturalist.org/observations/"&amp;BB675&amp;" 'target='_blank' style='color: blue'&gt;iNaturalist Record: "&amp;BB675&amp;"&lt;/a&gt; ","")</f>
        <v/>
      </c>
      <c r="BH675" s="36" t="str">
        <f>IF(AT675&lt;&gt;"",AT675&amp;". ","")</f>
        <v/>
      </c>
      <c r="BI675" s="36" t="str">
        <f>IF(AV675&lt;&gt;"","Land use/disturbance history: "&amp;AV675&amp;". ","")</f>
        <v/>
      </c>
      <c r="BJ675" s="36" t="str">
        <f>IF(AW675&lt;&gt;"","Slope in degrees: "&amp;AW675&amp;". ","")</f>
        <v/>
      </c>
      <c r="BK675" s="36" t="str">
        <f>IF(AX675&lt;&gt;"","Slope aspect: "&amp;AX675&amp;". ","")</f>
        <v/>
      </c>
      <c r="BL675" s="36" t="str">
        <f>IF(AY675&lt;&gt;"","Soil description: "&amp;AY675&amp;". ","")</f>
        <v/>
      </c>
      <c r="BM675" s="36" t="str">
        <f>IF(BA675&lt;&gt;"","Terrain: "&amp;BA675&amp;". ","")</f>
        <v/>
      </c>
      <c r="BN675" s="36" t="str">
        <f t="shared" si="110"/>
        <v/>
      </c>
      <c r="BO675" t="str">
        <f t="shared" si="111"/>
        <v/>
      </c>
      <c r="BP675" t="str">
        <f>IF(BD675&lt;&gt;"","Permit: "&amp;BD675,"")</f>
        <v/>
      </c>
      <c r="BQ675" s="41" t="str">
        <f>IF(AA675="Abundant","Estimated frequency within viewshed: Abundant (&gt;500).",IF(AA675="Common","Estimated frequency within viewshed: Common (101-500).",IF(AA675="Frequent","Estimated frequency within viewshed: Frequent (11-100).",IF(AA675="Occasional","Estimated frequency within viewshed: Occasional (6-10).",IF(AA675="Rare","Estimated frequency within viewshed: Rare (1-5).","")))))</f>
        <v/>
      </c>
      <c r="BR675" s="41" t="str">
        <f>IF(B675&lt;&gt;"",B675&amp;". ","")</f>
        <v/>
      </c>
      <c r="BS675" s="41" t="str">
        <f>IF(M675="Same individual","Tissue sample collected.",IF(M675="Same population","Tissue sample collected from another individual in the same population.",""))</f>
        <v/>
      </c>
      <c r="BT675" s="41" t="str">
        <f>IF(R675&lt;&gt;"","Seed sample collected from "&amp;R675&amp;" plants within the same population.","")</f>
        <v/>
      </c>
      <c r="BU675" s="41" t="str">
        <f>IF(AB675&lt;&gt;"",AB675&amp;". ","")</f>
        <v/>
      </c>
      <c r="BV675" s="41" t="str">
        <f>IF(AE675&lt;&gt;"","Landowner: "&amp;AE675&amp;".","")</f>
        <v/>
      </c>
      <c r="BW675" s="41" t="str">
        <f>IF(AF675&lt;&gt;"","Element Occurrence ID: "&amp;AF675&amp;".","")</f>
        <v/>
      </c>
      <c r="BX675" s="41" t="str">
        <f t="shared" si="112"/>
        <v/>
      </c>
      <c r="BY675" t="str">
        <f t="shared" si="113"/>
        <v/>
      </c>
      <c r="BZ675" s="41" t="str">
        <f t="shared" si="114"/>
        <v/>
      </c>
      <c r="CA675" t="str">
        <f t="shared" si="115"/>
        <v/>
      </c>
      <c r="CB675" s="41" t="str">
        <f>IF(AU675&lt;&gt;"","Area immediately surrounding specimen: "&amp;AU675&amp;".","")</f>
        <v/>
      </c>
      <c r="CC675" s="41" t="str">
        <f>IF(T675&lt;&gt;"","Habit: "&amp;T675&amp;".","")</f>
        <v/>
      </c>
      <c r="CD675" s="41" t="str">
        <f>IF(U675&lt;&gt;"","Life history habit: "&amp;U675&amp;".","")</f>
        <v/>
      </c>
      <c r="CE675" s="41" t="str">
        <f>IF(V675&lt;&gt;"","Graminoid habit: "&amp;V675&amp;".","")</f>
        <v/>
      </c>
      <c r="CF675" s="41" t="str">
        <f>IF(W675&lt;&gt;"","Flower color: "&amp;W675&amp;".","")</f>
        <v/>
      </c>
      <c r="CG675" s="41" t="str">
        <f>IF(X675&lt;&gt;"","Height in centimeters: "&amp;X675&amp;".","")</f>
        <v/>
      </c>
      <c r="CH675" s="41" t="str">
        <f>IF(Y675&lt;&gt;"",Y675&amp;".","")</f>
        <v/>
      </c>
      <c r="CI675" s="41" t="str">
        <f t="shared" si="116"/>
        <v/>
      </c>
      <c r="CJ675" t="str">
        <f t="shared" si="117"/>
        <v/>
      </c>
      <c r="CK675" s="41" t="str">
        <f>IF(T675&lt;&gt;"","''habit'':"&amp;"''"&amp;T675&amp;"'',","")</f>
        <v/>
      </c>
      <c r="CL675" s="41" t="str">
        <f>IF(U675&lt;&gt;"","''life cycle habit'':"&amp;"''"&amp;U675&amp;"'',","")</f>
        <v/>
      </c>
      <c r="CM675" s="41" t="str">
        <f>IF(V675&lt;&gt;"","''graminoidHabit'':"&amp;"''"&amp;V675&amp;"'',","")</f>
        <v/>
      </c>
      <c r="CN675" s="41" t="str">
        <f>IF(W675&lt;&gt;"","''flower color'':"&amp;"''"&amp;W675&amp;"'',","")</f>
        <v/>
      </c>
      <c r="CO675" s="41" t="str">
        <f>IF(X675&lt;&gt;"","''heightInCentimeters'':"&amp;X675&amp;",","")</f>
        <v/>
      </c>
      <c r="CP675" s="41" t="str">
        <f>IF(Y675&lt;&gt;"",Y675,"")</f>
        <v/>
      </c>
      <c r="CQ675" s="41" t="str">
        <f t="shared" si="118"/>
        <v/>
      </c>
      <c r="CR675" s="42" t="str">
        <f t="shared" si="119"/>
        <v/>
      </c>
      <c r="CS675" t="str">
        <f t="shared" si="120"/>
        <v/>
      </c>
      <c r="CT675" t="str">
        <f>IF(L675="Y","tissue","")</f>
        <v/>
      </c>
      <c r="CU675" t="str">
        <f>IF(L675="Y","in collection","")</f>
        <v/>
      </c>
      <c r="CV675" t="str">
        <f>IF(L675="Y","dessicated","")</f>
        <v/>
      </c>
    </row>
    <row r="676" spans="1:100" ht="16.5" x14ac:dyDescent="0.3">
      <c r="A676" s="7"/>
      <c r="B676" s="19"/>
      <c r="C676" s="19"/>
      <c r="D676" s="19"/>
      <c r="E676" s="19"/>
      <c r="F676" s="19"/>
      <c r="G676" s="10"/>
      <c r="H676" s="14"/>
      <c r="I676" s="19"/>
      <c r="J676" s="19"/>
      <c r="K676" s="10"/>
      <c r="L676" s="19"/>
      <c r="M676" s="19"/>
      <c r="N676" s="19"/>
      <c r="O676" s="19"/>
      <c r="P676" s="19"/>
      <c r="Q676" s="24"/>
      <c r="R676" s="14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29"/>
      <c r="AL676" s="29"/>
      <c r="AM676" s="7"/>
      <c r="AN676" s="7"/>
      <c r="AO676" s="7"/>
      <c r="AP676" s="19"/>
      <c r="AQ676" s="19"/>
      <c r="AR676" s="19"/>
      <c r="AS676" s="14"/>
      <c r="AT676" s="19"/>
      <c r="AU676" s="19"/>
      <c r="AV676" s="19"/>
      <c r="AW676" s="14"/>
      <c r="AX676" s="19"/>
      <c r="AY676" s="19"/>
      <c r="AZ676" s="19"/>
      <c r="BA676" s="19"/>
      <c r="BB676" s="19"/>
      <c r="BC676" s="19"/>
      <c r="BD676" s="19"/>
      <c r="BE676" s="19"/>
      <c r="BF676" s="14"/>
      <c r="BG676" s="35" t="str">
        <f>IF(BB676&lt;&gt;"","&lt;a href='https://www.inaturalist.org/observations/"&amp;BB676&amp;" 'target='_blank' style='color: blue'&gt;iNaturalist Record: "&amp;BB676&amp;"&lt;/a&gt; ","")</f>
        <v/>
      </c>
      <c r="BH676" s="36" t="str">
        <f>IF(AT676&lt;&gt;"",AT676&amp;". ","")</f>
        <v/>
      </c>
      <c r="BI676" s="36" t="str">
        <f>IF(AV676&lt;&gt;"","Land use/disturbance history: "&amp;AV676&amp;". ","")</f>
        <v/>
      </c>
      <c r="BJ676" s="36" t="str">
        <f>IF(AW676&lt;&gt;"","Slope in degrees: "&amp;AW676&amp;". ","")</f>
        <v/>
      </c>
      <c r="BK676" s="36" t="str">
        <f>IF(AX676&lt;&gt;"","Slope aspect: "&amp;AX676&amp;". ","")</f>
        <v/>
      </c>
      <c r="BL676" s="36" t="str">
        <f>IF(AY676&lt;&gt;"","Soil description: "&amp;AY676&amp;". ","")</f>
        <v/>
      </c>
      <c r="BM676" s="36" t="str">
        <f>IF(BA676&lt;&gt;"","Terrain: "&amp;BA676&amp;". ","")</f>
        <v/>
      </c>
      <c r="BN676" s="36" t="str">
        <f t="shared" si="110"/>
        <v/>
      </c>
      <c r="BO676" t="str">
        <f t="shared" si="111"/>
        <v/>
      </c>
      <c r="BP676" t="str">
        <f>IF(BD676&lt;&gt;"","Permit: "&amp;BD676,"")</f>
        <v/>
      </c>
      <c r="BQ676" s="41" t="str">
        <f>IF(AA676="Abundant","Estimated frequency within viewshed: Abundant (&gt;500).",IF(AA676="Common","Estimated frequency within viewshed: Common (101-500).",IF(AA676="Frequent","Estimated frequency within viewshed: Frequent (11-100).",IF(AA676="Occasional","Estimated frequency within viewshed: Occasional (6-10).",IF(AA676="Rare","Estimated frequency within viewshed: Rare (1-5).","")))))</f>
        <v/>
      </c>
      <c r="BR676" s="41" t="str">
        <f>IF(B676&lt;&gt;"",B676&amp;". ","")</f>
        <v/>
      </c>
      <c r="BS676" s="41" t="str">
        <f>IF(M676="Same individual","Tissue sample collected.",IF(M676="Same population","Tissue sample collected from another individual in the same population.",""))</f>
        <v/>
      </c>
      <c r="BT676" s="41" t="str">
        <f>IF(R676&lt;&gt;"","Seed sample collected from "&amp;R676&amp;" plants within the same population.","")</f>
        <v/>
      </c>
      <c r="BU676" s="41" t="str">
        <f>IF(AB676&lt;&gt;"",AB676&amp;". ","")</f>
        <v/>
      </c>
      <c r="BV676" s="41" t="str">
        <f>IF(AE676&lt;&gt;"","Landowner: "&amp;AE676&amp;".","")</f>
        <v/>
      </c>
      <c r="BW676" s="41" t="str">
        <f>IF(AF676&lt;&gt;"","Element Occurrence ID: "&amp;AF676&amp;".","")</f>
        <v/>
      </c>
      <c r="BX676" s="41" t="str">
        <f t="shared" si="112"/>
        <v/>
      </c>
      <c r="BY676" t="str">
        <f t="shared" si="113"/>
        <v/>
      </c>
      <c r="BZ676" s="41" t="str">
        <f t="shared" si="114"/>
        <v/>
      </c>
      <c r="CA676" t="str">
        <f t="shared" si="115"/>
        <v/>
      </c>
      <c r="CB676" s="41" t="str">
        <f>IF(AU676&lt;&gt;"","Area immediately surrounding specimen: "&amp;AU676&amp;".","")</f>
        <v/>
      </c>
      <c r="CC676" s="41" t="str">
        <f>IF(T676&lt;&gt;"","Habit: "&amp;T676&amp;".","")</f>
        <v/>
      </c>
      <c r="CD676" s="41" t="str">
        <f>IF(U676&lt;&gt;"","Life history habit: "&amp;U676&amp;".","")</f>
        <v/>
      </c>
      <c r="CE676" s="41" t="str">
        <f>IF(V676&lt;&gt;"","Graminoid habit: "&amp;V676&amp;".","")</f>
        <v/>
      </c>
      <c r="CF676" s="41" t="str">
        <f>IF(W676&lt;&gt;"","Flower color: "&amp;W676&amp;".","")</f>
        <v/>
      </c>
      <c r="CG676" s="41" t="str">
        <f>IF(X676&lt;&gt;"","Height in centimeters: "&amp;X676&amp;".","")</f>
        <v/>
      </c>
      <c r="CH676" s="41" t="str">
        <f>IF(Y676&lt;&gt;"",Y676&amp;".","")</f>
        <v/>
      </c>
      <c r="CI676" s="41" t="str">
        <f t="shared" si="116"/>
        <v/>
      </c>
      <c r="CJ676" t="str">
        <f t="shared" si="117"/>
        <v/>
      </c>
      <c r="CK676" s="41" t="str">
        <f>IF(T676&lt;&gt;"","''habit'':"&amp;"''"&amp;T676&amp;"'',","")</f>
        <v/>
      </c>
      <c r="CL676" s="41" t="str">
        <f>IF(U676&lt;&gt;"","''life cycle habit'':"&amp;"''"&amp;U676&amp;"'',","")</f>
        <v/>
      </c>
      <c r="CM676" s="41" t="str">
        <f>IF(V676&lt;&gt;"","''graminoidHabit'':"&amp;"''"&amp;V676&amp;"'',","")</f>
        <v/>
      </c>
      <c r="CN676" s="41" t="str">
        <f>IF(W676&lt;&gt;"","''flower color'':"&amp;"''"&amp;W676&amp;"'',","")</f>
        <v/>
      </c>
      <c r="CO676" s="41" t="str">
        <f>IF(X676&lt;&gt;"","''heightInCentimeters'':"&amp;X676&amp;",","")</f>
        <v/>
      </c>
      <c r="CP676" s="41" t="str">
        <f>IF(Y676&lt;&gt;"",Y676,"")</f>
        <v/>
      </c>
      <c r="CQ676" s="41" t="str">
        <f t="shared" si="118"/>
        <v/>
      </c>
      <c r="CR676" s="42" t="str">
        <f t="shared" si="119"/>
        <v/>
      </c>
      <c r="CS676" t="str">
        <f t="shared" si="120"/>
        <v/>
      </c>
      <c r="CT676" t="str">
        <f>IF(L676="Y","tissue","")</f>
        <v/>
      </c>
      <c r="CU676" t="str">
        <f>IF(L676="Y","in collection","")</f>
        <v/>
      </c>
      <c r="CV676" t="str">
        <f>IF(L676="Y","dessicated","")</f>
        <v/>
      </c>
    </row>
    <row r="677" spans="1:100" ht="16.5" x14ac:dyDescent="0.3">
      <c r="A677" s="7"/>
      <c r="B677" s="19"/>
      <c r="C677" s="19"/>
      <c r="D677" s="19"/>
      <c r="E677" s="19"/>
      <c r="F677" s="19"/>
      <c r="G677" s="10"/>
      <c r="H677" s="14"/>
      <c r="I677" s="19"/>
      <c r="J677" s="19"/>
      <c r="K677" s="10"/>
      <c r="L677" s="19"/>
      <c r="M677" s="19"/>
      <c r="N677" s="19"/>
      <c r="O677" s="19"/>
      <c r="P677" s="19"/>
      <c r="Q677" s="24"/>
      <c r="R677" s="14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29"/>
      <c r="AL677" s="29"/>
      <c r="AM677" s="7"/>
      <c r="AN677" s="7"/>
      <c r="AO677" s="7"/>
      <c r="AP677" s="19"/>
      <c r="AQ677" s="19"/>
      <c r="AR677" s="19"/>
      <c r="AS677" s="14"/>
      <c r="AT677" s="19"/>
      <c r="AU677" s="19"/>
      <c r="AV677" s="19"/>
      <c r="AW677" s="14"/>
      <c r="AX677" s="19"/>
      <c r="AY677" s="19"/>
      <c r="AZ677" s="19"/>
      <c r="BA677" s="19"/>
      <c r="BB677" s="19"/>
      <c r="BC677" s="19"/>
      <c r="BD677" s="19"/>
      <c r="BE677" s="19"/>
      <c r="BF677" s="14"/>
      <c r="BG677" s="35" t="str">
        <f>IF(BB677&lt;&gt;"","&lt;a href='https://www.inaturalist.org/observations/"&amp;BB677&amp;" 'target='_blank' style='color: blue'&gt;iNaturalist Record: "&amp;BB677&amp;"&lt;/a&gt; ","")</f>
        <v/>
      </c>
      <c r="BH677" s="36" t="str">
        <f>IF(AT677&lt;&gt;"",AT677&amp;". ","")</f>
        <v/>
      </c>
      <c r="BI677" s="36" t="str">
        <f>IF(AV677&lt;&gt;"","Land use/disturbance history: "&amp;AV677&amp;". ","")</f>
        <v/>
      </c>
      <c r="BJ677" s="36" t="str">
        <f>IF(AW677&lt;&gt;"","Slope in degrees: "&amp;AW677&amp;". ","")</f>
        <v/>
      </c>
      <c r="BK677" s="36" t="str">
        <f>IF(AX677&lt;&gt;"","Slope aspect: "&amp;AX677&amp;". ","")</f>
        <v/>
      </c>
      <c r="BL677" s="36" t="str">
        <f>IF(AY677&lt;&gt;"","Soil description: "&amp;AY677&amp;". ","")</f>
        <v/>
      </c>
      <c r="BM677" s="36" t="str">
        <f>IF(BA677&lt;&gt;"","Terrain: "&amp;BA677&amp;". ","")</f>
        <v/>
      </c>
      <c r="BN677" s="36" t="str">
        <f t="shared" si="110"/>
        <v/>
      </c>
      <c r="BO677" t="str">
        <f t="shared" si="111"/>
        <v/>
      </c>
      <c r="BP677" t="str">
        <f>IF(BD677&lt;&gt;"","Permit: "&amp;BD677,"")</f>
        <v/>
      </c>
      <c r="BQ677" s="41" t="str">
        <f>IF(AA677="Abundant","Estimated frequency within viewshed: Abundant (&gt;500).",IF(AA677="Common","Estimated frequency within viewshed: Common (101-500).",IF(AA677="Frequent","Estimated frequency within viewshed: Frequent (11-100).",IF(AA677="Occasional","Estimated frequency within viewshed: Occasional (6-10).",IF(AA677="Rare","Estimated frequency within viewshed: Rare (1-5).","")))))</f>
        <v/>
      </c>
      <c r="BR677" s="41" t="str">
        <f>IF(B677&lt;&gt;"",B677&amp;". ","")</f>
        <v/>
      </c>
      <c r="BS677" s="41" t="str">
        <f>IF(M677="Same individual","Tissue sample collected.",IF(M677="Same population","Tissue sample collected from another individual in the same population.",""))</f>
        <v/>
      </c>
      <c r="BT677" s="41" t="str">
        <f>IF(R677&lt;&gt;"","Seed sample collected from "&amp;R677&amp;" plants within the same population.","")</f>
        <v/>
      </c>
      <c r="BU677" s="41" t="str">
        <f>IF(AB677&lt;&gt;"",AB677&amp;". ","")</f>
        <v/>
      </c>
      <c r="BV677" s="41" t="str">
        <f>IF(AE677&lt;&gt;"","Landowner: "&amp;AE677&amp;".","")</f>
        <v/>
      </c>
      <c r="BW677" s="41" t="str">
        <f>IF(AF677&lt;&gt;"","Element Occurrence ID: "&amp;AF677&amp;".","")</f>
        <v/>
      </c>
      <c r="BX677" s="41" t="str">
        <f t="shared" si="112"/>
        <v/>
      </c>
      <c r="BY677" t="str">
        <f t="shared" si="113"/>
        <v/>
      </c>
      <c r="BZ677" s="41" t="str">
        <f t="shared" si="114"/>
        <v/>
      </c>
      <c r="CA677" t="str">
        <f t="shared" si="115"/>
        <v/>
      </c>
      <c r="CB677" s="41" t="str">
        <f>IF(AU677&lt;&gt;"","Area immediately surrounding specimen: "&amp;AU677&amp;".","")</f>
        <v/>
      </c>
      <c r="CC677" s="41" t="str">
        <f>IF(T677&lt;&gt;"","Habit: "&amp;T677&amp;".","")</f>
        <v/>
      </c>
      <c r="CD677" s="41" t="str">
        <f>IF(U677&lt;&gt;"","Life history habit: "&amp;U677&amp;".","")</f>
        <v/>
      </c>
      <c r="CE677" s="41" t="str">
        <f>IF(V677&lt;&gt;"","Graminoid habit: "&amp;V677&amp;".","")</f>
        <v/>
      </c>
      <c r="CF677" s="41" t="str">
        <f>IF(W677&lt;&gt;"","Flower color: "&amp;W677&amp;".","")</f>
        <v/>
      </c>
      <c r="CG677" s="41" t="str">
        <f>IF(X677&lt;&gt;"","Height in centimeters: "&amp;X677&amp;".","")</f>
        <v/>
      </c>
      <c r="CH677" s="41" t="str">
        <f>IF(Y677&lt;&gt;"",Y677&amp;".","")</f>
        <v/>
      </c>
      <c r="CI677" s="41" t="str">
        <f t="shared" si="116"/>
        <v/>
      </c>
      <c r="CJ677" t="str">
        <f t="shared" si="117"/>
        <v/>
      </c>
      <c r="CK677" s="41" t="str">
        <f>IF(T677&lt;&gt;"","''habit'':"&amp;"''"&amp;T677&amp;"'',","")</f>
        <v/>
      </c>
      <c r="CL677" s="41" t="str">
        <f>IF(U677&lt;&gt;"","''life cycle habit'':"&amp;"''"&amp;U677&amp;"'',","")</f>
        <v/>
      </c>
      <c r="CM677" s="41" t="str">
        <f>IF(V677&lt;&gt;"","''graminoidHabit'':"&amp;"''"&amp;V677&amp;"'',","")</f>
        <v/>
      </c>
      <c r="CN677" s="41" t="str">
        <f>IF(W677&lt;&gt;"","''flower color'':"&amp;"''"&amp;W677&amp;"'',","")</f>
        <v/>
      </c>
      <c r="CO677" s="41" t="str">
        <f>IF(X677&lt;&gt;"","''heightInCentimeters'':"&amp;X677&amp;",","")</f>
        <v/>
      </c>
      <c r="CP677" s="41" t="str">
        <f>IF(Y677&lt;&gt;"",Y677,"")</f>
        <v/>
      </c>
      <c r="CQ677" s="41" t="str">
        <f t="shared" si="118"/>
        <v/>
      </c>
      <c r="CR677" s="42" t="str">
        <f t="shared" si="119"/>
        <v/>
      </c>
      <c r="CS677" t="str">
        <f t="shared" si="120"/>
        <v/>
      </c>
      <c r="CT677" t="str">
        <f>IF(L677="Y","tissue","")</f>
        <v/>
      </c>
      <c r="CU677" t="str">
        <f>IF(L677="Y","in collection","")</f>
        <v/>
      </c>
      <c r="CV677" t="str">
        <f>IF(L677="Y","dessicated","")</f>
        <v/>
      </c>
    </row>
    <row r="678" spans="1:100" ht="16.5" x14ac:dyDescent="0.3">
      <c r="A678" s="7"/>
      <c r="B678" s="19"/>
      <c r="C678" s="19"/>
      <c r="D678" s="19"/>
      <c r="E678" s="19"/>
      <c r="F678" s="19"/>
      <c r="G678" s="10"/>
      <c r="H678" s="14"/>
      <c r="I678" s="19"/>
      <c r="J678" s="19"/>
      <c r="K678" s="10"/>
      <c r="L678" s="19"/>
      <c r="M678" s="19"/>
      <c r="N678" s="19"/>
      <c r="O678" s="19"/>
      <c r="P678" s="19"/>
      <c r="Q678" s="24"/>
      <c r="R678" s="14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29"/>
      <c r="AL678" s="29"/>
      <c r="AM678" s="7"/>
      <c r="AN678" s="7"/>
      <c r="AO678" s="7"/>
      <c r="AP678" s="19"/>
      <c r="AQ678" s="19"/>
      <c r="AR678" s="19"/>
      <c r="AS678" s="14"/>
      <c r="AT678" s="19"/>
      <c r="AU678" s="19"/>
      <c r="AV678" s="19"/>
      <c r="AW678" s="14"/>
      <c r="AX678" s="19"/>
      <c r="AY678" s="19"/>
      <c r="AZ678" s="19"/>
      <c r="BA678" s="19"/>
      <c r="BB678" s="19"/>
      <c r="BC678" s="19"/>
      <c r="BD678" s="19"/>
      <c r="BE678" s="19"/>
      <c r="BF678" s="14"/>
      <c r="BG678" s="35" t="str">
        <f>IF(BB678&lt;&gt;"","&lt;a href='https://www.inaturalist.org/observations/"&amp;BB678&amp;" 'target='_blank' style='color: blue'&gt;iNaturalist Record: "&amp;BB678&amp;"&lt;/a&gt; ","")</f>
        <v/>
      </c>
      <c r="BH678" s="36" t="str">
        <f>IF(AT678&lt;&gt;"",AT678&amp;". ","")</f>
        <v/>
      </c>
      <c r="BI678" s="36" t="str">
        <f>IF(AV678&lt;&gt;"","Land use/disturbance history: "&amp;AV678&amp;". ","")</f>
        <v/>
      </c>
      <c r="BJ678" s="36" t="str">
        <f>IF(AW678&lt;&gt;"","Slope in degrees: "&amp;AW678&amp;". ","")</f>
        <v/>
      </c>
      <c r="BK678" s="36" t="str">
        <f>IF(AX678&lt;&gt;"","Slope aspect: "&amp;AX678&amp;". ","")</f>
        <v/>
      </c>
      <c r="BL678" s="36" t="str">
        <f>IF(AY678&lt;&gt;"","Soil description: "&amp;AY678&amp;". ","")</f>
        <v/>
      </c>
      <c r="BM678" s="36" t="str">
        <f>IF(BA678&lt;&gt;"","Terrain: "&amp;BA678&amp;". ","")</f>
        <v/>
      </c>
      <c r="BN678" s="36" t="str">
        <f t="shared" si="110"/>
        <v/>
      </c>
      <c r="BO678" t="str">
        <f t="shared" si="111"/>
        <v/>
      </c>
      <c r="BP678" t="str">
        <f>IF(BD678&lt;&gt;"","Permit: "&amp;BD678,"")</f>
        <v/>
      </c>
      <c r="BQ678" s="41" t="str">
        <f>IF(AA678="Abundant","Estimated frequency within viewshed: Abundant (&gt;500).",IF(AA678="Common","Estimated frequency within viewshed: Common (101-500).",IF(AA678="Frequent","Estimated frequency within viewshed: Frequent (11-100).",IF(AA678="Occasional","Estimated frequency within viewshed: Occasional (6-10).",IF(AA678="Rare","Estimated frequency within viewshed: Rare (1-5).","")))))</f>
        <v/>
      </c>
      <c r="BR678" s="41" t="str">
        <f>IF(B678&lt;&gt;"",B678&amp;". ","")</f>
        <v/>
      </c>
      <c r="BS678" s="41" t="str">
        <f>IF(M678="Same individual","Tissue sample collected.",IF(M678="Same population","Tissue sample collected from another individual in the same population.",""))</f>
        <v/>
      </c>
      <c r="BT678" s="41" t="str">
        <f>IF(R678&lt;&gt;"","Seed sample collected from "&amp;R678&amp;" plants within the same population.","")</f>
        <v/>
      </c>
      <c r="BU678" s="41" t="str">
        <f>IF(AB678&lt;&gt;"",AB678&amp;". ","")</f>
        <v/>
      </c>
      <c r="BV678" s="41" t="str">
        <f>IF(AE678&lt;&gt;"","Landowner: "&amp;AE678&amp;".","")</f>
        <v/>
      </c>
      <c r="BW678" s="41" t="str">
        <f>IF(AF678&lt;&gt;"","Element Occurrence ID: "&amp;AF678&amp;".","")</f>
        <v/>
      </c>
      <c r="BX678" s="41" t="str">
        <f t="shared" si="112"/>
        <v/>
      </c>
      <c r="BY678" t="str">
        <f t="shared" si="113"/>
        <v/>
      </c>
      <c r="BZ678" s="41" t="str">
        <f t="shared" si="114"/>
        <v/>
      </c>
      <c r="CA678" t="str">
        <f t="shared" si="115"/>
        <v/>
      </c>
      <c r="CB678" s="41" t="str">
        <f>IF(AU678&lt;&gt;"","Area immediately surrounding specimen: "&amp;AU678&amp;".","")</f>
        <v/>
      </c>
      <c r="CC678" s="41" t="str">
        <f>IF(T678&lt;&gt;"","Habit: "&amp;T678&amp;".","")</f>
        <v/>
      </c>
      <c r="CD678" s="41" t="str">
        <f>IF(U678&lt;&gt;"","Life history habit: "&amp;U678&amp;".","")</f>
        <v/>
      </c>
      <c r="CE678" s="41" t="str">
        <f>IF(V678&lt;&gt;"","Graminoid habit: "&amp;V678&amp;".","")</f>
        <v/>
      </c>
      <c r="CF678" s="41" t="str">
        <f>IF(W678&lt;&gt;"","Flower color: "&amp;W678&amp;".","")</f>
        <v/>
      </c>
      <c r="CG678" s="41" t="str">
        <f>IF(X678&lt;&gt;"","Height in centimeters: "&amp;X678&amp;".","")</f>
        <v/>
      </c>
      <c r="CH678" s="41" t="str">
        <f>IF(Y678&lt;&gt;"",Y678&amp;".","")</f>
        <v/>
      </c>
      <c r="CI678" s="41" t="str">
        <f t="shared" si="116"/>
        <v/>
      </c>
      <c r="CJ678" t="str">
        <f t="shared" si="117"/>
        <v/>
      </c>
      <c r="CK678" s="41" t="str">
        <f>IF(T678&lt;&gt;"","''habit'':"&amp;"''"&amp;T678&amp;"'',","")</f>
        <v/>
      </c>
      <c r="CL678" s="41" t="str">
        <f>IF(U678&lt;&gt;"","''life cycle habit'':"&amp;"''"&amp;U678&amp;"'',","")</f>
        <v/>
      </c>
      <c r="CM678" s="41" t="str">
        <f>IF(V678&lt;&gt;"","''graminoidHabit'':"&amp;"''"&amp;V678&amp;"'',","")</f>
        <v/>
      </c>
      <c r="CN678" s="41" t="str">
        <f>IF(W678&lt;&gt;"","''flower color'':"&amp;"''"&amp;W678&amp;"'',","")</f>
        <v/>
      </c>
      <c r="CO678" s="41" t="str">
        <f>IF(X678&lt;&gt;"","''heightInCentimeters'':"&amp;X678&amp;",","")</f>
        <v/>
      </c>
      <c r="CP678" s="41" t="str">
        <f>IF(Y678&lt;&gt;"",Y678,"")</f>
        <v/>
      </c>
      <c r="CQ678" s="41" t="str">
        <f t="shared" si="118"/>
        <v/>
      </c>
      <c r="CR678" s="42" t="str">
        <f t="shared" si="119"/>
        <v/>
      </c>
      <c r="CS678" t="str">
        <f t="shared" si="120"/>
        <v/>
      </c>
      <c r="CT678" t="str">
        <f>IF(L678="Y","tissue","")</f>
        <v/>
      </c>
      <c r="CU678" t="str">
        <f>IF(L678="Y","in collection","")</f>
        <v/>
      </c>
      <c r="CV678" t="str">
        <f>IF(L678="Y","dessicated","")</f>
        <v/>
      </c>
    </row>
    <row r="679" spans="1:100" ht="16.5" x14ac:dyDescent="0.3">
      <c r="A679" s="7"/>
      <c r="B679" s="19"/>
      <c r="C679" s="19"/>
      <c r="D679" s="19"/>
      <c r="E679" s="19"/>
      <c r="F679" s="19"/>
      <c r="G679" s="10"/>
      <c r="H679" s="14"/>
      <c r="I679" s="19"/>
      <c r="J679" s="19"/>
      <c r="K679" s="10"/>
      <c r="L679" s="19"/>
      <c r="M679" s="19"/>
      <c r="N679" s="19"/>
      <c r="O679" s="19"/>
      <c r="P679" s="19"/>
      <c r="Q679" s="24"/>
      <c r="R679" s="14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29"/>
      <c r="AL679" s="29"/>
      <c r="AM679" s="7"/>
      <c r="AN679" s="7"/>
      <c r="AO679" s="7"/>
      <c r="AP679" s="19"/>
      <c r="AQ679" s="19"/>
      <c r="AR679" s="19"/>
      <c r="AS679" s="14"/>
      <c r="AT679" s="19"/>
      <c r="AU679" s="19"/>
      <c r="AV679" s="19"/>
      <c r="AW679" s="14"/>
      <c r="AX679" s="19"/>
      <c r="AY679" s="19"/>
      <c r="AZ679" s="19"/>
      <c r="BA679" s="19"/>
      <c r="BB679" s="19"/>
      <c r="BC679" s="19"/>
      <c r="BD679" s="19"/>
      <c r="BE679" s="19"/>
      <c r="BF679" s="14"/>
      <c r="BG679" s="35" t="str">
        <f>IF(BB679&lt;&gt;"","&lt;a href='https://www.inaturalist.org/observations/"&amp;BB679&amp;" 'target='_blank' style='color: blue'&gt;iNaturalist Record: "&amp;BB679&amp;"&lt;/a&gt; ","")</f>
        <v/>
      </c>
      <c r="BH679" s="36" t="str">
        <f>IF(AT679&lt;&gt;"",AT679&amp;". ","")</f>
        <v/>
      </c>
      <c r="BI679" s="36" t="str">
        <f>IF(AV679&lt;&gt;"","Land use/disturbance history: "&amp;AV679&amp;". ","")</f>
        <v/>
      </c>
      <c r="BJ679" s="36" t="str">
        <f>IF(AW679&lt;&gt;"","Slope in degrees: "&amp;AW679&amp;". ","")</f>
        <v/>
      </c>
      <c r="BK679" s="36" t="str">
        <f>IF(AX679&lt;&gt;"","Slope aspect: "&amp;AX679&amp;". ","")</f>
        <v/>
      </c>
      <c r="BL679" s="36" t="str">
        <f>IF(AY679&lt;&gt;"","Soil description: "&amp;AY679&amp;". ","")</f>
        <v/>
      </c>
      <c r="BM679" s="36" t="str">
        <f>IF(BA679&lt;&gt;"","Terrain: "&amp;BA679&amp;". ","")</f>
        <v/>
      </c>
      <c r="BN679" s="36" t="str">
        <f t="shared" si="110"/>
        <v/>
      </c>
      <c r="BO679" t="str">
        <f t="shared" si="111"/>
        <v/>
      </c>
      <c r="BP679" t="str">
        <f>IF(BD679&lt;&gt;"","Permit: "&amp;BD679,"")</f>
        <v/>
      </c>
      <c r="BQ679" s="41" t="str">
        <f>IF(AA679="Abundant","Estimated frequency within viewshed: Abundant (&gt;500).",IF(AA679="Common","Estimated frequency within viewshed: Common (101-500).",IF(AA679="Frequent","Estimated frequency within viewshed: Frequent (11-100).",IF(AA679="Occasional","Estimated frequency within viewshed: Occasional (6-10).",IF(AA679="Rare","Estimated frequency within viewshed: Rare (1-5).","")))))</f>
        <v/>
      </c>
      <c r="BR679" s="41" t="str">
        <f>IF(B679&lt;&gt;"",B679&amp;". ","")</f>
        <v/>
      </c>
      <c r="BS679" s="41" t="str">
        <f>IF(M679="Same individual","Tissue sample collected.",IF(M679="Same population","Tissue sample collected from another individual in the same population.",""))</f>
        <v/>
      </c>
      <c r="BT679" s="41" t="str">
        <f>IF(R679&lt;&gt;"","Seed sample collected from "&amp;R679&amp;" plants within the same population.","")</f>
        <v/>
      </c>
      <c r="BU679" s="41" t="str">
        <f>IF(AB679&lt;&gt;"",AB679&amp;". ","")</f>
        <v/>
      </c>
      <c r="BV679" s="41" t="str">
        <f>IF(AE679&lt;&gt;"","Landowner: "&amp;AE679&amp;".","")</f>
        <v/>
      </c>
      <c r="BW679" s="41" t="str">
        <f>IF(AF679&lt;&gt;"","Element Occurrence ID: "&amp;AF679&amp;".","")</f>
        <v/>
      </c>
      <c r="BX679" s="41" t="str">
        <f t="shared" si="112"/>
        <v/>
      </c>
      <c r="BY679" t="str">
        <f t="shared" si="113"/>
        <v/>
      </c>
      <c r="BZ679" s="41" t="str">
        <f t="shared" si="114"/>
        <v/>
      </c>
      <c r="CA679" t="str">
        <f t="shared" si="115"/>
        <v/>
      </c>
      <c r="CB679" s="41" t="str">
        <f>IF(AU679&lt;&gt;"","Area immediately surrounding specimen: "&amp;AU679&amp;".","")</f>
        <v/>
      </c>
      <c r="CC679" s="41" t="str">
        <f>IF(T679&lt;&gt;"","Habit: "&amp;T679&amp;".","")</f>
        <v/>
      </c>
      <c r="CD679" s="41" t="str">
        <f>IF(U679&lt;&gt;"","Life history habit: "&amp;U679&amp;".","")</f>
        <v/>
      </c>
      <c r="CE679" s="41" t="str">
        <f>IF(V679&lt;&gt;"","Graminoid habit: "&amp;V679&amp;".","")</f>
        <v/>
      </c>
      <c r="CF679" s="41" t="str">
        <f>IF(W679&lt;&gt;"","Flower color: "&amp;W679&amp;".","")</f>
        <v/>
      </c>
      <c r="CG679" s="41" t="str">
        <f>IF(X679&lt;&gt;"","Height in centimeters: "&amp;X679&amp;".","")</f>
        <v/>
      </c>
      <c r="CH679" s="41" t="str">
        <f>IF(Y679&lt;&gt;"",Y679&amp;".","")</f>
        <v/>
      </c>
      <c r="CI679" s="41" t="str">
        <f t="shared" si="116"/>
        <v/>
      </c>
      <c r="CJ679" t="str">
        <f t="shared" si="117"/>
        <v/>
      </c>
      <c r="CK679" s="41" t="str">
        <f>IF(T679&lt;&gt;"","''habit'':"&amp;"''"&amp;T679&amp;"'',","")</f>
        <v/>
      </c>
      <c r="CL679" s="41" t="str">
        <f>IF(U679&lt;&gt;"","''life cycle habit'':"&amp;"''"&amp;U679&amp;"'',","")</f>
        <v/>
      </c>
      <c r="CM679" s="41" t="str">
        <f>IF(V679&lt;&gt;"","''graminoidHabit'':"&amp;"''"&amp;V679&amp;"'',","")</f>
        <v/>
      </c>
      <c r="CN679" s="41" t="str">
        <f>IF(W679&lt;&gt;"","''flower color'':"&amp;"''"&amp;W679&amp;"'',","")</f>
        <v/>
      </c>
      <c r="CO679" s="41" t="str">
        <f>IF(X679&lt;&gt;"","''heightInCentimeters'':"&amp;X679&amp;",","")</f>
        <v/>
      </c>
      <c r="CP679" s="41" t="str">
        <f>IF(Y679&lt;&gt;"",Y679,"")</f>
        <v/>
      </c>
      <c r="CQ679" s="41" t="str">
        <f t="shared" si="118"/>
        <v/>
      </c>
      <c r="CR679" s="42" t="str">
        <f t="shared" si="119"/>
        <v/>
      </c>
      <c r="CS679" t="str">
        <f t="shared" si="120"/>
        <v/>
      </c>
      <c r="CT679" t="str">
        <f>IF(L679="Y","tissue","")</f>
        <v/>
      </c>
      <c r="CU679" t="str">
        <f>IF(L679="Y","in collection","")</f>
        <v/>
      </c>
      <c r="CV679" t="str">
        <f>IF(L679="Y","dessicated","")</f>
        <v/>
      </c>
    </row>
    <row r="680" spans="1:100" ht="16.5" x14ac:dyDescent="0.3">
      <c r="A680" s="7"/>
      <c r="B680" s="19"/>
      <c r="C680" s="19"/>
      <c r="D680" s="19"/>
      <c r="E680" s="19"/>
      <c r="F680" s="19"/>
      <c r="G680" s="10"/>
      <c r="H680" s="14"/>
      <c r="I680" s="19"/>
      <c r="J680" s="19"/>
      <c r="K680" s="10"/>
      <c r="L680" s="19"/>
      <c r="M680" s="19"/>
      <c r="N680" s="19"/>
      <c r="O680" s="19"/>
      <c r="P680" s="19"/>
      <c r="Q680" s="24"/>
      <c r="R680" s="14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29"/>
      <c r="AL680" s="29"/>
      <c r="AM680" s="7"/>
      <c r="AN680" s="7"/>
      <c r="AO680" s="7"/>
      <c r="AP680" s="19"/>
      <c r="AQ680" s="19"/>
      <c r="AR680" s="19"/>
      <c r="AS680" s="14"/>
      <c r="AT680" s="19"/>
      <c r="AU680" s="19"/>
      <c r="AV680" s="19"/>
      <c r="AW680" s="14"/>
      <c r="AX680" s="19"/>
      <c r="AY680" s="19"/>
      <c r="AZ680" s="19"/>
      <c r="BA680" s="19"/>
      <c r="BB680" s="19"/>
      <c r="BC680" s="19"/>
      <c r="BD680" s="19"/>
      <c r="BE680" s="19"/>
      <c r="BF680" s="14"/>
      <c r="BG680" s="35" t="str">
        <f>IF(BB680&lt;&gt;"","&lt;a href='https://www.inaturalist.org/observations/"&amp;BB680&amp;" 'target='_blank' style='color: blue'&gt;iNaturalist Record: "&amp;BB680&amp;"&lt;/a&gt; ","")</f>
        <v/>
      </c>
      <c r="BH680" s="36" t="str">
        <f>IF(AT680&lt;&gt;"",AT680&amp;". ","")</f>
        <v/>
      </c>
      <c r="BI680" s="36" t="str">
        <f>IF(AV680&lt;&gt;"","Land use/disturbance history: "&amp;AV680&amp;". ","")</f>
        <v/>
      </c>
      <c r="BJ680" s="36" t="str">
        <f>IF(AW680&lt;&gt;"","Slope in degrees: "&amp;AW680&amp;". ","")</f>
        <v/>
      </c>
      <c r="BK680" s="36" t="str">
        <f>IF(AX680&lt;&gt;"","Slope aspect: "&amp;AX680&amp;". ","")</f>
        <v/>
      </c>
      <c r="BL680" s="36" t="str">
        <f>IF(AY680&lt;&gt;"","Soil description: "&amp;AY680&amp;". ","")</f>
        <v/>
      </c>
      <c r="BM680" s="36" t="str">
        <f>IF(BA680&lt;&gt;"","Terrain: "&amp;BA680&amp;". ","")</f>
        <v/>
      </c>
      <c r="BN680" s="36" t="str">
        <f t="shared" si="110"/>
        <v/>
      </c>
      <c r="BO680" t="str">
        <f t="shared" si="111"/>
        <v/>
      </c>
      <c r="BP680" t="str">
        <f>IF(BD680&lt;&gt;"","Permit: "&amp;BD680,"")</f>
        <v/>
      </c>
      <c r="BQ680" s="41" t="str">
        <f>IF(AA680="Abundant","Estimated frequency within viewshed: Abundant (&gt;500).",IF(AA680="Common","Estimated frequency within viewshed: Common (101-500).",IF(AA680="Frequent","Estimated frequency within viewshed: Frequent (11-100).",IF(AA680="Occasional","Estimated frequency within viewshed: Occasional (6-10).",IF(AA680="Rare","Estimated frequency within viewshed: Rare (1-5).","")))))</f>
        <v/>
      </c>
      <c r="BR680" s="41" t="str">
        <f>IF(B680&lt;&gt;"",B680&amp;". ","")</f>
        <v/>
      </c>
      <c r="BS680" s="41" t="str">
        <f>IF(M680="Same individual","Tissue sample collected.",IF(M680="Same population","Tissue sample collected from another individual in the same population.",""))</f>
        <v/>
      </c>
      <c r="BT680" s="41" t="str">
        <f>IF(R680&lt;&gt;"","Seed sample collected from "&amp;R680&amp;" plants within the same population.","")</f>
        <v/>
      </c>
      <c r="BU680" s="41" t="str">
        <f>IF(AB680&lt;&gt;"",AB680&amp;". ","")</f>
        <v/>
      </c>
      <c r="BV680" s="41" t="str">
        <f>IF(AE680&lt;&gt;"","Landowner: "&amp;AE680&amp;".","")</f>
        <v/>
      </c>
      <c r="BW680" s="41" t="str">
        <f>IF(AF680&lt;&gt;"","Element Occurrence ID: "&amp;AF680&amp;".","")</f>
        <v/>
      </c>
      <c r="BX680" s="41" t="str">
        <f t="shared" si="112"/>
        <v/>
      </c>
      <c r="BY680" t="str">
        <f t="shared" si="113"/>
        <v/>
      </c>
      <c r="BZ680" s="41" t="str">
        <f t="shared" si="114"/>
        <v/>
      </c>
      <c r="CA680" t="str">
        <f t="shared" si="115"/>
        <v/>
      </c>
      <c r="CB680" s="41" t="str">
        <f>IF(AU680&lt;&gt;"","Area immediately surrounding specimen: "&amp;AU680&amp;".","")</f>
        <v/>
      </c>
      <c r="CC680" s="41" t="str">
        <f>IF(T680&lt;&gt;"","Habit: "&amp;T680&amp;".","")</f>
        <v/>
      </c>
      <c r="CD680" s="41" t="str">
        <f>IF(U680&lt;&gt;"","Life history habit: "&amp;U680&amp;".","")</f>
        <v/>
      </c>
      <c r="CE680" s="41" t="str">
        <f>IF(V680&lt;&gt;"","Graminoid habit: "&amp;V680&amp;".","")</f>
        <v/>
      </c>
      <c r="CF680" s="41" t="str">
        <f>IF(W680&lt;&gt;"","Flower color: "&amp;W680&amp;".","")</f>
        <v/>
      </c>
      <c r="CG680" s="41" t="str">
        <f>IF(X680&lt;&gt;"","Height in centimeters: "&amp;X680&amp;".","")</f>
        <v/>
      </c>
      <c r="CH680" s="41" t="str">
        <f>IF(Y680&lt;&gt;"",Y680&amp;".","")</f>
        <v/>
      </c>
      <c r="CI680" s="41" t="str">
        <f t="shared" si="116"/>
        <v/>
      </c>
      <c r="CJ680" t="str">
        <f t="shared" si="117"/>
        <v/>
      </c>
      <c r="CK680" s="41" t="str">
        <f>IF(T680&lt;&gt;"","''habit'':"&amp;"''"&amp;T680&amp;"'',","")</f>
        <v/>
      </c>
      <c r="CL680" s="41" t="str">
        <f>IF(U680&lt;&gt;"","''life cycle habit'':"&amp;"''"&amp;U680&amp;"'',","")</f>
        <v/>
      </c>
      <c r="CM680" s="41" t="str">
        <f>IF(V680&lt;&gt;"","''graminoidHabit'':"&amp;"''"&amp;V680&amp;"'',","")</f>
        <v/>
      </c>
      <c r="CN680" s="41" t="str">
        <f>IF(W680&lt;&gt;"","''flower color'':"&amp;"''"&amp;W680&amp;"'',","")</f>
        <v/>
      </c>
      <c r="CO680" s="41" t="str">
        <f>IF(X680&lt;&gt;"","''heightInCentimeters'':"&amp;X680&amp;",","")</f>
        <v/>
      </c>
      <c r="CP680" s="41" t="str">
        <f>IF(Y680&lt;&gt;"",Y680,"")</f>
        <v/>
      </c>
      <c r="CQ680" s="41" t="str">
        <f t="shared" si="118"/>
        <v/>
      </c>
      <c r="CR680" s="42" t="str">
        <f t="shared" si="119"/>
        <v/>
      </c>
      <c r="CS680" t="str">
        <f t="shared" si="120"/>
        <v/>
      </c>
      <c r="CT680" t="str">
        <f>IF(L680="Y","tissue","")</f>
        <v/>
      </c>
      <c r="CU680" t="str">
        <f>IF(L680="Y","in collection","")</f>
        <v/>
      </c>
      <c r="CV680" t="str">
        <f>IF(L680="Y","dessicated","")</f>
        <v/>
      </c>
    </row>
    <row r="681" spans="1:100" ht="16.5" x14ac:dyDescent="0.3">
      <c r="A681" s="7"/>
      <c r="B681" s="19"/>
      <c r="C681" s="19"/>
      <c r="D681" s="19"/>
      <c r="E681" s="19"/>
      <c r="F681" s="19"/>
      <c r="G681" s="10"/>
      <c r="H681" s="14"/>
      <c r="I681" s="19"/>
      <c r="J681" s="19"/>
      <c r="K681" s="10"/>
      <c r="L681" s="19"/>
      <c r="M681" s="19"/>
      <c r="N681" s="19"/>
      <c r="O681" s="19"/>
      <c r="P681" s="19"/>
      <c r="Q681" s="24"/>
      <c r="R681" s="14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29"/>
      <c r="AL681" s="29"/>
      <c r="AM681" s="7"/>
      <c r="AN681" s="7"/>
      <c r="AO681" s="7"/>
      <c r="AP681" s="19"/>
      <c r="AQ681" s="19"/>
      <c r="AR681" s="19"/>
      <c r="AS681" s="14"/>
      <c r="AT681" s="19"/>
      <c r="AU681" s="19"/>
      <c r="AV681" s="19"/>
      <c r="AW681" s="14"/>
      <c r="AX681" s="19"/>
      <c r="AY681" s="19"/>
      <c r="AZ681" s="19"/>
      <c r="BA681" s="19"/>
      <c r="BB681" s="19"/>
      <c r="BC681" s="19"/>
      <c r="BD681" s="19"/>
      <c r="BE681" s="19"/>
      <c r="BF681" s="14"/>
      <c r="BG681" s="35" t="str">
        <f>IF(BB681&lt;&gt;"","&lt;a href='https://www.inaturalist.org/observations/"&amp;BB681&amp;" 'target='_blank' style='color: blue'&gt;iNaturalist Record: "&amp;BB681&amp;"&lt;/a&gt; ","")</f>
        <v/>
      </c>
      <c r="BH681" s="36" t="str">
        <f>IF(AT681&lt;&gt;"",AT681&amp;". ","")</f>
        <v/>
      </c>
      <c r="BI681" s="36" t="str">
        <f>IF(AV681&lt;&gt;"","Land use/disturbance history: "&amp;AV681&amp;". ","")</f>
        <v/>
      </c>
      <c r="BJ681" s="36" t="str">
        <f>IF(AW681&lt;&gt;"","Slope in degrees: "&amp;AW681&amp;". ","")</f>
        <v/>
      </c>
      <c r="BK681" s="36" t="str">
        <f>IF(AX681&lt;&gt;"","Slope aspect: "&amp;AX681&amp;". ","")</f>
        <v/>
      </c>
      <c r="BL681" s="36" t="str">
        <f>IF(AY681&lt;&gt;"","Soil description: "&amp;AY681&amp;". ","")</f>
        <v/>
      </c>
      <c r="BM681" s="36" t="str">
        <f>IF(BA681&lt;&gt;"","Terrain: "&amp;BA681&amp;". ","")</f>
        <v/>
      </c>
      <c r="BN681" s="36" t="str">
        <f t="shared" si="110"/>
        <v/>
      </c>
      <c r="BO681" t="str">
        <f t="shared" si="111"/>
        <v/>
      </c>
      <c r="BP681" t="str">
        <f>IF(BD681&lt;&gt;"","Permit: "&amp;BD681,"")</f>
        <v/>
      </c>
      <c r="BQ681" s="41" t="str">
        <f>IF(AA681="Abundant","Estimated frequency within viewshed: Abundant (&gt;500).",IF(AA681="Common","Estimated frequency within viewshed: Common (101-500).",IF(AA681="Frequent","Estimated frequency within viewshed: Frequent (11-100).",IF(AA681="Occasional","Estimated frequency within viewshed: Occasional (6-10).",IF(AA681="Rare","Estimated frequency within viewshed: Rare (1-5).","")))))</f>
        <v/>
      </c>
      <c r="BR681" s="41" t="str">
        <f>IF(B681&lt;&gt;"",B681&amp;". ","")</f>
        <v/>
      </c>
      <c r="BS681" s="41" t="str">
        <f>IF(M681="Same individual","Tissue sample collected.",IF(M681="Same population","Tissue sample collected from another individual in the same population.",""))</f>
        <v/>
      </c>
      <c r="BT681" s="41" t="str">
        <f>IF(R681&lt;&gt;"","Seed sample collected from "&amp;R681&amp;" plants within the same population.","")</f>
        <v/>
      </c>
      <c r="BU681" s="41" t="str">
        <f>IF(AB681&lt;&gt;"",AB681&amp;". ","")</f>
        <v/>
      </c>
      <c r="BV681" s="41" t="str">
        <f>IF(AE681&lt;&gt;"","Landowner: "&amp;AE681&amp;".","")</f>
        <v/>
      </c>
      <c r="BW681" s="41" t="str">
        <f>IF(AF681&lt;&gt;"","Element Occurrence ID: "&amp;AF681&amp;".","")</f>
        <v/>
      </c>
      <c r="BX681" s="41" t="str">
        <f t="shared" si="112"/>
        <v/>
      </c>
      <c r="BY681" t="str">
        <f t="shared" si="113"/>
        <v/>
      </c>
      <c r="BZ681" s="41" t="str">
        <f t="shared" si="114"/>
        <v/>
      </c>
      <c r="CA681" t="str">
        <f t="shared" si="115"/>
        <v/>
      </c>
      <c r="CB681" s="41" t="str">
        <f>IF(AU681&lt;&gt;"","Area immediately surrounding specimen: "&amp;AU681&amp;".","")</f>
        <v/>
      </c>
      <c r="CC681" s="41" t="str">
        <f>IF(T681&lt;&gt;"","Habit: "&amp;T681&amp;".","")</f>
        <v/>
      </c>
      <c r="CD681" s="41" t="str">
        <f>IF(U681&lt;&gt;"","Life history habit: "&amp;U681&amp;".","")</f>
        <v/>
      </c>
      <c r="CE681" s="41" t="str">
        <f>IF(V681&lt;&gt;"","Graminoid habit: "&amp;V681&amp;".","")</f>
        <v/>
      </c>
      <c r="CF681" s="41" t="str">
        <f>IF(W681&lt;&gt;"","Flower color: "&amp;W681&amp;".","")</f>
        <v/>
      </c>
      <c r="CG681" s="41" t="str">
        <f>IF(X681&lt;&gt;"","Height in centimeters: "&amp;X681&amp;".","")</f>
        <v/>
      </c>
      <c r="CH681" s="41" t="str">
        <f>IF(Y681&lt;&gt;"",Y681&amp;".","")</f>
        <v/>
      </c>
      <c r="CI681" s="41" t="str">
        <f t="shared" si="116"/>
        <v/>
      </c>
      <c r="CJ681" t="str">
        <f t="shared" si="117"/>
        <v/>
      </c>
      <c r="CK681" s="41" t="str">
        <f>IF(T681&lt;&gt;"","''habit'':"&amp;"''"&amp;T681&amp;"'',","")</f>
        <v/>
      </c>
      <c r="CL681" s="41" t="str">
        <f>IF(U681&lt;&gt;"","''life cycle habit'':"&amp;"''"&amp;U681&amp;"'',","")</f>
        <v/>
      </c>
      <c r="CM681" s="41" t="str">
        <f>IF(V681&lt;&gt;"","''graminoidHabit'':"&amp;"''"&amp;V681&amp;"'',","")</f>
        <v/>
      </c>
      <c r="CN681" s="41" t="str">
        <f>IF(W681&lt;&gt;"","''flower color'':"&amp;"''"&amp;W681&amp;"'',","")</f>
        <v/>
      </c>
      <c r="CO681" s="41" t="str">
        <f>IF(X681&lt;&gt;"","''heightInCentimeters'':"&amp;X681&amp;",","")</f>
        <v/>
      </c>
      <c r="CP681" s="41" t="str">
        <f>IF(Y681&lt;&gt;"",Y681,"")</f>
        <v/>
      </c>
      <c r="CQ681" s="41" t="str">
        <f t="shared" si="118"/>
        <v/>
      </c>
      <c r="CR681" s="42" t="str">
        <f t="shared" si="119"/>
        <v/>
      </c>
      <c r="CS681" t="str">
        <f t="shared" si="120"/>
        <v/>
      </c>
      <c r="CT681" t="str">
        <f>IF(L681="Y","tissue","")</f>
        <v/>
      </c>
      <c r="CU681" t="str">
        <f>IF(L681="Y","in collection","")</f>
        <v/>
      </c>
      <c r="CV681" t="str">
        <f>IF(L681="Y","dessicated","")</f>
        <v/>
      </c>
    </row>
    <row r="682" spans="1:100" ht="16.5" x14ac:dyDescent="0.3">
      <c r="A682" s="7"/>
      <c r="B682" s="19"/>
      <c r="C682" s="19"/>
      <c r="D682" s="19"/>
      <c r="E682" s="19"/>
      <c r="F682" s="19"/>
      <c r="G682" s="10"/>
      <c r="H682" s="14"/>
      <c r="I682" s="19"/>
      <c r="J682" s="19"/>
      <c r="K682" s="10"/>
      <c r="L682" s="19"/>
      <c r="M682" s="19"/>
      <c r="N682" s="19"/>
      <c r="O682" s="19"/>
      <c r="P682" s="19"/>
      <c r="Q682" s="24"/>
      <c r="R682" s="14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29"/>
      <c r="AL682" s="29"/>
      <c r="AM682" s="7"/>
      <c r="AN682" s="7"/>
      <c r="AO682" s="7"/>
      <c r="AP682" s="19"/>
      <c r="AQ682" s="19"/>
      <c r="AR682" s="19"/>
      <c r="AS682" s="14"/>
      <c r="AT682" s="19"/>
      <c r="AU682" s="19"/>
      <c r="AV682" s="19"/>
      <c r="AW682" s="14"/>
      <c r="AX682" s="19"/>
      <c r="AY682" s="19"/>
      <c r="AZ682" s="19"/>
      <c r="BA682" s="19"/>
      <c r="BB682" s="19"/>
      <c r="BC682" s="19"/>
      <c r="BD682" s="19"/>
      <c r="BE682" s="19"/>
      <c r="BF682" s="14"/>
      <c r="BG682" s="35" t="str">
        <f>IF(BB682&lt;&gt;"","&lt;a href='https://www.inaturalist.org/observations/"&amp;BB682&amp;" 'target='_blank' style='color: blue'&gt;iNaturalist Record: "&amp;BB682&amp;"&lt;/a&gt; ","")</f>
        <v/>
      </c>
      <c r="BH682" s="36" t="str">
        <f>IF(AT682&lt;&gt;"",AT682&amp;". ","")</f>
        <v/>
      </c>
      <c r="BI682" s="36" t="str">
        <f>IF(AV682&lt;&gt;"","Land use/disturbance history: "&amp;AV682&amp;". ","")</f>
        <v/>
      </c>
      <c r="BJ682" s="36" t="str">
        <f>IF(AW682&lt;&gt;"","Slope in degrees: "&amp;AW682&amp;". ","")</f>
        <v/>
      </c>
      <c r="BK682" s="36" t="str">
        <f>IF(AX682&lt;&gt;"","Slope aspect: "&amp;AX682&amp;". ","")</f>
        <v/>
      </c>
      <c r="BL682" s="36" t="str">
        <f>IF(AY682&lt;&gt;"","Soil description: "&amp;AY682&amp;". ","")</f>
        <v/>
      </c>
      <c r="BM682" s="36" t="str">
        <f>IF(BA682&lt;&gt;"","Terrain: "&amp;BA682&amp;". ","")</f>
        <v/>
      </c>
      <c r="BN682" s="36" t="str">
        <f t="shared" si="110"/>
        <v/>
      </c>
      <c r="BO682" t="str">
        <f t="shared" si="111"/>
        <v/>
      </c>
      <c r="BP682" t="str">
        <f>IF(BD682&lt;&gt;"","Permit: "&amp;BD682,"")</f>
        <v/>
      </c>
      <c r="BQ682" s="41" t="str">
        <f>IF(AA682="Abundant","Estimated frequency within viewshed: Abundant (&gt;500).",IF(AA682="Common","Estimated frequency within viewshed: Common (101-500).",IF(AA682="Frequent","Estimated frequency within viewshed: Frequent (11-100).",IF(AA682="Occasional","Estimated frequency within viewshed: Occasional (6-10).",IF(AA682="Rare","Estimated frequency within viewshed: Rare (1-5).","")))))</f>
        <v/>
      </c>
      <c r="BR682" s="41" t="str">
        <f>IF(B682&lt;&gt;"",B682&amp;". ","")</f>
        <v/>
      </c>
      <c r="BS682" s="41" t="str">
        <f>IF(M682="Same individual","Tissue sample collected.",IF(M682="Same population","Tissue sample collected from another individual in the same population.",""))</f>
        <v/>
      </c>
      <c r="BT682" s="41" t="str">
        <f>IF(R682&lt;&gt;"","Seed sample collected from "&amp;R682&amp;" plants within the same population.","")</f>
        <v/>
      </c>
      <c r="BU682" s="41" t="str">
        <f>IF(AB682&lt;&gt;"",AB682&amp;". ","")</f>
        <v/>
      </c>
      <c r="BV682" s="41" t="str">
        <f>IF(AE682&lt;&gt;"","Landowner: "&amp;AE682&amp;".","")</f>
        <v/>
      </c>
      <c r="BW682" s="41" t="str">
        <f>IF(AF682&lt;&gt;"","Element Occurrence ID: "&amp;AF682&amp;".","")</f>
        <v/>
      </c>
      <c r="BX682" s="41" t="str">
        <f t="shared" si="112"/>
        <v/>
      </c>
      <c r="BY682" t="str">
        <f t="shared" si="113"/>
        <v/>
      </c>
      <c r="BZ682" s="41" t="str">
        <f t="shared" si="114"/>
        <v/>
      </c>
      <c r="CA682" t="str">
        <f t="shared" si="115"/>
        <v/>
      </c>
      <c r="CB682" s="41" t="str">
        <f>IF(AU682&lt;&gt;"","Area immediately surrounding specimen: "&amp;AU682&amp;".","")</f>
        <v/>
      </c>
      <c r="CC682" s="41" t="str">
        <f>IF(T682&lt;&gt;"","Habit: "&amp;T682&amp;".","")</f>
        <v/>
      </c>
      <c r="CD682" s="41" t="str">
        <f>IF(U682&lt;&gt;"","Life history habit: "&amp;U682&amp;".","")</f>
        <v/>
      </c>
      <c r="CE682" s="41" t="str">
        <f>IF(V682&lt;&gt;"","Graminoid habit: "&amp;V682&amp;".","")</f>
        <v/>
      </c>
      <c r="CF682" s="41" t="str">
        <f>IF(W682&lt;&gt;"","Flower color: "&amp;W682&amp;".","")</f>
        <v/>
      </c>
      <c r="CG682" s="41" t="str">
        <f>IF(X682&lt;&gt;"","Height in centimeters: "&amp;X682&amp;".","")</f>
        <v/>
      </c>
      <c r="CH682" s="41" t="str">
        <f>IF(Y682&lt;&gt;"",Y682&amp;".","")</f>
        <v/>
      </c>
      <c r="CI682" s="41" t="str">
        <f t="shared" si="116"/>
        <v/>
      </c>
      <c r="CJ682" t="str">
        <f t="shared" si="117"/>
        <v/>
      </c>
      <c r="CK682" s="41" t="str">
        <f>IF(T682&lt;&gt;"","''habit'':"&amp;"''"&amp;T682&amp;"'',","")</f>
        <v/>
      </c>
      <c r="CL682" s="41" t="str">
        <f>IF(U682&lt;&gt;"","''life cycle habit'':"&amp;"''"&amp;U682&amp;"'',","")</f>
        <v/>
      </c>
      <c r="CM682" s="41" t="str">
        <f>IF(V682&lt;&gt;"","''graminoidHabit'':"&amp;"''"&amp;V682&amp;"'',","")</f>
        <v/>
      </c>
      <c r="CN682" s="41" t="str">
        <f>IF(W682&lt;&gt;"","''flower color'':"&amp;"''"&amp;W682&amp;"'',","")</f>
        <v/>
      </c>
      <c r="CO682" s="41" t="str">
        <f>IF(X682&lt;&gt;"","''heightInCentimeters'':"&amp;X682&amp;",","")</f>
        <v/>
      </c>
      <c r="CP682" s="41" t="str">
        <f>IF(Y682&lt;&gt;"",Y682,"")</f>
        <v/>
      </c>
      <c r="CQ682" s="41" t="str">
        <f t="shared" si="118"/>
        <v/>
      </c>
      <c r="CR682" s="42" t="str">
        <f t="shared" si="119"/>
        <v/>
      </c>
      <c r="CS682" t="str">
        <f t="shared" si="120"/>
        <v/>
      </c>
      <c r="CT682" t="str">
        <f>IF(L682="Y","tissue","")</f>
        <v/>
      </c>
      <c r="CU682" t="str">
        <f>IF(L682="Y","in collection","")</f>
        <v/>
      </c>
      <c r="CV682" t="str">
        <f>IF(L682="Y","dessicated","")</f>
        <v/>
      </c>
    </row>
    <row r="683" spans="1:100" ht="16.5" x14ac:dyDescent="0.3">
      <c r="A683" s="7"/>
      <c r="B683" s="19"/>
      <c r="C683" s="19"/>
      <c r="D683" s="19"/>
      <c r="E683" s="19"/>
      <c r="F683" s="19"/>
      <c r="G683" s="10"/>
      <c r="H683" s="14"/>
      <c r="I683" s="19"/>
      <c r="J683" s="19"/>
      <c r="K683" s="10"/>
      <c r="L683" s="19"/>
      <c r="M683" s="19"/>
      <c r="N683" s="19"/>
      <c r="O683" s="19"/>
      <c r="P683" s="19"/>
      <c r="Q683" s="24"/>
      <c r="R683" s="14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29"/>
      <c r="AL683" s="29"/>
      <c r="AM683" s="7"/>
      <c r="AN683" s="7"/>
      <c r="AO683" s="7"/>
      <c r="AP683" s="19"/>
      <c r="AQ683" s="19"/>
      <c r="AR683" s="19"/>
      <c r="AS683" s="14"/>
      <c r="AT683" s="19"/>
      <c r="AU683" s="19"/>
      <c r="AV683" s="19"/>
      <c r="AW683" s="14"/>
      <c r="AX683" s="19"/>
      <c r="AY683" s="19"/>
      <c r="AZ683" s="19"/>
      <c r="BA683" s="19"/>
      <c r="BB683" s="19"/>
      <c r="BC683" s="19"/>
      <c r="BD683" s="19"/>
      <c r="BE683" s="19"/>
      <c r="BF683" s="14"/>
      <c r="BG683" s="35" t="str">
        <f>IF(BB683&lt;&gt;"","&lt;a href='https://www.inaturalist.org/observations/"&amp;BB683&amp;" 'target='_blank' style='color: blue'&gt;iNaturalist Record: "&amp;BB683&amp;"&lt;/a&gt; ","")</f>
        <v/>
      </c>
      <c r="BH683" s="36" t="str">
        <f>IF(AT683&lt;&gt;"",AT683&amp;". ","")</f>
        <v/>
      </c>
      <c r="BI683" s="36" t="str">
        <f>IF(AV683&lt;&gt;"","Land use/disturbance history: "&amp;AV683&amp;". ","")</f>
        <v/>
      </c>
      <c r="BJ683" s="36" t="str">
        <f>IF(AW683&lt;&gt;"","Slope in degrees: "&amp;AW683&amp;". ","")</f>
        <v/>
      </c>
      <c r="BK683" s="36" t="str">
        <f>IF(AX683&lt;&gt;"","Slope aspect: "&amp;AX683&amp;". ","")</f>
        <v/>
      </c>
      <c r="BL683" s="36" t="str">
        <f>IF(AY683&lt;&gt;"","Soil description: "&amp;AY683&amp;". ","")</f>
        <v/>
      </c>
      <c r="BM683" s="36" t="str">
        <f>IF(BA683&lt;&gt;"","Terrain: "&amp;BA683&amp;". ","")</f>
        <v/>
      </c>
      <c r="BN683" s="36" t="str">
        <f t="shared" si="110"/>
        <v/>
      </c>
      <c r="BO683" t="str">
        <f t="shared" si="111"/>
        <v/>
      </c>
      <c r="BP683" t="str">
        <f>IF(BD683&lt;&gt;"","Permit: "&amp;BD683,"")</f>
        <v/>
      </c>
      <c r="BQ683" s="41" t="str">
        <f>IF(AA683="Abundant","Estimated frequency within viewshed: Abundant (&gt;500).",IF(AA683="Common","Estimated frequency within viewshed: Common (101-500).",IF(AA683="Frequent","Estimated frequency within viewshed: Frequent (11-100).",IF(AA683="Occasional","Estimated frequency within viewshed: Occasional (6-10).",IF(AA683="Rare","Estimated frequency within viewshed: Rare (1-5).","")))))</f>
        <v/>
      </c>
      <c r="BR683" s="41" t="str">
        <f>IF(B683&lt;&gt;"",B683&amp;". ","")</f>
        <v/>
      </c>
      <c r="BS683" s="41" t="str">
        <f>IF(M683="Same individual","Tissue sample collected.",IF(M683="Same population","Tissue sample collected from another individual in the same population.",""))</f>
        <v/>
      </c>
      <c r="BT683" s="41" t="str">
        <f>IF(R683&lt;&gt;"","Seed sample collected from "&amp;R683&amp;" plants within the same population.","")</f>
        <v/>
      </c>
      <c r="BU683" s="41" t="str">
        <f>IF(AB683&lt;&gt;"",AB683&amp;". ","")</f>
        <v/>
      </c>
      <c r="BV683" s="41" t="str">
        <f>IF(AE683&lt;&gt;"","Landowner: "&amp;AE683&amp;".","")</f>
        <v/>
      </c>
      <c r="BW683" s="41" t="str">
        <f>IF(AF683&lt;&gt;"","Element Occurrence ID: "&amp;AF683&amp;".","")</f>
        <v/>
      </c>
      <c r="BX683" s="41" t="str">
        <f t="shared" si="112"/>
        <v/>
      </c>
      <c r="BY683" t="str">
        <f t="shared" si="113"/>
        <v/>
      </c>
      <c r="BZ683" s="41" t="str">
        <f t="shared" si="114"/>
        <v/>
      </c>
      <c r="CA683" t="str">
        <f t="shared" si="115"/>
        <v/>
      </c>
      <c r="CB683" s="41" t="str">
        <f>IF(AU683&lt;&gt;"","Area immediately surrounding specimen: "&amp;AU683&amp;".","")</f>
        <v/>
      </c>
      <c r="CC683" s="41" t="str">
        <f>IF(T683&lt;&gt;"","Habit: "&amp;T683&amp;".","")</f>
        <v/>
      </c>
      <c r="CD683" s="41" t="str">
        <f>IF(U683&lt;&gt;"","Life history habit: "&amp;U683&amp;".","")</f>
        <v/>
      </c>
      <c r="CE683" s="41" t="str">
        <f>IF(V683&lt;&gt;"","Graminoid habit: "&amp;V683&amp;".","")</f>
        <v/>
      </c>
      <c r="CF683" s="41" t="str">
        <f>IF(W683&lt;&gt;"","Flower color: "&amp;W683&amp;".","")</f>
        <v/>
      </c>
      <c r="CG683" s="41" t="str">
        <f>IF(X683&lt;&gt;"","Height in centimeters: "&amp;X683&amp;".","")</f>
        <v/>
      </c>
      <c r="CH683" s="41" t="str">
        <f>IF(Y683&lt;&gt;"",Y683&amp;".","")</f>
        <v/>
      </c>
      <c r="CI683" s="41" t="str">
        <f t="shared" si="116"/>
        <v/>
      </c>
      <c r="CJ683" t="str">
        <f t="shared" si="117"/>
        <v/>
      </c>
      <c r="CK683" s="41" t="str">
        <f>IF(T683&lt;&gt;"","''habit'':"&amp;"''"&amp;T683&amp;"'',","")</f>
        <v/>
      </c>
      <c r="CL683" s="41" t="str">
        <f>IF(U683&lt;&gt;"","''life cycle habit'':"&amp;"''"&amp;U683&amp;"'',","")</f>
        <v/>
      </c>
      <c r="CM683" s="41" t="str">
        <f>IF(V683&lt;&gt;"","''graminoidHabit'':"&amp;"''"&amp;V683&amp;"'',","")</f>
        <v/>
      </c>
      <c r="CN683" s="41" t="str">
        <f>IF(W683&lt;&gt;"","''flower color'':"&amp;"''"&amp;W683&amp;"'',","")</f>
        <v/>
      </c>
      <c r="CO683" s="41" t="str">
        <f>IF(X683&lt;&gt;"","''heightInCentimeters'':"&amp;X683&amp;",","")</f>
        <v/>
      </c>
      <c r="CP683" s="41" t="str">
        <f>IF(Y683&lt;&gt;"",Y683,"")</f>
        <v/>
      </c>
      <c r="CQ683" s="41" t="str">
        <f t="shared" si="118"/>
        <v/>
      </c>
      <c r="CR683" s="42" t="str">
        <f t="shared" si="119"/>
        <v/>
      </c>
      <c r="CS683" t="str">
        <f t="shared" si="120"/>
        <v/>
      </c>
      <c r="CT683" t="str">
        <f>IF(L683="Y","tissue","")</f>
        <v/>
      </c>
      <c r="CU683" t="str">
        <f>IF(L683="Y","in collection","")</f>
        <v/>
      </c>
      <c r="CV683" t="str">
        <f>IF(L683="Y","dessicated","")</f>
        <v/>
      </c>
    </row>
    <row r="684" spans="1:100" ht="16.5" x14ac:dyDescent="0.3">
      <c r="A684" s="7"/>
      <c r="B684" s="19"/>
      <c r="C684" s="19"/>
      <c r="D684" s="19"/>
      <c r="E684" s="19"/>
      <c r="F684" s="19"/>
      <c r="G684" s="10"/>
      <c r="H684" s="14"/>
      <c r="I684" s="19"/>
      <c r="J684" s="19"/>
      <c r="K684" s="10"/>
      <c r="L684" s="19"/>
      <c r="M684" s="19"/>
      <c r="N684" s="19"/>
      <c r="O684" s="19"/>
      <c r="P684" s="19"/>
      <c r="Q684" s="24"/>
      <c r="R684" s="14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29"/>
      <c r="AL684" s="29"/>
      <c r="AM684" s="7"/>
      <c r="AN684" s="7"/>
      <c r="AO684" s="7"/>
      <c r="AP684" s="19"/>
      <c r="AQ684" s="19"/>
      <c r="AR684" s="19"/>
      <c r="AS684" s="14"/>
      <c r="AT684" s="19"/>
      <c r="AU684" s="19"/>
      <c r="AV684" s="19"/>
      <c r="AW684" s="14"/>
      <c r="AX684" s="19"/>
      <c r="AY684" s="19"/>
      <c r="AZ684" s="19"/>
      <c r="BA684" s="19"/>
      <c r="BB684" s="19"/>
      <c r="BC684" s="19"/>
      <c r="BD684" s="19"/>
      <c r="BE684" s="19"/>
      <c r="BF684" s="14"/>
      <c r="BG684" s="35" t="str">
        <f>IF(BB684&lt;&gt;"","&lt;a href='https://www.inaturalist.org/observations/"&amp;BB684&amp;" 'target='_blank' style='color: blue'&gt;iNaturalist Record: "&amp;BB684&amp;"&lt;/a&gt; ","")</f>
        <v/>
      </c>
      <c r="BH684" s="36" t="str">
        <f>IF(AT684&lt;&gt;"",AT684&amp;". ","")</f>
        <v/>
      </c>
      <c r="BI684" s="36" t="str">
        <f>IF(AV684&lt;&gt;"","Land use/disturbance history: "&amp;AV684&amp;". ","")</f>
        <v/>
      </c>
      <c r="BJ684" s="36" t="str">
        <f>IF(AW684&lt;&gt;"","Slope in degrees: "&amp;AW684&amp;". ","")</f>
        <v/>
      </c>
      <c r="BK684" s="36" t="str">
        <f>IF(AX684&lt;&gt;"","Slope aspect: "&amp;AX684&amp;". ","")</f>
        <v/>
      </c>
      <c r="BL684" s="36" t="str">
        <f>IF(AY684&lt;&gt;"","Soil description: "&amp;AY684&amp;". ","")</f>
        <v/>
      </c>
      <c r="BM684" s="36" t="str">
        <f>IF(BA684&lt;&gt;"","Terrain: "&amp;BA684&amp;". ","")</f>
        <v/>
      </c>
      <c r="BN684" s="36" t="str">
        <f t="shared" si="110"/>
        <v/>
      </c>
      <c r="BO684" t="str">
        <f t="shared" si="111"/>
        <v/>
      </c>
      <c r="BP684" t="str">
        <f>IF(BD684&lt;&gt;"","Permit: "&amp;BD684,"")</f>
        <v/>
      </c>
      <c r="BQ684" s="41" t="str">
        <f>IF(AA684="Abundant","Estimated frequency within viewshed: Abundant (&gt;500).",IF(AA684="Common","Estimated frequency within viewshed: Common (101-500).",IF(AA684="Frequent","Estimated frequency within viewshed: Frequent (11-100).",IF(AA684="Occasional","Estimated frequency within viewshed: Occasional (6-10).",IF(AA684="Rare","Estimated frequency within viewshed: Rare (1-5).","")))))</f>
        <v/>
      </c>
      <c r="BR684" s="41" t="str">
        <f>IF(B684&lt;&gt;"",B684&amp;". ","")</f>
        <v/>
      </c>
      <c r="BS684" s="41" t="str">
        <f>IF(M684="Same individual","Tissue sample collected.",IF(M684="Same population","Tissue sample collected from another individual in the same population.",""))</f>
        <v/>
      </c>
      <c r="BT684" s="41" t="str">
        <f>IF(R684&lt;&gt;"","Seed sample collected from "&amp;R684&amp;" plants within the same population.","")</f>
        <v/>
      </c>
      <c r="BU684" s="41" t="str">
        <f>IF(AB684&lt;&gt;"",AB684&amp;". ","")</f>
        <v/>
      </c>
      <c r="BV684" s="41" t="str">
        <f>IF(AE684&lt;&gt;"","Landowner: "&amp;AE684&amp;".","")</f>
        <v/>
      </c>
      <c r="BW684" s="41" t="str">
        <f>IF(AF684&lt;&gt;"","Element Occurrence ID: "&amp;AF684&amp;".","")</f>
        <v/>
      </c>
      <c r="BX684" s="41" t="str">
        <f t="shared" si="112"/>
        <v/>
      </c>
      <c r="BY684" t="str">
        <f t="shared" si="113"/>
        <v/>
      </c>
      <c r="BZ684" s="41" t="str">
        <f t="shared" si="114"/>
        <v/>
      </c>
      <c r="CA684" t="str">
        <f t="shared" si="115"/>
        <v/>
      </c>
      <c r="CB684" s="41" t="str">
        <f>IF(AU684&lt;&gt;"","Area immediately surrounding specimen: "&amp;AU684&amp;".","")</f>
        <v/>
      </c>
      <c r="CC684" s="41" t="str">
        <f>IF(T684&lt;&gt;"","Habit: "&amp;T684&amp;".","")</f>
        <v/>
      </c>
      <c r="CD684" s="41" t="str">
        <f>IF(U684&lt;&gt;"","Life history habit: "&amp;U684&amp;".","")</f>
        <v/>
      </c>
      <c r="CE684" s="41" t="str">
        <f>IF(V684&lt;&gt;"","Graminoid habit: "&amp;V684&amp;".","")</f>
        <v/>
      </c>
      <c r="CF684" s="41" t="str">
        <f>IF(W684&lt;&gt;"","Flower color: "&amp;W684&amp;".","")</f>
        <v/>
      </c>
      <c r="CG684" s="41" t="str">
        <f>IF(X684&lt;&gt;"","Height in centimeters: "&amp;X684&amp;".","")</f>
        <v/>
      </c>
      <c r="CH684" s="41" t="str">
        <f>IF(Y684&lt;&gt;"",Y684&amp;".","")</f>
        <v/>
      </c>
      <c r="CI684" s="41" t="str">
        <f t="shared" si="116"/>
        <v/>
      </c>
      <c r="CJ684" t="str">
        <f t="shared" si="117"/>
        <v/>
      </c>
      <c r="CK684" s="41" t="str">
        <f>IF(T684&lt;&gt;"","''habit'':"&amp;"''"&amp;T684&amp;"'',","")</f>
        <v/>
      </c>
      <c r="CL684" s="41" t="str">
        <f>IF(U684&lt;&gt;"","''life cycle habit'':"&amp;"''"&amp;U684&amp;"'',","")</f>
        <v/>
      </c>
      <c r="CM684" s="41" t="str">
        <f>IF(V684&lt;&gt;"","''graminoidHabit'':"&amp;"''"&amp;V684&amp;"'',","")</f>
        <v/>
      </c>
      <c r="CN684" s="41" t="str">
        <f>IF(W684&lt;&gt;"","''flower color'':"&amp;"''"&amp;W684&amp;"'',","")</f>
        <v/>
      </c>
      <c r="CO684" s="41" t="str">
        <f>IF(X684&lt;&gt;"","''heightInCentimeters'':"&amp;X684&amp;",","")</f>
        <v/>
      </c>
      <c r="CP684" s="41" t="str">
        <f>IF(Y684&lt;&gt;"",Y684,"")</f>
        <v/>
      </c>
      <c r="CQ684" s="41" t="str">
        <f t="shared" si="118"/>
        <v/>
      </c>
      <c r="CR684" s="42" t="str">
        <f t="shared" si="119"/>
        <v/>
      </c>
      <c r="CS684" t="str">
        <f t="shared" si="120"/>
        <v/>
      </c>
      <c r="CT684" t="str">
        <f>IF(L684="Y","tissue","")</f>
        <v/>
      </c>
      <c r="CU684" t="str">
        <f>IF(L684="Y","in collection","")</f>
        <v/>
      </c>
      <c r="CV684" t="str">
        <f>IF(L684="Y","dessicated","")</f>
        <v/>
      </c>
    </row>
    <row r="685" spans="1:100" ht="16.5" x14ac:dyDescent="0.3">
      <c r="A685" s="7"/>
      <c r="B685" s="19"/>
      <c r="C685" s="19"/>
      <c r="D685" s="19"/>
      <c r="E685" s="19"/>
      <c r="F685" s="19"/>
      <c r="G685" s="10"/>
      <c r="H685" s="14"/>
      <c r="I685" s="19"/>
      <c r="J685" s="19"/>
      <c r="K685" s="10"/>
      <c r="L685" s="19"/>
      <c r="M685" s="19"/>
      <c r="N685" s="19"/>
      <c r="O685" s="19"/>
      <c r="P685" s="19"/>
      <c r="Q685" s="24"/>
      <c r="R685" s="14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29"/>
      <c r="AL685" s="29"/>
      <c r="AM685" s="7"/>
      <c r="AN685" s="7"/>
      <c r="AO685" s="7"/>
      <c r="AP685" s="19"/>
      <c r="AQ685" s="19"/>
      <c r="AR685" s="19"/>
      <c r="AS685" s="14"/>
      <c r="AT685" s="19"/>
      <c r="AU685" s="19"/>
      <c r="AV685" s="19"/>
      <c r="AW685" s="14"/>
      <c r="AX685" s="19"/>
      <c r="AY685" s="19"/>
      <c r="AZ685" s="19"/>
      <c r="BA685" s="19"/>
      <c r="BB685" s="19"/>
      <c r="BC685" s="19"/>
      <c r="BD685" s="19"/>
      <c r="BE685" s="19"/>
      <c r="BF685" s="14"/>
      <c r="BG685" s="35" t="str">
        <f>IF(BB685&lt;&gt;"","&lt;a href='https://www.inaturalist.org/observations/"&amp;BB685&amp;" 'target='_blank' style='color: blue'&gt;iNaturalist Record: "&amp;BB685&amp;"&lt;/a&gt; ","")</f>
        <v/>
      </c>
      <c r="BH685" s="36" t="str">
        <f>IF(AT685&lt;&gt;"",AT685&amp;". ","")</f>
        <v/>
      </c>
      <c r="BI685" s="36" t="str">
        <f>IF(AV685&lt;&gt;"","Land use/disturbance history: "&amp;AV685&amp;". ","")</f>
        <v/>
      </c>
      <c r="BJ685" s="36" t="str">
        <f>IF(AW685&lt;&gt;"","Slope in degrees: "&amp;AW685&amp;". ","")</f>
        <v/>
      </c>
      <c r="BK685" s="36" t="str">
        <f>IF(AX685&lt;&gt;"","Slope aspect: "&amp;AX685&amp;". ","")</f>
        <v/>
      </c>
      <c r="BL685" s="36" t="str">
        <f>IF(AY685&lt;&gt;"","Soil description: "&amp;AY685&amp;". ","")</f>
        <v/>
      </c>
      <c r="BM685" s="36" t="str">
        <f>IF(BA685&lt;&gt;"","Terrain: "&amp;BA685&amp;". ","")</f>
        <v/>
      </c>
      <c r="BN685" s="36" t="str">
        <f t="shared" si="110"/>
        <v/>
      </c>
      <c r="BO685" t="str">
        <f t="shared" si="111"/>
        <v/>
      </c>
      <c r="BP685" t="str">
        <f>IF(BD685&lt;&gt;"","Permit: "&amp;BD685,"")</f>
        <v/>
      </c>
      <c r="BQ685" s="41" t="str">
        <f>IF(AA685="Abundant","Estimated frequency within viewshed: Abundant (&gt;500).",IF(AA685="Common","Estimated frequency within viewshed: Common (101-500).",IF(AA685="Frequent","Estimated frequency within viewshed: Frequent (11-100).",IF(AA685="Occasional","Estimated frequency within viewshed: Occasional (6-10).",IF(AA685="Rare","Estimated frequency within viewshed: Rare (1-5).","")))))</f>
        <v/>
      </c>
      <c r="BR685" s="41" t="str">
        <f>IF(B685&lt;&gt;"",B685&amp;". ","")</f>
        <v/>
      </c>
      <c r="BS685" s="41" t="str">
        <f>IF(M685="Same individual","Tissue sample collected.",IF(M685="Same population","Tissue sample collected from another individual in the same population.",""))</f>
        <v/>
      </c>
      <c r="BT685" s="41" t="str">
        <f>IF(R685&lt;&gt;"","Seed sample collected from "&amp;R685&amp;" plants within the same population.","")</f>
        <v/>
      </c>
      <c r="BU685" s="41" t="str">
        <f>IF(AB685&lt;&gt;"",AB685&amp;". ","")</f>
        <v/>
      </c>
      <c r="BV685" s="41" t="str">
        <f>IF(AE685&lt;&gt;"","Landowner: "&amp;AE685&amp;".","")</f>
        <v/>
      </c>
      <c r="BW685" s="41" t="str">
        <f>IF(AF685&lt;&gt;"","Element Occurrence ID: "&amp;AF685&amp;".","")</f>
        <v/>
      </c>
      <c r="BX685" s="41" t="str">
        <f t="shared" si="112"/>
        <v/>
      </c>
      <c r="BY685" t="str">
        <f t="shared" si="113"/>
        <v/>
      </c>
      <c r="BZ685" s="41" t="str">
        <f t="shared" si="114"/>
        <v/>
      </c>
      <c r="CA685" t="str">
        <f t="shared" si="115"/>
        <v/>
      </c>
      <c r="CB685" s="41" t="str">
        <f>IF(AU685&lt;&gt;"","Area immediately surrounding specimen: "&amp;AU685&amp;".","")</f>
        <v/>
      </c>
      <c r="CC685" s="41" t="str">
        <f>IF(T685&lt;&gt;"","Habit: "&amp;T685&amp;".","")</f>
        <v/>
      </c>
      <c r="CD685" s="41" t="str">
        <f>IF(U685&lt;&gt;"","Life history habit: "&amp;U685&amp;".","")</f>
        <v/>
      </c>
      <c r="CE685" s="41" t="str">
        <f>IF(V685&lt;&gt;"","Graminoid habit: "&amp;V685&amp;".","")</f>
        <v/>
      </c>
      <c r="CF685" s="41" t="str">
        <f>IF(W685&lt;&gt;"","Flower color: "&amp;W685&amp;".","")</f>
        <v/>
      </c>
      <c r="CG685" s="41" t="str">
        <f>IF(X685&lt;&gt;"","Height in centimeters: "&amp;X685&amp;".","")</f>
        <v/>
      </c>
      <c r="CH685" s="41" t="str">
        <f>IF(Y685&lt;&gt;"",Y685&amp;".","")</f>
        <v/>
      </c>
      <c r="CI685" s="41" t="str">
        <f t="shared" si="116"/>
        <v/>
      </c>
      <c r="CJ685" t="str">
        <f t="shared" si="117"/>
        <v/>
      </c>
      <c r="CK685" s="41" t="str">
        <f>IF(T685&lt;&gt;"","''habit'':"&amp;"''"&amp;T685&amp;"'',","")</f>
        <v/>
      </c>
      <c r="CL685" s="41" t="str">
        <f>IF(U685&lt;&gt;"","''life cycle habit'':"&amp;"''"&amp;U685&amp;"'',","")</f>
        <v/>
      </c>
      <c r="CM685" s="41" t="str">
        <f>IF(V685&lt;&gt;"","''graminoidHabit'':"&amp;"''"&amp;V685&amp;"'',","")</f>
        <v/>
      </c>
      <c r="CN685" s="41" t="str">
        <f>IF(W685&lt;&gt;"","''flower color'':"&amp;"''"&amp;W685&amp;"'',","")</f>
        <v/>
      </c>
      <c r="CO685" s="41" t="str">
        <f>IF(X685&lt;&gt;"","''heightInCentimeters'':"&amp;X685&amp;",","")</f>
        <v/>
      </c>
      <c r="CP685" s="41" t="str">
        <f>IF(Y685&lt;&gt;"",Y685,"")</f>
        <v/>
      </c>
      <c r="CQ685" s="41" t="str">
        <f t="shared" si="118"/>
        <v/>
      </c>
      <c r="CR685" s="42" t="str">
        <f t="shared" si="119"/>
        <v/>
      </c>
      <c r="CS685" t="str">
        <f t="shared" si="120"/>
        <v/>
      </c>
      <c r="CT685" t="str">
        <f>IF(L685="Y","tissue","")</f>
        <v/>
      </c>
      <c r="CU685" t="str">
        <f>IF(L685="Y","in collection","")</f>
        <v/>
      </c>
      <c r="CV685" t="str">
        <f>IF(L685="Y","dessicated","")</f>
        <v/>
      </c>
    </row>
    <row r="686" spans="1:100" ht="16.5" x14ac:dyDescent="0.3">
      <c r="A686" s="7"/>
      <c r="B686" s="19"/>
      <c r="C686" s="19"/>
      <c r="D686" s="19"/>
      <c r="E686" s="19"/>
      <c r="F686" s="19"/>
      <c r="G686" s="10"/>
      <c r="H686" s="14"/>
      <c r="I686" s="19"/>
      <c r="J686" s="19"/>
      <c r="K686" s="10"/>
      <c r="L686" s="19"/>
      <c r="M686" s="19"/>
      <c r="N686" s="19"/>
      <c r="O686" s="19"/>
      <c r="P686" s="19"/>
      <c r="Q686" s="24"/>
      <c r="R686" s="14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29"/>
      <c r="AL686" s="29"/>
      <c r="AM686" s="7"/>
      <c r="AN686" s="7"/>
      <c r="AO686" s="7"/>
      <c r="AP686" s="19"/>
      <c r="AQ686" s="19"/>
      <c r="AR686" s="19"/>
      <c r="AS686" s="14"/>
      <c r="AT686" s="19"/>
      <c r="AU686" s="19"/>
      <c r="AV686" s="19"/>
      <c r="AW686" s="14"/>
      <c r="AX686" s="19"/>
      <c r="AY686" s="19"/>
      <c r="AZ686" s="19"/>
      <c r="BA686" s="19"/>
      <c r="BB686" s="19"/>
      <c r="BC686" s="19"/>
      <c r="BD686" s="19"/>
      <c r="BE686" s="19"/>
      <c r="BF686" s="14"/>
      <c r="BG686" s="35" t="str">
        <f>IF(BB686&lt;&gt;"","&lt;a href='https://www.inaturalist.org/observations/"&amp;BB686&amp;" 'target='_blank' style='color: blue'&gt;iNaturalist Record: "&amp;BB686&amp;"&lt;/a&gt; ","")</f>
        <v/>
      </c>
      <c r="BH686" s="36" t="str">
        <f>IF(AT686&lt;&gt;"",AT686&amp;". ","")</f>
        <v/>
      </c>
      <c r="BI686" s="36" t="str">
        <f>IF(AV686&lt;&gt;"","Land use/disturbance history: "&amp;AV686&amp;". ","")</f>
        <v/>
      </c>
      <c r="BJ686" s="36" t="str">
        <f>IF(AW686&lt;&gt;"","Slope in degrees: "&amp;AW686&amp;". ","")</f>
        <v/>
      </c>
      <c r="BK686" s="36" t="str">
        <f>IF(AX686&lt;&gt;"","Slope aspect: "&amp;AX686&amp;". ","")</f>
        <v/>
      </c>
      <c r="BL686" s="36" t="str">
        <f>IF(AY686&lt;&gt;"","Soil description: "&amp;AY686&amp;". ","")</f>
        <v/>
      </c>
      <c r="BM686" s="36" t="str">
        <f>IF(BA686&lt;&gt;"","Terrain: "&amp;BA686&amp;". ","")</f>
        <v/>
      </c>
      <c r="BN686" s="36" t="str">
        <f t="shared" si="110"/>
        <v/>
      </c>
      <c r="BO686" t="str">
        <f t="shared" si="111"/>
        <v/>
      </c>
      <c r="BP686" t="str">
        <f>IF(BD686&lt;&gt;"","Permit: "&amp;BD686,"")</f>
        <v/>
      </c>
      <c r="BQ686" s="41" t="str">
        <f>IF(AA686="Abundant","Estimated frequency within viewshed: Abundant (&gt;500).",IF(AA686="Common","Estimated frequency within viewshed: Common (101-500).",IF(AA686="Frequent","Estimated frequency within viewshed: Frequent (11-100).",IF(AA686="Occasional","Estimated frequency within viewshed: Occasional (6-10).",IF(AA686="Rare","Estimated frequency within viewshed: Rare (1-5).","")))))</f>
        <v/>
      </c>
      <c r="BR686" s="41" t="str">
        <f>IF(B686&lt;&gt;"",B686&amp;". ","")</f>
        <v/>
      </c>
      <c r="BS686" s="41" t="str">
        <f>IF(M686="Same individual","Tissue sample collected.",IF(M686="Same population","Tissue sample collected from another individual in the same population.",""))</f>
        <v/>
      </c>
      <c r="BT686" s="41" t="str">
        <f>IF(R686&lt;&gt;"","Seed sample collected from "&amp;R686&amp;" plants within the same population.","")</f>
        <v/>
      </c>
      <c r="BU686" s="41" t="str">
        <f>IF(AB686&lt;&gt;"",AB686&amp;". ","")</f>
        <v/>
      </c>
      <c r="BV686" s="41" t="str">
        <f>IF(AE686&lt;&gt;"","Landowner: "&amp;AE686&amp;".","")</f>
        <v/>
      </c>
      <c r="BW686" s="41" t="str">
        <f>IF(AF686&lt;&gt;"","Element Occurrence ID: "&amp;AF686&amp;".","")</f>
        <v/>
      </c>
      <c r="BX686" s="41" t="str">
        <f t="shared" si="112"/>
        <v/>
      </c>
      <c r="BY686" t="str">
        <f t="shared" si="113"/>
        <v/>
      </c>
      <c r="BZ686" s="41" t="str">
        <f t="shared" si="114"/>
        <v/>
      </c>
      <c r="CA686" t="str">
        <f t="shared" si="115"/>
        <v/>
      </c>
      <c r="CB686" s="41" t="str">
        <f>IF(AU686&lt;&gt;"","Area immediately surrounding specimen: "&amp;AU686&amp;".","")</f>
        <v/>
      </c>
      <c r="CC686" s="41" t="str">
        <f>IF(T686&lt;&gt;"","Habit: "&amp;T686&amp;".","")</f>
        <v/>
      </c>
      <c r="CD686" s="41" t="str">
        <f>IF(U686&lt;&gt;"","Life history habit: "&amp;U686&amp;".","")</f>
        <v/>
      </c>
      <c r="CE686" s="41" t="str">
        <f>IF(V686&lt;&gt;"","Graminoid habit: "&amp;V686&amp;".","")</f>
        <v/>
      </c>
      <c r="CF686" s="41" t="str">
        <f>IF(W686&lt;&gt;"","Flower color: "&amp;W686&amp;".","")</f>
        <v/>
      </c>
      <c r="CG686" s="41" t="str">
        <f>IF(X686&lt;&gt;"","Height in centimeters: "&amp;X686&amp;".","")</f>
        <v/>
      </c>
      <c r="CH686" s="41" t="str">
        <f>IF(Y686&lt;&gt;"",Y686&amp;".","")</f>
        <v/>
      </c>
      <c r="CI686" s="41" t="str">
        <f t="shared" si="116"/>
        <v/>
      </c>
      <c r="CJ686" t="str">
        <f t="shared" si="117"/>
        <v/>
      </c>
      <c r="CK686" s="41" t="str">
        <f>IF(T686&lt;&gt;"","''habit'':"&amp;"''"&amp;T686&amp;"'',","")</f>
        <v/>
      </c>
      <c r="CL686" s="41" t="str">
        <f>IF(U686&lt;&gt;"","''life cycle habit'':"&amp;"''"&amp;U686&amp;"'',","")</f>
        <v/>
      </c>
      <c r="CM686" s="41" t="str">
        <f>IF(V686&lt;&gt;"","''graminoidHabit'':"&amp;"''"&amp;V686&amp;"'',","")</f>
        <v/>
      </c>
      <c r="CN686" s="41" t="str">
        <f>IF(W686&lt;&gt;"","''flower color'':"&amp;"''"&amp;W686&amp;"'',","")</f>
        <v/>
      </c>
      <c r="CO686" s="41" t="str">
        <f>IF(X686&lt;&gt;"","''heightInCentimeters'':"&amp;X686&amp;",","")</f>
        <v/>
      </c>
      <c r="CP686" s="41" t="str">
        <f>IF(Y686&lt;&gt;"",Y686,"")</f>
        <v/>
      </c>
      <c r="CQ686" s="41" t="str">
        <f t="shared" si="118"/>
        <v/>
      </c>
      <c r="CR686" s="42" t="str">
        <f t="shared" si="119"/>
        <v/>
      </c>
      <c r="CS686" t="str">
        <f t="shared" si="120"/>
        <v/>
      </c>
      <c r="CT686" t="str">
        <f>IF(L686="Y","tissue","")</f>
        <v/>
      </c>
      <c r="CU686" t="str">
        <f>IF(L686="Y","in collection","")</f>
        <v/>
      </c>
      <c r="CV686" t="str">
        <f>IF(L686="Y","dessicated","")</f>
        <v/>
      </c>
    </row>
    <row r="687" spans="1:100" ht="16.5" x14ac:dyDescent="0.3">
      <c r="A687" s="7"/>
      <c r="B687" s="19"/>
      <c r="C687" s="19"/>
      <c r="D687" s="19"/>
      <c r="E687" s="19"/>
      <c r="F687" s="19"/>
      <c r="G687" s="10"/>
      <c r="H687" s="14"/>
      <c r="I687" s="19"/>
      <c r="J687" s="19"/>
      <c r="K687" s="10"/>
      <c r="L687" s="19"/>
      <c r="M687" s="19"/>
      <c r="N687" s="19"/>
      <c r="O687" s="19"/>
      <c r="P687" s="19"/>
      <c r="Q687" s="24"/>
      <c r="R687" s="14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29"/>
      <c r="AL687" s="29"/>
      <c r="AM687" s="7"/>
      <c r="AN687" s="7"/>
      <c r="AO687" s="7"/>
      <c r="AP687" s="19"/>
      <c r="AQ687" s="19"/>
      <c r="AR687" s="19"/>
      <c r="AS687" s="14"/>
      <c r="AT687" s="19"/>
      <c r="AU687" s="19"/>
      <c r="AV687" s="19"/>
      <c r="AW687" s="14"/>
      <c r="AX687" s="19"/>
      <c r="AY687" s="19"/>
      <c r="AZ687" s="19"/>
      <c r="BA687" s="19"/>
      <c r="BB687" s="19"/>
      <c r="BC687" s="19"/>
      <c r="BD687" s="19"/>
      <c r="BE687" s="19"/>
      <c r="BF687" s="14"/>
      <c r="BG687" s="35" t="str">
        <f>IF(BB687&lt;&gt;"","&lt;a href='https://www.inaturalist.org/observations/"&amp;BB687&amp;" 'target='_blank' style='color: blue'&gt;iNaturalist Record: "&amp;BB687&amp;"&lt;/a&gt; ","")</f>
        <v/>
      </c>
      <c r="BH687" s="36" t="str">
        <f>IF(AT687&lt;&gt;"",AT687&amp;". ","")</f>
        <v/>
      </c>
      <c r="BI687" s="36" t="str">
        <f>IF(AV687&lt;&gt;"","Land use/disturbance history: "&amp;AV687&amp;". ","")</f>
        <v/>
      </c>
      <c r="BJ687" s="36" t="str">
        <f>IF(AW687&lt;&gt;"","Slope in degrees: "&amp;AW687&amp;". ","")</f>
        <v/>
      </c>
      <c r="BK687" s="36" t="str">
        <f>IF(AX687&lt;&gt;"","Slope aspect: "&amp;AX687&amp;". ","")</f>
        <v/>
      </c>
      <c r="BL687" s="36" t="str">
        <f>IF(AY687&lt;&gt;"","Soil description: "&amp;AY687&amp;". ","")</f>
        <v/>
      </c>
      <c r="BM687" s="36" t="str">
        <f>IF(BA687&lt;&gt;"","Terrain: "&amp;BA687&amp;". ","")</f>
        <v/>
      </c>
      <c r="BN687" s="36" t="str">
        <f t="shared" si="110"/>
        <v/>
      </c>
      <c r="BO687" t="str">
        <f t="shared" si="111"/>
        <v/>
      </c>
      <c r="BP687" t="str">
        <f>IF(BD687&lt;&gt;"","Permit: "&amp;BD687,"")</f>
        <v/>
      </c>
      <c r="BQ687" s="41" t="str">
        <f>IF(AA687="Abundant","Estimated frequency within viewshed: Abundant (&gt;500).",IF(AA687="Common","Estimated frequency within viewshed: Common (101-500).",IF(AA687="Frequent","Estimated frequency within viewshed: Frequent (11-100).",IF(AA687="Occasional","Estimated frequency within viewshed: Occasional (6-10).",IF(AA687="Rare","Estimated frequency within viewshed: Rare (1-5).","")))))</f>
        <v/>
      </c>
      <c r="BR687" s="41" t="str">
        <f>IF(B687&lt;&gt;"",B687&amp;". ","")</f>
        <v/>
      </c>
      <c r="BS687" s="41" t="str">
        <f>IF(M687="Same individual","Tissue sample collected.",IF(M687="Same population","Tissue sample collected from another individual in the same population.",""))</f>
        <v/>
      </c>
      <c r="BT687" s="41" t="str">
        <f>IF(R687&lt;&gt;"","Seed sample collected from "&amp;R687&amp;" plants within the same population.","")</f>
        <v/>
      </c>
      <c r="BU687" s="41" t="str">
        <f>IF(AB687&lt;&gt;"",AB687&amp;". ","")</f>
        <v/>
      </c>
      <c r="BV687" s="41" t="str">
        <f>IF(AE687&lt;&gt;"","Landowner: "&amp;AE687&amp;".","")</f>
        <v/>
      </c>
      <c r="BW687" s="41" t="str">
        <f>IF(AF687&lt;&gt;"","Element Occurrence ID: "&amp;AF687&amp;".","")</f>
        <v/>
      </c>
      <c r="BX687" s="41" t="str">
        <f t="shared" si="112"/>
        <v/>
      </c>
      <c r="BY687" t="str">
        <f t="shared" si="113"/>
        <v/>
      </c>
      <c r="BZ687" s="41" t="str">
        <f t="shared" si="114"/>
        <v/>
      </c>
      <c r="CA687" t="str">
        <f t="shared" si="115"/>
        <v/>
      </c>
      <c r="CB687" s="41" t="str">
        <f>IF(AU687&lt;&gt;"","Area immediately surrounding specimen: "&amp;AU687&amp;".","")</f>
        <v/>
      </c>
      <c r="CC687" s="41" t="str">
        <f>IF(T687&lt;&gt;"","Habit: "&amp;T687&amp;".","")</f>
        <v/>
      </c>
      <c r="CD687" s="41" t="str">
        <f>IF(U687&lt;&gt;"","Life history habit: "&amp;U687&amp;".","")</f>
        <v/>
      </c>
      <c r="CE687" s="41" t="str">
        <f>IF(V687&lt;&gt;"","Graminoid habit: "&amp;V687&amp;".","")</f>
        <v/>
      </c>
      <c r="CF687" s="41" t="str">
        <f>IF(W687&lt;&gt;"","Flower color: "&amp;W687&amp;".","")</f>
        <v/>
      </c>
      <c r="CG687" s="41" t="str">
        <f>IF(X687&lt;&gt;"","Height in centimeters: "&amp;X687&amp;".","")</f>
        <v/>
      </c>
      <c r="CH687" s="41" t="str">
        <f>IF(Y687&lt;&gt;"",Y687&amp;".","")</f>
        <v/>
      </c>
      <c r="CI687" s="41" t="str">
        <f t="shared" si="116"/>
        <v/>
      </c>
      <c r="CJ687" t="str">
        <f t="shared" si="117"/>
        <v/>
      </c>
      <c r="CK687" s="41" t="str">
        <f>IF(T687&lt;&gt;"","''habit'':"&amp;"''"&amp;T687&amp;"'',","")</f>
        <v/>
      </c>
      <c r="CL687" s="41" t="str">
        <f>IF(U687&lt;&gt;"","''life cycle habit'':"&amp;"''"&amp;U687&amp;"'',","")</f>
        <v/>
      </c>
      <c r="CM687" s="41" t="str">
        <f>IF(V687&lt;&gt;"","''graminoidHabit'':"&amp;"''"&amp;V687&amp;"'',","")</f>
        <v/>
      </c>
      <c r="CN687" s="41" t="str">
        <f>IF(W687&lt;&gt;"","''flower color'':"&amp;"''"&amp;W687&amp;"'',","")</f>
        <v/>
      </c>
      <c r="CO687" s="41" t="str">
        <f>IF(X687&lt;&gt;"","''heightInCentimeters'':"&amp;X687&amp;",","")</f>
        <v/>
      </c>
      <c r="CP687" s="41" t="str">
        <f>IF(Y687&lt;&gt;"",Y687,"")</f>
        <v/>
      </c>
      <c r="CQ687" s="41" t="str">
        <f t="shared" si="118"/>
        <v/>
      </c>
      <c r="CR687" s="42" t="str">
        <f t="shared" si="119"/>
        <v/>
      </c>
      <c r="CS687" t="str">
        <f t="shared" si="120"/>
        <v/>
      </c>
      <c r="CT687" t="str">
        <f>IF(L687="Y","tissue","")</f>
        <v/>
      </c>
      <c r="CU687" t="str">
        <f>IF(L687="Y","in collection","")</f>
        <v/>
      </c>
      <c r="CV687" t="str">
        <f>IF(L687="Y","dessicated","")</f>
        <v/>
      </c>
    </row>
    <row r="688" spans="1:100" ht="16.5" x14ac:dyDescent="0.3">
      <c r="A688" s="7"/>
      <c r="B688" s="19"/>
      <c r="C688" s="19"/>
      <c r="D688" s="19"/>
      <c r="E688" s="19"/>
      <c r="F688" s="19"/>
      <c r="G688" s="10"/>
      <c r="H688" s="14"/>
      <c r="I688" s="19"/>
      <c r="J688" s="19"/>
      <c r="K688" s="10"/>
      <c r="L688" s="19"/>
      <c r="M688" s="19"/>
      <c r="N688" s="19"/>
      <c r="O688" s="19"/>
      <c r="P688" s="19"/>
      <c r="Q688" s="24"/>
      <c r="R688" s="14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29"/>
      <c r="AL688" s="29"/>
      <c r="AM688" s="7"/>
      <c r="AN688" s="7"/>
      <c r="AO688" s="7"/>
      <c r="AP688" s="19"/>
      <c r="AQ688" s="19"/>
      <c r="AR688" s="19"/>
      <c r="AS688" s="14"/>
      <c r="AT688" s="19"/>
      <c r="AU688" s="19"/>
      <c r="AV688" s="19"/>
      <c r="AW688" s="14"/>
      <c r="AX688" s="19"/>
      <c r="AY688" s="19"/>
      <c r="AZ688" s="19"/>
      <c r="BA688" s="19"/>
      <c r="BB688" s="19"/>
      <c r="BC688" s="19"/>
      <c r="BD688" s="19"/>
      <c r="BE688" s="19"/>
      <c r="BF688" s="14"/>
      <c r="BG688" s="35" t="str">
        <f>IF(BB688&lt;&gt;"","&lt;a href='https://www.inaturalist.org/observations/"&amp;BB688&amp;" 'target='_blank' style='color: blue'&gt;iNaturalist Record: "&amp;BB688&amp;"&lt;/a&gt; ","")</f>
        <v/>
      </c>
      <c r="BH688" s="36" t="str">
        <f>IF(AT688&lt;&gt;"",AT688&amp;". ","")</f>
        <v/>
      </c>
      <c r="BI688" s="36" t="str">
        <f>IF(AV688&lt;&gt;"","Land use/disturbance history: "&amp;AV688&amp;". ","")</f>
        <v/>
      </c>
      <c r="BJ688" s="36" t="str">
        <f>IF(AW688&lt;&gt;"","Slope in degrees: "&amp;AW688&amp;". ","")</f>
        <v/>
      </c>
      <c r="BK688" s="36" t="str">
        <f>IF(AX688&lt;&gt;"","Slope aspect: "&amp;AX688&amp;". ","")</f>
        <v/>
      </c>
      <c r="BL688" s="36" t="str">
        <f>IF(AY688&lt;&gt;"","Soil description: "&amp;AY688&amp;". ","")</f>
        <v/>
      </c>
      <c r="BM688" s="36" t="str">
        <f>IF(BA688&lt;&gt;"","Terrain: "&amp;BA688&amp;". ","")</f>
        <v/>
      </c>
      <c r="BN688" s="36" t="str">
        <f t="shared" si="110"/>
        <v/>
      </c>
      <c r="BO688" t="str">
        <f t="shared" si="111"/>
        <v/>
      </c>
      <c r="BP688" t="str">
        <f>IF(BD688&lt;&gt;"","Permit: "&amp;BD688,"")</f>
        <v/>
      </c>
      <c r="BQ688" s="41" t="str">
        <f>IF(AA688="Abundant","Estimated frequency within viewshed: Abundant (&gt;500).",IF(AA688="Common","Estimated frequency within viewshed: Common (101-500).",IF(AA688="Frequent","Estimated frequency within viewshed: Frequent (11-100).",IF(AA688="Occasional","Estimated frequency within viewshed: Occasional (6-10).",IF(AA688="Rare","Estimated frequency within viewshed: Rare (1-5).","")))))</f>
        <v/>
      </c>
      <c r="BR688" s="41" t="str">
        <f>IF(B688&lt;&gt;"",B688&amp;". ","")</f>
        <v/>
      </c>
      <c r="BS688" s="41" t="str">
        <f>IF(M688="Same individual","Tissue sample collected.",IF(M688="Same population","Tissue sample collected from another individual in the same population.",""))</f>
        <v/>
      </c>
      <c r="BT688" s="41" t="str">
        <f>IF(R688&lt;&gt;"","Seed sample collected from "&amp;R688&amp;" plants within the same population.","")</f>
        <v/>
      </c>
      <c r="BU688" s="41" t="str">
        <f>IF(AB688&lt;&gt;"",AB688&amp;". ","")</f>
        <v/>
      </c>
      <c r="BV688" s="41" t="str">
        <f>IF(AE688&lt;&gt;"","Landowner: "&amp;AE688&amp;".","")</f>
        <v/>
      </c>
      <c r="BW688" s="41" t="str">
        <f>IF(AF688&lt;&gt;"","Element Occurrence ID: "&amp;AF688&amp;".","")</f>
        <v/>
      </c>
      <c r="BX688" s="41" t="str">
        <f t="shared" si="112"/>
        <v/>
      </c>
      <c r="BY688" t="str">
        <f t="shared" si="113"/>
        <v/>
      </c>
      <c r="BZ688" s="41" t="str">
        <f t="shared" si="114"/>
        <v/>
      </c>
      <c r="CA688" t="str">
        <f t="shared" si="115"/>
        <v/>
      </c>
      <c r="CB688" s="41" t="str">
        <f>IF(AU688&lt;&gt;"","Area immediately surrounding specimen: "&amp;AU688&amp;".","")</f>
        <v/>
      </c>
      <c r="CC688" s="41" t="str">
        <f>IF(T688&lt;&gt;"","Habit: "&amp;T688&amp;".","")</f>
        <v/>
      </c>
      <c r="CD688" s="41" t="str">
        <f>IF(U688&lt;&gt;"","Life history habit: "&amp;U688&amp;".","")</f>
        <v/>
      </c>
      <c r="CE688" s="41" t="str">
        <f>IF(V688&lt;&gt;"","Graminoid habit: "&amp;V688&amp;".","")</f>
        <v/>
      </c>
      <c r="CF688" s="41" t="str">
        <f>IF(W688&lt;&gt;"","Flower color: "&amp;W688&amp;".","")</f>
        <v/>
      </c>
      <c r="CG688" s="41" t="str">
        <f>IF(X688&lt;&gt;"","Height in centimeters: "&amp;X688&amp;".","")</f>
        <v/>
      </c>
      <c r="CH688" s="41" t="str">
        <f>IF(Y688&lt;&gt;"",Y688&amp;".","")</f>
        <v/>
      </c>
      <c r="CI688" s="41" t="str">
        <f t="shared" si="116"/>
        <v/>
      </c>
      <c r="CJ688" t="str">
        <f t="shared" si="117"/>
        <v/>
      </c>
      <c r="CK688" s="41" t="str">
        <f>IF(T688&lt;&gt;"","''habit'':"&amp;"''"&amp;T688&amp;"'',","")</f>
        <v/>
      </c>
      <c r="CL688" s="41" t="str">
        <f>IF(U688&lt;&gt;"","''life cycle habit'':"&amp;"''"&amp;U688&amp;"'',","")</f>
        <v/>
      </c>
      <c r="CM688" s="41" t="str">
        <f>IF(V688&lt;&gt;"","''graminoidHabit'':"&amp;"''"&amp;V688&amp;"'',","")</f>
        <v/>
      </c>
      <c r="CN688" s="41" t="str">
        <f>IF(W688&lt;&gt;"","''flower color'':"&amp;"''"&amp;W688&amp;"'',","")</f>
        <v/>
      </c>
      <c r="CO688" s="41" t="str">
        <f>IF(X688&lt;&gt;"","''heightInCentimeters'':"&amp;X688&amp;",","")</f>
        <v/>
      </c>
      <c r="CP688" s="41" t="str">
        <f>IF(Y688&lt;&gt;"",Y688,"")</f>
        <v/>
      </c>
      <c r="CQ688" s="41" t="str">
        <f t="shared" si="118"/>
        <v/>
      </c>
      <c r="CR688" s="42" t="str">
        <f t="shared" si="119"/>
        <v/>
      </c>
      <c r="CS688" t="str">
        <f t="shared" si="120"/>
        <v/>
      </c>
      <c r="CT688" t="str">
        <f>IF(L688="Y","tissue","")</f>
        <v/>
      </c>
      <c r="CU688" t="str">
        <f>IF(L688="Y","in collection","")</f>
        <v/>
      </c>
      <c r="CV688" t="str">
        <f>IF(L688="Y","dessicated","")</f>
        <v/>
      </c>
    </row>
    <row r="689" spans="1:100" ht="16.5" x14ac:dyDescent="0.3">
      <c r="A689" s="7"/>
      <c r="B689" s="19"/>
      <c r="C689" s="19"/>
      <c r="D689" s="19"/>
      <c r="E689" s="19"/>
      <c r="F689" s="19"/>
      <c r="G689" s="10"/>
      <c r="H689" s="14"/>
      <c r="I689" s="19"/>
      <c r="J689" s="19"/>
      <c r="K689" s="10"/>
      <c r="L689" s="19"/>
      <c r="M689" s="19"/>
      <c r="N689" s="19"/>
      <c r="O689" s="19"/>
      <c r="P689" s="19"/>
      <c r="Q689" s="24"/>
      <c r="R689" s="14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29"/>
      <c r="AL689" s="29"/>
      <c r="AM689" s="7"/>
      <c r="AN689" s="7"/>
      <c r="AO689" s="7"/>
      <c r="AP689" s="19"/>
      <c r="AQ689" s="19"/>
      <c r="AR689" s="19"/>
      <c r="AS689" s="14"/>
      <c r="AT689" s="19"/>
      <c r="AU689" s="19"/>
      <c r="AV689" s="19"/>
      <c r="AW689" s="14"/>
      <c r="AX689" s="19"/>
      <c r="AY689" s="19"/>
      <c r="AZ689" s="19"/>
      <c r="BA689" s="19"/>
      <c r="BB689" s="19"/>
      <c r="BC689" s="19"/>
      <c r="BD689" s="19"/>
      <c r="BE689" s="19"/>
      <c r="BF689" s="14"/>
      <c r="BG689" s="35" t="str">
        <f>IF(BB689&lt;&gt;"","&lt;a href='https://www.inaturalist.org/observations/"&amp;BB689&amp;" 'target='_blank' style='color: blue'&gt;iNaturalist Record: "&amp;BB689&amp;"&lt;/a&gt; ","")</f>
        <v/>
      </c>
      <c r="BH689" s="36" t="str">
        <f>IF(AT689&lt;&gt;"",AT689&amp;". ","")</f>
        <v/>
      </c>
      <c r="BI689" s="36" t="str">
        <f>IF(AV689&lt;&gt;"","Land use/disturbance history: "&amp;AV689&amp;". ","")</f>
        <v/>
      </c>
      <c r="BJ689" s="36" t="str">
        <f>IF(AW689&lt;&gt;"","Slope in degrees: "&amp;AW689&amp;". ","")</f>
        <v/>
      </c>
      <c r="BK689" s="36" t="str">
        <f>IF(AX689&lt;&gt;"","Slope aspect: "&amp;AX689&amp;". ","")</f>
        <v/>
      </c>
      <c r="BL689" s="36" t="str">
        <f>IF(AY689&lt;&gt;"","Soil description: "&amp;AY689&amp;". ","")</f>
        <v/>
      </c>
      <c r="BM689" s="36" t="str">
        <f>IF(BA689&lt;&gt;"","Terrain: "&amp;BA689&amp;". ","")</f>
        <v/>
      </c>
      <c r="BN689" s="36" t="str">
        <f t="shared" si="110"/>
        <v/>
      </c>
      <c r="BO689" t="str">
        <f t="shared" si="111"/>
        <v/>
      </c>
      <c r="BP689" t="str">
        <f>IF(BD689&lt;&gt;"","Permit: "&amp;BD689,"")</f>
        <v/>
      </c>
      <c r="BQ689" s="41" t="str">
        <f>IF(AA689="Abundant","Estimated frequency within viewshed: Abundant (&gt;500).",IF(AA689="Common","Estimated frequency within viewshed: Common (101-500).",IF(AA689="Frequent","Estimated frequency within viewshed: Frequent (11-100).",IF(AA689="Occasional","Estimated frequency within viewshed: Occasional (6-10).",IF(AA689="Rare","Estimated frequency within viewshed: Rare (1-5).","")))))</f>
        <v/>
      </c>
      <c r="BR689" s="41" t="str">
        <f>IF(B689&lt;&gt;"",B689&amp;". ","")</f>
        <v/>
      </c>
      <c r="BS689" s="41" t="str">
        <f>IF(M689="Same individual","Tissue sample collected.",IF(M689="Same population","Tissue sample collected from another individual in the same population.",""))</f>
        <v/>
      </c>
      <c r="BT689" s="41" t="str">
        <f>IF(R689&lt;&gt;"","Seed sample collected from "&amp;R689&amp;" plants within the same population.","")</f>
        <v/>
      </c>
      <c r="BU689" s="41" t="str">
        <f>IF(AB689&lt;&gt;"",AB689&amp;". ","")</f>
        <v/>
      </c>
      <c r="BV689" s="41" t="str">
        <f>IF(AE689&lt;&gt;"","Landowner: "&amp;AE689&amp;".","")</f>
        <v/>
      </c>
      <c r="BW689" s="41" t="str">
        <f>IF(AF689&lt;&gt;"","Element Occurrence ID: "&amp;AF689&amp;".","")</f>
        <v/>
      </c>
      <c r="BX689" s="41" t="str">
        <f t="shared" si="112"/>
        <v/>
      </c>
      <c r="BY689" t="str">
        <f t="shared" si="113"/>
        <v/>
      </c>
      <c r="BZ689" s="41" t="str">
        <f t="shared" si="114"/>
        <v/>
      </c>
      <c r="CA689" t="str">
        <f t="shared" si="115"/>
        <v/>
      </c>
      <c r="CB689" s="41" t="str">
        <f>IF(AU689&lt;&gt;"","Area immediately surrounding specimen: "&amp;AU689&amp;".","")</f>
        <v/>
      </c>
      <c r="CC689" s="41" t="str">
        <f>IF(T689&lt;&gt;"","Habit: "&amp;T689&amp;".","")</f>
        <v/>
      </c>
      <c r="CD689" s="41" t="str">
        <f>IF(U689&lt;&gt;"","Life history habit: "&amp;U689&amp;".","")</f>
        <v/>
      </c>
      <c r="CE689" s="41" t="str">
        <f>IF(V689&lt;&gt;"","Graminoid habit: "&amp;V689&amp;".","")</f>
        <v/>
      </c>
      <c r="CF689" s="41" t="str">
        <f>IF(W689&lt;&gt;"","Flower color: "&amp;W689&amp;".","")</f>
        <v/>
      </c>
      <c r="CG689" s="41" t="str">
        <f>IF(X689&lt;&gt;"","Height in centimeters: "&amp;X689&amp;".","")</f>
        <v/>
      </c>
      <c r="CH689" s="41" t="str">
        <f>IF(Y689&lt;&gt;"",Y689&amp;".","")</f>
        <v/>
      </c>
      <c r="CI689" s="41" t="str">
        <f t="shared" si="116"/>
        <v/>
      </c>
      <c r="CJ689" t="str">
        <f t="shared" si="117"/>
        <v/>
      </c>
      <c r="CK689" s="41" t="str">
        <f>IF(T689&lt;&gt;"","''habit'':"&amp;"''"&amp;T689&amp;"'',","")</f>
        <v/>
      </c>
      <c r="CL689" s="41" t="str">
        <f>IF(U689&lt;&gt;"","''life cycle habit'':"&amp;"''"&amp;U689&amp;"'',","")</f>
        <v/>
      </c>
      <c r="CM689" s="41" t="str">
        <f>IF(V689&lt;&gt;"","''graminoidHabit'':"&amp;"''"&amp;V689&amp;"'',","")</f>
        <v/>
      </c>
      <c r="CN689" s="41" t="str">
        <f>IF(W689&lt;&gt;"","''flower color'':"&amp;"''"&amp;W689&amp;"'',","")</f>
        <v/>
      </c>
      <c r="CO689" s="41" t="str">
        <f>IF(X689&lt;&gt;"","''heightInCentimeters'':"&amp;X689&amp;",","")</f>
        <v/>
      </c>
      <c r="CP689" s="41" t="str">
        <f>IF(Y689&lt;&gt;"",Y689,"")</f>
        <v/>
      </c>
      <c r="CQ689" s="41" t="str">
        <f t="shared" si="118"/>
        <v/>
      </c>
      <c r="CR689" s="42" t="str">
        <f t="shared" si="119"/>
        <v/>
      </c>
      <c r="CS689" t="str">
        <f t="shared" si="120"/>
        <v/>
      </c>
      <c r="CT689" t="str">
        <f>IF(L689="Y","tissue","")</f>
        <v/>
      </c>
      <c r="CU689" t="str">
        <f>IF(L689="Y","in collection","")</f>
        <v/>
      </c>
      <c r="CV689" t="str">
        <f>IF(L689="Y","dessicated","")</f>
        <v/>
      </c>
    </row>
    <row r="690" spans="1:100" ht="16.5" x14ac:dyDescent="0.3">
      <c r="A690" s="7"/>
      <c r="B690" s="19"/>
      <c r="C690" s="19"/>
      <c r="D690" s="19"/>
      <c r="E690" s="19"/>
      <c r="F690" s="19"/>
      <c r="G690" s="10"/>
      <c r="H690" s="14"/>
      <c r="I690" s="19"/>
      <c r="J690" s="19"/>
      <c r="K690" s="10"/>
      <c r="L690" s="19"/>
      <c r="M690" s="19"/>
      <c r="N690" s="19"/>
      <c r="O690" s="19"/>
      <c r="P690" s="19"/>
      <c r="Q690" s="24"/>
      <c r="R690" s="14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29"/>
      <c r="AL690" s="29"/>
      <c r="AM690" s="7"/>
      <c r="AN690" s="7"/>
      <c r="AO690" s="7"/>
      <c r="AP690" s="19"/>
      <c r="AQ690" s="19"/>
      <c r="AR690" s="19"/>
      <c r="AS690" s="14"/>
      <c r="AT690" s="19"/>
      <c r="AU690" s="19"/>
      <c r="AV690" s="19"/>
      <c r="AW690" s="14"/>
      <c r="AX690" s="19"/>
      <c r="AY690" s="19"/>
      <c r="AZ690" s="19"/>
      <c r="BA690" s="19"/>
      <c r="BB690" s="19"/>
      <c r="BC690" s="19"/>
      <c r="BD690" s="19"/>
      <c r="BE690" s="19"/>
      <c r="BF690" s="14"/>
      <c r="BG690" s="35" t="str">
        <f>IF(BB690&lt;&gt;"","&lt;a href='https://www.inaturalist.org/observations/"&amp;BB690&amp;" 'target='_blank' style='color: blue'&gt;iNaturalist Record: "&amp;BB690&amp;"&lt;/a&gt; ","")</f>
        <v/>
      </c>
      <c r="BH690" s="36" t="str">
        <f>IF(AT690&lt;&gt;"",AT690&amp;". ","")</f>
        <v/>
      </c>
      <c r="BI690" s="36" t="str">
        <f>IF(AV690&lt;&gt;"","Land use/disturbance history: "&amp;AV690&amp;". ","")</f>
        <v/>
      </c>
      <c r="BJ690" s="36" t="str">
        <f>IF(AW690&lt;&gt;"","Slope in degrees: "&amp;AW690&amp;". ","")</f>
        <v/>
      </c>
      <c r="BK690" s="36" t="str">
        <f>IF(AX690&lt;&gt;"","Slope aspect: "&amp;AX690&amp;". ","")</f>
        <v/>
      </c>
      <c r="BL690" s="36" t="str">
        <f>IF(AY690&lt;&gt;"","Soil description: "&amp;AY690&amp;". ","")</f>
        <v/>
      </c>
      <c r="BM690" s="36" t="str">
        <f>IF(BA690&lt;&gt;"","Terrain: "&amp;BA690&amp;". ","")</f>
        <v/>
      </c>
      <c r="BN690" s="36" t="str">
        <f t="shared" si="110"/>
        <v/>
      </c>
      <c r="BO690" t="str">
        <f t="shared" si="111"/>
        <v/>
      </c>
      <c r="BP690" t="str">
        <f>IF(BD690&lt;&gt;"","Permit: "&amp;BD690,"")</f>
        <v/>
      </c>
      <c r="BQ690" s="41" t="str">
        <f>IF(AA690="Abundant","Estimated frequency within viewshed: Abundant (&gt;500).",IF(AA690="Common","Estimated frequency within viewshed: Common (101-500).",IF(AA690="Frequent","Estimated frequency within viewshed: Frequent (11-100).",IF(AA690="Occasional","Estimated frequency within viewshed: Occasional (6-10).",IF(AA690="Rare","Estimated frequency within viewshed: Rare (1-5).","")))))</f>
        <v/>
      </c>
      <c r="BR690" s="41" t="str">
        <f>IF(B690&lt;&gt;"",B690&amp;". ","")</f>
        <v/>
      </c>
      <c r="BS690" s="41" t="str">
        <f>IF(M690="Same individual","Tissue sample collected.",IF(M690="Same population","Tissue sample collected from another individual in the same population.",""))</f>
        <v/>
      </c>
      <c r="BT690" s="41" t="str">
        <f>IF(R690&lt;&gt;"","Seed sample collected from "&amp;R690&amp;" plants within the same population.","")</f>
        <v/>
      </c>
      <c r="BU690" s="41" t="str">
        <f>IF(AB690&lt;&gt;"",AB690&amp;". ","")</f>
        <v/>
      </c>
      <c r="BV690" s="41" t="str">
        <f>IF(AE690&lt;&gt;"","Landowner: "&amp;AE690&amp;".","")</f>
        <v/>
      </c>
      <c r="BW690" s="41" t="str">
        <f>IF(AF690&lt;&gt;"","Element Occurrence ID: "&amp;AF690&amp;".","")</f>
        <v/>
      </c>
      <c r="BX690" s="41" t="str">
        <f t="shared" si="112"/>
        <v/>
      </c>
      <c r="BY690" t="str">
        <f t="shared" si="113"/>
        <v/>
      </c>
      <c r="BZ690" s="41" t="str">
        <f t="shared" si="114"/>
        <v/>
      </c>
      <c r="CA690" t="str">
        <f t="shared" si="115"/>
        <v/>
      </c>
      <c r="CB690" s="41" t="str">
        <f>IF(AU690&lt;&gt;"","Area immediately surrounding specimen: "&amp;AU690&amp;".","")</f>
        <v/>
      </c>
      <c r="CC690" s="41" t="str">
        <f>IF(T690&lt;&gt;"","Habit: "&amp;T690&amp;".","")</f>
        <v/>
      </c>
      <c r="CD690" s="41" t="str">
        <f>IF(U690&lt;&gt;"","Life history habit: "&amp;U690&amp;".","")</f>
        <v/>
      </c>
      <c r="CE690" s="41" t="str">
        <f>IF(V690&lt;&gt;"","Graminoid habit: "&amp;V690&amp;".","")</f>
        <v/>
      </c>
      <c r="CF690" s="41" t="str">
        <f>IF(W690&lt;&gt;"","Flower color: "&amp;W690&amp;".","")</f>
        <v/>
      </c>
      <c r="CG690" s="41" t="str">
        <f>IF(X690&lt;&gt;"","Height in centimeters: "&amp;X690&amp;".","")</f>
        <v/>
      </c>
      <c r="CH690" s="41" t="str">
        <f>IF(Y690&lt;&gt;"",Y690&amp;".","")</f>
        <v/>
      </c>
      <c r="CI690" s="41" t="str">
        <f t="shared" si="116"/>
        <v/>
      </c>
      <c r="CJ690" t="str">
        <f t="shared" si="117"/>
        <v/>
      </c>
      <c r="CK690" s="41" t="str">
        <f>IF(T690&lt;&gt;"","''habit'':"&amp;"''"&amp;T690&amp;"'',","")</f>
        <v/>
      </c>
      <c r="CL690" s="41" t="str">
        <f>IF(U690&lt;&gt;"","''life cycle habit'':"&amp;"''"&amp;U690&amp;"'',","")</f>
        <v/>
      </c>
      <c r="CM690" s="41" t="str">
        <f>IF(V690&lt;&gt;"","''graminoidHabit'':"&amp;"''"&amp;V690&amp;"'',","")</f>
        <v/>
      </c>
      <c r="CN690" s="41" t="str">
        <f>IF(W690&lt;&gt;"","''flower color'':"&amp;"''"&amp;W690&amp;"'',","")</f>
        <v/>
      </c>
      <c r="CO690" s="41" t="str">
        <f>IF(X690&lt;&gt;"","''heightInCentimeters'':"&amp;X690&amp;",","")</f>
        <v/>
      </c>
      <c r="CP690" s="41" t="str">
        <f>IF(Y690&lt;&gt;"",Y690,"")</f>
        <v/>
      </c>
      <c r="CQ690" s="41" t="str">
        <f t="shared" si="118"/>
        <v/>
      </c>
      <c r="CR690" s="42" t="str">
        <f t="shared" si="119"/>
        <v/>
      </c>
      <c r="CS690" t="str">
        <f t="shared" si="120"/>
        <v/>
      </c>
      <c r="CT690" t="str">
        <f>IF(L690="Y","tissue","")</f>
        <v/>
      </c>
      <c r="CU690" t="str">
        <f>IF(L690="Y","in collection","")</f>
        <v/>
      </c>
      <c r="CV690" t="str">
        <f>IF(L690="Y","dessicated","")</f>
        <v/>
      </c>
    </row>
    <row r="691" spans="1:100" ht="16.5" x14ac:dyDescent="0.3">
      <c r="A691" s="7"/>
      <c r="B691" s="19"/>
      <c r="C691" s="19"/>
      <c r="D691" s="19"/>
      <c r="E691" s="19"/>
      <c r="F691" s="19"/>
      <c r="G691" s="10"/>
      <c r="H691" s="14"/>
      <c r="I691" s="19"/>
      <c r="J691" s="19"/>
      <c r="K691" s="10"/>
      <c r="L691" s="19"/>
      <c r="M691" s="19"/>
      <c r="N691" s="19"/>
      <c r="O691" s="19"/>
      <c r="P691" s="19"/>
      <c r="Q691" s="24"/>
      <c r="R691" s="14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29"/>
      <c r="AL691" s="29"/>
      <c r="AM691" s="7"/>
      <c r="AN691" s="7"/>
      <c r="AO691" s="7"/>
      <c r="AP691" s="19"/>
      <c r="AQ691" s="19"/>
      <c r="AR691" s="19"/>
      <c r="AS691" s="14"/>
      <c r="AT691" s="19"/>
      <c r="AU691" s="19"/>
      <c r="AV691" s="19"/>
      <c r="AW691" s="14"/>
      <c r="AX691" s="19"/>
      <c r="AY691" s="19"/>
      <c r="AZ691" s="19"/>
      <c r="BA691" s="19"/>
      <c r="BB691" s="19"/>
      <c r="BC691" s="19"/>
      <c r="BD691" s="19"/>
      <c r="BE691" s="19"/>
      <c r="BF691" s="14"/>
      <c r="BG691" s="35" t="str">
        <f>IF(BB691&lt;&gt;"","&lt;a href='https://www.inaturalist.org/observations/"&amp;BB691&amp;" 'target='_blank' style='color: blue'&gt;iNaturalist Record: "&amp;BB691&amp;"&lt;/a&gt; ","")</f>
        <v/>
      </c>
      <c r="BH691" s="36" t="str">
        <f>IF(AT691&lt;&gt;"",AT691&amp;". ","")</f>
        <v/>
      </c>
      <c r="BI691" s="36" t="str">
        <f>IF(AV691&lt;&gt;"","Land use/disturbance history: "&amp;AV691&amp;". ","")</f>
        <v/>
      </c>
      <c r="BJ691" s="36" t="str">
        <f>IF(AW691&lt;&gt;"","Slope in degrees: "&amp;AW691&amp;". ","")</f>
        <v/>
      </c>
      <c r="BK691" s="36" t="str">
        <f>IF(AX691&lt;&gt;"","Slope aspect: "&amp;AX691&amp;". ","")</f>
        <v/>
      </c>
      <c r="BL691" s="36" t="str">
        <f>IF(AY691&lt;&gt;"","Soil description: "&amp;AY691&amp;". ","")</f>
        <v/>
      </c>
      <c r="BM691" s="36" t="str">
        <f>IF(BA691&lt;&gt;"","Terrain: "&amp;BA691&amp;". ","")</f>
        <v/>
      </c>
      <c r="BN691" s="36" t="str">
        <f t="shared" si="110"/>
        <v/>
      </c>
      <c r="BO691" t="str">
        <f t="shared" si="111"/>
        <v/>
      </c>
      <c r="BP691" t="str">
        <f>IF(BD691&lt;&gt;"","Permit: "&amp;BD691,"")</f>
        <v/>
      </c>
      <c r="BQ691" s="41" t="str">
        <f>IF(AA691="Abundant","Estimated frequency within viewshed: Abundant (&gt;500).",IF(AA691="Common","Estimated frequency within viewshed: Common (101-500).",IF(AA691="Frequent","Estimated frequency within viewshed: Frequent (11-100).",IF(AA691="Occasional","Estimated frequency within viewshed: Occasional (6-10).",IF(AA691="Rare","Estimated frequency within viewshed: Rare (1-5).","")))))</f>
        <v/>
      </c>
      <c r="BR691" s="41" t="str">
        <f>IF(B691&lt;&gt;"",B691&amp;". ","")</f>
        <v/>
      </c>
      <c r="BS691" s="41" t="str">
        <f>IF(M691="Same individual","Tissue sample collected.",IF(M691="Same population","Tissue sample collected from another individual in the same population.",""))</f>
        <v/>
      </c>
      <c r="BT691" s="41" t="str">
        <f>IF(R691&lt;&gt;"","Seed sample collected from "&amp;R691&amp;" plants within the same population.","")</f>
        <v/>
      </c>
      <c r="BU691" s="41" t="str">
        <f>IF(AB691&lt;&gt;"",AB691&amp;". ","")</f>
        <v/>
      </c>
      <c r="BV691" s="41" t="str">
        <f>IF(AE691&lt;&gt;"","Landowner: "&amp;AE691&amp;".","")</f>
        <v/>
      </c>
      <c r="BW691" s="41" t="str">
        <f>IF(AF691&lt;&gt;"","Element Occurrence ID: "&amp;AF691&amp;".","")</f>
        <v/>
      </c>
      <c r="BX691" s="41" t="str">
        <f t="shared" si="112"/>
        <v/>
      </c>
      <c r="BY691" t="str">
        <f t="shared" si="113"/>
        <v/>
      </c>
      <c r="BZ691" s="41" t="str">
        <f t="shared" si="114"/>
        <v/>
      </c>
      <c r="CA691" t="str">
        <f t="shared" si="115"/>
        <v/>
      </c>
      <c r="CB691" s="41" t="str">
        <f>IF(AU691&lt;&gt;"","Area immediately surrounding specimen: "&amp;AU691&amp;".","")</f>
        <v/>
      </c>
      <c r="CC691" s="41" t="str">
        <f>IF(T691&lt;&gt;"","Habit: "&amp;T691&amp;".","")</f>
        <v/>
      </c>
      <c r="CD691" s="41" t="str">
        <f>IF(U691&lt;&gt;"","Life history habit: "&amp;U691&amp;".","")</f>
        <v/>
      </c>
      <c r="CE691" s="41" t="str">
        <f>IF(V691&lt;&gt;"","Graminoid habit: "&amp;V691&amp;".","")</f>
        <v/>
      </c>
      <c r="CF691" s="41" t="str">
        <f>IF(W691&lt;&gt;"","Flower color: "&amp;W691&amp;".","")</f>
        <v/>
      </c>
      <c r="CG691" s="41" t="str">
        <f>IF(X691&lt;&gt;"","Height in centimeters: "&amp;X691&amp;".","")</f>
        <v/>
      </c>
      <c r="CH691" s="41" t="str">
        <f>IF(Y691&lt;&gt;"",Y691&amp;".","")</f>
        <v/>
      </c>
      <c r="CI691" s="41" t="str">
        <f t="shared" si="116"/>
        <v/>
      </c>
      <c r="CJ691" t="str">
        <f t="shared" si="117"/>
        <v/>
      </c>
      <c r="CK691" s="41" t="str">
        <f>IF(T691&lt;&gt;"","''habit'':"&amp;"''"&amp;T691&amp;"'',","")</f>
        <v/>
      </c>
      <c r="CL691" s="41" t="str">
        <f>IF(U691&lt;&gt;"","''life cycle habit'':"&amp;"''"&amp;U691&amp;"'',","")</f>
        <v/>
      </c>
      <c r="CM691" s="41" t="str">
        <f>IF(V691&lt;&gt;"","''graminoidHabit'':"&amp;"''"&amp;V691&amp;"'',","")</f>
        <v/>
      </c>
      <c r="CN691" s="41" t="str">
        <f>IF(W691&lt;&gt;"","''flower color'':"&amp;"''"&amp;W691&amp;"'',","")</f>
        <v/>
      </c>
      <c r="CO691" s="41" t="str">
        <f>IF(X691&lt;&gt;"","''heightInCentimeters'':"&amp;X691&amp;",","")</f>
        <v/>
      </c>
      <c r="CP691" s="41" t="str">
        <f>IF(Y691&lt;&gt;"",Y691,"")</f>
        <v/>
      </c>
      <c r="CQ691" s="41" t="str">
        <f t="shared" si="118"/>
        <v/>
      </c>
      <c r="CR691" s="42" t="str">
        <f t="shared" si="119"/>
        <v/>
      </c>
      <c r="CS691" t="str">
        <f t="shared" si="120"/>
        <v/>
      </c>
      <c r="CT691" t="str">
        <f>IF(L691="Y","tissue","")</f>
        <v/>
      </c>
      <c r="CU691" t="str">
        <f>IF(L691="Y","in collection","")</f>
        <v/>
      </c>
      <c r="CV691" t="str">
        <f>IF(L691="Y","dessicated","")</f>
        <v/>
      </c>
    </row>
    <row r="692" spans="1:100" ht="16.5" x14ac:dyDescent="0.3">
      <c r="A692" s="7"/>
      <c r="B692" s="19"/>
      <c r="C692" s="19"/>
      <c r="D692" s="19"/>
      <c r="E692" s="19"/>
      <c r="F692" s="19"/>
      <c r="G692" s="10"/>
      <c r="H692" s="14"/>
      <c r="I692" s="19"/>
      <c r="J692" s="19"/>
      <c r="K692" s="10"/>
      <c r="L692" s="19"/>
      <c r="M692" s="19"/>
      <c r="N692" s="19"/>
      <c r="O692" s="19"/>
      <c r="P692" s="19"/>
      <c r="Q692" s="24"/>
      <c r="R692" s="14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29"/>
      <c r="AL692" s="29"/>
      <c r="AM692" s="7"/>
      <c r="AN692" s="7"/>
      <c r="AO692" s="7"/>
      <c r="AP692" s="19"/>
      <c r="AQ692" s="19"/>
      <c r="AR692" s="19"/>
      <c r="AS692" s="14"/>
      <c r="AT692" s="19"/>
      <c r="AU692" s="19"/>
      <c r="AV692" s="19"/>
      <c r="AW692" s="14"/>
      <c r="AX692" s="19"/>
      <c r="AY692" s="19"/>
      <c r="AZ692" s="19"/>
      <c r="BA692" s="19"/>
      <c r="BB692" s="19"/>
      <c r="BC692" s="19"/>
      <c r="BD692" s="19"/>
      <c r="BE692" s="19"/>
      <c r="BF692" s="14"/>
      <c r="BG692" s="35" t="str">
        <f>IF(BB692&lt;&gt;"","&lt;a href='https://www.inaturalist.org/observations/"&amp;BB692&amp;" 'target='_blank' style='color: blue'&gt;iNaturalist Record: "&amp;BB692&amp;"&lt;/a&gt; ","")</f>
        <v/>
      </c>
      <c r="BH692" s="36" t="str">
        <f>IF(AT692&lt;&gt;"",AT692&amp;". ","")</f>
        <v/>
      </c>
      <c r="BI692" s="36" t="str">
        <f>IF(AV692&lt;&gt;"","Land use/disturbance history: "&amp;AV692&amp;". ","")</f>
        <v/>
      </c>
      <c r="BJ692" s="36" t="str">
        <f>IF(AW692&lt;&gt;"","Slope in degrees: "&amp;AW692&amp;". ","")</f>
        <v/>
      </c>
      <c r="BK692" s="36" t="str">
        <f>IF(AX692&lt;&gt;"","Slope aspect: "&amp;AX692&amp;". ","")</f>
        <v/>
      </c>
      <c r="BL692" s="36" t="str">
        <f>IF(AY692&lt;&gt;"","Soil description: "&amp;AY692&amp;". ","")</f>
        <v/>
      </c>
      <c r="BM692" s="36" t="str">
        <f>IF(BA692&lt;&gt;"","Terrain: "&amp;BA692&amp;". ","")</f>
        <v/>
      </c>
      <c r="BN692" s="36" t="str">
        <f t="shared" si="110"/>
        <v/>
      </c>
      <c r="BO692" t="str">
        <f t="shared" si="111"/>
        <v/>
      </c>
      <c r="BP692" t="str">
        <f>IF(BD692&lt;&gt;"","Permit: "&amp;BD692,"")</f>
        <v/>
      </c>
      <c r="BQ692" s="41" t="str">
        <f>IF(AA692="Abundant","Estimated frequency within viewshed: Abundant (&gt;500).",IF(AA692="Common","Estimated frequency within viewshed: Common (101-500).",IF(AA692="Frequent","Estimated frequency within viewshed: Frequent (11-100).",IF(AA692="Occasional","Estimated frequency within viewshed: Occasional (6-10).",IF(AA692="Rare","Estimated frequency within viewshed: Rare (1-5).","")))))</f>
        <v/>
      </c>
      <c r="BR692" s="41" t="str">
        <f>IF(B692&lt;&gt;"",B692&amp;". ","")</f>
        <v/>
      </c>
      <c r="BS692" s="41" t="str">
        <f>IF(M692="Same individual","Tissue sample collected.",IF(M692="Same population","Tissue sample collected from another individual in the same population.",""))</f>
        <v/>
      </c>
      <c r="BT692" s="41" t="str">
        <f>IF(R692&lt;&gt;"","Seed sample collected from "&amp;R692&amp;" plants within the same population.","")</f>
        <v/>
      </c>
      <c r="BU692" s="41" t="str">
        <f>IF(AB692&lt;&gt;"",AB692&amp;". ","")</f>
        <v/>
      </c>
      <c r="BV692" s="41" t="str">
        <f>IF(AE692&lt;&gt;"","Landowner: "&amp;AE692&amp;".","")</f>
        <v/>
      </c>
      <c r="BW692" s="41" t="str">
        <f>IF(AF692&lt;&gt;"","Element Occurrence ID: "&amp;AF692&amp;".","")</f>
        <v/>
      </c>
      <c r="BX692" s="41" t="str">
        <f t="shared" si="112"/>
        <v/>
      </c>
      <c r="BY692" t="str">
        <f t="shared" si="113"/>
        <v/>
      </c>
      <c r="BZ692" s="41" t="str">
        <f t="shared" si="114"/>
        <v/>
      </c>
      <c r="CA692" t="str">
        <f t="shared" si="115"/>
        <v/>
      </c>
      <c r="CB692" s="41" t="str">
        <f>IF(AU692&lt;&gt;"","Area immediately surrounding specimen: "&amp;AU692&amp;".","")</f>
        <v/>
      </c>
      <c r="CC692" s="41" t="str">
        <f>IF(T692&lt;&gt;"","Habit: "&amp;T692&amp;".","")</f>
        <v/>
      </c>
      <c r="CD692" s="41" t="str">
        <f>IF(U692&lt;&gt;"","Life history habit: "&amp;U692&amp;".","")</f>
        <v/>
      </c>
      <c r="CE692" s="41" t="str">
        <f>IF(V692&lt;&gt;"","Graminoid habit: "&amp;V692&amp;".","")</f>
        <v/>
      </c>
      <c r="CF692" s="41" t="str">
        <f>IF(W692&lt;&gt;"","Flower color: "&amp;W692&amp;".","")</f>
        <v/>
      </c>
      <c r="CG692" s="41" t="str">
        <f>IF(X692&lt;&gt;"","Height in centimeters: "&amp;X692&amp;".","")</f>
        <v/>
      </c>
      <c r="CH692" s="41" t="str">
        <f>IF(Y692&lt;&gt;"",Y692&amp;".","")</f>
        <v/>
      </c>
      <c r="CI692" s="41" t="str">
        <f t="shared" si="116"/>
        <v/>
      </c>
      <c r="CJ692" t="str">
        <f t="shared" si="117"/>
        <v/>
      </c>
      <c r="CK692" s="41" t="str">
        <f>IF(T692&lt;&gt;"","''habit'':"&amp;"''"&amp;T692&amp;"'',","")</f>
        <v/>
      </c>
      <c r="CL692" s="41" t="str">
        <f>IF(U692&lt;&gt;"","''life cycle habit'':"&amp;"''"&amp;U692&amp;"'',","")</f>
        <v/>
      </c>
      <c r="CM692" s="41" t="str">
        <f>IF(V692&lt;&gt;"","''graminoidHabit'':"&amp;"''"&amp;V692&amp;"'',","")</f>
        <v/>
      </c>
      <c r="CN692" s="41" t="str">
        <f>IF(W692&lt;&gt;"","''flower color'':"&amp;"''"&amp;W692&amp;"'',","")</f>
        <v/>
      </c>
      <c r="CO692" s="41" t="str">
        <f>IF(X692&lt;&gt;"","''heightInCentimeters'':"&amp;X692&amp;",","")</f>
        <v/>
      </c>
      <c r="CP692" s="41" t="str">
        <f>IF(Y692&lt;&gt;"",Y692,"")</f>
        <v/>
      </c>
      <c r="CQ692" s="41" t="str">
        <f t="shared" si="118"/>
        <v/>
      </c>
      <c r="CR692" s="42" t="str">
        <f t="shared" si="119"/>
        <v/>
      </c>
      <c r="CS692" t="str">
        <f t="shared" si="120"/>
        <v/>
      </c>
      <c r="CT692" t="str">
        <f>IF(L692="Y","tissue","")</f>
        <v/>
      </c>
      <c r="CU692" t="str">
        <f>IF(L692="Y","in collection","")</f>
        <v/>
      </c>
      <c r="CV692" t="str">
        <f>IF(L692="Y","dessicated","")</f>
        <v/>
      </c>
    </row>
    <row r="693" spans="1:100" ht="16.5" x14ac:dyDescent="0.3">
      <c r="A693" s="7"/>
      <c r="B693" s="19"/>
      <c r="C693" s="19"/>
      <c r="D693" s="19"/>
      <c r="E693" s="19"/>
      <c r="F693" s="19"/>
      <c r="G693" s="10"/>
      <c r="H693" s="14"/>
      <c r="I693" s="19"/>
      <c r="J693" s="19"/>
      <c r="K693" s="10"/>
      <c r="L693" s="19"/>
      <c r="M693" s="19"/>
      <c r="N693" s="19"/>
      <c r="O693" s="19"/>
      <c r="P693" s="19"/>
      <c r="Q693" s="24"/>
      <c r="R693" s="14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29"/>
      <c r="AL693" s="29"/>
      <c r="AM693" s="7"/>
      <c r="AN693" s="7"/>
      <c r="AO693" s="7"/>
      <c r="AP693" s="19"/>
      <c r="AQ693" s="19"/>
      <c r="AR693" s="19"/>
      <c r="AS693" s="14"/>
      <c r="AT693" s="19"/>
      <c r="AU693" s="19"/>
      <c r="AV693" s="19"/>
      <c r="AW693" s="14"/>
      <c r="AX693" s="19"/>
      <c r="AY693" s="19"/>
      <c r="AZ693" s="19"/>
      <c r="BA693" s="19"/>
      <c r="BB693" s="19"/>
      <c r="BC693" s="19"/>
      <c r="BD693" s="19"/>
      <c r="BE693" s="19"/>
      <c r="BF693" s="14"/>
      <c r="BG693" s="35" t="str">
        <f>IF(BB693&lt;&gt;"","&lt;a href='https://www.inaturalist.org/observations/"&amp;BB693&amp;" 'target='_blank' style='color: blue'&gt;iNaturalist Record: "&amp;BB693&amp;"&lt;/a&gt; ","")</f>
        <v/>
      </c>
      <c r="BH693" s="36" t="str">
        <f>IF(AT693&lt;&gt;"",AT693&amp;". ","")</f>
        <v/>
      </c>
      <c r="BI693" s="36" t="str">
        <f>IF(AV693&lt;&gt;"","Land use/disturbance history: "&amp;AV693&amp;". ","")</f>
        <v/>
      </c>
      <c r="BJ693" s="36" t="str">
        <f>IF(AW693&lt;&gt;"","Slope in degrees: "&amp;AW693&amp;". ","")</f>
        <v/>
      </c>
      <c r="BK693" s="36" t="str">
        <f>IF(AX693&lt;&gt;"","Slope aspect: "&amp;AX693&amp;". ","")</f>
        <v/>
      </c>
      <c r="BL693" s="36" t="str">
        <f>IF(AY693&lt;&gt;"","Soil description: "&amp;AY693&amp;". ","")</f>
        <v/>
      </c>
      <c r="BM693" s="36" t="str">
        <f>IF(BA693&lt;&gt;"","Terrain: "&amp;BA693&amp;". ","")</f>
        <v/>
      </c>
      <c r="BN693" s="36" t="str">
        <f t="shared" si="110"/>
        <v/>
      </c>
      <c r="BO693" t="str">
        <f t="shared" si="111"/>
        <v/>
      </c>
      <c r="BP693" t="str">
        <f>IF(BD693&lt;&gt;"","Permit: "&amp;BD693,"")</f>
        <v/>
      </c>
      <c r="BQ693" s="41" t="str">
        <f>IF(AA693="Abundant","Estimated frequency within viewshed: Abundant (&gt;500).",IF(AA693="Common","Estimated frequency within viewshed: Common (101-500).",IF(AA693="Frequent","Estimated frequency within viewshed: Frequent (11-100).",IF(AA693="Occasional","Estimated frequency within viewshed: Occasional (6-10).",IF(AA693="Rare","Estimated frequency within viewshed: Rare (1-5).","")))))</f>
        <v/>
      </c>
      <c r="BR693" s="41" t="str">
        <f>IF(B693&lt;&gt;"",B693&amp;". ","")</f>
        <v/>
      </c>
      <c r="BS693" s="41" t="str">
        <f>IF(M693="Same individual","Tissue sample collected.",IF(M693="Same population","Tissue sample collected from another individual in the same population.",""))</f>
        <v/>
      </c>
      <c r="BT693" s="41" t="str">
        <f>IF(R693&lt;&gt;"","Seed sample collected from "&amp;R693&amp;" plants within the same population.","")</f>
        <v/>
      </c>
      <c r="BU693" s="41" t="str">
        <f>IF(AB693&lt;&gt;"",AB693&amp;". ","")</f>
        <v/>
      </c>
      <c r="BV693" s="41" t="str">
        <f>IF(AE693&lt;&gt;"","Landowner: "&amp;AE693&amp;".","")</f>
        <v/>
      </c>
      <c r="BW693" s="41" t="str">
        <f>IF(AF693&lt;&gt;"","Element Occurrence ID: "&amp;AF693&amp;".","")</f>
        <v/>
      </c>
      <c r="BX693" s="41" t="str">
        <f t="shared" si="112"/>
        <v/>
      </c>
      <c r="BY693" t="str">
        <f t="shared" si="113"/>
        <v/>
      </c>
      <c r="BZ693" s="41" t="str">
        <f t="shared" si="114"/>
        <v/>
      </c>
      <c r="CA693" t="str">
        <f t="shared" si="115"/>
        <v/>
      </c>
      <c r="CB693" s="41" t="str">
        <f>IF(AU693&lt;&gt;"","Area immediately surrounding specimen: "&amp;AU693&amp;".","")</f>
        <v/>
      </c>
      <c r="CC693" s="41" t="str">
        <f>IF(T693&lt;&gt;"","Habit: "&amp;T693&amp;".","")</f>
        <v/>
      </c>
      <c r="CD693" s="41" t="str">
        <f>IF(U693&lt;&gt;"","Life history habit: "&amp;U693&amp;".","")</f>
        <v/>
      </c>
      <c r="CE693" s="41" t="str">
        <f>IF(V693&lt;&gt;"","Graminoid habit: "&amp;V693&amp;".","")</f>
        <v/>
      </c>
      <c r="CF693" s="41" t="str">
        <f>IF(W693&lt;&gt;"","Flower color: "&amp;W693&amp;".","")</f>
        <v/>
      </c>
      <c r="CG693" s="41" t="str">
        <f>IF(X693&lt;&gt;"","Height in centimeters: "&amp;X693&amp;".","")</f>
        <v/>
      </c>
      <c r="CH693" s="41" t="str">
        <f>IF(Y693&lt;&gt;"",Y693&amp;".","")</f>
        <v/>
      </c>
      <c r="CI693" s="41" t="str">
        <f t="shared" si="116"/>
        <v/>
      </c>
      <c r="CJ693" t="str">
        <f t="shared" si="117"/>
        <v/>
      </c>
      <c r="CK693" s="41" t="str">
        <f>IF(T693&lt;&gt;"","''habit'':"&amp;"''"&amp;T693&amp;"'',","")</f>
        <v/>
      </c>
      <c r="CL693" s="41" t="str">
        <f>IF(U693&lt;&gt;"","''life cycle habit'':"&amp;"''"&amp;U693&amp;"'',","")</f>
        <v/>
      </c>
      <c r="CM693" s="41" t="str">
        <f>IF(V693&lt;&gt;"","''graminoidHabit'':"&amp;"''"&amp;V693&amp;"'',","")</f>
        <v/>
      </c>
      <c r="CN693" s="41" t="str">
        <f>IF(W693&lt;&gt;"","''flower color'':"&amp;"''"&amp;W693&amp;"'',","")</f>
        <v/>
      </c>
      <c r="CO693" s="41" t="str">
        <f>IF(X693&lt;&gt;"","''heightInCentimeters'':"&amp;X693&amp;",","")</f>
        <v/>
      </c>
      <c r="CP693" s="41" t="str">
        <f>IF(Y693&lt;&gt;"",Y693,"")</f>
        <v/>
      </c>
      <c r="CQ693" s="41" t="str">
        <f t="shared" si="118"/>
        <v/>
      </c>
      <c r="CR693" s="42" t="str">
        <f t="shared" si="119"/>
        <v/>
      </c>
      <c r="CS693" t="str">
        <f t="shared" si="120"/>
        <v/>
      </c>
      <c r="CT693" t="str">
        <f>IF(L693="Y","tissue","")</f>
        <v/>
      </c>
      <c r="CU693" t="str">
        <f>IF(L693="Y","in collection","")</f>
        <v/>
      </c>
      <c r="CV693" t="str">
        <f>IF(L693="Y","dessicated","")</f>
        <v/>
      </c>
    </row>
    <row r="694" spans="1:100" ht="16.5" x14ac:dyDescent="0.3">
      <c r="A694" s="7"/>
      <c r="B694" s="19"/>
      <c r="C694" s="19"/>
      <c r="D694" s="19"/>
      <c r="E694" s="19"/>
      <c r="F694" s="19"/>
      <c r="G694" s="10"/>
      <c r="H694" s="14"/>
      <c r="I694" s="19"/>
      <c r="J694" s="19"/>
      <c r="K694" s="10"/>
      <c r="L694" s="19"/>
      <c r="M694" s="19"/>
      <c r="N694" s="19"/>
      <c r="O694" s="19"/>
      <c r="P694" s="19"/>
      <c r="Q694" s="24"/>
      <c r="R694" s="14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29"/>
      <c r="AL694" s="29"/>
      <c r="AM694" s="7"/>
      <c r="AN694" s="7"/>
      <c r="AO694" s="7"/>
      <c r="AP694" s="19"/>
      <c r="AQ694" s="19"/>
      <c r="AR694" s="19"/>
      <c r="AS694" s="14"/>
      <c r="AT694" s="19"/>
      <c r="AU694" s="19"/>
      <c r="AV694" s="19"/>
      <c r="AW694" s="14"/>
      <c r="AX694" s="19"/>
      <c r="AY694" s="19"/>
      <c r="AZ694" s="19"/>
      <c r="BA694" s="19"/>
      <c r="BB694" s="19"/>
      <c r="BC694" s="19"/>
      <c r="BD694" s="19"/>
      <c r="BE694" s="19"/>
      <c r="BF694" s="14"/>
      <c r="BG694" s="35" t="str">
        <f>IF(BB694&lt;&gt;"","&lt;a href='https://www.inaturalist.org/observations/"&amp;BB694&amp;" 'target='_blank' style='color: blue'&gt;iNaturalist Record: "&amp;BB694&amp;"&lt;/a&gt; ","")</f>
        <v/>
      </c>
      <c r="BH694" s="36" t="str">
        <f>IF(AT694&lt;&gt;"",AT694&amp;". ","")</f>
        <v/>
      </c>
      <c r="BI694" s="36" t="str">
        <f>IF(AV694&lt;&gt;"","Land use/disturbance history: "&amp;AV694&amp;". ","")</f>
        <v/>
      </c>
      <c r="BJ694" s="36" t="str">
        <f>IF(AW694&lt;&gt;"","Slope in degrees: "&amp;AW694&amp;". ","")</f>
        <v/>
      </c>
      <c r="BK694" s="36" t="str">
        <f>IF(AX694&lt;&gt;"","Slope aspect: "&amp;AX694&amp;". ","")</f>
        <v/>
      </c>
      <c r="BL694" s="36" t="str">
        <f>IF(AY694&lt;&gt;"","Soil description: "&amp;AY694&amp;". ","")</f>
        <v/>
      </c>
      <c r="BM694" s="36" t="str">
        <f>IF(BA694&lt;&gt;"","Terrain: "&amp;BA694&amp;". ","")</f>
        <v/>
      </c>
      <c r="BN694" s="36" t="str">
        <f t="shared" si="110"/>
        <v/>
      </c>
      <c r="BO694" t="str">
        <f t="shared" si="111"/>
        <v/>
      </c>
      <c r="BP694" t="str">
        <f>IF(BD694&lt;&gt;"","Permit: "&amp;BD694,"")</f>
        <v/>
      </c>
      <c r="BQ694" s="41" t="str">
        <f>IF(AA694="Abundant","Estimated frequency within viewshed: Abundant (&gt;500).",IF(AA694="Common","Estimated frequency within viewshed: Common (101-500).",IF(AA694="Frequent","Estimated frequency within viewshed: Frequent (11-100).",IF(AA694="Occasional","Estimated frequency within viewshed: Occasional (6-10).",IF(AA694="Rare","Estimated frequency within viewshed: Rare (1-5).","")))))</f>
        <v/>
      </c>
      <c r="BR694" s="41" t="str">
        <f>IF(B694&lt;&gt;"",B694&amp;". ","")</f>
        <v/>
      </c>
      <c r="BS694" s="41" t="str">
        <f>IF(M694="Same individual","Tissue sample collected.",IF(M694="Same population","Tissue sample collected from another individual in the same population.",""))</f>
        <v/>
      </c>
      <c r="BT694" s="41" t="str">
        <f>IF(R694&lt;&gt;"","Seed sample collected from "&amp;R694&amp;" plants within the same population.","")</f>
        <v/>
      </c>
      <c r="BU694" s="41" t="str">
        <f>IF(AB694&lt;&gt;"",AB694&amp;". ","")</f>
        <v/>
      </c>
      <c r="BV694" s="41" t="str">
        <f>IF(AE694&lt;&gt;"","Landowner: "&amp;AE694&amp;".","")</f>
        <v/>
      </c>
      <c r="BW694" s="41" t="str">
        <f>IF(AF694&lt;&gt;"","Element Occurrence ID: "&amp;AF694&amp;".","")</f>
        <v/>
      </c>
      <c r="BX694" s="41" t="str">
        <f t="shared" si="112"/>
        <v/>
      </c>
      <c r="BY694" t="str">
        <f t="shared" si="113"/>
        <v/>
      </c>
      <c r="BZ694" s="41" t="str">
        <f t="shared" si="114"/>
        <v/>
      </c>
      <c r="CA694" t="str">
        <f t="shared" si="115"/>
        <v/>
      </c>
      <c r="CB694" s="41" t="str">
        <f>IF(AU694&lt;&gt;"","Area immediately surrounding specimen: "&amp;AU694&amp;".","")</f>
        <v/>
      </c>
      <c r="CC694" s="41" t="str">
        <f>IF(T694&lt;&gt;"","Habit: "&amp;T694&amp;".","")</f>
        <v/>
      </c>
      <c r="CD694" s="41" t="str">
        <f>IF(U694&lt;&gt;"","Life history habit: "&amp;U694&amp;".","")</f>
        <v/>
      </c>
      <c r="CE694" s="41" t="str">
        <f>IF(V694&lt;&gt;"","Graminoid habit: "&amp;V694&amp;".","")</f>
        <v/>
      </c>
      <c r="CF694" s="41" t="str">
        <f>IF(W694&lt;&gt;"","Flower color: "&amp;W694&amp;".","")</f>
        <v/>
      </c>
      <c r="CG694" s="41" t="str">
        <f>IF(X694&lt;&gt;"","Height in centimeters: "&amp;X694&amp;".","")</f>
        <v/>
      </c>
      <c r="CH694" s="41" t="str">
        <f>IF(Y694&lt;&gt;"",Y694&amp;".","")</f>
        <v/>
      </c>
      <c r="CI694" s="41" t="str">
        <f t="shared" si="116"/>
        <v/>
      </c>
      <c r="CJ694" t="str">
        <f t="shared" si="117"/>
        <v/>
      </c>
      <c r="CK694" s="41" t="str">
        <f>IF(T694&lt;&gt;"","''habit'':"&amp;"''"&amp;T694&amp;"'',","")</f>
        <v/>
      </c>
      <c r="CL694" s="41" t="str">
        <f>IF(U694&lt;&gt;"","''life cycle habit'':"&amp;"''"&amp;U694&amp;"'',","")</f>
        <v/>
      </c>
      <c r="CM694" s="41" t="str">
        <f>IF(V694&lt;&gt;"","''graminoidHabit'':"&amp;"''"&amp;V694&amp;"'',","")</f>
        <v/>
      </c>
      <c r="CN694" s="41" t="str">
        <f>IF(W694&lt;&gt;"","''flower color'':"&amp;"''"&amp;W694&amp;"'',","")</f>
        <v/>
      </c>
      <c r="CO694" s="41" t="str">
        <f>IF(X694&lt;&gt;"","''heightInCentimeters'':"&amp;X694&amp;",","")</f>
        <v/>
      </c>
      <c r="CP694" s="41" t="str">
        <f>IF(Y694&lt;&gt;"",Y694,"")</f>
        <v/>
      </c>
      <c r="CQ694" s="41" t="str">
        <f t="shared" si="118"/>
        <v/>
      </c>
      <c r="CR694" s="42" t="str">
        <f t="shared" si="119"/>
        <v/>
      </c>
      <c r="CS694" t="str">
        <f t="shared" si="120"/>
        <v/>
      </c>
      <c r="CT694" t="str">
        <f>IF(L694="Y","tissue","")</f>
        <v/>
      </c>
      <c r="CU694" t="str">
        <f>IF(L694="Y","in collection","")</f>
        <v/>
      </c>
      <c r="CV694" t="str">
        <f>IF(L694="Y","dessicated","")</f>
        <v/>
      </c>
    </row>
    <row r="695" spans="1:100" ht="16.5" x14ac:dyDescent="0.3">
      <c r="A695" s="7"/>
      <c r="B695" s="19"/>
      <c r="C695" s="19"/>
      <c r="D695" s="19"/>
      <c r="E695" s="19"/>
      <c r="F695" s="19"/>
      <c r="G695" s="10"/>
      <c r="H695" s="14"/>
      <c r="I695" s="19"/>
      <c r="J695" s="19"/>
      <c r="K695" s="10"/>
      <c r="L695" s="19"/>
      <c r="M695" s="19"/>
      <c r="N695" s="19"/>
      <c r="O695" s="19"/>
      <c r="P695" s="19"/>
      <c r="Q695" s="24"/>
      <c r="R695" s="14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29"/>
      <c r="AL695" s="29"/>
      <c r="AM695" s="7"/>
      <c r="AN695" s="7"/>
      <c r="AO695" s="7"/>
      <c r="AP695" s="19"/>
      <c r="AQ695" s="19"/>
      <c r="AR695" s="19"/>
      <c r="AS695" s="14"/>
      <c r="AT695" s="19"/>
      <c r="AU695" s="19"/>
      <c r="AV695" s="19"/>
      <c r="AW695" s="14"/>
      <c r="AX695" s="19"/>
      <c r="AY695" s="19"/>
      <c r="AZ695" s="19"/>
      <c r="BA695" s="19"/>
      <c r="BB695" s="19"/>
      <c r="BC695" s="19"/>
      <c r="BD695" s="19"/>
      <c r="BE695" s="19"/>
      <c r="BF695" s="14"/>
      <c r="BG695" s="35" t="str">
        <f>IF(BB695&lt;&gt;"","&lt;a href='https://www.inaturalist.org/observations/"&amp;BB695&amp;" 'target='_blank' style='color: blue'&gt;iNaturalist Record: "&amp;BB695&amp;"&lt;/a&gt; ","")</f>
        <v/>
      </c>
      <c r="BH695" s="36" t="str">
        <f>IF(AT695&lt;&gt;"",AT695&amp;". ","")</f>
        <v/>
      </c>
      <c r="BI695" s="36" t="str">
        <f>IF(AV695&lt;&gt;"","Land use/disturbance history: "&amp;AV695&amp;". ","")</f>
        <v/>
      </c>
      <c r="BJ695" s="36" t="str">
        <f>IF(AW695&lt;&gt;"","Slope in degrees: "&amp;AW695&amp;". ","")</f>
        <v/>
      </c>
      <c r="BK695" s="36" t="str">
        <f>IF(AX695&lt;&gt;"","Slope aspect: "&amp;AX695&amp;". ","")</f>
        <v/>
      </c>
      <c r="BL695" s="36" t="str">
        <f>IF(AY695&lt;&gt;"","Soil description: "&amp;AY695&amp;". ","")</f>
        <v/>
      </c>
      <c r="BM695" s="36" t="str">
        <f>IF(BA695&lt;&gt;"","Terrain: "&amp;BA695&amp;". ","")</f>
        <v/>
      </c>
      <c r="BN695" s="36" t="str">
        <f t="shared" si="110"/>
        <v/>
      </c>
      <c r="BO695" t="str">
        <f t="shared" si="111"/>
        <v/>
      </c>
      <c r="BP695" t="str">
        <f>IF(BD695&lt;&gt;"","Permit: "&amp;BD695,"")</f>
        <v/>
      </c>
      <c r="BQ695" s="41" t="str">
        <f>IF(AA695="Abundant","Estimated frequency within viewshed: Abundant (&gt;500).",IF(AA695="Common","Estimated frequency within viewshed: Common (101-500).",IF(AA695="Frequent","Estimated frequency within viewshed: Frequent (11-100).",IF(AA695="Occasional","Estimated frequency within viewshed: Occasional (6-10).",IF(AA695="Rare","Estimated frequency within viewshed: Rare (1-5).","")))))</f>
        <v/>
      </c>
      <c r="BR695" s="41" t="str">
        <f>IF(B695&lt;&gt;"",B695&amp;". ","")</f>
        <v/>
      </c>
      <c r="BS695" s="41" t="str">
        <f>IF(M695="Same individual","Tissue sample collected.",IF(M695="Same population","Tissue sample collected from another individual in the same population.",""))</f>
        <v/>
      </c>
      <c r="BT695" s="41" t="str">
        <f>IF(R695&lt;&gt;"","Seed sample collected from "&amp;R695&amp;" plants within the same population.","")</f>
        <v/>
      </c>
      <c r="BU695" s="41" t="str">
        <f>IF(AB695&lt;&gt;"",AB695&amp;". ","")</f>
        <v/>
      </c>
      <c r="BV695" s="41" t="str">
        <f>IF(AE695&lt;&gt;"","Landowner: "&amp;AE695&amp;".","")</f>
        <v/>
      </c>
      <c r="BW695" s="41" t="str">
        <f>IF(AF695&lt;&gt;"","Element Occurrence ID: "&amp;AF695&amp;".","")</f>
        <v/>
      </c>
      <c r="BX695" s="41" t="str">
        <f t="shared" si="112"/>
        <v/>
      </c>
      <c r="BY695" t="str">
        <f t="shared" si="113"/>
        <v/>
      </c>
      <c r="BZ695" s="41" t="str">
        <f t="shared" si="114"/>
        <v/>
      </c>
      <c r="CA695" t="str">
        <f t="shared" si="115"/>
        <v/>
      </c>
      <c r="CB695" s="41" t="str">
        <f>IF(AU695&lt;&gt;"","Area immediately surrounding specimen: "&amp;AU695&amp;".","")</f>
        <v/>
      </c>
      <c r="CC695" s="41" t="str">
        <f>IF(T695&lt;&gt;"","Habit: "&amp;T695&amp;".","")</f>
        <v/>
      </c>
      <c r="CD695" s="41" t="str">
        <f>IF(U695&lt;&gt;"","Life history habit: "&amp;U695&amp;".","")</f>
        <v/>
      </c>
      <c r="CE695" s="41" t="str">
        <f>IF(V695&lt;&gt;"","Graminoid habit: "&amp;V695&amp;".","")</f>
        <v/>
      </c>
      <c r="CF695" s="41" t="str">
        <f>IF(W695&lt;&gt;"","Flower color: "&amp;W695&amp;".","")</f>
        <v/>
      </c>
      <c r="CG695" s="41" t="str">
        <f>IF(X695&lt;&gt;"","Height in centimeters: "&amp;X695&amp;".","")</f>
        <v/>
      </c>
      <c r="CH695" s="41" t="str">
        <f>IF(Y695&lt;&gt;"",Y695&amp;".","")</f>
        <v/>
      </c>
      <c r="CI695" s="41" t="str">
        <f t="shared" si="116"/>
        <v/>
      </c>
      <c r="CJ695" t="str">
        <f t="shared" si="117"/>
        <v/>
      </c>
      <c r="CK695" s="41" t="str">
        <f>IF(T695&lt;&gt;"","''habit'':"&amp;"''"&amp;T695&amp;"'',","")</f>
        <v/>
      </c>
      <c r="CL695" s="41" t="str">
        <f>IF(U695&lt;&gt;"","''life cycle habit'':"&amp;"''"&amp;U695&amp;"'',","")</f>
        <v/>
      </c>
      <c r="CM695" s="41" t="str">
        <f>IF(V695&lt;&gt;"","''graminoidHabit'':"&amp;"''"&amp;V695&amp;"'',","")</f>
        <v/>
      </c>
      <c r="CN695" s="41" t="str">
        <f>IF(W695&lt;&gt;"","''flower color'':"&amp;"''"&amp;W695&amp;"'',","")</f>
        <v/>
      </c>
      <c r="CO695" s="41" t="str">
        <f>IF(X695&lt;&gt;"","''heightInCentimeters'':"&amp;X695&amp;",","")</f>
        <v/>
      </c>
      <c r="CP695" s="41" t="str">
        <f>IF(Y695&lt;&gt;"",Y695,"")</f>
        <v/>
      </c>
      <c r="CQ695" s="41" t="str">
        <f t="shared" si="118"/>
        <v/>
      </c>
      <c r="CR695" s="42" t="str">
        <f t="shared" si="119"/>
        <v/>
      </c>
      <c r="CS695" t="str">
        <f t="shared" si="120"/>
        <v/>
      </c>
      <c r="CT695" t="str">
        <f>IF(L695="Y","tissue","")</f>
        <v/>
      </c>
      <c r="CU695" t="str">
        <f>IF(L695="Y","in collection","")</f>
        <v/>
      </c>
      <c r="CV695" t="str">
        <f>IF(L695="Y","dessicated","")</f>
        <v/>
      </c>
    </row>
    <row r="696" spans="1:100" ht="16.5" x14ac:dyDescent="0.3">
      <c r="A696" s="7"/>
      <c r="B696" s="19"/>
      <c r="C696" s="19"/>
      <c r="D696" s="19"/>
      <c r="E696" s="19"/>
      <c r="F696" s="19"/>
      <c r="G696" s="10"/>
      <c r="H696" s="14"/>
      <c r="I696" s="19"/>
      <c r="J696" s="19"/>
      <c r="K696" s="10"/>
      <c r="L696" s="19"/>
      <c r="M696" s="19"/>
      <c r="N696" s="19"/>
      <c r="O696" s="19"/>
      <c r="P696" s="19"/>
      <c r="Q696" s="24"/>
      <c r="R696" s="14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29"/>
      <c r="AL696" s="29"/>
      <c r="AM696" s="7"/>
      <c r="AN696" s="7"/>
      <c r="AO696" s="7"/>
      <c r="AP696" s="19"/>
      <c r="AQ696" s="19"/>
      <c r="AR696" s="19"/>
      <c r="AS696" s="14"/>
      <c r="AT696" s="19"/>
      <c r="AU696" s="19"/>
      <c r="AV696" s="19"/>
      <c r="AW696" s="14"/>
      <c r="AX696" s="19"/>
      <c r="AY696" s="19"/>
      <c r="AZ696" s="19"/>
      <c r="BA696" s="19"/>
      <c r="BB696" s="19"/>
      <c r="BC696" s="19"/>
      <c r="BD696" s="19"/>
      <c r="BE696" s="19"/>
      <c r="BF696" s="14"/>
      <c r="BG696" s="35" t="str">
        <f>IF(BB696&lt;&gt;"","&lt;a href='https://www.inaturalist.org/observations/"&amp;BB696&amp;" 'target='_blank' style='color: blue'&gt;iNaturalist Record: "&amp;BB696&amp;"&lt;/a&gt; ","")</f>
        <v/>
      </c>
      <c r="BH696" s="36" t="str">
        <f>IF(AT696&lt;&gt;"",AT696&amp;". ","")</f>
        <v/>
      </c>
      <c r="BI696" s="36" t="str">
        <f>IF(AV696&lt;&gt;"","Land use/disturbance history: "&amp;AV696&amp;". ","")</f>
        <v/>
      </c>
      <c r="BJ696" s="36" t="str">
        <f>IF(AW696&lt;&gt;"","Slope in degrees: "&amp;AW696&amp;". ","")</f>
        <v/>
      </c>
      <c r="BK696" s="36" t="str">
        <f>IF(AX696&lt;&gt;"","Slope aspect: "&amp;AX696&amp;". ","")</f>
        <v/>
      </c>
      <c r="BL696" s="36" t="str">
        <f>IF(AY696&lt;&gt;"","Soil description: "&amp;AY696&amp;". ","")</f>
        <v/>
      </c>
      <c r="BM696" s="36" t="str">
        <f>IF(BA696&lt;&gt;"","Terrain: "&amp;BA696&amp;". ","")</f>
        <v/>
      </c>
      <c r="BN696" s="36" t="str">
        <f t="shared" si="110"/>
        <v/>
      </c>
      <c r="BO696" t="str">
        <f t="shared" si="111"/>
        <v/>
      </c>
      <c r="BP696" t="str">
        <f>IF(BD696&lt;&gt;"","Permit: "&amp;BD696,"")</f>
        <v/>
      </c>
      <c r="BQ696" s="41" t="str">
        <f>IF(AA696="Abundant","Estimated frequency within viewshed: Abundant (&gt;500).",IF(AA696="Common","Estimated frequency within viewshed: Common (101-500).",IF(AA696="Frequent","Estimated frequency within viewshed: Frequent (11-100).",IF(AA696="Occasional","Estimated frequency within viewshed: Occasional (6-10).",IF(AA696="Rare","Estimated frequency within viewshed: Rare (1-5).","")))))</f>
        <v/>
      </c>
      <c r="BR696" s="41" t="str">
        <f>IF(B696&lt;&gt;"",B696&amp;". ","")</f>
        <v/>
      </c>
      <c r="BS696" s="41" t="str">
        <f>IF(M696="Same individual","Tissue sample collected.",IF(M696="Same population","Tissue sample collected from another individual in the same population.",""))</f>
        <v/>
      </c>
      <c r="BT696" s="41" t="str">
        <f>IF(R696&lt;&gt;"","Seed sample collected from "&amp;R696&amp;" plants within the same population.","")</f>
        <v/>
      </c>
      <c r="BU696" s="41" t="str">
        <f>IF(AB696&lt;&gt;"",AB696&amp;". ","")</f>
        <v/>
      </c>
      <c r="BV696" s="41" t="str">
        <f>IF(AE696&lt;&gt;"","Landowner: "&amp;AE696&amp;".","")</f>
        <v/>
      </c>
      <c r="BW696" s="41" t="str">
        <f>IF(AF696&lt;&gt;"","Element Occurrence ID: "&amp;AF696&amp;".","")</f>
        <v/>
      </c>
      <c r="BX696" s="41" t="str">
        <f t="shared" si="112"/>
        <v/>
      </c>
      <c r="BY696" t="str">
        <f t="shared" si="113"/>
        <v/>
      </c>
      <c r="BZ696" s="41" t="str">
        <f t="shared" si="114"/>
        <v/>
      </c>
      <c r="CA696" t="str">
        <f t="shared" si="115"/>
        <v/>
      </c>
      <c r="CB696" s="41" t="str">
        <f>IF(AU696&lt;&gt;"","Area immediately surrounding specimen: "&amp;AU696&amp;".","")</f>
        <v/>
      </c>
      <c r="CC696" s="41" t="str">
        <f>IF(T696&lt;&gt;"","Habit: "&amp;T696&amp;".","")</f>
        <v/>
      </c>
      <c r="CD696" s="41" t="str">
        <f>IF(U696&lt;&gt;"","Life history habit: "&amp;U696&amp;".","")</f>
        <v/>
      </c>
      <c r="CE696" s="41" t="str">
        <f>IF(V696&lt;&gt;"","Graminoid habit: "&amp;V696&amp;".","")</f>
        <v/>
      </c>
      <c r="CF696" s="41" t="str">
        <f>IF(W696&lt;&gt;"","Flower color: "&amp;W696&amp;".","")</f>
        <v/>
      </c>
      <c r="CG696" s="41" t="str">
        <f>IF(X696&lt;&gt;"","Height in centimeters: "&amp;X696&amp;".","")</f>
        <v/>
      </c>
      <c r="CH696" s="41" t="str">
        <f>IF(Y696&lt;&gt;"",Y696&amp;".","")</f>
        <v/>
      </c>
      <c r="CI696" s="41" t="str">
        <f t="shared" si="116"/>
        <v/>
      </c>
      <c r="CJ696" t="str">
        <f t="shared" si="117"/>
        <v/>
      </c>
      <c r="CK696" s="41" t="str">
        <f>IF(T696&lt;&gt;"","''habit'':"&amp;"''"&amp;T696&amp;"'',","")</f>
        <v/>
      </c>
      <c r="CL696" s="41" t="str">
        <f>IF(U696&lt;&gt;"","''life cycle habit'':"&amp;"''"&amp;U696&amp;"'',","")</f>
        <v/>
      </c>
      <c r="CM696" s="41" t="str">
        <f>IF(V696&lt;&gt;"","''graminoidHabit'':"&amp;"''"&amp;V696&amp;"'',","")</f>
        <v/>
      </c>
      <c r="CN696" s="41" t="str">
        <f>IF(W696&lt;&gt;"","''flower color'':"&amp;"''"&amp;W696&amp;"'',","")</f>
        <v/>
      </c>
      <c r="CO696" s="41" t="str">
        <f>IF(X696&lt;&gt;"","''heightInCentimeters'':"&amp;X696&amp;",","")</f>
        <v/>
      </c>
      <c r="CP696" s="41" t="str">
        <f>IF(Y696&lt;&gt;"",Y696,"")</f>
        <v/>
      </c>
      <c r="CQ696" s="41" t="str">
        <f t="shared" si="118"/>
        <v/>
      </c>
      <c r="CR696" s="42" t="str">
        <f t="shared" si="119"/>
        <v/>
      </c>
      <c r="CS696" t="str">
        <f t="shared" si="120"/>
        <v/>
      </c>
      <c r="CT696" t="str">
        <f>IF(L696="Y","tissue","")</f>
        <v/>
      </c>
      <c r="CU696" t="str">
        <f>IF(L696="Y","in collection","")</f>
        <v/>
      </c>
      <c r="CV696" t="str">
        <f>IF(L696="Y","dessicated","")</f>
        <v/>
      </c>
    </row>
    <row r="697" spans="1:100" ht="16.5" x14ac:dyDescent="0.3">
      <c r="A697" s="7"/>
      <c r="B697" s="19"/>
      <c r="C697" s="19"/>
      <c r="D697" s="19"/>
      <c r="E697" s="19"/>
      <c r="F697" s="19"/>
      <c r="G697" s="10"/>
      <c r="H697" s="14"/>
      <c r="I697" s="19"/>
      <c r="J697" s="19"/>
      <c r="K697" s="10"/>
      <c r="L697" s="19"/>
      <c r="M697" s="19"/>
      <c r="N697" s="19"/>
      <c r="O697" s="19"/>
      <c r="P697" s="19"/>
      <c r="Q697" s="24"/>
      <c r="R697" s="14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29"/>
      <c r="AL697" s="29"/>
      <c r="AM697" s="7"/>
      <c r="AN697" s="7"/>
      <c r="AO697" s="7"/>
      <c r="AP697" s="19"/>
      <c r="AQ697" s="19"/>
      <c r="AR697" s="19"/>
      <c r="AS697" s="14"/>
      <c r="AT697" s="19"/>
      <c r="AU697" s="19"/>
      <c r="AV697" s="19"/>
      <c r="AW697" s="14"/>
      <c r="AX697" s="19"/>
      <c r="AY697" s="19"/>
      <c r="AZ697" s="19"/>
      <c r="BA697" s="19"/>
      <c r="BB697" s="19"/>
      <c r="BC697" s="19"/>
      <c r="BD697" s="19"/>
      <c r="BE697" s="19"/>
      <c r="BF697" s="14"/>
      <c r="BG697" s="35" t="str">
        <f>IF(BB697&lt;&gt;"","&lt;a href='https://www.inaturalist.org/observations/"&amp;BB697&amp;" 'target='_blank' style='color: blue'&gt;iNaturalist Record: "&amp;BB697&amp;"&lt;/a&gt; ","")</f>
        <v/>
      </c>
      <c r="BH697" s="36" t="str">
        <f>IF(AT697&lt;&gt;"",AT697&amp;". ","")</f>
        <v/>
      </c>
      <c r="BI697" s="36" t="str">
        <f>IF(AV697&lt;&gt;"","Land use/disturbance history: "&amp;AV697&amp;". ","")</f>
        <v/>
      </c>
      <c r="BJ697" s="36" t="str">
        <f>IF(AW697&lt;&gt;"","Slope in degrees: "&amp;AW697&amp;". ","")</f>
        <v/>
      </c>
      <c r="BK697" s="36" t="str">
        <f>IF(AX697&lt;&gt;"","Slope aspect: "&amp;AX697&amp;". ","")</f>
        <v/>
      </c>
      <c r="BL697" s="36" t="str">
        <f>IF(AY697&lt;&gt;"","Soil description: "&amp;AY697&amp;". ","")</f>
        <v/>
      </c>
      <c r="BM697" s="36" t="str">
        <f>IF(BA697&lt;&gt;"","Terrain: "&amp;BA697&amp;". ","")</f>
        <v/>
      </c>
      <c r="BN697" s="36" t="str">
        <f t="shared" si="110"/>
        <v/>
      </c>
      <c r="BO697" t="str">
        <f t="shared" si="111"/>
        <v/>
      </c>
      <c r="BP697" t="str">
        <f>IF(BD697&lt;&gt;"","Permit: "&amp;BD697,"")</f>
        <v/>
      </c>
      <c r="BQ697" s="41" t="str">
        <f>IF(AA697="Abundant","Estimated frequency within viewshed: Abundant (&gt;500).",IF(AA697="Common","Estimated frequency within viewshed: Common (101-500).",IF(AA697="Frequent","Estimated frequency within viewshed: Frequent (11-100).",IF(AA697="Occasional","Estimated frequency within viewshed: Occasional (6-10).",IF(AA697="Rare","Estimated frequency within viewshed: Rare (1-5).","")))))</f>
        <v/>
      </c>
      <c r="BR697" s="41" t="str">
        <f>IF(B697&lt;&gt;"",B697&amp;". ","")</f>
        <v/>
      </c>
      <c r="BS697" s="41" t="str">
        <f>IF(M697="Same individual","Tissue sample collected.",IF(M697="Same population","Tissue sample collected from another individual in the same population.",""))</f>
        <v/>
      </c>
      <c r="BT697" s="41" t="str">
        <f>IF(R697&lt;&gt;"","Seed sample collected from "&amp;R697&amp;" plants within the same population.","")</f>
        <v/>
      </c>
      <c r="BU697" s="41" t="str">
        <f>IF(AB697&lt;&gt;"",AB697&amp;". ","")</f>
        <v/>
      </c>
      <c r="BV697" s="41" t="str">
        <f>IF(AE697&lt;&gt;"","Landowner: "&amp;AE697&amp;".","")</f>
        <v/>
      </c>
      <c r="BW697" s="41" t="str">
        <f>IF(AF697&lt;&gt;"","Element Occurrence ID: "&amp;AF697&amp;".","")</f>
        <v/>
      </c>
      <c r="BX697" s="41" t="str">
        <f t="shared" si="112"/>
        <v/>
      </c>
      <c r="BY697" t="str">
        <f t="shared" si="113"/>
        <v/>
      </c>
      <c r="BZ697" s="41" t="str">
        <f t="shared" si="114"/>
        <v/>
      </c>
      <c r="CA697" t="str">
        <f t="shared" si="115"/>
        <v/>
      </c>
      <c r="CB697" s="41" t="str">
        <f>IF(AU697&lt;&gt;"","Area immediately surrounding specimen: "&amp;AU697&amp;".","")</f>
        <v/>
      </c>
      <c r="CC697" s="41" t="str">
        <f>IF(T697&lt;&gt;"","Habit: "&amp;T697&amp;".","")</f>
        <v/>
      </c>
      <c r="CD697" s="41" t="str">
        <f>IF(U697&lt;&gt;"","Life history habit: "&amp;U697&amp;".","")</f>
        <v/>
      </c>
      <c r="CE697" s="41" t="str">
        <f>IF(V697&lt;&gt;"","Graminoid habit: "&amp;V697&amp;".","")</f>
        <v/>
      </c>
      <c r="CF697" s="41" t="str">
        <f>IF(W697&lt;&gt;"","Flower color: "&amp;W697&amp;".","")</f>
        <v/>
      </c>
      <c r="CG697" s="41" t="str">
        <f>IF(X697&lt;&gt;"","Height in centimeters: "&amp;X697&amp;".","")</f>
        <v/>
      </c>
      <c r="CH697" s="41" t="str">
        <f>IF(Y697&lt;&gt;"",Y697&amp;".","")</f>
        <v/>
      </c>
      <c r="CI697" s="41" t="str">
        <f t="shared" si="116"/>
        <v/>
      </c>
      <c r="CJ697" t="str">
        <f t="shared" si="117"/>
        <v/>
      </c>
      <c r="CK697" s="41" t="str">
        <f>IF(T697&lt;&gt;"","''habit'':"&amp;"''"&amp;T697&amp;"'',","")</f>
        <v/>
      </c>
      <c r="CL697" s="41" t="str">
        <f>IF(U697&lt;&gt;"","''life cycle habit'':"&amp;"''"&amp;U697&amp;"'',","")</f>
        <v/>
      </c>
      <c r="CM697" s="41" t="str">
        <f>IF(V697&lt;&gt;"","''graminoidHabit'':"&amp;"''"&amp;V697&amp;"'',","")</f>
        <v/>
      </c>
      <c r="CN697" s="41" t="str">
        <f>IF(W697&lt;&gt;"","''flower color'':"&amp;"''"&amp;W697&amp;"'',","")</f>
        <v/>
      </c>
      <c r="CO697" s="41" t="str">
        <f>IF(X697&lt;&gt;"","''heightInCentimeters'':"&amp;X697&amp;",","")</f>
        <v/>
      </c>
      <c r="CP697" s="41" t="str">
        <f>IF(Y697&lt;&gt;"",Y697,"")</f>
        <v/>
      </c>
      <c r="CQ697" s="41" t="str">
        <f t="shared" si="118"/>
        <v/>
      </c>
      <c r="CR697" s="42" t="str">
        <f t="shared" si="119"/>
        <v/>
      </c>
      <c r="CS697" t="str">
        <f t="shared" si="120"/>
        <v/>
      </c>
      <c r="CT697" t="str">
        <f>IF(L697="Y","tissue","")</f>
        <v/>
      </c>
      <c r="CU697" t="str">
        <f>IF(L697="Y","in collection","")</f>
        <v/>
      </c>
      <c r="CV697" t="str">
        <f>IF(L697="Y","dessicated","")</f>
        <v/>
      </c>
    </row>
    <row r="698" spans="1:100" ht="16.5" x14ac:dyDescent="0.3">
      <c r="A698" s="7"/>
      <c r="B698" s="19"/>
      <c r="C698" s="19"/>
      <c r="D698" s="19"/>
      <c r="E698" s="19"/>
      <c r="F698" s="19"/>
      <c r="G698" s="10"/>
      <c r="H698" s="14"/>
      <c r="I698" s="19"/>
      <c r="J698" s="19"/>
      <c r="K698" s="10"/>
      <c r="L698" s="19"/>
      <c r="M698" s="19"/>
      <c r="N698" s="19"/>
      <c r="O698" s="19"/>
      <c r="P698" s="19"/>
      <c r="Q698" s="24"/>
      <c r="R698" s="14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29"/>
      <c r="AL698" s="29"/>
      <c r="AM698" s="7"/>
      <c r="AN698" s="7"/>
      <c r="AO698" s="7"/>
      <c r="AP698" s="19"/>
      <c r="AQ698" s="19"/>
      <c r="AR698" s="19"/>
      <c r="AS698" s="14"/>
      <c r="AT698" s="19"/>
      <c r="AU698" s="19"/>
      <c r="AV698" s="19"/>
      <c r="AW698" s="14"/>
      <c r="AX698" s="19"/>
      <c r="AY698" s="19"/>
      <c r="AZ698" s="19"/>
      <c r="BA698" s="19"/>
      <c r="BB698" s="19"/>
      <c r="BC698" s="19"/>
      <c r="BD698" s="19"/>
      <c r="BE698" s="19"/>
      <c r="BF698" s="14"/>
      <c r="BG698" s="35" t="str">
        <f>IF(BB698&lt;&gt;"","&lt;a href='https://www.inaturalist.org/observations/"&amp;BB698&amp;" 'target='_blank' style='color: blue'&gt;iNaturalist Record: "&amp;BB698&amp;"&lt;/a&gt; ","")</f>
        <v/>
      </c>
      <c r="BH698" s="36" t="str">
        <f>IF(AT698&lt;&gt;"",AT698&amp;". ","")</f>
        <v/>
      </c>
      <c r="BI698" s="36" t="str">
        <f>IF(AV698&lt;&gt;"","Land use/disturbance history: "&amp;AV698&amp;". ","")</f>
        <v/>
      </c>
      <c r="BJ698" s="36" t="str">
        <f>IF(AW698&lt;&gt;"","Slope in degrees: "&amp;AW698&amp;". ","")</f>
        <v/>
      </c>
      <c r="BK698" s="36" t="str">
        <f>IF(AX698&lt;&gt;"","Slope aspect: "&amp;AX698&amp;". ","")</f>
        <v/>
      </c>
      <c r="BL698" s="36" t="str">
        <f>IF(AY698&lt;&gt;"","Soil description: "&amp;AY698&amp;". ","")</f>
        <v/>
      </c>
      <c r="BM698" s="36" t="str">
        <f>IF(BA698&lt;&gt;"","Terrain: "&amp;BA698&amp;". ","")</f>
        <v/>
      </c>
      <c r="BN698" s="36" t="str">
        <f t="shared" si="110"/>
        <v/>
      </c>
      <c r="BO698" t="str">
        <f t="shared" si="111"/>
        <v/>
      </c>
      <c r="BP698" t="str">
        <f>IF(BD698&lt;&gt;"","Permit: "&amp;BD698,"")</f>
        <v/>
      </c>
      <c r="BQ698" s="41" t="str">
        <f>IF(AA698="Abundant","Estimated frequency within viewshed: Abundant (&gt;500).",IF(AA698="Common","Estimated frequency within viewshed: Common (101-500).",IF(AA698="Frequent","Estimated frequency within viewshed: Frequent (11-100).",IF(AA698="Occasional","Estimated frequency within viewshed: Occasional (6-10).",IF(AA698="Rare","Estimated frequency within viewshed: Rare (1-5).","")))))</f>
        <v/>
      </c>
      <c r="BR698" s="41" t="str">
        <f>IF(B698&lt;&gt;"",B698&amp;". ","")</f>
        <v/>
      </c>
      <c r="BS698" s="41" t="str">
        <f>IF(M698="Same individual","Tissue sample collected.",IF(M698="Same population","Tissue sample collected from another individual in the same population.",""))</f>
        <v/>
      </c>
      <c r="BT698" s="41" t="str">
        <f>IF(R698&lt;&gt;"","Seed sample collected from "&amp;R698&amp;" plants within the same population.","")</f>
        <v/>
      </c>
      <c r="BU698" s="41" t="str">
        <f>IF(AB698&lt;&gt;"",AB698&amp;". ","")</f>
        <v/>
      </c>
      <c r="BV698" s="41" t="str">
        <f>IF(AE698&lt;&gt;"","Landowner: "&amp;AE698&amp;".","")</f>
        <v/>
      </c>
      <c r="BW698" s="41" t="str">
        <f>IF(AF698&lt;&gt;"","Element Occurrence ID: "&amp;AF698&amp;".","")</f>
        <v/>
      </c>
      <c r="BX698" s="41" t="str">
        <f t="shared" si="112"/>
        <v/>
      </c>
      <c r="BY698" t="str">
        <f t="shared" si="113"/>
        <v/>
      </c>
      <c r="BZ698" s="41" t="str">
        <f t="shared" si="114"/>
        <v/>
      </c>
      <c r="CA698" t="str">
        <f t="shared" si="115"/>
        <v/>
      </c>
      <c r="CB698" s="41" t="str">
        <f>IF(AU698&lt;&gt;"","Area immediately surrounding specimen: "&amp;AU698&amp;".","")</f>
        <v/>
      </c>
      <c r="CC698" s="41" t="str">
        <f>IF(T698&lt;&gt;"","Habit: "&amp;T698&amp;".","")</f>
        <v/>
      </c>
      <c r="CD698" s="41" t="str">
        <f>IF(U698&lt;&gt;"","Life history habit: "&amp;U698&amp;".","")</f>
        <v/>
      </c>
      <c r="CE698" s="41" t="str">
        <f>IF(V698&lt;&gt;"","Graminoid habit: "&amp;V698&amp;".","")</f>
        <v/>
      </c>
      <c r="CF698" s="41" t="str">
        <f>IF(W698&lt;&gt;"","Flower color: "&amp;W698&amp;".","")</f>
        <v/>
      </c>
      <c r="CG698" s="41" t="str">
        <f>IF(X698&lt;&gt;"","Height in centimeters: "&amp;X698&amp;".","")</f>
        <v/>
      </c>
      <c r="CH698" s="41" t="str">
        <f>IF(Y698&lt;&gt;"",Y698&amp;".","")</f>
        <v/>
      </c>
      <c r="CI698" s="41" t="str">
        <f t="shared" si="116"/>
        <v/>
      </c>
      <c r="CJ698" t="str">
        <f t="shared" si="117"/>
        <v/>
      </c>
      <c r="CK698" s="41" t="str">
        <f>IF(T698&lt;&gt;"","''habit'':"&amp;"''"&amp;T698&amp;"'',","")</f>
        <v/>
      </c>
      <c r="CL698" s="41" t="str">
        <f>IF(U698&lt;&gt;"","''life cycle habit'':"&amp;"''"&amp;U698&amp;"'',","")</f>
        <v/>
      </c>
      <c r="CM698" s="41" t="str">
        <f>IF(V698&lt;&gt;"","''graminoidHabit'':"&amp;"''"&amp;V698&amp;"'',","")</f>
        <v/>
      </c>
      <c r="CN698" s="41" t="str">
        <f>IF(W698&lt;&gt;"","''flower color'':"&amp;"''"&amp;W698&amp;"'',","")</f>
        <v/>
      </c>
      <c r="CO698" s="41" t="str">
        <f>IF(X698&lt;&gt;"","''heightInCentimeters'':"&amp;X698&amp;",","")</f>
        <v/>
      </c>
      <c r="CP698" s="41" t="str">
        <f>IF(Y698&lt;&gt;"",Y698,"")</f>
        <v/>
      </c>
      <c r="CQ698" s="41" t="str">
        <f t="shared" si="118"/>
        <v/>
      </c>
      <c r="CR698" s="42" t="str">
        <f t="shared" si="119"/>
        <v/>
      </c>
      <c r="CS698" t="str">
        <f t="shared" si="120"/>
        <v/>
      </c>
      <c r="CT698" t="str">
        <f>IF(L698="Y","tissue","")</f>
        <v/>
      </c>
      <c r="CU698" t="str">
        <f>IF(L698="Y","in collection","")</f>
        <v/>
      </c>
      <c r="CV698" t="str">
        <f>IF(L698="Y","dessicated","")</f>
        <v/>
      </c>
    </row>
    <row r="699" spans="1:100" ht="16.5" x14ac:dyDescent="0.3">
      <c r="A699" s="7"/>
      <c r="B699" s="19"/>
      <c r="C699" s="19"/>
      <c r="D699" s="19"/>
      <c r="E699" s="19"/>
      <c r="F699" s="19"/>
      <c r="G699" s="10"/>
      <c r="H699" s="14"/>
      <c r="I699" s="19"/>
      <c r="J699" s="19"/>
      <c r="K699" s="10"/>
      <c r="L699" s="19"/>
      <c r="M699" s="19"/>
      <c r="N699" s="19"/>
      <c r="O699" s="19"/>
      <c r="P699" s="19"/>
      <c r="Q699" s="24"/>
      <c r="R699" s="14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29"/>
      <c r="AL699" s="29"/>
      <c r="AM699" s="7"/>
      <c r="AN699" s="7"/>
      <c r="AO699" s="7"/>
      <c r="AP699" s="19"/>
      <c r="AQ699" s="19"/>
      <c r="AR699" s="19"/>
      <c r="AS699" s="14"/>
      <c r="AT699" s="19"/>
      <c r="AU699" s="19"/>
      <c r="AV699" s="19"/>
      <c r="AW699" s="14"/>
      <c r="AX699" s="19"/>
      <c r="AY699" s="19"/>
      <c r="AZ699" s="19"/>
      <c r="BA699" s="19"/>
      <c r="BB699" s="19"/>
      <c r="BC699" s="19"/>
      <c r="BD699" s="19"/>
      <c r="BE699" s="19"/>
      <c r="BF699" s="14"/>
      <c r="BG699" s="35" t="str">
        <f>IF(BB699&lt;&gt;"","&lt;a href='https://www.inaturalist.org/observations/"&amp;BB699&amp;" 'target='_blank' style='color: blue'&gt;iNaturalist Record: "&amp;BB699&amp;"&lt;/a&gt; ","")</f>
        <v/>
      </c>
      <c r="BH699" s="36" t="str">
        <f>IF(AT699&lt;&gt;"",AT699&amp;". ","")</f>
        <v/>
      </c>
      <c r="BI699" s="36" t="str">
        <f>IF(AV699&lt;&gt;"","Land use/disturbance history: "&amp;AV699&amp;". ","")</f>
        <v/>
      </c>
      <c r="BJ699" s="36" t="str">
        <f>IF(AW699&lt;&gt;"","Slope in degrees: "&amp;AW699&amp;". ","")</f>
        <v/>
      </c>
      <c r="BK699" s="36" t="str">
        <f>IF(AX699&lt;&gt;"","Slope aspect: "&amp;AX699&amp;". ","")</f>
        <v/>
      </c>
      <c r="BL699" s="36" t="str">
        <f>IF(AY699&lt;&gt;"","Soil description: "&amp;AY699&amp;". ","")</f>
        <v/>
      </c>
      <c r="BM699" s="36" t="str">
        <f>IF(BA699&lt;&gt;"","Terrain: "&amp;BA699&amp;". ","")</f>
        <v/>
      </c>
      <c r="BN699" s="36" t="str">
        <f t="shared" si="110"/>
        <v/>
      </c>
      <c r="BO699" t="str">
        <f t="shared" si="111"/>
        <v/>
      </c>
      <c r="BP699" t="str">
        <f>IF(BD699&lt;&gt;"","Permit: "&amp;BD699,"")</f>
        <v/>
      </c>
      <c r="BQ699" s="41" t="str">
        <f>IF(AA699="Abundant","Estimated frequency within viewshed: Abundant (&gt;500).",IF(AA699="Common","Estimated frequency within viewshed: Common (101-500).",IF(AA699="Frequent","Estimated frequency within viewshed: Frequent (11-100).",IF(AA699="Occasional","Estimated frequency within viewshed: Occasional (6-10).",IF(AA699="Rare","Estimated frequency within viewshed: Rare (1-5).","")))))</f>
        <v/>
      </c>
      <c r="BR699" s="41" t="str">
        <f>IF(B699&lt;&gt;"",B699&amp;". ","")</f>
        <v/>
      </c>
      <c r="BS699" s="41" t="str">
        <f>IF(M699="Same individual","Tissue sample collected.",IF(M699="Same population","Tissue sample collected from another individual in the same population.",""))</f>
        <v/>
      </c>
      <c r="BT699" s="41" t="str">
        <f>IF(R699&lt;&gt;"","Seed sample collected from "&amp;R699&amp;" plants within the same population.","")</f>
        <v/>
      </c>
      <c r="BU699" s="41" t="str">
        <f>IF(AB699&lt;&gt;"",AB699&amp;". ","")</f>
        <v/>
      </c>
      <c r="BV699" s="41" t="str">
        <f>IF(AE699&lt;&gt;"","Landowner: "&amp;AE699&amp;".","")</f>
        <v/>
      </c>
      <c r="BW699" s="41" t="str">
        <f>IF(AF699&lt;&gt;"","Element Occurrence ID: "&amp;AF699&amp;".","")</f>
        <v/>
      </c>
      <c r="BX699" s="41" t="str">
        <f t="shared" si="112"/>
        <v/>
      </c>
      <c r="BY699" t="str">
        <f t="shared" si="113"/>
        <v/>
      </c>
      <c r="BZ699" s="41" t="str">
        <f t="shared" si="114"/>
        <v/>
      </c>
      <c r="CA699" t="str">
        <f t="shared" si="115"/>
        <v/>
      </c>
      <c r="CB699" s="41" t="str">
        <f>IF(AU699&lt;&gt;"","Area immediately surrounding specimen: "&amp;AU699&amp;".","")</f>
        <v/>
      </c>
      <c r="CC699" s="41" t="str">
        <f>IF(T699&lt;&gt;"","Habit: "&amp;T699&amp;".","")</f>
        <v/>
      </c>
      <c r="CD699" s="41" t="str">
        <f>IF(U699&lt;&gt;"","Life history habit: "&amp;U699&amp;".","")</f>
        <v/>
      </c>
      <c r="CE699" s="41" t="str">
        <f>IF(V699&lt;&gt;"","Graminoid habit: "&amp;V699&amp;".","")</f>
        <v/>
      </c>
      <c r="CF699" s="41" t="str">
        <f>IF(W699&lt;&gt;"","Flower color: "&amp;W699&amp;".","")</f>
        <v/>
      </c>
      <c r="CG699" s="41" t="str">
        <f>IF(X699&lt;&gt;"","Height in centimeters: "&amp;X699&amp;".","")</f>
        <v/>
      </c>
      <c r="CH699" s="41" t="str">
        <f>IF(Y699&lt;&gt;"",Y699&amp;".","")</f>
        <v/>
      </c>
      <c r="CI699" s="41" t="str">
        <f t="shared" si="116"/>
        <v/>
      </c>
      <c r="CJ699" t="str">
        <f t="shared" si="117"/>
        <v/>
      </c>
      <c r="CK699" s="41" t="str">
        <f>IF(T699&lt;&gt;"","''habit'':"&amp;"''"&amp;T699&amp;"'',","")</f>
        <v/>
      </c>
      <c r="CL699" s="41" t="str">
        <f>IF(U699&lt;&gt;"","''life cycle habit'':"&amp;"''"&amp;U699&amp;"'',","")</f>
        <v/>
      </c>
      <c r="CM699" s="41" t="str">
        <f>IF(V699&lt;&gt;"","''graminoidHabit'':"&amp;"''"&amp;V699&amp;"'',","")</f>
        <v/>
      </c>
      <c r="CN699" s="41" t="str">
        <f>IF(W699&lt;&gt;"","''flower color'':"&amp;"''"&amp;W699&amp;"'',","")</f>
        <v/>
      </c>
      <c r="CO699" s="41" t="str">
        <f>IF(X699&lt;&gt;"","''heightInCentimeters'':"&amp;X699&amp;",","")</f>
        <v/>
      </c>
      <c r="CP699" s="41" t="str">
        <f>IF(Y699&lt;&gt;"",Y699,"")</f>
        <v/>
      </c>
      <c r="CQ699" s="41" t="str">
        <f t="shared" si="118"/>
        <v/>
      </c>
      <c r="CR699" s="42" t="str">
        <f t="shared" si="119"/>
        <v/>
      </c>
      <c r="CS699" t="str">
        <f t="shared" si="120"/>
        <v/>
      </c>
      <c r="CT699" t="str">
        <f>IF(L699="Y","tissue","")</f>
        <v/>
      </c>
      <c r="CU699" t="str">
        <f>IF(L699="Y","in collection","")</f>
        <v/>
      </c>
      <c r="CV699" t="str">
        <f>IF(L699="Y","dessicated","")</f>
        <v/>
      </c>
    </row>
    <row r="700" spans="1:100" ht="16.5" x14ac:dyDescent="0.3">
      <c r="A700" s="7"/>
      <c r="B700" s="19"/>
      <c r="C700" s="19"/>
      <c r="D700" s="19"/>
      <c r="E700" s="19"/>
      <c r="F700" s="19"/>
      <c r="G700" s="10"/>
      <c r="H700" s="14"/>
      <c r="I700" s="19"/>
      <c r="J700" s="19"/>
      <c r="K700" s="10"/>
      <c r="L700" s="19"/>
      <c r="M700" s="19"/>
      <c r="N700" s="19"/>
      <c r="O700" s="19"/>
      <c r="P700" s="19"/>
      <c r="Q700" s="24"/>
      <c r="R700" s="14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29"/>
      <c r="AL700" s="29"/>
      <c r="AM700" s="7"/>
      <c r="AN700" s="7"/>
      <c r="AO700" s="7"/>
      <c r="AP700" s="19"/>
      <c r="AQ700" s="19"/>
      <c r="AR700" s="19"/>
      <c r="AS700" s="14"/>
      <c r="AT700" s="19"/>
      <c r="AU700" s="19"/>
      <c r="AV700" s="19"/>
      <c r="AW700" s="14"/>
      <c r="AX700" s="19"/>
      <c r="AY700" s="19"/>
      <c r="AZ700" s="19"/>
      <c r="BA700" s="19"/>
      <c r="BB700" s="19"/>
      <c r="BC700" s="19"/>
      <c r="BD700" s="19"/>
      <c r="BE700" s="19"/>
      <c r="BF700" s="14"/>
      <c r="BG700" s="35" t="str">
        <f>IF(BB700&lt;&gt;"","&lt;a href='https://www.inaturalist.org/observations/"&amp;BB700&amp;" 'target='_blank' style='color: blue'&gt;iNaturalist Record: "&amp;BB700&amp;"&lt;/a&gt; ","")</f>
        <v/>
      </c>
      <c r="BH700" s="36" t="str">
        <f>IF(AT700&lt;&gt;"",AT700&amp;". ","")</f>
        <v/>
      </c>
      <c r="BI700" s="36" t="str">
        <f>IF(AV700&lt;&gt;"","Land use/disturbance history: "&amp;AV700&amp;". ","")</f>
        <v/>
      </c>
      <c r="BJ700" s="36" t="str">
        <f>IF(AW700&lt;&gt;"","Slope in degrees: "&amp;AW700&amp;". ","")</f>
        <v/>
      </c>
      <c r="BK700" s="36" t="str">
        <f>IF(AX700&lt;&gt;"","Slope aspect: "&amp;AX700&amp;". ","")</f>
        <v/>
      </c>
      <c r="BL700" s="36" t="str">
        <f>IF(AY700&lt;&gt;"","Soil description: "&amp;AY700&amp;". ","")</f>
        <v/>
      </c>
      <c r="BM700" s="36" t="str">
        <f>IF(BA700&lt;&gt;"","Terrain: "&amp;BA700&amp;". ","")</f>
        <v/>
      </c>
      <c r="BN700" s="36" t="str">
        <f t="shared" si="110"/>
        <v/>
      </c>
      <c r="BO700" t="str">
        <f t="shared" si="111"/>
        <v/>
      </c>
      <c r="BP700" t="str">
        <f>IF(BD700&lt;&gt;"","Permit: "&amp;BD700,"")</f>
        <v/>
      </c>
      <c r="BQ700" s="41" t="str">
        <f>IF(AA700="Abundant","Estimated frequency within viewshed: Abundant (&gt;500).",IF(AA700="Common","Estimated frequency within viewshed: Common (101-500).",IF(AA700="Frequent","Estimated frequency within viewshed: Frequent (11-100).",IF(AA700="Occasional","Estimated frequency within viewshed: Occasional (6-10).",IF(AA700="Rare","Estimated frequency within viewshed: Rare (1-5).","")))))</f>
        <v/>
      </c>
      <c r="BR700" s="41" t="str">
        <f>IF(B700&lt;&gt;"",B700&amp;". ","")</f>
        <v/>
      </c>
      <c r="BS700" s="41" t="str">
        <f>IF(M700="Same individual","Tissue sample collected.",IF(M700="Same population","Tissue sample collected from another individual in the same population.",""))</f>
        <v/>
      </c>
      <c r="BT700" s="41" t="str">
        <f>IF(R700&lt;&gt;"","Seed sample collected from "&amp;R700&amp;" plants within the same population.","")</f>
        <v/>
      </c>
      <c r="BU700" s="41" t="str">
        <f>IF(AB700&lt;&gt;"",AB700&amp;". ","")</f>
        <v/>
      </c>
      <c r="BV700" s="41" t="str">
        <f>IF(AE700&lt;&gt;"","Landowner: "&amp;AE700&amp;".","")</f>
        <v/>
      </c>
      <c r="BW700" s="41" t="str">
        <f>IF(AF700&lt;&gt;"","Element Occurrence ID: "&amp;AF700&amp;".","")</f>
        <v/>
      </c>
      <c r="BX700" s="41" t="str">
        <f t="shared" si="112"/>
        <v/>
      </c>
      <c r="BY700" t="str">
        <f t="shared" si="113"/>
        <v/>
      </c>
      <c r="BZ700" s="41" t="str">
        <f t="shared" si="114"/>
        <v/>
      </c>
      <c r="CA700" t="str">
        <f t="shared" si="115"/>
        <v/>
      </c>
      <c r="CB700" s="41" t="str">
        <f>IF(AU700&lt;&gt;"","Area immediately surrounding specimen: "&amp;AU700&amp;".","")</f>
        <v/>
      </c>
      <c r="CC700" s="41" t="str">
        <f>IF(T700&lt;&gt;"","Habit: "&amp;T700&amp;".","")</f>
        <v/>
      </c>
      <c r="CD700" s="41" t="str">
        <f>IF(U700&lt;&gt;"","Life history habit: "&amp;U700&amp;".","")</f>
        <v/>
      </c>
      <c r="CE700" s="41" t="str">
        <f>IF(V700&lt;&gt;"","Graminoid habit: "&amp;V700&amp;".","")</f>
        <v/>
      </c>
      <c r="CF700" s="41" t="str">
        <f>IF(W700&lt;&gt;"","Flower color: "&amp;W700&amp;".","")</f>
        <v/>
      </c>
      <c r="CG700" s="41" t="str">
        <f>IF(X700&lt;&gt;"","Height in centimeters: "&amp;X700&amp;".","")</f>
        <v/>
      </c>
      <c r="CH700" s="41" t="str">
        <f>IF(Y700&lt;&gt;"",Y700&amp;".","")</f>
        <v/>
      </c>
      <c r="CI700" s="41" t="str">
        <f t="shared" si="116"/>
        <v/>
      </c>
      <c r="CJ700" t="str">
        <f t="shared" si="117"/>
        <v/>
      </c>
      <c r="CK700" s="41" t="str">
        <f>IF(T700&lt;&gt;"","''habit'':"&amp;"''"&amp;T700&amp;"'',","")</f>
        <v/>
      </c>
      <c r="CL700" s="41" t="str">
        <f>IF(U700&lt;&gt;"","''life cycle habit'':"&amp;"''"&amp;U700&amp;"'',","")</f>
        <v/>
      </c>
      <c r="CM700" s="41" t="str">
        <f>IF(V700&lt;&gt;"","''graminoidHabit'':"&amp;"''"&amp;V700&amp;"'',","")</f>
        <v/>
      </c>
      <c r="CN700" s="41" t="str">
        <f>IF(W700&lt;&gt;"","''flower color'':"&amp;"''"&amp;W700&amp;"'',","")</f>
        <v/>
      </c>
      <c r="CO700" s="41" t="str">
        <f>IF(X700&lt;&gt;"","''heightInCentimeters'':"&amp;X700&amp;",","")</f>
        <v/>
      </c>
      <c r="CP700" s="41" t="str">
        <f>IF(Y700&lt;&gt;"",Y700,"")</f>
        <v/>
      </c>
      <c r="CQ700" s="41" t="str">
        <f t="shared" si="118"/>
        <v/>
      </c>
      <c r="CR700" s="42" t="str">
        <f t="shared" si="119"/>
        <v/>
      </c>
      <c r="CS700" t="str">
        <f t="shared" si="120"/>
        <v/>
      </c>
      <c r="CT700" t="str">
        <f>IF(L700="Y","tissue","")</f>
        <v/>
      </c>
      <c r="CU700" t="str">
        <f>IF(L700="Y","in collection","")</f>
        <v/>
      </c>
      <c r="CV700" t="str">
        <f>IF(L700="Y","dessicated","")</f>
        <v/>
      </c>
    </row>
    <row r="701" spans="1:100" ht="16.5" x14ac:dyDescent="0.3">
      <c r="A701" s="7"/>
      <c r="B701" s="19"/>
      <c r="C701" s="19"/>
      <c r="D701" s="19"/>
      <c r="E701" s="19"/>
      <c r="F701" s="19"/>
      <c r="G701" s="10"/>
      <c r="H701" s="14"/>
      <c r="I701" s="19"/>
      <c r="J701" s="19"/>
      <c r="K701" s="10"/>
      <c r="L701" s="19"/>
      <c r="M701" s="19"/>
      <c r="N701" s="19"/>
      <c r="O701" s="19"/>
      <c r="P701" s="19"/>
      <c r="Q701" s="24"/>
      <c r="R701" s="14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29"/>
      <c r="AL701" s="29"/>
      <c r="AM701" s="7"/>
      <c r="AN701" s="7"/>
      <c r="AO701" s="7"/>
      <c r="AP701" s="19"/>
      <c r="AQ701" s="19"/>
      <c r="AR701" s="19"/>
      <c r="AS701" s="14"/>
      <c r="AT701" s="19"/>
      <c r="AU701" s="19"/>
      <c r="AV701" s="19"/>
      <c r="AW701" s="14"/>
      <c r="AX701" s="19"/>
      <c r="AY701" s="19"/>
      <c r="AZ701" s="19"/>
      <c r="BA701" s="19"/>
      <c r="BB701" s="19"/>
      <c r="BC701" s="19"/>
      <c r="BD701" s="19"/>
      <c r="BE701" s="19"/>
      <c r="BF701" s="14"/>
      <c r="BG701" s="35" t="str">
        <f>IF(BB701&lt;&gt;"","&lt;a href='https://www.inaturalist.org/observations/"&amp;BB701&amp;" 'target='_blank' style='color: blue'&gt;iNaturalist Record: "&amp;BB701&amp;"&lt;/a&gt; ","")</f>
        <v/>
      </c>
      <c r="BH701" s="36" t="str">
        <f>IF(AT701&lt;&gt;"",AT701&amp;". ","")</f>
        <v/>
      </c>
      <c r="BI701" s="36" t="str">
        <f>IF(AV701&lt;&gt;"","Land use/disturbance history: "&amp;AV701&amp;". ","")</f>
        <v/>
      </c>
      <c r="BJ701" s="36" t="str">
        <f>IF(AW701&lt;&gt;"","Slope in degrees: "&amp;AW701&amp;". ","")</f>
        <v/>
      </c>
      <c r="BK701" s="36" t="str">
        <f>IF(AX701&lt;&gt;"","Slope aspect: "&amp;AX701&amp;". ","")</f>
        <v/>
      </c>
      <c r="BL701" s="36" t="str">
        <f>IF(AY701&lt;&gt;"","Soil description: "&amp;AY701&amp;". ","")</f>
        <v/>
      </c>
      <c r="BM701" s="36" t="str">
        <f>IF(BA701&lt;&gt;"","Terrain: "&amp;BA701&amp;". ","")</f>
        <v/>
      </c>
      <c r="BN701" s="36" t="str">
        <f t="shared" si="110"/>
        <v/>
      </c>
      <c r="BO701" t="str">
        <f t="shared" si="111"/>
        <v/>
      </c>
      <c r="BP701" t="str">
        <f>IF(BD701&lt;&gt;"","Permit: "&amp;BD701,"")</f>
        <v/>
      </c>
      <c r="BQ701" s="41" t="str">
        <f>IF(AA701="Abundant","Estimated frequency within viewshed: Abundant (&gt;500).",IF(AA701="Common","Estimated frequency within viewshed: Common (101-500).",IF(AA701="Frequent","Estimated frequency within viewshed: Frequent (11-100).",IF(AA701="Occasional","Estimated frequency within viewshed: Occasional (6-10).",IF(AA701="Rare","Estimated frequency within viewshed: Rare (1-5).","")))))</f>
        <v/>
      </c>
      <c r="BR701" s="41" t="str">
        <f>IF(B701&lt;&gt;"",B701&amp;". ","")</f>
        <v/>
      </c>
      <c r="BS701" s="41" t="str">
        <f>IF(M701="Same individual","Tissue sample collected.",IF(M701="Same population","Tissue sample collected from another individual in the same population.",""))</f>
        <v/>
      </c>
      <c r="BT701" s="41" t="str">
        <f>IF(R701&lt;&gt;"","Seed sample collected from "&amp;R701&amp;" plants within the same population.","")</f>
        <v/>
      </c>
      <c r="BU701" s="41" t="str">
        <f>IF(AB701&lt;&gt;"",AB701&amp;". ","")</f>
        <v/>
      </c>
      <c r="BV701" s="41" t="str">
        <f>IF(AE701&lt;&gt;"","Landowner: "&amp;AE701&amp;".","")</f>
        <v/>
      </c>
      <c r="BW701" s="41" t="str">
        <f>IF(AF701&lt;&gt;"","Element Occurrence ID: "&amp;AF701&amp;".","")</f>
        <v/>
      </c>
      <c r="BX701" s="41" t="str">
        <f t="shared" si="112"/>
        <v/>
      </c>
      <c r="BY701" t="str">
        <f t="shared" si="113"/>
        <v/>
      </c>
      <c r="BZ701" s="41" t="str">
        <f t="shared" si="114"/>
        <v/>
      </c>
      <c r="CA701" t="str">
        <f t="shared" si="115"/>
        <v/>
      </c>
      <c r="CB701" s="41" t="str">
        <f>IF(AU701&lt;&gt;"","Area immediately surrounding specimen: "&amp;AU701&amp;".","")</f>
        <v/>
      </c>
      <c r="CC701" s="41" t="str">
        <f>IF(T701&lt;&gt;"","Habit: "&amp;T701&amp;".","")</f>
        <v/>
      </c>
      <c r="CD701" s="41" t="str">
        <f>IF(U701&lt;&gt;"","Life history habit: "&amp;U701&amp;".","")</f>
        <v/>
      </c>
      <c r="CE701" s="41" t="str">
        <f>IF(V701&lt;&gt;"","Graminoid habit: "&amp;V701&amp;".","")</f>
        <v/>
      </c>
      <c r="CF701" s="41" t="str">
        <f>IF(W701&lt;&gt;"","Flower color: "&amp;W701&amp;".","")</f>
        <v/>
      </c>
      <c r="CG701" s="41" t="str">
        <f>IF(X701&lt;&gt;"","Height in centimeters: "&amp;X701&amp;".","")</f>
        <v/>
      </c>
      <c r="CH701" s="41" t="str">
        <f>IF(Y701&lt;&gt;"",Y701&amp;".","")</f>
        <v/>
      </c>
      <c r="CI701" s="41" t="str">
        <f t="shared" si="116"/>
        <v/>
      </c>
      <c r="CJ701" t="str">
        <f t="shared" si="117"/>
        <v/>
      </c>
      <c r="CK701" s="41" t="str">
        <f>IF(T701&lt;&gt;"","''habit'':"&amp;"''"&amp;T701&amp;"'',","")</f>
        <v/>
      </c>
      <c r="CL701" s="41" t="str">
        <f>IF(U701&lt;&gt;"","''life cycle habit'':"&amp;"''"&amp;U701&amp;"'',","")</f>
        <v/>
      </c>
      <c r="CM701" s="41" t="str">
        <f>IF(V701&lt;&gt;"","''graminoidHabit'':"&amp;"''"&amp;V701&amp;"'',","")</f>
        <v/>
      </c>
      <c r="CN701" s="41" t="str">
        <f>IF(W701&lt;&gt;"","''flower color'':"&amp;"''"&amp;W701&amp;"'',","")</f>
        <v/>
      </c>
      <c r="CO701" s="41" t="str">
        <f>IF(X701&lt;&gt;"","''heightInCentimeters'':"&amp;X701&amp;",","")</f>
        <v/>
      </c>
      <c r="CP701" s="41" t="str">
        <f>IF(Y701&lt;&gt;"",Y701,"")</f>
        <v/>
      </c>
      <c r="CQ701" s="41" t="str">
        <f t="shared" si="118"/>
        <v/>
      </c>
      <c r="CR701" s="42" t="str">
        <f t="shared" si="119"/>
        <v/>
      </c>
      <c r="CS701" t="str">
        <f t="shared" si="120"/>
        <v/>
      </c>
      <c r="CT701" t="str">
        <f>IF(L701="Y","tissue","")</f>
        <v/>
      </c>
      <c r="CU701" t="str">
        <f>IF(L701="Y","in collection","")</f>
        <v/>
      </c>
      <c r="CV701" t="str">
        <f>IF(L701="Y","dessicated","")</f>
        <v/>
      </c>
    </row>
    <row r="702" spans="1:100" ht="16.5" x14ac:dyDescent="0.3">
      <c r="A702" s="7"/>
      <c r="B702" s="19"/>
      <c r="C702" s="19"/>
      <c r="D702" s="19"/>
      <c r="E702" s="19"/>
      <c r="F702" s="19"/>
      <c r="G702" s="10"/>
      <c r="H702" s="14"/>
      <c r="I702" s="19"/>
      <c r="J702" s="19"/>
      <c r="K702" s="10"/>
      <c r="L702" s="19"/>
      <c r="M702" s="19"/>
      <c r="N702" s="19"/>
      <c r="O702" s="19"/>
      <c r="P702" s="19"/>
      <c r="Q702" s="24"/>
      <c r="R702" s="14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29"/>
      <c r="AL702" s="29"/>
      <c r="AM702" s="7"/>
      <c r="AN702" s="7"/>
      <c r="AO702" s="7"/>
      <c r="AP702" s="19"/>
      <c r="AQ702" s="19"/>
      <c r="AR702" s="19"/>
      <c r="AS702" s="14"/>
      <c r="AT702" s="19"/>
      <c r="AU702" s="19"/>
      <c r="AV702" s="19"/>
      <c r="AW702" s="14"/>
      <c r="AX702" s="19"/>
      <c r="AY702" s="19"/>
      <c r="AZ702" s="19"/>
      <c r="BA702" s="19"/>
      <c r="BB702" s="19"/>
      <c r="BC702" s="19"/>
      <c r="BD702" s="19"/>
      <c r="BE702" s="19"/>
      <c r="BF702" s="14"/>
      <c r="BG702" s="35" t="str">
        <f>IF(BB702&lt;&gt;"","&lt;a href='https://www.inaturalist.org/observations/"&amp;BB702&amp;" 'target='_blank' style='color: blue'&gt;iNaturalist Record: "&amp;BB702&amp;"&lt;/a&gt; ","")</f>
        <v/>
      </c>
      <c r="BH702" s="36" t="str">
        <f>IF(AT702&lt;&gt;"",AT702&amp;". ","")</f>
        <v/>
      </c>
      <c r="BI702" s="36" t="str">
        <f>IF(AV702&lt;&gt;"","Land use/disturbance history: "&amp;AV702&amp;". ","")</f>
        <v/>
      </c>
      <c r="BJ702" s="36" t="str">
        <f>IF(AW702&lt;&gt;"","Slope in degrees: "&amp;AW702&amp;". ","")</f>
        <v/>
      </c>
      <c r="BK702" s="36" t="str">
        <f>IF(AX702&lt;&gt;"","Slope aspect: "&amp;AX702&amp;". ","")</f>
        <v/>
      </c>
      <c r="BL702" s="36" t="str">
        <f>IF(AY702&lt;&gt;"","Soil description: "&amp;AY702&amp;". ","")</f>
        <v/>
      </c>
      <c r="BM702" s="36" t="str">
        <f>IF(BA702&lt;&gt;"","Terrain: "&amp;BA702&amp;". ","")</f>
        <v/>
      </c>
      <c r="BN702" s="36" t="str">
        <f t="shared" si="110"/>
        <v/>
      </c>
      <c r="BO702" t="str">
        <f t="shared" si="111"/>
        <v/>
      </c>
      <c r="BP702" t="str">
        <f>IF(BD702&lt;&gt;"","Permit: "&amp;BD702,"")</f>
        <v/>
      </c>
      <c r="BQ702" s="41" t="str">
        <f>IF(AA702="Abundant","Estimated frequency within viewshed: Abundant (&gt;500).",IF(AA702="Common","Estimated frequency within viewshed: Common (101-500).",IF(AA702="Frequent","Estimated frequency within viewshed: Frequent (11-100).",IF(AA702="Occasional","Estimated frequency within viewshed: Occasional (6-10).",IF(AA702="Rare","Estimated frequency within viewshed: Rare (1-5).","")))))</f>
        <v/>
      </c>
      <c r="BR702" s="41" t="str">
        <f>IF(B702&lt;&gt;"",B702&amp;". ","")</f>
        <v/>
      </c>
      <c r="BS702" s="41" t="str">
        <f>IF(M702="Same individual","Tissue sample collected.",IF(M702="Same population","Tissue sample collected from another individual in the same population.",""))</f>
        <v/>
      </c>
      <c r="BT702" s="41" t="str">
        <f>IF(R702&lt;&gt;"","Seed sample collected from "&amp;R702&amp;" plants within the same population.","")</f>
        <v/>
      </c>
      <c r="BU702" s="41" t="str">
        <f>IF(AB702&lt;&gt;"",AB702&amp;". ","")</f>
        <v/>
      </c>
      <c r="BV702" s="41" t="str">
        <f>IF(AE702&lt;&gt;"","Landowner: "&amp;AE702&amp;".","")</f>
        <v/>
      </c>
      <c r="BW702" s="41" t="str">
        <f>IF(AF702&lt;&gt;"","Element Occurrence ID: "&amp;AF702&amp;".","")</f>
        <v/>
      </c>
      <c r="BX702" s="41" t="str">
        <f t="shared" si="112"/>
        <v/>
      </c>
      <c r="BY702" t="str">
        <f t="shared" si="113"/>
        <v/>
      </c>
      <c r="BZ702" s="41" t="str">
        <f t="shared" si="114"/>
        <v/>
      </c>
      <c r="CA702" t="str">
        <f t="shared" si="115"/>
        <v/>
      </c>
      <c r="CB702" s="41" t="str">
        <f>IF(AU702&lt;&gt;"","Area immediately surrounding specimen: "&amp;AU702&amp;".","")</f>
        <v/>
      </c>
      <c r="CC702" s="41" t="str">
        <f>IF(T702&lt;&gt;"","Habit: "&amp;T702&amp;".","")</f>
        <v/>
      </c>
      <c r="CD702" s="41" t="str">
        <f>IF(U702&lt;&gt;"","Life history habit: "&amp;U702&amp;".","")</f>
        <v/>
      </c>
      <c r="CE702" s="41" t="str">
        <f>IF(V702&lt;&gt;"","Graminoid habit: "&amp;V702&amp;".","")</f>
        <v/>
      </c>
      <c r="CF702" s="41" t="str">
        <f>IF(W702&lt;&gt;"","Flower color: "&amp;W702&amp;".","")</f>
        <v/>
      </c>
      <c r="CG702" s="41" t="str">
        <f>IF(X702&lt;&gt;"","Height in centimeters: "&amp;X702&amp;".","")</f>
        <v/>
      </c>
      <c r="CH702" s="41" t="str">
        <f>IF(Y702&lt;&gt;"",Y702&amp;".","")</f>
        <v/>
      </c>
      <c r="CI702" s="41" t="str">
        <f t="shared" si="116"/>
        <v/>
      </c>
      <c r="CJ702" t="str">
        <f t="shared" si="117"/>
        <v/>
      </c>
      <c r="CK702" s="41" t="str">
        <f>IF(T702&lt;&gt;"","''habit'':"&amp;"''"&amp;T702&amp;"'',","")</f>
        <v/>
      </c>
      <c r="CL702" s="41" t="str">
        <f>IF(U702&lt;&gt;"","''life cycle habit'':"&amp;"''"&amp;U702&amp;"'',","")</f>
        <v/>
      </c>
      <c r="CM702" s="41" t="str">
        <f>IF(V702&lt;&gt;"","''graminoidHabit'':"&amp;"''"&amp;V702&amp;"'',","")</f>
        <v/>
      </c>
      <c r="CN702" s="41" t="str">
        <f>IF(W702&lt;&gt;"","''flower color'':"&amp;"''"&amp;W702&amp;"'',","")</f>
        <v/>
      </c>
      <c r="CO702" s="41" t="str">
        <f>IF(X702&lt;&gt;"","''heightInCentimeters'':"&amp;X702&amp;",","")</f>
        <v/>
      </c>
      <c r="CP702" s="41" t="str">
        <f>IF(Y702&lt;&gt;"",Y702,"")</f>
        <v/>
      </c>
      <c r="CQ702" s="41" t="str">
        <f t="shared" si="118"/>
        <v/>
      </c>
      <c r="CR702" s="42" t="str">
        <f t="shared" si="119"/>
        <v/>
      </c>
      <c r="CS702" t="str">
        <f t="shared" si="120"/>
        <v/>
      </c>
      <c r="CT702" t="str">
        <f>IF(L702="Y","tissue","")</f>
        <v/>
      </c>
      <c r="CU702" t="str">
        <f>IF(L702="Y","in collection","")</f>
        <v/>
      </c>
      <c r="CV702" t="str">
        <f>IF(L702="Y","dessicated","")</f>
        <v/>
      </c>
    </row>
    <row r="703" spans="1:100" ht="16.5" x14ac:dyDescent="0.3">
      <c r="A703" s="7"/>
      <c r="B703" s="19"/>
      <c r="C703" s="19"/>
      <c r="D703" s="19"/>
      <c r="E703" s="19"/>
      <c r="F703" s="19"/>
      <c r="G703" s="10"/>
      <c r="H703" s="14"/>
      <c r="I703" s="19"/>
      <c r="J703" s="19"/>
      <c r="K703" s="10"/>
      <c r="L703" s="19"/>
      <c r="M703" s="19"/>
      <c r="N703" s="19"/>
      <c r="O703" s="19"/>
      <c r="P703" s="19"/>
      <c r="Q703" s="24"/>
      <c r="R703" s="14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29"/>
      <c r="AL703" s="29"/>
      <c r="AM703" s="7"/>
      <c r="AN703" s="7"/>
      <c r="AO703" s="7"/>
      <c r="AP703" s="19"/>
      <c r="AQ703" s="19"/>
      <c r="AR703" s="19"/>
      <c r="AS703" s="14"/>
      <c r="AT703" s="19"/>
      <c r="AU703" s="19"/>
      <c r="AV703" s="19"/>
      <c r="AW703" s="14"/>
      <c r="AX703" s="19"/>
      <c r="AY703" s="19"/>
      <c r="AZ703" s="19"/>
      <c r="BA703" s="19"/>
      <c r="BB703" s="19"/>
      <c r="BC703" s="19"/>
      <c r="BD703" s="19"/>
      <c r="BE703" s="19"/>
      <c r="BF703" s="14"/>
      <c r="BG703" s="35" t="str">
        <f>IF(BB703&lt;&gt;"","&lt;a href='https://www.inaturalist.org/observations/"&amp;BB703&amp;" 'target='_blank' style='color: blue'&gt;iNaturalist Record: "&amp;BB703&amp;"&lt;/a&gt; ","")</f>
        <v/>
      </c>
      <c r="BH703" s="36" t="str">
        <f>IF(AT703&lt;&gt;"",AT703&amp;". ","")</f>
        <v/>
      </c>
      <c r="BI703" s="36" t="str">
        <f>IF(AV703&lt;&gt;"","Land use/disturbance history: "&amp;AV703&amp;". ","")</f>
        <v/>
      </c>
      <c r="BJ703" s="36" t="str">
        <f>IF(AW703&lt;&gt;"","Slope in degrees: "&amp;AW703&amp;". ","")</f>
        <v/>
      </c>
      <c r="BK703" s="36" t="str">
        <f>IF(AX703&lt;&gt;"","Slope aspect: "&amp;AX703&amp;". ","")</f>
        <v/>
      </c>
      <c r="BL703" s="36" t="str">
        <f>IF(AY703&lt;&gt;"","Soil description: "&amp;AY703&amp;". ","")</f>
        <v/>
      </c>
      <c r="BM703" s="36" t="str">
        <f>IF(BA703&lt;&gt;"","Terrain: "&amp;BA703&amp;". ","")</f>
        <v/>
      </c>
      <c r="BN703" s="36" t="str">
        <f t="shared" si="110"/>
        <v/>
      </c>
      <c r="BO703" t="str">
        <f t="shared" si="111"/>
        <v/>
      </c>
      <c r="BP703" t="str">
        <f>IF(BD703&lt;&gt;"","Permit: "&amp;BD703,"")</f>
        <v/>
      </c>
      <c r="BQ703" s="41" t="str">
        <f>IF(AA703="Abundant","Estimated frequency within viewshed: Abundant (&gt;500).",IF(AA703="Common","Estimated frequency within viewshed: Common (101-500).",IF(AA703="Frequent","Estimated frequency within viewshed: Frequent (11-100).",IF(AA703="Occasional","Estimated frequency within viewshed: Occasional (6-10).",IF(AA703="Rare","Estimated frequency within viewshed: Rare (1-5).","")))))</f>
        <v/>
      </c>
      <c r="BR703" s="41" t="str">
        <f>IF(B703&lt;&gt;"",B703&amp;". ","")</f>
        <v/>
      </c>
      <c r="BS703" s="41" t="str">
        <f>IF(M703="Same individual","Tissue sample collected.",IF(M703="Same population","Tissue sample collected from another individual in the same population.",""))</f>
        <v/>
      </c>
      <c r="BT703" s="41" t="str">
        <f>IF(R703&lt;&gt;"","Seed sample collected from "&amp;R703&amp;" plants within the same population.","")</f>
        <v/>
      </c>
      <c r="BU703" s="41" t="str">
        <f>IF(AB703&lt;&gt;"",AB703&amp;". ","")</f>
        <v/>
      </c>
      <c r="BV703" s="41" t="str">
        <f>IF(AE703&lt;&gt;"","Landowner: "&amp;AE703&amp;".","")</f>
        <v/>
      </c>
      <c r="BW703" s="41" t="str">
        <f>IF(AF703&lt;&gt;"","Element Occurrence ID: "&amp;AF703&amp;".","")</f>
        <v/>
      </c>
      <c r="BX703" s="41" t="str">
        <f t="shared" si="112"/>
        <v/>
      </c>
      <c r="BY703" t="str">
        <f t="shared" si="113"/>
        <v/>
      </c>
      <c r="BZ703" s="41" t="str">
        <f t="shared" si="114"/>
        <v/>
      </c>
      <c r="CA703" t="str">
        <f t="shared" si="115"/>
        <v/>
      </c>
      <c r="CB703" s="41" t="str">
        <f>IF(AU703&lt;&gt;"","Area immediately surrounding specimen: "&amp;AU703&amp;".","")</f>
        <v/>
      </c>
      <c r="CC703" s="41" t="str">
        <f>IF(T703&lt;&gt;"","Habit: "&amp;T703&amp;".","")</f>
        <v/>
      </c>
      <c r="CD703" s="41" t="str">
        <f>IF(U703&lt;&gt;"","Life history habit: "&amp;U703&amp;".","")</f>
        <v/>
      </c>
      <c r="CE703" s="41" t="str">
        <f>IF(V703&lt;&gt;"","Graminoid habit: "&amp;V703&amp;".","")</f>
        <v/>
      </c>
      <c r="CF703" s="41" t="str">
        <f>IF(W703&lt;&gt;"","Flower color: "&amp;W703&amp;".","")</f>
        <v/>
      </c>
      <c r="CG703" s="41" t="str">
        <f>IF(X703&lt;&gt;"","Height in centimeters: "&amp;X703&amp;".","")</f>
        <v/>
      </c>
      <c r="CH703" s="41" t="str">
        <f>IF(Y703&lt;&gt;"",Y703&amp;".","")</f>
        <v/>
      </c>
      <c r="CI703" s="41" t="str">
        <f t="shared" si="116"/>
        <v/>
      </c>
      <c r="CJ703" t="str">
        <f t="shared" si="117"/>
        <v/>
      </c>
      <c r="CK703" s="41" t="str">
        <f>IF(T703&lt;&gt;"","''habit'':"&amp;"''"&amp;T703&amp;"'',","")</f>
        <v/>
      </c>
      <c r="CL703" s="41" t="str">
        <f>IF(U703&lt;&gt;"","''life cycle habit'':"&amp;"''"&amp;U703&amp;"'',","")</f>
        <v/>
      </c>
      <c r="CM703" s="41" t="str">
        <f>IF(V703&lt;&gt;"","''graminoidHabit'':"&amp;"''"&amp;V703&amp;"'',","")</f>
        <v/>
      </c>
      <c r="CN703" s="41" t="str">
        <f>IF(W703&lt;&gt;"","''flower color'':"&amp;"''"&amp;W703&amp;"'',","")</f>
        <v/>
      </c>
      <c r="CO703" s="41" t="str">
        <f>IF(X703&lt;&gt;"","''heightInCentimeters'':"&amp;X703&amp;",","")</f>
        <v/>
      </c>
      <c r="CP703" s="41" t="str">
        <f>IF(Y703&lt;&gt;"",Y703,"")</f>
        <v/>
      </c>
      <c r="CQ703" s="41" t="str">
        <f t="shared" si="118"/>
        <v/>
      </c>
      <c r="CR703" s="42" t="str">
        <f t="shared" si="119"/>
        <v/>
      </c>
      <c r="CS703" t="str">
        <f t="shared" si="120"/>
        <v/>
      </c>
      <c r="CT703" t="str">
        <f>IF(L703="Y","tissue","")</f>
        <v/>
      </c>
      <c r="CU703" t="str">
        <f>IF(L703="Y","in collection","")</f>
        <v/>
      </c>
      <c r="CV703" t="str">
        <f>IF(L703="Y","dessicated","")</f>
        <v/>
      </c>
    </row>
    <row r="704" spans="1:100" ht="16.5" x14ac:dyDescent="0.3">
      <c r="A704" s="7"/>
      <c r="B704" s="19"/>
      <c r="C704" s="19"/>
      <c r="D704" s="19"/>
      <c r="E704" s="19"/>
      <c r="F704" s="19"/>
      <c r="G704" s="10"/>
      <c r="H704" s="14"/>
      <c r="I704" s="19"/>
      <c r="J704" s="19"/>
      <c r="K704" s="10"/>
      <c r="L704" s="19"/>
      <c r="M704" s="19"/>
      <c r="N704" s="19"/>
      <c r="O704" s="19"/>
      <c r="P704" s="19"/>
      <c r="Q704" s="24"/>
      <c r="R704" s="14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29"/>
      <c r="AL704" s="29"/>
      <c r="AM704" s="7"/>
      <c r="AN704" s="7"/>
      <c r="AO704" s="7"/>
      <c r="AP704" s="19"/>
      <c r="AQ704" s="19"/>
      <c r="AR704" s="19"/>
      <c r="AS704" s="14"/>
      <c r="AT704" s="19"/>
      <c r="AU704" s="19"/>
      <c r="AV704" s="19"/>
      <c r="AW704" s="14"/>
      <c r="AX704" s="19"/>
      <c r="AY704" s="19"/>
      <c r="AZ704" s="19"/>
      <c r="BA704" s="19"/>
      <c r="BB704" s="19"/>
      <c r="BC704" s="19"/>
      <c r="BD704" s="19"/>
      <c r="BE704" s="19"/>
      <c r="BF704" s="14"/>
      <c r="BG704" s="35" t="str">
        <f>IF(BB704&lt;&gt;"","&lt;a href='https://www.inaturalist.org/observations/"&amp;BB704&amp;" 'target='_blank' style='color: blue'&gt;iNaturalist Record: "&amp;BB704&amp;"&lt;/a&gt; ","")</f>
        <v/>
      </c>
      <c r="BH704" s="36" t="str">
        <f>IF(AT704&lt;&gt;"",AT704&amp;". ","")</f>
        <v/>
      </c>
      <c r="BI704" s="36" t="str">
        <f>IF(AV704&lt;&gt;"","Land use/disturbance history: "&amp;AV704&amp;". ","")</f>
        <v/>
      </c>
      <c r="BJ704" s="36" t="str">
        <f>IF(AW704&lt;&gt;"","Slope in degrees: "&amp;AW704&amp;". ","")</f>
        <v/>
      </c>
      <c r="BK704" s="36" t="str">
        <f>IF(AX704&lt;&gt;"","Slope aspect: "&amp;AX704&amp;". ","")</f>
        <v/>
      </c>
      <c r="BL704" s="36" t="str">
        <f>IF(AY704&lt;&gt;"","Soil description: "&amp;AY704&amp;". ","")</f>
        <v/>
      </c>
      <c r="BM704" s="36" t="str">
        <f>IF(BA704&lt;&gt;"","Terrain: "&amp;BA704&amp;". ","")</f>
        <v/>
      </c>
      <c r="BN704" s="36" t="str">
        <f t="shared" si="110"/>
        <v/>
      </c>
      <c r="BO704" t="str">
        <f t="shared" si="111"/>
        <v/>
      </c>
      <c r="BP704" t="str">
        <f>IF(BD704&lt;&gt;"","Permit: "&amp;BD704,"")</f>
        <v/>
      </c>
      <c r="BQ704" s="41" t="str">
        <f>IF(AA704="Abundant","Estimated frequency within viewshed: Abundant (&gt;500).",IF(AA704="Common","Estimated frequency within viewshed: Common (101-500).",IF(AA704="Frequent","Estimated frequency within viewshed: Frequent (11-100).",IF(AA704="Occasional","Estimated frequency within viewshed: Occasional (6-10).",IF(AA704="Rare","Estimated frequency within viewshed: Rare (1-5).","")))))</f>
        <v/>
      </c>
      <c r="BR704" s="41" t="str">
        <f>IF(B704&lt;&gt;"",B704&amp;". ","")</f>
        <v/>
      </c>
      <c r="BS704" s="41" t="str">
        <f>IF(M704="Same individual","Tissue sample collected.",IF(M704="Same population","Tissue sample collected from another individual in the same population.",""))</f>
        <v/>
      </c>
      <c r="BT704" s="41" t="str">
        <f>IF(R704&lt;&gt;"","Seed sample collected from "&amp;R704&amp;" plants within the same population.","")</f>
        <v/>
      </c>
      <c r="BU704" s="41" t="str">
        <f>IF(AB704&lt;&gt;"",AB704&amp;". ","")</f>
        <v/>
      </c>
      <c r="BV704" s="41" t="str">
        <f>IF(AE704&lt;&gt;"","Landowner: "&amp;AE704&amp;".","")</f>
        <v/>
      </c>
      <c r="BW704" s="41" t="str">
        <f>IF(AF704&lt;&gt;"","Element Occurrence ID: "&amp;AF704&amp;".","")</f>
        <v/>
      </c>
      <c r="BX704" s="41" t="str">
        <f t="shared" si="112"/>
        <v/>
      </c>
      <c r="BY704" t="str">
        <f t="shared" si="113"/>
        <v/>
      </c>
      <c r="BZ704" s="41" t="str">
        <f t="shared" si="114"/>
        <v/>
      </c>
      <c r="CA704" t="str">
        <f t="shared" si="115"/>
        <v/>
      </c>
      <c r="CB704" s="41" t="str">
        <f>IF(AU704&lt;&gt;"","Area immediately surrounding specimen: "&amp;AU704&amp;".","")</f>
        <v/>
      </c>
      <c r="CC704" s="41" t="str">
        <f>IF(T704&lt;&gt;"","Habit: "&amp;T704&amp;".","")</f>
        <v/>
      </c>
      <c r="CD704" s="41" t="str">
        <f>IF(U704&lt;&gt;"","Life history habit: "&amp;U704&amp;".","")</f>
        <v/>
      </c>
      <c r="CE704" s="41" t="str">
        <f>IF(V704&lt;&gt;"","Graminoid habit: "&amp;V704&amp;".","")</f>
        <v/>
      </c>
      <c r="CF704" s="41" t="str">
        <f>IF(W704&lt;&gt;"","Flower color: "&amp;W704&amp;".","")</f>
        <v/>
      </c>
      <c r="CG704" s="41" t="str">
        <f>IF(X704&lt;&gt;"","Height in centimeters: "&amp;X704&amp;".","")</f>
        <v/>
      </c>
      <c r="CH704" s="41" t="str">
        <f>IF(Y704&lt;&gt;"",Y704&amp;".","")</f>
        <v/>
      </c>
      <c r="CI704" s="41" t="str">
        <f t="shared" si="116"/>
        <v/>
      </c>
      <c r="CJ704" t="str">
        <f t="shared" si="117"/>
        <v/>
      </c>
      <c r="CK704" s="41" t="str">
        <f>IF(T704&lt;&gt;"","''habit'':"&amp;"''"&amp;T704&amp;"'',","")</f>
        <v/>
      </c>
      <c r="CL704" s="41" t="str">
        <f>IF(U704&lt;&gt;"","''life cycle habit'':"&amp;"''"&amp;U704&amp;"'',","")</f>
        <v/>
      </c>
      <c r="CM704" s="41" t="str">
        <f>IF(V704&lt;&gt;"","''graminoidHabit'':"&amp;"''"&amp;V704&amp;"'',","")</f>
        <v/>
      </c>
      <c r="CN704" s="41" t="str">
        <f>IF(W704&lt;&gt;"","''flower color'':"&amp;"''"&amp;W704&amp;"'',","")</f>
        <v/>
      </c>
      <c r="CO704" s="41" t="str">
        <f>IF(X704&lt;&gt;"","''heightInCentimeters'':"&amp;X704&amp;",","")</f>
        <v/>
      </c>
      <c r="CP704" s="41" t="str">
        <f>IF(Y704&lt;&gt;"",Y704,"")</f>
        <v/>
      </c>
      <c r="CQ704" s="41" t="str">
        <f t="shared" si="118"/>
        <v/>
      </c>
      <c r="CR704" s="42" t="str">
        <f t="shared" si="119"/>
        <v/>
      </c>
      <c r="CS704" t="str">
        <f t="shared" si="120"/>
        <v/>
      </c>
      <c r="CT704" t="str">
        <f>IF(L704="Y","tissue","")</f>
        <v/>
      </c>
      <c r="CU704" t="str">
        <f>IF(L704="Y","in collection","")</f>
        <v/>
      </c>
      <c r="CV704" t="str">
        <f>IF(L704="Y","dessicated","")</f>
        <v/>
      </c>
    </row>
    <row r="705" spans="1:100" ht="16.5" x14ac:dyDescent="0.3">
      <c r="A705" s="7"/>
      <c r="B705" s="19"/>
      <c r="C705" s="19"/>
      <c r="D705" s="19"/>
      <c r="E705" s="19"/>
      <c r="F705" s="19"/>
      <c r="G705" s="10"/>
      <c r="H705" s="14"/>
      <c r="I705" s="19"/>
      <c r="J705" s="19"/>
      <c r="K705" s="10"/>
      <c r="L705" s="19"/>
      <c r="M705" s="19"/>
      <c r="N705" s="19"/>
      <c r="O705" s="19"/>
      <c r="P705" s="19"/>
      <c r="Q705" s="24"/>
      <c r="R705" s="14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29"/>
      <c r="AL705" s="29"/>
      <c r="AM705" s="7"/>
      <c r="AN705" s="7"/>
      <c r="AO705" s="7"/>
      <c r="AP705" s="19"/>
      <c r="AQ705" s="19"/>
      <c r="AR705" s="19"/>
      <c r="AS705" s="14"/>
      <c r="AT705" s="19"/>
      <c r="AU705" s="19"/>
      <c r="AV705" s="19"/>
      <c r="AW705" s="14"/>
      <c r="AX705" s="19"/>
      <c r="AY705" s="19"/>
      <c r="AZ705" s="19"/>
      <c r="BA705" s="19"/>
      <c r="BB705" s="19"/>
      <c r="BC705" s="19"/>
      <c r="BD705" s="19"/>
      <c r="BE705" s="19"/>
      <c r="BF705" s="14"/>
      <c r="BG705" s="35" t="str">
        <f>IF(BB705&lt;&gt;"","&lt;a href='https://www.inaturalist.org/observations/"&amp;BB705&amp;" 'target='_blank' style='color: blue'&gt;iNaturalist Record: "&amp;BB705&amp;"&lt;/a&gt; ","")</f>
        <v/>
      </c>
      <c r="BH705" s="36" t="str">
        <f>IF(AT705&lt;&gt;"",AT705&amp;". ","")</f>
        <v/>
      </c>
      <c r="BI705" s="36" t="str">
        <f>IF(AV705&lt;&gt;"","Land use/disturbance history: "&amp;AV705&amp;". ","")</f>
        <v/>
      </c>
      <c r="BJ705" s="36" t="str">
        <f>IF(AW705&lt;&gt;"","Slope in degrees: "&amp;AW705&amp;". ","")</f>
        <v/>
      </c>
      <c r="BK705" s="36" t="str">
        <f>IF(AX705&lt;&gt;"","Slope aspect: "&amp;AX705&amp;". ","")</f>
        <v/>
      </c>
      <c r="BL705" s="36" t="str">
        <f>IF(AY705&lt;&gt;"","Soil description: "&amp;AY705&amp;". ","")</f>
        <v/>
      </c>
      <c r="BM705" s="36" t="str">
        <f>IF(BA705&lt;&gt;"","Terrain: "&amp;BA705&amp;". ","")</f>
        <v/>
      </c>
      <c r="BN705" s="36" t="str">
        <f t="shared" si="110"/>
        <v/>
      </c>
      <c r="BO705" t="str">
        <f t="shared" si="111"/>
        <v/>
      </c>
      <c r="BP705" t="str">
        <f>IF(BD705&lt;&gt;"","Permit: "&amp;BD705,"")</f>
        <v/>
      </c>
      <c r="BQ705" s="41" t="str">
        <f>IF(AA705="Abundant","Estimated frequency within viewshed: Abundant (&gt;500).",IF(AA705="Common","Estimated frequency within viewshed: Common (101-500).",IF(AA705="Frequent","Estimated frequency within viewshed: Frequent (11-100).",IF(AA705="Occasional","Estimated frequency within viewshed: Occasional (6-10).",IF(AA705="Rare","Estimated frequency within viewshed: Rare (1-5).","")))))</f>
        <v/>
      </c>
      <c r="BR705" s="41" t="str">
        <f>IF(B705&lt;&gt;"",B705&amp;". ","")</f>
        <v/>
      </c>
      <c r="BS705" s="41" t="str">
        <f>IF(M705="Same individual","Tissue sample collected.",IF(M705="Same population","Tissue sample collected from another individual in the same population.",""))</f>
        <v/>
      </c>
      <c r="BT705" s="41" t="str">
        <f>IF(R705&lt;&gt;"","Seed sample collected from "&amp;R705&amp;" plants within the same population.","")</f>
        <v/>
      </c>
      <c r="BU705" s="41" t="str">
        <f>IF(AB705&lt;&gt;"",AB705&amp;". ","")</f>
        <v/>
      </c>
      <c r="BV705" s="41" t="str">
        <f>IF(AE705&lt;&gt;"","Landowner: "&amp;AE705&amp;".","")</f>
        <v/>
      </c>
      <c r="BW705" s="41" t="str">
        <f>IF(AF705&lt;&gt;"","Element Occurrence ID: "&amp;AF705&amp;".","")</f>
        <v/>
      </c>
      <c r="BX705" s="41" t="str">
        <f t="shared" si="112"/>
        <v/>
      </c>
      <c r="BY705" t="str">
        <f t="shared" si="113"/>
        <v/>
      </c>
      <c r="BZ705" s="41" t="str">
        <f t="shared" si="114"/>
        <v/>
      </c>
      <c r="CA705" t="str">
        <f t="shared" si="115"/>
        <v/>
      </c>
      <c r="CB705" s="41" t="str">
        <f>IF(AU705&lt;&gt;"","Area immediately surrounding specimen: "&amp;AU705&amp;".","")</f>
        <v/>
      </c>
      <c r="CC705" s="41" t="str">
        <f>IF(T705&lt;&gt;"","Habit: "&amp;T705&amp;".","")</f>
        <v/>
      </c>
      <c r="CD705" s="41" t="str">
        <f>IF(U705&lt;&gt;"","Life history habit: "&amp;U705&amp;".","")</f>
        <v/>
      </c>
      <c r="CE705" s="41" t="str">
        <f>IF(V705&lt;&gt;"","Graminoid habit: "&amp;V705&amp;".","")</f>
        <v/>
      </c>
      <c r="CF705" s="41" t="str">
        <f>IF(W705&lt;&gt;"","Flower color: "&amp;W705&amp;".","")</f>
        <v/>
      </c>
      <c r="CG705" s="41" t="str">
        <f>IF(X705&lt;&gt;"","Height in centimeters: "&amp;X705&amp;".","")</f>
        <v/>
      </c>
      <c r="CH705" s="41" t="str">
        <f>IF(Y705&lt;&gt;"",Y705&amp;".","")</f>
        <v/>
      </c>
      <c r="CI705" s="41" t="str">
        <f t="shared" si="116"/>
        <v/>
      </c>
      <c r="CJ705" t="str">
        <f t="shared" si="117"/>
        <v/>
      </c>
      <c r="CK705" s="41" t="str">
        <f>IF(T705&lt;&gt;"","''habit'':"&amp;"''"&amp;T705&amp;"'',","")</f>
        <v/>
      </c>
      <c r="CL705" s="41" t="str">
        <f>IF(U705&lt;&gt;"","''life cycle habit'':"&amp;"''"&amp;U705&amp;"'',","")</f>
        <v/>
      </c>
      <c r="CM705" s="41" t="str">
        <f>IF(V705&lt;&gt;"","''graminoidHabit'':"&amp;"''"&amp;V705&amp;"'',","")</f>
        <v/>
      </c>
      <c r="CN705" s="41" t="str">
        <f>IF(W705&lt;&gt;"","''flower color'':"&amp;"''"&amp;W705&amp;"'',","")</f>
        <v/>
      </c>
      <c r="CO705" s="41" t="str">
        <f>IF(X705&lt;&gt;"","''heightInCentimeters'':"&amp;X705&amp;",","")</f>
        <v/>
      </c>
      <c r="CP705" s="41" t="str">
        <f>IF(Y705&lt;&gt;"",Y705,"")</f>
        <v/>
      </c>
      <c r="CQ705" s="41" t="str">
        <f t="shared" si="118"/>
        <v/>
      </c>
      <c r="CR705" s="42" t="str">
        <f t="shared" si="119"/>
        <v/>
      </c>
      <c r="CS705" t="str">
        <f t="shared" si="120"/>
        <v/>
      </c>
      <c r="CT705" t="str">
        <f>IF(L705="Y","tissue","")</f>
        <v/>
      </c>
      <c r="CU705" t="str">
        <f>IF(L705="Y","in collection","")</f>
        <v/>
      </c>
      <c r="CV705" t="str">
        <f>IF(L705="Y","dessicated","")</f>
        <v/>
      </c>
    </row>
    <row r="706" spans="1:100" ht="16.5" x14ac:dyDescent="0.3">
      <c r="A706" s="7"/>
      <c r="B706" s="19"/>
      <c r="C706" s="19"/>
      <c r="D706" s="19"/>
      <c r="E706" s="19"/>
      <c r="F706" s="19"/>
      <c r="G706" s="10"/>
      <c r="H706" s="14"/>
      <c r="I706" s="19"/>
      <c r="J706" s="19"/>
      <c r="K706" s="10"/>
      <c r="L706" s="19"/>
      <c r="M706" s="19"/>
      <c r="N706" s="19"/>
      <c r="O706" s="19"/>
      <c r="P706" s="19"/>
      <c r="Q706" s="24"/>
      <c r="R706" s="14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29"/>
      <c r="AL706" s="29"/>
      <c r="AM706" s="7"/>
      <c r="AN706" s="7"/>
      <c r="AO706" s="7"/>
      <c r="AP706" s="19"/>
      <c r="AQ706" s="19"/>
      <c r="AR706" s="19"/>
      <c r="AS706" s="14"/>
      <c r="AT706" s="19"/>
      <c r="AU706" s="19"/>
      <c r="AV706" s="19"/>
      <c r="AW706" s="14"/>
      <c r="AX706" s="19"/>
      <c r="AY706" s="19"/>
      <c r="AZ706" s="19"/>
      <c r="BA706" s="19"/>
      <c r="BB706" s="19"/>
      <c r="BC706" s="19"/>
      <c r="BD706" s="19"/>
      <c r="BE706" s="19"/>
      <c r="BF706" s="14"/>
      <c r="BG706" s="35" t="str">
        <f>IF(BB706&lt;&gt;"","&lt;a href='https://www.inaturalist.org/observations/"&amp;BB706&amp;" 'target='_blank' style='color: blue'&gt;iNaturalist Record: "&amp;BB706&amp;"&lt;/a&gt; ","")</f>
        <v/>
      </c>
      <c r="BH706" s="36" t="str">
        <f>IF(AT706&lt;&gt;"",AT706&amp;". ","")</f>
        <v/>
      </c>
      <c r="BI706" s="36" t="str">
        <f>IF(AV706&lt;&gt;"","Land use/disturbance history: "&amp;AV706&amp;". ","")</f>
        <v/>
      </c>
      <c r="BJ706" s="36" t="str">
        <f>IF(AW706&lt;&gt;"","Slope in degrees: "&amp;AW706&amp;". ","")</f>
        <v/>
      </c>
      <c r="BK706" s="36" t="str">
        <f>IF(AX706&lt;&gt;"","Slope aspect: "&amp;AX706&amp;". ","")</f>
        <v/>
      </c>
      <c r="BL706" s="36" t="str">
        <f>IF(AY706&lt;&gt;"","Soil description: "&amp;AY706&amp;". ","")</f>
        <v/>
      </c>
      <c r="BM706" s="36" t="str">
        <f>IF(BA706&lt;&gt;"","Terrain: "&amp;BA706&amp;". ","")</f>
        <v/>
      </c>
      <c r="BN706" s="36" t="str">
        <f t="shared" si="110"/>
        <v/>
      </c>
      <c r="BO706" t="str">
        <f t="shared" si="111"/>
        <v/>
      </c>
      <c r="BP706" t="str">
        <f>IF(BD706&lt;&gt;"","Permit: "&amp;BD706,"")</f>
        <v/>
      </c>
      <c r="BQ706" s="41" t="str">
        <f>IF(AA706="Abundant","Estimated frequency within viewshed: Abundant (&gt;500).",IF(AA706="Common","Estimated frequency within viewshed: Common (101-500).",IF(AA706="Frequent","Estimated frequency within viewshed: Frequent (11-100).",IF(AA706="Occasional","Estimated frequency within viewshed: Occasional (6-10).",IF(AA706="Rare","Estimated frequency within viewshed: Rare (1-5).","")))))</f>
        <v/>
      </c>
      <c r="BR706" s="41" t="str">
        <f>IF(B706&lt;&gt;"",B706&amp;". ","")</f>
        <v/>
      </c>
      <c r="BS706" s="41" t="str">
        <f>IF(M706="Same individual","Tissue sample collected.",IF(M706="Same population","Tissue sample collected from another individual in the same population.",""))</f>
        <v/>
      </c>
      <c r="BT706" s="41" t="str">
        <f>IF(R706&lt;&gt;"","Seed sample collected from "&amp;R706&amp;" plants within the same population.","")</f>
        <v/>
      </c>
      <c r="BU706" s="41" t="str">
        <f>IF(AB706&lt;&gt;"",AB706&amp;". ","")</f>
        <v/>
      </c>
      <c r="BV706" s="41" t="str">
        <f>IF(AE706&lt;&gt;"","Landowner: "&amp;AE706&amp;".","")</f>
        <v/>
      </c>
      <c r="BW706" s="41" t="str">
        <f>IF(AF706&lt;&gt;"","Element Occurrence ID: "&amp;AF706&amp;".","")</f>
        <v/>
      </c>
      <c r="BX706" s="41" t="str">
        <f t="shared" si="112"/>
        <v/>
      </c>
      <c r="BY706" t="str">
        <f t="shared" si="113"/>
        <v/>
      </c>
      <c r="BZ706" s="41" t="str">
        <f t="shared" si="114"/>
        <v/>
      </c>
      <c r="CA706" t="str">
        <f t="shared" si="115"/>
        <v/>
      </c>
      <c r="CB706" s="41" t="str">
        <f>IF(AU706&lt;&gt;"","Area immediately surrounding specimen: "&amp;AU706&amp;".","")</f>
        <v/>
      </c>
      <c r="CC706" s="41" t="str">
        <f>IF(T706&lt;&gt;"","Habit: "&amp;T706&amp;".","")</f>
        <v/>
      </c>
      <c r="CD706" s="41" t="str">
        <f>IF(U706&lt;&gt;"","Life history habit: "&amp;U706&amp;".","")</f>
        <v/>
      </c>
      <c r="CE706" s="41" t="str">
        <f>IF(V706&lt;&gt;"","Graminoid habit: "&amp;V706&amp;".","")</f>
        <v/>
      </c>
      <c r="CF706" s="41" t="str">
        <f>IF(W706&lt;&gt;"","Flower color: "&amp;W706&amp;".","")</f>
        <v/>
      </c>
      <c r="CG706" s="41" t="str">
        <f>IF(X706&lt;&gt;"","Height in centimeters: "&amp;X706&amp;".","")</f>
        <v/>
      </c>
      <c r="CH706" s="41" t="str">
        <f>IF(Y706&lt;&gt;"",Y706&amp;".","")</f>
        <v/>
      </c>
      <c r="CI706" s="41" t="str">
        <f t="shared" si="116"/>
        <v/>
      </c>
      <c r="CJ706" t="str">
        <f t="shared" si="117"/>
        <v/>
      </c>
      <c r="CK706" s="41" t="str">
        <f>IF(T706&lt;&gt;"","''habit'':"&amp;"''"&amp;T706&amp;"'',","")</f>
        <v/>
      </c>
      <c r="CL706" s="41" t="str">
        <f>IF(U706&lt;&gt;"","''life cycle habit'':"&amp;"''"&amp;U706&amp;"'',","")</f>
        <v/>
      </c>
      <c r="CM706" s="41" t="str">
        <f>IF(V706&lt;&gt;"","''graminoidHabit'':"&amp;"''"&amp;V706&amp;"'',","")</f>
        <v/>
      </c>
      <c r="CN706" s="41" t="str">
        <f>IF(W706&lt;&gt;"","''flower color'':"&amp;"''"&amp;W706&amp;"'',","")</f>
        <v/>
      </c>
      <c r="CO706" s="41" t="str">
        <f>IF(X706&lt;&gt;"","''heightInCentimeters'':"&amp;X706&amp;",","")</f>
        <v/>
      </c>
      <c r="CP706" s="41" t="str">
        <f>IF(Y706&lt;&gt;"",Y706,"")</f>
        <v/>
      </c>
      <c r="CQ706" s="41" t="str">
        <f t="shared" si="118"/>
        <v/>
      </c>
      <c r="CR706" s="42" t="str">
        <f t="shared" si="119"/>
        <v/>
      </c>
      <c r="CS706" t="str">
        <f t="shared" si="120"/>
        <v/>
      </c>
      <c r="CT706" t="str">
        <f>IF(L706="Y","tissue","")</f>
        <v/>
      </c>
      <c r="CU706" t="str">
        <f>IF(L706="Y","in collection","")</f>
        <v/>
      </c>
      <c r="CV706" t="str">
        <f>IF(L706="Y","dessicated","")</f>
        <v/>
      </c>
    </row>
    <row r="707" spans="1:100" ht="16.5" x14ac:dyDescent="0.3">
      <c r="A707" s="7"/>
      <c r="B707" s="19"/>
      <c r="C707" s="19"/>
      <c r="D707" s="19"/>
      <c r="E707" s="19"/>
      <c r="F707" s="19"/>
      <c r="G707" s="10"/>
      <c r="H707" s="14"/>
      <c r="I707" s="19"/>
      <c r="J707" s="19"/>
      <c r="K707" s="10"/>
      <c r="L707" s="19"/>
      <c r="M707" s="19"/>
      <c r="N707" s="19"/>
      <c r="O707" s="19"/>
      <c r="P707" s="19"/>
      <c r="Q707" s="24"/>
      <c r="R707" s="14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29"/>
      <c r="AL707" s="29"/>
      <c r="AM707" s="7"/>
      <c r="AN707" s="7"/>
      <c r="AO707" s="7"/>
      <c r="AP707" s="19"/>
      <c r="AQ707" s="19"/>
      <c r="AR707" s="19"/>
      <c r="AS707" s="14"/>
      <c r="AT707" s="19"/>
      <c r="AU707" s="19"/>
      <c r="AV707" s="19"/>
      <c r="AW707" s="14"/>
      <c r="AX707" s="19"/>
      <c r="AY707" s="19"/>
      <c r="AZ707" s="19"/>
      <c r="BA707" s="19"/>
      <c r="BB707" s="19"/>
      <c r="BC707" s="19"/>
      <c r="BD707" s="19"/>
      <c r="BE707" s="19"/>
      <c r="BF707" s="14"/>
      <c r="BG707" s="35" t="str">
        <f>IF(BB707&lt;&gt;"","&lt;a href='https://www.inaturalist.org/observations/"&amp;BB707&amp;" 'target='_blank' style='color: blue'&gt;iNaturalist Record: "&amp;BB707&amp;"&lt;/a&gt; ","")</f>
        <v/>
      </c>
      <c r="BH707" s="36" t="str">
        <f>IF(AT707&lt;&gt;"",AT707&amp;". ","")</f>
        <v/>
      </c>
      <c r="BI707" s="36" t="str">
        <f>IF(AV707&lt;&gt;"","Land use/disturbance history: "&amp;AV707&amp;". ","")</f>
        <v/>
      </c>
      <c r="BJ707" s="36" t="str">
        <f>IF(AW707&lt;&gt;"","Slope in degrees: "&amp;AW707&amp;". ","")</f>
        <v/>
      </c>
      <c r="BK707" s="36" t="str">
        <f>IF(AX707&lt;&gt;"","Slope aspect: "&amp;AX707&amp;". ","")</f>
        <v/>
      </c>
      <c r="BL707" s="36" t="str">
        <f>IF(AY707&lt;&gt;"","Soil description: "&amp;AY707&amp;". ","")</f>
        <v/>
      </c>
      <c r="BM707" s="36" t="str">
        <f>IF(BA707&lt;&gt;"","Terrain: "&amp;BA707&amp;". ","")</f>
        <v/>
      </c>
      <c r="BN707" s="36" t="str">
        <f t="shared" si="110"/>
        <v/>
      </c>
      <c r="BO707" t="str">
        <f t="shared" si="111"/>
        <v/>
      </c>
      <c r="BP707" t="str">
        <f>IF(BD707&lt;&gt;"","Permit: "&amp;BD707,"")</f>
        <v/>
      </c>
      <c r="BQ707" s="41" t="str">
        <f>IF(AA707="Abundant","Estimated frequency within viewshed: Abundant (&gt;500).",IF(AA707="Common","Estimated frequency within viewshed: Common (101-500).",IF(AA707="Frequent","Estimated frequency within viewshed: Frequent (11-100).",IF(AA707="Occasional","Estimated frequency within viewshed: Occasional (6-10).",IF(AA707="Rare","Estimated frequency within viewshed: Rare (1-5).","")))))</f>
        <v/>
      </c>
      <c r="BR707" s="41" t="str">
        <f>IF(B707&lt;&gt;"",B707&amp;". ","")</f>
        <v/>
      </c>
      <c r="BS707" s="41" t="str">
        <f>IF(M707="Same individual","Tissue sample collected.",IF(M707="Same population","Tissue sample collected from another individual in the same population.",""))</f>
        <v/>
      </c>
      <c r="BT707" s="41" t="str">
        <f>IF(R707&lt;&gt;"","Seed sample collected from "&amp;R707&amp;" plants within the same population.","")</f>
        <v/>
      </c>
      <c r="BU707" s="41" t="str">
        <f>IF(AB707&lt;&gt;"",AB707&amp;". ","")</f>
        <v/>
      </c>
      <c r="BV707" s="41" t="str">
        <f>IF(AE707&lt;&gt;"","Landowner: "&amp;AE707&amp;".","")</f>
        <v/>
      </c>
      <c r="BW707" s="41" t="str">
        <f>IF(AF707&lt;&gt;"","Element Occurrence ID: "&amp;AF707&amp;".","")</f>
        <v/>
      </c>
      <c r="BX707" s="41" t="str">
        <f t="shared" si="112"/>
        <v/>
      </c>
      <c r="BY707" t="str">
        <f t="shared" si="113"/>
        <v/>
      </c>
      <c r="BZ707" s="41" t="str">
        <f t="shared" si="114"/>
        <v/>
      </c>
      <c r="CA707" t="str">
        <f t="shared" si="115"/>
        <v/>
      </c>
      <c r="CB707" s="41" t="str">
        <f>IF(AU707&lt;&gt;"","Area immediately surrounding specimen: "&amp;AU707&amp;".","")</f>
        <v/>
      </c>
      <c r="CC707" s="41" t="str">
        <f>IF(T707&lt;&gt;"","Habit: "&amp;T707&amp;".","")</f>
        <v/>
      </c>
      <c r="CD707" s="41" t="str">
        <f>IF(U707&lt;&gt;"","Life history habit: "&amp;U707&amp;".","")</f>
        <v/>
      </c>
      <c r="CE707" s="41" t="str">
        <f>IF(V707&lt;&gt;"","Graminoid habit: "&amp;V707&amp;".","")</f>
        <v/>
      </c>
      <c r="CF707" s="41" t="str">
        <f>IF(W707&lt;&gt;"","Flower color: "&amp;W707&amp;".","")</f>
        <v/>
      </c>
      <c r="CG707" s="41" t="str">
        <f>IF(X707&lt;&gt;"","Height in centimeters: "&amp;X707&amp;".","")</f>
        <v/>
      </c>
      <c r="CH707" s="41" t="str">
        <f>IF(Y707&lt;&gt;"",Y707&amp;".","")</f>
        <v/>
      </c>
      <c r="CI707" s="41" t="str">
        <f t="shared" si="116"/>
        <v/>
      </c>
      <c r="CJ707" t="str">
        <f t="shared" si="117"/>
        <v/>
      </c>
      <c r="CK707" s="41" t="str">
        <f>IF(T707&lt;&gt;"","''habit'':"&amp;"''"&amp;T707&amp;"'',","")</f>
        <v/>
      </c>
      <c r="CL707" s="41" t="str">
        <f>IF(U707&lt;&gt;"","''life cycle habit'':"&amp;"''"&amp;U707&amp;"'',","")</f>
        <v/>
      </c>
      <c r="CM707" s="41" t="str">
        <f>IF(V707&lt;&gt;"","''graminoidHabit'':"&amp;"''"&amp;V707&amp;"'',","")</f>
        <v/>
      </c>
      <c r="CN707" s="41" t="str">
        <f>IF(W707&lt;&gt;"","''flower color'':"&amp;"''"&amp;W707&amp;"'',","")</f>
        <v/>
      </c>
      <c r="CO707" s="41" t="str">
        <f>IF(X707&lt;&gt;"","''heightInCentimeters'':"&amp;X707&amp;",","")</f>
        <v/>
      </c>
      <c r="CP707" s="41" t="str">
        <f>IF(Y707&lt;&gt;"",Y707,"")</f>
        <v/>
      </c>
      <c r="CQ707" s="41" t="str">
        <f t="shared" si="118"/>
        <v/>
      </c>
      <c r="CR707" s="42" t="str">
        <f t="shared" si="119"/>
        <v/>
      </c>
      <c r="CS707" t="str">
        <f t="shared" si="120"/>
        <v/>
      </c>
      <c r="CT707" t="str">
        <f>IF(L707="Y","tissue","")</f>
        <v/>
      </c>
      <c r="CU707" t="str">
        <f>IF(L707="Y","in collection","")</f>
        <v/>
      </c>
      <c r="CV707" t="str">
        <f>IF(L707="Y","dessicated","")</f>
        <v/>
      </c>
    </row>
    <row r="708" spans="1:100" ht="16.5" x14ac:dyDescent="0.3">
      <c r="A708" s="7"/>
      <c r="B708" s="19"/>
      <c r="C708" s="19"/>
      <c r="D708" s="19"/>
      <c r="E708" s="19"/>
      <c r="F708" s="19"/>
      <c r="G708" s="10"/>
      <c r="H708" s="14"/>
      <c r="I708" s="19"/>
      <c r="J708" s="19"/>
      <c r="K708" s="10"/>
      <c r="L708" s="19"/>
      <c r="M708" s="19"/>
      <c r="N708" s="19"/>
      <c r="O708" s="19"/>
      <c r="P708" s="19"/>
      <c r="Q708" s="24"/>
      <c r="R708" s="14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29"/>
      <c r="AL708" s="29"/>
      <c r="AM708" s="7"/>
      <c r="AN708" s="7"/>
      <c r="AO708" s="7"/>
      <c r="AP708" s="19"/>
      <c r="AQ708" s="19"/>
      <c r="AR708" s="19"/>
      <c r="AS708" s="14"/>
      <c r="AT708" s="19"/>
      <c r="AU708" s="19"/>
      <c r="AV708" s="19"/>
      <c r="AW708" s="14"/>
      <c r="AX708" s="19"/>
      <c r="AY708" s="19"/>
      <c r="AZ708" s="19"/>
      <c r="BA708" s="19"/>
      <c r="BB708" s="19"/>
      <c r="BC708" s="19"/>
      <c r="BD708" s="19"/>
      <c r="BE708" s="19"/>
      <c r="BF708" s="14"/>
      <c r="BG708" s="35" t="str">
        <f>IF(BB708&lt;&gt;"","&lt;a href='https://www.inaturalist.org/observations/"&amp;BB708&amp;" 'target='_blank' style='color: blue'&gt;iNaturalist Record: "&amp;BB708&amp;"&lt;/a&gt; ","")</f>
        <v/>
      </c>
      <c r="BH708" s="36" t="str">
        <f>IF(AT708&lt;&gt;"",AT708&amp;". ","")</f>
        <v/>
      </c>
      <c r="BI708" s="36" t="str">
        <f>IF(AV708&lt;&gt;"","Land use/disturbance history: "&amp;AV708&amp;". ","")</f>
        <v/>
      </c>
      <c r="BJ708" s="36" t="str">
        <f>IF(AW708&lt;&gt;"","Slope in degrees: "&amp;AW708&amp;". ","")</f>
        <v/>
      </c>
      <c r="BK708" s="36" t="str">
        <f>IF(AX708&lt;&gt;"","Slope aspect: "&amp;AX708&amp;". ","")</f>
        <v/>
      </c>
      <c r="BL708" s="36" t="str">
        <f>IF(AY708&lt;&gt;"","Soil description: "&amp;AY708&amp;". ","")</f>
        <v/>
      </c>
      <c r="BM708" s="36" t="str">
        <f>IF(BA708&lt;&gt;"","Terrain: "&amp;BA708&amp;". ","")</f>
        <v/>
      </c>
      <c r="BN708" s="36" t="str">
        <f t="shared" ref="BN708:BN771" si="121">TRIM(BH708&amp;BI708&amp;BJ708&amp;BK708&amp;BL708&amp;BM708&amp;CB708)</f>
        <v/>
      </c>
      <c r="BO708" t="str">
        <f t="shared" ref="BO708:BO771" si="122">SUBSTITUTE(BN708,"..",".")</f>
        <v/>
      </c>
      <c r="BP708" t="str">
        <f>IF(BD708&lt;&gt;"","Permit: "&amp;BD708,"")</f>
        <v/>
      </c>
      <c r="BQ708" s="41" t="str">
        <f>IF(AA708="Abundant","Estimated frequency within viewshed: Abundant (&gt;500).",IF(AA708="Common","Estimated frequency within viewshed: Common (101-500).",IF(AA708="Frequent","Estimated frequency within viewshed: Frequent (11-100).",IF(AA708="Occasional","Estimated frequency within viewshed: Occasional (6-10).",IF(AA708="Rare","Estimated frequency within viewshed: Rare (1-5).","")))))</f>
        <v/>
      </c>
      <c r="BR708" s="41" t="str">
        <f>IF(B708&lt;&gt;"",B708&amp;". ","")</f>
        <v/>
      </c>
      <c r="BS708" s="41" t="str">
        <f>IF(M708="Same individual","Tissue sample collected.",IF(M708="Same population","Tissue sample collected from another individual in the same population.",""))</f>
        <v/>
      </c>
      <c r="BT708" s="41" t="str">
        <f>IF(R708&lt;&gt;"","Seed sample collected from "&amp;R708&amp;" plants within the same population.","")</f>
        <v/>
      </c>
      <c r="BU708" s="41" t="str">
        <f>IF(AB708&lt;&gt;"",AB708&amp;". ","")</f>
        <v/>
      </c>
      <c r="BV708" s="41" t="str">
        <f>IF(AE708&lt;&gt;"","Landowner: "&amp;AE708&amp;".","")</f>
        <v/>
      </c>
      <c r="BW708" s="41" t="str">
        <f>IF(AF708&lt;&gt;"","Element Occurrence ID: "&amp;AF708&amp;".","")</f>
        <v/>
      </c>
      <c r="BX708" s="41" t="str">
        <f t="shared" ref="BX708:BX771" si="123">TRIM(BV708&amp;" "&amp;BW708)</f>
        <v/>
      </c>
      <c r="BY708" t="str">
        <f t="shared" ref="BY708:BY771" si="124">SUBSTITUTE(BX708,"..",".")</f>
        <v/>
      </c>
      <c r="BZ708" s="41" t="str">
        <f t="shared" ref="BZ708:BZ771" si="125">TRIM(BR708&amp;BQ708&amp;BS708&amp;BT708&amp;BU708&amp;BG708)</f>
        <v/>
      </c>
      <c r="CA708" t="str">
        <f t="shared" ref="CA708:CA771" si="126">SUBSTITUTE(BZ708,"..",".")</f>
        <v/>
      </c>
      <c r="CB708" s="41" t="str">
        <f>IF(AU708&lt;&gt;"","Area immediately surrounding specimen: "&amp;AU708&amp;".","")</f>
        <v/>
      </c>
      <c r="CC708" s="41" t="str">
        <f>IF(T708&lt;&gt;"","Habit: "&amp;T708&amp;".","")</f>
        <v/>
      </c>
      <c r="CD708" s="41" t="str">
        <f>IF(U708&lt;&gt;"","Life history habit: "&amp;U708&amp;".","")</f>
        <v/>
      </c>
      <c r="CE708" s="41" t="str">
        <f>IF(V708&lt;&gt;"","Graminoid habit: "&amp;V708&amp;".","")</f>
        <v/>
      </c>
      <c r="CF708" s="41" t="str">
        <f>IF(W708&lt;&gt;"","Flower color: "&amp;W708&amp;".","")</f>
        <v/>
      </c>
      <c r="CG708" s="41" t="str">
        <f>IF(X708&lt;&gt;"","Height in centimeters: "&amp;X708&amp;".","")</f>
        <v/>
      </c>
      <c r="CH708" s="41" t="str">
        <f>IF(Y708&lt;&gt;"",Y708&amp;".","")</f>
        <v/>
      </c>
      <c r="CI708" s="41" t="str">
        <f t="shared" ref="CI708:CI771" si="127">TRIM(CC708&amp;" "&amp;CD708&amp;" "&amp;CE708&amp;" "&amp;CF708&amp;" "&amp;CG708&amp;" "&amp;CH708)</f>
        <v/>
      </c>
      <c r="CJ708" t="str">
        <f t="shared" ref="CJ708:CJ771" si="128">SUBSTITUTE(CI708,"..",".")</f>
        <v/>
      </c>
      <c r="CK708" s="41" t="str">
        <f>IF(T708&lt;&gt;"","''habit'':"&amp;"''"&amp;T708&amp;"'',","")</f>
        <v/>
      </c>
      <c r="CL708" s="41" t="str">
        <f>IF(U708&lt;&gt;"","''life cycle habit'':"&amp;"''"&amp;U708&amp;"'',","")</f>
        <v/>
      </c>
      <c r="CM708" s="41" t="str">
        <f>IF(V708&lt;&gt;"","''graminoidHabit'':"&amp;"''"&amp;V708&amp;"'',","")</f>
        <v/>
      </c>
      <c r="CN708" s="41" t="str">
        <f>IF(W708&lt;&gt;"","''flower color'':"&amp;"''"&amp;W708&amp;"'',","")</f>
        <v/>
      </c>
      <c r="CO708" s="41" t="str">
        <f>IF(X708&lt;&gt;"","''heightInCentimeters'':"&amp;X708&amp;",","")</f>
        <v/>
      </c>
      <c r="CP708" s="41" t="str">
        <f>IF(Y708&lt;&gt;"",Y708,"")</f>
        <v/>
      </c>
      <c r="CQ708" s="41" t="str">
        <f t="shared" ref="CQ708:CQ771" si="129">TRIM(CK708&amp;CL708&amp;CM708&amp;CN708&amp;CO708&amp;CP708)</f>
        <v/>
      </c>
      <c r="CR708" s="42" t="str">
        <f t="shared" ref="CR708:CR771" si="130">IF(AND(LEFT(CQ708)=",",RIGHT(CQ708)=","),MID(CQ708,2,LEN(CQ708)-2),IF(LEFT(CQ708)=",",MID(CQ708,2,LEN(CQ708)),IF(RIGHT(CQ708)=",",LEFT(CQ708,LEN(CQ708)-1),CQ708)))</f>
        <v/>
      </c>
      <c r="CS708" t="str">
        <f t="shared" ref="CS708:CS771" si="131">IF(CR708&lt;&gt;"","{"&amp;CR708&amp;"}","")</f>
        <v/>
      </c>
      <c r="CT708" t="str">
        <f>IF(L708="Y","tissue","")</f>
        <v/>
      </c>
      <c r="CU708" t="str">
        <f>IF(L708="Y","in collection","")</f>
        <v/>
      </c>
      <c r="CV708" t="str">
        <f>IF(L708="Y","dessicated","")</f>
        <v/>
      </c>
    </row>
    <row r="709" spans="1:100" ht="16.5" x14ac:dyDescent="0.3">
      <c r="A709" s="7"/>
      <c r="B709" s="19"/>
      <c r="C709" s="19"/>
      <c r="D709" s="19"/>
      <c r="E709" s="19"/>
      <c r="F709" s="19"/>
      <c r="G709" s="10"/>
      <c r="H709" s="14"/>
      <c r="I709" s="19"/>
      <c r="J709" s="19"/>
      <c r="K709" s="10"/>
      <c r="L709" s="19"/>
      <c r="M709" s="19"/>
      <c r="N709" s="19"/>
      <c r="O709" s="19"/>
      <c r="P709" s="19"/>
      <c r="Q709" s="24"/>
      <c r="R709" s="14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29"/>
      <c r="AL709" s="29"/>
      <c r="AM709" s="7"/>
      <c r="AN709" s="7"/>
      <c r="AO709" s="7"/>
      <c r="AP709" s="19"/>
      <c r="AQ709" s="19"/>
      <c r="AR709" s="19"/>
      <c r="AS709" s="14"/>
      <c r="AT709" s="19"/>
      <c r="AU709" s="19"/>
      <c r="AV709" s="19"/>
      <c r="AW709" s="14"/>
      <c r="AX709" s="19"/>
      <c r="AY709" s="19"/>
      <c r="AZ709" s="19"/>
      <c r="BA709" s="19"/>
      <c r="BB709" s="19"/>
      <c r="BC709" s="19"/>
      <c r="BD709" s="19"/>
      <c r="BE709" s="19"/>
      <c r="BF709" s="14"/>
      <c r="BG709" s="35" t="str">
        <f>IF(BB709&lt;&gt;"","&lt;a href='https://www.inaturalist.org/observations/"&amp;BB709&amp;" 'target='_blank' style='color: blue'&gt;iNaturalist Record: "&amp;BB709&amp;"&lt;/a&gt; ","")</f>
        <v/>
      </c>
      <c r="BH709" s="36" t="str">
        <f>IF(AT709&lt;&gt;"",AT709&amp;". ","")</f>
        <v/>
      </c>
      <c r="BI709" s="36" t="str">
        <f>IF(AV709&lt;&gt;"","Land use/disturbance history: "&amp;AV709&amp;". ","")</f>
        <v/>
      </c>
      <c r="BJ709" s="36" t="str">
        <f>IF(AW709&lt;&gt;"","Slope in degrees: "&amp;AW709&amp;". ","")</f>
        <v/>
      </c>
      <c r="BK709" s="36" t="str">
        <f>IF(AX709&lt;&gt;"","Slope aspect: "&amp;AX709&amp;". ","")</f>
        <v/>
      </c>
      <c r="BL709" s="36" t="str">
        <f>IF(AY709&lt;&gt;"","Soil description: "&amp;AY709&amp;". ","")</f>
        <v/>
      </c>
      <c r="BM709" s="36" t="str">
        <f>IF(BA709&lt;&gt;"","Terrain: "&amp;BA709&amp;". ","")</f>
        <v/>
      </c>
      <c r="BN709" s="36" t="str">
        <f t="shared" si="121"/>
        <v/>
      </c>
      <c r="BO709" t="str">
        <f t="shared" si="122"/>
        <v/>
      </c>
      <c r="BP709" t="str">
        <f>IF(BD709&lt;&gt;"","Permit: "&amp;BD709,"")</f>
        <v/>
      </c>
      <c r="BQ709" s="41" t="str">
        <f>IF(AA709="Abundant","Estimated frequency within viewshed: Abundant (&gt;500).",IF(AA709="Common","Estimated frequency within viewshed: Common (101-500).",IF(AA709="Frequent","Estimated frequency within viewshed: Frequent (11-100).",IF(AA709="Occasional","Estimated frequency within viewshed: Occasional (6-10).",IF(AA709="Rare","Estimated frequency within viewshed: Rare (1-5).","")))))</f>
        <v/>
      </c>
      <c r="BR709" s="41" t="str">
        <f>IF(B709&lt;&gt;"",B709&amp;". ","")</f>
        <v/>
      </c>
      <c r="BS709" s="41" t="str">
        <f>IF(M709="Same individual","Tissue sample collected.",IF(M709="Same population","Tissue sample collected from another individual in the same population.",""))</f>
        <v/>
      </c>
      <c r="BT709" s="41" t="str">
        <f>IF(R709&lt;&gt;"","Seed sample collected from "&amp;R709&amp;" plants within the same population.","")</f>
        <v/>
      </c>
      <c r="BU709" s="41" t="str">
        <f>IF(AB709&lt;&gt;"",AB709&amp;". ","")</f>
        <v/>
      </c>
      <c r="BV709" s="41" t="str">
        <f>IF(AE709&lt;&gt;"","Landowner: "&amp;AE709&amp;".","")</f>
        <v/>
      </c>
      <c r="BW709" s="41" t="str">
        <f>IF(AF709&lt;&gt;"","Element Occurrence ID: "&amp;AF709&amp;".","")</f>
        <v/>
      </c>
      <c r="BX709" s="41" t="str">
        <f t="shared" si="123"/>
        <v/>
      </c>
      <c r="BY709" t="str">
        <f t="shared" si="124"/>
        <v/>
      </c>
      <c r="BZ709" s="41" t="str">
        <f t="shared" si="125"/>
        <v/>
      </c>
      <c r="CA709" t="str">
        <f t="shared" si="126"/>
        <v/>
      </c>
      <c r="CB709" s="41" t="str">
        <f>IF(AU709&lt;&gt;"","Area immediately surrounding specimen: "&amp;AU709&amp;".","")</f>
        <v/>
      </c>
      <c r="CC709" s="41" t="str">
        <f>IF(T709&lt;&gt;"","Habit: "&amp;T709&amp;".","")</f>
        <v/>
      </c>
      <c r="CD709" s="41" t="str">
        <f>IF(U709&lt;&gt;"","Life history habit: "&amp;U709&amp;".","")</f>
        <v/>
      </c>
      <c r="CE709" s="41" t="str">
        <f>IF(V709&lt;&gt;"","Graminoid habit: "&amp;V709&amp;".","")</f>
        <v/>
      </c>
      <c r="CF709" s="41" t="str">
        <f>IF(W709&lt;&gt;"","Flower color: "&amp;W709&amp;".","")</f>
        <v/>
      </c>
      <c r="CG709" s="41" t="str">
        <f>IF(X709&lt;&gt;"","Height in centimeters: "&amp;X709&amp;".","")</f>
        <v/>
      </c>
      <c r="CH709" s="41" t="str">
        <f>IF(Y709&lt;&gt;"",Y709&amp;".","")</f>
        <v/>
      </c>
      <c r="CI709" s="41" t="str">
        <f t="shared" si="127"/>
        <v/>
      </c>
      <c r="CJ709" t="str">
        <f t="shared" si="128"/>
        <v/>
      </c>
      <c r="CK709" s="41" t="str">
        <f>IF(T709&lt;&gt;"","''habit'':"&amp;"''"&amp;T709&amp;"'',","")</f>
        <v/>
      </c>
      <c r="CL709" s="41" t="str">
        <f>IF(U709&lt;&gt;"","''life cycle habit'':"&amp;"''"&amp;U709&amp;"'',","")</f>
        <v/>
      </c>
      <c r="CM709" s="41" t="str">
        <f>IF(V709&lt;&gt;"","''graminoidHabit'':"&amp;"''"&amp;V709&amp;"'',","")</f>
        <v/>
      </c>
      <c r="CN709" s="41" t="str">
        <f>IF(W709&lt;&gt;"","''flower color'':"&amp;"''"&amp;W709&amp;"'',","")</f>
        <v/>
      </c>
      <c r="CO709" s="41" t="str">
        <f>IF(X709&lt;&gt;"","''heightInCentimeters'':"&amp;X709&amp;",","")</f>
        <v/>
      </c>
      <c r="CP709" s="41" t="str">
        <f>IF(Y709&lt;&gt;"",Y709,"")</f>
        <v/>
      </c>
      <c r="CQ709" s="41" t="str">
        <f t="shared" si="129"/>
        <v/>
      </c>
      <c r="CR709" s="42" t="str">
        <f t="shared" si="130"/>
        <v/>
      </c>
      <c r="CS709" t="str">
        <f t="shared" si="131"/>
        <v/>
      </c>
      <c r="CT709" t="str">
        <f>IF(L709="Y","tissue","")</f>
        <v/>
      </c>
      <c r="CU709" t="str">
        <f>IF(L709="Y","in collection","")</f>
        <v/>
      </c>
      <c r="CV709" t="str">
        <f>IF(L709="Y","dessicated","")</f>
        <v/>
      </c>
    </row>
    <row r="710" spans="1:100" ht="16.5" x14ac:dyDescent="0.3">
      <c r="A710" s="7"/>
      <c r="B710" s="19"/>
      <c r="C710" s="19"/>
      <c r="D710" s="19"/>
      <c r="E710" s="19"/>
      <c r="F710" s="19"/>
      <c r="G710" s="10"/>
      <c r="H710" s="14"/>
      <c r="I710" s="19"/>
      <c r="J710" s="19"/>
      <c r="K710" s="10"/>
      <c r="L710" s="19"/>
      <c r="M710" s="19"/>
      <c r="N710" s="19"/>
      <c r="O710" s="19"/>
      <c r="P710" s="19"/>
      <c r="Q710" s="24"/>
      <c r="R710" s="14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29"/>
      <c r="AL710" s="29"/>
      <c r="AM710" s="7"/>
      <c r="AN710" s="7"/>
      <c r="AO710" s="7"/>
      <c r="AP710" s="19"/>
      <c r="AQ710" s="19"/>
      <c r="AR710" s="19"/>
      <c r="AS710" s="14"/>
      <c r="AT710" s="19"/>
      <c r="AU710" s="19"/>
      <c r="AV710" s="19"/>
      <c r="AW710" s="14"/>
      <c r="AX710" s="19"/>
      <c r="AY710" s="19"/>
      <c r="AZ710" s="19"/>
      <c r="BA710" s="19"/>
      <c r="BB710" s="19"/>
      <c r="BC710" s="19"/>
      <c r="BD710" s="19"/>
      <c r="BE710" s="19"/>
      <c r="BF710" s="14"/>
      <c r="BG710" s="35" t="str">
        <f>IF(BB710&lt;&gt;"","&lt;a href='https://www.inaturalist.org/observations/"&amp;BB710&amp;" 'target='_blank' style='color: blue'&gt;iNaturalist Record: "&amp;BB710&amp;"&lt;/a&gt; ","")</f>
        <v/>
      </c>
      <c r="BH710" s="36" t="str">
        <f>IF(AT710&lt;&gt;"",AT710&amp;". ","")</f>
        <v/>
      </c>
      <c r="BI710" s="36" t="str">
        <f>IF(AV710&lt;&gt;"","Land use/disturbance history: "&amp;AV710&amp;". ","")</f>
        <v/>
      </c>
      <c r="BJ710" s="36" t="str">
        <f>IF(AW710&lt;&gt;"","Slope in degrees: "&amp;AW710&amp;". ","")</f>
        <v/>
      </c>
      <c r="BK710" s="36" t="str">
        <f>IF(AX710&lt;&gt;"","Slope aspect: "&amp;AX710&amp;". ","")</f>
        <v/>
      </c>
      <c r="BL710" s="36" t="str">
        <f>IF(AY710&lt;&gt;"","Soil description: "&amp;AY710&amp;". ","")</f>
        <v/>
      </c>
      <c r="BM710" s="36" t="str">
        <f>IF(BA710&lt;&gt;"","Terrain: "&amp;BA710&amp;". ","")</f>
        <v/>
      </c>
      <c r="BN710" s="36" t="str">
        <f t="shared" si="121"/>
        <v/>
      </c>
      <c r="BO710" t="str">
        <f t="shared" si="122"/>
        <v/>
      </c>
      <c r="BP710" t="str">
        <f>IF(BD710&lt;&gt;"","Permit: "&amp;BD710,"")</f>
        <v/>
      </c>
      <c r="BQ710" s="41" t="str">
        <f>IF(AA710="Abundant","Estimated frequency within viewshed: Abundant (&gt;500).",IF(AA710="Common","Estimated frequency within viewshed: Common (101-500).",IF(AA710="Frequent","Estimated frequency within viewshed: Frequent (11-100).",IF(AA710="Occasional","Estimated frequency within viewshed: Occasional (6-10).",IF(AA710="Rare","Estimated frequency within viewshed: Rare (1-5).","")))))</f>
        <v/>
      </c>
      <c r="BR710" s="41" t="str">
        <f>IF(B710&lt;&gt;"",B710&amp;". ","")</f>
        <v/>
      </c>
      <c r="BS710" s="41" t="str">
        <f>IF(M710="Same individual","Tissue sample collected.",IF(M710="Same population","Tissue sample collected from another individual in the same population.",""))</f>
        <v/>
      </c>
      <c r="BT710" s="41" t="str">
        <f>IF(R710&lt;&gt;"","Seed sample collected from "&amp;R710&amp;" plants within the same population.","")</f>
        <v/>
      </c>
      <c r="BU710" s="41" t="str">
        <f>IF(AB710&lt;&gt;"",AB710&amp;". ","")</f>
        <v/>
      </c>
      <c r="BV710" s="41" t="str">
        <f>IF(AE710&lt;&gt;"","Landowner: "&amp;AE710&amp;".","")</f>
        <v/>
      </c>
      <c r="BW710" s="41" t="str">
        <f>IF(AF710&lt;&gt;"","Element Occurrence ID: "&amp;AF710&amp;".","")</f>
        <v/>
      </c>
      <c r="BX710" s="41" t="str">
        <f t="shared" si="123"/>
        <v/>
      </c>
      <c r="BY710" t="str">
        <f t="shared" si="124"/>
        <v/>
      </c>
      <c r="BZ710" s="41" t="str">
        <f t="shared" si="125"/>
        <v/>
      </c>
      <c r="CA710" t="str">
        <f t="shared" si="126"/>
        <v/>
      </c>
      <c r="CB710" s="41" t="str">
        <f>IF(AU710&lt;&gt;"","Area immediately surrounding specimen: "&amp;AU710&amp;".","")</f>
        <v/>
      </c>
      <c r="CC710" s="41" t="str">
        <f>IF(T710&lt;&gt;"","Habit: "&amp;T710&amp;".","")</f>
        <v/>
      </c>
      <c r="CD710" s="41" t="str">
        <f>IF(U710&lt;&gt;"","Life history habit: "&amp;U710&amp;".","")</f>
        <v/>
      </c>
      <c r="CE710" s="41" t="str">
        <f>IF(V710&lt;&gt;"","Graminoid habit: "&amp;V710&amp;".","")</f>
        <v/>
      </c>
      <c r="CF710" s="41" t="str">
        <f>IF(W710&lt;&gt;"","Flower color: "&amp;W710&amp;".","")</f>
        <v/>
      </c>
      <c r="CG710" s="41" t="str">
        <f>IF(X710&lt;&gt;"","Height in centimeters: "&amp;X710&amp;".","")</f>
        <v/>
      </c>
      <c r="CH710" s="41" t="str">
        <f>IF(Y710&lt;&gt;"",Y710&amp;".","")</f>
        <v/>
      </c>
      <c r="CI710" s="41" t="str">
        <f t="shared" si="127"/>
        <v/>
      </c>
      <c r="CJ710" t="str">
        <f t="shared" si="128"/>
        <v/>
      </c>
      <c r="CK710" s="41" t="str">
        <f>IF(T710&lt;&gt;"","''habit'':"&amp;"''"&amp;T710&amp;"'',","")</f>
        <v/>
      </c>
      <c r="CL710" s="41" t="str">
        <f>IF(U710&lt;&gt;"","''life cycle habit'':"&amp;"''"&amp;U710&amp;"'',","")</f>
        <v/>
      </c>
      <c r="CM710" s="41" t="str">
        <f>IF(V710&lt;&gt;"","''graminoidHabit'':"&amp;"''"&amp;V710&amp;"'',","")</f>
        <v/>
      </c>
      <c r="CN710" s="41" t="str">
        <f>IF(W710&lt;&gt;"","''flower color'':"&amp;"''"&amp;W710&amp;"'',","")</f>
        <v/>
      </c>
      <c r="CO710" s="41" t="str">
        <f>IF(X710&lt;&gt;"","''heightInCentimeters'':"&amp;X710&amp;",","")</f>
        <v/>
      </c>
      <c r="CP710" s="41" t="str">
        <f>IF(Y710&lt;&gt;"",Y710,"")</f>
        <v/>
      </c>
      <c r="CQ710" s="41" t="str">
        <f t="shared" si="129"/>
        <v/>
      </c>
      <c r="CR710" s="42" t="str">
        <f t="shared" si="130"/>
        <v/>
      </c>
      <c r="CS710" t="str">
        <f t="shared" si="131"/>
        <v/>
      </c>
      <c r="CT710" t="str">
        <f>IF(L710="Y","tissue","")</f>
        <v/>
      </c>
      <c r="CU710" t="str">
        <f>IF(L710="Y","in collection","")</f>
        <v/>
      </c>
      <c r="CV710" t="str">
        <f>IF(L710="Y","dessicated","")</f>
        <v/>
      </c>
    </row>
    <row r="711" spans="1:100" ht="16.5" x14ac:dyDescent="0.3">
      <c r="A711" s="7"/>
      <c r="B711" s="19"/>
      <c r="C711" s="19"/>
      <c r="D711" s="19"/>
      <c r="E711" s="19"/>
      <c r="F711" s="19"/>
      <c r="G711" s="10"/>
      <c r="H711" s="14"/>
      <c r="I711" s="19"/>
      <c r="J711" s="19"/>
      <c r="K711" s="10"/>
      <c r="L711" s="19"/>
      <c r="M711" s="19"/>
      <c r="N711" s="19"/>
      <c r="O711" s="19"/>
      <c r="P711" s="19"/>
      <c r="Q711" s="24"/>
      <c r="R711" s="14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29"/>
      <c r="AL711" s="29"/>
      <c r="AM711" s="7"/>
      <c r="AN711" s="7"/>
      <c r="AO711" s="7"/>
      <c r="AP711" s="19"/>
      <c r="AQ711" s="19"/>
      <c r="AR711" s="19"/>
      <c r="AS711" s="14"/>
      <c r="AT711" s="19"/>
      <c r="AU711" s="19"/>
      <c r="AV711" s="19"/>
      <c r="AW711" s="14"/>
      <c r="AX711" s="19"/>
      <c r="AY711" s="19"/>
      <c r="AZ711" s="19"/>
      <c r="BA711" s="19"/>
      <c r="BB711" s="19"/>
      <c r="BC711" s="19"/>
      <c r="BD711" s="19"/>
      <c r="BE711" s="19"/>
      <c r="BF711" s="14"/>
      <c r="BG711" s="35" t="str">
        <f>IF(BB711&lt;&gt;"","&lt;a href='https://www.inaturalist.org/observations/"&amp;BB711&amp;" 'target='_blank' style='color: blue'&gt;iNaturalist Record: "&amp;BB711&amp;"&lt;/a&gt; ","")</f>
        <v/>
      </c>
      <c r="BH711" s="36" t="str">
        <f>IF(AT711&lt;&gt;"",AT711&amp;". ","")</f>
        <v/>
      </c>
      <c r="BI711" s="36" t="str">
        <f>IF(AV711&lt;&gt;"","Land use/disturbance history: "&amp;AV711&amp;". ","")</f>
        <v/>
      </c>
      <c r="BJ711" s="36" t="str">
        <f>IF(AW711&lt;&gt;"","Slope in degrees: "&amp;AW711&amp;". ","")</f>
        <v/>
      </c>
      <c r="BK711" s="36" t="str">
        <f>IF(AX711&lt;&gt;"","Slope aspect: "&amp;AX711&amp;". ","")</f>
        <v/>
      </c>
      <c r="BL711" s="36" t="str">
        <f>IF(AY711&lt;&gt;"","Soil description: "&amp;AY711&amp;". ","")</f>
        <v/>
      </c>
      <c r="BM711" s="36" t="str">
        <f>IF(BA711&lt;&gt;"","Terrain: "&amp;BA711&amp;". ","")</f>
        <v/>
      </c>
      <c r="BN711" s="36" t="str">
        <f t="shared" si="121"/>
        <v/>
      </c>
      <c r="BO711" t="str">
        <f t="shared" si="122"/>
        <v/>
      </c>
      <c r="BP711" t="str">
        <f>IF(BD711&lt;&gt;"","Permit: "&amp;BD711,"")</f>
        <v/>
      </c>
      <c r="BQ711" s="41" t="str">
        <f>IF(AA711="Abundant","Estimated frequency within viewshed: Abundant (&gt;500).",IF(AA711="Common","Estimated frequency within viewshed: Common (101-500).",IF(AA711="Frequent","Estimated frequency within viewshed: Frequent (11-100).",IF(AA711="Occasional","Estimated frequency within viewshed: Occasional (6-10).",IF(AA711="Rare","Estimated frequency within viewshed: Rare (1-5).","")))))</f>
        <v/>
      </c>
      <c r="BR711" s="41" t="str">
        <f>IF(B711&lt;&gt;"",B711&amp;". ","")</f>
        <v/>
      </c>
      <c r="BS711" s="41" t="str">
        <f>IF(M711="Same individual","Tissue sample collected.",IF(M711="Same population","Tissue sample collected from another individual in the same population.",""))</f>
        <v/>
      </c>
      <c r="BT711" s="41" t="str">
        <f>IF(R711&lt;&gt;"","Seed sample collected from "&amp;R711&amp;" plants within the same population.","")</f>
        <v/>
      </c>
      <c r="BU711" s="41" t="str">
        <f>IF(AB711&lt;&gt;"",AB711&amp;". ","")</f>
        <v/>
      </c>
      <c r="BV711" s="41" t="str">
        <f>IF(AE711&lt;&gt;"","Landowner: "&amp;AE711&amp;".","")</f>
        <v/>
      </c>
      <c r="BW711" s="41" t="str">
        <f>IF(AF711&lt;&gt;"","Element Occurrence ID: "&amp;AF711&amp;".","")</f>
        <v/>
      </c>
      <c r="BX711" s="41" t="str">
        <f t="shared" si="123"/>
        <v/>
      </c>
      <c r="BY711" t="str">
        <f t="shared" si="124"/>
        <v/>
      </c>
      <c r="BZ711" s="41" t="str">
        <f t="shared" si="125"/>
        <v/>
      </c>
      <c r="CA711" t="str">
        <f t="shared" si="126"/>
        <v/>
      </c>
      <c r="CB711" s="41" t="str">
        <f>IF(AU711&lt;&gt;"","Area immediately surrounding specimen: "&amp;AU711&amp;".","")</f>
        <v/>
      </c>
      <c r="CC711" s="41" t="str">
        <f>IF(T711&lt;&gt;"","Habit: "&amp;T711&amp;".","")</f>
        <v/>
      </c>
      <c r="CD711" s="41" t="str">
        <f>IF(U711&lt;&gt;"","Life history habit: "&amp;U711&amp;".","")</f>
        <v/>
      </c>
      <c r="CE711" s="41" t="str">
        <f>IF(V711&lt;&gt;"","Graminoid habit: "&amp;V711&amp;".","")</f>
        <v/>
      </c>
      <c r="CF711" s="41" t="str">
        <f>IF(W711&lt;&gt;"","Flower color: "&amp;W711&amp;".","")</f>
        <v/>
      </c>
      <c r="CG711" s="41" t="str">
        <f>IF(X711&lt;&gt;"","Height in centimeters: "&amp;X711&amp;".","")</f>
        <v/>
      </c>
      <c r="CH711" s="41" t="str">
        <f>IF(Y711&lt;&gt;"",Y711&amp;".","")</f>
        <v/>
      </c>
      <c r="CI711" s="41" t="str">
        <f t="shared" si="127"/>
        <v/>
      </c>
      <c r="CJ711" t="str">
        <f t="shared" si="128"/>
        <v/>
      </c>
      <c r="CK711" s="41" t="str">
        <f>IF(T711&lt;&gt;"","''habit'':"&amp;"''"&amp;T711&amp;"'',","")</f>
        <v/>
      </c>
      <c r="CL711" s="41" t="str">
        <f>IF(U711&lt;&gt;"","''life cycle habit'':"&amp;"''"&amp;U711&amp;"'',","")</f>
        <v/>
      </c>
      <c r="CM711" s="41" t="str">
        <f>IF(V711&lt;&gt;"","''graminoidHabit'':"&amp;"''"&amp;V711&amp;"'',","")</f>
        <v/>
      </c>
      <c r="CN711" s="41" t="str">
        <f>IF(W711&lt;&gt;"","''flower color'':"&amp;"''"&amp;W711&amp;"'',","")</f>
        <v/>
      </c>
      <c r="CO711" s="41" t="str">
        <f>IF(X711&lt;&gt;"","''heightInCentimeters'':"&amp;X711&amp;",","")</f>
        <v/>
      </c>
      <c r="CP711" s="41" t="str">
        <f>IF(Y711&lt;&gt;"",Y711,"")</f>
        <v/>
      </c>
      <c r="CQ711" s="41" t="str">
        <f t="shared" si="129"/>
        <v/>
      </c>
      <c r="CR711" s="42" t="str">
        <f t="shared" si="130"/>
        <v/>
      </c>
      <c r="CS711" t="str">
        <f t="shared" si="131"/>
        <v/>
      </c>
      <c r="CT711" t="str">
        <f>IF(L711="Y","tissue","")</f>
        <v/>
      </c>
      <c r="CU711" t="str">
        <f>IF(L711="Y","in collection","")</f>
        <v/>
      </c>
      <c r="CV711" t="str">
        <f>IF(L711="Y","dessicated","")</f>
        <v/>
      </c>
    </row>
    <row r="712" spans="1:100" ht="16.5" x14ac:dyDescent="0.3">
      <c r="A712" s="7"/>
      <c r="B712" s="19"/>
      <c r="C712" s="19"/>
      <c r="D712" s="19"/>
      <c r="E712" s="19"/>
      <c r="F712" s="19"/>
      <c r="G712" s="10"/>
      <c r="H712" s="14"/>
      <c r="I712" s="19"/>
      <c r="J712" s="19"/>
      <c r="K712" s="10"/>
      <c r="L712" s="19"/>
      <c r="M712" s="19"/>
      <c r="N712" s="19"/>
      <c r="O712" s="19"/>
      <c r="P712" s="19"/>
      <c r="Q712" s="24"/>
      <c r="R712" s="14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29"/>
      <c r="AL712" s="29"/>
      <c r="AM712" s="7"/>
      <c r="AN712" s="7"/>
      <c r="AO712" s="7"/>
      <c r="AP712" s="19"/>
      <c r="AQ712" s="19"/>
      <c r="AR712" s="19"/>
      <c r="AS712" s="14"/>
      <c r="AT712" s="19"/>
      <c r="AU712" s="19"/>
      <c r="AV712" s="19"/>
      <c r="AW712" s="14"/>
      <c r="AX712" s="19"/>
      <c r="AY712" s="19"/>
      <c r="AZ712" s="19"/>
      <c r="BA712" s="19"/>
      <c r="BB712" s="19"/>
      <c r="BC712" s="19"/>
      <c r="BD712" s="19"/>
      <c r="BE712" s="19"/>
      <c r="BF712" s="14"/>
      <c r="BG712" s="35" t="str">
        <f>IF(BB712&lt;&gt;"","&lt;a href='https://www.inaturalist.org/observations/"&amp;BB712&amp;" 'target='_blank' style='color: blue'&gt;iNaturalist Record: "&amp;BB712&amp;"&lt;/a&gt; ","")</f>
        <v/>
      </c>
      <c r="BH712" s="36" t="str">
        <f>IF(AT712&lt;&gt;"",AT712&amp;". ","")</f>
        <v/>
      </c>
      <c r="BI712" s="36" t="str">
        <f>IF(AV712&lt;&gt;"","Land use/disturbance history: "&amp;AV712&amp;". ","")</f>
        <v/>
      </c>
      <c r="BJ712" s="36" t="str">
        <f>IF(AW712&lt;&gt;"","Slope in degrees: "&amp;AW712&amp;". ","")</f>
        <v/>
      </c>
      <c r="BK712" s="36" t="str">
        <f>IF(AX712&lt;&gt;"","Slope aspect: "&amp;AX712&amp;". ","")</f>
        <v/>
      </c>
      <c r="BL712" s="36" t="str">
        <f>IF(AY712&lt;&gt;"","Soil description: "&amp;AY712&amp;". ","")</f>
        <v/>
      </c>
      <c r="BM712" s="36" t="str">
        <f>IF(BA712&lt;&gt;"","Terrain: "&amp;BA712&amp;". ","")</f>
        <v/>
      </c>
      <c r="BN712" s="36" t="str">
        <f t="shared" si="121"/>
        <v/>
      </c>
      <c r="BO712" t="str">
        <f t="shared" si="122"/>
        <v/>
      </c>
      <c r="BP712" t="str">
        <f>IF(BD712&lt;&gt;"","Permit: "&amp;BD712,"")</f>
        <v/>
      </c>
      <c r="BQ712" s="41" t="str">
        <f>IF(AA712="Abundant","Estimated frequency within viewshed: Abundant (&gt;500).",IF(AA712="Common","Estimated frequency within viewshed: Common (101-500).",IF(AA712="Frequent","Estimated frequency within viewshed: Frequent (11-100).",IF(AA712="Occasional","Estimated frequency within viewshed: Occasional (6-10).",IF(AA712="Rare","Estimated frequency within viewshed: Rare (1-5).","")))))</f>
        <v/>
      </c>
      <c r="BR712" s="41" t="str">
        <f>IF(B712&lt;&gt;"",B712&amp;". ","")</f>
        <v/>
      </c>
      <c r="BS712" s="41" t="str">
        <f>IF(M712="Same individual","Tissue sample collected.",IF(M712="Same population","Tissue sample collected from another individual in the same population.",""))</f>
        <v/>
      </c>
      <c r="BT712" s="41" t="str">
        <f>IF(R712&lt;&gt;"","Seed sample collected from "&amp;R712&amp;" plants within the same population.","")</f>
        <v/>
      </c>
      <c r="BU712" s="41" t="str">
        <f>IF(AB712&lt;&gt;"",AB712&amp;". ","")</f>
        <v/>
      </c>
      <c r="BV712" s="41" t="str">
        <f>IF(AE712&lt;&gt;"","Landowner: "&amp;AE712&amp;".","")</f>
        <v/>
      </c>
      <c r="BW712" s="41" t="str">
        <f>IF(AF712&lt;&gt;"","Element Occurrence ID: "&amp;AF712&amp;".","")</f>
        <v/>
      </c>
      <c r="BX712" s="41" t="str">
        <f t="shared" si="123"/>
        <v/>
      </c>
      <c r="BY712" t="str">
        <f t="shared" si="124"/>
        <v/>
      </c>
      <c r="BZ712" s="41" t="str">
        <f t="shared" si="125"/>
        <v/>
      </c>
      <c r="CA712" t="str">
        <f t="shared" si="126"/>
        <v/>
      </c>
      <c r="CB712" s="41" t="str">
        <f>IF(AU712&lt;&gt;"","Area immediately surrounding specimen: "&amp;AU712&amp;".","")</f>
        <v/>
      </c>
      <c r="CC712" s="41" t="str">
        <f>IF(T712&lt;&gt;"","Habit: "&amp;T712&amp;".","")</f>
        <v/>
      </c>
      <c r="CD712" s="41" t="str">
        <f>IF(U712&lt;&gt;"","Life history habit: "&amp;U712&amp;".","")</f>
        <v/>
      </c>
      <c r="CE712" s="41" t="str">
        <f>IF(V712&lt;&gt;"","Graminoid habit: "&amp;V712&amp;".","")</f>
        <v/>
      </c>
      <c r="CF712" s="41" t="str">
        <f>IF(W712&lt;&gt;"","Flower color: "&amp;W712&amp;".","")</f>
        <v/>
      </c>
      <c r="CG712" s="41" t="str">
        <f>IF(X712&lt;&gt;"","Height in centimeters: "&amp;X712&amp;".","")</f>
        <v/>
      </c>
      <c r="CH712" s="41" t="str">
        <f>IF(Y712&lt;&gt;"",Y712&amp;".","")</f>
        <v/>
      </c>
      <c r="CI712" s="41" t="str">
        <f t="shared" si="127"/>
        <v/>
      </c>
      <c r="CJ712" t="str">
        <f t="shared" si="128"/>
        <v/>
      </c>
      <c r="CK712" s="41" t="str">
        <f>IF(T712&lt;&gt;"","''habit'':"&amp;"''"&amp;T712&amp;"'',","")</f>
        <v/>
      </c>
      <c r="CL712" s="41" t="str">
        <f>IF(U712&lt;&gt;"","''life cycle habit'':"&amp;"''"&amp;U712&amp;"'',","")</f>
        <v/>
      </c>
      <c r="CM712" s="41" t="str">
        <f>IF(V712&lt;&gt;"","''graminoidHabit'':"&amp;"''"&amp;V712&amp;"'',","")</f>
        <v/>
      </c>
      <c r="CN712" s="41" t="str">
        <f>IF(W712&lt;&gt;"","''flower color'':"&amp;"''"&amp;W712&amp;"'',","")</f>
        <v/>
      </c>
      <c r="CO712" s="41" t="str">
        <f>IF(X712&lt;&gt;"","''heightInCentimeters'':"&amp;X712&amp;",","")</f>
        <v/>
      </c>
      <c r="CP712" s="41" t="str">
        <f>IF(Y712&lt;&gt;"",Y712,"")</f>
        <v/>
      </c>
      <c r="CQ712" s="41" t="str">
        <f t="shared" si="129"/>
        <v/>
      </c>
      <c r="CR712" s="42" t="str">
        <f t="shared" si="130"/>
        <v/>
      </c>
      <c r="CS712" t="str">
        <f t="shared" si="131"/>
        <v/>
      </c>
      <c r="CT712" t="str">
        <f>IF(L712="Y","tissue","")</f>
        <v/>
      </c>
      <c r="CU712" t="str">
        <f>IF(L712="Y","in collection","")</f>
        <v/>
      </c>
      <c r="CV712" t="str">
        <f>IF(L712="Y","dessicated","")</f>
        <v/>
      </c>
    </row>
    <row r="713" spans="1:100" ht="16.5" x14ac:dyDescent="0.3">
      <c r="A713" s="7"/>
      <c r="B713" s="19"/>
      <c r="C713" s="19"/>
      <c r="D713" s="19"/>
      <c r="E713" s="19"/>
      <c r="F713" s="19"/>
      <c r="G713" s="10"/>
      <c r="H713" s="14"/>
      <c r="I713" s="19"/>
      <c r="J713" s="19"/>
      <c r="K713" s="10"/>
      <c r="L713" s="19"/>
      <c r="M713" s="19"/>
      <c r="N713" s="19"/>
      <c r="O713" s="19"/>
      <c r="P713" s="19"/>
      <c r="Q713" s="24"/>
      <c r="R713" s="14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29"/>
      <c r="AL713" s="29"/>
      <c r="AM713" s="7"/>
      <c r="AN713" s="7"/>
      <c r="AO713" s="7"/>
      <c r="AP713" s="19"/>
      <c r="AQ713" s="19"/>
      <c r="AR713" s="19"/>
      <c r="AS713" s="14"/>
      <c r="AT713" s="19"/>
      <c r="AU713" s="19"/>
      <c r="AV713" s="19"/>
      <c r="AW713" s="14"/>
      <c r="AX713" s="19"/>
      <c r="AY713" s="19"/>
      <c r="AZ713" s="19"/>
      <c r="BA713" s="19"/>
      <c r="BB713" s="19"/>
      <c r="BC713" s="19"/>
      <c r="BD713" s="19"/>
      <c r="BE713" s="19"/>
      <c r="BF713" s="14"/>
      <c r="BG713" s="35" t="str">
        <f>IF(BB713&lt;&gt;"","&lt;a href='https://www.inaturalist.org/observations/"&amp;BB713&amp;" 'target='_blank' style='color: blue'&gt;iNaturalist Record: "&amp;BB713&amp;"&lt;/a&gt; ","")</f>
        <v/>
      </c>
      <c r="BH713" s="36" t="str">
        <f>IF(AT713&lt;&gt;"",AT713&amp;". ","")</f>
        <v/>
      </c>
      <c r="BI713" s="36" t="str">
        <f>IF(AV713&lt;&gt;"","Land use/disturbance history: "&amp;AV713&amp;". ","")</f>
        <v/>
      </c>
      <c r="BJ713" s="36" t="str">
        <f>IF(AW713&lt;&gt;"","Slope in degrees: "&amp;AW713&amp;". ","")</f>
        <v/>
      </c>
      <c r="BK713" s="36" t="str">
        <f>IF(AX713&lt;&gt;"","Slope aspect: "&amp;AX713&amp;". ","")</f>
        <v/>
      </c>
      <c r="BL713" s="36" t="str">
        <f>IF(AY713&lt;&gt;"","Soil description: "&amp;AY713&amp;". ","")</f>
        <v/>
      </c>
      <c r="BM713" s="36" t="str">
        <f>IF(BA713&lt;&gt;"","Terrain: "&amp;BA713&amp;". ","")</f>
        <v/>
      </c>
      <c r="BN713" s="36" t="str">
        <f t="shared" si="121"/>
        <v/>
      </c>
      <c r="BO713" t="str">
        <f t="shared" si="122"/>
        <v/>
      </c>
      <c r="BP713" t="str">
        <f>IF(BD713&lt;&gt;"","Permit: "&amp;BD713,"")</f>
        <v/>
      </c>
      <c r="BQ713" s="41" t="str">
        <f>IF(AA713="Abundant","Estimated frequency within viewshed: Abundant (&gt;500).",IF(AA713="Common","Estimated frequency within viewshed: Common (101-500).",IF(AA713="Frequent","Estimated frequency within viewshed: Frequent (11-100).",IF(AA713="Occasional","Estimated frequency within viewshed: Occasional (6-10).",IF(AA713="Rare","Estimated frequency within viewshed: Rare (1-5).","")))))</f>
        <v/>
      </c>
      <c r="BR713" s="41" t="str">
        <f>IF(B713&lt;&gt;"",B713&amp;". ","")</f>
        <v/>
      </c>
      <c r="BS713" s="41" t="str">
        <f>IF(M713="Same individual","Tissue sample collected.",IF(M713="Same population","Tissue sample collected from another individual in the same population.",""))</f>
        <v/>
      </c>
      <c r="BT713" s="41" t="str">
        <f>IF(R713&lt;&gt;"","Seed sample collected from "&amp;R713&amp;" plants within the same population.","")</f>
        <v/>
      </c>
      <c r="BU713" s="41" t="str">
        <f>IF(AB713&lt;&gt;"",AB713&amp;". ","")</f>
        <v/>
      </c>
      <c r="BV713" s="41" t="str">
        <f>IF(AE713&lt;&gt;"","Landowner: "&amp;AE713&amp;".","")</f>
        <v/>
      </c>
      <c r="BW713" s="41" t="str">
        <f>IF(AF713&lt;&gt;"","Element Occurrence ID: "&amp;AF713&amp;".","")</f>
        <v/>
      </c>
      <c r="BX713" s="41" t="str">
        <f t="shared" si="123"/>
        <v/>
      </c>
      <c r="BY713" t="str">
        <f t="shared" si="124"/>
        <v/>
      </c>
      <c r="BZ713" s="41" t="str">
        <f t="shared" si="125"/>
        <v/>
      </c>
      <c r="CA713" t="str">
        <f t="shared" si="126"/>
        <v/>
      </c>
      <c r="CB713" s="41" t="str">
        <f>IF(AU713&lt;&gt;"","Area immediately surrounding specimen: "&amp;AU713&amp;".","")</f>
        <v/>
      </c>
      <c r="CC713" s="41" t="str">
        <f>IF(T713&lt;&gt;"","Habit: "&amp;T713&amp;".","")</f>
        <v/>
      </c>
      <c r="CD713" s="41" t="str">
        <f>IF(U713&lt;&gt;"","Life history habit: "&amp;U713&amp;".","")</f>
        <v/>
      </c>
      <c r="CE713" s="41" t="str">
        <f>IF(V713&lt;&gt;"","Graminoid habit: "&amp;V713&amp;".","")</f>
        <v/>
      </c>
      <c r="CF713" s="41" t="str">
        <f>IF(W713&lt;&gt;"","Flower color: "&amp;W713&amp;".","")</f>
        <v/>
      </c>
      <c r="CG713" s="41" t="str">
        <f>IF(X713&lt;&gt;"","Height in centimeters: "&amp;X713&amp;".","")</f>
        <v/>
      </c>
      <c r="CH713" s="41" t="str">
        <f>IF(Y713&lt;&gt;"",Y713&amp;".","")</f>
        <v/>
      </c>
      <c r="CI713" s="41" t="str">
        <f t="shared" si="127"/>
        <v/>
      </c>
      <c r="CJ713" t="str">
        <f t="shared" si="128"/>
        <v/>
      </c>
      <c r="CK713" s="41" t="str">
        <f>IF(T713&lt;&gt;"","''habit'':"&amp;"''"&amp;T713&amp;"'',","")</f>
        <v/>
      </c>
      <c r="CL713" s="41" t="str">
        <f>IF(U713&lt;&gt;"","''life cycle habit'':"&amp;"''"&amp;U713&amp;"'',","")</f>
        <v/>
      </c>
      <c r="CM713" s="41" t="str">
        <f>IF(V713&lt;&gt;"","''graminoidHabit'':"&amp;"''"&amp;V713&amp;"'',","")</f>
        <v/>
      </c>
      <c r="CN713" s="41" t="str">
        <f>IF(W713&lt;&gt;"","''flower color'':"&amp;"''"&amp;W713&amp;"'',","")</f>
        <v/>
      </c>
      <c r="CO713" s="41" t="str">
        <f>IF(X713&lt;&gt;"","''heightInCentimeters'':"&amp;X713&amp;",","")</f>
        <v/>
      </c>
      <c r="CP713" s="41" t="str">
        <f>IF(Y713&lt;&gt;"",Y713,"")</f>
        <v/>
      </c>
      <c r="CQ713" s="41" t="str">
        <f t="shared" si="129"/>
        <v/>
      </c>
      <c r="CR713" s="42" t="str">
        <f t="shared" si="130"/>
        <v/>
      </c>
      <c r="CS713" t="str">
        <f t="shared" si="131"/>
        <v/>
      </c>
      <c r="CT713" t="str">
        <f>IF(L713="Y","tissue","")</f>
        <v/>
      </c>
      <c r="CU713" t="str">
        <f>IF(L713="Y","in collection","")</f>
        <v/>
      </c>
      <c r="CV713" t="str">
        <f>IF(L713="Y","dessicated","")</f>
        <v/>
      </c>
    </row>
    <row r="714" spans="1:100" ht="16.5" x14ac:dyDescent="0.3">
      <c r="A714" s="7"/>
      <c r="B714" s="19"/>
      <c r="C714" s="19"/>
      <c r="D714" s="19"/>
      <c r="E714" s="19"/>
      <c r="F714" s="19"/>
      <c r="G714" s="10"/>
      <c r="H714" s="14"/>
      <c r="I714" s="19"/>
      <c r="J714" s="19"/>
      <c r="K714" s="10"/>
      <c r="L714" s="19"/>
      <c r="M714" s="19"/>
      <c r="N714" s="19"/>
      <c r="O714" s="19"/>
      <c r="P714" s="19"/>
      <c r="Q714" s="24"/>
      <c r="R714" s="14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29"/>
      <c r="AL714" s="29"/>
      <c r="AM714" s="7"/>
      <c r="AN714" s="7"/>
      <c r="AO714" s="7"/>
      <c r="AP714" s="19"/>
      <c r="AQ714" s="19"/>
      <c r="AR714" s="19"/>
      <c r="AS714" s="14"/>
      <c r="AT714" s="19"/>
      <c r="AU714" s="19"/>
      <c r="AV714" s="19"/>
      <c r="AW714" s="14"/>
      <c r="AX714" s="19"/>
      <c r="AY714" s="19"/>
      <c r="AZ714" s="19"/>
      <c r="BA714" s="19"/>
      <c r="BB714" s="19"/>
      <c r="BC714" s="19"/>
      <c r="BD714" s="19"/>
      <c r="BE714" s="19"/>
      <c r="BF714" s="14"/>
      <c r="BG714" s="35" t="str">
        <f>IF(BB714&lt;&gt;"","&lt;a href='https://www.inaturalist.org/observations/"&amp;BB714&amp;" 'target='_blank' style='color: blue'&gt;iNaturalist Record: "&amp;BB714&amp;"&lt;/a&gt; ","")</f>
        <v/>
      </c>
      <c r="BH714" s="36" t="str">
        <f>IF(AT714&lt;&gt;"",AT714&amp;". ","")</f>
        <v/>
      </c>
      <c r="BI714" s="36" t="str">
        <f>IF(AV714&lt;&gt;"","Land use/disturbance history: "&amp;AV714&amp;". ","")</f>
        <v/>
      </c>
      <c r="BJ714" s="36" t="str">
        <f>IF(AW714&lt;&gt;"","Slope in degrees: "&amp;AW714&amp;". ","")</f>
        <v/>
      </c>
      <c r="BK714" s="36" t="str">
        <f>IF(AX714&lt;&gt;"","Slope aspect: "&amp;AX714&amp;". ","")</f>
        <v/>
      </c>
      <c r="BL714" s="36" t="str">
        <f>IF(AY714&lt;&gt;"","Soil description: "&amp;AY714&amp;". ","")</f>
        <v/>
      </c>
      <c r="BM714" s="36" t="str">
        <f>IF(BA714&lt;&gt;"","Terrain: "&amp;BA714&amp;". ","")</f>
        <v/>
      </c>
      <c r="BN714" s="36" t="str">
        <f t="shared" si="121"/>
        <v/>
      </c>
      <c r="BO714" t="str">
        <f t="shared" si="122"/>
        <v/>
      </c>
      <c r="BP714" t="str">
        <f>IF(BD714&lt;&gt;"","Permit: "&amp;BD714,"")</f>
        <v/>
      </c>
      <c r="BQ714" s="41" t="str">
        <f>IF(AA714="Abundant","Estimated frequency within viewshed: Abundant (&gt;500).",IF(AA714="Common","Estimated frequency within viewshed: Common (101-500).",IF(AA714="Frequent","Estimated frequency within viewshed: Frequent (11-100).",IF(AA714="Occasional","Estimated frequency within viewshed: Occasional (6-10).",IF(AA714="Rare","Estimated frequency within viewshed: Rare (1-5).","")))))</f>
        <v/>
      </c>
      <c r="BR714" s="41" t="str">
        <f>IF(B714&lt;&gt;"",B714&amp;". ","")</f>
        <v/>
      </c>
      <c r="BS714" s="41" t="str">
        <f>IF(M714="Same individual","Tissue sample collected.",IF(M714="Same population","Tissue sample collected from another individual in the same population.",""))</f>
        <v/>
      </c>
      <c r="BT714" s="41" t="str">
        <f>IF(R714&lt;&gt;"","Seed sample collected from "&amp;R714&amp;" plants within the same population.","")</f>
        <v/>
      </c>
      <c r="BU714" s="41" t="str">
        <f>IF(AB714&lt;&gt;"",AB714&amp;". ","")</f>
        <v/>
      </c>
      <c r="BV714" s="41" t="str">
        <f>IF(AE714&lt;&gt;"","Landowner: "&amp;AE714&amp;".","")</f>
        <v/>
      </c>
      <c r="BW714" s="41" t="str">
        <f>IF(AF714&lt;&gt;"","Element Occurrence ID: "&amp;AF714&amp;".","")</f>
        <v/>
      </c>
      <c r="BX714" s="41" t="str">
        <f t="shared" si="123"/>
        <v/>
      </c>
      <c r="BY714" t="str">
        <f t="shared" si="124"/>
        <v/>
      </c>
      <c r="BZ714" s="41" t="str">
        <f t="shared" si="125"/>
        <v/>
      </c>
      <c r="CA714" t="str">
        <f t="shared" si="126"/>
        <v/>
      </c>
      <c r="CB714" s="41" t="str">
        <f>IF(AU714&lt;&gt;"","Area immediately surrounding specimen: "&amp;AU714&amp;".","")</f>
        <v/>
      </c>
      <c r="CC714" s="41" t="str">
        <f>IF(T714&lt;&gt;"","Habit: "&amp;T714&amp;".","")</f>
        <v/>
      </c>
      <c r="CD714" s="41" t="str">
        <f>IF(U714&lt;&gt;"","Life history habit: "&amp;U714&amp;".","")</f>
        <v/>
      </c>
      <c r="CE714" s="41" t="str">
        <f>IF(V714&lt;&gt;"","Graminoid habit: "&amp;V714&amp;".","")</f>
        <v/>
      </c>
      <c r="CF714" s="41" t="str">
        <f>IF(W714&lt;&gt;"","Flower color: "&amp;W714&amp;".","")</f>
        <v/>
      </c>
      <c r="CG714" s="41" t="str">
        <f>IF(X714&lt;&gt;"","Height in centimeters: "&amp;X714&amp;".","")</f>
        <v/>
      </c>
      <c r="CH714" s="41" t="str">
        <f>IF(Y714&lt;&gt;"",Y714&amp;".","")</f>
        <v/>
      </c>
      <c r="CI714" s="41" t="str">
        <f t="shared" si="127"/>
        <v/>
      </c>
      <c r="CJ714" t="str">
        <f t="shared" si="128"/>
        <v/>
      </c>
      <c r="CK714" s="41" t="str">
        <f>IF(T714&lt;&gt;"","''habit'':"&amp;"''"&amp;T714&amp;"'',","")</f>
        <v/>
      </c>
      <c r="CL714" s="41" t="str">
        <f>IF(U714&lt;&gt;"","''life cycle habit'':"&amp;"''"&amp;U714&amp;"'',","")</f>
        <v/>
      </c>
      <c r="CM714" s="41" t="str">
        <f>IF(V714&lt;&gt;"","''graminoidHabit'':"&amp;"''"&amp;V714&amp;"'',","")</f>
        <v/>
      </c>
      <c r="CN714" s="41" t="str">
        <f>IF(W714&lt;&gt;"","''flower color'':"&amp;"''"&amp;W714&amp;"'',","")</f>
        <v/>
      </c>
      <c r="CO714" s="41" t="str">
        <f>IF(X714&lt;&gt;"","''heightInCentimeters'':"&amp;X714&amp;",","")</f>
        <v/>
      </c>
      <c r="CP714" s="41" t="str">
        <f>IF(Y714&lt;&gt;"",Y714,"")</f>
        <v/>
      </c>
      <c r="CQ714" s="41" t="str">
        <f t="shared" si="129"/>
        <v/>
      </c>
      <c r="CR714" s="42" t="str">
        <f t="shared" si="130"/>
        <v/>
      </c>
      <c r="CS714" t="str">
        <f t="shared" si="131"/>
        <v/>
      </c>
      <c r="CT714" t="str">
        <f>IF(L714="Y","tissue","")</f>
        <v/>
      </c>
      <c r="CU714" t="str">
        <f>IF(L714="Y","in collection","")</f>
        <v/>
      </c>
      <c r="CV714" t="str">
        <f>IF(L714="Y","dessicated","")</f>
        <v/>
      </c>
    </row>
    <row r="715" spans="1:100" ht="16.5" x14ac:dyDescent="0.3">
      <c r="A715" s="7"/>
      <c r="B715" s="19"/>
      <c r="C715" s="19"/>
      <c r="D715" s="19"/>
      <c r="E715" s="19"/>
      <c r="F715" s="19"/>
      <c r="G715" s="10"/>
      <c r="H715" s="14"/>
      <c r="I715" s="19"/>
      <c r="J715" s="19"/>
      <c r="K715" s="10"/>
      <c r="L715" s="19"/>
      <c r="M715" s="19"/>
      <c r="N715" s="19"/>
      <c r="O715" s="19"/>
      <c r="P715" s="19"/>
      <c r="Q715" s="24"/>
      <c r="R715" s="14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29"/>
      <c r="AL715" s="29"/>
      <c r="AM715" s="7"/>
      <c r="AN715" s="7"/>
      <c r="AO715" s="7"/>
      <c r="AP715" s="19"/>
      <c r="AQ715" s="19"/>
      <c r="AR715" s="19"/>
      <c r="AS715" s="14"/>
      <c r="AT715" s="19"/>
      <c r="AU715" s="19"/>
      <c r="AV715" s="19"/>
      <c r="AW715" s="14"/>
      <c r="AX715" s="19"/>
      <c r="AY715" s="19"/>
      <c r="AZ715" s="19"/>
      <c r="BA715" s="19"/>
      <c r="BB715" s="19"/>
      <c r="BC715" s="19"/>
      <c r="BD715" s="19"/>
      <c r="BE715" s="19"/>
      <c r="BF715" s="14"/>
      <c r="BG715" s="35" t="str">
        <f>IF(BB715&lt;&gt;"","&lt;a href='https://www.inaturalist.org/observations/"&amp;BB715&amp;" 'target='_blank' style='color: blue'&gt;iNaturalist Record: "&amp;BB715&amp;"&lt;/a&gt; ","")</f>
        <v/>
      </c>
      <c r="BH715" s="36" t="str">
        <f>IF(AT715&lt;&gt;"",AT715&amp;". ","")</f>
        <v/>
      </c>
      <c r="BI715" s="36" t="str">
        <f>IF(AV715&lt;&gt;"","Land use/disturbance history: "&amp;AV715&amp;". ","")</f>
        <v/>
      </c>
      <c r="BJ715" s="36" t="str">
        <f>IF(AW715&lt;&gt;"","Slope in degrees: "&amp;AW715&amp;". ","")</f>
        <v/>
      </c>
      <c r="BK715" s="36" t="str">
        <f>IF(AX715&lt;&gt;"","Slope aspect: "&amp;AX715&amp;". ","")</f>
        <v/>
      </c>
      <c r="BL715" s="36" t="str">
        <f>IF(AY715&lt;&gt;"","Soil description: "&amp;AY715&amp;". ","")</f>
        <v/>
      </c>
      <c r="BM715" s="36" t="str">
        <f>IF(BA715&lt;&gt;"","Terrain: "&amp;BA715&amp;". ","")</f>
        <v/>
      </c>
      <c r="BN715" s="36" t="str">
        <f t="shared" si="121"/>
        <v/>
      </c>
      <c r="BO715" t="str">
        <f t="shared" si="122"/>
        <v/>
      </c>
      <c r="BP715" t="str">
        <f>IF(BD715&lt;&gt;"","Permit: "&amp;BD715,"")</f>
        <v/>
      </c>
      <c r="BQ715" s="41" t="str">
        <f>IF(AA715="Abundant","Estimated frequency within viewshed: Abundant (&gt;500).",IF(AA715="Common","Estimated frequency within viewshed: Common (101-500).",IF(AA715="Frequent","Estimated frequency within viewshed: Frequent (11-100).",IF(AA715="Occasional","Estimated frequency within viewshed: Occasional (6-10).",IF(AA715="Rare","Estimated frequency within viewshed: Rare (1-5).","")))))</f>
        <v/>
      </c>
      <c r="BR715" s="41" t="str">
        <f>IF(B715&lt;&gt;"",B715&amp;". ","")</f>
        <v/>
      </c>
      <c r="BS715" s="41" t="str">
        <f>IF(M715="Same individual","Tissue sample collected.",IF(M715="Same population","Tissue sample collected from another individual in the same population.",""))</f>
        <v/>
      </c>
      <c r="BT715" s="41" t="str">
        <f>IF(R715&lt;&gt;"","Seed sample collected from "&amp;R715&amp;" plants within the same population.","")</f>
        <v/>
      </c>
      <c r="BU715" s="41" t="str">
        <f>IF(AB715&lt;&gt;"",AB715&amp;". ","")</f>
        <v/>
      </c>
      <c r="BV715" s="41" t="str">
        <f>IF(AE715&lt;&gt;"","Landowner: "&amp;AE715&amp;".","")</f>
        <v/>
      </c>
      <c r="BW715" s="41" t="str">
        <f>IF(AF715&lt;&gt;"","Element Occurrence ID: "&amp;AF715&amp;".","")</f>
        <v/>
      </c>
      <c r="BX715" s="41" t="str">
        <f t="shared" si="123"/>
        <v/>
      </c>
      <c r="BY715" t="str">
        <f t="shared" si="124"/>
        <v/>
      </c>
      <c r="BZ715" s="41" t="str">
        <f t="shared" si="125"/>
        <v/>
      </c>
      <c r="CA715" t="str">
        <f t="shared" si="126"/>
        <v/>
      </c>
      <c r="CB715" s="41" t="str">
        <f>IF(AU715&lt;&gt;"","Area immediately surrounding specimen: "&amp;AU715&amp;".","")</f>
        <v/>
      </c>
      <c r="CC715" s="41" t="str">
        <f>IF(T715&lt;&gt;"","Habit: "&amp;T715&amp;".","")</f>
        <v/>
      </c>
      <c r="CD715" s="41" t="str">
        <f>IF(U715&lt;&gt;"","Life history habit: "&amp;U715&amp;".","")</f>
        <v/>
      </c>
      <c r="CE715" s="41" t="str">
        <f>IF(V715&lt;&gt;"","Graminoid habit: "&amp;V715&amp;".","")</f>
        <v/>
      </c>
      <c r="CF715" s="41" t="str">
        <f>IF(W715&lt;&gt;"","Flower color: "&amp;W715&amp;".","")</f>
        <v/>
      </c>
      <c r="CG715" s="41" t="str">
        <f>IF(X715&lt;&gt;"","Height in centimeters: "&amp;X715&amp;".","")</f>
        <v/>
      </c>
      <c r="CH715" s="41" t="str">
        <f>IF(Y715&lt;&gt;"",Y715&amp;".","")</f>
        <v/>
      </c>
      <c r="CI715" s="41" t="str">
        <f t="shared" si="127"/>
        <v/>
      </c>
      <c r="CJ715" t="str">
        <f t="shared" si="128"/>
        <v/>
      </c>
      <c r="CK715" s="41" t="str">
        <f>IF(T715&lt;&gt;"","''habit'':"&amp;"''"&amp;T715&amp;"'',","")</f>
        <v/>
      </c>
      <c r="CL715" s="41" t="str">
        <f>IF(U715&lt;&gt;"","''life cycle habit'':"&amp;"''"&amp;U715&amp;"'',","")</f>
        <v/>
      </c>
      <c r="CM715" s="41" t="str">
        <f>IF(V715&lt;&gt;"","''graminoidHabit'':"&amp;"''"&amp;V715&amp;"'',","")</f>
        <v/>
      </c>
      <c r="CN715" s="41" t="str">
        <f>IF(W715&lt;&gt;"","''flower color'':"&amp;"''"&amp;W715&amp;"'',","")</f>
        <v/>
      </c>
      <c r="CO715" s="41" t="str">
        <f>IF(X715&lt;&gt;"","''heightInCentimeters'':"&amp;X715&amp;",","")</f>
        <v/>
      </c>
      <c r="CP715" s="41" t="str">
        <f>IF(Y715&lt;&gt;"",Y715,"")</f>
        <v/>
      </c>
      <c r="CQ715" s="41" t="str">
        <f t="shared" si="129"/>
        <v/>
      </c>
      <c r="CR715" s="42" t="str">
        <f t="shared" si="130"/>
        <v/>
      </c>
      <c r="CS715" t="str">
        <f t="shared" si="131"/>
        <v/>
      </c>
      <c r="CT715" t="str">
        <f>IF(L715="Y","tissue","")</f>
        <v/>
      </c>
      <c r="CU715" t="str">
        <f>IF(L715="Y","in collection","")</f>
        <v/>
      </c>
      <c r="CV715" t="str">
        <f>IF(L715="Y","dessicated","")</f>
        <v/>
      </c>
    </row>
    <row r="716" spans="1:100" ht="16.5" x14ac:dyDescent="0.3">
      <c r="A716" s="7"/>
      <c r="B716" s="19"/>
      <c r="C716" s="19"/>
      <c r="D716" s="19"/>
      <c r="E716" s="19"/>
      <c r="F716" s="19"/>
      <c r="G716" s="10"/>
      <c r="H716" s="14"/>
      <c r="I716" s="19"/>
      <c r="J716" s="19"/>
      <c r="K716" s="10"/>
      <c r="L716" s="19"/>
      <c r="M716" s="19"/>
      <c r="N716" s="19"/>
      <c r="O716" s="19"/>
      <c r="P716" s="19"/>
      <c r="Q716" s="24"/>
      <c r="R716" s="14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29"/>
      <c r="AL716" s="29"/>
      <c r="AM716" s="7"/>
      <c r="AN716" s="7"/>
      <c r="AO716" s="7"/>
      <c r="AP716" s="19"/>
      <c r="AQ716" s="19"/>
      <c r="AR716" s="19"/>
      <c r="AS716" s="14"/>
      <c r="AT716" s="19"/>
      <c r="AU716" s="19"/>
      <c r="AV716" s="19"/>
      <c r="AW716" s="14"/>
      <c r="AX716" s="19"/>
      <c r="AY716" s="19"/>
      <c r="AZ716" s="19"/>
      <c r="BA716" s="19"/>
      <c r="BB716" s="19"/>
      <c r="BC716" s="19"/>
      <c r="BD716" s="19"/>
      <c r="BE716" s="19"/>
      <c r="BF716" s="14"/>
      <c r="BG716" s="35" t="str">
        <f>IF(BB716&lt;&gt;"","&lt;a href='https://www.inaturalist.org/observations/"&amp;BB716&amp;" 'target='_blank' style='color: blue'&gt;iNaturalist Record: "&amp;BB716&amp;"&lt;/a&gt; ","")</f>
        <v/>
      </c>
      <c r="BH716" s="36" t="str">
        <f>IF(AT716&lt;&gt;"",AT716&amp;". ","")</f>
        <v/>
      </c>
      <c r="BI716" s="36" t="str">
        <f>IF(AV716&lt;&gt;"","Land use/disturbance history: "&amp;AV716&amp;". ","")</f>
        <v/>
      </c>
      <c r="BJ716" s="36" t="str">
        <f>IF(AW716&lt;&gt;"","Slope in degrees: "&amp;AW716&amp;". ","")</f>
        <v/>
      </c>
      <c r="BK716" s="36" t="str">
        <f>IF(AX716&lt;&gt;"","Slope aspect: "&amp;AX716&amp;". ","")</f>
        <v/>
      </c>
      <c r="BL716" s="36" t="str">
        <f>IF(AY716&lt;&gt;"","Soil description: "&amp;AY716&amp;". ","")</f>
        <v/>
      </c>
      <c r="BM716" s="36" t="str">
        <f>IF(BA716&lt;&gt;"","Terrain: "&amp;BA716&amp;". ","")</f>
        <v/>
      </c>
      <c r="BN716" s="36" t="str">
        <f t="shared" si="121"/>
        <v/>
      </c>
      <c r="BO716" t="str">
        <f t="shared" si="122"/>
        <v/>
      </c>
      <c r="BP716" t="str">
        <f>IF(BD716&lt;&gt;"","Permit: "&amp;BD716,"")</f>
        <v/>
      </c>
      <c r="BQ716" s="41" t="str">
        <f>IF(AA716="Abundant","Estimated frequency within viewshed: Abundant (&gt;500).",IF(AA716="Common","Estimated frequency within viewshed: Common (101-500).",IF(AA716="Frequent","Estimated frequency within viewshed: Frequent (11-100).",IF(AA716="Occasional","Estimated frequency within viewshed: Occasional (6-10).",IF(AA716="Rare","Estimated frequency within viewshed: Rare (1-5).","")))))</f>
        <v/>
      </c>
      <c r="BR716" s="41" t="str">
        <f>IF(B716&lt;&gt;"",B716&amp;". ","")</f>
        <v/>
      </c>
      <c r="BS716" s="41" t="str">
        <f>IF(M716="Same individual","Tissue sample collected.",IF(M716="Same population","Tissue sample collected from another individual in the same population.",""))</f>
        <v/>
      </c>
      <c r="BT716" s="41" t="str">
        <f>IF(R716&lt;&gt;"","Seed sample collected from "&amp;R716&amp;" plants within the same population.","")</f>
        <v/>
      </c>
      <c r="BU716" s="41" t="str">
        <f>IF(AB716&lt;&gt;"",AB716&amp;". ","")</f>
        <v/>
      </c>
      <c r="BV716" s="41" t="str">
        <f>IF(AE716&lt;&gt;"","Landowner: "&amp;AE716&amp;".","")</f>
        <v/>
      </c>
      <c r="BW716" s="41" t="str">
        <f>IF(AF716&lt;&gt;"","Element Occurrence ID: "&amp;AF716&amp;".","")</f>
        <v/>
      </c>
      <c r="BX716" s="41" t="str">
        <f t="shared" si="123"/>
        <v/>
      </c>
      <c r="BY716" t="str">
        <f t="shared" si="124"/>
        <v/>
      </c>
      <c r="BZ716" s="41" t="str">
        <f t="shared" si="125"/>
        <v/>
      </c>
      <c r="CA716" t="str">
        <f t="shared" si="126"/>
        <v/>
      </c>
      <c r="CB716" s="41" t="str">
        <f>IF(AU716&lt;&gt;"","Area immediately surrounding specimen: "&amp;AU716&amp;".","")</f>
        <v/>
      </c>
      <c r="CC716" s="41" t="str">
        <f>IF(T716&lt;&gt;"","Habit: "&amp;T716&amp;".","")</f>
        <v/>
      </c>
      <c r="CD716" s="41" t="str">
        <f>IF(U716&lt;&gt;"","Life history habit: "&amp;U716&amp;".","")</f>
        <v/>
      </c>
      <c r="CE716" s="41" t="str">
        <f>IF(V716&lt;&gt;"","Graminoid habit: "&amp;V716&amp;".","")</f>
        <v/>
      </c>
      <c r="CF716" s="41" t="str">
        <f>IF(W716&lt;&gt;"","Flower color: "&amp;W716&amp;".","")</f>
        <v/>
      </c>
      <c r="CG716" s="41" t="str">
        <f>IF(X716&lt;&gt;"","Height in centimeters: "&amp;X716&amp;".","")</f>
        <v/>
      </c>
      <c r="CH716" s="41" t="str">
        <f>IF(Y716&lt;&gt;"",Y716&amp;".","")</f>
        <v/>
      </c>
      <c r="CI716" s="41" t="str">
        <f t="shared" si="127"/>
        <v/>
      </c>
      <c r="CJ716" t="str">
        <f t="shared" si="128"/>
        <v/>
      </c>
      <c r="CK716" s="41" t="str">
        <f>IF(T716&lt;&gt;"","''habit'':"&amp;"''"&amp;T716&amp;"'',","")</f>
        <v/>
      </c>
      <c r="CL716" s="41" t="str">
        <f>IF(U716&lt;&gt;"","''life cycle habit'':"&amp;"''"&amp;U716&amp;"'',","")</f>
        <v/>
      </c>
      <c r="CM716" s="41" t="str">
        <f>IF(V716&lt;&gt;"","''graminoidHabit'':"&amp;"''"&amp;V716&amp;"'',","")</f>
        <v/>
      </c>
      <c r="CN716" s="41" t="str">
        <f>IF(W716&lt;&gt;"","''flower color'':"&amp;"''"&amp;W716&amp;"'',","")</f>
        <v/>
      </c>
      <c r="CO716" s="41" t="str">
        <f>IF(X716&lt;&gt;"","''heightInCentimeters'':"&amp;X716&amp;",","")</f>
        <v/>
      </c>
      <c r="CP716" s="41" t="str">
        <f>IF(Y716&lt;&gt;"",Y716,"")</f>
        <v/>
      </c>
      <c r="CQ716" s="41" t="str">
        <f t="shared" si="129"/>
        <v/>
      </c>
      <c r="CR716" s="42" t="str">
        <f t="shared" si="130"/>
        <v/>
      </c>
      <c r="CS716" t="str">
        <f t="shared" si="131"/>
        <v/>
      </c>
      <c r="CT716" t="str">
        <f>IF(L716="Y","tissue","")</f>
        <v/>
      </c>
      <c r="CU716" t="str">
        <f>IF(L716="Y","in collection","")</f>
        <v/>
      </c>
      <c r="CV716" t="str">
        <f>IF(L716="Y","dessicated","")</f>
        <v/>
      </c>
    </row>
    <row r="717" spans="1:100" ht="16.5" x14ac:dyDescent="0.3">
      <c r="A717" s="7"/>
      <c r="B717" s="19"/>
      <c r="C717" s="19"/>
      <c r="D717" s="19"/>
      <c r="E717" s="19"/>
      <c r="F717" s="19"/>
      <c r="G717" s="10"/>
      <c r="H717" s="14"/>
      <c r="I717" s="19"/>
      <c r="J717" s="19"/>
      <c r="K717" s="10"/>
      <c r="L717" s="19"/>
      <c r="M717" s="19"/>
      <c r="N717" s="19"/>
      <c r="O717" s="19"/>
      <c r="P717" s="19"/>
      <c r="Q717" s="24"/>
      <c r="R717" s="14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29"/>
      <c r="AL717" s="29"/>
      <c r="AM717" s="7"/>
      <c r="AN717" s="7"/>
      <c r="AO717" s="7"/>
      <c r="AP717" s="19"/>
      <c r="AQ717" s="19"/>
      <c r="AR717" s="19"/>
      <c r="AS717" s="14"/>
      <c r="AT717" s="19"/>
      <c r="AU717" s="19"/>
      <c r="AV717" s="19"/>
      <c r="AW717" s="14"/>
      <c r="AX717" s="19"/>
      <c r="AY717" s="19"/>
      <c r="AZ717" s="19"/>
      <c r="BA717" s="19"/>
      <c r="BB717" s="19"/>
      <c r="BC717" s="19"/>
      <c r="BD717" s="19"/>
      <c r="BE717" s="19"/>
      <c r="BF717" s="14"/>
      <c r="BG717" s="35" t="str">
        <f>IF(BB717&lt;&gt;"","&lt;a href='https://www.inaturalist.org/observations/"&amp;BB717&amp;" 'target='_blank' style='color: blue'&gt;iNaturalist Record: "&amp;BB717&amp;"&lt;/a&gt; ","")</f>
        <v/>
      </c>
      <c r="BH717" s="36" t="str">
        <f>IF(AT717&lt;&gt;"",AT717&amp;". ","")</f>
        <v/>
      </c>
      <c r="BI717" s="36" t="str">
        <f>IF(AV717&lt;&gt;"","Land use/disturbance history: "&amp;AV717&amp;". ","")</f>
        <v/>
      </c>
      <c r="BJ717" s="36" t="str">
        <f>IF(AW717&lt;&gt;"","Slope in degrees: "&amp;AW717&amp;". ","")</f>
        <v/>
      </c>
      <c r="BK717" s="36" t="str">
        <f>IF(AX717&lt;&gt;"","Slope aspect: "&amp;AX717&amp;". ","")</f>
        <v/>
      </c>
      <c r="BL717" s="36" t="str">
        <f>IF(AY717&lt;&gt;"","Soil description: "&amp;AY717&amp;". ","")</f>
        <v/>
      </c>
      <c r="BM717" s="36" t="str">
        <f>IF(BA717&lt;&gt;"","Terrain: "&amp;BA717&amp;". ","")</f>
        <v/>
      </c>
      <c r="BN717" s="36" t="str">
        <f t="shared" si="121"/>
        <v/>
      </c>
      <c r="BO717" t="str">
        <f t="shared" si="122"/>
        <v/>
      </c>
      <c r="BP717" t="str">
        <f>IF(BD717&lt;&gt;"","Permit: "&amp;BD717,"")</f>
        <v/>
      </c>
      <c r="BQ717" s="41" t="str">
        <f>IF(AA717="Abundant","Estimated frequency within viewshed: Abundant (&gt;500).",IF(AA717="Common","Estimated frequency within viewshed: Common (101-500).",IF(AA717="Frequent","Estimated frequency within viewshed: Frequent (11-100).",IF(AA717="Occasional","Estimated frequency within viewshed: Occasional (6-10).",IF(AA717="Rare","Estimated frequency within viewshed: Rare (1-5).","")))))</f>
        <v/>
      </c>
      <c r="BR717" s="41" t="str">
        <f>IF(B717&lt;&gt;"",B717&amp;". ","")</f>
        <v/>
      </c>
      <c r="BS717" s="41" t="str">
        <f>IF(M717="Same individual","Tissue sample collected.",IF(M717="Same population","Tissue sample collected from another individual in the same population.",""))</f>
        <v/>
      </c>
      <c r="BT717" s="41" t="str">
        <f>IF(R717&lt;&gt;"","Seed sample collected from "&amp;R717&amp;" plants within the same population.","")</f>
        <v/>
      </c>
      <c r="BU717" s="41" t="str">
        <f>IF(AB717&lt;&gt;"",AB717&amp;". ","")</f>
        <v/>
      </c>
      <c r="BV717" s="41" t="str">
        <f>IF(AE717&lt;&gt;"","Landowner: "&amp;AE717&amp;".","")</f>
        <v/>
      </c>
      <c r="BW717" s="41" t="str">
        <f>IF(AF717&lt;&gt;"","Element Occurrence ID: "&amp;AF717&amp;".","")</f>
        <v/>
      </c>
      <c r="BX717" s="41" t="str">
        <f t="shared" si="123"/>
        <v/>
      </c>
      <c r="BY717" t="str">
        <f t="shared" si="124"/>
        <v/>
      </c>
      <c r="BZ717" s="41" t="str">
        <f t="shared" si="125"/>
        <v/>
      </c>
      <c r="CA717" t="str">
        <f t="shared" si="126"/>
        <v/>
      </c>
      <c r="CB717" s="41" t="str">
        <f>IF(AU717&lt;&gt;"","Area immediately surrounding specimen: "&amp;AU717&amp;".","")</f>
        <v/>
      </c>
      <c r="CC717" s="41" t="str">
        <f>IF(T717&lt;&gt;"","Habit: "&amp;T717&amp;".","")</f>
        <v/>
      </c>
      <c r="CD717" s="41" t="str">
        <f>IF(U717&lt;&gt;"","Life history habit: "&amp;U717&amp;".","")</f>
        <v/>
      </c>
      <c r="CE717" s="41" t="str">
        <f>IF(V717&lt;&gt;"","Graminoid habit: "&amp;V717&amp;".","")</f>
        <v/>
      </c>
      <c r="CF717" s="41" t="str">
        <f>IF(W717&lt;&gt;"","Flower color: "&amp;W717&amp;".","")</f>
        <v/>
      </c>
      <c r="CG717" s="41" t="str">
        <f>IF(X717&lt;&gt;"","Height in centimeters: "&amp;X717&amp;".","")</f>
        <v/>
      </c>
      <c r="CH717" s="41" t="str">
        <f>IF(Y717&lt;&gt;"",Y717&amp;".","")</f>
        <v/>
      </c>
      <c r="CI717" s="41" t="str">
        <f t="shared" si="127"/>
        <v/>
      </c>
      <c r="CJ717" t="str">
        <f t="shared" si="128"/>
        <v/>
      </c>
      <c r="CK717" s="41" t="str">
        <f>IF(T717&lt;&gt;"","''habit'':"&amp;"''"&amp;T717&amp;"'',","")</f>
        <v/>
      </c>
      <c r="CL717" s="41" t="str">
        <f>IF(U717&lt;&gt;"","''life cycle habit'':"&amp;"''"&amp;U717&amp;"'',","")</f>
        <v/>
      </c>
      <c r="CM717" s="41" t="str">
        <f>IF(V717&lt;&gt;"","''graminoidHabit'':"&amp;"''"&amp;V717&amp;"'',","")</f>
        <v/>
      </c>
      <c r="CN717" s="41" t="str">
        <f>IF(W717&lt;&gt;"","''flower color'':"&amp;"''"&amp;W717&amp;"'',","")</f>
        <v/>
      </c>
      <c r="CO717" s="41" t="str">
        <f>IF(X717&lt;&gt;"","''heightInCentimeters'':"&amp;X717&amp;",","")</f>
        <v/>
      </c>
      <c r="CP717" s="41" t="str">
        <f>IF(Y717&lt;&gt;"",Y717,"")</f>
        <v/>
      </c>
      <c r="CQ717" s="41" t="str">
        <f t="shared" si="129"/>
        <v/>
      </c>
      <c r="CR717" s="42" t="str">
        <f t="shared" si="130"/>
        <v/>
      </c>
      <c r="CS717" t="str">
        <f t="shared" si="131"/>
        <v/>
      </c>
      <c r="CT717" t="str">
        <f>IF(L717="Y","tissue","")</f>
        <v/>
      </c>
      <c r="CU717" t="str">
        <f>IF(L717="Y","in collection","")</f>
        <v/>
      </c>
      <c r="CV717" t="str">
        <f>IF(L717="Y","dessicated","")</f>
        <v/>
      </c>
    </row>
    <row r="718" spans="1:100" ht="16.5" x14ac:dyDescent="0.3">
      <c r="A718" s="7"/>
      <c r="B718" s="19"/>
      <c r="C718" s="19"/>
      <c r="D718" s="19"/>
      <c r="E718" s="19"/>
      <c r="F718" s="19"/>
      <c r="G718" s="10"/>
      <c r="H718" s="14"/>
      <c r="I718" s="19"/>
      <c r="J718" s="19"/>
      <c r="K718" s="10"/>
      <c r="L718" s="19"/>
      <c r="M718" s="19"/>
      <c r="N718" s="19"/>
      <c r="O718" s="19"/>
      <c r="P718" s="19"/>
      <c r="Q718" s="24"/>
      <c r="R718" s="14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29"/>
      <c r="AL718" s="29"/>
      <c r="AM718" s="7"/>
      <c r="AN718" s="7"/>
      <c r="AO718" s="7"/>
      <c r="AP718" s="19"/>
      <c r="AQ718" s="19"/>
      <c r="AR718" s="19"/>
      <c r="AS718" s="14"/>
      <c r="AT718" s="19"/>
      <c r="AU718" s="19"/>
      <c r="AV718" s="19"/>
      <c r="AW718" s="14"/>
      <c r="AX718" s="19"/>
      <c r="AY718" s="19"/>
      <c r="AZ718" s="19"/>
      <c r="BA718" s="19"/>
      <c r="BB718" s="19"/>
      <c r="BC718" s="19"/>
      <c r="BD718" s="19"/>
      <c r="BE718" s="19"/>
      <c r="BF718" s="14"/>
      <c r="BG718" s="35" t="str">
        <f>IF(BB718&lt;&gt;"","&lt;a href='https://www.inaturalist.org/observations/"&amp;BB718&amp;" 'target='_blank' style='color: blue'&gt;iNaturalist Record: "&amp;BB718&amp;"&lt;/a&gt; ","")</f>
        <v/>
      </c>
      <c r="BH718" s="36" t="str">
        <f>IF(AT718&lt;&gt;"",AT718&amp;". ","")</f>
        <v/>
      </c>
      <c r="BI718" s="36" t="str">
        <f>IF(AV718&lt;&gt;"","Land use/disturbance history: "&amp;AV718&amp;". ","")</f>
        <v/>
      </c>
      <c r="BJ718" s="36" t="str">
        <f>IF(AW718&lt;&gt;"","Slope in degrees: "&amp;AW718&amp;". ","")</f>
        <v/>
      </c>
      <c r="BK718" s="36" t="str">
        <f>IF(AX718&lt;&gt;"","Slope aspect: "&amp;AX718&amp;". ","")</f>
        <v/>
      </c>
      <c r="BL718" s="36" t="str">
        <f>IF(AY718&lt;&gt;"","Soil description: "&amp;AY718&amp;". ","")</f>
        <v/>
      </c>
      <c r="BM718" s="36" t="str">
        <f>IF(BA718&lt;&gt;"","Terrain: "&amp;BA718&amp;". ","")</f>
        <v/>
      </c>
      <c r="BN718" s="36" t="str">
        <f t="shared" si="121"/>
        <v/>
      </c>
      <c r="BO718" t="str">
        <f t="shared" si="122"/>
        <v/>
      </c>
      <c r="BP718" t="str">
        <f>IF(BD718&lt;&gt;"","Permit: "&amp;BD718,"")</f>
        <v/>
      </c>
      <c r="BQ718" s="41" t="str">
        <f>IF(AA718="Abundant","Estimated frequency within viewshed: Abundant (&gt;500).",IF(AA718="Common","Estimated frequency within viewshed: Common (101-500).",IF(AA718="Frequent","Estimated frequency within viewshed: Frequent (11-100).",IF(AA718="Occasional","Estimated frequency within viewshed: Occasional (6-10).",IF(AA718="Rare","Estimated frequency within viewshed: Rare (1-5).","")))))</f>
        <v/>
      </c>
      <c r="BR718" s="41" t="str">
        <f>IF(B718&lt;&gt;"",B718&amp;". ","")</f>
        <v/>
      </c>
      <c r="BS718" s="41" t="str">
        <f>IF(M718="Same individual","Tissue sample collected.",IF(M718="Same population","Tissue sample collected from another individual in the same population.",""))</f>
        <v/>
      </c>
      <c r="BT718" s="41" t="str">
        <f>IF(R718&lt;&gt;"","Seed sample collected from "&amp;R718&amp;" plants within the same population.","")</f>
        <v/>
      </c>
      <c r="BU718" s="41" t="str">
        <f>IF(AB718&lt;&gt;"",AB718&amp;". ","")</f>
        <v/>
      </c>
      <c r="BV718" s="41" t="str">
        <f>IF(AE718&lt;&gt;"","Landowner: "&amp;AE718&amp;".","")</f>
        <v/>
      </c>
      <c r="BW718" s="41" t="str">
        <f>IF(AF718&lt;&gt;"","Element Occurrence ID: "&amp;AF718&amp;".","")</f>
        <v/>
      </c>
      <c r="BX718" s="41" t="str">
        <f t="shared" si="123"/>
        <v/>
      </c>
      <c r="BY718" t="str">
        <f t="shared" si="124"/>
        <v/>
      </c>
      <c r="BZ718" s="41" t="str">
        <f t="shared" si="125"/>
        <v/>
      </c>
      <c r="CA718" t="str">
        <f t="shared" si="126"/>
        <v/>
      </c>
      <c r="CB718" s="41" t="str">
        <f>IF(AU718&lt;&gt;"","Area immediately surrounding specimen: "&amp;AU718&amp;".","")</f>
        <v/>
      </c>
      <c r="CC718" s="41" t="str">
        <f>IF(T718&lt;&gt;"","Habit: "&amp;T718&amp;".","")</f>
        <v/>
      </c>
      <c r="CD718" s="41" t="str">
        <f>IF(U718&lt;&gt;"","Life history habit: "&amp;U718&amp;".","")</f>
        <v/>
      </c>
      <c r="CE718" s="41" t="str">
        <f>IF(V718&lt;&gt;"","Graminoid habit: "&amp;V718&amp;".","")</f>
        <v/>
      </c>
      <c r="CF718" s="41" t="str">
        <f>IF(W718&lt;&gt;"","Flower color: "&amp;W718&amp;".","")</f>
        <v/>
      </c>
      <c r="CG718" s="41" t="str">
        <f>IF(X718&lt;&gt;"","Height in centimeters: "&amp;X718&amp;".","")</f>
        <v/>
      </c>
      <c r="CH718" s="41" t="str">
        <f>IF(Y718&lt;&gt;"",Y718&amp;".","")</f>
        <v/>
      </c>
      <c r="CI718" s="41" t="str">
        <f t="shared" si="127"/>
        <v/>
      </c>
      <c r="CJ718" t="str">
        <f t="shared" si="128"/>
        <v/>
      </c>
      <c r="CK718" s="41" t="str">
        <f>IF(T718&lt;&gt;"","''habit'':"&amp;"''"&amp;T718&amp;"'',","")</f>
        <v/>
      </c>
      <c r="CL718" s="41" t="str">
        <f>IF(U718&lt;&gt;"","''life cycle habit'':"&amp;"''"&amp;U718&amp;"'',","")</f>
        <v/>
      </c>
      <c r="CM718" s="41" t="str">
        <f>IF(V718&lt;&gt;"","''graminoidHabit'':"&amp;"''"&amp;V718&amp;"'',","")</f>
        <v/>
      </c>
      <c r="CN718" s="41" t="str">
        <f>IF(W718&lt;&gt;"","''flower color'':"&amp;"''"&amp;W718&amp;"'',","")</f>
        <v/>
      </c>
      <c r="CO718" s="41" t="str">
        <f>IF(X718&lt;&gt;"","''heightInCentimeters'':"&amp;X718&amp;",","")</f>
        <v/>
      </c>
      <c r="CP718" s="41" t="str">
        <f>IF(Y718&lt;&gt;"",Y718,"")</f>
        <v/>
      </c>
      <c r="CQ718" s="41" t="str">
        <f t="shared" si="129"/>
        <v/>
      </c>
      <c r="CR718" s="42" t="str">
        <f t="shared" si="130"/>
        <v/>
      </c>
      <c r="CS718" t="str">
        <f t="shared" si="131"/>
        <v/>
      </c>
      <c r="CT718" t="str">
        <f>IF(L718="Y","tissue","")</f>
        <v/>
      </c>
      <c r="CU718" t="str">
        <f>IF(L718="Y","in collection","")</f>
        <v/>
      </c>
      <c r="CV718" t="str">
        <f>IF(L718="Y","dessicated","")</f>
        <v/>
      </c>
    </row>
    <row r="719" spans="1:100" ht="16.5" x14ac:dyDescent="0.3">
      <c r="A719" s="7"/>
      <c r="B719" s="19"/>
      <c r="C719" s="19"/>
      <c r="D719" s="19"/>
      <c r="E719" s="19"/>
      <c r="F719" s="19"/>
      <c r="G719" s="10"/>
      <c r="H719" s="14"/>
      <c r="I719" s="19"/>
      <c r="J719" s="19"/>
      <c r="K719" s="10"/>
      <c r="L719" s="19"/>
      <c r="M719" s="19"/>
      <c r="N719" s="19"/>
      <c r="O719" s="19"/>
      <c r="P719" s="19"/>
      <c r="Q719" s="24"/>
      <c r="R719" s="14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29"/>
      <c r="AL719" s="29"/>
      <c r="AM719" s="7"/>
      <c r="AN719" s="7"/>
      <c r="AO719" s="7"/>
      <c r="AP719" s="19"/>
      <c r="AQ719" s="19"/>
      <c r="AR719" s="19"/>
      <c r="AS719" s="14"/>
      <c r="AT719" s="19"/>
      <c r="AU719" s="19"/>
      <c r="AV719" s="19"/>
      <c r="AW719" s="14"/>
      <c r="AX719" s="19"/>
      <c r="AY719" s="19"/>
      <c r="AZ719" s="19"/>
      <c r="BA719" s="19"/>
      <c r="BB719" s="19"/>
      <c r="BC719" s="19"/>
      <c r="BD719" s="19"/>
      <c r="BE719" s="19"/>
      <c r="BF719" s="14"/>
      <c r="BG719" s="35" t="str">
        <f>IF(BB719&lt;&gt;"","&lt;a href='https://www.inaturalist.org/observations/"&amp;BB719&amp;" 'target='_blank' style='color: blue'&gt;iNaturalist Record: "&amp;BB719&amp;"&lt;/a&gt; ","")</f>
        <v/>
      </c>
      <c r="BH719" s="36" t="str">
        <f>IF(AT719&lt;&gt;"",AT719&amp;". ","")</f>
        <v/>
      </c>
      <c r="BI719" s="36" t="str">
        <f>IF(AV719&lt;&gt;"","Land use/disturbance history: "&amp;AV719&amp;". ","")</f>
        <v/>
      </c>
      <c r="BJ719" s="36" t="str">
        <f>IF(AW719&lt;&gt;"","Slope in degrees: "&amp;AW719&amp;". ","")</f>
        <v/>
      </c>
      <c r="BK719" s="36" t="str">
        <f>IF(AX719&lt;&gt;"","Slope aspect: "&amp;AX719&amp;". ","")</f>
        <v/>
      </c>
      <c r="BL719" s="36" t="str">
        <f>IF(AY719&lt;&gt;"","Soil description: "&amp;AY719&amp;". ","")</f>
        <v/>
      </c>
      <c r="BM719" s="36" t="str">
        <f>IF(BA719&lt;&gt;"","Terrain: "&amp;BA719&amp;". ","")</f>
        <v/>
      </c>
      <c r="BN719" s="36" t="str">
        <f t="shared" si="121"/>
        <v/>
      </c>
      <c r="BO719" t="str">
        <f t="shared" si="122"/>
        <v/>
      </c>
      <c r="BP719" t="str">
        <f>IF(BD719&lt;&gt;"","Permit: "&amp;BD719,"")</f>
        <v/>
      </c>
      <c r="BQ719" s="41" t="str">
        <f>IF(AA719="Abundant","Estimated frequency within viewshed: Abundant (&gt;500).",IF(AA719="Common","Estimated frequency within viewshed: Common (101-500).",IF(AA719="Frequent","Estimated frequency within viewshed: Frequent (11-100).",IF(AA719="Occasional","Estimated frequency within viewshed: Occasional (6-10).",IF(AA719="Rare","Estimated frequency within viewshed: Rare (1-5).","")))))</f>
        <v/>
      </c>
      <c r="BR719" s="41" t="str">
        <f>IF(B719&lt;&gt;"",B719&amp;". ","")</f>
        <v/>
      </c>
      <c r="BS719" s="41" t="str">
        <f>IF(M719="Same individual","Tissue sample collected.",IF(M719="Same population","Tissue sample collected from another individual in the same population.",""))</f>
        <v/>
      </c>
      <c r="BT719" s="41" t="str">
        <f>IF(R719&lt;&gt;"","Seed sample collected from "&amp;R719&amp;" plants within the same population.","")</f>
        <v/>
      </c>
      <c r="BU719" s="41" t="str">
        <f>IF(AB719&lt;&gt;"",AB719&amp;". ","")</f>
        <v/>
      </c>
      <c r="BV719" s="41" t="str">
        <f>IF(AE719&lt;&gt;"","Landowner: "&amp;AE719&amp;".","")</f>
        <v/>
      </c>
      <c r="BW719" s="41" t="str">
        <f>IF(AF719&lt;&gt;"","Element Occurrence ID: "&amp;AF719&amp;".","")</f>
        <v/>
      </c>
      <c r="BX719" s="41" t="str">
        <f t="shared" si="123"/>
        <v/>
      </c>
      <c r="BY719" t="str">
        <f t="shared" si="124"/>
        <v/>
      </c>
      <c r="BZ719" s="41" t="str">
        <f t="shared" si="125"/>
        <v/>
      </c>
      <c r="CA719" t="str">
        <f t="shared" si="126"/>
        <v/>
      </c>
      <c r="CB719" s="41" t="str">
        <f>IF(AU719&lt;&gt;"","Area immediately surrounding specimen: "&amp;AU719&amp;".","")</f>
        <v/>
      </c>
      <c r="CC719" s="41" t="str">
        <f>IF(T719&lt;&gt;"","Habit: "&amp;T719&amp;".","")</f>
        <v/>
      </c>
      <c r="CD719" s="41" t="str">
        <f>IF(U719&lt;&gt;"","Life history habit: "&amp;U719&amp;".","")</f>
        <v/>
      </c>
      <c r="CE719" s="41" t="str">
        <f>IF(V719&lt;&gt;"","Graminoid habit: "&amp;V719&amp;".","")</f>
        <v/>
      </c>
      <c r="CF719" s="41" t="str">
        <f>IF(W719&lt;&gt;"","Flower color: "&amp;W719&amp;".","")</f>
        <v/>
      </c>
      <c r="CG719" s="41" t="str">
        <f>IF(X719&lt;&gt;"","Height in centimeters: "&amp;X719&amp;".","")</f>
        <v/>
      </c>
      <c r="CH719" s="41" t="str">
        <f>IF(Y719&lt;&gt;"",Y719&amp;".","")</f>
        <v/>
      </c>
      <c r="CI719" s="41" t="str">
        <f t="shared" si="127"/>
        <v/>
      </c>
      <c r="CJ719" t="str">
        <f t="shared" si="128"/>
        <v/>
      </c>
      <c r="CK719" s="41" t="str">
        <f>IF(T719&lt;&gt;"","''habit'':"&amp;"''"&amp;T719&amp;"'',","")</f>
        <v/>
      </c>
      <c r="CL719" s="41" t="str">
        <f>IF(U719&lt;&gt;"","''life cycle habit'':"&amp;"''"&amp;U719&amp;"'',","")</f>
        <v/>
      </c>
      <c r="CM719" s="41" t="str">
        <f>IF(V719&lt;&gt;"","''graminoidHabit'':"&amp;"''"&amp;V719&amp;"'',","")</f>
        <v/>
      </c>
      <c r="CN719" s="41" t="str">
        <f>IF(W719&lt;&gt;"","''flower color'':"&amp;"''"&amp;W719&amp;"'',","")</f>
        <v/>
      </c>
      <c r="CO719" s="41" t="str">
        <f>IF(X719&lt;&gt;"","''heightInCentimeters'':"&amp;X719&amp;",","")</f>
        <v/>
      </c>
      <c r="CP719" s="41" t="str">
        <f>IF(Y719&lt;&gt;"",Y719,"")</f>
        <v/>
      </c>
      <c r="CQ719" s="41" t="str">
        <f t="shared" si="129"/>
        <v/>
      </c>
      <c r="CR719" s="42" t="str">
        <f t="shared" si="130"/>
        <v/>
      </c>
      <c r="CS719" t="str">
        <f t="shared" si="131"/>
        <v/>
      </c>
      <c r="CT719" t="str">
        <f>IF(L719="Y","tissue","")</f>
        <v/>
      </c>
      <c r="CU719" t="str">
        <f>IF(L719="Y","in collection","")</f>
        <v/>
      </c>
      <c r="CV719" t="str">
        <f>IF(L719="Y","dessicated","")</f>
        <v/>
      </c>
    </row>
    <row r="720" spans="1:100" ht="16.5" x14ac:dyDescent="0.3">
      <c r="A720" s="7"/>
      <c r="B720" s="19"/>
      <c r="C720" s="19"/>
      <c r="D720" s="19"/>
      <c r="E720" s="19"/>
      <c r="F720" s="19"/>
      <c r="G720" s="10"/>
      <c r="H720" s="14"/>
      <c r="I720" s="19"/>
      <c r="J720" s="19"/>
      <c r="K720" s="10"/>
      <c r="L720" s="19"/>
      <c r="M720" s="19"/>
      <c r="N720" s="19"/>
      <c r="O720" s="19"/>
      <c r="P720" s="19"/>
      <c r="Q720" s="24"/>
      <c r="R720" s="14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29"/>
      <c r="AL720" s="29"/>
      <c r="AM720" s="7"/>
      <c r="AN720" s="7"/>
      <c r="AO720" s="7"/>
      <c r="AP720" s="19"/>
      <c r="AQ720" s="19"/>
      <c r="AR720" s="19"/>
      <c r="AS720" s="14"/>
      <c r="AT720" s="19"/>
      <c r="AU720" s="19"/>
      <c r="AV720" s="19"/>
      <c r="AW720" s="14"/>
      <c r="AX720" s="19"/>
      <c r="AY720" s="19"/>
      <c r="AZ720" s="19"/>
      <c r="BA720" s="19"/>
      <c r="BB720" s="19"/>
      <c r="BC720" s="19"/>
      <c r="BD720" s="19"/>
      <c r="BE720" s="19"/>
      <c r="BF720" s="14"/>
      <c r="BG720" s="35" t="str">
        <f>IF(BB720&lt;&gt;"","&lt;a href='https://www.inaturalist.org/observations/"&amp;BB720&amp;" 'target='_blank' style='color: blue'&gt;iNaturalist Record: "&amp;BB720&amp;"&lt;/a&gt; ","")</f>
        <v/>
      </c>
      <c r="BH720" s="36" t="str">
        <f>IF(AT720&lt;&gt;"",AT720&amp;". ","")</f>
        <v/>
      </c>
      <c r="BI720" s="36" t="str">
        <f>IF(AV720&lt;&gt;"","Land use/disturbance history: "&amp;AV720&amp;". ","")</f>
        <v/>
      </c>
      <c r="BJ720" s="36" t="str">
        <f>IF(AW720&lt;&gt;"","Slope in degrees: "&amp;AW720&amp;". ","")</f>
        <v/>
      </c>
      <c r="BK720" s="36" t="str">
        <f>IF(AX720&lt;&gt;"","Slope aspect: "&amp;AX720&amp;". ","")</f>
        <v/>
      </c>
      <c r="BL720" s="36" t="str">
        <f>IF(AY720&lt;&gt;"","Soil description: "&amp;AY720&amp;". ","")</f>
        <v/>
      </c>
      <c r="BM720" s="36" t="str">
        <f>IF(BA720&lt;&gt;"","Terrain: "&amp;BA720&amp;". ","")</f>
        <v/>
      </c>
      <c r="BN720" s="36" t="str">
        <f t="shared" si="121"/>
        <v/>
      </c>
      <c r="BO720" t="str">
        <f t="shared" si="122"/>
        <v/>
      </c>
      <c r="BP720" t="str">
        <f>IF(BD720&lt;&gt;"","Permit: "&amp;BD720,"")</f>
        <v/>
      </c>
      <c r="BQ720" s="41" t="str">
        <f>IF(AA720="Abundant","Estimated frequency within viewshed: Abundant (&gt;500).",IF(AA720="Common","Estimated frequency within viewshed: Common (101-500).",IF(AA720="Frequent","Estimated frequency within viewshed: Frequent (11-100).",IF(AA720="Occasional","Estimated frequency within viewshed: Occasional (6-10).",IF(AA720="Rare","Estimated frequency within viewshed: Rare (1-5).","")))))</f>
        <v/>
      </c>
      <c r="BR720" s="41" t="str">
        <f>IF(B720&lt;&gt;"",B720&amp;". ","")</f>
        <v/>
      </c>
      <c r="BS720" s="41" t="str">
        <f>IF(M720="Same individual","Tissue sample collected.",IF(M720="Same population","Tissue sample collected from another individual in the same population.",""))</f>
        <v/>
      </c>
      <c r="BT720" s="41" t="str">
        <f>IF(R720&lt;&gt;"","Seed sample collected from "&amp;R720&amp;" plants within the same population.","")</f>
        <v/>
      </c>
      <c r="BU720" s="41" t="str">
        <f>IF(AB720&lt;&gt;"",AB720&amp;". ","")</f>
        <v/>
      </c>
      <c r="BV720" s="41" t="str">
        <f>IF(AE720&lt;&gt;"","Landowner: "&amp;AE720&amp;".","")</f>
        <v/>
      </c>
      <c r="BW720" s="41" t="str">
        <f>IF(AF720&lt;&gt;"","Element Occurrence ID: "&amp;AF720&amp;".","")</f>
        <v/>
      </c>
      <c r="BX720" s="41" t="str">
        <f t="shared" si="123"/>
        <v/>
      </c>
      <c r="BY720" t="str">
        <f t="shared" si="124"/>
        <v/>
      </c>
      <c r="BZ720" s="41" t="str">
        <f t="shared" si="125"/>
        <v/>
      </c>
      <c r="CA720" t="str">
        <f t="shared" si="126"/>
        <v/>
      </c>
      <c r="CB720" s="41" t="str">
        <f>IF(AU720&lt;&gt;"","Area immediately surrounding specimen: "&amp;AU720&amp;".","")</f>
        <v/>
      </c>
      <c r="CC720" s="41" t="str">
        <f>IF(T720&lt;&gt;"","Habit: "&amp;T720&amp;".","")</f>
        <v/>
      </c>
      <c r="CD720" s="41" t="str">
        <f>IF(U720&lt;&gt;"","Life history habit: "&amp;U720&amp;".","")</f>
        <v/>
      </c>
      <c r="CE720" s="41" t="str">
        <f>IF(V720&lt;&gt;"","Graminoid habit: "&amp;V720&amp;".","")</f>
        <v/>
      </c>
      <c r="CF720" s="41" t="str">
        <f>IF(W720&lt;&gt;"","Flower color: "&amp;W720&amp;".","")</f>
        <v/>
      </c>
      <c r="CG720" s="41" t="str">
        <f>IF(X720&lt;&gt;"","Height in centimeters: "&amp;X720&amp;".","")</f>
        <v/>
      </c>
      <c r="CH720" s="41" t="str">
        <f>IF(Y720&lt;&gt;"",Y720&amp;".","")</f>
        <v/>
      </c>
      <c r="CI720" s="41" t="str">
        <f t="shared" si="127"/>
        <v/>
      </c>
      <c r="CJ720" t="str">
        <f t="shared" si="128"/>
        <v/>
      </c>
      <c r="CK720" s="41" t="str">
        <f>IF(T720&lt;&gt;"","''habit'':"&amp;"''"&amp;T720&amp;"'',","")</f>
        <v/>
      </c>
      <c r="CL720" s="41" t="str">
        <f>IF(U720&lt;&gt;"","''life cycle habit'':"&amp;"''"&amp;U720&amp;"'',","")</f>
        <v/>
      </c>
      <c r="CM720" s="41" t="str">
        <f>IF(V720&lt;&gt;"","''graminoidHabit'':"&amp;"''"&amp;V720&amp;"'',","")</f>
        <v/>
      </c>
      <c r="CN720" s="41" t="str">
        <f>IF(W720&lt;&gt;"","''flower color'':"&amp;"''"&amp;W720&amp;"'',","")</f>
        <v/>
      </c>
      <c r="CO720" s="41" t="str">
        <f>IF(X720&lt;&gt;"","''heightInCentimeters'':"&amp;X720&amp;",","")</f>
        <v/>
      </c>
      <c r="CP720" s="41" t="str">
        <f>IF(Y720&lt;&gt;"",Y720,"")</f>
        <v/>
      </c>
      <c r="CQ720" s="41" t="str">
        <f t="shared" si="129"/>
        <v/>
      </c>
      <c r="CR720" s="42" t="str">
        <f t="shared" si="130"/>
        <v/>
      </c>
      <c r="CS720" t="str">
        <f t="shared" si="131"/>
        <v/>
      </c>
      <c r="CT720" t="str">
        <f>IF(L720="Y","tissue","")</f>
        <v/>
      </c>
      <c r="CU720" t="str">
        <f>IF(L720="Y","in collection","")</f>
        <v/>
      </c>
      <c r="CV720" t="str">
        <f>IF(L720="Y","dessicated","")</f>
        <v/>
      </c>
    </row>
    <row r="721" spans="1:100" ht="16.5" x14ac:dyDescent="0.3">
      <c r="A721" s="7"/>
      <c r="B721" s="19"/>
      <c r="C721" s="19"/>
      <c r="D721" s="19"/>
      <c r="E721" s="19"/>
      <c r="F721" s="19"/>
      <c r="G721" s="10"/>
      <c r="H721" s="14"/>
      <c r="I721" s="19"/>
      <c r="J721" s="19"/>
      <c r="K721" s="10"/>
      <c r="L721" s="19"/>
      <c r="M721" s="19"/>
      <c r="N721" s="19"/>
      <c r="O721" s="19"/>
      <c r="P721" s="19"/>
      <c r="Q721" s="24"/>
      <c r="R721" s="14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29"/>
      <c r="AL721" s="29"/>
      <c r="AM721" s="7"/>
      <c r="AN721" s="7"/>
      <c r="AO721" s="7"/>
      <c r="AP721" s="19"/>
      <c r="AQ721" s="19"/>
      <c r="AR721" s="19"/>
      <c r="AS721" s="14"/>
      <c r="AT721" s="19"/>
      <c r="AU721" s="19"/>
      <c r="AV721" s="19"/>
      <c r="AW721" s="14"/>
      <c r="AX721" s="19"/>
      <c r="AY721" s="19"/>
      <c r="AZ721" s="19"/>
      <c r="BA721" s="19"/>
      <c r="BB721" s="19"/>
      <c r="BC721" s="19"/>
      <c r="BD721" s="19"/>
      <c r="BE721" s="19"/>
      <c r="BF721" s="14"/>
      <c r="BG721" s="35" t="str">
        <f>IF(BB721&lt;&gt;"","&lt;a href='https://www.inaturalist.org/observations/"&amp;BB721&amp;" 'target='_blank' style='color: blue'&gt;iNaturalist Record: "&amp;BB721&amp;"&lt;/a&gt; ","")</f>
        <v/>
      </c>
      <c r="BH721" s="36" t="str">
        <f>IF(AT721&lt;&gt;"",AT721&amp;". ","")</f>
        <v/>
      </c>
      <c r="BI721" s="36" t="str">
        <f>IF(AV721&lt;&gt;"","Land use/disturbance history: "&amp;AV721&amp;". ","")</f>
        <v/>
      </c>
      <c r="BJ721" s="36" t="str">
        <f>IF(AW721&lt;&gt;"","Slope in degrees: "&amp;AW721&amp;". ","")</f>
        <v/>
      </c>
      <c r="BK721" s="36" t="str">
        <f>IF(AX721&lt;&gt;"","Slope aspect: "&amp;AX721&amp;". ","")</f>
        <v/>
      </c>
      <c r="BL721" s="36" t="str">
        <f>IF(AY721&lt;&gt;"","Soil description: "&amp;AY721&amp;". ","")</f>
        <v/>
      </c>
      <c r="BM721" s="36" t="str">
        <f>IF(BA721&lt;&gt;"","Terrain: "&amp;BA721&amp;". ","")</f>
        <v/>
      </c>
      <c r="BN721" s="36" t="str">
        <f t="shared" si="121"/>
        <v/>
      </c>
      <c r="BO721" t="str">
        <f t="shared" si="122"/>
        <v/>
      </c>
      <c r="BP721" t="str">
        <f>IF(BD721&lt;&gt;"","Permit: "&amp;BD721,"")</f>
        <v/>
      </c>
      <c r="BQ721" s="41" t="str">
        <f>IF(AA721="Abundant","Estimated frequency within viewshed: Abundant (&gt;500).",IF(AA721="Common","Estimated frequency within viewshed: Common (101-500).",IF(AA721="Frequent","Estimated frequency within viewshed: Frequent (11-100).",IF(AA721="Occasional","Estimated frequency within viewshed: Occasional (6-10).",IF(AA721="Rare","Estimated frequency within viewshed: Rare (1-5).","")))))</f>
        <v/>
      </c>
      <c r="BR721" s="41" t="str">
        <f>IF(B721&lt;&gt;"",B721&amp;". ","")</f>
        <v/>
      </c>
      <c r="BS721" s="41" t="str">
        <f>IF(M721="Same individual","Tissue sample collected.",IF(M721="Same population","Tissue sample collected from another individual in the same population.",""))</f>
        <v/>
      </c>
      <c r="BT721" s="41" t="str">
        <f>IF(R721&lt;&gt;"","Seed sample collected from "&amp;R721&amp;" plants within the same population.","")</f>
        <v/>
      </c>
      <c r="BU721" s="41" t="str">
        <f>IF(AB721&lt;&gt;"",AB721&amp;". ","")</f>
        <v/>
      </c>
      <c r="BV721" s="41" t="str">
        <f>IF(AE721&lt;&gt;"","Landowner: "&amp;AE721&amp;".","")</f>
        <v/>
      </c>
      <c r="BW721" s="41" t="str">
        <f>IF(AF721&lt;&gt;"","Element Occurrence ID: "&amp;AF721&amp;".","")</f>
        <v/>
      </c>
      <c r="BX721" s="41" t="str">
        <f t="shared" si="123"/>
        <v/>
      </c>
      <c r="BY721" t="str">
        <f t="shared" si="124"/>
        <v/>
      </c>
      <c r="BZ721" s="41" t="str">
        <f t="shared" si="125"/>
        <v/>
      </c>
      <c r="CA721" t="str">
        <f t="shared" si="126"/>
        <v/>
      </c>
      <c r="CB721" s="41" t="str">
        <f>IF(AU721&lt;&gt;"","Area immediately surrounding specimen: "&amp;AU721&amp;".","")</f>
        <v/>
      </c>
      <c r="CC721" s="41" t="str">
        <f>IF(T721&lt;&gt;"","Habit: "&amp;T721&amp;".","")</f>
        <v/>
      </c>
      <c r="CD721" s="41" t="str">
        <f>IF(U721&lt;&gt;"","Life history habit: "&amp;U721&amp;".","")</f>
        <v/>
      </c>
      <c r="CE721" s="41" t="str">
        <f>IF(V721&lt;&gt;"","Graminoid habit: "&amp;V721&amp;".","")</f>
        <v/>
      </c>
      <c r="CF721" s="41" t="str">
        <f>IF(W721&lt;&gt;"","Flower color: "&amp;W721&amp;".","")</f>
        <v/>
      </c>
      <c r="CG721" s="41" t="str">
        <f>IF(X721&lt;&gt;"","Height in centimeters: "&amp;X721&amp;".","")</f>
        <v/>
      </c>
      <c r="CH721" s="41" t="str">
        <f>IF(Y721&lt;&gt;"",Y721&amp;".","")</f>
        <v/>
      </c>
      <c r="CI721" s="41" t="str">
        <f t="shared" si="127"/>
        <v/>
      </c>
      <c r="CJ721" t="str">
        <f t="shared" si="128"/>
        <v/>
      </c>
      <c r="CK721" s="41" t="str">
        <f>IF(T721&lt;&gt;"","''habit'':"&amp;"''"&amp;T721&amp;"'',","")</f>
        <v/>
      </c>
      <c r="CL721" s="41" t="str">
        <f>IF(U721&lt;&gt;"","''life cycle habit'':"&amp;"''"&amp;U721&amp;"'',","")</f>
        <v/>
      </c>
      <c r="CM721" s="41" t="str">
        <f>IF(V721&lt;&gt;"","''graminoidHabit'':"&amp;"''"&amp;V721&amp;"'',","")</f>
        <v/>
      </c>
      <c r="CN721" s="41" t="str">
        <f>IF(W721&lt;&gt;"","''flower color'':"&amp;"''"&amp;W721&amp;"'',","")</f>
        <v/>
      </c>
      <c r="CO721" s="41" t="str">
        <f>IF(X721&lt;&gt;"","''heightInCentimeters'':"&amp;X721&amp;",","")</f>
        <v/>
      </c>
      <c r="CP721" s="41" t="str">
        <f>IF(Y721&lt;&gt;"",Y721,"")</f>
        <v/>
      </c>
      <c r="CQ721" s="41" t="str">
        <f t="shared" si="129"/>
        <v/>
      </c>
      <c r="CR721" s="42" t="str">
        <f t="shared" si="130"/>
        <v/>
      </c>
      <c r="CS721" t="str">
        <f t="shared" si="131"/>
        <v/>
      </c>
      <c r="CT721" t="str">
        <f>IF(L721="Y","tissue","")</f>
        <v/>
      </c>
      <c r="CU721" t="str">
        <f>IF(L721="Y","in collection","")</f>
        <v/>
      </c>
      <c r="CV721" t="str">
        <f>IF(L721="Y","dessicated","")</f>
        <v/>
      </c>
    </row>
    <row r="722" spans="1:100" ht="16.5" x14ac:dyDescent="0.3">
      <c r="A722" s="7"/>
      <c r="B722" s="19"/>
      <c r="C722" s="19"/>
      <c r="D722" s="19"/>
      <c r="E722" s="19"/>
      <c r="F722" s="19"/>
      <c r="G722" s="10"/>
      <c r="H722" s="14"/>
      <c r="I722" s="19"/>
      <c r="J722" s="19"/>
      <c r="K722" s="10"/>
      <c r="L722" s="19"/>
      <c r="M722" s="19"/>
      <c r="N722" s="19"/>
      <c r="O722" s="19"/>
      <c r="P722" s="19"/>
      <c r="Q722" s="24"/>
      <c r="R722" s="14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29"/>
      <c r="AL722" s="29"/>
      <c r="AM722" s="7"/>
      <c r="AN722" s="7"/>
      <c r="AO722" s="7"/>
      <c r="AP722" s="19"/>
      <c r="AQ722" s="19"/>
      <c r="AR722" s="19"/>
      <c r="AS722" s="14"/>
      <c r="AT722" s="19"/>
      <c r="AU722" s="19"/>
      <c r="AV722" s="19"/>
      <c r="AW722" s="14"/>
      <c r="AX722" s="19"/>
      <c r="AY722" s="19"/>
      <c r="AZ722" s="19"/>
      <c r="BA722" s="19"/>
      <c r="BB722" s="19"/>
      <c r="BC722" s="19"/>
      <c r="BD722" s="19"/>
      <c r="BE722" s="19"/>
      <c r="BF722" s="14"/>
      <c r="BG722" s="35" t="str">
        <f>IF(BB722&lt;&gt;"","&lt;a href='https://www.inaturalist.org/observations/"&amp;BB722&amp;" 'target='_blank' style='color: blue'&gt;iNaturalist Record: "&amp;BB722&amp;"&lt;/a&gt; ","")</f>
        <v/>
      </c>
      <c r="BH722" s="36" t="str">
        <f>IF(AT722&lt;&gt;"",AT722&amp;". ","")</f>
        <v/>
      </c>
      <c r="BI722" s="36" t="str">
        <f>IF(AV722&lt;&gt;"","Land use/disturbance history: "&amp;AV722&amp;". ","")</f>
        <v/>
      </c>
      <c r="BJ722" s="36" t="str">
        <f>IF(AW722&lt;&gt;"","Slope in degrees: "&amp;AW722&amp;". ","")</f>
        <v/>
      </c>
      <c r="BK722" s="36" t="str">
        <f>IF(AX722&lt;&gt;"","Slope aspect: "&amp;AX722&amp;". ","")</f>
        <v/>
      </c>
      <c r="BL722" s="36" t="str">
        <f>IF(AY722&lt;&gt;"","Soil description: "&amp;AY722&amp;". ","")</f>
        <v/>
      </c>
      <c r="BM722" s="36" t="str">
        <f>IF(BA722&lt;&gt;"","Terrain: "&amp;BA722&amp;". ","")</f>
        <v/>
      </c>
      <c r="BN722" s="36" t="str">
        <f t="shared" si="121"/>
        <v/>
      </c>
      <c r="BO722" t="str">
        <f t="shared" si="122"/>
        <v/>
      </c>
      <c r="BP722" t="str">
        <f>IF(BD722&lt;&gt;"","Permit: "&amp;BD722,"")</f>
        <v/>
      </c>
      <c r="BQ722" s="41" t="str">
        <f>IF(AA722="Abundant","Estimated frequency within viewshed: Abundant (&gt;500).",IF(AA722="Common","Estimated frequency within viewshed: Common (101-500).",IF(AA722="Frequent","Estimated frequency within viewshed: Frequent (11-100).",IF(AA722="Occasional","Estimated frequency within viewshed: Occasional (6-10).",IF(AA722="Rare","Estimated frequency within viewshed: Rare (1-5).","")))))</f>
        <v/>
      </c>
      <c r="BR722" s="41" t="str">
        <f>IF(B722&lt;&gt;"",B722&amp;". ","")</f>
        <v/>
      </c>
      <c r="BS722" s="41" t="str">
        <f>IF(M722="Same individual","Tissue sample collected.",IF(M722="Same population","Tissue sample collected from another individual in the same population.",""))</f>
        <v/>
      </c>
      <c r="BT722" s="41" t="str">
        <f>IF(R722&lt;&gt;"","Seed sample collected from "&amp;R722&amp;" plants within the same population.","")</f>
        <v/>
      </c>
      <c r="BU722" s="41" t="str">
        <f>IF(AB722&lt;&gt;"",AB722&amp;". ","")</f>
        <v/>
      </c>
      <c r="BV722" s="41" t="str">
        <f>IF(AE722&lt;&gt;"","Landowner: "&amp;AE722&amp;".","")</f>
        <v/>
      </c>
      <c r="BW722" s="41" t="str">
        <f>IF(AF722&lt;&gt;"","Element Occurrence ID: "&amp;AF722&amp;".","")</f>
        <v/>
      </c>
      <c r="BX722" s="41" t="str">
        <f t="shared" si="123"/>
        <v/>
      </c>
      <c r="BY722" t="str">
        <f t="shared" si="124"/>
        <v/>
      </c>
      <c r="BZ722" s="41" t="str">
        <f t="shared" si="125"/>
        <v/>
      </c>
      <c r="CA722" t="str">
        <f t="shared" si="126"/>
        <v/>
      </c>
      <c r="CB722" s="41" t="str">
        <f>IF(AU722&lt;&gt;"","Area immediately surrounding specimen: "&amp;AU722&amp;".","")</f>
        <v/>
      </c>
      <c r="CC722" s="41" t="str">
        <f>IF(T722&lt;&gt;"","Habit: "&amp;T722&amp;".","")</f>
        <v/>
      </c>
      <c r="CD722" s="41" t="str">
        <f>IF(U722&lt;&gt;"","Life history habit: "&amp;U722&amp;".","")</f>
        <v/>
      </c>
      <c r="CE722" s="41" t="str">
        <f>IF(V722&lt;&gt;"","Graminoid habit: "&amp;V722&amp;".","")</f>
        <v/>
      </c>
      <c r="CF722" s="41" t="str">
        <f>IF(W722&lt;&gt;"","Flower color: "&amp;W722&amp;".","")</f>
        <v/>
      </c>
      <c r="CG722" s="41" t="str">
        <f>IF(X722&lt;&gt;"","Height in centimeters: "&amp;X722&amp;".","")</f>
        <v/>
      </c>
      <c r="CH722" s="41" t="str">
        <f>IF(Y722&lt;&gt;"",Y722&amp;".","")</f>
        <v/>
      </c>
      <c r="CI722" s="41" t="str">
        <f t="shared" si="127"/>
        <v/>
      </c>
      <c r="CJ722" t="str">
        <f t="shared" si="128"/>
        <v/>
      </c>
      <c r="CK722" s="41" t="str">
        <f>IF(T722&lt;&gt;"","''habit'':"&amp;"''"&amp;T722&amp;"'',","")</f>
        <v/>
      </c>
      <c r="CL722" s="41" t="str">
        <f>IF(U722&lt;&gt;"","''life cycle habit'':"&amp;"''"&amp;U722&amp;"'',","")</f>
        <v/>
      </c>
      <c r="CM722" s="41" t="str">
        <f>IF(V722&lt;&gt;"","''graminoidHabit'':"&amp;"''"&amp;V722&amp;"'',","")</f>
        <v/>
      </c>
      <c r="CN722" s="41" t="str">
        <f>IF(W722&lt;&gt;"","''flower color'':"&amp;"''"&amp;W722&amp;"'',","")</f>
        <v/>
      </c>
      <c r="CO722" s="41" t="str">
        <f>IF(X722&lt;&gt;"","''heightInCentimeters'':"&amp;X722&amp;",","")</f>
        <v/>
      </c>
      <c r="CP722" s="41" t="str">
        <f>IF(Y722&lt;&gt;"",Y722,"")</f>
        <v/>
      </c>
      <c r="CQ722" s="41" t="str">
        <f t="shared" si="129"/>
        <v/>
      </c>
      <c r="CR722" s="42" t="str">
        <f t="shared" si="130"/>
        <v/>
      </c>
      <c r="CS722" t="str">
        <f t="shared" si="131"/>
        <v/>
      </c>
      <c r="CT722" t="str">
        <f>IF(L722="Y","tissue","")</f>
        <v/>
      </c>
      <c r="CU722" t="str">
        <f>IF(L722="Y","in collection","")</f>
        <v/>
      </c>
      <c r="CV722" t="str">
        <f>IF(L722="Y","dessicated","")</f>
        <v/>
      </c>
    </row>
    <row r="723" spans="1:100" ht="16.5" x14ac:dyDescent="0.3">
      <c r="A723" s="7"/>
      <c r="B723" s="19"/>
      <c r="C723" s="19"/>
      <c r="D723" s="19"/>
      <c r="E723" s="19"/>
      <c r="F723" s="19"/>
      <c r="G723" s="10"/>
      <c r="H723" s="14"/>
      <c r="I723" s="19"/>
      <c r="J723" s="19"/>
      <c r="K723" s="10"/>
      <c r="L723" s="19"/>
      <c r="M723" s="19"/>
      <c r="N723" s="19"/>
      <c r="O723" s="19"/>
      <c r="P723" s="19"/>
      <c r="Q723" s="24"/>
      <c r="R723" s="14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29"/>
      <c r="AL723" s="29"/>
      <c r="AM723" s="7"/>
      <c r="AN723" s="7"/>
      <c r="AO723" s="7"/>
      <c r="AP723" s="19"/>
      <c r="AQ723" s="19"/>
      <c r="AR723" s="19"/>
      <c r="AS723" s="14"/>
      <c r="AT723" s="19"/>
      <c r="AU723" s="19"/>
      <c r="AV723" s="19"/>
      <c r="AW723" s="14"/>
      <c r="AX723" s="19"/>
      <c r="AY723" s="19"/>
      <c r="AZ723" s="19"/>
      <c r="BA723" s="19"/>
      <c r="BB723" s="19"/>
      <c r="BC723" s="19"/>
      <c r="BD723" s="19"/>
      <c r="BE723" s="19"/>
      <c r="BF723" s="14"/>
      <c r="BG723" s="35" t="str">
        <f>IF(BB723&lt;&gt;"","&lt;a href='https://www.inaturalist.org/observations/"&amp;BB723&amp;" 'target='_blank' style='color: blue'&gt;iNaturalist Record: "&amp;BB723&amp;"&lt;/a&gt; ","")</f>
        <v/>
      </c>
      <c r="BH723" s="36" t="str">
        <f>IF(AT723&lt;&gt;"",AT723&amp;". ","")</f>
        <v/>
      </c>
      <c r="BI723" s="36" t="str">
        <f>IF(AV723&lt;&gt;"","Land use/disturbance history: "&amp;AV723&amp;". ","")</f>
        <v/>
      </c>
      <c r="BJ723" s="36" t="str">
        <f>IF(AW723&lt;&gt;"","Slope in degrees: "&amp;AW723&amp;". ","")</f>
        <v/>
      </c>
      <c r="BK723" s="36" t="str">
        <f>IF(AX723&lt;&gt;"","Slope aspect: "&amp;AX723&amp;". ","")</f>
        <v/>
      </c>
      <c r="BL723" s="36" t="str">
        <f>IF(AY723&lt;&gt;"","Soil description: "&amp;AY723&amp;". ","")</f>
        <v/>
      </c>
      <c r="BM723" s="36" t="str">
        <f>IF(BA723&lt;&gt;"","Terrain: "&amp;BA723&amp;". ","")</f>
        <v/>
      </c>
      <c r="BN723" s="36" t="str">
        <f t="shared" si="121"/>
        <v/>
      </c>
      <c r="BO723" t="str">
        <f t="shared" si="122"/>
        <v/>
      </c>
      <c r="BP723" t="str">
        <f>IF(BD723&lt;&gt;"","Permit: "&amp;BD723,"")</f>
        <v/>
      </c>
      <c r="BQ723" s="41" t="str">
        <f>IF(AA723="Abundant","Estimated frequency within viewshed: Abundant (&gt;500).",IF(AA723="Common","Estimated frequency within viewshed: Common (101-500).",IF(AA723="Frequent","Estimated frequency within viewshed: Frequent (11-100).",IF(AA723="Occasional","Estimated frequency within viewshed: Occasional (6-10).",IF(AA723="Rare","Estimated frequency within viewshed: Rare (1-5).","")))))</f>
        <v/>
      </c>
      <c r="BR723" s="41" t="str">
        <f>IF(B723&lt;&gt;"",B723&amp;". ","")</f>
        <v/>
      </c>
      <c r="BS723" s="41" t="str">
        <f>IF(M723="Same individual","Tissue sample collected.",IF(M723="Same population","Tissue sample collected from another individual in the same population.",""))</f>
        <v/>
      </c>
      <c r="BT723" s="41" t="str">
        <f>IF(R723&lt;&gt;"","Seed sample collected from "&amp;R723&amp;" plants within the same population.","")</f>
        <v/>
      </c>
      <c r="BU723" s="41" t="str">
        <f>IF(AB723&lt;&gt;"",AB723&amp;". ","")</f>
        <v/>
      </c>
      <c r="BV723" s="41" t="str">
        <f>IF(AE723&lt;&gt;"","Landowner: "&amp;AE723&amp;".","")</f>
        <v/>
      </c>
      <c r="BW723" s="41" t="str">
        <f>IF(AF723&lt;&gt;"","Element Occurrence ID: "&amp;AF723&amp;".","")</f>
        <v/>
      </c>
      <c r="BX723" s="41" t="str">
        <f t="shared" si="123"/>
        <v/>
      </c>
      <c r="BY723" t="str">
        <f t="shared" si="124"/>
        <v/>
      </c>
      <c r="BZ723" s="41" t="str">
        <f t="shared" si="125"/>
        <v/>
      </c>
      <c r="CA723" t="str">
        <f t="shared" si="126"/>
        <v/>
      </c>
      <c r="CB723" s="41" t="str">
        <f>IF(AU723&lt;&gt;"","Area immediately surrounding specimen: "&amp;AU723&amp;".","")</f>
        <v/>
      </c>
      <c r="CC723" s="41" t="str">
        <f>IF(T723&lt;&gt;"","Habit: "&amp;T723&amp;".","")</f>
        <v/>
      </c>
      <c r="CD723" s="41" t="str">
        <f>IF(U723&lt;&gt;"","Life history habit: "&amp;U723&amp;".","")</f>
        <v/>
      </c>
      <c r="CE723" s="41" t="str">
        <f>IF(V723&lt;&gt;"","Graminoid habit: "&amp;V723&amp;".","")</f>
        <v/>
      </c>
      <c r="CF723" s="41" t="str">
        <f>IF(W723&lt;&gt;"","Flower color: "&amp;W723&amp;".","")</f>
        <v/>
      </c>
      <c r="CG723" s="41" t="str">
        <f>IF(X723&lt;&gt;"","Height in centimeters: "&amp;X723&amp;".","")</f>
        <v/>
      </c>
      <c r="CH723" s="41" t="str">
        <f>IF(Y723&lt;&gt;"",Y723&amp;".","")</f>
        <v/>
      </c>
      <c r="CI723" s="41" t="str">
        <f t="shared" si="127"/>
        <v/>
      </c>
      <c r="CJ723" t="str">
        <f t="shared" si="128"/>
        <v/>
      </c>
      <c r="CK723" s="41" t="str">
        <f>IF(T723&lt;&gt;"","''habit'':"&amp;"''"&amp;T723&amp;"'',","")</f>
        <v/>
      </c>
      <c r="CL723" s="41" t="str">
        <f>IF(U723&lt;&gt;"","''life cycle habit'':"&amp;"''"&amp;U723&amp;"'',","")</f>
        <v/>
      </c>
      <c r="CM723" s="41" t="str">
        <f>IF(V723&lt;&gt;"","''graminoidHabit'':"&amp;"''"&amp;V723&amp;"'',","")</f>
        <v/>
      </c>
      <c r="CN723" s="41" t="str">
        <f>IF(W723&lt;&gt;"","''flower color'':"&amp;"''"&amp;W723&amp;"'',","")</f>
        <v/>
      </c>
      <c r="CO723" s="41" t="str">
        <f>IF(X723&lt;&gt;"","''heightInCentimeters'':"&amp;X723&amp;",","")</f>
        <v/>
      </c>
      <c r="CP723" s="41" t="str">
        <f>IF(Y723&lt;&gt;"",Y723,"")</f>
        <v/>
      </c>
      <c r="CQ723" s="41" t="str">
        <f t="shared" si="129"/>
        <v/>
      </c>
      <c r="CR723" s="42" t="str">
        <f t="shared" si="130"/>
        <v/>
      </c>
      <c r="CS723" t="str">
        <f t="shared" si="131"/>
        <v/>
      </c>
      <c r="CT723" t="str">
        <f>IF(L723="Y","tissue","")</f>
        <v/>
      </c>
      <c r="CU723" t="str">
        <f>IF(L723="Y","in collection","")</f>
        <v/>
      </c>
      <c r="CV723" t="str">
        <f>IF(L723="Y","dessicated","")</f>
        <v/>
      </c>
    </row>
    <row r="724" spans="1:100" ht="16.5" x14ac:dyDescent="0.3">
      <c r="A724" s="7"/>
      <c r="B724" s="19"/>
      <c r="C724" s="19"/>
      <c r="D724" s="19"/>
      <c r="E724" s="19"/>
      <c r="F724" s="19"/>
      <c r="G724" s="10"/>
      <c r="H724" s="14"/>
      <c r="I724" s="19"/>
      <c r="J724" s="19"/>
      <c r="K724" s="10"/>
      <c r="L724" s="19"/>
      <c r="M724" s="19"/>
      <c r="N724" s="19"/>
      <c r="O724" s="19"/>
      <c r="P724" s="19"/>
      <c r="Q724" s="24"/>
      <c r="R724" s="14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29"/>
      <c r="AL724" s="29"/>
      <c r="AM724" s="7"/>
      <c r="AN724" s="7"/>
      <c r="AO724" s="7"/>
      <c r="AP724" s="19"/>
      <c r="AQ724" s="19"/>
      <c r="AR724" s="19"/>
      <c r="AS724" s="14"/>
      <c r="AT724" s="19"/>
      <c r="AU724" s="19"/>
      <c r="AV724" s="19"/>
      <c r="AW724" s="14"/>
      <c r="AX724" s="19"/>
      <c r="AY724" s="19"/>
      <c r="AZ724" s="19"/>
      <c r="BA724" s="19"/>
      <c r="BB724" s="19"/>
      <c r="BC724" s="19"/>
      <c r="BD724" s="19"/>
      <c r="BE724" s="19"/>
      <c r="BF724" s="14"/>
      <c r="BG724" s="35" t="str">
        <f>IF(BB724&lt;&gt;"","&lt;a href='https://www.inaturalist.org/observations/"&amp;BB724&amp;" 'target='_blank' style='color: blue'&gt;iNaturalist Record: "&amp;BB724&amp;"&lt;/a&gt; ","")</f>
        <v/>
      </c>
      <c r="BH724" s="36" t="str">
        <f>IF(AT724&lt;&gt;"",AT724&amp;". ","")</f>
        <v/>
      </c>
      <c r="BI724" s="36" t="str">
        <f>IF(AV724&lt;&gt;"","Land use/disturbance history: "&amp;AV724&amp;". ","")</f>
        <v/>
      </c>
      <c r="BJ724" s="36" t="str">
        <f>IF(AW724&lt;&gt;"","Slope in degrees: "&amp;AW724&amp;". ","")</f>
        <v/>
      </c>
      <c r="BK724" s="36" t="str">
        <f>IF(AX724&lt;&gt;"","Slope aspect: "&amp;AX724&amp;". ","")</f>
        <v/>
      </c>
      <c r="BL724" s="36" t="str">
        <f>IF(AY724&lt;&gt;"","Soil description: "&amp;AY724&amp;". ","")</f>
        <v/>
      </c>
      <c r="BM724" s="36" t="str">
        <f>IF(BA724&lt;&gt;"","Terrain: "&amp;BA724&amp;". ","")</f>
        <v/>
      </c>
      <c r="BN724" s="36" t="str">
        <f t="shared" si="121"/>
        <v/>
      </c>
      <c r="BO724" t="str">
        <f t="shared" si="122"/>
        <v/>
      </c>
      <c r="BP724" t="str">
        <f>IF(BD724&lt;&gt;"","Permit: "&amp;BD724,"")</f>
        <v/>
      </c>
      <c r="BQ724" s="41" t="str">
        <f>IF(AA724="Abundant","Estimated frequency within viewshed: Abundant (&gt;500).",IF(AA724="Common","Estimated frequency within viewshed: Common (101-500).",IF(AA724="Frequent","Estimated frequency within viewshed: Frequent (11-100).",IF(AA724="Occasional","Estimated frequency within viewshed: Occasional (6-10).",IF(AA724="Rare","Estimated frequency within viewshed: Rare (1-5).","")))))</f>
        <v/>
      </c>
      <c r="BR724" s="41" t="str">
        <f>IF(B724&lt;&gt;"",B724&amp;". ","")</f>
        <v/>
      </c>
      <c r="BS724" s="41" t="str">
        <f>IF(M724="Same individual","Tissue sample collected.",IF(M724="Same population","Tissue sample collected from another individual in the same population.",""))</f>
        <v/>
      </c>
      <c r="BT724" s="41" t="str">
        <f>IF(R724&lt;&gt;"","Seed sample collected from "&amp;R724&amp;" plants within the same population.","")</f>
        <v/>
      </c>
      <c r="BU724" s="41" t="str">
        <f>IF(AB724&lt;&gt;"",AB724&amp;". ","")</f>
        <v/>
      </c>
      <c r="BV724" s="41" t="str">
        <f>IF(AE724&lt;&gt;"","Landowner: "&amp;AE724&amp;".","")</f>
        <v/>
      </c>
      <c r="BW724" s="41" t="str">
        <f>IF(AF724&lt;&gt;"","Element Occurrence ID: "&amp;AF724&amp;".","")</f>
        <v/>
      </c>
      <c r="BX724" s="41" t="str">
        <f t="shared" si="123"/>
        <v/>
      </c>
      <c r="BY724" t="str">
        <f t="shared" si="124"/>
        <v/>
      </c>
      <c r="BZ724" s="41" t="str">
        <f t="shared" si="125"/>
        <v/>
      </c>
      <c r="CA724" t="str">
        <f t="shared" si="126"/>
        <v/>
      </c>
      <c r="CB724" s="41" t="str">
        <f>IF(AU724&lt;&gt;"","Area immediately surrounding specimen: "&amp;AU724&amp;".","")</f>
        <v/>
      </c>
      <c r="CC724" s="41" t="str">
        <f>IF(T724&lt;&gt;"","Habit: "&amp;T724&amp;".","")</f>
        <v/>
      </c>
      <c r="CD724" s="41" t="str">
        <f>IF(U724&lt;&gt;"","Life history habit: "&amp;U724&amp;".","")</f>
        <v/>
      </c>
      <c r="CE724" s="41" t="str">
        <f>IF(V724&lt;&gt;"","Graminoid habit: "&amp;V724&amp;".","")</f>
        <v/>
      </c>
      <c r="CF724" s="41" t="str">
        <f>IF(W724&lt;&gt;"","Flower color: "&amp;W724&amp;".","")</f>
        <v/>
      </c>
      <c r="CG724" s="41" t="str">
        <f>IF(X724&lt;&gt;"","Height in centimeters: "&amp;X724&amp;".","")</f>
        <v/>
      </c>
      <c r="CH724" s="41" t="str">
        <f>IF(Y724&lt;&gt;"",Y724&amp;".","")</f>
        <v/>
      </c>
      <c r="CI724" s="41" t="str">
        <f t="shared" si="127"/>
        <v/>
      </c>
      <c r="CJ724" t="str">
        <f t="shared" si="128"/>
        <v/>
      </c>
      <c r="CK724" s="41" t="str">
        <f>IF(T724&lt;&gt;"","''habit'':"&amp;"''"&amp;T724&amp;"'',","")</f>
        <v/>
      </c>
      <c r="CL724" s="41" t="str">
        <f>IF(U724&lt;&gt;"","''life cycle habit'':"&amp;"''"&amp;U724&amp;"'',","")</f>
        <v/>
      </c>
      <c r="CM724" s="41" t="str">
        <f>IF(V724&lt;&gt;"","''graminoidHabit'':"&amp;"''"&amp;V724&amp;"'',","")</f>
        <v/>
      </c>
      <c r="CN724" s="41" t="str">
        <f>IF(W724&lt;&gt;"","''flower color'':"&amp;"''"&amp;W724&amp;"'',","")</f>
        <v/>
      </c>
      <c r="CO724" s="41" t="str">
        <f>IF(X724&lt;&gt;"","''heightInCentimeters'':"&amp;X724&amp;",","")</f>
        <v/>
      </c>
      <c r="CP724" s="41" t="str">
        <f>IF(Y724&lt;&gt;"",Y724,"")</f>
        <v/>
      </c>
      <c r="CQ724" s="41" t="str">
        <f t="shared" si="129"/>
        <v/>
      </c>
      <c r="CR724" s="42" t="str">
        <f t="shared" si="130"/>
        <v/>
      </c>
      <c r="CS724" t="str">
        <f t="shared" si="131"/>
        <v/>
      </c>
      <c r="CT724" t="str">
        <f>IF(L724="Y","tissue","")</f>
        <v/>
      </c>
      <c r="CU724" t="str">
        <f>IF(L724="Y","in collection","")</f>
        <v/>
      </c>
      <c r="CV724" t="str">
        <f>IF(L724="Y","dessicated","")</f>
        <v/>
      </c>
    </row>
    <row r="725" spans="1:100" ht="16.5" x14ac:dyDescent="0.3">
      <c r="A725" s="7"/>
      <c r="B725" s="19"/>
      <c r="C725" s="19"/>
      <c r="D725" s="19"/>
      <c r="E725" s="19"/>
      <c r="F725" s="19"/>
      <c r="G725" s="10"/>
      <c r="H725" s="14"/>
      <c r="I725" s="19"/>
      <c r="J725" s="19"/>
      <c r="K725" s="10"/>
      <c r="L725" s="19"/>
      <c r="M725" s="19"/>
      <c r="N725" s="19"/>
      <c r="O725" s="19"/>
      <c r="P725" s="19"/>
      <c r="Q725" s="24"/>
      <c r="R725" s="14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29"/>
      <c r="AL725" s="29"/>
      <c r="AM725" s="7"/>
      <c r="AN725" s="7"/>
      <c r="AO725" s="7"/>
      <c r="AP725" s="19"/>
      <c r="AQ725" s="19"/>
      <c r="AR725" s="19"/>
      <c r="AS725" s="14"/>
      <c r="AT725" s="19"/>
      <c r="AU725" s="19"/>
      <c r="AV725" s="19"/>
      <c r="AW725" s="14"/>
      <c r="AX725" s="19"/>
      <c r="AY725" s="19"/>
      <c r="AZ725" s="19"/>
      <c r="BA725" s="19"/>
      <c r="BB725" s="19"/>
      <c r="BC725" s="19"/>
      <c r="BD725" s="19"/>
      <c r="BE725" s="19"/>
      <c r="BF725" s="14"/>
      <c r="BG725" s="35" t="str">
        <f>IF(BB725&lt;&gt;"","&lt;a href='https://www.inaturalist.org/observations/"&amp;BB725&amp;" 'target='_blank' style='color: blue'&gt;iNaturalist Record: "&amp;BB725&amp;"&lt;/a&gt; ","")</f>
        <v/>
      </c>
      <c r="BH725" s="36" t="str">
        <f>IF(AT725&lt;&gt;"",AT725&amp;". ","")</f>
        <v/>
      </c>
      <c r="BI725" s="36" t="str">
        <f>IF(AV725&lt;&gt;"","Land use/disturbance history: "&amp;AV725&amp;". ","")</f>
        <v/>
      </c>
      <c r="BJ725" s="36" t="str">
        <f>IF(AW725&lt;&gt;"","Slope in degrees: "&amp;AW725&amp;". ","")</f>
        <v/>
      </c>
      <c r="BK725" s="36" t="str">
        <f>IF(AX725&lt;&gt;"","Slope aspect: "&amp;AX725&amp;". ","")</f>
        <v/>
      </c>
      <c r="BL725" s="36" t="str">
        <f>IF(AY725&lt;&gt;"","Soil description: "&amp;AY725&amp;". ","")</f>
        <v/>
      </c>
      <c r="BM725" s="36" t="str">
        <f>IF(BA725&lt;&gt;"","Terrain: "&amp;BA725&amp;". ","")</f>
        <v/>
      </c>
      <c r="BN725" s="36" t="str">
        <f t="shared" si="121"/>
        <v/>
      </c>
      <c r="BO725" t="str">
        <f t="shared" si="122"/>
        <v/>
      </c>
      <c r="BP725" t="str">
        <f>IF(BD725&lt;&gt;"","Permit: "&amp;BD725,"")</f>
        <v/>
      </c>
      <c r="BQ725" s="41" t="str">
        <f>IF(AA725="Abundant","Estimated frequency within viewshed: Abundant (&gt;500).",IF(AA725="Common","Estimated frequency within viewshed: Common (101-500).",IF(AA725="Frequent","Estimated frequency within viewshed: Frequent (11-100).",IF(AA725="Occasional","Estimated frequency within viewshed: Occasional (6-10).",IF(AA725="Rare","Estimated frequency within viewshed: Rare (1-5).","")))))</f>
        <v/>
      </c>
      <c r="BR725" s="41" t="str">
        <f>IF(B725&lt;&gt;"",B725&amp;". ","")</f>
        <v/>
      </c>
      <c r="BS725" s="41" t="str">
        <f>IF(M725="Same individual","Tissue sample collected.",IF(M725="Same population","Tissue sample collected from another individual in the same population.",""))</f>
        <v/>
      </c>
      <c r="BT725" s="41" t="str">
        <f>IF(R725&lt;&gt;"","Seed sample collected from "&amp;R725&amp;" plants within the same population.","")</f>
        <v/>
      </c>
      <c r="BU725" s="41" t="str">
        <f>IF(AB725&lt;&gt;"",AB725&amp;". ","")</f>
        <v/>
      </c>
      <c r="BV725" s="41" t="str">
        <f>IF(AE725&lt;&gt;"","Landowner: "&amp;AE725&amp;".","")</f>
        <v/>
      </c>
      <c r="BW725" s="41" t="str">
        <f>IF(AF725&lt;&gt;"","Element Occurrence ID: "&amp;AF725&amp;".","")</f>
        <v/>
      </c>
      <c r="BX725" s="41" t="str">
        <f t="shared" si="123"/>
        <v/>
      </c>
      <c r="BY725" t="str">
        <f t="shared" si="124"/>
        <v/>
      </c>
      <c r="BZ725" s="41" t="str">
        <f t="shared" si="125"/>
        <v/>
      </c>
      <c r="CA725" t="str">
        <f t="shared" si="126"/>
        <v/>
      </c>
      <c r="CB725" s="41" t="str">
        <f>IF(AU725&lt;&gt;"","Area immediately surrounding specimen: "&amp;AU725&amp;".","")</f>
        <v/>
      </c>
      <c r="CC725" s="41" t="str">
        <f>IF(T725&lt;&gt;"","Habit: "&amp;T725&amp;".","")</f>
        <v/>
      </c>
      <c r="CD725" s="41" t="str">
        <f>IF(U725&lt;&gt;"","Life history habit: "&amp;U725&amp;".","")</f>
        <v/>
      </c>
      <c r="CE725" s="41" t="str">
        <f>IF(V725&lt;&gt;"","Graminoid habit: "&amp;V725&amp;".","")</f>
        <v/>
      </c>
      <c r="CF725" s="41" t="str">
        <f>IF(W725&lt;&gt;"","Flower color: "&amp;W725&amp;".","")</f>
        <v/>
      </c>
      <c r="CG725" s="41" t="str">
        <f>IF(X725&lt;&gt;"","Height in centimeters: "&amp;X725&amp;".","")</f>
        <v/>
      </c>
      <c r="CH725" s="41" t="str">
        <f>IF(Y725&lt;&gt;"",Y725&amp;".","")</f>
        <v/>
      </c>
      <c r="CI725" s="41" t="str">
        <f t="shared" si="127"/>
        <v/>
      </c>
      <c r="CJ725" t="str">
        <f t="shared" si="128"/>
        <v/>
      </c>
      <c r="CK725" s="41" t="str">
        <f>IF(T725&lt;&gt;"","''habit'':"&amp;"''"&amp;T725&amp;"'',","")</f>
        <v/>
      </c>
      <c r="CL725" s="41" t="str">
        <f>IF(U725&lt;&gt;"","''life cycle habit'':"&amp;"''"&amp;U725&amp;"'',","")</f>
        <v/>
      </c>
      <c r="CM725" s="41" t="str">
        <f>IF(V725&lt;&gt;"","''graminoidHabit'':"&amp;"''"&amp;V725&amp;"'',","")</f>
        <v/>
      </c>
      <c r="CN725" s="41" t="str">
        <f>IF(W725&lt;&gt;"","''flower color'':"&amp;"''"&amp;W725&amp;"'',","")</f>
        <v/>
      </c>
      <c r="CO725" s="41" t="str">
        <f>IF(X725&lt;&gt;"","''heightInCentimeters'':"&amp;X725&amp;",","")</f>
        <v/>
      </c>
      <c r="CP725" s="41" t="str">
        <f>IF(Y725&lt;&gt;"",Y725,"")</f>
        <v/>
      </c>
      <c r="CQ725" s="41" t="str">
        <f t="shared" si="129"/>
        <v/>
      </c>
      <c r="CR725" s="42" t="str">
        <f t="shared" si="130"/>
        <v/>
      </c>
      <c r="CS725" t="str">
        <f t="shared" si="131"/>
        <v/>
      </c>
      <c r="CT725" t="str">
        <f>IF(L725="Y","tissue","")</f>
        <v/>
      </c>
      <c r="CU725" t="str">
        <f>IF(L725="Y","in collection","")</f>
        <v/>
      </c>
      <c r="CV725" t="str">
        <f>IF(L725="Y","dessicated","")</f>
        <v/>
      </c>
    </row>
    <row r="726" spans="1:100" ht="16.5" x14ac:dyDescent="0.3">
      <c r="A726" s="7"/>
      <c r="B726" s="19"/>
      <c r="C726" s="19"/>
      <c r="D726" s="19"/>
      <c r="E726" s="19"/>
      <c r="F726" s="19"/>
      <c r="G726" s="10"/>
      <c r="H726" s="14"/>
      <c r="I726" s="19"/>
      <c r="J726" s="19"/>
      <c r="K726" s="10"/>
      <c r="L726" s="19"/>
      <c r="M726" s="19"/>
      <c r="N726" s="19"/>
      <c r="O726" s="19"/>
      <c r="P726" s="19"/>
      <c r="Q726" s="24"/>
      <c r="R726" s="14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29"/>
      <c r="AL726" s="29"/>
      <c r="AM726" s="7"/>
      <c r="AN726" s="7"/>
      <c r="AO726" s="7"/>
      <c r="AP726" s="19"/>
      <c r="AQ726" s="19"/>
      <c r="AR726" s="19"/>
      <c r="AS726" s="14"/>
      <c r="AT726" s="19"/>
      <c r="AU726" s="19"/>
      <c r="AV726" s="19"/>
      <c r="AW726" s="14"/>
      <c r="AX726" s="19"/>
      <c r="AY726" s="19"/>
      <c r="AZ726" s="19"/>
      <c r="BA726" s="19"/>
      <c r="BB726" s="19"/>
      <c r="BC726" s="19"/>
      <c r="BD726" s="19"/>
      <c r="BE726" s="19"/>
      <c r="BF726" s="14"/>
      <c r="BG726" s="35" t="str">
        <f>IF(BB726&lt;&gt;"","&lt;a href='https://www.inaturalist.org/observations/"&amp;BB726&amp;" 'target='_blank' style='color: blue'&gt;iNaturalist Record: "&amp;BB726&amp;"&lt;/a&gt; ","")</f>
        <v/>
      </c>
      <c r="BH726" s="36" t="str">
        <f>IF(AT726&lt;&gt;"",AT726&amp;". ","")</f>
        <v/>
      </c>
      <c r="BI726" s="36" t="str">
        <f>IF(AV726&lt;&gt;"","Land use/disturbance history: "&amp;AV726&amp;". ","")</f>
        <v/>
      </c>
      <c r="BJ726" s="36" t="str">
        <f>IF(AW726&lt;&gt;"","Slope in degrees: "&amp;AW726&amp;". ","")</f>
        <v/>
      </c>
      <c r="BK726" s="36" t="str">
        <f>IF(AX726&lt;&gt;"","Slope aspect: "&amp;AX726&amp;". ","")</f>
        <v/>
      </c>
      <c r="BL726" s="36" t="str">
        <f>IF(AY726&lt;&gt;"","Soil description: "&amp;AY726&amp;". ","")</f>
        <v/>
      </c>
      <c r="BM726" s="36" t="str">
        <f>IF(BA726&lt;&gt;"","Terrain: "&amp;BA726&amp;". ","")</f>
        <v/>
      </c>
      <c r="BN726" s="36" t="str">
        <f t="shared" si="121"/>
        <v/>
      </c>
      <c r="BO726" t="str">
        <f t="shared" si="122"/>
        <v/>
      </c>
      <c r="BP726" t="str">
        <f>IF(BD726&lt;&gt;"","Permit: "&amp;BD726,"")</f>
        <v/>
      </c>
      <c r="BQ726" s="41" t="str">
        <f>IF(AA726="Abundant","Estimated frequency within viewshed: Abundant (&gt;500).",IF(AA726="Common","Estimated frequency within viewshed: Common (101-500).",IF(AA726="Frequent","Estimated frequency within viewshed: Frequent (11-100).",IF(AA726="Occasional","Estimated frequency within viewshed: Occasional (6-10).",IF(AA726="Rare","Estimated frequency within viewshed: Rare (1-5).","")))))</f>
        <v/>
      </c>
      <c r="BR726" s="41" t="str">
        <f>IF(B726&lt;&gt;"",B726&amp;". ","")</f>
        <v/>
      </c>
      <c r="BS726" s="41" t="str">
        <f>IF(M726="Same individual","Tissue sample collected.",IF(M726="Same population","Tissue sample collected from another individual in the same population.",""))</f>
        <v/>
      </c>
      <c r="BT726" s="41" t="str">
        <f>IF(R726&lt;&gt;"","Seed sample collected from "&amp;R726&amp;" plants within the same population.","")</f>
        <v/>
      </c>
      <c r="BU726" s="41" t="str">
        <f>IF(AB726&lt;&gt;"",AB726&amp;". ","")</f>
        <v/>
      </c>
      <c r="BV726" s="41" t="str">
        <f>IF(AE726&lt;&gt;"","Landowner: "&amp;AE726&amp;".","")</f>
        <v/>
      </c>
      <c r="BW726" s="41" t="str">
        <f>IF(AF726&lt;&gt;"","Element Occurrence ID: "&amp;AF726&amp;".","")</f>
        <v/>
      </c>
      <c r="BX726" s="41" t="str">
        <f t="shared" si="123"/>
        <v/>
      </c>
      <c r="BY726" t="str">
        <f t="shared" si="124"/>
        <v/>
      </c>
      <c r="BZ726" s="41" t="str">
        <f t="shared" si="125"/>
        <v/>
      </c>
      <c r="CA726" t="str">
        <f t="shared" si="126"/>
        <v/>
      </c>
      <c r="CB726" s="41" t="str">
        <f>IF(AU726&lt;&gt;"","Area immediately surrounding specimen: "&amp;AU726&amp;".","")</f>
        <v/>
      </c>
      <c r="CC726" s="41" t="str">
        <f>IF(T726&lt;&gt;"","Habit: "&amp;T726&amp;".","")</f>
        <v/>
      </c>
      <c r="CD726" s="41" t="str">
        <f>IF(U726&lt;&gt;"","Life history habit: "&amp;U726&amp;".","")</f>
        <v/>
      </c>
      <c r="CE726" s="41" t="str">
        <f>IF(V726&lt;&gt;"","Graminoid habit: "&amp;V726&amp;".","")</f>
        <v/>
      </c>
      <c r="CF726" s="41" t="str">
        <f>IF(W726&lt;&gt;"","Flower color: "&amp;W726&amp;".","")</f>
        <v/>
      </c>
      <c r="CG726" s="41" t="str">
        <f>IF(X726&lt;&gt;"","Height in centimeters: "&amp;X726&amp;".","")</f>
        <v/>
      </c>
      <c r="CH726" s="41" t="str">
        <f>IF(Y726&lt;&gt;"",Y726&amp;".","")</f>
        <v/>
      </c>
      <c r="CI726" s="41" t="str">
        <f t="shared" si="127"/>
        <v/>
      </c>
      <c r="CJ726" t="str">
        <f t="shared" si="128"/>
        <v/>
      </c>
      <c r="CK726" s="41" t="str">
        <f>IF(T726&lt;&gt;"","''habit'':"&amp;"''"&amp;T726&amp;"'',","")</f>
        <v/>
      </c>
      <c r="CL726" s="41" t="str">
        <f>IF(U726&lt;&gt;"","''life cycle habit'':"&amp;"''"&amp;U726&amp;"'',","")</f>
        <v/>
      </c>
      <c r="CM726" s="41" t="str">
        <f>IF(V726&lt;&gt;"","''graminoidHabit'':"&amp;"''"&amp;V726&amp;"'',","")</f>
        <v/>
      </c>
      <c r="CN726" s="41" t="str">
        <f>IF(W726&lt;&gt;"","''flower color'':"&amp;"''"&amp;W726&amp;"'',","")</f>
        <v/>
      </c>
      <c r="CO726" s="41" t="str">
        <f>IF(X726&lt;&gt;"","''heightInCentimeters'':"&amp;X726&amp;",","")</f>
        <v/>
      </c>
      <c r="CP726" s="41" t="str">
        <f>IF(Y726&lt;&gt;"",Y726,"")</f>
        <v/>
      </c>
      <c r="CQ726" s="41" t="str">
        <f t="shared" si="129"/>
        <v/>
      </c>
      <c r="CR726" s="42" t="str">
        <f t="shared" si="130"/>
        <v/>
      </c>
      <c r="CS726" t="str">
        <f t="shared" si="131"/>
        <v/>
      </c>
      <c r="CT726" t="str">
        <f>IF(L726="Y","tissue","")</f>
        <v/>
      </c>
      <c r="CU726" t="str">
        <f>IF(L726="Y","in collection","")</f>
        <v/>
      </c>
      <c r="CV726" t="str">
        <f>IF(L726="Y","dessicated","")</f>
        <v/>
      </c>
    </row>
    <row r="727" spans="1:100" ht="16.5" x14ac:dyDescent="0.3">
      <c r="A727" s="7"/>
      <c r="B727" s="19"/>
      <c r="C727" s="19"/>
      <c r="D727" s="19"/>
      <c r="E727" s="19"/>
      <c r="F727" s="19"/>
      <c r="G727" s="10"/>
      <c r="H727" s="14"/>
      <c r="I727" s="19"/>
      <c r="J727" s="19"/>
      <c r="K727" s="10"/>
      <c r="L727" s="19"/>
      <c r="M727" s="19"/>
      <c r="N727" s="19"/>
      <c r="O727" s="19"/>
      <c r="P727" s="19"/>
      <c r="Q727" s="24"/>
      <c r="R727" s="14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29"/>
      <c r="AL727" s="29"/>
      <c r="AM727" s="7"/>
      <c r="AN727" s="7"/>
      <c r="AO727" s="7"/>
      <c r="AP727" s="19"/>
      <c r="AQ727" s="19"/>
      <c r="AR727" s="19"/>
      <c r="AS727" s="14"/>
      <c r="AT727" s="19"/>
      <c r="AU727" s="19"/>
      <c r="AV727" s="19"/>
      <c r="AW727" s="14"/>
      <c r="AX727" s="19"/>
      <c r="AY727" s="19"/>
      <c r="AZ727" s="19"/>
      <c r="BA727" s="19"/>
      <c r="BB727" s="19"/>
      <c r="BC727" s="19"/>
      <c r="BD727" s="19"/>
      <c r="BE727" s="19"/>
      <c r="BF727" s="14"/>
      <c r="BG727" s="35" t="str">
        <f>IF(BB727&lt;&gt;"","&lt;a href='https://www.inaturalist.org/observations/"&amp;BB727&amp;" 'target='_blank' style='color: blue'&gt;iNaturalist Record: "&amp;BB727&amp;"&lt;/a&gt; ","")</f>
        <v/>
      </c>
      <c r="BH727" s="36" t="str">
        <f>IF(AT727&lt;&gt;"",AT727&amp;". ","")</f>
        <v/>
      </c>
      <c r="BI727" s="36" t="str">
        <f>IF(AV727&lt;&gt;"","Land use/disturbance history: "&amp;AV727&amp;". ","")</f>
        <v/>
      </c>
      <c r="BJ727" s="36" t="str">
        <f>IF(AW727&lt;&gt;"","Slope in degrees: "&amp;AW727&amp;". ","")</f>
        <v/>
      </c>
      <c r="BK727" s="36" t="str">
        <f>IF(AX727&lt;&gt;"","Slope aspect: "&amp;AX727&amp;". ","")</f>
        <v/>
      </c>
      <c r="BL727" s="36" t="str">
        <f>IF(AY727&lt;&gt;"","Soil description: "&amp;AY727&amp;". ","")</f>
        <v/>
      </c>
      <c r="BM727" s="36" t="str">
        <f>IF(BA727&lt;&gt;"","Terrain: "&amp;BA727&amp;". ","")</f>
        <v/>
      </c>
      <c r="BN727" s="36" t="str">
        <f t="shared" si="121"/>
        <v/>
      </c>
      <c r="BO727" t="str">
        <f t="shared" si="122"/>
        <v/>
      </c>
      <c r="BP727" t="str">
        <f>IF(BD727&lt;&gt;"","Permit: "&amp;BD727,"")</f>
        <v/>
      </c>
      <c r="BQ727" s="41" t="str">
        <f>IF(AA727="Abundant","Estimated frequency within viewshed: Abundant (&gt;500).",IF(AA727="Common","Estimated frequency within viewshed: Common (101-500).",IF(AA727="Frequent","Estimated frequency within viewshed: Frequent (11-100).",IF(AA727="Occasional","Estimated frequency within viewshed: Occasional (6-10).",IF(AA727="Rare","Estimated frequency within viewshed: Rare (1-5).","")))))</f>
        <v/>
      </c>
      <c r="BR727" s="41" t="str">
        <f>IF(B727&lt;&gt;"",B727&amp;". ","")</f>
        <v/>
      </c>
      <c r="BS727" s="41" t="str">
        <f>IF(M727="Same individual","Tissue sample collected.",IF(M727="Same population","Tissue sample collected from another individual in the same population.",""))</f>
        <v/>
      </c>
      <c r="BT727" s="41" t="str">
        <f>IF(R727&lt;&gt;"","Seed sample collected from "&amp;R727&amp;" plants within the same population.","")</f>
        <v/>
      </c>
      <c r="BU727" s="41" t="str">
        <f>IF(AB727&lt;&gt;"",AB727&amp;". ","")</f>
        <v/>
      </c>
      <c r="BV727" s="41" t="str">
        <f>IF(AE727&lt;&gt;"","Landowner: "&amp;AE727&amp;".","")</f>
        <v/>
      </c>
      <c r="BW727" s="41" t="str">
        <f>IF(AF727&lt;&gt;"","Element Occurrence ID: "&amp;AF727&amp;".","")</f>
        <v/>
      </c>
      <c r="BX727" s="41" t="str">
        <f t="shared" si="123"/>
        <v/>
      </c>
      <c r="BY727" t="str">
        <f t="shared" si="124"/>
        <v/>
      </c>
      <c r="BZ727" s="41" t="str">
        <f t="shared" si="125"/>
        <v/>
      </c>
      <c r="CA727" t="str">
        <f t="shared" si="126"/>
        <v/>
      </c>
      <c r="CB727" s="41" t="str">
        <f>IF(AU727&lt;&gt;"","Area immediately surrounding specimen: "&amp;AU727&amp;".","")</f>
        <v/>
      </c>
      <c r="CC727" s="41" t="str">
        <f>IF(T727&lt;&gt;"","Habit: "&amp;T727&amp;".","")</f>
        <v/>
      </c>
      <c r="CD727" s="41" t="str">
        <f>IF(U727&lt;&gt;"","Life history habit: "&amp;U727&amp;".","")</f>
        <v/>
      </c>
      <c r="CE727" s="41" t="str">
        <f>IF(V727&lt;&gt;"","Graminoid habit: "&amp;V727&amp;".","")</f>
        <v/>
      </c>
      <c r="CF727" s="41" t="str">
        <f>IF(W727&lt;&gt;"","Flower color: "&amp;W727&amp;".","")</f>
        <v/>
      </c>
      <c r="CG727" s="41" t="str">
        <f>IF(X727&lt;&gt;"","Height in centimeters: "&amp;X727&amp;".","")</f>
        <v/>
      </c>
      <c r="CH727" s="41" t="str">
        <f>IF(Y727&lt;&gt;"",Y727&amp;".","")</f>
        <v/>
      </c>
      <c r="CI727" s="41" t="str">
        <f t="shared" si="127"/>
        <v/>
      </c>
      <c r="CJ727" t="str">
        <f t="shared" si="128"/>
        <v/>
      </c>
      <c r="CK727" s="41" t="str">
        <f>IF(T727&lt;&gt;"","''habit'':"&amp;"''"&amp;T727&amp;"'',","")</f>
        <v/>
      </c>
      <c r="CL727" s="41" t="str">
        <f>IF(U727&lt;&gt;"","''life cycle habit'':"&amp;"''"&amp;U727&amp;"'',","")</f>
        <v/>
      </c>
      <c r="CM727" s="41" t="str">
        <f>IF(V727&lt;&gt;"","''graminoidHabit'':"&amp;"''"&amp;V727&amp;"'',","")</f>
        <v/>
      </c>
      <c r="CN727" s="41" t="str">
        <f>IF(W727&lt;&gt;"","''flower color'':"&amp;"''"&amp;W727&amp;"'',","")</f>
        <v/>
      </c>
      <c r="CO727" s="41" t="str">
        <f>IF(X727&lt;&gt;"","''heightInCentimeters'':"&amp;X727&amp;",","")</f>
        <v/>
      </c>
      <c r="CP727" s="41" t="str">
        <f>IF(Y727&lt;&gt;"",Y727,"")</f>
        <v/>
      </c>
      <c r="CQ727" s="41" t="str">
        <f t="shared" si="129"/>
        <v/>
      </c>
      <c r="CR727" s="42" t="str">
        <f t="shared" si="130"/>
        <v/>
      </c>
      <c r="CS727" t="str">
        <f t="shared" si="131"/>
        <v/>
      </c>
      <c r="CT727" t="str">
        <f>IF(L727="Y","tissue","")</f>
        <v/>
      </c>
      <c r="CU727" t="str">
        <f>IF(L727="Y","in collection","")</f>
        <v/>
      </c>
      <c r="CV727" t="str">
        <f>IF(L727="Y","dessicated","")</f>
        <v/>
      </c>
    </row>
    <row r="728" spans="1:100" ht="16.5" x14ac:dyDescent="0.3">
      <c r="A728" s="7"/>
      <c r="B728" s="19"/>
      <c r="C728" s="19"/>
      <c r="D728" s="19"/>
      <c r="E728" s="19"/>
      <c r="F728" s="19"/>
      <c r="G728" s="10"/>
      <c r="H728" s="14"/>
      <c r="I728" s="19"/>
      <c r="J728" s="19"/>
      <c r="K728" s="10"/>
      <c r="L728" s="19"/>
      <c r="M728" s="19"/>
      <c r="N728" s="19"/>
      <c r="O728" s="19"/>
      <c r="P728" s="19"/>
      <c r="Q728" s="24"/>
      <c r="R728" s="14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29"/>
      <c r="AL728" s="29"/>
      <c r="AM728" s="7"/>
      <c r="AN728" s="7"/>
      <c r="AO728" s="7"/>
      <c r="AP728" s="19"/>
      <c r="AQ728" s="19"/>
      <c r="AR728" s="19"/>
      <c r="AS728" s="14"/>
      <c r="AT728" s="19"/>
      <c r="AU728" s="19"/>
      <c r="AV728" s="19"/>
      <c r="AW728" s="14"/>
      <c r="AX728" s="19"/>
      <c r="AY728" s="19"/>
      <c r="AZ728" s="19"/>
      <c r="BA728" s="19"/>
      <c r="BB728" s="19"/>
      <c r="BC728" s="19"/>
      <c r="BD728" s="19"/>
      <c r="BE728" s="19"/>
      <c r="BF728" s="14"/>
      <c r="BG728" s="35" t="str">
        <f>IF(BB728&lt;&gt;"","&lt;a href='https://www.inaturalist.org/observations/"&amp;BB728&amp;" 'target='_blank' style='color: blue'&gt;iNaturalist Record: "&amp;BB728&amp;"&lt;/a&gt; ","")</f>
        <v/>
      </c>
      <c r="BH728" s="36" t="str">
        <f>IF(AT728&lt;&gt;"",AT728&amp;". ","")</f>
        <v/>
      </c>
      <c r="BI728" s="36" t="str">
        <f>IF(AV728&lt;&gt;"","Land use/disturbance history: "&amp;AV728&amp;". ","")</f>
        <v/>
      </c>
      <c r="BJ728" s="36" t="str">
        <f>IF(AW728&lt;&gt;"","Slope in degrees: "&amp;AW728&amp;". ","")</f>
        <v/>
      </c>
      <c r="BK728" s="36" t="str">
        <f>IF(AX728&lt;&gt;"","Slope aspect: "&amp;AX728&amp;". ","")</f>
        <v/>
      </c>
      <c r="BL728" s="36" t="str">
        <f>IF(AY728&lt;&gt;"","Soil description: "&amp;AY728&amp;". ","")</f>
        <v/>
      </c>
      <c r="BM728" s="36" t="str">
        <f>IF(BA728&lt;&gt;"","Terrain: "&amp;BA728&amp;". ","")</f>
        <v/>
      </c>
      <c r="BN728" s="36" t="str">
        <f t="shared" si="121"/>
        <v/>
      </c>
      <c r="BO728" t="str">
        <f t="shared" si="122"/>
        <v/>
      </c>
      <c r="BP728" t="str">
        <f>IF(BD728&lt;&gt;"","Permit: "&amp;BD728,"")</f>
        <v/>
      </c>
      <c r="BQ728" s="41" t="str">
        <f>IF(AA728="Abundant","Estimated frequency within viewshed: Abundant (&gt;500).",IF(AA728="Common","Estimated frequency within viewshed: Common (101-500).",IF(AA728="Frequent","Estimated frequency within viewshed: Frequent (11-100).",IF(AA728="Occasional","Estimated frequency within viewshed: Occasional (6-10).",IF(AA728="Rare","Estimated frequency within viewshed: Rare (1-5).","")))))</f>
        <v/>
      </c>
      <c r="BR728" s="41" t="str">
        <f>IF(B728&lt;&gt;"",B728&amp;". ","")</f>
        <v/>
      </c>
      <c r="BS728" s="41" t="str">
        <f>IF(M728="Same individual","Tissue sample collected.",IF(M728="Same population","Tissue sample collected from another individual in the same population.",""))</f>
        <v/>
      </c>
      <c r="BT728" s="41" t="str">
        <f>IF(R728&lt;&gt;"","Seed sample collected from "&amp;R728&amp;" plants within the same population.","")</f>
        <v/>
      </c>
      <c r="BU728" s="41" t="str">
        <f>IF(AB728&lt;&gt;"",AB728&amp;". ","")</f>
        <v/>
      </c>
      <c r="BV728" s="41" t="str">
        <f>IF(AE728&lt;&gt;"","Landowner: "&amp;AE728&amp;".","")</f>
        <v/>
      </c>
      <c r="BW728" s="41" t="str">
        <f>IF(AF728&lt;&gt;"","Element Occurrence ID: "&amp;AF728&amp;".","")</f>
        <v/>
      </c>
      <c r="BX728" s="41" t="str">
        <f t="shared" si="123"/>
        <v/>
      </c>
      <c r="BY728" t="str">
        <f t="shared" si="124"/>
        <v/>
      </c>
      <c r="BZ728" s="41" t="str">
        <f t="shared" si="125"/>
        <v/>
      </c>
      <c r="CA728" t="str">
        <f t="shared" si="126"/>
        <v/>
      </c>
      <c r="CB728" s="41" t="str">
        <f>IF(AU728&lt;&gt;"","Area immediately surrounding specimen: "&amp;AU728&amp;".","")</f>
        <v/>
      </c>
      <c r="CC728" s="41" t="str">
        <f>IF(T728&lt;&gt;"","Habit: "&amp;T728&amp;".","")</f>
        <v/>
      </c>
      <c r="CD728" s="41" t="str">
        <f>IF(U728&lt;&gt;"","Life history habit: "&amp;U728&amp;".","")</f>
        <v/>
      </c>
      <c r="CE728" s="41" t="str">
        <f>IF(V728&lt;&gt;"","Graminoid habit: "&amp;V728&amp;".","")</f>
        <v/>
      </c>
      <c r="CF728" s="41" t="str">
        <f>IF(W728&lt;&gt;"","Flower color: "&amp;W728&amp;".","")</f>
        <v/>
      </c>
      <c r="CG728" s="41" t="str">
        <f>IF(X728&lt;&gt;"","Height in centimeters: "&amp;X728&amp;".","")</f>
        <v/>
      </c>
      <c r="CH728" s="41" t="str">
        <f>IF(Y728&lt;&gt;"",Y728&amp;".","")</f>
        <v/>
      </c>
      <c r="CI728" s="41" t="str">
        <f t="shared" si="127"/>
        <v/>
      </c>
      <c r="CJ728" t="str">
        <f t="shared" si="128"/>
        <v/>
      </c>
      <c r="CK728" s="41" t="str">
        <f>IF(T728&lt;&gt;"","''habit'':"&amp;"''"&amp;T728&amp;"'',","")</f>
        <v/>
      </c>
      <c r="CL728" s="41" t="str">
        <f>IF(U728&lt;&gt;"","''life cycle habit'':"&amp;"''"&amp;U728&amp;"'',","")</f>
        <v/>
      </c>
      <c r="CM728" s="41" t="str">
        <f>IF(V728&lt;&gt;"","''graminoidHabit'':"&amp;"''"&amp;V728&amp;"'',","")</f>
        <v/>
      </c>
      <c r="CN728" s="41" t="str">
        <f>IF(W728&lt;&gt;"","''flower color'':"&amp;"''"&amp;W728&amp;"'',","")</f>
        <v/>
      </c>
      <c r="CO728" s="41" t="str">
        <f>IF(X728&lt;&gt;"","''heightInCentimeters'':"&amp;X728&amp;",","")</f>
        <v/>
      </c>
      <c r="CP728" s="41" t="str">
        <f>IF(Y728&lt;&gt;"",Y728,"")</f>
        <v/>
      </c>
      <c r="CQ728" s="41" t="str">
        <f t="shared" si="129"/>
        <v/>
      </c>
      <c r="CR728" s="42" t="str">
        <f t="shared" si="130"/>
        <v/>
      </c>
      <c r="CS728" t="str">
        <f t="shared" si="131"/>
        <v/>
      </c>
      <c r="CT728" t="str">
        <f>IF(L728="Y","tissue","")</f>
        <v/>
      </c>
      <c r="CU728" t="str">
        <f>IF(L728="Y","in collection","")</f>
        <v/>
      </c>
      <c r="CV728" t="str">
        <f>IF(L728="Y","dessicated","")</f>
        <v/>
      </c>
    </row>
    <row r="729" spans="1:100" ht="16.5" x14ac:dyDescent="0.3">
      <c r="A729" s="7"/>
      <c r="B729" s="19"/>
      <c r="C729" s="19"/>
      <c r="D729" s="19"/>
      <c r="E729" s="19"/>
      <c r="F729" s="19"/>
      <c r="G729" s="10"/>
      <c r="H729" s="14"/>
      <c r="I729" s="19"/>
      <c r="J729" s="19"/>
      <c r="K729" s="10"/>
      <c r="L729" s="19"/>
      <c r="M729" s="19"/>
      <c r="N729" s="19"/>
      <c r="O729" s="19"/>
      <c r="P729" s="19"/>
      <c r="Q729" s="24"/>
      <c r="R729" s="14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29"/>
      <c r="AL729" s="29"/>
      <c r="AM729" s="7"/>
      <c r="AN729" s="7"/>
      <c r="AO729" s="7"/>
      <c r="AP729" s="19"/>
      <c r="AQ729" s="19"/>
      <c r="AR729" s="19"/>
      <c r="AS729" s="14"/>
      <c r="AT729" s="19"/>
      <c r="AU729" s="19"/>
      <c r="AV729" s="19"/>
      <c r="AW729" s="14"/>
      <c r="AX729" s="19"/>
      <c r="AY729" s="19"/>
      <c r="AZ729" s="19"/>
      <c r="BA729" s="19"/>
      <c r="BB729" s="19"/>
      <c r="BC729" s="19"/>
      <c r="BD729" s="19"/>
      <c r="BE729" s="19"/>
      <c r="BF729" s="14"/>
      <c r="BG729" s="35" t="str">
        <f>IF(BB729&lt;&gt;"","&lt;a href='https://www.inaturalist.org/observations/"&amp;BB729&amp;" 'target='_blank' style='color: blue'&gt;iNaturalist Record: "&amp;BB729&amp;"&lt;/a&gt; ","")</f>
        <v/>
      </c>
      <c r="BH729" s="36" t="str">
        <f>IF(AT729&lt;&gt;"",AT729&amp;". ","")</f>
        <v/>
      </c>
      <c r="BI729" s="36" t="str">
        <f>IF(AV729&lt;&gt;"","Land use/disturbance history: "&amp;AV729&amp;". ","")</f>
        <v/>
      </c>
      <c r="BJ729" s="36" t="str">
        <f>IF(AW729&lt;&gt;"","Slope in degrees: "&amp;AW729&amp;". ","")</f>
        <v/>
      </c>
      <c r="BK729" s="36" t="str">
        <f>IF(AX729&lt;&gt;"","Slope aspect: "&amp;AX729&amp;". ","")</f>
        <v/>
      </c>
      <c r="BL729" s="36" t="str">
        <f>IF(AY729&lt;&gt;"","Soil description: "&amp;AY729&amp;". ","")</f>
        <v/>
      </c>
      <c r="BM729" s="36" t="str">
        <f>IF(BA729&lt;&gt;"","Terrain: "&amp;BA729&amp;". ","")</f>
        <v/>
      </c>
      <c r="BN729" s="36" t="str">
        <f t="shared" si="121"/>
        <v/>
      </c>
      <c r="BO729" t="str">
        <f t="shared" si="122"/>
        <v/>
      </c>
      <c r="BP729" t="str">
        <f>IF(BD729&lt;&gt;"","Permit: "&amp;BD729,"")</f>
        <v/>
      </c>
      <c r="BQ729" s="41" t="str">
        <f>IF(AA729="Abundant","Estimated frequency within viewshed: Abundant (&gt;500).",IF(AA729="Common","Estimated frequency within viewshed: Common (101-500).",IF(AA729="Frequent","Estimated frequency within viewshed: Frequent (11-100).",IF(AA729="Occasional","Estimated frequency within viewshed: Occasional (6-10).",IF(AA729="Rare","Estimated frequency within viewshed: Rare (1-5).","")))))</f>
        <v/>
      </c>
      <c r="BR729" s="41" t="str">
        <f>IF(B729&lt;&gt;"",B729&amp;". ","")</f>
        <v/>
      </c>
      <c r="BS729" s="41" t="str">
        <f>IF(M729="Same individual","Tissue sample collected.",IF(M729="Same population","Tissue sample collected from another individual in the same population.",""))</f>
        <v/>
      </c>
      <c r="BT729" s="41" t="str">
        <f>IF(R729&lt;&gt;"","Seed sample collected from "&amp;R729&amp;" plants within the same population.","")</f>
        <v/>
      </c>
      <c r="BU729" s="41" t="str">
        <f>IF(AB729&lt;&gt;"",AB729&amp;". ","")</f>
        <v/>
      </c>
      <c r="BV729" s="41" t="str">
        <f>IF(AE729&lt;&gt;"","Landowner: "&amp;AE729&amp;".","")</f>
        <v/>
      </c>
      <c r="BW729" s="41" t="str">
        <f>IF(AF729&lt;&gt;"","Element Occurrence ID: "&amp;AF729&amp;".","")</f>
        <v/>
      </c>
      <c r="BX729" s="41" t="str">
        <f t="shared" si="123"/>
        <v/>
      </c>
      <c r="BY729" t="str">
        <f t="shared" si="124"/>
        <v/>
      </c>
      <c r="BZ729" s="41" t="str">
        <f t="shared" si="125"/>
        <v/>
      </c>
      <c r="CA729" t="str">
        <f t="shared" si="126"/>
        <v/>
      </c>
      <c r="CB729" s="41" t="str">
        <f>IF(AU729&lt;&gt;"","Area immediately surrounding specimen: "&amp;AU729&amp;".","")</f>
        <v/>
      </c>
      <c r="CC729" s="41" t="str">
        <f>IF(T729&lt;&gt;"","Habit: "&amp;T729&amp;".","")</f>
        <v/>
      </c>
      <c r="CD729" s="41" t="str">
        <f>IF(U729&lt;&gt;"","Life history habit: "&amp;U729&amp;".","")</f>
        <v/>
      </c>
      <c r="CE729" s="41" t="str">
        <f>IF(V729&lt;&gt;"","Graminoid habit: "&amp;V729&amp;".","")</f>
        <v/>
      </c>
      <c r="CF729" s="41" t="str">
        <f>IF(W729&lt;&gt;"","Flower color: "&amp;W729&amp;".","")</f>
        <v/>
      </c>
      <c r="CG729" s="41" t="str">
        <f>IF(X729&lt;&gt;"","Height in centimeters: "&amp;X729&amp;".","")</f>
        <v/>
      </c>
      <c r="CH729" s="41" t="str">
        <f>IF(Y729&lt;&gt;"",Y729&amp;".","")</f>
        <v/>
      </c>
      <c r="CI729" s="41" t="str">
        <f t="shared" si="127"/>
        <v/>
      </c>
      <c r="CJ729" t="str">
        <f t="shared" si="128"/>
        <v/>
      </c>
      <c r="CK729" s="41" t="str">
        <f>IF(T729&lt;&gt;"","''habit'':"&amp;"''"&amp;T729&amp;"'',","")</f>
        <v/>
      </c>
      <c r="CL729" s="41" t="str">
        <f>IF(U729&lt;&gt;"","''life cycle habit'':"&amp;"''"&amp;U729&amp;"'',","")</f>
        <v/>
      </c>
      <c r="CM729" s="41" t="str">
        <f>IF(V729&lt;&gt;"","''graminoidHabit'':"&amp;"''"&amp;V729&amp;"'',","")</f>
        <v/>
      </c>
      <c r="CN729" s="41" t="str">
        <f>IF(W729&lt;&gt;"","''flower color'':"&amp;"''"&amp;W729&amp;"'',","")</f>
        <v/>
      </c>
      <c r="CO729" s="41" t="str">
        <f>IF(X729&lt;&gt;"","''heightInCentimeters'':"&amp;X729&amp;",","")</f>
        <v/>
      </c>
      <c r="CP729" s="41" t="str">
        <f>IF(Y729&lt;&gt;"",Y729,"")</f>
        <v/>
      </c>
      <c r="CQ729" s="41" t="str">
        <f t="shared" si="129"/>
        <v/>
      </c>
      <c r="CR729" s="42" t="str">
        <f t="shared" si="130"/>
        <v/>
      </c>
      <c r="CS729" t="str">
        <f t="shared" si="131"/>
        <v/>
      </c>
      <c r="CT729" t="str">
        <f>IF(L729="Y","tissue","")</f>
        <v/>
      </c>
      <c r="CU729" t="str">
        <f>IF(L729="Y","in collection","")</f>
        <v/>
      </c>
      <c r="CV729" t="str">
        <f>IF(L729="Y","dessicated","")</f>
        <v/>
      </c>
    </row>
    <row r="730" spans="1:100" ht="16.5" x14ac:dyDescent="0.3">
      <c r="A730" s="7"/>
      <c r="B730" s="19"/>
      <c r="C730" s="19"/>
      <c r="D730" s="19"/>
      <c r="E730" s="19"/>
      <c r="F730" s="19"/>
      <c r="G730" s="10"/>
      <c r="H730" s="14"/>
      <c r="I730" s="19"/>
      <c r="J730" s="19"/>
      <c r="K730" s="10"/>
      <c r="L730" s="19"/>
      <c r="M730" s="19"/>
      <c r="N730" s="19"/>
      <c r="O730" s="19"/>
      <c r="P730" s="19"/>
      <c r="Q730" s="24"/>
      <c r="R730" s="14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29"/>
      <c r="AL730" s="29"/>
      <c r="AM730" s="7"/>
      <c r="AN730" s="7"/>
      <c r="AO730" s="7"/>
      <c r="AP730" s="19"/>
      <c r="AQ730" s="19"/>
      <c r="AR730" s="19"/>
      <c r="AS730" s="14"/>
      <c r="AT730" s="19"/>
      <c r="AU730" s="19"/>
      <c r="AV730" s="19"/>
      <c r="AW730" s="14"/>
      <c r="AX730" s="19"/>
      <c r="AY730" s="19"/>
      <c r="AZ730" s="19"/>
      <c r="BA730" s="19"/>
      <c r="BB730" s="19"/>
      <c r="BC730" s="19"/>
      <c r="BD730" s="19"/>
      <c r="BE730" s="19"/>
      <c r="BF730" s="14"/>
      <c r="BG730" s="35" t="str">
        <f>IF(BB730&lt;&gt;"","&lt;a href='https://www.inaturalist.org/observations/"&amp;BB730&amp;" 'target='_blank' style='color: blue'&gt;iNaturalist Record: "&amp;BB730&amp;"&lt;/a&gt; ","")</f>
        <v/>
      </c>
      <c r="BH730" s="36" t="str">
        <f>IF(AT730&lt;&gt;"",AT730&amp;". ","")</f>
        <v/>
      </c>
      <c r="BI730" s="36" t="str">
        <f>IF(AV730&lt;&gt;"","Land use/disturbance history: "&amp;AV730&amp;". ","")</f>
        <v/>
      </c>
      <c r="BJ730" s="36" t="str">
        <f>IF(AW730&lt;&gt;"","Slope in degrees: "&amp;AW730&amp;". ","")</f>
        <v/>
      </c>
      <c r="BK730" s="36" t="str">
        <f>IF(AX730&lt;&gt;"","Slope aspect: "&amp;AX730&amp;". ","")</f>
        <v/>
      </c>
      <c r="BL730" s="36" t="str">
        <f>IF(AY730&lt;&gt;"","Soil description: "&amp;AY730&amp;". ","")</f>
        <v/>
      </c>
      <c r="BM730" s="36" t="str">
        <f>IF(BA730&lt;&gt;"","Terrain: "&amp;BA730&amp;". ","")</f>
        <v/>
      </c>
      <c r="BN730" s="36" t="str">
        <f t="shared" si="121"/>
        <v/>
      </c>
      <c r="BO730" t="str">
        <f t="shared" si="122"/>
        <v/>
      </c>
      <c r="BP730" t="str">
        <f>IF(BD730&lt;&gt;"","Permit: "&amp;BD730,"")</f>
        <v/>
      </c>
      <c r="BQ730" s="41" t="str">
        <f>IF(AA730="Abundant","Estimated frequency within viewshed: Abundant (&gt;500).",IF(AA730="Common","Estimated frequency within viewshed: Common (101-500).",IF(AA730="Frequent","Estimated frequency within viewshed: Frequent (11-100).",IF(AA730="Occasional","Estimated frequency within viewshed: Occasional (6-10).",IF(AA730="Rare","Estimated frequency within viewshed: Rare (1-5).","")))))</f>
        <v/>
      </c>
      <c r="BR730" s="41" t="str">
        <f>IF(B730&lt;&gt;"",B730&amp;". ","")</f>
        <v/>
      </c>
      <c r="BS730" s="41" t="str">
        <f>IF(M730="Same individual","Tissue sample collected.",IF(M730="Same population","Tissue sample collected from another individual in the same population.",""))</f>
        <v/>
      </c>
      <c r="BT730" s="41" t="str">
        <f>IF(R730&lt;&gt;"","Seed sample collected from "&amp;R730&amp;" plants within the same population.","")</f>
        <v/>
      </c>
      <c r="BU730" s="41" t="str">
        <f>IF(AB730&lt;&gt;"",AB730&amp;". ","")</f>
        <v/>
      </c>
      <c r="BV730" s="41" t="str">
        <f>IF(AE730&lt;&gt;"","Landowner: "&amp;AE730&amp;".","")</f>
        <v/>
      </c>
      <c r="BW730" s="41" t="str">
        <f>IF(AF730&lt;&gt;"","Element Occurrence ID: "&amp;AF730&amp;".","")</f>
        <v/>
      </c>
      <c r="BX730" s="41" t="str">
        <f t="shared" si="123"/>
        <v/>
      </c>
      <c r="BY730" t="str">
        <f t="shared" si="124"/>
        <v/>
      </c>
      <c r="BZ730" s="41" t="str">
        <f t="shared" si="125"/>
        <v/>
      </c>
      <c r="CA730" t="str">
        <f t="shared" si="126"/>
        <v/>
      </c>
      <c r="CB730" s="41" t="str">
        <f>IF(AU730&lt;&gt;"","Area immediately surrounding specimen: "&amp;AU730&amp;".","")</f>
        <v/>
      </c>
      <c r="CC730" s="41" t="str">
        <f>IF(T730&lt;&gt;"","Habit: "&amp;T730&amp;".","")</f>
        <v/>
      </c>
      <c r="CD730" s="41" t="str">
        <f>IF(U730&lt;&gt;"","Life history habit: "&amp;U730&amp;".","")</f>
        <v/>
      </c>
      <c r="CE730" s="41" t="str">
        <f>IF(V730&lt;&gt;"","Graminoid habit: "&amp;V730&amp;".","")</f>
        <v/>
      </c>
      <c r="CF730" s="41" t="str">
        <f>IF(W730&lt;&gt;"","Flower color: "&amp;W730&amp;".","")</f>
        <v/>
      </c>
      <c r="CG730" s="41" t="str">
        <f>IF(X730&lt;&gt;"","Height in centimeters: "&amp;X730&amp;".","")</f>
        <v/>
      </c>
      <c r="CH730" s="41" t="str">
        <f>IF(Y730&lt;&gt;"",Y730&amp;".","")</f>
        <v/>
      </c>
      <c r="CI730" s="41" t="str">
        <f t="shared" si="127"/>
        <v/>
      </c>
      <c r="CJ730" t="str">
        <f t="shared" si="128"/>
        <v/>
      </c>
      <c r="CK730" s="41" t="str">
        <f>IF(T730&lt;&gt;"","''habit'':"&amp;"''"&amp;T730&amp;"'',","")</f>
        <v/>
      </c>
      <c r="CL730" s="41" t="str">
        <f>IF(U730&lt;&gt;"","''life cycle habit'':"&amp;"''"&amp;U730&amp;"'',","")</f>
        <v/>
      </c>
      <c r="CM730" s="41" t="str">
        <f>IF(V730&lt;&gt;"","''graminoidHabit'':"&amp;"''"&amp;V730&amp;"'',","")</f>
        <v/>
      </c>
      <c r="CN730" s="41" t="str">
        <f>IF(W730&lt;&gt;"","''flower color'':"&amp;"''"&amp;W730&amp;"'',","")</f>
        <v/>
      </c>
      <c r="CO730" s="41" t="str">
        <f>IF(X730&lt;&gt;"","''heightInCentimeters'':"&amp;X730&amp;",","")</f>
        <v/>
      </c>
      <c r="CP730" s="41" t="str">
        <f>IF(Y730&lt;&gt;"",Y730,"")</f>
        <v/>
      </c>
      <c r="CQ730" s="41" t="str">
        <f t="shared" si="129"/>
        <v/>
      </c>
      <c r="CR730" s="42" t="str">
        <f t="shared" si="130"/>
        <v/>
      </c>
      <c r="CS730" t="str">
        <f t="shared" si="131"/>
        <v/>
      </c>
      <c r="CT730" t="str">
        <f>IF(L730="Y","tissue","")</f>
        <v/>
      </c>
      <c r="CU730" t="str">
        <f>IF(L730="Y","in collection","")</f>
        <v/>
      </c>
      <c r="CV730" t="str">
        <f>IF(L730="Y","dessicated","")</f>
        <v/>
      </c>
    </row>
    <row r="731" spans="1:100" ht="16.5" x14ac:dyDescent="0.3">
      <c r="A731" s="7"/>
      <c r="B731" s="19"/>
      <c r="C731" s="19"/>
      <c r="D731" s="19"/>
      <c r="E731" s="19"/>
      <c r="F731" s="19"/>
      <c r="G731" s="10"/>
      <c r="H731" s="14"/>
      <c r="I731" s="19"/>
      <c r="J731" s="19"/>
      <c r="K731" s="10"/>
      <c r="L731" s="19"/>
      <c r="M731" s="19"/>
      <c r="N731" s="19"/>
      <c r="O731" s="19"/>
      <c r="P731" s="19"/>
      <c r="Q731" s="24"/>
      <c r="R731" s="14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29"/>
      <c r="AL731" s="29"/>
      <c r="AM731" s="7"/>
      <c r="AN731" s="7"/>
      <c r="AO731" s="7"/>
      <c r="AP731" s="19"/>
      <c r="AQ731" s="19"/>
      <c r="AR731" s="19"/>
      <c r="AS731" s="14"/>
      <c r="AT731" s="19"/>
      <c r="AU731" s="19"/>
      <c r="AV731" s="19"/>
      <c r="AW731" s="14"/>
      <c r="AX731" s="19"/>
      <c r="AY731" s="19"/>
      <c r="AZ731" s="19"/>
      <c r="BA731" s="19"/>
      <c r="BB731" s="19"/>
      <c r="BC731" s="19"/>
      <c r="BD731" s="19"/>
      <c r="BE731" s="19"/>
      <c r="BF731" s="14"/>
      <c r="BG731" s="35" t="str">
        <f>IF(BB731&lt;&gt;"","&lt;a href='https://www.inaturalist.org/observations/"&amp;BB731&amp;" 'target='_blank' style='color: blue'&gt;iNaturalist Record: "&amp;BB731&amp;"&lt;/a&gt; ","")</f>
        <v/>
      </c>
      <c r="BH731" s="36" t="str">
        <f>IF(AT731&lt;&gt;"",AT731&amp;". ","")</f>
        <v/>
      </c>
      <c r="BI731" s="36" t="str">
        <f>IF(AV731&lt;&gt;"","Land use/disturbance history: "&amp;AV731&amp;". ","")</f>
        <v/>
      </c>
      <c r="BJ731" s="36" t="str">
        <f>IF(AW731&lt;&gt;"","Slope in degrees: "&amp;AW731&amp;". ","")</f>
        <v/>
      </c>
      <c r="BK731" s="36" t="str">
        <f>IF(AX731&lt;&gt;"","Slope aspect: "&amp;AX731&amp;". ","")</f>
        <v/>
      </c>
      <c r="BL731" s="36" t="str">
        <f>IF(AY731&lt;&gt;"","Soil description: "&amp;AY731&amp;". ","")</f>
        <v/>
      </c>
      <c r="BM731" s="36" t="str">
        <f>IF(BA731&lt;&gt;"","Terrain: "&amp;BA731&amp;". ","")</f>
        <v/>
      </c>
      <c r="BN731" s="36" t="str">
        <f t="shared" si="121"/>
        <v/>
      </c>
      <c r="BO731" t="str">
        <f t="shared" si="122"/>
        <v/>
      </c>
      <c r="BP731" t="str">
        <f>IF(BD731&lt;&gt;"","Permit: "&amp;BD731,"")</f>
        <v/>
      </c>
      <c r="BQ731" s="41" t="str">
        <f>IF(AA731="Abundant","Estimated frequency within viewshed: Abundant (&gt;500).",IF(AA731="Common","Estimated frequency within viewshed: Common (101-500).",IF(AA731="Frequent","Estimated frequency within viewshed: Frequent (11-100).",IF(AA731="Occasional","Estimated frequency within viewshed: Occasional (6-10).",IF(AA731="Rare","Estimated frequency within viewshed: Rare (1-5).","")))))</f>
        <v/>
      </c>
      <c r="BR731" s="41" t="str">
        <f>IF(B731&lt;&gt;"",B731&amp;". ","")</f>
        <v/>
      </c>
      <c r="BS731" s="41" t="str">
        <f>IF(M731="Same individual","Tissue sample collected.",IF(M731="Same population","Tissue sample collected from another individual in the same population.",""))</f>
        <v/>
      </c>
      <c r="BT731" s="41" t="str">
        <f>IF(R731&lt;&gt;"","Seed sample collected from "&amp;R731&amp;" plants within the same population.","")</f>
        <v/>
      </c>
      <c r="BU731" s="41" t="str">
        <f>IF(AB731&lt;&gt;"",AB731&amp;". ","")</f>
        <v/>
      </c>
      <c r="BV731" s="41" t="str">
        <f>IF(AE731&lt;&gt;"","Landowner: "&amp;AE731&amp;".","")</f>
        <v/>
      </c>
      <c r="BW731" s="41" t="str">
        <f>IF(AF731&lt;&gt;"","Element Occurrence ID: "&amp;AF731&amp;".","")</f>
        <v/>
      </c>
      <c r="BX731" s="41" t="str">
        <f t="shared" si="123"/>
        <v/>
      </c>
      <c r="BY731" t="str">
        <f t="shared" si="124"/>
        <v/>
      </c>
      <c r="BZ731" s="41" t="str">
        <f t="shared" si="125"/>
        <v/>
      </c>
      <c r="CA731" t="str">
        <f t="shared" si="126"/>
        <v/>
      </c>
      <c r="CB731" s="41" t="str">
        <f>IF(AU731&lt;&gt;"","Area immediately surrounding specimen: "&amp;AU731&amp;".","")</f>
        <v/>
      </c>
      <c r="CC731" s="41" t="str">
        <f>IF(T731&lt;&gt;"","Habit: "&amp;T731&amp;".","")</f>
        <v/>
      </c>
      <c r="CD731" s="41" t="str">
        <f>IF(U731&lt;&gt;"","Life history habit: "&amp;U731&amp;".","")</f>
        <v/>
      </c>
      <c r="CE731" s="41" t="str">
        <f>IF(V731&lt;&gt;"","Graminoid habit: "&amp;V731&amp;".","")</f>
        <v/>
      </c>
      <c r="CF731" s="41" t="str">
        <f>IF(W731&lt;&gt;"","Flower color: "&amp;W731&amp;".","")</f>
        <v/>
      </c>
      <c r="CG731" s="41" t="str">
        <f>IF(X731&lt;&gt;"","Height in centimeters: "&amp;X731&amp;".","")</f>
        <v/>
      </c>
      <c r="CH731" s="41" t="str">
        <f>IF(Y731&lt;&gt;"",Y731&amp;".","")</f>
        <v/>
      </c>
      <c r="CI731" s="41" t="str">
        <f t="shared" si="127"/>
        <v/>
      </c>
      <c r="CJ731" t="str">
        <f t="shared" si="128"/>
        <v/>
      </c>
      <c r="CK731" s="41" t="str">
        <f>IF(T731&lt;&gt;"","''habit'':"&amp;"''"&amp;T731&amp;"'',","")</f>
        <v/>
      </c>
      <c r="CL731" s="41" t="str">
        <f>IF(U731&lt;&gt;"","''life cycle habit'':"&amp;"''"&amp;U731&amp;"'',","")</f>
        <v/>
      </c>
      <c r="CM731" s="41" t="str">
        <f>IF(V731&lt;&gt;"","''graminoidHabit'':"&amp;"''"&amp;V731&amp;"'',","")</f>
        <v/>
      </c>
      <c r="CN731" s="41" t="str">
        <f>IF(W731&lt;&gt;"","''flower color'':"&amp;"''"&amp;W731&amp;"'',","")</f>
        <v/>
      </c>
      <c r="CO731" s="41" t="str">
        <f>IF(X731&lt;&gt;"","''heightInCentimeters'':"&amp;X731&amp;",","")</f>
        <v/>
      </c>
      <c r="CP731" s="41" t="str">
        <f>IF(Y731&lt;&gt;"",Y731,"")</f>
        <v/>
      </c>
      <c r="CQ731" s="41" t="str">
        <f t="shared" si="129"/>
        <v/>
      </c>
      <c r="CR731" s="42" t="str">
        <f t="shared" si="130"/>
        <v/>
      </c>
      <c r="CS731" t="str">
        <f t="shared" si="131"/>
        <v/>
      </c>
      <c r="CT731" t="str">
        <f>IF(L731="Y","tissue","")</f>
        <v/>
      </c>
      <c r="CU731" t="str">
        <f>IF(L731="Y","in collection","")</f>
        <v/>
      </c>
      <c r="CV731" t="str">
        <f>IF(L731="Y","dessicated","")</f>
        <v/>
      </c>
    </row>
    <row r="732" spans="1:100" ht="16.5" x14ac:dyDescent="0.3">
      <c r="A732" s="7"/>
      <c r="B732" s="19"/>
      <c r="C732" s="19"/>
      <c r="D732" s="19"/>
      <c r="E732" s="19"/>
      <c r="F732" s="19"/>
      <c r="G732" s="10"/>
      <c r="H732" s="14"/>
      <c r="I732" s="19"/>
      <c r="J732" s="19"/>
      <c r="K732" s="10"/>
      <c r="L732" s="19"/>
      <c r="M732" s="19"/>
      <c r="N732" s="19"/>
      <c r="O732" s="19"/>
      <c r="P732" s="19"/>
      <c r="Q732" s="24"/>
      <c r="R732" s="14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29"/>
      <c r="AL732" s="29"/>
      <c r="AM732" s="7"/>
      <c r="AN732" s="7"/>
      <c r="AO732" s="7"/>
      <c r="AP732" s="19"/>
      <c r="AQ732" s="19"/>
      <c r="AR732" s="19"/>
      <c r="AS732" s="14"/>
      <c r="AT732" s="19"/>
      <c r="AU732" s="19"/>
      <c r="AV732" s="19"/>
      <c r="AW732" s="14"/>
      <c r="AX732" s="19"/>
      <c r="AY732" s="19"/>
      <c r="AZ732" s="19"/>
      <c r="BA732" s="19"/>
      <c r="BB732" s="19"/>
      <c r="BC732" s="19"/>
      <c r="BD732" s="19"/>
      <c r="BE732" s="19"/>
      <c r="BF732" s="14"/>
      <c r="BG732" s="35" t="str">
        <f>IF(BB732&lt;&gt;"","&lt;a href='https://www.inaturalist.org/observations/"&amp;BB732&amp;" 'target='_blank' style='color: blue'&gt;iNaturalist Record: "&amp;BB732&amp;"&lt;/a&gt; ","")</f>
        <v/>
      </c>
      <c r="BH732" s="36" t="str">
        <f>IF(AT732&lt;&gt;"",AT732&amp;". ","")</f>
        <v/>
      </c>
      <c r="BI732" s="36" t="str">
        <f>IF(AV732&lt;&gt;"","Land use/disturbance history: "&amp;AV732&amp;". ","")</f>
        <v/>
      </c>
      <c r="BJ732" s="36" t="str">
        <f>IF(AW732&lt;&gt;"","Slope in degrees: "&amp;AW732&amp;". ","")</f>
        <v/>
      </c>
      <c r="BK732" s="36" t="str">
        <f>IF(AX732&lt;&gt;"","Slope aspect: "&amp;AX732&amp;". ","")</f>
        <v/>
      </c>
      <c r="BL732" s="36" t="str">
        <f>IF(AY732&lt;&gt;"","Soil description: "&amp;AY732&amp;". ","")</f>
        <v/>
      </c>
      <c r="BM732" s="36" t="str">
        <f>IF(BA732&lt;&gt;"","Terrain: "&amp;BA732&amp;". ","")</f>
        <v/>
      </c>
      <c r="BN732" s="36" t="str">
        <f t="shared" si="121"/>
        <v/>
      </c>
      <c r="BO732" t="str">
        <f t="shared" si="122"/>
        <v/>
      </c>
      <c r="BP732" t="str">
        <f>IF(BD732&lt;&gt;"","Permit: "&amp;BD732,"")</f>
        <v/>
      </c>
      <c r="BQ732" s="41" t="str">
        <f>IF(AA732="Abundant","Estimated frequency within viewshed: Abundant (&gt;500).",IF(AA732="Common","Estimated frequency within viewshed: Common (101-500).",IF(AA732="Frequent","Estimated frequency within viewshed: Frequent (11-100).",IF(AA732="Occasional","Estimated frequency within viewshed: Occasional (6-10).",IF(AA732="Rare","Estimated frequency within viewshed: Rare (1-5).","")))))</f>
        <v/>
      </c>
      <c r="BR732" s="41" t="str">
        <f>IF(B732&lt;&gt;"",B732&amp;". ","")</f>
        <v/>
      </c>
      <c r="BS732" s="41" t="str">
        <f>IF(M732="Same individual","Tissue sample collected.",IF(M732="Same population","Tissue sample collected from another individual in the same population.",""))</f>
        <v/>
      </c>
      <c r="BT732" s="41" t="str">
        <f>IF(R732&lt;&gt;"","Seed sample collected from "&amp;R732&amp;" plants within the same population.","")</f>
        <v/>
      </c>
      <c r="BU732" s="41" t="str">
        <f>IF(AB732&lt;&gt;"",AB732&amp;". ","")</f>
        <v/>
      </c>
      <c r="BV732" s="41" t="str">
        <f>IF(AE732&lt;&gt;"","Landowner: "&amp;AE732&amp;".","")</f>
        <v/>
      </c>
      <c r="BW732" s="41" t="str">
        <f>IF(AF732&lt;&gt;"","Element Occurrence ID: "&amp;AF732&amp;".","")</f>
        <v/>
      </c>
      <c r="BX732" s="41" t="str">
        <f t="shared" si="123"/>
        <v/>
      </c>
      <c r="BY732" t="str">
        <f t="shared" si="124"/>
        <v/>
      </c>
      <c r="BZ732" s="41" t="str">
        <f t="shared" si="125"/>
        <v/>
      </c>
      <c r="CA732" t="str">
        <f t="shared" si="126"/>
        <v/>
      </c>
      <c r="CB732" s="41" t="str">
        <f>IF(AU732&lt;&gt;"","Area immediately surrounding specimen: "&amp;AU732&amp;".","")</f>
        <v/>
      </c>
      <c r="CC732" s="41" t="str">
        <f>IF(T732&lt;&gt;"","Habit: "&amp;T732&amp;".","")</f>
        <v/>
      </c>
      <c r="CD732" s="41" t="str">
        <f>IF(U732&lt;&gt;"","Life history habit: "&amp;U732&amp;".","")</f>
        <v/>
      </c>
      <c r="CE732" s="41" t="str">
        <f>IF(V732&lt;&gt;"","Graminoid habit: "&amp;V732&amp;".","")</f>
        <v/>
      </c>
      <c r="CF732" s="41" t="str">
        <f>IF(W732&lt;&gt;"","Flower color: "&amp;W732&amp;".","")</f>
        <v/>
      </c>
      <c r="CG732" s="41" t="str">
        <f>IF(X732&lt;&gt;"","Height in centimeters: "&amp;X732&amp;".","")</f>
        <v/>
      </c>
      <c r="CH732" s="41" t="str">
        <f>IF(Y732&lt;&gt;"",Y732&amp;".","")</f>
        <v/>
      </c>
      <c r="CI732" s="41" t="str">
        <f t="shared" si="127"/>
        <v/>
      </c>
      <c r="CJ732" t="str">
        <f t="shared" si="128"/>
        <v/>
      </c>
      <c r="CK732" s="41" t="str">
        <f>IF(T732&lt;&gt;"","''habit'':"&amp;"''"&amp;T732&amp;"'',","")</f>
        <v/>
      </c>
      <c r="CL732" s="41" t="str">
        <f>IF(U732&lt;&gt;"","''life cycle habit'':"&amp;"''"&amp;U732&amp;"'',","")</f>
        <v/>
      </c>
      <c r="CM732" s="41" t="str">
        <f>IF(V732&lt;&gt;"","''graminoidHabit'':"&amp;"''"&amp;V732&amp;"'',","")</f>
        <v/>
      </c>
      <c r="CN732" s="41" t="str">
        <f>IF(W732&lt;&gt;"","''flower color'':"&amp;"''"&amp;W732&amp;"'',","")</f>
        <v/>
      </c>
      <c r="CO732" s="41" t="str">
        <f>IF(X732&lt;&gt;"","''heightInCentimeters'':"&amp;X732&amp;",","")</f>
        <v/>
      </c>
      <c r="CP732" s="41" t="str">
        <f>IF(Y732&lt;&gt;"",Y732,"")</f>
        <v/>
      </c>
      <c r="CQ732" s="41" t="str">
        <f t="shared" si="129"/>
        <v/>
      </c>
      <c r="CR732" s="42" t="str">
        <f t="shared" si="130"/>
        <v/>
      </c>
      <c r="CS732" t="str">
        <f t="shared" si="131"/>
        <v/>
      </c>
      <c r="CT732" t="str">
        <f>IF(L732="Y","tissue","")</f>
        <v/>
      </c>
      <c r="CU732" t="str">
        <f>IF(L732="Y","in collection","")</f>
        <v/>
      </c>
      <c r="CV732" t="str">
        <f>IF(L732="Y","dessicated","")</f>
        <v/>
      </c>
    </row>
    <row r="733" spans="1:100" ht="16.5" x14ac:dyDescent="0.3">
      <c r="A733" s="7"/>
      <c r="B733" s="19"/>
      <c r="C733" s="19"/>
      <c r="D733" s="19"/>
      <c r="E733" s="19"/>
      <c r="F733" s="19"/>
      <c r="G733" s="10"/>
      <c r="H733" s="14"/>
      <c r="I733" s="19"/>
      <c r="J733" s="19"/>
      <c r="K733" s="10"/>
      <c r="L733" s="19"/>
      <c r="M733" s="19"/>
      <c r="N733" s="19"/>
      <c r="O733" s="19"/>
      <c r="P733" s="19"/>
      <c r="Q733" s="24"/>
      <c r="R733" s="14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29"/>
      <c r="AL733" s="29"/>
      <c r="AM733" s="7"/>
      <c r="AN733" s="7"/>
      <c r="AO733" s="7"/>
      <c r="AP733" s="19"/>
      <c r="AQ733" s="19"/>
      <c r="AR733" s="19"/>
      <c r="AS733" s="14"/>
      <c r="AT733" s="19"/>
      <c r="AU733" s="19"/>
      <c r="AV733" s="19"/>
      <c r="AW733" s="14"/>
      <c r="AX733" s="19"/>
      <c r="AY733" s="19"/>
      <c r="AZ733" s="19"/>
      <c r="BA733" s="19"/>
      <c r="BB733" s="19"/>
      <c r="BC733" s="19"/>
      <c r="BD733" s="19"/>
      <c r="BE733" s="19"/>
      <c r="BF733" s="14"/>
      <c r="BG733" s="35" t="str">
        <f>IF(BB733&lt;&gt;"","&lt;a href='https://www.inaturalist.org/observations/"&amp;BB733&amp;" 'target='_blank' style='color: blue'&gt;iNaturalist Record: "&amp;BB733&amp;"&lt;/a&gt; ","")</f>
        <v/>
      </c>
      <c r="BH733" s="36" t="str">
        <f>IF(AT733&lt;&gt;"",AT733&amp;". ","")</f>
        <v/>
      </c>
      <c r="BI733" s="36" t="str">
        <f>IF(AV733&lt;&gt;"","Land use/disturbance history: "&amp;AV733&amp;". ","")</f>
        <v/>
      </c>
      <c r="BJ733" s="36" t="str">
        <f>IF(AW733&lt;&gt;"","Slope in degrees: "&amp;AW733&amp;". ","")</f>
        <v/>
      </c>
      <c r="BK733" s="36" t="str">
        <f>IF(AX733&lt;&gt;"","Slope aspect: "&amp;AX733&amp;". ","")</f>
        <v/>
      </c>
      <c r="BL733" s="36" t="str">
        <f>IF(AY733&lt;&gt;"","Soil description: "&amp;AY733&amp;". ","")</f>
        <v/>
      </c>
      <c r="BM733" s="36" t="str">
        <f>IF(BA733&lt;&gt;"","Terrain: "&amp;BA733&amp;". ","")</f>
        <v/>
      </c>
      <c r="BN733" s="36" t="str">
        <f t="shared" si="121"/>
        <v/>
      </c>
      <c r="BO733" t="str">
        <f t="shared" si="122"/>
        <v/>
      </c>
      <c r="BP733" t="str">
        <f>IF(BD733&lt;&gt;"","Permit: "&amp;BD733,"")</f>
        <v/>
      </c>
      <c r="BQ733" s="41" t="str">
        <f>IF(AA733="Abundant","Estimated frequency within viewshed: Abundant (&gt;500).",IF(AA733="Common","Estimated frequency within viewshed: Common (101-500).",IF(AA733="Frequent","Estimated frequency within viewshed: Frequent (11-100).",IF(AA733="Occasional","Estimated frequency within viewshed: Occasional (6-10).",IF(AA733="Rare","Estimated frequency within viewshed: Rare (1-5).","")))))</f>
        <v/>
      </c>
      <c r="BR733" s="41" t="str">
        <f>IF(B733&lt;&gt;"",B733&amp;". ","")</f>
        <v/>
      </c>
      <c r="BS733" s="41" t="str">
        <f>IF(M733="Same individual","Tissue sample collected.",IF(M733="Same population","Tissue sample collected from another individual in the same population.",""))</f>
        <v/>
      </c>
      <c r="BT733" s="41" t="str">
        <f>IF(R733&lt;&gt;"","Seed sample collected from "&amp;R733&amp;" plants within the same population.","")</f>
        <v/>
      </c>
      <c r="BU733" s="41" t="str">
        <f>IF(AB733&lt;&gt;"",AB733&amp;". ","")</f>
        <v/>
      </c>
      <c r="BV733" s="41" t="str">
        <f>IF(AE733&lt;&gt;"","Landowner: "&amp;AE733&amp;".","")</f>
        <v/>
      </c>
      <c r="BW733" s="41" t="str">
        <f>IF(AF733&lt;&gt;"","Element Occurrence ID: "&amp;AF733&amp;".","")</f>
        <v/>
      </c>
      <c r="BX733" s="41" t="str">
        <f t="shared" si="123"/>
        <v/>
      </c>
      <c r="BY733" t="str">
        <f t="shared" si="124"/>
        <v/>
      </c>
      <c r="BZ733" s="41" t="str">
        <f t="shared" si="125"/>
        <v/>
      </c>
      <c r="CA733" t="str">
        <f t="shared" si="126"/>
        <v/>
      </c>
      <c r="CB733" s="41" t="str">
        <f>IF(AU733&lt;&gt;"","Area immediately surrounding specimen: "&amp;AU733&amp;".","")</f>
        <v/>
      </c>
      <c r="CC733" s="41" t="str">
        <f>IF(T733&lt;&gt;"","Habit: "&amp;T733&amp;".","")</f>
        <v/>
      </c>
      <c r="CD733" s="41" t="str">
        <f>IF(U733&lt;&gt;"","Life history habit: "&amp;U733&amp;".","")</f>
        <v/>
      </c>
      <c r="CE733" s="41" t="str">
        <f>IF(V733&lt;&gt;"","Graminoid habit: "&amp;V733&amp;".","")</f>
        <v/>
      </c>
      <c r="CF733" s="41" t="str">
        <f>IF(W733&lt;&gt;"","Flower color: "&amp;W733&amp;".","")</f>
        <v/>
      </c>
      <c r="CG733" s="41" t="str">
        <f>IF(X733&lt;&gt;"","Height in centimeters: "&amp;X733&amp;".","")</f>
        <v/>
      </c>
      <c r="CH733" s="41" t="str">
        <f>IF(Y733&lt;&gt;"",Y733&amp;".","")</f>
        <v/>
      </c>
      <c r="CI733" s="41" t="str">
        <f t="shared" si="127"/>
        <v/>
      </c>
      <c r="CJ733" t="str">
        <f t="shared" si="128"/>
        <v/>
      </c>
      <c r="CK733" s="41" t="str">
        <f>IF(T733&lt;&gt;"","''habit'':"&amp;"''"&amp;T733&amp;"'',","")</f>
        <v/>
      </c>
      <c r="CL733" s="41" t="str">
        <f>IF(U733&lt;&gt;"","''life cycle habit'':"&amp;"''"&amp;U733&amp;"'',","")</f>
        <v/>
      </c>
      <c r="CM733" s="41" t="str">
        <f>IF(V733&lt;&gt;"","''graminoidHabit'':"&amp;"''"&amp;V733&amp;"'',","")</f>
        <v/>
      </c>
      <c r="CN733" s="41" t="str">
        <f>IF(W733&lt;&gt;"","''flower color'':"&amp;"''"&amp;W733&amp;"'',","")</f>
        <v/>
      </c>
      <c r="CO733" s="41" t="str">
        <f>IF(X733&lt;&gt;"","''heightInCentimeters'':"&amp;X733&amp;",","")</f>
        <v/>
      </c>
      <c r="CP733" s="41" t="str">
        <f>IF(Y733&lt;&gt;"",Y733,"")</f>
        <v/>
      </c>
      <c r="CQ733" s="41" t="str">
        <f t="shared" si="129"/>
        <v/>
      </c>
      <c r="CR733" s="42" t="str">
        <f t="shared" si="130"/>
        <v/>
      </c>
      <c r="CS733" t="str">
        <f t="shared" si="131"/>
        <v/>
      </c>
      <c r="CT733" t="str">
        <f>IF(L733="Y","tissue","")</f>
        <v/>
      </c>
      <c r="CU733" t="str">
        <f>IF(L733="Y","in collection","")</f>
        <v/>
      </c>
      <c r="CV733" t="str">
        <f>IF(L733="Y","dessicated","")</f>
        <v/>
      </c>
    </row>
    <row r="734" spans="1:100" ht="16.5" x14ac:dyDescent="0.3">
      <c r="A734" s="7"/>
      <c r="B734" s="19"/>
      <c r="C734" s="19"/>
      <c r="D734" s="19"/>
      <c r="E734" s="19"/>
      <c r="F734" s="19"/>
      <c r="G734" s="10"/>
      <c r="H734" s="14"/>
      <c r="I734" s="19"/>
      <c r="J734" s="19"/>
      <c r="K734" s="10"/>
      <c r="L734" s="19"/>
      <c r="M734" s="19"/>
      <c r="N734" s="19"/>
      <c r="O734" s="19"/>
      <c r="P734" s="19"/>
      <c r="Q734" s="24"/>
      <c r="R734" s="14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29"/>
      <c r="AL734" s="29"/>
      <c r="AM734" s="7"/>
      <c r="AN734" s="7"/>
      <c r="AO734" s="7"/>
      <c r="AP734" s="19"/>
      <c r="AQ734" s="19"/>
      <c r="AR734" s="19"/>
      <c r="AS734" s="14"/>
      <c r="AT734" s="19"/>
      <c r="AU734" s="19"/>
      <c r="AV734" s="19"/>
      <c r="AW734" s="14"/>
      <c r="AX734" s="19"/>
      <c r="AY734" s="19"/>
      <c r="AZ734" s="19"/>
      <c r="BA734" s="19"/>
      <c r="BB734" s="19"/>
      <c r="BC734" s="19"/>
      <c r="BD734" s="19"/>
      <c r="BE734" s="19"/>
      <c r="BF734" s="14"/>
      <c r="BG734" s="35" t="str">
        <f>IF(BB734&lt;&gt;"","&lt;a href='https://www.inaturalist.org/observations/"&amp;BB734&amp;" 'target='_blank' style='color: blue'&gt;iNaturalist Record: "&amp;BB734&amp;"&lt;/a&gt; ","")</f>
        <v/>
      </c>
      <c r="BH734" s="36" t="str">
        <f>IF(AT734&lt;&gt;"",AT734&amp;". ","")</f>
        <v/>
      </c>
      <c r="BI734" s="36" t="str">
        <f>IF(AV734&lt;&gt;"","Land use/disturbance history: "&amp;AV734&amp;". ","")</f>
        <v/>
      </c>
      <c r="BJ734" s="36" t="str">
        <f>IF(AW734&lt;&gt;"","Slope in degrees: "&amp;AW734&amp;". ","")</f>
        <v/>
      </c>
      <c r="BK734" s="36" t="str">
        <f>IF(AX734&lt;&gt;"","Slope aspect: "&amp;AX734&amp;". ","")</f>
        <v/>
      </c>
      <c r="BL734" s="36" t="str">
        <f>IF(AY734&lt;&gt;"","Soil description: "&amp;AY734&amp;". ","")</f>
        <v/>
      </c>
      <c r="BM734" s="36" t="str">
        <f>IF(BA734&lt;&gt;"","Terrain: "&amp;BA734&amp;". ","")</f>
        <v/>
      </c>
      <c r="BN734" s="36" t="str">
        <f t="shared" si="121"/>
        <v/>
      </c>
      <c r="BO734" t="str">
        <f t="shared" si="122"/>
        <v/>
      </c>
      <c r="BP734" t="str">
        <f>IF(BD734&lt;&gt;"","Permit: "&amp;BD734,"")</f>
        <v/>
      </c>
      <c r="BQ734" s="41" t="str">
        <f>IF(AA734="Abundant","Estimated frequency within viewshed: Abundant (&gt;500).",IF(AA734="Common","Estimated frequency within viewshed: Common (101-500).",IF(AA734="Frequent","Estimated frequency within viewshed: Frequent (11-100).",IF(AA734="Occasional","Estimated frequency within viewshed: Occasional (6-10).",IF(AA734="Rare","Estimated frequency within viewshed: Rare (1-5).","")))))</f>
        <v/>
      </c>
      <c r="BR734" s="41" t="str">
        <f>IF(B734&lt;&gt;"",B734&amp;". ","")</f>
        <v/>
      </c>
      <c r="BS734" s="41" t="str">
        <f>IF(M734="Same individual","Tissue sample collected.",IF(M734="Same population","Tissue sample collected from another individual in the same population.",""))</f>
        <v/>
      </c>
      <c r="BT734" s="41" t="str">
        <f>IF(R734&lt;&gt;"","Seed sample collected from "&amp;R734&amp;" plants within the same population.","")</f>
        <v/>
      </c>
      <c r="BU734" s="41" t="str">
        <f>IF(AB734&lt;&gt;"",AB734&amp;". ","")</f>
        <v/>
      </c>
      <c r="BV734" s="41" t="str">
        <f>IF(AE734&lt;&gt;"","Landowner: "&amp;AE734&amp;".","")</f>
        <v/>
      </c>
      <c r="BW734" s="41" t="str">
        <f>IF(AF734&lt;&gt;"","Element Occurrence ID: "&amp;AF734&amp;".","")</f>
        <v/>
      </c>
      <c r="BX734" s="41" t="str">
        <f t="shared" si="123"/>
        <v/>
      </c>
      <c r="BY734" t="str">
        <f t="shared" si="124"/>
        <v/>
      </c>
      <c r="BZ734" s="41" t="str">
        <f t="shared" si="125"/>
        <v/>
      </c>
      <c r="CA734" t="str">
        <f t="shared" si="126"/>
        <v/>
      </c>
      <c r="CB734" s="41" t="str">
        <f>IF(AU734&lt;&gt;"","Area immediately surrounding specimen: "&amp;AU734&amp;".","")</f>
        <v/>
      </c>
      <c r="CC734" s="41" t="str">
        <f>IF(T734&lt;&gt;"","Habit: "&amp;T734&amp;".","")</f>
        <v/>
      </c>
      <c r="CD734" s="41" t="str">
        <f>IF(U734&lt;&gt;"","Life history habit: "&amp;U734&amp;".","")</f>
        <v/>
      </c>
      <c r="CE734" s="41" t="str">
        <f>IF(V734&lt;&gt;"","Graminoid habit: "&amp;V734&amp;".","")</f>
        <v/>
      </c>
      <c r="CF734" s="41" t="str">
        <f>IF(W734&lt;&gt;"","Flower color: "&amp;W734&amp;".","")</f>
        <v/>
      </c>
      <c r="CG734" s="41" t="str">
        <f>IF(X734&lt;&gt;"","Height in centimeters: "&amp;X734&amp;".","")</f>
        <v/>
      </c>
      <c r="CH734" s="41" t="str">
        <f>IF(Y734&lt;&gt;"",Y734&amp;".","")</f>
        <v/>
      </c>
      <c r="CI734" s="41" t="str">
        <f t="shared" si="127"/>
        <v/>
      </c>
      <c r="CJ734" t="str">
        <f t="shared" si="128"/>
        <v/>
      </c>
      <c r="CK734" s="41" t="str">
        <f>IF(T734&lt;&gt;"","''habit'':"&amp;"''"&amp;T734&amp;"'',","")</f>
        <v/>
      </c>
      <c r="CL734" s="41" t="str">
        <f>IF(U734&lt;&gt;"","''life cycle habit'':"&amp;"''"&amp;U734&amp;"'',","")</f>
        <v/>
      </c>
      <c r="CM734" s="41" t="str">
        <f>IF(V734&lt;&gt;"","''graminoidHabit'':"&amp;"''"&amp;V734&amp;"'',","")</f>
        <v/>
      </c>
      <c r="CN734" s="41" t="str">
        <f>IF(W734&lt;&gt;"","''flower color'':"&amp;"''"&amp;W734&amp;"'',","")</f>
        <v/>
      </c>
      <c r="CO734" s="41" t="str">
        <f>IF(X734&lt;&gt;"","''heightInCentimeters'':"&amp;X734&amp;",","")</f>
        <v/>
      </c>
      <c r="CP734" s="41" t="str">
        <f>IF(Y734&lt;&gt;"",Y734,"")</f>
        <v/>
      </c>
      <c r="CQ734" s="41" t="str">
        <f t="shared" si="129"/>
        <v/>
      </c>
      <c r="CR734" s="42" t="str">
        <f t="shared" si="130"/>
        <v/>
      </c>
      <c r="CS734" t="str">
        <f t="shared" si="131"/>
        <v/>
      </c>
      <c r="CT734" t="str">
        <f>IF(L734="Y","tissue","")</f>
        <v/>
      </c>
      <c r="CU734" t="str">
        <f>IF(L734="Y","in collection","")</f>
        <v/>
      </c>
      <c r="CV734" t="str">
        <f>IF(L734="Y","dessicated","")</f>
        <v/>
      </c>
    </row>
    <row r="735" spans="1:100" ht="16.5" x14ac:dyDescent="0.3">
      <c r="A735" s="7"/>
      <c r="B735" s="19"/>
      <c r="C735" s="19"/>
      <c r="D735" s="19"/>
      <c r="E735" s="19"/>
      <c r="F735" s="19"/>
      <c r="G735" s="10"/>
      <c r="H735" s="14"/>
      <c r="I735" s="19"/>
      <c r="J735" s="19"/>
      <c r="K735" s="10"/>
      <c r="L735" s="19"/>
      <c r="M735" s="19"/>
      <c r="N735" s="19"/>
      <c r="O735" s="19"/>
      <c r="P735" s="19"/>
      <c r="Q735" s="24"/>
      <c r="R735" s="14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29"/>
      <c r="AL735" s="29"/>
      <c r="AM735" s="7"/>
      <c r="AN735" s="7"/>
      <c r="AO735" s="7"/>
      <c r="AP735" s="19"/>
      <c r="AQ735" s="19"/>
      <c r="AR735" s="19"/>
      <c r="AS735" s="14"/>
      <c r="AT735" s="19"/>
      <c r="AU735" s="19"/>
      <c r="AV735" s="19"/>
      <c r="AW735" s="14"/>
      <c r="AX735" s="19"/>
      <c r="AY735" s="19"/>
      <c r="AZ735" s="19"/>
      <c r="BA735" s="19"/>
      <c r="BB735" s="19"/>
      <c r="BC735" s="19"/>
      <c r="BD735" s="19"/>
      <c r="BE735" s="19"/>
      <c r="BF735" s="14"/>
      <c r="BG735" s="35" t="str">
        <f>IF(BB735&lt;&gt;"","&lt;a href='https://www.inaturalist.org/observations/"&amp;BB735&amp;" 'target='_blank' style='color: blue'&gt;iNaturalist Record: "&amp;BB735&amp;"&lt;/a&gt; ","")</f>
        <v/>
      </c>
      <c r="BH735" s="36" t="str">
        <f>IF(AT735&lt;&gt;"",AT735&amp;". ","")</f>
        <v/>
      </c>
      <c r="BI735" s="36" t="str">
        <f>IF(AV735&lt;&gt;"","Land use/disturbance history: "&amp;AV735&amp;". ","")</f>
        <v/>
      </c>
      <c r="BJ735" s="36" t="str">
        <f>IF(AW735&lt;&gt;"","Slope in degrees: "&amp;AW735&amp;". ","")</f>
        <v/>
      </c>
      <c r="BK735" s="36" t="str">
        <f>IF(AX735&lt;&gt;"","Slope aspect: "&amp;AX735&amp;". ","")</f>
        <v/>
      </c>
      <c r="BL735" s="36" t="str">
        <f>IF(AY735&lt;&gt;"","Soil description: "&amp;AY735&amp;". ","")</f>
        <v/>
      </c>
      <c r="BM735" s="36" t="str">
        <f>IF(BA735&lt;&gt;"","Terrain: "&amp;BA735&amp;". ","")</f>
        <v/>
      </c>
      <c r="BN735" s="36" t="str">
        <f t="shared" si="121"/>
        <v/>
      </c>
      <c r="BO735" t="str">
        <f t="shared" si="122"/>
        <v/>
      </c>
      <c r="BP735" t="str">
        <f>IF(BD735&lt;&gt;"","Permit: "&amp;BD735,"")</f>
        <v/>
      </c>
      <c r="BQ735" s="41" t="str">
        <f>IF(AA735="Abundant","Estimated frequency within viewshed: Abundant (&gt;500).",IF(AA735="Common","Estimated frequency within viewshed: Common (101-500).",IF(AA735="Frequent","Estimated frequency within viewshed: Frequent (11-100).",IF(AA735="Occasional","Estimated frequency within viewshed: Occasional (6-10).",IF(AA735="Rare","Estimated frequency within viewshed: Rare (1-5).","")))))</f>
        <v/>
      </c>
      <c r="BR735" s="41" t="str">
        <f>IF(B735&lt;&gt;"",B735&amp;". ","")</f>
        <v/>
      </c>
      <c r="BS735" s="41" t="str">
        <f>IF(M735="Same individual","Tissue sample collected.",IF(M735="Same population","Tissue sample collected from another individual in the same population.",""))</f>
        <v/>
      </c>
      <c r="BT735" s="41" t="str">
        <f>IF(R735&lt;&gt;"","Seed sample collected from "&amp;R735&amp;" plants within the same population.","")</f>
        <v/>
      </c>
      <c r="BU735" s="41" t="str">
        <f>IF(AB735&lt;&gt;"",AB735&amp;". ","")</f>
        <v/>
      </c>
      <c r="BV735" s="41" t="str">
        <f>IF(AE735&lt;&gt;"","Landowner: "&amp;AE735&amp;".","")</f>
        <v/>
      </c>
      <c r="BW735" s="41" t="str">
        <f>IF(AF735&lt;&gt;"","Element Occurrence ID: "&amp;AF735&amp;".","")</f>
        <v/>
      </c>
      <c r="BX735" s="41" t="str">
        <f t="shared" si="123"/>
        <v/>
      </c>
      <c r="BY735" t="str">
        <f t="shared" si="124"/>
        <v/>
      </c>
      <c r="BZ735" s="41" t="str">
        <f t="shared" si="125"/>
        <v/>
      </c>
      <c r="CA735" t="str">
        <f t="shared" si="126"/>
        <v/>
      </c>
      <c r="CB735" s="41" t="str">
        <f>IF(AU735&lt;&gt;"","Area immediately surrounding specimen: "&amp;AU735&amp;".","")</f>
        <v/>
      </c>
      <c r="CC735" s="41" t="str">
        <f>IF(T735&lt;&gt;"","Habit: "&amp;T735&amp;".","")</f>
        <v/>
      </c>
      <c r="CD735" s="41" t="str">
        <f>IF(U735&lt;&gt;"","Life history habit: "&amp;U735&amp;".","")</f>
        <v/>
      </c>
      <c r="CE735" s="41" t="str">
        <f>IF(V735&lt;&gt;"","Graminoid habit: "&amp;V735&amp;".","")</f>
        <v/>
      </c>
      <c r="CF735" s="41" t="str">
        <f>IF(W735&lt;&gt;"","Flower color: "&amp;W735&amp;".","")</f>
        <v/>
      </c>
      <c r="CG735" s="41" t="str">
        <f>IF(X735&lt;&gt;"","Height in centimeters: "&amp;X735&amp;".","")</f>
        <v/>
      </c>
      <c r="CH735" s="41" t="str">
        <f>IF(Y735&lt;&gt;"",Y735&amp;".","")</f>
        <v/>
      </c>
      <c r="CI735" s="41" t="str">
        <f t="shared" si="127"/>
        <v/>
      </c>
      <c r="CJ735" t="str">
        <f t="shared" si="128"/>
        <v/>
      </c>
      <c r="CK735" s="41" t="str">
        <f>IF(T735&lt;&gt;"","''habit'':"&amp;"''"&amp;T735&amp;"'',","")</f>
        <v/>
      </c>
      <c r="CL735" s="41" t="str">
        <f>IF(U735&lt;&gt;"","''life cycle habit'':"&amp;"''"&amp;U735&amp;"'',","")</f>
        <v/>
      </c>
      <c r="CM735" s="41" t="str">
        <f>IF(V735&lt;&gt;"","''graminoidHabit'':"&amp;"''"&amp;V735&amp;"'',","")</f>
        <v/>
      </c>
      <c r="CN735" s="41" t="str">
        <f>IF(W735&lt;&gt;"","''flower color'':"&amp;"''"&amp;W735&amp;"'',","")</f>
        <v/>
      </c>
      <c r="CO735" s="41" t="str">
        <f>IF(X735&lt;&gt;"","''heightInCentimeters'':"&amp;X735&amp;",","")</f>
        <v/>
      </c>
      <c r="CP735" s="41" t="str">
        <f>IF(Y735&lt;&gt;"",Y735,"")</f>
        <v/>
      </c>
      <c r="CQ735" s="41" t="str">
        <f t="shared" si="129"/>
        <v/>
      </c>
      <c r="CR735" s="42" t="str">
        <f t="shared" si="130"/>
        <v/>
      </c>
      <c r="CS735" t="str">
        <f t="shared" si="131"/>
        <v/>
      </c>
      <c r="CT735" t="str">
        <f>IF(L735="Y","tissue","")</f>
        <v/>
      </c>
      <c r="CU735" t="str">
        <f>IF(L735="Y","in collection","")</f>
        <v/>
      </c>
      <c r="CV735" t="str">
        <f>IF(L735="Y","dessicated","")</f>
        <v/>
      </c>
    </row>
    <row r="736" spans="1:100" ht="16.5" x14ac:dyDescent="0.3">
      <c r="A736" s="7"/>
      <c r="B736" s="19"/>
      <c r="C736" s="19"/>
      <c r="D736" s="19"/>
      <c r="E736" s="19"/>
      <c r="F736" s="19"/>
      <c r="G736" s="10"/>
      <c r="H736" s="14"/>
      <c r="I736" s="19"/>
      <c r="J736" s="19"/>
      <c r="K736" s="10"/>
      <c r="L736" s="19"/>
      <c r="M736" s="19"/>
      <c r="N736" s="19"/>
      <c r="O736" s="19"/>
      <c r="P736" s="19"/>
      <c r="Q736" s="24"/>
      <c r="R736" s="14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29"/>
      <c r="AL736" s="29"/>
      <c r="AM736" s="7"/>
      <c r="AN736" s="7"/>
      <c r="AO736" s="7"/>
      <c r="AP736" s="19"/>
      <c r="AQ736" s="19"/>
      <c r="AR736" s="19"/>
      <c r="AS736" s="14"/>
      <c r="AT736" s="19"/>
      <c r="AU736" s="19"/>
      <c r="AV736" s="19"/>
      <c r="AW736" s="14"/>
      <c r="AX736" s="19"/>
      <c r="AY736" s="19"/>
      <c r="AZ736" s="19"/>
      <c r="BA736" s="19"/>
      <c r="BB736" s="19"/>
      <c r="BC736" s="19"/>
      <c r="BD736" s="19"/>
      <c r="BE736" s="19"/>
      <c r="BF736" s="14"/>
      <c r="BG736" s="35" t="str">
        <f>IF(BB736&lt;&gt;"","&lt;a href='https://www.inaturalist.org/observations/"&amp;BB736&amp;" 'target='_blank' style='color: blue'&gt;iNaturalist Record: "&amp;BB736&amp;"&lt;/a&gt; ","")</f>
        <v/>
      </c>
      <c r="BH736" s="36" t="str">
        <f>IF(AT736&lt;&gt;"",AT736&amp;". ","")</f>
        <v/>
      </c>
      <c r="BI736" s="36" t="str">
        <f>IF(AV736&lt;&gt;"","Land use/disturbance history: "&amp;AV736&amp;". ","")</f>
        <v/>
      </c>
      <c r="BJ736" s="36" t="str">
        <f>IF(AW736&lt;&gt;"","Slope in degrees: "&amp;AW736&amp;". ","")</f>
        <v/>
      </c>
      <c r="BK736" s="36" t="str">
        <f>IF(AX736&lt;&gt;"","Slope aspect: "&amp;AX736&amp;". ","")</f>
        <v/>
      </c>
      <c r="BL736" s="36" t="str">
        <f>IF(AY736&lt;&gt;"","Soil description: "&amp;AY736&amp;". ","")</f>
        <v/>
      </c>
      <c r="BM736" s="36" t="str">
        <f>IF(BA736&lt;&gt;"","Terrain: "&amp;BA736&amp;". ","")</f>
        <v/>
      </c>
      <c r="BN736" s="36" t="str">
        <f t="shared" si="121"/>
        <v/>
      </c>
      <c r="BO736" t="str">
        <f t="shared" si="122"/>
        <v/>
      </c>
      <c r="BP736" t="str">
        <f>IF(BD736&lt;&gt;"","Permit: "&amp;BD736,"")</f>
        <v/>
      </c>
      <c r="BQ736" s="41" t="str">
        <f>IF(AA736="Abundant","Estimated frequency within viewshed: Abundant (&gt;500).",IF(AA736="Common","Estimated frequency within viewshed: Common (101-500).",IF(AA736="Frequent","Estimated frequency within viewshed: Frequent (11-100).",IF(AA736="Occasional","Estimated frequency within viewshed: Occasional (6-10).",IF(AA736="Rare","Estimated frequency within viewshed: Rare (1-5).","")))))</f>
        <v/>
      </c>
      <c r="BR736" s="41" t="str">
        <f>IF(B736&lt;&gt;"",B736&amp;". ","")</f>
        <v/>
      </c>
      <c r="BS736" s="41" t="str">
        <f>IF(M736="Same individual","Tissue sample collected.",IF(M736="Same population","Tissue sample collected from another individual in the same population.",""))</f>
        <v/>
      </c>
      <c r="BT736" s="41" t="str">
        <f>IF(R736&lt;&gt;"","Seed sample collected from "&amp;R736&amp;" plants within the same population.","")</f>
        <v/>
      </c>
      <c r="BU736" s="41" t="str">
        <f>IF(AB736&lt;&gt;"",AB736&amp;". ","")</f>
        <v/>
      </c>
      <c r="BV736" s="41" t="str">
        <f>IF(AE736&lt;&gt;"","Landowner: "&amp;AE736&amp;".","")</f>
        <v/>
      </c>
      <c r="BW736" s="41" t="str">
        <f>IF(AF736&lt;&gt;"","Element Occurrence ID: "&amp;AF736&amp;".","")</f>
        <v/>
      </c>
      <c r="BX736" s="41" t="str">
        <f t="shared" si="123"/>
        <v/>
      </c>
      <c r="BY736" t="str">
        <f t="shared" si="124"/>
        <v/>
      </c>
      <c r="BZ736" s="41" t="str">
        <f t="shared" si="125"/>
        <v/>
      </c>
      <c r="CA736" t="str">
        <f t="shared" si="126"/>
        <v/>
      </c>
      <c r="CB736" s="41" t="str">
        <f>IF(AU736&lt;&gt;"","Area immediately surrounding specimen: "&amp;AU736&amp;".","")</f>
        <v/>
      </c>
      <c r="CC736" s="41" t="str">
        <f>IF(T736&lt;&gt;"","Habit: "&amp;T736&amp;".","")</f>
        <v/>
      </c>
      <c r="CD736" s="41" t="str">
        <f>IF(U736&lt;&gt;"","Life history habit: "&amp;U736&amp;".","")</f>
        <v/>
      </c>
      <c r="CE736" s="41" t="str">
        <f>IF(V736&lt;&gt;"","Graminoid habit: "&amp;V736&amp;".","")</f>
        <v/>
      </c>
      <c r="CF736" s="41" t="str">
        <f>IF(W736&lt;&gt;"","Flower color: "&amp;W736&amp;".","")</f>
        <v/>
      </c>
      <c r="CG736" s="41" t="str">
        <f>IF(X736&lt;&gt;"","Height in centimeters: "&amp;X736&amp;".","")</f>
        <v/>
      </c>
      <c r="CH736" s="41" t="str">
        <f>IF(Y736&lt;&gt;"",Y736&amp;".","")</f>
        <v/>
      </c>
      <c r="CI736" s="41" t="str">
        <f t="shared" si="127"/>
        <v/>
      </c>
      <c r="CJ736" t="str">
        <f t="shared" si="128"/>
        <v/>
      </c>
      <c r="CK736" s="41" t="str">
        <f>IF(T736&lt;&gt;"","''habit'':"&amp;"''"&amp;T736&amp;"'',","")</f>
        <v/>
      </c>
      <c r="CL736" s="41" t="str">
        <f>IF(U736&lt;&gt;"","''life cycle habit'':"&amp;"''"&amp;U736&amp;"'',","")</f>
        <v/>
      </c>
      <c r="CM736" s="41" t="str">
        <f>IF(V736&lt;&gt;"","''graminoidHabit'':"&amp;"''"&amp;V736&amp;"'',","")</f>
        <v/>
      </c>
      <c r="CN736" s="41" t="str">
        <f>IF(W736&lt;&gt;"","''flower color'':"&amp;"''"&amp;W736&amp;"'',","")</f>
        <v/>
      </c>
      <c r="CO736" s="41" t="str">
        <f>IF(X736&lt;&gt;"","''heightInCentimeters'':"&amp;X736&amp;",","")</f>
        <v/>
      </c>
      <c r="CP736" s="41" t="str">
        <f>IF(Y736&lt;&gt;"",Y736,"")</f>
        <v/>
      </c>
      <c r="CQ736" s="41" t="str">
        <f t="shared" si="129"/>
        <v/>
      </c>
      <c r="CR736" s="42" t="str">
        <f t="shared" si="130"/>
        <v/>
      </c>
      <c r="CS736" t="str">
        <f t="shared" si="131"/>
        <v/>
      </c>
      <c r="CT736" t="str">
        <f>IF(L736="Y","tissue","")</f>
        <v/>
      </c>
      <c r="CU736" t="str">
        <f>IF(L736="Y","in collection","")</f>
        <v/>
      </c>
      <c r="CV736" t="str">
        <f>IF(L736="Y","dessicated","")</f>
        <v/>
      </c>
    </row>
    <row r="737" spans="1:100" ht="16.5" x14ac:dyDescent="0.3">
      <c r="A737" s="7"/>
      <c r="B737" s="19"/>
      <c r="C737" s="19"/>
      <c r="D737" s="19"/>
      <c r="E737" s="19"/>
      <c r="F737" s="19"/>
      <c r="G737" s="10"/>
      <c r="H737" s="14"/>
      <c r="I737" s="19"/>
      <c r="J737" s="19"/>
      <c r="K737" s="10"/>
      <c r="L737" s="19"/>
      <c r="M737" s="19"/>
      <c r="N737" s="19"/>
      <c r="O737" s="19"/>
      <c r="P737" s="19"/>
      <c r="Q737" s="24"/>
      <c r="R737" s="14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29"/>
      <c r="AL737" s="29"/>
      <c r="AM737" s="7"/>
      <c r="AN737" s="7"/>
      <c r="AO737" s="7"/>
      <c r="AP737" s="19"/>
      <c r="AQ737" s="19"/>
      <c r="AR737" s="19"/>
      <c r="AS737" s="14"/>
      <c r="AT737" s="19"/>
      <c r="AU737" s="19"/>
      <c r="AV737" s="19"/>
      <c r="AW737" s="14"/>
      <c r="AX737" s="19"/>
      <c r="AY737" s="19"/>
      <c r="AZ737" s="19"/>
      <c r="BA737" s="19"/>
      <c r="BB737" s="19"/>
      <c r="BC737" s="19"/>
      <c r="BD737" s="19"/>
      <c r="BE737" s="19"/>
      <c r="BF737" s="14"/>
      <c r="BG737" s="35" t="str">
        <f>IF(BB737&lt;&gt;"","&lt;a href='https://www.inaturalist.org/observations/"&amp;BB737&amp;" 'target='_blank' style='color: blue'&gt;iNaturalist Record: "&amp;BB737&amp;"&lt;/a&gt; ","")</f>
        <v/>
      </c>
      <c r="BH737" s="36" t="str">
        <f>IF(AT737&lt;&gt;"",AT737&amp;". ","")</f>
        <v/>
      </c>
      <c r="BI737" s="36" t="str">
        <f>IF(AV737&lt;&gt;"","Land use/disturbance history: "&amp;AV737&amp;". ","")</f>
        <v/>
      </c>
      <c r="BJ737" s="36" t="str">
        <f>IF(AW737&lt;&gt;"","Slope in degrees: "&amp;AW737&amp;". ","")</f>
        <v/>
      </c>
      <c r="BK737" s="36" t="str">
        <f>IF(AX737&lt;&gt;"","Slope aspect: "&amp;AX737&amp;". ","")</f>
        <v/>
      </c>
      <c r="BL737" s="36" t="str">
        <f>IF(AY737&lt;&gt;"","Soil description: "&amp;AY737&amp;". ","")</f>
        <v/>
      </c>
      <c r="BM737" s="36" t="str">
        <f>IF(BA737&lt;&gt;"","Terrain: "&amp;BA737&amp;". ","")</f>
        <v/>
      </c>
      <c r="BN737" s="36" t="str">
        <f t="shared" si="121"/>
        <v/>
      </c>
      <c r="BO737" t="str">
        <f t="shared" si="122"/>
        <v/>
      </c>
      <c r="BP737" t="str">
        <f>IF(BD737&lt;&gt;"","Permit: "&amp;BD737,"")</f>
        <v/>
      </c>
      <c r="BQ737" s="41" t="str">
        <f>IF(AA737="Abundant","Estimated frequency within viewshed: Abundant (&gt;500).",IF(AA737="Common","Estimated frequency within viewshed: Common (101-500).",IF(AA737="Frequent","Estimated frequency within viewshed: Frequent (11-100).",IF(AA737="Occasional","Estimated frequency within viewshed: Occasional (6-10).",IF(AA737="Rare","Estimated frequency within viewshed: Rare (1-5).","")))))</f>
        <v/>
      </c>
      <c r="BR737" s="41" t="str">
        <f>IF(B737&lt;&gt;"",B737&amp;". ","")</f>
        <v/>
      </c>
      <c r="BS737" s="41" t="str">
        <f>IF(M737="Same individual","Tissue sample collected.",IF(M737="Same population","Tissue sample collected from another individual in the same population.",""))</f>
        <v/>
      </c>
      <c r="BT737" s="41" t="str">
        <f>IF(R737&lt;&gt;"","Seed sample collected from "&amp;R737&amp;" plants within the same population.","")</f>
        <v/>
      </c>
      <c r="BU737" s="41" t="str">
        <f>IF(AB737&lt;&gt;"",AB737&amp;". ","")</f>
        <v/>
      </c>
      <c r="BV737" s="41" t="str">
        <f>IF(AE737&lt;&gt;"","Landowner: "&amp;AE737&amp;".","")</f>
        <v/>
      </c>
      <c r="BW737" s="41" t="str">
        <f>IF(AF737&lt;&gt;"","Element Occurrence ID: "&amp;AF737&amp;".","")</f>
        <v/>
      </c>
      <c r="BX737" s="41" t="str">
        <f t="shared" si="123"/>
        <v/>
      </c>
      <c r="BY737" t="str">
        <f t="shared" si="124"/>
        <v/>
      </c>
      <c r="BZ737" s="41" t="str">
        <f t="shared" si="125"/>
        <v/>
      </c>
      <c r="CA737" t="str">
        <f t="shared" si="126"/>
        <v/>
      </c>
      <c r="CB737" s="41" t="str">
        <f>IF(AU737&lt;&gt;"","Area immediately surrounding specimen: "&amp;AU737&amp;".","")</f>
        <v/>
      </c>
      <c r="CC737" s="41" t="str">
        <f>IF(T737&lt;&gt;"","Habit: "&amp;T737&amp;".","")</f>
        <v/>
      </c>
      <c r="CD737" s="41" t="str">
        <f>IF(U737&lt;&gt;"","Life history habit: "&amp;U737&amp;".","")</f>
        <v/>
      </c>
      <c r="CE737" s="41" t="str">
        <f>IF(V737&lt;&gt;"","Graminoid habit: "&amp;V737&amp;".","")</f>
        <v/>
      </c>
      <c r="CF737" s="41" t="str">
        <f>IF(W737&lt;&gt;"","Flower color: "&amp;W737&amp;".","")</f>
        <v/>
      </c>
      <c r="CG737" s="41" t="str">
        <f>IF(X737&lt;&gt;"","Height in centimeters: "&amp;X737&amp;".","")</f>
        <v/>
      </c>
      <c r="CH737" s="41" t="str">
        <f>IF(Y737&lt;&gt;"",Y737&amp;".","")</f>
        <v/>
      </c>
      <c r="CI737" s="41" t="str">
        <f t="shared" si="127"/>
        <v/>
      </c>
      <c r="CJ737" t="str">
        <f t="shared" si="128"/>
        <v/>
      </c>
      <c r="CK737" s="41" t="str">
        <f>IF(T737&lt;&gt;"","''habit'':"&amp;"''"&amp;T737&amp;"'',","")</f>
        <v/>
      </c>
      <c r="CL737" s="41" t="str">
        <f>IF(U737&lt;&gt;"","''life cycle habit'':"&amp;"''"&amp;U737&amp;"'',","")</f>
        <v/>
      </c>
      <c r="CM737" s="41" t="str">
        <f>IF(V737&lt;&gt;"","''graminoidHabit'':"&amp;"''"&amp;V737&amp;"'',","")</f>
        <v/>
      </c>
      <c r="CN737" s="41" t="str">
        <f>IF(W737&lt;&gt;"","''flower color'':"&amp;"''"&amp;W737&amp;"'',","")</f>
        <v/>
      </c>
      <c r="CO737" s="41" t="str">
        <f>IF(X737&lt;&gt;"","''heightInCentimeters'':"&amp;X737&amp;",","")</f>
        <v/>
      </c>
      <c r="CP737" s="41" t="str">
        <f>IF(Y737&lt;&gt;"",Y737,"")</f>
        <v/>
      </c>
      <c r="CQ737" s="41" t="str">
        <f t="shared" si="129"/>
        <v/>
      </c>
      <c r="CR737" s="42" t="str">
        <f t="shared" si="130"/>
        <v/>
      </c>
      <c r="CS737" t="str">
        <f t="shared" si="131"/>
        <v/>
      </c>
      <c r="CT737" t="str">
        <f>IF(L737="Y","tissue","")</f>
        <v/>
      </c>
      <c r="CU737" t="str">
        <f>IF(L737="Y","in collection","")</f>
        <v/>
      </c>
      <c r="CV737" t="str">
        <f>IF(L737="Y","dessicated","")</f>
        <v/>
      </c>
    </row>
    <row r="738" spans="1:100" ht="16.5" x14ac:dyDescent="0.3">
      <c r="A738" s="7"/>
      <c r="B738" s="19"/>
      <c r="C738" s="19"/>
      <c r="D738" s="19"/>
      <c r="E738" s="19"/>
      <c r="F738" s="19"/>
      <c r="G738" s="10"/>
      <c r="H738" s="14"/>
      <c r="I738" s="19"/>
      <c r="J738" s="19"/>
      <c r="K738" s="10"/>
      <c r="L738" s="19"/>
      <c r="M738" s="19"/>
      <c r="N738" s="19"/>
      <c r="O738" s="19"/>
      <c r="P738" s="19"/>
      <c r="Q738" s="24"/>
      <c r="R738" s="14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29"/>
      <c r="AL738" s="29"/>
      <c r="AM738" s="7"/>
      <c r="AN738" s="7"/>
      <c r="AO738" s="7"/>
      <c r="AP738" s="19"/>
      <c r="AQ738" s="19"/>
      <c r="AR738" s="19"/>
      <c r="AS738" s="14"/>
      <c r="AT738" s="19"/>
      <c r="AU738" s="19"/>
      <c r="AV738" s="19"/>
      <c r="AW738" s="14"/>
      <c r="AX738" s="19"/>
      <c r="AY738" s="19"/>
      <c r="AZ738" s="19"/>
      <c r="BA738" s="19"/>
      <c r="BB738" s="19"/>
      <c r="BC738" s="19"/>
      <c r="BD738" s="19"/>
      <c r="BE738" s="19"/>
      <c r="BF738" s="14"/>
      <c r="BG738" s="35" t="str">
        <f>IF(BB738&lt;&gt;"","&lt;a href='https://www.inaturalist.org/observations/"&amp;BB738&amp;" 'target='_blank' style='color: blue'&gt;iNaturalist Record: "&amp;BB738&amp;"&lt;/a&gt; ","")</f>
        <v/>
      </c>
      <c r="BH738" s="36" t="str">
        <f>IF(AT738&lt;&gt;"",AT738&amp;". ","")</f>
        <v/>
      </c>
      <c r="BI738" s="36" t="str">
        <f>IF(AV738&lt;&gt;"","Land use/disturbance history: "&amp;AV738&amp;". ","")</f>
        <v/>
      </c>
      <c r="BJ738" s="36" t="str">
        <f>IF(AW738&lt;&gt;"","Slope in degrees: "&amp;AW738&amp;". ","")</f>
        <v/>
      </c>
      <c r="BK738" s="36" t="str">
        <f>IF(AX738&lt;&gt;"","Slope aspect: "&amp;AX738&amp;". ","")</f>
        <v/>
      </c>
      <c r="BL738" s="36" t="str">
        <f>IF(AY738&lt;&gt;"","Soil description: "&amp;AY738&amp;". ","")</f>
        <v/>
      </c>
      <c r="BM738" s="36" t="str">
        <f>IF(BA738&lt;&gt;"","Terrain: "&amp;BA738&amp;". ","")</f>
        <v/>
      </c>
      <c r="BN738" s="36" t="str">
        <f t="shared" si="121"/>
        <v/>
      </c>
      <c r="BO738" t="str">
        <f t="shared" si="122"/>
        <v/>
      </c>
      <c r="BP738" t="str">
        <f>IF(BD738&lt;&gt;"","Permit: "&amp;BD738,"")</f>
        <v/>
      </c>
      <c r="BQ738" s="41" t="str">
        <f>IF(AA738="Abundant","Estimated frequency within viewshed: Abundant (&gt;500).",IF(AA738="Common","Estimated frequency within viewshed: Common (101-500).",IF(AA738="Frequent","Estimated frequency within viewshed: Frequent (11-100).",IF(AA738="Occasional","Estimated frequency within viewshed: Occasional (6-10).",IF(AA738="Rare","Estimated frequency within viewshed: Rare (1-5).","")))))</f>
        <v/>
      </c>
      <c r="BR738" s="41" t="str">
        <f>IF(B738&lt;&gt;"",B738&amp;". ","")</f>
        <v/>
      </c>
      <c r="BS738" s="41" t="str">
        <f>IF(M738="Same individual","Tissue sample collected.",IF(M738="Same population","Tissue sample collected from another individual in the same population.",""))</f>
        <v/>
      </c>
      <c r="BT738" s="41" t="str">
        <f>IF(R738&lt;&gt;"","Seed sample collected from "&amp;R738&amp;" plants within the same population.","")</f>
        <v/>
      </c>
      <c r="BU738" s="41" t="str">
        <f>IF(AB738&lt;&gt;"",AB738&amp;". ","")</f>
        <v/>
      </c>
      <c r="BV738" s="41" t="str">
        <f>IF(AE738&lt;&gt;"","Landowner: "&amp;AE738&amp;".","")</f>
        <v/>
      </c>
      <c r="BW738" s="41" t="str">
        <f>IF(AF738&lt;&gt;"","Element Occurrence ID: "&amp;AF738&amp;".","")</f>
        <v/>
      </c>
      <c r="BX738" s="41" t="str">
        <f t="shared" si="123"/>
        <v/>
      </c>
      <c r="BY738" t="str">
        <f t="shared" si="124"/>
        <v/>
      </c>
      <c r="BZ738" s="41" t="str">
        <f t="shared" si="125"/>
        <v/>
      </c>
      <c r="CA738" t="str">
        <f t="shared" si="126"/>
        <v/>
      </c>
      <c r="CB738" s="41" t="str">
        <f>IF(AU738&lt;&gt;"","Area immediately surrounding specimen: "&amp;AU738&amp;".","")</f>
        <v/>
      </c>
      <c r="CC738" s="41" t="str">
        <f>IF(T738&lt;&gt;"","Habit: "&amp;T738&amp;".","")</f>
        <v/>
      </c>
      <c r="CD738" s="41" t="str">
        <f>IF(U738&lt;&gt;"","Life history habit: "&amp;U738&amp;".","")</f>
        <v/>
      </c>
      <c r="CE738" s="41" t="str">
        <f>IF(V738&lt;&gt;"","Graminoid habit: "&amp;V738&amp;".","")</f>
        <v/>
      </c>
      <c r="CF738" s="41" t="str">
        <f>IF(W738&lt;&gt;"","Flower color: "&amp;W738&amp;".","")</f>
        <v/>
      </c>
      <c r="CG738" s="41" t="str">
        <f>IF(X738&lt;&gt;"","Height in centimeters: "&amp;X738&amp;".","")</f>
        <v/>
      </c>
      <c r="CH738" s="41" t="str">
        <f>IF(Y738&lt;&gt;"",Y738&amp;".","")</f>
        <v/>
      </c>
      <c r="CI738" s="41" t="str">
        <f t="shared" si="127"/>
        <v/>
      </c>
      <c r="CJ738" t="str">
        <f t="shared" si="128"/>
        <v/>
      </c>
      <c r="CK738" s="41" t="str">
        <f>IF(T738&lt;&gt;"","''habit'':"&amp;"''"&amp;T738&amp;"'',","")</f>
        <v/>
      </c>
      <c r="CL738" s="41" t="str">
        <f>IF(U738&lt;&gt;"","''life cycle habit'':"&amp;"''"&amp;U738&amp;"'',","")</f>
        <v/>
      </c>
      <c r="CM738" s="41" t="str">
        <f>IF(V738&lt;&gt;"","''graminoidHabit'':"&amp;"''"&amp;V738&amp;"'',","")</f>
        <v/>
      </c>
      <c r="CN738" s="41" t="str">
        <f>IF(W738&lt;&gt;"","''flower color'':"&amp;"''"&amp;W738&amp;"'',","")</f>
        <v/>
      </c>
      <c r="CO738" s="41" t="str">
        <f>IF(X738&lt;&gt;"","''heightInCentimeters'':"&amp;X738&amp;",","")</f>
        <v/>
      </c>
      <c r="CP738" s="41" t="str">
        <f>IF(Y738&lt;&gt;"",Y738,"")</f>
        <v/>
      </c>
      <c r="CQ738" s="41" t="str">
        <f t="shared" si="129"/>
        <v/>
      </c>
      <c r="CR738" s="42" t="str">
        <f t="shared" si="130"/>
        <v/>
      </c>
      <c r="CS738" t="str">
        <f t="shared" si="131"/>
        <v/>
      </c>
      <c r="CT738" t="str">
        <f>IF(L738="Y","tissue","")</f>
        <v/>
      </c>
      <c r="CU738" t="str">
        <f>IF(L738="Y","in collection","")</f>
        <v/>
      </c>
      <c r="CV738" t="str">
        <f>IF(L738="Y","dessicated","")</f>
        <v/>
      </c>
    </row>
    <row r="739" spans="1:100" ht="16.5" x14ac:dyDescent="0.3">
      <c r="A739" s="7"/>
      <c r="B739" s="19"/>
      <c r="C739" s="19"/>
      <c r="D739" s="19"/>
      <c r="E739" s="19"/>
      <c r="F739" s="19"/>
      <c r="G739" s="10"/>
      <c r="H739" s="14"/>
      <c r="I739" s="19"/>
      <c r="J739" s="19"/>
      <c r="K739" s="10"/>
      <c r="L739" s="19"/>
      <c r="M739" s="19"/>
      <c r="N739" s="19"/>
      <c r="O739" s="19"/>
      <c r="P739" s="19"/>
      <c r="Q739" s="24"/>
      <c r="R739" s="14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29"/>
      <c r="AL739" s="29"/>
      <c r="AM739" s="7"/>
      <c r="AN739" s="7"/>
      <c r="AO739" s="7"/>
      <c r="AP739" s="19"/>
      <c r="AQ739" s="19"/>
      <c r="AR739" s="19"/>
      <c r="AS739" s="14"/>
      <c r="AT739" s="19"/>
      <c r="AU739" s="19"/>
      <c r="AV739" s="19"/>
      <c r="AW739" s="14"/>
      <c r="AX739" s="19"/>
      <c r="AY739" s="19"/>
      <c r="AZ739" s="19"/>
      <c r="BA739" s="19"/>
      <c r="BB739" s="19"/>
      <c r="BC739" s="19"/>
      <c r="BD739" s="19"/>
      <c r="BE739" s="19"/>
      <c r="BF739" s="14"/>
      <c r="BG739" s="35" t="str">
        <f>IF(BB739&lt;&gt;"","&lt;a href='https://www.inaturalist.org/observations/"&amp;BB739&amp;" 'target='_blank' style='color: blue'&gt;iNaturalist Record: "&amp;BB739&amp;"&lt;/a&gt; ","")</f>
        <v/>
      </c>
      <c r="BH739" s="36" t="str">
        <f>IF(AT739&lt;&gt;"",AT739&amp;". ","")</f>
        <v/>
      </c>
      <c r="BI739" s="36" t="str">
        <f>IF(AV739&lt;&gt;"","Land use/disturbance history: "&amp;AV739&amp;". ","")</f>
        <v/>
      </c>
      <c r="BJ739" s="36" t="str">
        <f>IF(AW739&lt;&gt;"","Slope in degrees: "&amp;AW739&amp;". ","")</f>
        <v/>
      </c>
      <c r="BK739" s="36" t="str">
        <f>IF(AX739&lt;&gt;"","Slope aspect: "&amp;AX739&amp;". ","")</f>
        <v/>
      </c>
      <c r="BL739" s="36" t="str">
        <f>IF(AY739&lt;&gt;"","Soil description: "&amp;AY739&amp;". ","")</f>
        <v/>
      </c>
      <c r="BM739" s="36" t="str">
        <f>IF(BA739&lt;&gt;"","Terrain: "&amp;BA739&amp;". ","")</f>
        <v/>
      </c>
      <c r="BN739" s="36" t="str">
        <f t="shared" si="121"/>
        <v/>
      </c>
      <c r="BO739" t="str">
        <f t="shared" si="122"/>
        <v/>
      </c>
      <c r="BP739" t="str">
        <f>IF(BD739&lt;&gt;"","Permit: "&amp;BD739,"")</f>
        <v/>
      </c>
      <c r="BQ739" s="41" t="str">
        <f>IF(AA739="Abundant","Estimated frequency within viewshed: Abundant (&gt;500).",IF(AA739="Common","Estimated frequency within viewshed: Common (101-500).",IF(AA739="Frequent","Estimated frequency within viewshed: Frequent (11-100).",IF(AA739="Occasional","Estimated frequency within viewshed: Occasional (6-10).",IF(AA739="Rare","Estimated frequency within viewshed: Rare (1-5).","")))))</f>
        <v/>
      </c>
      <c r="BR739" s="41" t="str">
        <f>IF(B739&lt;&gt;"",B739&amp;". ","")</f>
        <v/>
      </c>
      <c r="BS739" s="41" t="str">
        <f>IF(M739="Same individual","Tissue sample collected.",IF(M739="Same population","Tissue sample collected from another individual in the same population.",""))</f>
        <v/>
      </c>
      <c r="BT739" s="41" t="str">
        <f>IF(R739&lt;&gt;"","Seed sample collected from "&amp;R739&amp;" plants within the same population.","")</f>
        <v/>
      </c>
      <c r="BU739" s="41" t="str">
        <f>IF(AB739&lt;&gt;"",AB739&amp;". ","")</f>
        <v/>
      </c>
      <c r="BV739" s="41" t="str">
        <f>IF(AE739&lt;&gt;"","Landowner: "&amp;AE739&amp;".","")</f>
        <v/>
      </c>
      <c r="BW739" s="41" t="str">
        <f>IF(AF739&lt;&gt;"","Element Occurrence ID: "&amp;AF739&amp;".","")</f>
        <v/>
      </c>
      <c r="BX739" s="41" t="str">
        <f t="shared" si="123"/>
        <v/>
      </c>
      <c r="BY739" t="str">
        <f t="shared" si="124"/>
        <v/>
      </c>
      <c r="BZ739" s="41" t="str">
        <f t="shared" si="125"/>
        <v/>
      </c>
      <c r="CA739" t="str">
        <f t="shared" si="126"/>
        <v/>
      </c>
      <c r="CB739" s="41" t="str">
        <f>IF(AU739&lt;&gt;"","Area immediately surrounding specimen: "&amp;AU739&amp;".","")</f>
        <v/>
      </c>
      <c r="CC739" s="41" t="str">
        <f>IF(T739&lt;&gt;"","Habit: "&amp;T739&amp;".","")</f>
        <v/>
      </c>
      <c r="CD739" s="41" t="str">
        <f>IF(U739&lt;&gt;"","Life history habit: "&amp;U739&amp;".","")</f>
        <v/>
      </c>
      <c r="CE739" s="41" t="str">
        <f>IF(V739&lt;&gt;"","Graminoid habit: "&amp;V739&amp;".","")</f>
        <v/>
      </c>
      <c r="CF739" s="41" t="str">
        <f>IF(W739&lt;&gt;"","Flower color: "&amp;W739&amp;".","")</f>
        <v/>
      </c>
      <c r="CG739" s="41" t="str">
        <f>IF(X739&lt;&gt;"","Height in centimeters: "&amp;X739&amp;".","")</f>
        <v/>
      </c>
      <c r="CH739" s="41" t="str">
        <f>IF(Y739&lt;&gt;"",Y739&amp;".","")</f>
        <v/>
      </c>
      <c r="CI739" s="41" t="str">
        <f t="shared" si="127"/>
        <v/>
      </c>
      <c r="CJ739" t="str">
        <f t="shared" si="128"/>
        <v/>
      </c>
      <c r="CK739" s="41" t="str">
        <f>IF(T739&lt;&gt;"","''habit'':"&amp;"''"&amp;T739&amp;"'',","")</f>
        <v/>
      </c>
      <c r="CL739" s="41" t="str">
        <f>IF(U739&lt;&gt;"","''life cycle habit'':"&amp;"''"&amp;U739&amp;"'',","")</f>
        <v/>
      </c>
      <c r="CM739" s="41" t="str">
        <f>IF(V739&lt;&gt;"","''graminoidHabit'':"&amp;"''"&amp;V739&amp;"'',","")</f>
        <v/>
      </c>
      <c r="CN739" s="41" t="str">
        <f>IF(W739&lt;&gt;"","''flower color'':"&amp;"''"&amp;W739&amp;"'',","")</f>
        <v/>
      </c>
      <c r="CO739" s="41" t="str">
        <f>IF(X739&lt;&gt;"","''heightInCentimeters'':"&amp;X739&amp;",","")</f>
        <v/>
      </c>
      <c r="CP739" s="41" t="str">
        <f>IF(Y739&lt;&gt;"",Y739,"")</f>
        <v/>
      </c>
      <c r="CQ739" s="41" t="str">
        <f t="shared" si="129"/>
        <v/>
      </c>
      <c r="CR739" s="42" t="str">
        <f t="shared" si="130"/>
        <v/>
      </c>
      <c r="CS739" t="str">
        <f t="shared" si="131"/>
        <v/>
      </c>
      <c r="CT739" t="str">
        <f>IF(L739="Y","tissue","")</f>
        <v/>
      </c>
      <c r="CU739" t="str">
        <f>IF(L739="Y","in collection","")</f>
        <v/>
      </c>
      <c r="CV739" t="str">
        <f>IF(L739="Y","dessicated","")</f>
        <v/>
      </c>
    </row>
    <row r="740" spans="1:100" ht="16.5" x14ac:dyDescent="0.3">
      <c r="A740" s="7"/>
      <c r="B740" s="19"/>
      <c r="C740" s="19"/>
      <c r="D740" s="19"/>
      <c r="E740" s="19"/>
      <c r="F740" s="19"/>
      <c r="G740" s="10"/>
      <c r="H740" s="14"/>
      <c r="I740" s="19"/>
      <c r="J740" s="19"/>
      <c r="K740" s="10"/>
      <c r="L740" s="19"/>
      <c r="M740" s="19"/>
      <c r="N740" s="19"/>
      <c r="O740" s="19"/>
      <c r="P740" s="19"/>
      <c r="Q740" s="24"/>
      <c r="R740" s="14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29"/>
      <c r="AL740" s="29"/>
      <c r="AM740" s="7"/>
      <c r="AN740" s="7"/>
      <c r="AO740" s="7"/>
      <c r="AP740" s="19"/>
      <c r="AQ740" s="19"/>
      <c r="AR740" s="19"/>
      <c r="AS740" s="14"/>
      <c r="AT740" s="19"/>
      <c r="AU740" s="19"/>
      <c r="AV740" s="19"/>
      <c r="AW740" s="14"/>
      <c r="AX740" s="19"/>
      <c r="AY740" s="19"/>
      <c r="AZ740" s="19"/>
      <c r="BA740" s="19"/>
      <c r="BB740" s="19"/>
      <c r="BC740" s="19"/>
      <c r="BD740" s="19"/>
      <c r="BE740" s="19"/>
      <c r="BF740" s="14"/>
      <c r="BG740" s="35" t="str">
        <f>IF(BB740&lt;&gt;"","&lt;a href='https://www.inaturalist.org/observations/"&amp;BB740&amp;" 'target='_blank' style='color: blue'&gt;iNaturalist Record: "&amp;BB740&amp;"&lt;/a&gt; ","")</f>
        <v/>
      </c>
      <c r="BH740" s="36" t="str">
        <f>IF(AT740&lt;&gt;"",AT740&amp;". ","")</f>
        <v/>
      </c>
      <c r="BI740" s="36" t="str">
        <f>IF(AV740&lt;&gt;"","Land use/disturbance history: "&amp;AV740&amp;". ","")</f>
        <v/>
      </c>
      <c r="BJ740" s="36" t="str">
        <f>IF(AW740&lt;&gt;"","Slope in degrees: "&amp;AW740&amp;". ","")</f>
        <v/>
      </c>
      <c r="BK740" s="36" t="str">
        <f>IF(AX740&lt;&gt;"","Slope aspect: "&amp;AX740&amp;". ","")</f>
        <v/>
      </c>
      <c r="BL740" s="36" t="str">
        <f>IF(AY740&lt;&gt;"","Soil description: "&amp;AY740&amp;". ","")</f>
        <v/>
      </c>
      <c r="BM740" s="36" t="str">
        <f>IF(BA740&lt;&gt;"","Terrain: "&amp;BA740&amp;". ","")</f>
        <v/>
      </c>
      <c r="BN740" s="36" t="str">
        <f t="shared" si="121"/>
        <v/>
      </c>
      <c r="BO740" t="str">
        <f t="shared" si="122"/>
        <v/>
      </c>
      <c r="BP740" t="str">
        <f>IF(BD740&lt;&gt;"","Permit: "&amp;BD740,"")</f>
        <v/>
      </c>
      <c r="BQ740" s="41" t="str">
        <f>IF(AA740="Abundant","Estimated frequency within viewshed: Abundant (&gt;500).",IF(AA740="Common","Estimated frequency within viewshed: Common (101-500).",IF(AA740="Frequent","Estimated frequency within viewshed: Frequent (11-100).",IF(AA740="Occasional","Estimated frequency within viewshed: Occasional (6-10).",IF(AA740="Rare","Estimated frequency within viewshed: Rare (1-5).","")))))</f>
        <v/>
      </c>
      <c r="BR740" s="41" t="str">
        <f>IF(B740&lt;&gt;"",B740&amp;". ","")</f>
        <v/>
      </c>
      <c r="BS740" s="41" t="str">
        <f>IF(M740="Same individual","Tissue sample collected.",IF(M740="Same population","Tissue sample collected from another individual in the same population.",""))</f>
        <v/>
      </c>
      <c r="BT740" s="41" t="str">
        <f>IF(R740&lt;&gt;"","Seed sample collected from "&amp;R740&amp;" plants within the same population.","")</f>
        <v/>
      </c>
      <c r="BU740" s="41" t="str">
        <f>IF(AB740&lt;&gt;"",AB740&amp;". ","")</f>
        <v/>
      </c>
      <c r="BV740" s="41" t="str">
        <f>IF(AE740&lt;&gt;"","Landowner: "&amp;AE740&amp;".","")</f>
        <v/>
      </c>
      <c r="BW740" s="41" t="str">
        <f>IF(AF740&lt;&gt;"","Element Occurrence ID: "&amp;AF740&amp;".","")</f>
        <v/>
      </c>
      <c r="BX740" s="41" t="str">
        <f t="shared" si="123"/>
        <v/>
      </c>
      <c r="BY740" t="str">
        <f t="shared" si="124"/>
        <v/>
      </c>
      <c r="BZ740" s="41" t="str">
        <f t="shared" si="125"/>
        <v/>
      </c>
      <c r="CA740" t="str">
        <f t="shared" si="126"/>
        <v/>
      </c>
      <c r="CB740" s="41" t="str">
        <f>IF(AU740&lt;&gt;"","Area immediately surrounding specimen: "&amp;AU740&amp;".","")</f>
        <v/>
      </c>
      <c r="CC740" s="41" t="str">
        <f>IF(T740&lt;&gt;"","Habit: "&amp;T740&amp;".","")</f>
        <v/>
      </c>
      <c r="CD740" s="41" t="str">
        <f>IF(U740&lt;&gt;"","Life history habit: "&amp;U740&amp;".","")</f>
        <v/>
      </c>
      <c r="CE740" s="41" t="str">
        <f>IF(V740&lt;&gt;"","Graminoid habit: "&amp;V740&amp;".","")</f>
        <v/>
      </c>
      <c r="CF740" s="41" t="str">
        <f>IF(W740&lt;&gt;"","Flower color: "&amp;W740&amp;".","")</f>
        <v/>
      </c>
      <c r="CG740" s="41" t="str">
        <f>IF(X740&lt;&gt;"","Height in centimeters: "&amp;X740&amp;".","")</f>
        <v/>
      </c>
      <c r="CH740" s="41" t="str">
        <f>IF(Y740&lt;&gt;"",Y740&amp;".","")</f>
        <v/>
      </c>
      <c r="CI740" s="41" t="str">
        <f t="shared" si="127"/>
        <v/>
      </c>
      <c r="CJ740" t="str">
        <f t="shared" si="128"/>
        <v/>
      </c>
      <c r="CK740" s="41" t="str">
        <f>IF(T740&lt;&gt;"","''habit'':"&amp;"''"&amp;T740&amp;"'',","")</f>
        <v/>
      </c>
      <c r="CL740" s="41" t="str">
        <f>IF(U740&lt;&gt;"","''life cycle habit'':"&amp;"''"&amp;U740&amp;"'',","")</f>
        <v/>
      </c>
      <c r="CM740" s="41" t="str">
        <f>IF(V740&lt;&gt;"","''graminoidHabit'':"&amp;"''"&amp;V740&amp;"'',","")</f>
        <v/>
      </c>
      <c r="CN740" s="41" t="str">
        <f>IF(W740&lt;&gt;"","''flower color'':"&amp;"''"&amp;W740&amp;"'',","")</f>
        <v/>
      </c>
      <c r="CO740" s="41" t="str">
        <f>IF(X740&lt;&gt;"","''heightInCentimeters'':"&amp;X740&amp;",","")</f>
        <v/>
      </c>
      <c r="CP740" s="41" t="str">
        <f>IF(Y740&lt;&gt;"",Y740,"")</f>
        <v/>
      </c>
      <c r="CQ740" s="41" t="str">
        <f t="shared" si="129"/>
        <v/>
      </c>
      <c r="CR740" s="42" t="str">
        <f t="shared" si="130"/>
        <v/>
      </c>
      <c r="CS740" t="str">
        <f t="shared" si="131"/>
        <v/>
      </c>
      <c r="CT740" t="str">
        <f>IF(L740="Y","tissue","")</f>
        <v/>
      </c>
      <c r="CU740" t="str">
        <f>IF(L740="Y","in collection","")</f>
        <v/>
      </c>
      <c r="CV740" t="str">
        <f>IF(L740="Y","dessicated","")</f>
        <v/>
      </c>
    </row>
    <row r="741" spans="1:100" ht="16.5" x14ac:dyDescent="0.3">
      <c r="A741" s="7"/>
      <c r="B741" s="19"/>
      <c r="C741" s="19"/>
      <c r="D741" s="19"/>
      <c r="E741" s="19"/>
      <c r="F741" s="19"/>
      <c r="G741" s="10"/>
      <c r="H741" s="14"/>
      <c r="I741" s="19"/>
      <c r="J741" s="19"/>
      <c r="K741" s="10"/>
      <c r="L741" s="19"/>
      <c r="M741" s="19"/>
      <c r="N741" s="19"/>
      <c r="O741" s="19"/>
      <c r="P741" s="19"/>
      <c r="Q741" s="24"/>
      <c r="R741" s="14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29"/>
      <c r="AL741" s="29"/>
      <c r="AM741" s="7"/>
      <c r="AN741" s="7"/>
      <c r="AO741" s="7"/>
      <c r="AP741" s="19"/>
      <c r="AQ741" s="19"/>
      <c r="AR741" s="19"/>
      <c r="AS741" s="14"/>
      <c r="AT741" s="19"/>
      <c r="AU741" s="19"/>
      <c r="AV741" s="19"/>
      <c r="AW741" s="14"/>
      <c r="AX741" s="19"/>
      <c r="AY741" s="19"/>
      <c r="AZ741" s="19"/>
      <c r="BA741" s="19"/>
      <c r="BB741" s="19"/>
      <c r="BC741" s="19"/>
      <c r="BD741" s="19"/>
      <c r="BE741" s="19"/>
      <c r="BF741" s="14"/>
      <c r="BG741" s="35" t="str">
        <f>IF(BB741&lt;&gt;"","&lt;a href='https://www.inaturalist.org/observations/"&amp;BB741&amp;" 'target='_blank' style='color: blue'&gt;iNaturalist Record: "&amp;BB741&amp;"&lt;/a&gt; ","")</f>
        <v/>
      </c>
      <c r="BH741" s="36" t="str">
        <f>IF(AT741&lt;&gt;"",AT741&amp;". ","")</f>
        <v/>
      </c>
      <c r="BI741" s="36" t="str">
        <f>IF(AV741&lt;&gt;"","Land use/disturbance history: "&amp;AV741&amp;". ","")</f>
        <v/>
      </c>
      <c r="BJ741" s="36" t="str">
        <f>IF(AW741&lt;&gt;"","Slope in degrees: "&amp;AW741&amp;". ","")</f>
        <v/>
      </c>
      <c r="BK741" s="36" t="str">
        <f>IF(AX741&lt;&gt;"","Slope aspect: "&amp;AX741&amp;". ","")</f>
        <v/>
      </c>
      <c r="BL741" s="36" t="str">
        <f>IF(AY741&lt;&gt;"","Soil description: "&amp;AY741&amp;". ","")</f>
        <v/>
      </c>
      <c r="BM741" s="36" t="str">
        <f>IF(BA741&lt;&gt;"","Terrain: "&amp;BA741&amp;". ","")</f>
        <v/>
      </c>
      <c r="BN741" s="36" t="str">
        <f t="shared" si="121"/>
        <v/>
      </c>
      <c r="BO741" t="str">
        <f t="shared" si="122"/>
        <v/>
      </c>
      <c r="BP741" t="str">
        <f>IF(BD741&lt;&gt;"","Permit: "&amp;BD741,"")</f>
        <v/>
      </c>
      <c r="BQ741" s="41" t="str">
        <f>IF(AA741="Abundant","Estimated frequency within viewshed: Abundant (&gt;500).",IF(AA741="Common","Estimated frequency within viewshed: Common (101-500).",IF(AA741="Frequent","Estimated frequency within viewshed: Frequent (11-100).",IF(AA741="Occasional","Estimated frequency within viewshed: Occasional (6-10).",IF(AA741="Rare","Estimated frequency within viewshed: Rare (1-5).","")))))</f>
        <v/>
      </c>
      <c r="BR741" s="41" t="str">
        <f>IF(B741&lt;&gt;"",B741&amp;". ","")</f>
        <v/>
      </c>
      <c r="BS741" s="41" t="str">
        <f>IF(M741="Same individual","Tissue sample collected.",IF(M741="Same population","Tissue sample collected from another individual in the same population.",""))</f>
        <v/>
      </c>
      <c r="BT741" s="41" t="str">
        <f>IF(R741&lt;&gt;"","Seed sample collected from "&amp;R741&amp;" plants within the same population.","")</f>
        <v/>
      </c>
      <c r="BU741" s="41" t="str">
        <f>IF(AB741&lt;&gt;"",AB741&amp;". ","")</f>
        <v/>
      </c>
      <c r="BV741" s="41" t="str">
        <f>IF(AE741&lt;&gt;"","Landowner: "&amp;AE741&amp;".","")</f>
        <v/>
      </c>
      <c r="BW741" s="41" t="str">
        <f>IF(AF741&lt;&gt;"","Element Occurrence ID: "&amp;AF741&amp;".","")</f>
        <v/>
      </c>
      <c r="BX741" s="41" t="str">
        <f t="shared" si="123"/>
        <v/>
      </c>
      <c r="BY741" t="str">
        <f t="shared" si="124"/>
        <v/>
      </c>
      <c r="BZ741" s="41" t="str">
        <f t="shared" si="125"/>
        <v/>
      </c>
      <c r="CA741" t="str">
        <f t="shared" si="126"/>
        <v/>
      </c>
      <c r="CB741" s="41" t="str">
        <f>IF(AU741&lt;&gt;"","Area immediately surrounding specimen: "&amp;AU741&amp;".","")</f>
        <v/>
      </c>
      <c r="CC741" s="41" t="str">
        <f>IF(T741&lt;&gt;"","Habit: "&amp;T741&amp;".","")</f>
        <v/>
      </c>
      <c r="CD741" s="41" t="str">
        <f>IF(U741&lt;&gt;"","Life history habit: "&amp;U741&amp;".","")</f>
        <v/>
      </c>
      <c r="CE741" s="41" t="str">
        <f>IF(V741&lt;&gt;"","Graminoid habit: "&amp;V741&amp;".","")</f>
        <v/>
      </c>
      <c r="CF741" s="41" t="str">
        <f>IF(W741&lt;&gt;"","Flower color: "&amp;W741&amp;".","")</f>
        <v/>
      </c>
      <c r="CG741" s="41" t="str">
        <f>IF(X741&lt;&gt;"","Height in centimeters: "&amp;X741&amp;".","")</f>
        <v/>
      </c>
      <c r="CH741" s="41" t="str">
        <f>IF(Y741&lt;&gt;"",Y741&amp;".","")</f>
        <v/>
      </c>
      <c r="CI741" s="41" t="str">
        <f t="shared" si="127"/>
        <v/>
      </c>
      <c r="CJ741" t="str">
        <f t="shared" si="128"/>
        <v/>
      </c>
      <c r="CK741" s="41" t="str">
        <f>IF(T741&lt;&gt;"","''habit'':"&amp;"''"&amp;T741&amp;"'',","")</f>
        <v/>
      </c>
      <c r="CL741" s="41" t="str">
        <f>IF(U741&lt;&gt;"","''life cycle habit'':"&amp;"''"&amp;U741&amp;"'',","")</f>
        <v/>
      </c>
      <c r="CM741" s="41" t="str">
        <f>IF(V741&lt;&gt;"","''graminoidHabit'':"&amp;"''"&amp;V741&amp;"'',","")</f>
        <v/>
      </c>
      <c r="CN741" s="41" t="str">
        <f>IF(W741&lt;&gt;"","''flower color'':"&amp;"''"&amp;W741&amp;"'',","")</f>
        <v/>
      </c>
      <c r="CO741" s="41" t="str">
        <f>IF(X741&lt;&gt;"","''heightInCentimeters'':"&amp;X741&amp;",","")</f>
        <v/>
      </c>
      <c r="CP741" s="41" t="str">
        <f>IF(Y741&lt;&gt;"",Y741,"")</f>
        <v/>
      </c>
      <c r="CQ741" s="41" t="str">
        <f t="shared" si="129"/>
        <v/>
      </c>
      <c r="CR741" s="42" t="str">
        <f t="shared" si="130"/>
        <v/>
      </c>
      <c r="CS741" t="str">
        <f t="shared" si="131"/>
        <v/>
      </c>
      <c r="CT741" t="str">
        <f>IF(L741="Y","tissue","")</f>
        <v/>
      </c>
      <c r="CU741" t="str">
        <f>IF(L741="Y","in collection","")</f>
        <v/>
      </c>
      <c r="CV741" t="str">
        <f>IF(L741="Y","dessicated","")</f>
        <v/>
      </c>
    </row>
    <row r="742" spans="1:100" ht="16.5" x14ac:dyDescent="0.3">
      <c r="A742" s="7"/>
      <c r="B742" s="19"/>
      <c r="C742" s="19"/>
      <c r="D742" s="19"/>
      <c r="E742" s="19"/>
      <c r="F742" s="19"/>
      <c r="G742" s="10"/>
      <c r="H742" s="14"/>
      <c r="I742" s="19"/>
      <c r="J742" s="19"/>
      <c r="K742" s="10"/>
      <c r="L742" s="19"/>
      <c r="M742" s="19"/>
      <c r="N742" s="19"/>
      <c r="O742" s="19"/>
      <c r="P742" s="19"/>
      <c r="Q742" s="24"/>
      <c r="R742" s="14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29"/>
      <c r="AL742" s="29"/>
      <c r="AM742" s="7"/>
      <c r="AN742" s="7"/>
      <c r="AO742" s="7"/>
      <c r="AP742" s="19"/>
      <c r="AQ742" s="19"/>
      <c r="AR742" s="19"/>
      <c r="AS742" s="14"/>
      <c r="AT742" s="19"/>
      <c r="AU742" s="19"/>
      <c r="AV742" s="19"/>
      <c r="AW742" s="14"/>
      <c r="AX742" s="19"/>
      <c r="AY742" s="19"/>
      <c r="AZ742" s="19"/>
      <c r="BA742" s="19"/>
      <c r="BB742" s="19"/>
      <c r="BC742" s="19"/>
      <c r="BD742" s="19"/>
      <c r="BE742" s="19"/>
      <c r="BF742" s="14"/>
      <c r="BG742" s="35" t="str">
        <f>IF(BB742&lt;&gt;"","&lt;a href='https://www.inaturalist.org/observations/"&amp;BB742&amp;" 'target='_blank' style='color: blue'&gt;iNaturalist Record: "&amp;BB742&amp;"&lt;/a&gt; ","")</f>
        <v/>
      </c>
      <c r="BH742" s="36" t="str">
        <f>IF(AT742&lt;&gt;"",AT742&amp;". ","")</f>
        <v/>
      </c>
      <c r="BI742" s="36" t="str">
        <f>IF(AV742&lt;&gt;"","Land use/disturbance history: "&amp;AV742&amp;". ","")</f>
        <v/>
      </c>
      <c r="BJ742" s="36" t="str">
        <f>IF(AW742&lt;&gt;"","Slope in degrees: "&amp;AW742&amp;". ","")</f>
        <v/>
      </c>
      <c r="BK742" s="36" t="str">
        <f>IF(AX742&lt;&gt;"","Slope aspect: "&amp;AX742&amp;". ","")</f>
        <v/>
      </c>
      <c r="BL742" s="36" t="str">
        <f>IF(AY742&lt;&gt;"","Soil description: "&amp;AY742&amp;". ","")</f>
        <v/>
      </c>
      <c r="BM742" s="36" t="str">
        <f>IF(BA742&lt;&gt;"","Terrain: "&amp;BA742&amp;". ","")</f>
        <v/>
      </c>
      <c r="BN742" s="36" t="str">
        <f t="shared" si="121"/>
        <v/>
      </c>
      <c r="BO742" t="str">
        <f t="shared" si="122"/>
        <v/>
      </c>
      <c r="BP742" t="str">
        <f>IF(BD742&lt;&gt;"","Permit: "&amp;BD742,"")</f>
        <v/>
      </c>
      <c r="BQ742" s="41" t="str">
        <f>IF(AA742="Abundant","Estimated frequency within viewshed: Abundant (&gt;500).",IF(AA742="Common","Estimated frequency within viewshed: Common (101-500).",IF(AA742="Frequent","Estimated frequency within viewshed: Frequent (11-100).",IF(AA742="Occasional","Estimated frequency within viewshed: Occasional (6-10).",IF(AA742="Rare","Estimated frequency within viewshed: Rare (1-5).","")))))</f>
        <v/>
      </c>
      <c r="BR742" s="41" t="str">
        <f>IF(B742&lt;&gt;"",B742&amp;". ","")</f>
        <v/>
      </c>
      <c r="BS742" s="41" t="str">
        <f>IF(M742="Same individual","Tissue sample collected.",IF(M742="Same population","Tissue sample collected from another individual in the same population.",""))</f>
        <v/>
      </c>
      <c r="BT742" s="41" t="str">
        <f>IF(R742&lt;&gt;"","Seed sample collected from "&amp;R742&amp;" plants within the same population.","")</f>
        <v/>
      </c>
      <c r="BU742" s="41" t="str">
        <f>IF(AB742&lt;&gt;"",AB742&amp;". ","")</f>
        <v/>
      </c>
      <c r="BV742" s="41" t="str">
        <f>IF(AE742&lt;&gt;"","Landowner: "&amp;AE742&amp;".","")</f>
        <v/>
      </c>
      <c r="BW742" s="41" t="str">
        <f>IF(AF742&lt;&gt;"","Element Occurrence ID: "&amp;AF742&amp;".","")</f>
        <v/>
      </c>
      <c r="BX742" s="41" t="str">
        <f t="shared" si="123"/>
        <v/>
      </c>
      <c r="BY742" t="str">
        <f t="shared" si="124"/>
        <v/>
      </c>
      <c r="BZ742" s="41" t="str">
        <f t="shared" si="125"/>
        <v/>
      </c>
      <c r="CA742" t="str">
        <f t="shared" si="126"/>
        <v/>
      </c>
      <c r="CB742" s="41" t="str">
        <f>IF(AU742&lt;&gt;"","Area immediately surrounding specimen: "&amp;AU742&amp;".","")</f>
        <v/>
      </c>
      <c r="CC742" s="41" t="str">
        <f>IF(T742&lt;&gt;"","Habit: "&amp;T742&amp;".","")</f>
        <v/>
      </c>
      <c r="CD742" s="41" t="str">
        <f>IF(U742&lt;&gt;"","Life history habit: "&amp;U742&amp;".","")</f>
        <v/>
      </c>
      <c r="CE742" s="41" t="str">
        <f>IF(V742&lt;&gt;"","Graminoid habit: "&amp;V742&amp;".","")</f>
        <v/>
      </c>
      <c r="CF742" s="41" t="str">
        <f>IF(W742&lt;&gt;"","Flower color: "&amp;W742&amp;".","")</f>
        <v/>
      </c>
      <c r="CG742" s="41" t="str">
        <f>IF(X742&lt;&gt;"","Height in centimeters: "&amp;X742&amp;".","")</f>
        <v/>
      </c>
      <c r="CH742" s="41" t="str">
        <f>IF(Y742&lt;&gt;"",Y742&amp;".","")</f>
        <v/>
      </c>
      <c r="CI742" s="41" t="str">
        <f t="shared" si="127"/>
        <v/>
      </c>
      <c r="CJ742" t="str">
        <f t="shared" si="128"/>
        <v/>
      </c>
      <c r="CK742" s="41" t="str">
        <f>IF(T742&lt;&gt;"","''habit'':"&amp;"''"&amp;T742&amp;"'',","")</f>
        <v/>
      </c>
      <c r="CL742" s="41" t="str">
        <f>IF(U742&lt;&gt;"","''life cycle habit'':"&amp;"''"&amp;U742&amp;"'',","")</f>
        <v/>
      </c>
      <c r="CM742" s="41" t="str">
        <f>IF(V742&lt;&gt;"","''graminoidHabit'':"&amp;"''"&amp;V742&amp;"'',","")</f>
        <v/>
      </c>
      <c r="CN742" s="41" t="str">
        <f>IF(W742&lt;&gt;"","''flower color'':"&amp;"''"&amp;W742&amp;"'',","")</f>
        <v/>
      </c>
      <c r="CO742" s="41" t="str">
        <f>IF(X742&lt;&gt;"","''heightInCentimeters'':"&amp;X742&amp;",","")</f>
        <v/>
      </c>
      <c r="CP742" s="41" t="str">
        <f>IF(Y742&lt;&gt;"",Y742,"")</f>
        <v/>
      </c>
      <c r="CQ742" s="41" t="str">
        <f t="shared" si="129"/>
        <v/>
      </c>
      <c r="CR742" s="42" t="str">
        <f t="shared" si="130"/>
        <v/>
      </c>
      <c r="CS742" t="str">
        <f t="shared" si="131"/>
        <v/>
      </c>
      <c r="CT742" t="str">
        <f>IF(L742="Y","tissue","")</f>
        <v/>
      </c>
      <c r="CU742" t="str">
        <f>IF(L742="Y","in collection","")</f>
        <v/>
      </c>
      <c r="CV742" t="str">
        <f>IF(L742="Y","dessicated","")</f>
        <v/>
      </c>
    </row>
    <row r="743" spans="1:100" ht="16.5" x14ac:dyDescent="0.3">
      <c r="A743" s="7"/>
      <c r="B743" s="19"/>
      <c r="C743" s="19"/>
      <c r="D743" s="19"/>
      <c r="E743" s="19"/>
      <c r="F743" s="19"/>
      <c r="G743" s="10"/>
      <c r="H743" s="14"/>
      <c r="I743" s="19"/>
      <c r="J743" s="19"/>
      <c r="K743" s="10"/>
      <c r="L743" s="19"/>
      <c r="M743" s="19"/>
      <c r="N743" s="19"/>
      <c r="O743" s="19"/>
      <c r="P743" s="19"/>
      <c r="Q743" s="24"/>
      <c r="R743" s="14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29"/>
      <c r="AL743" s="29"/>
      <c r="AM743" s="7"/>
      <c r="AN743" s="7"/>
      <c r="AO743" s="7"/>
      <c r="AP743" s="19"/>
      <c r="AQ743" s="19"/>
      <c r="AR743" s="19"/>
      <c r="AS743" s="14"/>
      <c r="AT743" s="19"/>
      <c r="AU743" s="19"/>
      <c r="AV743" s="19"/>
      <c r="AW743" s="14"/>
      <c r="AX743" s="19"/>
      <c r="AY743" s="19"/>
      <c r="AZ743" s="19"/>
      <c r="BA743" s="19"/>
      <c r="BB743" s="19"/>
      <c r="BC743" s="19"/>
      <c r="BD743" s="19"/>
      <c r="BE743" s="19"/>
      <c r="BF743" s="14"/>
      <c r="BG743" s="35" t="str">
        <f>IF(BB743&lt;&gt;"","&lt;a href='https://www.inaturalist.org/observations/"&amp;BB743&amp;" 'target='_blank' style='color: blue'&gt;iNaturalist Record: "&amp;BB743&amp;"&lt;/a&gt; ","")</f>
        <v/>
      </c>
      <c r="BH743" s="36" t="str">
        <f>IF(AT743&lt;&gt;"",AT743&amp;". ","")</f>
        <v/>
      </c>
      <c r="BI743" s="36" t="str">
        <f>IF(AV743&lt;&gt;"","Land use/disturbance history: "&amp;AV743&amp;". ","")</f>
        <v/>
      </c>
      <c r="BJ743" s="36" t="str">
        <f>IF(AW743&lt;&gt;"","Slope in degrees: "&amp;AW743&amp;". ","")</f>
        <v/>
      </c>
      <c r="BK743" s="36" t="str">
        <f>IF(AX743&lt;&gt;"","Slope aspect: "&amp;AX743&amp;". ","")</f>
        <v/>
      </c>
      <c r="BL743" s="36" t="str">
        <f>IF(AY743&lt;&gt;"","Soil description: "&amp;AY743&amp;". ","")</f>
        <v/>
      </c>
      <c r="BM743" s="36" t="str">
        <f>IF(BA743&lt;&gt;"","Terrain: "&amp;BA743&amp;". ","")</f>
        <v/>
      </c>
      <c r="BN743" s="36" t="str">
        <f t="shared" si="121"/>
        <v/>
      </c>
      <c r="BO743" t="str">
        <f t="shared" si="122"/>
        <v/>
      </c>
      <c r="BP743" t="str">
        <f>IF(BD743&lt;&gt;"","Permit: "&amp;BD743,"")</f>
        <v/>
      </c>
      <c r="BQ743" s="41" t="str">
        <f>IF(AA743="Abundant","Estimated frequency within viewshed: Abundant (&gt;500).",IF(AA743="Common","Estimated frequency within viewshed: Common (101-500).",IF(AA743="Frequent","Estimated frequency within viewshed: Frequent (11-100).",IF(AA743="Occasional","Estimated frequency within viewshed: Occasional (6-10).",IF(AA743="Rare","Estimated frequency within viewshed: Rare (1-5).","")))))</f>
        <v/>
      </c>
      <c r="BR743" s="41" t="str">
        <f>IF(B743&lt;&gt;"",B743&amp;". ","")</f>
        <v/>
      </c>
      <c r="BS743" s="41" t="str">
        <f>IF(M743="Same individual","Tissue sample collected.",IF(M743="Same population","Tissue sample collected from another individual in the same population.",""))</f>
        <v/>
      </c>
      <c r="BT743" s="41" t="str">
        <f>IF(R743&lt;&gt;"","Seed sample collected from "&amp;R743&amp;" plants within the same population.","")</f>
        <v/>
      </c>
      <c r="BU743" s="41" t="str">
        <f>IF(AB743&lt;&gt;"",AB743&amp;". ","")</f>
        <v/>
      </c>
      <c r="BV743" s="41" t="str">
        <f>IF(AE743&lt;&gt;"","Landowner: "&amp;AE743&amp;".","")</f>
        <v/>
      </c>
      <c r="BW743" s="41" t="str">
        <f>IF(AF743&lt;&gt;"","Element Occurrence ID: "&amp;AF743&amp;".","")</f>
        <v/>
      </c>
      <c r="BX743" s="41" t="str">
        <f t="shared" si="123"/>
        <v/>
      </c>
      <c r="BY743" t="str">
        <f t="shared" si="124"/>
        <v/>
      </c>
      <c r="BZ743" s="41" t="str">
        <f t="shared" si="125"/>
        <v/>
      </c>
      <c r="CA743" t="str">
        <f t="shared" si="126"/>
        <v/>
      </c>
      <c r="CB743" s="41" t="str">
        <f>IF(AU743&lt;&gt;"","Area immediately surrounding specimen: "&amp;AU743&amp;".","")</f>
        <v/>
      </c>
      <c r="CC743" s="41" t="str">
        <f>IF(T743&lt;&gt;"","Habit: "&amp;T743&amp;".","")</f>
        <v/>
      </c>
      <c r="CD743" s="41" t="str">
        <f>IF(U743&lt;&gt;"","Life history habit: "&amp;U743&amp;".","")</f>
        <v/>
      </c>
      <c r="CE743" s="41" t="str">
        <f>IF(V743&lt;&gt;"","Graminoid habit: "&amp;V743&amp;".","")</f>
        <v/>
      </c>
      <c r="CF743" s="41" t="str">
        <f>IF(W743&lt;&gt;"","Flower color: "&amp;W743&amp;".","")</f>
        <v/>
      </c>
      <c r="CG743" s="41" t="str">
        <f>IF(X743&lt;&gt;"","Height in centimeters: "&amp;X743&amp;".","")</f>
        <v/>
      </c>
      <c r="CH743" s="41" t="str">
        <f>IF(Y743&lt;&gt;"",Y743&amp;".","")</f>
        <v/>
      </c>
      <c r="CI743" s="41" t="str">
        <f t="shared" si="127"/>
        <v/>
      </c>
      <c r="CJ743" t="str">
        <f t="shared" si="128"/>
        <v/>
      </c>
      <c r="CK743" s="41" t="str">
        <f>IF(T743&lt;&gt;"","''habit'':"&amp;"''"&amp;T743&amp;"'',","")</f>
        <v/>
      </c>
      <c r="CL743" s="41" t="str">
        <f>IF(U743&lt;&gt;"","''life cycle habit'':"&amp;"''"&amp;U743&amp;"'',","")</f>
        <v/>
      </c>
      <c r="CM743" s="41" t="str">
        <f>IF(V743&lt;&gt;"","''graminoidHabit'':"&amp;"''"&amp;V743&amp;"'',","")</f>
        <v/>
      </c>
      <c r="CN743" s="41" t="str">
        <f>IF(W743&lt;&gt;"","''flower color'':"&amp;"''"&amp;W743&amp;"'',","")</f>
        <v/>
      </c>
      <c r="CO743" s="41" t="str">
        <f>IF(X743&lt;&gt;"","''heightInCentimeters'':"&amp;X743&amp;",","")</f>
        <v/>
      </c>
      <c r="CP743" s="41" t="str">
        <f>IF(Y743&lt;&gt;"",Y743,"")</f>
        <v/>
      </c>
      <c r="CQ743" s="41" t="str">
        <f t="shared" si="129"/>
        <v/>
      </c>
      <c r="CR743" s="42" t="str">
        <f t="shared" si="130"/>
        <v/>
      </c>
      <c r="CS743" t="str">
        <f t="shared" si="131"/>
        <v/>
      </c>
      <c r="CT743" t="str">
        <f>IF(L743="Y","tissue","")</f>
        <v/>
      </c>
      <c r="CU743" t="str">
        <f>IF(L743="Y","in collection","")</f>
        <v/>
      </c>
      <c r="CV743" t="str">
        <f>IF(L743="Y","dessicated","")</f>
        <v/>
      </c>
    </row>
    <row r="744" spans="1:100" ht="16.5" x14ac:dyDescent="0.3">
      <c r="A744" s="7"/>
      <c r="B744" s="19"/>
      <c r="C744" s="19"/>
      <c r="D744" s="19"/>
      <c r="E744" s="19"/>
      <c r="F744" s="19"/>
      <c r="G744" s="10"/>
      <c r="H744" s="14"/>
      <c r="I744" s="19"/>
      <c r="J744" s="19"/>
      <c r="K744" s="10"/>
      <c r="L744" s="19"/>
      <c r="M744" s="19"/>
      <c r="N744" s="19"/>
      <c r="O744" s="19"/>
      <c r="P744" s="19"/>
      <c r="Q744" s="24"/>
      <c r="R744" s="14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29"/>
      <c r="AL744" s="29"/>
      <c r="AM744" s="7"/>
      <c r="AN744" s="7"/>
      <c r="AO744" s="7"/>
      <c r="AP744" s="19"/>
      <c r="AQ744" s="19"/>
      <c r="AR744" s="19"/>
      <c r="AS744" s="14"/>
      <c r="AT744" s="19"/>
      <c r="AU744" s="19"/>
      <c r="AV744" s="19"/>
      <c r="AW744" s="14"/>
      <c r="AX744" s="19"/>
      <c r="AY744" s="19"/>
      <c r="AZ744" s="19"/>
      <c r="BA744" s="19"/>
      <c r="BB744" s="19"/>
      <c r="BC744" s="19"/>
      <c r="BD744" s="19"/>
      <c r="BE744" s="19"/>
      <c r="BF744" s="14"/>
      <c r="BG744" s="35" t="str">
        <f>IF(BB744&lt;&gt;"","&lt;a href='https://www.inaturalist.org/observations/"&amp;BB744&amp;" 'target='_blank' style='color: blue'&gt;iNaturalist Record: "&amp;BB744&amp;"&lt;/a&gt; ","")</f>
        <v/>
      </c>
      <c r="BH744" s="36" t="str">
        <f>IF(AT744&lt;&gt;"",AT744&amp;". ","")</f>
        <v/>
      </c>
      <c r="BI744" s="36" t="str">
        <f>IF(AV744&lt;&gt;"","Land use/disturbance history: "&amp;AV744&amp;". ","")</f>
        <v/>
      </c>
      <c r="BJ744" s="36" t="str">
        <f>IF(AW744&lt;&gt;"","Slope in degrees: "&amp;AW744&amp;". ","")</f>
        <v/>
      </c>
      <c r="BK744" s="36" t="str">
        <f>IF(AX744&lt;&gt;"","Slope aspect: "&amp;AX744&amp;". ","")</f>
        <v/>
      </c>
      <c r="BL744" s="36" t="str">
        <f>IF(AY744&lt;&gt;"","Soil description: "&amp;AY744&amp;". ","")</f>
        <v/>
      </c>
      <c r="BM744" s="36" t="str">
        <f>IF(BA744&lt;&gt;"","Terrain: "&amp;BA744&amp;". ","")</f>
        <v/>
      </c>
      <c r="BN744" s="36" t="str">
        <f t="shared" si="121"/>
        <v/>
      </c>
      <c r="BO744" t="str">
        <f t="shared" si="122"/>
        <v/>
      </c>
      <c r="BP744" t="str">
        <f>IF(BD744&lt;&gt;"","Permit: "&amp;BD744,"")</f>
        <v/>
      </c>
      <c r="BQ744" s="41" t="str">
        <f>IF(AA744="Abundant","Estimated frequency within viewshed: Abundant (&gt;500).",IF(AA744="Common","Estimated frequency within viewshed: Common (101-500).",IF(AA744="Frequent","Estimated frequency within viewshed: Frequent (11-100).",IF(AA744="Occasional","Estimated frequency within viewshed: Occasional (6-10).",IF(AA744="Rare","Estimated frequency within viewshed: Rare (1-5).","")))))</f>
        <v/>
      </c>
      <c r="BR744" s="41" t="str">
        <f>IF(B744&lt;&gt;"",B744&amp;". ","")</f>
        <v/>
      </c>
      <c r="BS744" s="41" t="str">
        <f>IF(M744="Same individual","Tissue sample collected.",IF(M744="Same population","Tissue sample collected from another individual in the same population.",""))</f>
        <v/>
      </c>
      <c r="BT744" s="41" t="str">
        <f>IF(R744&lt;&gt;"","Seed sample collected from "&amp;R744&amp;" plants within the same population.","")</f>
        <v/>
      </c>
      <c r="BU744" s="41" t="str">
        <f>IF(AB744&lt;&gt;"",AB744&amp;". ","")</f>
        <v/>
      </c>
      <c r="BV744" s="41" t="str">
        <f>IF(AE744&lt;&gt;"","Landowner: "&amp;AE744&amp;".","")</f>
        <v/>
      </c>
      <c r="BW744" s="41" t="str">
        <f>IF(AF744&lt;&gt;"","Element Occurrence ID: "&amp;AF744&amp;".","")</f>
        <v/>
      </c>
      <c r="BX744" s="41" t="str">
        <f t="shared" si="123"/>
        <v/>
      </c>
      <c r="BY744" t="str">
        <f t="shared" si="124"/>
        <v/>
      </c>
      <c r="BZ744" s="41" t="str">
        <f t="shared" si="125"/>
        <v/>
      </c>
      <c r="CA744" t="str">
        <f t="shared" si="126"/>
        <v/>
      </c>
      <c r="CB744" s="41" t="str">
        <f>IF(AU744&lt;&gt;"","Area immediately surrounding specimen: "&amp;AU744&amp;".","")</f>
        <v/>
      </c>
      <c r="CC744" s="41" t="str">
        <f>IF(T744&lt;&gt;"","Habit: "&amp;T744&amp;".","")</f>
        <v/>
      </c>
      <c r="CD744" s="41" t="str">
        <f>IF(U744&lt;&gt;"","Life history habit: "&amp;U744&amp;".","")</f>
        <v/>
      </c>
      <c r="CE744" s="41" t="str">
        <f>IF(V744&lt;&gt;"","Graminoid habit: "&amp;V744&amp;".","")</f>
        <v/>
      </c>
      <c r="CF744" s="41" t="str">
        <f>IF(W744&lt;&gt;"","Flower color: "&amp;W744&amp;".","")</f>
        <v/>
      </c>
      <c r="CG744" s="41" t="str">
        <f>IF(X744&lt;&gt;"","Height in centimeters: "&amp;X744&amp;".","")</f>
        <v/>
      </c>
      <c r="CH744" s="41" t="str">
        <f>IF(Y744&lt;&gt;"",Y744&amp;".","")</f>
        <v/>
      </c>
      <c r="CI744" s="41" t="str">
        <f t="shared" si="127"/>
        <v/>
      </c>
      <c r="CJ744" t="str">
        <f t="shared" si="128"/>
        <v/>
      </c>
      <c r="CK744" s="41" t="str">
        <f>IF(T744&lt;&gt;"","''habit'':"&amp;"''"&amp;T744&amp;"'',","")</f>
        <v/>
      </c>
      <c r="CL744" s="41" t="str">
        <f>IF(U744&lt;&gt;"","''life cycle habit'':"&amp;"''"&amp;U744&amp;"'',","")</f>
        <v/>
      </c>
      <c r="CM744" s="41" t="str">
        <f>IF(V744&lt;&gt;"","''graminoidHabit'':"&amp;"''"&amp;V744&amp;"'',","")</f>
        <v/>
      </c>
      <c r="CN744" s="41" t="str">
        <f>IF(W744&lt;&gt;"","''flower color'':"&amp;"''"&amp;W744&amp;"'',","")</f>
        <v/>
      </c>
      <c r="CO744" s="41" t="str">
        <f>IF(X744&lt;&gt;"","''heightInCentimeters'':"&amp;X744&amp;",","")</f>
        <v/>
      </c>
      <c r="CP744" s="41" t="str">
        <f>IF(Y744&lt;&gt;"",Y744,"")</f>
        <v/>
      </c>
      <c r="CQ744" s="41" t="str">
        <f t="shared" si="129"/>
        <v/>
      </c>
      <c r="CR744" s="42" t="str">
        <f t="shared" si="130"/>
        <v/>
      </c>
      <c r="CS744" t="str">
        <f t="shared" si="131"/>
        <v/>
      </c>
      <c r="CT744" t="str">
        <f>IF(L744="Y","tissue","")</f>
        <v/>
      </c>
      <c r="CU744" t="str">
        <f>IF(L744="Y","in collection","")</f>
        <v/>
      </c>
      <c r="CV744" t="str">
        <f>IF(L744="Y","dessicated","")</f>
        <v/>
      </c>
    </row>
    <row r="745" spans="1:100" ht="16.5" x14ac:dyDescent="0.3">
      <c r="A745" s="7"/>
      <c r="B745" s="19"/>
      <c r="C745" s="19"/>
      <c r="D745" s="19"/>
      <c r="E745" s="19"/>
      <c r="F745" s="19"/>
      <c r="G745" s="10"/>
      <c r="H745" s="14"/>
      <c r="I745" s="19"/>
      <c r="J745" s="19"/>
      <c r="K745" s="10"/>
      <c r="L745" s="19"/>
      <c r="M745" s="19"/>
      <c r="N745" s="19"/>
      <c r="O745" s="19"/>
      <c r="P745" s="19"/>
      <c r="Q745" s="24"/>
      <c r="R745" s="14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29"/>
      <c r="AL745" s="29"/>
      <c r="AM745" s="7"/>
      <c r="AN745" s="7"/>
      <c r="AO745" s="7"/>
      <c r="AP745" s="19"/>
      <c r="AQ745" s="19"/>
      <c r="AR745" s="19"/>
      <c r="AS745" s="14"/>
      <c r="AT745" s="19"/>
      <c r="AU745" s="19"/>
      <c r="AV745" s="19"/>
      <c r="AW745" s="14"/>
      <c r="AX745" s="19"/>
      <c r="AY745" s="19"/>
      <c r="AZ745" s="19"/>
      <c r="BA745" s="19"/>
      <c r="BB745" s="19"/>
      <c r="BC745" s="19"/>
      <c r="BD745" s="19"/>
      <c r="BE745" s="19"/>
      <c r="BF745" s="14"/>
      <c r="BG745" s="35" t="str">
        <f>IF(BB745&lt;&gt;"","&lt;a href='https://www.inaturalist.org/observations/"&amp;BB745&amp;" 'target='_blank' style='color: blue'&gt;iNaturalist Record: "&amp;BB745&amp;"&lt;/a&gt; ","")</f>
        <v/>
      </c>
      <c r="BH745" s="36" t="str">
        <f>IF(AT745&lt;&gt;"",AT745&amp;". ","")</f>
        <v/>
      </c>
      <c r="BI745" s="36" t="str">
        <f>IF(AV745&lt;&gt;"","Land use/disturbance history: "&amp;AV745&amp;". ","")</f>
        <v/>
      </c>
      <c r="BJ745" s="36" t="str">
        <f>IF(AW745&lt;&gt;"","Slope in degrees: "&amp;AW745&amp;". ","")</f>
        <v/>
      </c>
      <c r="BK745" s="36" t="str">
        <f>IF(AX745&lt;&gt;"","Slope aspect: "&amp;AX745&amp;". ","")</f>
        <v/>
      </c>
      <c r="BL745" s="36" t="str">
        <f>IF(AY745&lt;&gt;"","Soil description: "&amp;AY745&amp;". ","")</f>
        <v/>
      </c>
      <c r="BM745" s="36" t="str">
        <f>IF(BA745&lt;&gt;"","Terrain: "&amp;BA745&amp;". ","")</f>
        <v/>
      </c>
      <c r="BN745" s="36" t="str">
        <f t="shared" si="121"/>
        <v/>
      </c>
      <c r="BO745" t="str">
        <f t="shared" si="122"/>
        <v/>
      </c>
      <c r="BP745" t="str">
        <f>IF(BD745&lt;&gt;"","Permit: "&amp;BD745,"")</f>
        <v/>
      </c>
      <c r="BQ745" s="41" t="str">
        <f>IF(AA745="Abundant","Estimated frequency within viewshed: Abundant (&gt;500).",IF(AA745="Common","Estimated frequency within viewshed: Common (101-500).",IF(AA745="Frequent","Estimated frequency within viewshed: Frequent (11-100).",IF(AA745="Occasional","Estimated frequency within viewshed: Occasional (6-10).",IF(AA745="Rare","Estimated frequency within viewshed: Rare (1-5).","")))))</f>
        <v/>
      </c>
      <c r="BR745" s="41" t="str">
        <f>IF(B745&lt;&gt;"",B745&amp;". ","")</f>
        <v/>
      </c>
      <c r="BS745" s="41" t="str">
        <f>IF(M745="Same individual","Tissue sample collected.",IF(M745="Same population","Tissue sample collected from another individual in the same population.",""))</f>
        <v/>
      </c>
      <c r="BT745" s="41" t="str">
        <f>IF(R745&lt;&gt;"","Seed sample collected from "&amp;R745&amp;" plants within the same population.","")</f>
        <v/>
      </c>
      <c r="BU745" s="41" t="str">
        <f>IF(AB745&lt;&gt;"",AB745&amp;". ","")</f>
        <v/>
      </c>
      <c r="BV745" s="41" t="str">
        <f>IF(AE745&lt;&gt;"","Landowner: "&amp;AE745&amp;".","")</f>
        <v/>
      </c>
      <c r="BW745" s="41" t="str">
        <f>IF(AF745&lt;&gt;"","Element Occurrence ID: "&amp;AF745&amp;".","")</f>
        <v/>
      </c>
      <c r="BX745" s="41" t="str">
        <f t="shared" si="123"/>
        <v/>
      </c>
      <c r="BY745" t="str">
        <f t="shared" si="124"/>
        <v/>
      </c>
      <c r="BZ745" s="41" t="str">
        <f t="shared" si="125"/>
        <v/>
      </c>
      <c r="CA745" t="str">
        <f t="shared" si="126"/>
        <v/>
      </c>
      <c r="CB745" s="41" t="str">
        <f>IF(AU745&lt;&gt;"","Area immediately surrounding specimen: "&amp;AU745&amp;".","")</f>
        <v/>
      </c>
      <c r="CC745" s="41" t="str">
        <f>IF(T745&lt;&gt;"","Habit: "&amp;T745&amp;".","")</f>
        <v/>
      </c>
      <c r="CD745" s="41" t="str">
        <f>IF(U745&lt;&gt;"","Life history habit: "&amp;U745&amp;".","")</f>
        <v/>
      </c>
      <c r="CE745" s="41" t="str">
        <f>IF(V745&lt;&gt;"","Graminoid habit: "&amp;V745&amp;".","")</f>
        <v/>
      </c>
      <c r="CF745" s="41" t="str">
        <f>IF(W745&lt;&gt;"","Flower color: "&amp;W745&amp;".","")</f>
        <v/>
      </c>
      <c r="CG745" s="41" t="str">
        <f>IF(X745&lt;&gt;"","Height in centimeters: "&amp;X745&amp;".","")</f>
        <v/>
      </c>
      <c r="CH745" s="41" t="str">
        <f>IF(Y745&lt;&gt;"",Y745&amp;".","")</f>
        <v/>
      </c>
      <c r="CI745" s="41" t="str">
        <f t="shared" si="127"/>
        <v/>
      </c>
      <c r="CJ745" t="str">
        <f t="shared" si="128"/>
        <v/>
      </c>
      <c r="CK745" s="41" t="str">
        <f>IF(T745&lt;&gt;"","''habit'':"&amp;"''"&amp;T745&amp;"'',","")</f>
        <v/>
      </c>
      <c r="CL745" s="41" t="str">
        <f>IF(U745&lt;&gt;"","''life cycle habit'':"&amp;"''"&amp;U745&amp;"'',","")</f>
        <v/>
      </c>
      <c r="CM745" s="41" t="str">
        <f>IF(V745&lt;&gt;"","''graminoidHabit'':"&amp;"''"&amp;V745&amp;"'',","")</f>
        <v/>
      </c>
      <c r="CN745" s="41" t="str">
        <f>IF(W745&lt;&gt;"","''flower color'':"&amp;"''"&amp;W745&amp;"'',","")</f>
        <v/>
      </c>
      <c r="CO745" s="41" t="str">
        <f>IF(X745&lt;&gt;"","''heightInCentimeters'':"&amp;X745&amp;",","")</f>
        <v/>
      </c>
      <c r="CP745" s="41" t="str">
        <f>IF(Y745&lt;&gt;"",Y745,"")</f>
        <v/>
      </c>
      <c r="CQ745" s="41" t="str">
        <f t="shared" si="129"/>
        <v/>
      </c>
      <c r="CR745" s="42" t="str">
        <f t="shared" si="130"/>
        <v/>
      </c>
      <c r="CS745" t="str">
        <f t="shared" si="131"/>
        <v/>
      </c>
      <c r="CT745" t="str">
        <f>IF(L745="Y","tissue","")</f>
        <v/>
      </c>
      <c r="CU745" t="str">
        <f>IF(L745="Y","in collection","")</f>
        <v/>
      </c>
      <c r="CV745" t="str">
        <f>IF(L745="Y","dessicated","")</f>
        <v/>
      </c>
    </row>
    <row r="746" spans="1:100" ht="16.5" x14ac:dyDescent="0.3">
      <c r="A746" s="7"/>
      <c r="B746" s="19"/>
      <c r="C746" s="19"/>
      <c r="D746" s="19"/>
      <c r="E746" s="19"/>
      <c r="F746" s="19"/>
      <c r="G746" s="10"/>
      <c r="H746" s="14"/>
      <c r="I746" s="19"/>
      <c r="J746" s="19"/>
      <c r="K746" s="10"/>
      <c r="L746" s="19"/>
      <c r="M746" s="19"/>
      <c r="N746" s="19"/>
      <c r="O746" s="19"/>
      <c r="P746" s="19"/>
      <c r="Q746" s="24"/>
      <c r="R746" s="14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29"/>
      <c r="AL746" s="29"/>
      <c r="AM746" s="7"/>
      <c r="AN746" s="7"/>
      <c r="AO746" s="7"/>
      <c r="AP746" s="19"/>
      <c r="AQ746" s="19"/>
      <c r="AR746" s="19"/>
      <c r="AS746" s="14"/>
      <c r="AT746" s="19"/>
      <c r="AU746" s="19"/>
      <c r="AV746" s="19"/>
      <c r="AW746" s="14"/>
      <c r="AX746" s="19"/>
      <c r="AY746" s="19"/>
      <c r="AZ746" s="19"/>
      <c r="BA746" s="19"/>
      <c r="BB746" s="19"/>
      <c r="BC746" s="19"/>
      <c r="BD746" s="19"/>
      <c r="BE746" s="19"/>
      <c r="BF746" s="14"/>
      <c r="BG746" s="35" t="str">
        <f>IF(BB746&lt;&gt;"","&lt;a href='https://www.inaturalist.org/observations/"&amp;BB746&amp;" 'target='_blank' style='color: blue'&gt;iNaturalist Record: "&amp;BB746&amp;"&lt;/a&gt; ","")</f>
        <v/>
      </c>
      <c r="BH746" s="36" t="str">
        <f>IF(AT746&lt;&gt;"",AT746&amp;". ","")</f>
        <v/>
      </c>
      <c r="BI746" s="36" t="str">
        <f>IF(AV746&lt;&gt;"","Land use/disturbance history: "&amp;AV746&amp;". ","")</f>
        <v/>
      </c>
      <c r="BJ746" s="36" t="str">
        <f>IF(AW746&lt;&gt;"","Slope in degrees: "&amp;AW746&amp;". ","")</f>
        <v/>
      </c>
      <c r="BK746" s="36" t="str">
        <f>IF(AX746&lt;&gt;"","Slope aspect: "&amp;AX746&amp;". ","")</f>
        <v/>
      </c>
      <c r="BL746" s="36" t="str">
        <f>IF(AY746&lt;&gt;"","Soil description: "&amp;AY746&amp;". ","")</f>
        <v/>
      </c>
      <c r="BM746" s="36" t="str">
        <f>IF(BA746&lt;&gt;"","Terrain: "&amp;BA746&amp;". ","")</f>
        <v/>
      </c>
      <c r="BN746" s="36" t="str">
        <f t="shared" si="121"/>
        <v/>
      </c>
      <c r="BO746" t="str">
        <f t="shared" si="122"/>
        <v/>
      </c>
      <c r="BP746" t="str">
        <f>IF(BD746&lt;&gt;"","Permit: "&amp;BD746,"")</f>
        <v/>
      </c>
      <c r="BQ746" s="41" t="str">
        <f>IF(AA746="Abundant","Estimated frequency within viewshed: Abundant (&gt;500).",IF(AA746="Common","Estimated frequency within viewshed: Common (101-500).",IF(AA746="Frequent","Estimated frequency within viewshed: Frequent (11-100).",IF(AA746="Occasional","Estimated frequency within viewshed: Occasional (6-10).",IF(AA746="Rare","Estimated frequency within viewshed: Rare (1-5).","")))))</f>
        <v/>
      </c>
      <c r="BR746" s="41" t="str">
        <f>IF(B746&lt;&gt;"",B746&amp;". ","")</f>
        <v/>
      </c>
      <c r="BS746" s="41" t="str">
        <f>IF(M746="Same individual","Tissue sample collected.",IF(M746="Same population","Tissue sample collected from another individual in the same population.",""))</f>
        <v/>
      </c>
      <c r="BT746" s="41" t="str">
        <f>IF(R746&lt;&gt;"","Seed sample collected from "&amp;R746&amp;" plants within the same population.","")</f>
        <v/>
      </c>
      <c r="BU746" s="41" t="str">
        <f>IF(AB746&lt;&gt;"",AB746&amp;". ","")</f>
        <v/>
      </c>
      <c r="BV746" s="41" t="str">
        <f>IF(AE746&lt;&gt;"","Landowner: "&amp;AE746&amp;".","")</f>
        <v/>
      </c>
      <c r="BW746" s="41" t="str">
        <f>IF(AF746&lt;&gt;"","Element Occurrence ID: "&amp;AF746&amp;".","")</f>
        <v/>
      </c>
      <c r="BX746" s="41" t="str">
        <f t="shared" si="123"/>
        <v/>
      </c>
      <c r="BY746" t="str">
        <f t="shared" si="124"/>
        <v/>
      </c>
      <c r="BZ746" s="41" t="str">
        <f t="shared" si="125"/>
        <v/>
      </c>
      <c r="CA746" t="str">
        <f t="shared" si="126"/>
        <v/>
      </c>
      <c r="CB746" s="41" t="str">
        <f>IF(AU746&lt;&gt;"","Area immediately surrounding specimen: "&amp;AU746&amp;".","")</f>
        <v/>
      </c>
      <c r="CC746" s="41" t="str">
        <f>IF(T746&lt;&gt;"","Habit: "&amp;T746&amp;".","")</f>
        <v/>
      </c>
      <c r="CD746" s="41" t="str">
        <f>IF(U746&lt;&gt;"","Life history habit: "&amp;U746&amp;".","")</f>
        <v/>
      </c>
      <c r="CE746" s="41" t="str">
        <f>IF(V746&lt;&gt;"","Graminoid habit: "&amp;V746&amp;".","")</f>
        <v/>
      </c>
      <c r="CF746" s="41" t="str">
        <f>IF(W746&lt;&gt;"","Flower color: "&amp;W746&amp;".","")</f>
        <v/>
      </c>
      <c r="CG746" s="41" t="str">
        <f>IF(X746&lt;&gt;"","Height in centimeters: "&amp;X746&amp;".","")</f>
        <v/>
      </c>
      <c r="CH746" s="41" t="str">
        <f>IF(Y746&lt;&gt;"",Y746&amp;".","")</f>
        <v/>
      </c>
      <c r="CI746" s="41" t="str">
        <f t="shared" si="127"/>
        <v/>
      </c>
      <c r="CJ746" t="str">
        <f t="shared" si="128"/>
        <v/>
      </c>
      <c r="CK746" s="41" t="str">
        <f>IF(T746&lt;&gt;"","''habit'':"&amp;"''"&amp;T746&amp;"'',","")</f>
        <v/>
      </c>
      <c r="CL746" s="41" t="str">
        <f>IF(U746&lt;&gt;"","''life cycle habit'':"&amp;"''"&amp;U746&amp;"'',","")</f>
        <v/>
      </c>
      <c r="CM746" s="41" t="str">
        <f>IF(V746&lt;&gt;"","''graminoidHabit'':"&amp;"''"&amp;V746&amp;"'',","")</f>
        <v/>
      </c>
      <c r="CN746" s="41" t="str">
        <f>IF(W746&lt;&gt;"","''flower color'':"&amp;"''"&amp;W746&amp;"'',","")</f>
        <v/>
      </c>
      <c r="CO746" s="41" t="str">
        <f>IF(X746&lt;&gt;"","''heightInCentimeters'':"&amp;X746&amp;",","")</f>
        <v/>
      </c>
      <c r="CP746" s="41" t="str">
        <f>IF(Y746&lt;&gt;"",Y746,"")</f>
        <v/>
      </c>
      <c r="CQ746" s="41" t="str">
        <f t="shared" si="129"/>
        <v/>
      </c>
      <c r="CR746" s="42" t="str">
        <f t="shared" si="130"/>
        <v/>
      </c>
      <c r="CS746" t="str">
        <f t="shared" si="131"/>
        <v/>
      </c>
      <c r="CT746" t="str">
        <f>IF(L746="Y","tissue","")</f>
        <v/>
      </c>
      <c r="CU746" t="str">
        <f>IF(L746="Y","in collection","")</f>
        <v/>
      </c>
      <c r="CV746" t="str">
        <f>IF(L746="Y","dessicated","")</f>
        <v/>
      </c>
    </row>
    <row r="747" spans="1:100" ht="16.5" x14ac:dyDescent="0.3">
      <c r="A747" s="7"/>
      <c r="B747" s="19"/>
      <c r="C747" s="19"/>
      <c r="D747" s="19"/>
      <c r="E747" s="19"/>
      <c r="F747" s="19"/>
      <c r="G747" s="10"/>
      <c r="H747" s="14"/>
      <c r="I747" s="19"/>
      <c r="J747" s="19"/>
      <c r="K747" s="10"/>
      <c r="L747" s="19"/>
      <c r="M747" s="19"/>
      <c r="N747" s="19"/>
      <c r="O747" s="19"/>
      <c r="P747" s="19"/>
      <c r="Q747" s="24"/>
      <c r="R747" s="14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29"/>
      <c r="AL747" s="29"/>
      <c r="AM747" s="7"/>
      <c r="AN747" s="7"/>
      <c r="AO747" s="7"/>
      <c r="AP747" s="19"/>
      <c r="AQ747" s="19"/>
      <c r="AR747" s="19"/>
      <c r="AS747" s="14"/>
      <c r="AT747" s="19"/>
      <c r="AU747" s="19"/>
      <c r="AV747" s="19"/>
      <c r="AW747" s="14"/>
      <c r="AX747" s="19"/>
      <c r="AY747" s="19"/>
      <c r="AZ747" s="19"/>
      <c r="BA747" s="19"/>
      <c r="BB747" s="19"/>
      <c r="BC747" s="19"/>
      <c r="BD747" s="19"/>
      <c r="BE747" s="19"/>
      <c r="BF747" s="14"/>
      <c r="BG747" s="35" t="str">
        <f>IF(BB747&lt;&gt;"","&lt;a href='https://www.inaturalist.org/observations/"&amp;BB747&amp;" 'target='_blank' style='color: blue'&gt;iNaturalist Record: "&amp;BB747&amp;"&lt;/a&gt; ","")</f>
        <v/>
      </c>
      <c r="BH747" s="36" t="str">
        <f>IF(AT747&lt;&gt;"",AT747&amp;". ","")</f>
        <v/>
      </c>
      <c r="BI747" s="36" t="str">
        <f>IF(AV747&lt;&gt;"","Land use/disturbance history: "&amp;AV747&amp;". ","")</f>
        <v/>
      </c>
      <c r="BJ747" s="36" t="str">
        <f>IF(AW747&lt;&gt;"","Slope in degrees: "&amp;AW747&amp;". ","")</f>
        <v/>
      </c>
      <c r="BK747" s="36" t="str">
        <f>IF(AX747&lt;&gt;"","Slope aspect: "&amp;AX747&amp;". ","")</f>
        <v/>
      </c>
      <c r="BL747" s="36" t="str">
        <f>IF(AY747&lt;&gt;"","Soil description: "&amp;AY747&amp;". ","")</f>
        <v/>
      </c>
      <c r="BM747" s="36" t="str">
        <f>IF(BA747&lt;&gt;"","Terrain: "&amp;BA747&amp;". ","")</f>
        <v/>
      </c>
      <c r="BN747" s="36" t="str">
        <f t="shared" si="121"/>
        <v/>
      </c>
      <c r="BO747" t="str">
        <f t="shared" si="122"/>
        <v/>
      </c>
      <c r="BP747" t="str">
        <f>IF(BD747&lt;&gt;"","Permit: "&amp;BD747,"")</f>
        <v/>
      </c>
      <c r="BQ747" s="41" t="str">
        <f>IF(AA747="Abundant","Estimated frequency within viewshed: Abundant (&gt;500).",IF(AA747="Common","Estimated frequency within viewshed: Common (101-500).",IF(AA747="Frequent","Estimated frequency within viewshed: Frequent (11-100).",IF(AA747="Occasional","Estimated frequency within viewshed: Occasional (6-10).",IF(AA747="Rare","Estimated frequency within viewshed: Rare (1-5).","")))))</f>
        <v/>
      </c>
      <c r="BR747" s="41" t="str">
        <f>IF(B747&lt;&gt;"",B747&amp;". ","")</f>
        <v/>
      </c>
      <c r="BS747" s="41" t="str">
        <f>IF(M747="Same individual","Tissue sample collected.",IF(M747="Same population","Tissue sample collected from another individual in the same population.",""))</f>
        <v/>
      </c>
      <c r="BT747" s="41" t="str">
        <f>IF(R747&lt;&gt;"","Seed sample collected from "&amp;R747&amp;" plants within the same population.","")</f>
        <v/>
      </c>
      <c r="BU747" s="41" t="str">
        <f>IF(AB747&lt;&gt;"",AB747&amp;". ","")</f>
        <v/>
      </c>
      <c r="BV747" s="41" t="str">
        <f>IF(AE747&lt;&gt;"","Landowner: "&amp;AE747&amp;".","")</f>
        <v/>
      </c>
      <c r="BW747" s="41" t="str">
        <f>IF(AF747&lt;&gt;"","Element Occurrence ID: "&amp;AF747&amp;".","")</f>
        <v/>
      </c>
      <c r="BX747" s="41" t="str">
        <f t="shared" si="123"/>
        <v/>
      </c>
      <c r="BY747" t="str">
        <f t="shared" si="124"/>
        <v/>
      </c>
      <c r="BZ747" s="41" t="str">
        <f t="shared" si="125"/>
        <v/>
      </c>
      <c r="CA747" t="str">
        <f t="shared" si="126"/>
        <v/>
      </c>
      <c r="CB747" s="41" t="str">
        <f>IF(AU747&lt;&gt;"","Area immediately surrounding specimen: "&amp;AU747&amp;".","")</f>
        <v/>
      </c>
      <c r="CC747" s="41" t="str">
        <f>IF(T747&lt;&gt;"","Habit: "&amp;T747&amp;".","")</f>
        <v/>
      </c>
      <c r="CD747" s="41" t="str">
        <f>IF(U747&lt;&gt;"","Life history habit: "&amp;U747&amp;".","")</f>
        <v/>
      </c>
      <c r="CE747" s="41" t="str">
        <f>IF(V747&lt;&gt;"","Graminoid habit: "&amp;V747&amp;".","")</f>
        <v/>
      </c>
      <c r="CF747" s="41" t="str">
        <f>IF(W747&lt;&gt;"","Flower color: "&amp;W747&amp;".","")</f>
        <v/>
      </c>
      <c r="CG747" s="41" t="str">
        <f>IF(X747&lt;&gt;"","Height in centimeters: "&amp;X747&amp;".","")</f>
        <v/>
      </c>
      <c r="CH747" s="41" t="str">
        <f>IF(Y747&lt;&gt;"",Y747&amp;".","")</f>
        <v/>
      </c>
      <c r="CI747" s="41" t="str">
        <f t="shared" si="127"/>
        <v/>
      </c>
      <c r="CJ747" t="str">
        <f t="shared" si="128"/>
        <v/>
      </c>
      <c r="CK747" s="41" t="str">
        <f>IF(T747&lt;&gt;"","''habit'':"&amp;"''"&amp;T747&amp;"'',","")</f>
        <v/>
      </c>
      <c r="CL747" s="41" t="str">
        <f>IF(U747&lt;&gt;"","''life cycle habit'':"&amp;"''"&amp;U747&amp;"'',","")</f>
        <v/>
      </c>
      <c r="CM747" s="41" t="str">
        <f>IF(V747&lt;&gt;"","''graminoidHabit'':"&amp;"''"&amp;V747&amp;"'',","")</f>
        <v/>
      </c>
      <c r="CN747" s="41" t="str">
        <f>IF(W747&lt;&gt;"","''flower color'':"&amp;"''"&amp;W747&amp;"'',","")</f>
        <v/>
      </c>
      <c r="CO747" s="41" t="str">
        <f>IF(X747&lt;&gt;"","''heightInCentimeters'':"&amp;X747&amp;",","")</f>
        <v/>
      </c>
      <c r="CP747" s="41" t="str">
        <f>IF(Y747&lt;&gt;"",Y747,"")</f>
        <v/>
      </c>
      <c r="CQ747" s="41" t="str">
        <f t="shared" si="129"/>
        <v/>
      </c>
      <c r="CR747" s="42" t="str">
        <f t="shared" si="130"/>
        <v/>
      </c>
      <c r="CS747" t="str">
        <f t="shared" si="131"/>
        <v/>
      </c>
      <c r="CT747" t="str">
        <f>IF(L747="Y","tissue","")</f>
        <v/>
      </c>
      <c r="CU747" t="str">
        <f>IF(L747="Y","in collection","")</f>
        <v/>
      </c>
      <c r="CV747" t="str">
        <f>IF(L747="Y","dessicated","")</f>
        <v/>
      </c>
    </row>
    <row r="748" spans="1:100" ht="16.5" x14ac:dyDescent="0.3">
      <c r="A748" s="7"/>
      <c r="B748" s="19"/>
      <c r="C748" s="19"/>
      <c r="D748" s="19"/>
      <c r="E748" s="19"/>
      <c r="F748" s="19"/>
      <c r="G748" s="10"/>
      <c r="H748" s="14"/>
      <c r="I748" s="19"/>
      <c r="J748" s="19"/>
      <c r="K748" s="10"/>
      <c r="L748" s="19"/>
      <c r="M748" s="19"/>
      <c r="N748" s="19"/>
      <c r="O748" s="19"/>
      <c r="P748" s="19"/>
      <c r="Q748" s="24"/>
      <c r="R748" s="14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29"/>
      <c r="AL748" s="29"/>
      <c r="AM748" s="7"/>
      <c r="AN748" s="7"/>
      <c r="AO748" s="7"/>
      <c r="AP748" s="19"/>
      <c r="AQ748" s="19"/>
      <c r="AR748" s="19"/>
      <c r="AS748" s="14"/>
      <c r="AT748" s="19"/>
      <c r="AU748" s="19"/>
      <c r="AV748" s="19"/>
      <c r="AW748" s="14"/>
      <c r="AX748" s="19"/>
      <c r="AY748" s="19"/>
      <c r="AZ748" s="19"/>
      <c r="BA748" s="19"/>
      <c r="BB748" s="19"/>
      <c r="BC748" s="19"/>
      <c r="BD748" s="19"/>
      <c r="BE748" s="19"/>
      <c r="BF748" s="14"/>
      <c r="BG748" s="35" t="str">
        <f>IF(BB748&lt;&gt;"","&lt;a href='https://www.inaturalist.org/observations/"&amp;BB748&amp;" 'target='_blank' style='color: blue'&gt;iNaturalist Record: "&amp;BB748&amp;"&lt;/a&gt; ","")</f>
        <v/>
      </c>
      <c r="BH748" s="36" t="str">
        <f>IF(AT748&lt;&gt;"",AT748&amp;". ","")</f>
        <v/>
      </c>
      <c r="BI748" s="36" t="str">
        <f>IF(AV748&lt;&gt;"","Land use/disturbance history: "&amp;AV748&amp;". ","")</f>
        <v/>
      </c>
      <c r="BJ748" s="36" t="str">
        <f>IF(AW748&lt;&gt;"","Slope in degrees: "&amp;AW748&amp;". ","")</f>
        <v/>
      </c>
      <c r="BK748" s="36" t="str">
        <f>IF(AX748&lt;&gt;"","Slope aspect: "&amp;AX748&amp;". ","")</f>
        <v/>
      </c>
      <c r="BL748" s="36" t="str">
        <f>IF(AY748&lt;&gt;"","Soil description: "&amp;AY748&amp;". ","")</f>
        <v/>
      </c>
      <c r="BM748" s="36" t="str">
        <f>IF(BA748&lt;&gt;"","Terrain: "&amp;BA748&amp;". ","")</f>
        <v/>
      </c>
      <c r="BN748" s="36" t="str">
        <f t="shared" si="121"/>
        <v/>
      </c>
      <c r="BO748" t="str">
        <f t="shared" si="122"/>
        <v/>
      </c>
      <c r="BP748" t="str">
        <f>IF(BD748&lt;&gt;"","Permit: "&amp;BD748,"")</f>
        <v/>
      </c>
      <c r="BQ748" s="41" t="str">
        <f>IF(AA748="Abundant","Estimated frequency within viewshed: Abundant (&gt;500).",IF(AA748="Common","Estimated frequency within viewshed: Common (101-500).",IF(AA748="Frequent","Estimated frequency within viewshed: Frequent (11-100).",IF(AA748="Occasional","Estimated frequency within viewshed: Occasional (6-10).",IF(AA748="Rare","Estimated frequency within viewshed: Rare (1-5).","")))))</f>
        <v/>
      </c>
      <c r="BR748" s="41" t="str">
        <f>IF(B748&lt;&gt;"",B748&amp;". ","")</f>
        <v/>
      </c>
      <c r="BS748" s="41" t="str">
        <f>IF(M748="Same individual","Tissue sample collected.",IF(M748="Same population","Tissue sample collected from another individual in the same population.",""))</f>
        <v/>
      </c>
      <c r="BT748" s="41" t="str">
        <f>IF(R748&lt;&gt;"","Seed sample collected from "&amp;R748&amp;" plants within the same population.","")</f>
        <v/>
      </c>
      <c r="BU748" s="41" t="str">
        <f>IF(AB748&lt;&gt;"",AB748&amp;". ","")</f>
        <v/>
      </c>
      <c r="BV748" s="41" t="str">
        <f>IF(AE748&lt;&gt;"","Landowner: "&amp;AE748&amp;".","")</f>
        <v/>
      </c>
      <c r="BW748" s="41" t="str">
        <f>IF(AF748&lt;&gt;"","Element Occurrence ID: "&amp;AF748&amp;".","")</f>
        <v/>
      </c>
      <c r="BX748" s="41" t="str">
        <f t="shared" si="123"/>
        <v/>
      </c>
      <c r="BY748" t="str">
        <f t="shared" si="124"/>
        <v/>
      </c>
      <c r="BZ748" s="41" t="str">
        <f t="shared" si="125"/>
        <v/>
      </c>
      <c r="CA748" t="str">
        <f t="shared" si="126"/>
        <v/>
      </c>
      <c r="CB748" s="41" t="str">
        <f>IF(AU748&lt;&gt;"","Area immediately surrounding specimen: "&amp;AU748&amp;".","")</f>
        <v/>
      </c>
      <c r="CC748" s="41" t="str">
        <f>IF(T748&lt;&gt;"","Habit: "&amp;T748&amp;".","")</f>
        <v/>
      </c>
      <c r="CD748" s="41" t="str">
        <f>IF(U748&lt;&gt;"","Life history habit: "&amp;U748&amp;".","")</f>
        <v/>
      </c>
      <c r="CE748" s="41" t="str">
        <f>IF(V748&lt;&gt;"","Graminoid habit: "&amp;V748&amp;".","")</f>
        <v/>
      </c>
      <c r="CF748" s="41" t="str">
        <f>IF(W748&lt;&gt;"","Flower color: "&amp;W748&amp;".","")</f>
        <v/>
      </c>
      <c r="CG748" s="41" t="str">
        <f>IF(X748&lt;&gt;"","Height in centimeters: "&amp;X748&amp;".","")</f>
        <v/>
      </c>
      <c r="CH748" s="41" t="str">
        <f>IF(Y748&lt;&gt;"",Y748&amp;".","")</f>
        <v/>
      </c>
      <c r="CI748" s="41" t="str">
        <f t="shared" si="127"/>
        <v/>
      </c>
      <c r="CJ748" t="str">
        <f t="shared" si="128"/>
        <v/>
      </c>
      <c r="CK748" s="41" t="str">
        <f>IF(T748&lt;&gt;"","''habit'':"&amp;"''"&amp;T748&amp;"'',","")</f>
        <v/>
      </c>
      <c r="CL748" s="41" t="str">
        <f>IF(U748&lt;&gt;"","''life cycle habit'':"&amp;"''"&amp;U748&amp;"'',","")</f>
        <v/>
      </c>
      <c r="CM748" s="41" t="str">
        <f>IF(V748&lt;&gt;"","''graminoidHabit'':"&amp;"''"&amp;V748&amp;"'',","")</f>
        <v/>
      </c>
      <c r="CN748" s="41" t="str">
        <f>IF(W748&lt;&gt;"","''flower color'':"&amp;"''"&amp;W748&amp;"'',","")</f>
        <v/>
      </c>
      <c r="CO748" s="41" t="str">
        <f>IF(X748&lt;&gt;"","''heightInCentimeters'':"&amp;X748&amp;",","")</f>
        <v/>
      </c>
      <c r="CP748" s="41" t="str">
        <f>IF(Y748&lt;&gt;"",Y748,"")</f>
        <v/>
      </c>
      <c r="CQ748" s="41" t="str">
        <f t="shared" si="129"/>
        <v/>
      </c>
      <c r="CR748" s="42" t="str">
        <f t="shared" si="130"/>
        <v/>
      </c>
      <c r="CS748" t="str">
        <f t="shared" si="131"/>
        <v/>
      </c>
      <c r="CT748" t="str">
        <f>IF(L748="Y","tissue","")</f>
        <v/>
      </c>
      <c r="CU748" t="str">
        <f>IF(L748="Y","in collection","")</f>
        <v/>
      </c>
      <c r="CV748" t="str">
        <f>IF(L748="Y","dessicated","")</f>
        <v/>
      </c>
    </row>
    <row r="749" spans="1:100" ht="16.5" x14ac:dyDescent="0.3">
      <c r="A749" s="7"/>
      <c r="B749" s="19"/>
      <c r="C749" s="19"/>
      <c r="D749" s="19"/>
      <c r="E749" s="19"/>
      <c r="F749" s="19"/>
      <c r="G749" s="10"/>
      <c r="H749" s="14"/>
      <c r="I749" s="19"/>
      <c r="J749" s="19"/>
      <c r="K749" s="10"/>
      <c r="L749" s="19"/>
      <c r="M749" s="19"/>
      <c r="N749" s="19"/>
      <c r="O749" s="19"/>
      <c r="P749" s="19"/>
      <c r="Q749" s="24"/>
      <c r="R749" s="14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29"/>
      <c r="AL749" s="29"/>
      <c r="AM749" s="7"/>
      <c r="AN749" s="7"/>
      <c r="AO749" s="7"/>
      <c r="AP749" s="19"/>
      <c r="AQ749" s="19"/>
      <c r="AR749" s="19"/>
      <c r="AS749" s="14"/>
      <c r="AT749" s="19"/>
      <c r="AU749" s="19"/>
      <c r="AV749" s="19"/>
      <c r="AW749" s="14"/>
      <c r="AX749" s="19"/>
      <c r="AY749" s="19"/>
      <c r="AZ749" s="19"/>
      <c r="BA749" s="19"/>
      <c r="BB749" s="19"/>
      <c r="BC749" s="19"/>
      <c r="BD749" s="19"/>
      <c r="BE749" s="19"/>
      <c r="BF749" s="14"/>
      <c r="BG749" s="35" t="str">
        <f>IF(BB749&lt;&gt;"","&lt;a href='https://www.inaturalist.org/observations/"&amp;BB749&amp;" 'target='_blank' style='color: blue'&gt;iNaturalist Record: "&amp;BB749&amp;"&lt;/a&gt; ","")</f>
        <v/>
      </c>
      <c r="BH749" s="36" t="str">
        <f>IF(AT749&lt;&gt;"",AT749&amp;". ","")</f>
        <v/>
      </c>
      <c r="BI749" s="36" t="str">
        <f>IF(AV749&lt;&gt;"","Land use/disturbance history: "&amp;AV749&amp;". ","")</f>
        <v/>
      </c>
      <c r="BJ749" s="36" t="str">
        <f>IF(AW749&lt;&gt;"","Slope in degrees: "&amp;AW749&amp;". ","")</f>
        <v/>
      </c>
      <c r="BK749" s="36" t="str">
        <f>IF(AX749&lt;&gt;"","Slope aspect: "&amp;AX749&amp;". ","")</f>
        <v/>
      </c>
      <c r="BL749" s="36" t="str">
        <f>IF(AY749&lt;&gt;"","Soil description: "&amp;AY749&amp;". ","")</f>
        <v/>
      </c>
      <c r="BM749" s="36" t="str">
        <f>IF(BA749&lt;&gt;"","Terrain: "&amp;BA749&amp;". ","")</f>
        <v/>
      </c>
      <c r="BN749" s="36" t="str">
        <f t="shared" si="121"/>
        <v/>
      </c>
      <c r="BO749" t="str">
        <f t="shared" si="122"/>
        <v/>
      </c>
      <c r="BP749" t="str">
        <f>IF(BD749&lt;&gt;"","Permit: "&amp;BD749,"")</f>
        <v/>
      </c>
      <c r="BQ749" s="41" t="str">
        <f>IF(AA749="Abundant","Estimated frequency within viewshed: Abundant (&gt;500).",IF(AA749="Common","Estimated frequency within viewshed: Common (101-500).",IF(AA749="Frequent","Estimated frequency within viewshed: Frequent (11-100).",IF(AA749="Occasional","Estimated frequency within viewshed: Occasional (6-10).",IF(AA749="Rare","Estimated frequency within viewshed: Rare (1-5).","")))))</f>
        <v/>
      </c>
      <c r="BR749" s="41" t="str">
        <f>IF(B749&lt;&gt;"",B749&amp;". ","")</f>
        <v/>
      </c>
      <c r="BS749" s="41" t="str">
        <f>IF(M749="Same individual","Tissue sample collected.",IF(M749="Same population","Tissue sample collected from another individual in the same population.",""))</f>
        <v/>
      </c>
      <c r="BT749" s="41" t="str">
        <f>IF(R749&lt;&gt;"","Seed sample collected from "&amp;R749&amp;" plants within the same population.","")</f>
        <v/>
      </c>
      <c r="BU749" s="41" t="str">
        <f>IF(AB749&lt;&gt;"",AB749&amp;". ","")</f>
        <v/>
      </c>
      <c r="BV749" s="41" t="str">
        <f>IF(AE749&lt;&gt;"","Landowner: "&amp;AE749&amp;".","")</f>
        <v/>
      </c>
      <c r="BW749" s="41" t="str">
        <f>IF(AF749&lt;&gt;"","Element Occurrence ID: "&amp;AF749&amp;".","")</f>
        <v/>
      </c>
      <c r="BX749" s="41" t="str">
        <f t="shared" si="123"/>
        <v/>
      </c>
      <c r="BY749" t="str">
        <f t="shared" si="124"/>
        <v/>
      </c>
      <c r="BZ749" s="41" t="str">
        <f t="shared" si="125"/>
        <v/>
      </c>
      <c r="CA749" t="str">
        <f t="shared" si="126"/>
        <v/>
      </c>
      <c r="CB749" s="41" t="str">
        <f>IF(AU749&lt;&gt;"","Area immediately surrounding specimen: "&amp;AU749&amp;".","")</f>
        <v/>
      </c>
      <c r="CC749" s="41" t="str">
        <f>IF(T749&lt;&gt;"","Habit: "&amp;T749&amp;".","")</f>
        <v/>
      </c>
      <c r="CD749" s="41" t="str">
        <f>IF(U749&lt;&gt;"","Life history habit: "&amp;U749&amp;".","")</f>
        <v/>
      </c>
      <c r="CE749" s="41" t="str">
        <f>IF(V749&lt;&gt;"","Graminoid habit: "&amp;V749&amp;".","")</f>
        <v/>
      </c>
      <c r="CF749" s="41" t="str">
        <f>IF(W749&lt;&gt;"","Flower color: "&amp;W749&amp;".","")</f>
        <v/>
      </c>
      <c r="CG749" s="41" t="str">
        <f>IF(X749&lt;&gt;"","Height in centimeters: "&amp;X749&amp;".","")</f>
        <v/>
      </c>
      <c r="CH749" s="41" t="str">
        <f>IF(Y749&lt;&gt;"",Y749&amp;".","")</f>
        <v/>
      </c>
      <c r="CI749" s="41" t="str">
        <f t="shared" si="127"/>
        <v/>
      </c>
      <c r="CJ749" t="str">
        <f t="shared" si="128"/>
        <v/>
      </c>
      <c r="CK749" s="41" t="str">
        <f>IF(T749&lt;&gt;"","''habit'':"&amp;"''"&amp;T749&amp;"'',","")</f>
        <v/>
      </c>
      <c r="CL749" s="41" t="str">
        <f>IF(U749&lt;&gt;"","''life cycle habit'':"&amp;"''"&amp;U749&amp;"'',","")</f>
        <v/>
      </c>
      <c r="CM749" s="41" t="str">
        <f>IF(V749&lt;&gt;"","''graminoidHabit'':"&amp;"''"&amp;V749&amp;"'',","")</f>
        <v/>
      </c>
      <c r="CN749" s="41" t="str">
        <f>IF(W749&lt;&gt;"","''flower color'':"&amp;"''"&amp;W749&amp;"'',","")</f>
        <v/>
      </c>
      <c r="CO749" s="41" t="str">
        <f>IF(X749&lt;&gt;"","''heightInCentimeters'':"&amp;X749&amp;",","")</f>
        <v/>
      </c>
      <c r="CP749" s="41" t="str">
        <f>IF(Y749&lt;&gt;"",Y749,"")</f>
        <v/>
      </c>
      <c r="CQ749" s="41" t="str">
        <f t="shared" si="129"/>
        <v/>
      </c>
      <c r="CR749" s="42" t="str">
        <f t="shared" si="130"/>
        <v/>
      </c>
      <c r="CS749" t="str">
        <f t="shared" si="131"/>
        <v/>
      </c>
      <c r="CT749" t="str">
        <f>IF(L749="Y","tissue","")</f>
        <v/>
      </c>
      <c r="CU749" t="str">
        <f>IF(L749="Y","in collection","")</f>
        <v/>
      </c>
      <c r="CV749" t="str">
        <f>IF(L749="Y","dessicated","")</f>
        <v/>
      </c>
    </row>
    <row r="750" spans="1:100" ht="16.5" x14ac:dyDescent="0.3">
      <c r="A750" s="7"/>
      <c r="B750" s="19"/>
      <c r="C750" s="19"/>
      <c r="D750" s="19"/>
      <c r="E750" s="19"/>
      <c r="F750" s="19"/>
      <c r="G750" s="10"/>
      <c r="H750" s="14"/>
      <c r="I750" s="19"/>
      <c r="J750" s="19"/>
      <c r="K750" s="10"/>
      <c r="L750" s="19"/>
      <c r="M750" s="19"/>
      <c r="N750" s="19"/>
      <c r="O750" s="19"/>
      <c r="P750" s="19"/>
      <c r="Q750" s="24"/>
      <c r="R750" s="14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29"/>
      <c r="AL750" s="29"/>
      <c r="AM750" s="7"/>
      <c r="AN750" s="7"/>
      <c r="AO750" s="7"/>
      <c r="AP750" s="19"/>
      <c r="AQ750" s="19"/>
      <c r="AR750" s="19"/>
      <c r="AS750" s="14"/>
      <c r="AT750" s="19"/>
      <c r="AU750" s="19"/>
      <c r="AV750" s="19"/>
      <c r="AW750" s="14"/>
      <c r="AX750" s="19"/>
      <c r="AY750" s="19"/>
      <c r="AZ750" s="19"/>
      <c r="BA750" s="19"/>
      <c r="BB750" s="19"/>
      <c r="BC750" s="19"/>
      <c r="BD750" s="19"/>
      <c r="BE750" s="19"/>
      <c r="BF750" s="14"/>
      <c r="BG750" s="35" t="str">
        <f>IF(BB750&lt;&gt;"","&lt;a href='https://www.inaturalist.org/observations/"&amp;BB750&amp;" 'target='_blank' style='color: blue'&gt;iNaturalist Record: "&amp;BB750&amp;"&lt;/a&gt; ","")</f>
        <v/>
      </c>
      <c r="BH750" s="36" t="str">
        <f>IF(AT750&lt;&gt;"",AT750&amp;". ","")</f>
        <v/>
      </c>
      <c r="BI750" s="36" t="str">
        <f>IF(AV750&lt;&gt;"","Land use/disturbance history: "&amp;AV750&amp;". ","")</f>
        <v/>
      </c>
      <c r="BJ750" s="36" t="str">
        <f>IF(AW750&lt;&gt;"","Slope in degrees: "&amp;AW750&amp;". ","")</f>
        <v/>
      </c>
      <c r="BK750" s="36" t="str">
        <f>IF(AX750&lt;&gt;"","Slope aspect: "&amp;AX750&amp;". ","")</f>
        <v/>
      </c>
      <c r="BL750" s="36" t="str">
        <f>IF(AY750&lt;&gt;"","Soil description: "&amp;AY750&amp;". ","")</f>
        <v/>
      </c>
      <c r="BM750" s="36" t="str">
        <f>IF(BA750&lt;&gt;"","Terrain: "&amp;BA750&amp;". ","")</f>
        <v/>
      </c>
      <c r="BN750" s="36" t="str">
        <f t="shared" si="121"/>
        <v/>
      </c>
      <c r="BO750" t="str">
        <f t="shared" si="122"/>
        <v/>
      </c>
      <c r="BP750" t="str">
        <f>IF(BD750&lt;&gt;"","Permit: "&amp;BD750,"")</f>
        <v/>
      </c>
      <c r="BQ750" s="41" t="str">
        <f>IF(AA750="Abundant","Estimated frequency within viewshed: Abundant (&gt;500).",IF(AA750="Common","Estimated frequency within viewshed: Common (101-500).",IF(AA750="Frequent","Estimated frequency within viewshed: Frequent (11-100).",IF(AA750="Occasional","Estimated frequency within viewshed: Occasional (6-10).",IF(AA750="Rare","Estimated frequency within viewshed: Rare (1-5).","")))))</f>
        <v/>
      </c>
      <c r="BR750" s="41" t="str">
        <f>IF(B750&lt;&gt;"",B750&amp;". ","")</f>
        <v/>
      </c>
      <c r="BS750" s="41" t="str">
        <f>IF(M750="Same individual","Tissue sample collected.",IF(M750="Same population","Tissue sample collected from another individual in the same population.",""))</f>
        <v/>
      </c>
      <c r="BT750" s="41" t="str">
        <f>IF(R750&lt;&gt;"","Seed sample collected from "&amp;R750&amp;" plants within the same population.","")</f>
        <v/>
      </c>
      <c r="BU750" s="41" t="str">
        <f>IF(AB750&lt;&gt;"",AB750&amp;". ","")</f>
        <v/>
      </c>
      <c r="BV750" s="41" t="str">
        <f>IF(AE750&lt;&gt;"","Landowner: "&amp;AE750&amp;".","")</f>
        <v/>
      </c>
      <c r="BW750" s="41" t="str">
        <f>IF(AF750&lt;&gt;"","Element Occurrence ID: "&amp;AF750&amp;".","")</f>
        <v/>
      </c>
      <c r="BX750" s="41" t="str">
        <f t="shared" si="123"/>
        <v/>
      </c>
      <c r="BY750" t="str">
        <f t="shared" si="124"/>
        <v/>
      </c>
      <c r="BZ750" s="41" t="str">
        <f t="shared" si="125"/>
        <v/>
      </c>
      <c r="CA750" t="str">
        <f t="shared" si="126"/>
        <v/>
      </c>
      <c r="CB750" s="41" t="str">
        <f>IF(AU750&lt;&gt;"","Area immediately surrounding specimen: "&amp;AU750&amp;".","")</f>
        <v/>
      </c>
      <c r="CC750" s="41" t="str">
        <f>IF(T750&lt;&gt;"","Habit: "&amp;T750&amp;".","")</f>
        <v/>
      </c>
      <c r="CD750" s="41" t="str">
        <f>IF(U750&lt;&gt;"","Life history habit: "&amp;U750&amp;".","")</f>
        <v/>
      </c>
      <c r="CE750" s="41" t="str">
        <f>IF(V750&lt;&gt;"","Graminoid habit: "&amp;V750&amp;".","")</f>
        <v/>
      </c>
      <c r="CF750" s="41" t="str">
        <f>IF(W750&lt;&gt;"","Flower color: "&amp;W750&amp;".","")</f>
        <v/>
      </c>
      <c r="CG750" s="41" t="str">
        <f>IF(X750&lt;&gt;"","Height in centimeters: "&amp;X750&amp;".","")</f>
        <v/>
      </c>
      <c r="CH750" s="41" t="str">
        <f>IF(Y750&lt;&gt;"",Y750&amp;".","")</f>
        <v/>
      </c>
      <c r="CI750" s="41" t="str">
        <f t="shared" si="127"/>
        <v/>
      </c>
      <c r="CJ750" t="str">
        <f t="shared" si="128"/>
        <v/>
      </c>
      <c r="CK750" s="41" t="str">
        <f>IF(T750&lt;&gt;"","''habit'':"&amp;"''"&amp;T750&amp;"'',","")</f>
        <v/>
      </c>
      <c r="CL750" s="41" t="str">
        <f>IF(U750&lt;&gt;"","''life cycle habit'':"&amp;"''"&amp;U750&amp;"'',","")</f>
        <v/>
      </c>
      <c r="CM750" s="41" t="str">
        <f>IF(V750&lt;&gt;"","''graminoidHabit'':"&amp;"''"&amp;V750&amp;"'',","")</f>
        <v/>
      </c>
      <c r="CN750" s="41" t="str">
        <f>IF(W750&lt;&gt;"","''flower color'':"&amp;"''"&amp;W750&amp;"'',","")</f>
        <v/>
      </c>
      <c r="CO750" s="41" t="str">
        <f>IF(X750&lt;&gt;"","''heightInCentimeters'':"&amp;X750&amp;",","")</f>
        <v/>
      </c>
      <c r="CP750" s="41" t="str">
        <f>IF(Y750&lt;&gt;"",Y750,"")</f>
        <v/>
      </c>
      <c r="CQ750" s="41" t="str">
        <f t="shared" si="129"/>
        <v/>
      </c>
      <c r="CR750" s="42" t="str">
        <f t="shared" si="130"/>
        <v/>
      </c>
      <c r="CS750" t="str">
        <f t="shared" si="131"/>
        <v/>
      </c>
      <c r="CT750" t="str">
        <f>IF(L750="Y","tissue","")</f>
        <v/>
      </c>
      <c r="CU750" t="str">
        <f>IF(L750="Y","in collection","")</f>
        <v/>
      </c>
      <c r="CV750" t="str">
        <f>IF(L750="Y","dessicated","")</f>
        <v/>
      </c>
    </row>
    <row r="751" spans="1:100" ht="16.5" x14ac:dyDescent="0.3">
      <c r="A751" s="7"/>
      <c r="B751" s="19"/>
      <c r="C751" s="19"/>
      <c r="D751" s="19"/>
      <c r="E751" s="19"/>
      <c r="F751" s="19"/>
      <c r="G751" s="10"/>
      <c r="H751" s="14"/>
      <c r="I751" s="19"/>
      <c r="J751" s="19"/>
      <c r="K751" s="10"/>
      <c r="L751" s="19"/>
      <c r="M751" s="19"/>
      <c r="N751" s="19"/>
      <c r="O751" s="19"/>
      <c r="P751" s="19"/>
      <c r="Q751" s="24"/>
      <c r="R751" s="14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29"/>
      <c r="AL751" s="29"/>
      <c r="AM751" s="7"/>
      <c r="AN751" s="7"/>
      <c r="AO751" s="7"/>
      <c r="AP751" s="19"/>
      <c r="AQ751" s="19"/>
      <c r="AR751" s="19"/>
      <c r="AS751" s="14"/>
      <c r="AT751" s="19"/>
      <c r="AU751" s="19"/>
      <c r="AV751" s="19"/>
      <c r="AW751" s="14"/>
      <c r="AX751" s="19"/>
      <c r="AY751" s="19"/>
      <c r="AZ751" s="19"/>
      <c r="BA751" s="19"/>
      <c r="BB751" s="19"/>
      <c r="BC751" s="19"/>
      <c r="BD751" s="19"/>
      <c r="BE751" s="19"/>
      <c r="BF751" s="14"/>
      <c r="BG751" s="35" t="str">
        <f>IF(BB751&lt;&gt;"","&lt;a href='https://www.inaturalist.org/observations/"&amp;BB751&amp;" 'target='_blank' style='color: blue'&gt;iNaturalist Record: "&amp;BB751&amp;"&lt;/a&gt; ","")</f>
        <v/>
      </c>
      <c r="BH751" s="36" t="str">
        <f>IF(AT751&lt;&gt;"",AT751&amp;". ","")</f>
        <v/>
      </c>
      <c r="BI751" s="36" t="str">
        <f>IF(AV751&lt;&gt;"","Land use/disturbance history: "&amp;AV751&amp;". ","")</f>
        <v/>
      </c>
      <c r="BJ751" s="36" t="str">
        <f>IF(AW751&lt;&gt;"","Slope in degrees: "&amp;AW751&amp;". ","")</f>
        <v/>
      </c>
      <c r="BK751" s="36" t="str">
        <f>IF(AX751&lt;&gt;"","Slope aspect: "&amp;AX751&amp;". ","")</f>
        <v/>
      </c>
      <c r="BL751" s="36" t="str">
        <f>IF(AY751&lt;&gt;"","Soil description: "&amp;AY751&amp;". ","")</f>
        <v/>
      </c>
      <c r="BM751" s="36" t="str">
        <f>IF(BA751&lt;&gt;"","Terrain: "&amp;BA751&amp;". ","")</f>
        <v/>
      </c>
      <c r="BN751" s="36" t="str">
        <f t="shared" si="121"/>
        <v/>
      </c>
      <c r="BO751" t="str">
        <f t="shared" si="122"/>
        <v/>
      </c>
      <c r="BP751" t="str">
        <f>IF(BD751&lt;&gt;"","Permit: "&amp;BD751,"")</f>
        <v/>
      </c>
      <c r="BQ751" s="41" t="str">
        <f>IF(AA751="Abundant","Estimated frequency within viewshed: Abundant (&gt;500).",IF(AA751="Common","Estimated frequency within viewshed: Common (101-500).",IF(AA751="Frequent","Estimated frequency within viewshed: Frequent (11-100).",IF(AA751="Occasional","Estimated frequency within viewshed: Occasional (6-10).",IF(AA751="Rare","Estimated frequency within viewshed: Rare (1-5).","")))))</f>
        <v/>
      </c>
      <c r="BR751" s="41" t="str">
        <f>IF(B751&lt;&gt;"",B751&amp;". ","")</f>
        <v/>
      </c>
      <c r="BS751" s="41" t="str">
        <f>IF(M751="Same individual","Tissue sample collected.",IF(M751="Same population","Tissue sample collected from another individual in the same population.",""))</f>
        <v/>
      </c>
      <c r="BT751" s="41" t="str">
        <f>IF(R751&lt;&gt;"","Seed sample collected from "&amp;R751&amp;" plants within the same population.","")</f>
        <v/>
      </c>
      <c r="BU751" s="41" t="str">
        <f>IF(AB751&lt;&gt;"",AB751&amp;". ","")</f>
        <v/>
      </c>
      <c r="BV751" s="41" t="str">
        <f>IF(AE751&lt;&gt;"","Landowner: "&amp;AE751&amp;".","")</f>
        <v/>
      </c>
      <c r="BW751" s="41" t="str">
        <f>IF(AF751&lt;&gt;"","Element Occurrence ID: "&amp;AF751&amp;".","")</f>
        <v/>
      </c>
      <c r="BX751" s="41" t="str">
        <f t="shared" si="123"/>
        <v/>
      </c>
      <c r="BY751" t="str">
        <f t="shared" si="124"/>
        <v/>
      </c>
      <c r="BZ751" s="41" t="str">
        <f t="shared" si="125"/>
        <v/>
      </c>
      <c r="CA751" t="str">
        <f t="shared" si="126"/>
        <v/>
      </c>
      <c r="CB751" s="41" t="str">
        <f>IF(AU751&lt;&gt;"","Area immediately surrounding specimen: "&amp;AU751&amp;".","")</f>
        <v/>
      </c>
      <c r="CC751" s="41" t="str">
        <f>IF(T751&lt;&gt;"","Habit: "&amp;T751&amp;".","")</f>
        <v/>
      </c>
      <c r="CD751" s="41" t="str">
        <f>IF(U751&lt;&gt;"","Life history habit: "&amp;U751&amp;".","")</f>
        <v/>
      </c>
      <c r="CE751" s="41" t="str">
        <f>IF(V751&lt;&gt;"","Graminoid habit: "&amp;V751&amp;".","")</f>
        <v/>
      </c>
      <c r="CF751" s="41" t="str">
        <f>IF(W751&lt;&gt;"","Flower color: "&amp;W751&amp;".","")</f>
        <v/>
      </c>
      <c r="CG751" s="41" t="str">
        <f>IF(X751&lt;&gt;"","Height in centimeters: "&amp;X751&amp;".","")</f>
        <v/>
      </c>
      <c r="CH751" s="41" t="str">
        <f>IF(Y751&lt;&gt;"",Y751&amp;".","")</f>
        <v/>
      </c>
      <c r="CI751" s="41" t="str">
        <f t="shared" si="127"/>
        <v/>
      </c>
      <c r="CJ751" t="str">
        <f t="shared" si="128"/>
        <v/>
      </c>
      <c r="CK751" s="41" t="str">
        <f>IF(T751&lt;&gt;"","''habit'':"&amp;"''"&amp;T751&amp;"'',","")</f>
        <v/>
      </c>
      <c r="CL751" s="41" t="str">
        <f>IF(U751&lt;&gt;"","''life cycle habit'':"&amp;"''"&amp;U751&amp;"'',","")</f>
        <v/>
      </c>
      <c r="CM751" s="41" t="str">
        <f>IF(V751&lt;&gt;"","''graminoidHabit'':"&amp;"''"&amp;V751&amp;"'',","")</f>
        <v/>
      </c>
      <c r="CN751" s="41" t="str">
        <f>IF(W751&lt;&gt;"","''flower color'':"&amp;"''"&amp;W751&amp;"'',","")</f>
        <v/>
      </c>
      <c r="CO751" s="41" t="str">
        <f>IF(X751&lt;&gt;"","''heightInCentimeters'':"&amp;X751&amp;",","")</f>
        <v/>
      </c>
      <c r="CP751" s="41" t="str">
        <f>IF(Y751&lt;&gt;"",Y751,"")</f>
        <v/>
      </c>
      <c r="CQ751" s="41" t="str">
        <f t="shared" si="129"/>
        <v/>
      </c>
      <c r="CR751" s="42" t="str">
        <f t="shared" si="130"/>
        <v/>
      </c>
      <c r="CS751" t="str">
        <f t="shared" si="131"/>
        <v/>
      </c>
      <c r="CT751" t="str">
        <f>IF(L751="Y","tissue","")</f>
        <v/>
      </c>
      <c r="CU751" t="str">
        <f>IF(L751="Y","in collection","")</f>
        <v/>
      </c>
      <c r="CV751" t="str">
        <f>IF(L751="Y","dessicated","")</f>
        <v/>
      </c>
    </row>
    <row r="752" spans="1:100" ht="16.5" x14ac:dyDescent="0.3">
      <c r="A752" s="7"/>
      <c r="B752" s="19"/>
      <c r="C752" s="19"/>
      <c r="D752" s="19"/>
      <c r="E752" s="19"/>
      <c r="F752" s="19"/>
      <c r="G752" s="10"/>
      <c r="H752" s="14"/>
      <c r="I752" s="19"/>
      <c r="J752" s="19"/>
      <c r="K752" s="10"/>
      <c r="L752" s="19"/>
      <c r="M752" s="19"/>
      <c r="N752" s="19"/>
      <c r="O752" s="19"/>
      <c r="P752" s="19"/>
      <c r="Q752" s="24"/>
      <c r="R752" s="14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29"/>
      <c r="AL752" s="29"/>
      <c r="AM752" s="7"/>
      <c r="AN752" s="7"/>
      <c r="AO752" s="7"/>
      <c r="AP752" s="19"/>
      <c r="AQ752" s="19"/>
      <c r="AR752" s="19"/>
      <c r="AS752" s="14"/>
      <c r="AT752" s="19"/>
      <c r="AU752" s="19"/>
      <c r="AV752" s="19"/>
      <c r="AW752" s="14"/>
      <c r="AX752" s="19"/>
      <c r="AY752" s="19"/>
      <c r="AZ752" s="19"/>
      <c r="BA752" s="19"/>
      <c r="BB752" s="19"/>
      <c r="BC752" s="19"/>
      <c r="BD752" s="19"/>
      <c r="BE752" s="19"/>
      <c r="BF752" s="14"/>
      <c r="BG752" s="35" t="str">
        <f>IF(BB752&lt;&gt;"","&lt;a href='https://www.inaturalist.org/observations/"&amp;BB752&amp;" 'target='_blank' style='color: blue'&gt;iNaturalist Record: "&amp;BB752&amp;"&lt;/a&gt; ","")</f>
        <v/>
      </c>
      <c r="BH752" s="36" t="str">
        <f>IF(AT752&lt;&gt;"",AT752&amp;". ","")</f>
        <v/>
      </c>
      <c r="BI752" s="36" t="str">
        <f>IF(AV752&lt;&gt;"","Land use/disturbance history: "&amp;AV752&amp;". ","")</f>
        <v/>
      </c>
      <c r="BJ752" s="36" t="str">
        <f>IF(AW752&lt;&gt;"","Slope in degrees: "&amp;AW752&amp;". ","")</f>
        <v/>
      </c>
      <c r="BK752" s="36" t="str">
        <f>IF(AX752&lt;&gt;"","Slope aspect: "&amp;AX752&amp;". ","")</f>
        <v/>
      </c>
      <c r="BL752" s="36" t="str">
        <f>IF(AY752&lt;&gt;"","Soil description: "&amp;AY752&amp;". ","")</f>
        <v/>
      </c>
      <c r="BM752" s="36" t="str">
        <f>IF(BA752&lt;&gt;"","Terrain: "&amp;BA752&amp;". ","")</f>
        <v/>
      </c>
      <c r="BN752" s="36" t="str">
        <f t="shared" si="121"/>
        <v/>
      </c>
      <c r="BO752" t="str">
        <f t="shared" si="122"/>
        <v/>
      </c>
      <c r="BP752" t="str">
        <f>IF(BD752&lt;&gt;"","Permit: "&amp;BD752,"")</f>
        <v/>
      </c>
      <c r="BQ752" s="41" t="str">
        <f>IF(AA752="Abundant","Estimated frequency within viewshed: Abundant (&gt;500).",IF(AA752="Common","Estimated frequency within viewshed: Common (101-500).",IF(AA752="Frequent","Estimated frequency within viewshed: Frequent (11-100).",IF(AA752="Occasional","Estimated frequency within viewshed: Occasional (6-10).",IF(AA752="Rare","Estimated frequency within viewshed: Rare (1-5).","")))))</f>
        <v/>
      </c>
      <c r="BR752" s="41" t="str">
        <f>IF(B752&lt;&gt;"",B752&amp;". ","")</f>
        <v/>
      </c>
      <c r="BS752" s="41" t="str">
        <f>IF(M752="Same individual","Tissue sample collected.",IF(M752="Same population","Tissue sample collected from another individual in the same population.",""))</f>
        <v/>
      </c>
      <c r="BT752" s="41" t="str">
        <f>IF(R752&lt;&gt;"","Seed sample collected from "&amp;R752&amp;" plants within the same population.","")</f>
        <v/>
      </c>
      <c r="BU752" s="41" t="str">
        <f>IF(AB752&lt;&gt;"",AB752&amp;". ","")</f>
        <v/>
      </c>
      <c r="BV752" s="41" t="str">
        <f>IF(AE752&lt;&gt;"","Landowner: "&amp;AE752&amp;".","")</f>
        <v/>
      </c>
      <c r="BW752" s="41" t="str">
        <f>IF(AF752&lt;&gt;"","Element Occurrence ID: "&amp;AF752&amp;".","")</f>
        <v/>
      </c>
      <c r="BX752" s="41" t="str">
        <f t="shared" si="123"/>
        <v/>
      </c>
      <c r="BY752" t="str">
        <f t="shared" si="124"/>
        <v/>
      </c>
      <c r="BZ752" s="41" t="str">
        <f t="shared" si="125"/>
        <v/>
      </c>
      <c r="CA752" t="str">
        <f t="shared" si="126"/>
        <v/>
      </c>
      <c r="CB752" s="41" t="str">
        <f>IF(AU752&lt;&gt;"","Area immediately surrounding specimen: "&amp;AU752&amp;".","")</f>
        <v/>
      </c>
      <c r="CC752" s="41" t="str">
        <f>IF(T752&lt;&gt;"","Habit: "&amp;T752&amp;".","")</f>
        <v/>
      </c>
      <c r="CD752" s="41" t="str">
        <f>IF(U752&lt;&gt;"","Life history habit: "&amp;U752&amp;".","")</f>
        <v/>
      </c>
      <c r="CE752" s="41" t="str">
        <f>IF(V752&lt;&gt;"","Graminoid habit: "&amp;V752&amp;".","")</f>
        <v/>
      </c>
      <c r="CF752" s="41" t="str">
        <f>IF(W752&lt;&gt;"","Flower color: "&amp;W752&amp;".","")</f>
        <v/>
      </c>
      <c r="CG752" s="41" t="str">
        <f>IF(X752&lt;&gt;"","Height in centimeters: "&amp;X752&amp;".","")</f>
        <v/>
      </c>
      <c r="CH752" s="41" t="str">
        <f>IF(Y752&lt;&gt;"",Y752&amp;".","")</f>
        <v/>
      </c>
      <c r="CI752" s="41" t="str">
        <f t="shared" si="127"/>
        <v/>
      </c>
      <c r="CJ752" t="str">
        <f t="shared" si="128"/>
        <v/>
      </c>
      <c r="CK752" s="41" t="str">
        <f>IF(T752&lt;&gt;"","''habit'':"&amp;"''"&amp;T752&amp;"'',","")</f>
        <v/>
      </c>
      <c r="CL752" s="41" t="str">
        <f>IF(U752&lt;&gt;"","''life cycle habit'':"&amp;"''"&amp;U752&amp;"'',","")</f>
        <v/>
      </c>
      <c r="CM752" s="41" t="str">
        <f>IF(V752&lt;&gt;"","''graminoidHabit'':"&amp;"''"&amp;V752&amp;"'',","")</f>
        <v/>
      </c>
      <c r="CN752" s="41" t="str">
        <f>IF(W752&lt;&gt;"","''flower color'':"&amp;"''"&amp;W752&amp;"'',","")</f>
        <v/>
      </c>
      <c r="CO752" s="41" t="str">
        <f>IF(X752&lt;&gt;"","''heightInCentimeters'':"&amp;X752&amp;",","")</f>
        <v/>
      </c>
      <c r="CP752" s="41" t="str">
        <f>IF(Y752&lt;&gt;"",Y752,"")</f>
        <v/>
      </c>
      <c r="CQ752" s="41" t="str">
        <f t="shared" si="129"/>
        <v/>
      </c>
      <c r="CR752" s="42" t="str">
        <f t="shared" si="130"/>
        <v/>
      </c>
      <c r="CS752" t="str">
        <f t="shared" si="131"/>
        <v/>
      </c>
      <c r="CT752" t="str">
        <f>IF(L752="Y","tissue","")</f>
        <v/>
      </c>
      <c r="CU752" t="str">
        <f>IF(L752="Y","in collection","")</f>
        <v/>
      </c>
      <c r="CV752" t="str">
        <f>IF(L752="Y","dessicated","")</f>
        <v/>
      </c>
    </row>
    <row r="753" spans="1:100" ht="16.5" x14ac:dyDescent="0.3">
      <c r="A753" s="7"/>
      <c r="B753" s="19"/>
      <c r="C753" s="19"/>
      <c r="D753" s="19"/>
      <c r="E753" s="19"/>
      <c r="F753" s="19"/>
      <c r="G753" s="10"/>
      <c r="H753" s="14"/>
      <c r="I753" s="19"/>
      <c r="J753" s="19"/>
      <c r="K753" s="10"/>
      <c r="L753" s="19"/>
      <c r="M753" s="19"/>
      <c r="N753" s="19"/>
      <c r="O753" s="19"/>
      <c r="P753" s="19"/>
      <c r="Q753" s="24"/>
      <c r="R753" s="14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29"/>
      <c r="AL753" s="29"/>
      <c r="AM753" s="7"/>
      <c r="AN753" s="7"/>
      <c r="AO753" s="7"/>
      <c r="AP753" s="19"/>
      <c r="AQ753" s="19"/>
      <c r="AR753" s="19"/>
      <c r="AS753" s="14"/>
      <c r="AT753" s="19"/>
      <c r="AU753" s="19"/>
      <c r="AV753" s="19"/>
      <c r="AW753" s="14"/>
      <c r="AX753" s="19"/>
      <c r="AY753" s="19"/>
      <c r="AZ753" s="19"/>
      <c r="BA753" s="19"/>
      <c r="BB753" s="19"/>
      <c r="BC753" s="19"/>
      <c r="BD753" s="19"/>
      <c r="BE753" s="19"/>
      <c r="BF753" s="14"/>
      <c r="BG753" s="35" t="str">
        <f>IF(BB753&lt;&gt;"","&lt;a href='https://www.inaturalist.org/observations/"&amp;BB753&amp;" 'target='_blank' style='color: blue'&gt;iNaturalist Record: "&amp;BB753&amp;"&lt;/a&gt; ","")</f>
        <v/>
      </c>
      <c r="BH753" s="36" t="str">
        <f>IF(AT753&lt;&gt;"",AT753&amp;". ","")</f>
        <v/>
      </c>
      <c r="BI753" s="36" t="str">
        <f>IF(AV753&lt;&gt;"","Land use/disturbance history: "&amp;AV753&amp;". ","")</f>
        <v/>
      </c>
      <c r="BJ753" s="36" t="str">
        <f>IF(AW753&lt;&gt;"","Slope in degrees: "&amp;AW753&amp;". ","")</f>
        <v/>
      </c>
      <c r="BK753" s="36" t="str">
        <f>IF(AX753&lt;&gt;"","Slope aspect: "&amp;AX753&amp;". ","")</f>
        <v/>
      </c>
      <c r="BL753" s="36" t="str">
        <f>IF(AY753&lt;&gt;"","Soil description: "&amp;AY753&amp;". ","")</f>
        <v/>
      </c>
      <c r="BM753" s="36" t="str">
        <f>IF(BA753&lt;&gt;"","Terrain: "&amp;BA753&amp;". ","")</f>
        <v/>
      </c>
      <c r="BN753" s="36" t="str">
        <f t="shared" si="121"/>
        <v/>
      </c>
      <c r="BO753" t="str">
        <f t="shared" si="122"/>
        <v/>
      </c>
      <c r="BP753" t="str">
        <f>IF(BD753&lt;&gt;"","Permit: "&amp;BD753,"")</f>
        <v/>
      </c>
      <c r="BQ753" s="41" t="str">
        <f>IF(AA753="Abundant","Estimated frequency within viewshed: Abundant (&gt;500).",IF(AA753="Common","Estimated frequency within viewshed: Common (101-500).",IF(AA753="Frequent","Estimated frequency within viewshed: Frequent (11-100).",IF(AA753="Occasional","Estimated frequency within viewshed: Occasional (6-10).",IF(AA753="Rare","Estimated frequency within viewshed: Rare (1-5).","")))))</f>
        <v/>
      </c>
      <c r="BR753" s="41" t="str">
        <f>IF(B753&lt;&gt;"",B753&amp;". ","")</f>
        <v/>
      </c>
      <c r="BS753" s="41" t="str">
        <f>IF(M753="Same individual","Tissue sample collected.",IF(M753="Same population","Tissue sample collected from another individual in the same population.",""))</f>
        <v/>
      </c>
      <c r="BT753" s="41" t="str">
        <f>IF(R753&lt;&gt;"","Seed sample collected from "&amp;R753&amp;" plants within the same population.","")</f>
        <v/>
      </c>
      <c r="BU753" s="41" t="str">
        <f>IF(AB753&lt;&gt;"",AB753&amp;". ","")</f>
        <v/>
      </c>
      <c r="BV753" s="41" t="str">
        <f>IF(AE753&lt;&gt;"","Landowner: "&amp;AE753&amp;".","")</f>
        <v/>
      </c>
      <c r="BW753" s="41" t="str">
        <f>IF(AF753&lt;&gt;"","Element Occurrence ID: "&amp;AF753&amp;".","")</f>
        <v/>
      </c>
      <c r="BX753" s="41" t="str">
        <f t="shared" si="123"/>
        <v/>
      </c>
      <c r="BY753" t="str">
        <f t="shared" si="124"/>
        <v/>
      </c>
      <c r="BZ753" s="41" t="str">
        <f t="shared" si="125"/>
        <v/>
      </c>
      <c r="CA753" t="str">
        <f t="shared" si="126"/>
        <v/>
      </c>
      <c r="CB753" s="41" t="str">
        <f>IF(AU753&lt;&gt;"","Area immediately surrounding specimen: "&amp;AU753&amp;".","")</f>
        <v/>
      </c>
      <c r="CC753" s="41" t="str">
        <f>IF(T753&lt;&gt;"","Habit: "&amp;T753&amp;".","")</f>
        <v/>
      </c>
      <c r="CD753" s="41" t="str">
        <f>IF(U753&lt;&gt;"","Life history habit: "&amp;U753&amp;".","")</f>
        <v/>
      </c>
      <c r="CE753" s="41" t="str">
        <f>IF(V753&lt;&gt;"","Graminoid habit: "&amp;V753&amp;".","")</f>
        <v/>
      </c>
      <c r="CF753" s="41" t="str">
        <f>IF(W753&lt;&gt;"","Flower color: "&amp;W753&amp;".","")</f>
        <v/>
      </c>
      <c r="CG753" s="41" t="str">
        <f>IF(X753&lt;&gt;"","Height in centimeters: "&amp;X753&amp;".","")</f>
        <v/>
      </c>
      <c r="CH753" s="41" t="str">
        <f>IF(Y753&lt;&gt;"",Y753&amp;".","")</f>
        <v/>
      </c>
      <c r="CI753" s="41" t="str">
        <f t="shared" si="127"/>
        <v/>
      </c>
      <c r="CJ753" t="str">
        <f t="shared" si="128"/>
        <v/>
      </c>
      <c r="CK753" s="41" t="str">
        <f>IF(T753&lt;&gt;"","''habit'':"&amp;"''"&amp;T753&amp;"'',","")</f>
        <v/>
      </c>
      <c r="CL753" s="41" t="str">
        <f>IF(U753&lt;&gt;"","''life cycle habit'':"&amp;"''"&amp;U753&amp;"'',","")</f>
        <v/>
      </c>
      <c r="CM753" s="41" t="str">
        <f>IF(V753&lt;&gt;"","''graminoidHabit'':"&amp;"''"&amp;V753&amp;"'',","")</f>
        <v/>
      </c>
      <c r="CN753" s="41" t="str">
        <f>IF(W753&lt;&gt;"","''flower color'':"&amp;"''"&amp;W753&amp;"'',","")</f>
        <v/>
      </c>
      <c r="CO753" s="41" t="str">
        <f>IF(X753&lt;&gt;"","''heightInCentimeters'':"&amp;X753&amp;",","")</f>
        <v/>
      </c>
      <c r="CP753" s="41" t="str">
        <f>IF(Y753&lt;&gt;"",Y753,"")</f>
        <v/>
      </c>
      <c r="CQ753" s="41" t="str">
        <f t="shared" si="129"/>
        <v/>
      </c>
      <c r="CR753" s="42" t="str">
        <f t="shared" si="130"/>
        <v/>
      </c>
      <c r="CS753" t="str">
        <f t="shared" si="131"/>
        <v/>
      </c>
      <c r="CT753" t="str">
        <f>IF(L753="Y","tissue","")</f>
        <v/>
      </c>
      <c r="CU753" t="str">
        <f>IF(L753="Y","in collection","")</f>
        <v/>
      </c>
      <c r="CV753" t="str">
        <f>IF(L753="Y","dessicated","")</f>
        <v/>
      </c>
    </row>
    <row r="754" spans="1:100" ht="16.5" x14ac:dyDescent="0.3">
      <c r="A754" s="7"/>
      <c r="B754" s="19"/>
      <c r="C754" s="19"/>
      <c r="D754" s="19"/>
      <c r="E754" s="19"/>
      <c r="F754" s="19"/>
      <c r="G754" s="10"/>
      <c r="H754" s="14"/>
      <c r="I754" s="19"/>
      <c r="J754" s="19"/>
      <c r="K754" s="10"/>
      <c r="L754" s="19"/>
      <c r="M754" s="19"/>
      <c r="N754" s="19"/>
      <c r="O754" s="19"/>
      <c r="P754" s="19"/>
      <c r="Q754" s="24"/>
      <c r="R754" s="14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29"/>
      <c r="AL754" s="29"/>
      <c r="AM754" s="7"/>
      <c r="AN754" s="7"/>
      <c r="AO754" s="7"/>
      <c r="AP754" s="19"/>
      <c r="AQ754" s="19"/>
      <c r="AR754" s="19"/>
      <c r="AS754" s="14"/>
      <c r="AT754" s="19"/>
      <c r="AU754" s="19"/>
      <c r="AV754" s="19"/>
      <c r="AW754" s="14"/>
      <c r="AX754" s="19"/>
      <c r="AY754" s="19"/>
      <c r="AZ754" s="19"/>
      <c r="BA754" s="19"/>
      <c r="BB754" s="19"/>
      <c r="BC754" s="19"/>
      <c r="BD754" s="19"/>
      <c r="BE754" s="19"/>
      <c r="BF754" s="14"/>
      <c r="BG754" s="35" t="str">
        <f>IF(BB754&lt;&gt;"","&lt;a href='https://www.inaturalist.org/observations/"&amp;BB754&amp;" 'target='_blank' style='color: blue'&gt;iNaturalist Record: "&amp;BB754&amp;"&lt;/a&gt; ","")</f>
        <v/>
      </c>
      <c r="BH754" s="36" t="str">
        <f>IF(AT754&lt;&gt;"",AT754&amp;". ","")</f>
        <v/>
      </c>
      <c r="BI754" s="36" t="str">
        <f>IF(AV754&lt;&gt;"","Land use/disturbance history: "&amp;AV754&amp;". ","")</f>
        <v/>
      </c>
      <c r="BJ754" s="36" t="str">
        <f>IF(AW754&lt;&gt;"","Slope in degrees: "&amp;AW754&amp;". ","")</f>
        <v/>
      </c>
      <c r="BK754" s="36" t="str">
        <f>IF(AX754&lt;&gt;"","Slope aspect: "&amp;AX754&amp;". ","")</f>
        <v/>
      </c>
      <c r="BL754" s="36" t="str">
        <f>IF(AY754&lt;&gt;"","Soil description: "&amp;AY754&amp;". ","")</f>
        <v/>
      </c>
      <c r="BM754" s="36" t="str">
        <f>IF(BA754&lt;&gt;"","Terrain: "&amp;BA754&amp;". ","")</f>
        <v/>
      </c>
      <c r="BN754" s="36" t="str">
        <f t="shared" si="121"/>
        <v/>
      </c>
      <c r="BO754" t="str">
        <f t="shared" si="122"/>
        <v/>
      </c>
      <c r="BP754" t="str">
        <f>IF(BD754&lt;&gt;"","Permit: "&amp;BD754,"")</f>
        <v/>
      </c>
      <c r="BQ754" s="41" t="str">
        <f>IF(AA754="Abundant","Estimated frequency within viewshed: Abundant (&gt;500).",IF(AA754="Common","Estimated frequency within viewshed: Common (101-500).",IF(AA754="Frequent","Estimated frequency within viewshed: Frequent (11-100).",IF(AA754="Occasional","Estimated frequency within viewshed: Occasional (6-10).",IF(AA754="Rare","Estimated frequency within viewshed: Rare (1-5).","")))))</f>
        <v/>
      </c>
      <c r="BR754" s="41" t="str">
        <f>IF(B754&lt;&gt;"",B754&amp;". ","")</f>
        <v/>
      </c>
      <c r="BS754" s="41" t="str">
        <f>IF(M754="Same individual","Tissue sample collected.",IF(M754="Same population","Tissue sample collected from another individual in the same population.",""))</f>
        <v/>
      </c>
      <c r="BT754" s="41" t="str">
        <f>IF(R754&lt;&gt;"","Seed sample collected from "&amp;R754&amp;" plants within the same population.","")</f>
        <v/>
      </c>
      <c r="BU754" s="41" t="str">
        <f>IF(AB754&lt;&gt;"",AB754&amp;". ","")</f>
        <v/>
      </c>
      <c r="BV754" s="41" t="str">
        <f>IF(AE754&lt;&gt;"","Landowner: "&amp;AE754&amp;".","")</f>
        <v/>
      </c>
      <c r="BW754" s="41" t="str">
        <f>IF(AF754&lt;&gt;"","Element Occurrence ID: "&amp;AF754&amp;".","")</f>
        <v/>
      </c>
      <c r="BX754" s="41" t="str">
        <f t="shared" si="123"/>
        <v/>
      </c>
      <c r="BY754" t="str">
        <f t="shared" si="124"/>
        <v/>
      </c>
      <c r="BZ754" s="41" t="str">
        <f t="shared" si="125"/>
        <v/>
      </c>
      <c r="CA754" t="str">
        <f t="shared" si="126"/>
        <v/>
      </c>
      <c r="CB754" s="41" t="str">
        <f>IF(AU754&lt;&gt;"","Area immediately surrounding specimen: "&amp;AU754&amp;".","")</f>
        <v/>
      </c>
      <c r="CC754" s="41" t="str">
        <f>IF(T754&lt;&gt;"","Habit: "&amp;T754&amp;".","")</f>
        <v/>
      </c>
      <c r="CD754" s="41" t="str">
        <f>IF(U754&lt;&gt;"","Life history habit: "&amp;U754&amp;".","")</f>
        <v/>
      </c>
      <c r="CE754" s="41" t="str">
        <f>IF(V754&lt;&gt;"","Graminoid habit: "&amp;V754&amp;".","")</f>
        <v/>
      </c>
      <c r="CF754" s="41" t="str">
        <f>IF(W754&lt;&gt;"","Flower color: "&amp;W754&amp;".","")</f>
        <v/>
      </c>
      <c r="CG754" s="41" t="str">
        <f>IF(X754&lt;&gt;"","Height in centimeters: "&amp;X754&amp;".","")</f>
        <v/>
      </c>
      <c r="CH754" s="41" t="str">
        <f>IF(Y754&lt;&gt;"",Y754&amp;".","")</f>
        <v/>
      </c>
      <c r="CI754" s="41" t="str">
        <f t="shared" si="127"/>
        <v/>
      </c>
      <c r="CJ754" t="str">
        <f t="shared" si="128"/>
        <v/>
      </c>
      <c r="CK754" s="41" t="str">
        <f>IF(T754&lt;&gt;"","''habit'':"&amp;"''"&amp;T754&amp;"'',","")</f>
        <v/>
      </c>
      <c r="CL754" s="41" t="str">
        <f>IF(U754&lt;&gt;"","''life cycle habit'':"&amp;"''"&amp;U754&amp;"'',","")</f>
        <v/>
      </c>
      <c r="CM754" s="41" t="str">
        <f>IF(V754&lt;&gt;"","''graminoidHabit'':"&amp;"''"&amp;V754&amp;"'',","")</f>
        <v/>
      </c>
      <c r="CN754" s="41" t="str">
        <f>IF(W754&lt;&gt;"","''flower color'':"&amp;"''"&amp;W754&amp;"'',","")</f>
        <v/>
      </c>
      <c r="CO754" s="41" t="str">
        <f>IF(X754&lt;&gt;"","''heightInCentimeters'':"&amp;X754&amp;",","")</f>
        <v/>
      </c>
      <c r="CP754" s="41" t="str">
        <f>IF(Y754&lt;&gt;"",Y754,"")</f>
        <v/>
      </c>
      <c r="CQ754" s="41" t="str">
        <f t="shared" si="129"/>
        <v/>
      </c>
      <c r="CR754" s="42" t="str">
        <f t="shared" si="130"/>
        <v/>
      </c>
      <c r="CS754" t="str">
        <f t="shared" si="131"/>
        <v/>
      </c>
      <c r="CT754" t="str">
        <f>IF(L754="Y","tissue","")</f>
        <v/>
      </c>
      <c r="CU754" t="str">
        <f>IF(L754="Y","in collection","")</f>
        <v/>
      </c>
      <c r="CV754" t="str">
        <f>IF(L754="Y","dessicated","")</f>
        <v/>
      </c>
    </row>
    <row r="755" spans="1:100" ht="16.5" x14ac:dyDescent="0.3">
      <c r="A755" s="7"/>
      <c r="B755" s="19"/>
      <c r="C755" s="19"/>
      <c r="D755" s="19"/>
      <c r="E755" s="19"/>
      <c r="F755" s="19"/>
      <c r="G755" s="10"/>
      <c r="H755" s="14"/>
      <c r="I755" s="19"/>
      <c r="J755" s="19"/>
      <c r="K755" s="10"/>
      <c r="L755" s="19"/>
      <c r="M755" s="19"/>
      <c r="N755" s="19"/>
      <c r="O755" s="19"/>
      <c r="P755" s="19"/>
      <c r="Q755" s="24"/>
      <c r="R755" s="14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29"/>
      <c r="AL755" s="29"/>
      <c r="AM755" s="7"/>
      <c r="AN755" s="7"/>
      <c r="AO755" s="7"/>
      <c r="AP755" s="19"/>
      <c r="AQ755" s="19"/>
      <c r="AR755" s="19"/>
      <c r="AS755" s="14"/>
      <c r="AT755" s="19"/>
      <c r="AU755" s="19"/>
      <c r="AV755" s="19"/>
      <c r="AW755" s="14"/>
      <c r="AX755" s="19"/>
      <c r="AY755" s="19"/>
      <c r="AZ755" s="19"/>
      <c r="BA755" s="19"/>
      <c r="BB755" s="19"/>
      <c r="BC755" s="19"/>
      <c r="BD755" s="19"/>
      <c r="BE755" s="19"/>
      <c r="BF755" s="14"/>
      <c r="BG755" s="35" t="str">
        <f>IF(BB755&lt;&gt;"","&lt;a href='https://www.inaturalist.org/observations/"&amp;BB755&amp;" 'target='_blank' style='color: blue'&gt;iNaturalist Record: "&amp;BB755&amp;"&lt;/a&gt; ","")</f>
        <v/>
      </c>
      <c r="BH755" s="36" t="str">
        <f>IF(AT755&lt;&gt;"",AT755&amp;". ","")</f>
        <v/>
      </c>
      <c r="BI755" s="36" t="str">
        <f>IF(AV755&lt;&gt;"","Land use/disturbance history: "&amp;AV755&amp;". ","")</f>
        <v/>
      </c>
      <c r="BJ755" s="36" t="str">
        <f>IF(AW755&lt;&gt;"","Slope in degrees: "&amp;AW755&amp;". ","")</f>
        <v/>
      </c>
      <c r="BK755" s="36" t="str">
        <f>IF(AX755&lt;&gt;"","Slope aspect: "&amp;AX755&amp;". ","")</f>
        <v/>
      </c>
      <c r="BL755" s="36" t="str">
        <f>IF(AY755&lt;&gt;"","Soil description: "&amp;AY755&amp;". ","")</f>
        <v/>
      </c>
      <c r="BM755" s="36" t="str">
        <f>IF(BA755&lt;&gt;"","Terrain: "&amp;BA755&amp;". ","")</f>
        <v/>
      </c>
      <c r="BN755" s="36" t="str">
        <f t="shared" si="121"/>
        <v/>
      </c>
      <c r="BO755" t="str">
        <f t="shared" si="122"/>
        <v/>
      </c>
      <c r="BP755" t="str">
        <f>IF(BD755&lt;&gt;"","Permit: "&amp;BD755,"")</f>
        <v/>
      </c>
      <c r="BQ755" s="41" t="str">
        <f>IF(AA755="Abundant","Estimated frequency within viewshed: Abundant (&gt;500).",IF(AA755="Common","Estimated frequency within viewshed: Common (101-500).",IF(AA755="Frequent","Estimated frequency within viewshed: Frequent (11-100).",IF(AA755="Occasional","Estimated frequency within viewshed: Occasional (6-10).",IF(AA755="Rare","Estimated frequency within viewshed: Rare (1-5).","")))))</f>
        <v/>
      </c>
      <c r="BR755" s="41" t="str">
        <f>IF(B755&lt;&gt;"",B755&amp;". ","")</f>
        <v/>
      </c>
      <c r="BS755" s="41" t="str">
        <f>IF(M755="Same individual","Tissue sample collected.",IF(M755="Same population","Tissue sample collected from another individual in the same population.",""))</f>
        <v/>
      </c>
      <c r="BT755" s="41" t="str">
        <f>IF(R755&lt;&gt;"","Seed sample collected from "&amp;R755&amp;" plants within the same population.","")</f>
        <v/>
      </c>
      <c r="BU755" s="41" t="str">
        <f>IF(AB755&lt;&gt;"",AB755&amp;". ","")</f>
        <v/>
      </c>
      <c r="BV755" s="41" t="str">
        <f>IF(AE755&lt;&gt;"","Landowner: "&amp;AE755&amp;".","")</f>
        <v/>
      </c>
      <c r="BW755" s="41" t="str">
        <f>IF(AF755&lt;&gt;"","Element Occurrence ID: "&amp;AF755&amp;".","")</f>
        <v/>
      </c>
      <c r="BX755" s="41" t="str">
        <f t="shared" si="123"/>
        <v/>
      </c>
      <c r="BY755" t="str">
        <f t="shared" si="124"/>
        <v/>
      </c>
      <c r="BZ755" s="41" t="str">
        <f t="shared" si="125"/>
        <v/>
      </c>
      <c r="CA755" t="str">
        <f t="shared" si="126"/>
        <v/>
      </c>
      <c r="CB755" s="41" t="str">
        <f>IF(AU755&lt;&gt;"","Area immediately surrounding specimen: "&amp;AU755&amp;".","")</f>
        <v/>
      </c>
      <c r="CC755" s="41" t="str">
        <f>IF(T755&lt;&gt;"","Habit: "&amp;T755&amp;".","")</f>
        <v/>
      </c>
      <c r="CD755" s="41" t="str">
        <f>IF(U755&lt;&gt;"","Life history habit: "&amp;U755&amp;".","")</f>
        <v/>
      </c>
      <c r="CE755" s="41" t="str">
        <f>IF(V755&lt;&gt;"","Graminoid habit: "&amp;V755&amp;".","")</f>
        <v/>
      </c>
      <c r="CF755" s="41" t="str">
        <f>IF(W755&lt;&gt;"","Flower color: "&amp;W755&amp;".","")</f>
        <v/>
      </c>
      <c r="CG755" s="41" t="str">
        <f>IF(X755&lt;&gt;"","Height in centimeters: "&amp;X755&amp;".","")</f>
        <v/>
      </c>
      <c r="CH755" s="41" t="str">
        <f>IF(Y755&lt;&gt;"",Y755&amp;".","")</f>
        <v/>
      </c>
      <c r="CI755" s="41" t="str">
        <f t="shared" si="127"/>
        <v/>
      </c>
      <c r="CJ755" t="str">
        <f t="shared" si="128"/>
        <v/>
      </c>
      <c r="CK755" s="41" t="str">
        <f>IF(T755&lt;&gt;"","''habit'':"&amp;"''"&amp;T755&amp;"'',","")</f>
        <v/>
      </c>
      <c r="CL755" s="41" t="str">
        <f>IF(U755&lt;&gt;"","''life cycle habit'':"&amp;"''"&amp;U755&amp;"'',","")</f>
        <v/>
      </c>
      <c r="CM755" s="41" t="str">
        <f>IF(V755&lt;&gt;"","''graminoidHabit'':"&amp;"''"&amp;V755&amp;"'',","")</f>
        <v/>
      </c>
      <c r="CN755" s="41" t="str">
        <f>IF(W755&lt;&gt;"","''flower color'':"&amp;"''"&amp;W755&amp;"'',","")</f>
        <v/>
      </c>
      <c r="CO755" s="41" t="str">
        <f>IF(X755&lt;&gt;"","''heightInCentimeters'':"&amp;X755&amp;",","")</f>
        <v/>
      </c>
      <c r="CP755" s="41" t="str">
        <f>IF(Y755&lt;&gt;"",Y755,"")</f>
        <v/>
      </c>
      <c r="CQ755" s="41" t="str">
        <f t="shared" si="129"/>
        <v/>
      </c>
      <c r="CR755" s="42" t="str">
        <f t="shared" si="130"/>
        <v/>
      </c>
      <c r="CS755" t="str">
        <f t="shared" si="131"/>
        <v/>
      </c>
      <c r="CT755" t="str">
        <f>IF(L755="Y","tissue","")</f>
        <v/>
      </c>
      <c r="CU755" t="str">
        <f>IF(L755="Y","in collection","")</f>
        <v/>
      </c>
      <c r="CV755" t="str">
        <f>IF(L755="Y","dessicated","")</f>
        <v/>
      </c>
    </row>
    <row r="756" spans="1:100" ht="16.5" x14ac:dyDescent="0.3">
      <c r="A756" s="7"/>
      <c r="B756" s="19"/>
      <c r="C756" s="19"/>
      <c r="D756" s="19"/>
      <c r="E756" s="19"/>
      <c r="F756" s="19"/>
      <c r="G756" s="10"/>
      <c r="H756" s="14"/>
      <c r="I756" s="19"/>
      <c r="J756" s="19"/>
      <c r="K756" s="10"/>
      <c r="L756" s="19"/>
      <c r="M756" s="19"/>
      <c r="N756" s="19"/>
      <c r="O756" s="19"/>
      <c r="P756" s="19"/>
      <c r="Q756" s="24"/>
      <c r="R756" s="14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29"/>
      <c r="AL756" s="29"/>
      <c r="AM756" s="7"/>
      <c r="AN756" s="7"/>
      <c r="AO756" s="7"/>
      <c r="AP756" s="19"/>
      <c r="AQ756" s="19"/>
      <c r="AR756" s="19"/>
      <c r="AS756" s="14"/>
      <c r="AT756" s="19"/>
      <c r="AU756" s="19"/>
      <c r="AV756" s="19"/>
      <c r="AW756" s="14"/>
      <c r="AX756" s="19"/>
      <c r="AY756" s="19"/>
      <c r="AZ756" s="19"/>
      <c r="BA756" s="19"/>
      <c r="BB756" s="19"/>
      <c r="BC756" s="19"/>
      <c r="BD756" s="19"/>
      <c r="BE756" s="19"/>
      <c r="BF756" s="14"/>
      <c r="BG756" s="35" t="str">
        <f>IF(BB756&lt;&gt;"","&lt;a href='https://www.inaturalist.org/observations/"&amp;BB756&amp;" 'target='_blank' style='color: blue'&gt;iNaturalist Record: "&amp;BB756&amp;"&lt;/a&gt; ","")</f>
        <v/>
      </c>
      <c r="BH756" s="36" t="str">
        <f>IF(AT756&lt;&gt;"",AT756&amp;". ","")</f>
        <v/>
      </c>
      <c r="BI756" s="36" t="str">
        <f>IF(AV756&lt;&gt;"","Land use/disturbance history: "&amp;AV756&amp;". ","")</f>
        <v/>
      </c>
      <c r="BJ756" s="36" t="str">
        <f>IF(AW756&lt;&gt;"","Slope in degrees: "&amp;AW756&amp;". ","")</f>
        <v/>
      </c>
      <c r="BK756" s="36" t="str">
        <f>IF(AX756&lt;&gt;"","Slope aspect: "&amp;AX756&amp;". ","")</f>
        <v/>
      </c>
      <c r="BL756" s="36" t="str">
        <f>IF(AY756&lt;&gt;"","Soil description: "&amp;AY756&amp;". ","")</f>
        <v/>
      </c>
      <c r="BM756" s="36" t="str">
        <f>IF(BA756&lt;&gt;"","Terrain: "&amp;BA756&amp;". ","")</f>
        <v/>
      </c>
      <c r="BN756" s="36" t="str">
        <f t="shared" si="121"/>
        <v/>
      </c>
      <c r="BO756" t="str">
        <f t="shared" si="122"/>
        <v/>
      </c>
      <c r="BP756" t="str">
        <f>IF(BD756&lt;&gt;"","Permit: "&amp;BD756,"")</f>
        <v/>
      </c>
      <c r="BQ756" s="41" t="str">
        <f>IF(AA756="Abundant","Estimated frequency within viewshed: Abundant (&gt;500).",IF(AA756="Common","Estimated frequency within viewshed: Common (101-500).",IF(AA756="Frequent","Estimated frequency within viewshed: Frequent (11-100).",IF(AA756="Occasional","Estimated frequency within viewshed: Occasional (6-10).",IF(AA756="Rare","Estimated frequency within viewshed: Rare (1-5).","")))))</f>
        <v/>
      </c>
      <c r="BR756" s="41" t="str">
        <f>IF(B756&lt;&gt;"",B756&amp;". ","")</f>
        <v/>
      </c>
      <c r="BS756" s="41" t="str">
        <f>IF(M756="Same individual","Tissue sample collected.",IF(M756="Same population","Tissue sample collected from another individual in the same population.",""))</f>
        <v/>
      </c>
      <c r="BT756" s="41" t="str">
        <f>IF(R756&lt;&gt;"","Seed sample collected from "&amp;R756&amp;" plants within the same population.","")</f>
        <v/>
      </c>
      <c r="BU756" s="41" t="str">
        <f>IF(AB756&lt;&gt;"",AB756&amp;". ","")</f>
        <v/>
      </c>
      <c r="BV756" s="41" t="str">
        <f>IF(AE756&lt;&gt;"","Landowner: "&amp;AE756&amp;".","")</f>
        <v/>
      </c>
      <c r="BW756" s="41" t="str">
        <f>IF(AF756&lt;&gt;"","Element Occurrence ID: "&amp;AF756&amp;".","")</f>
        <v/>
      </c>
      <c r="BX756" s="41" t="str">
        <f t="shared" si="123"/>
        <v/>
      </c>
      <c r="BY756" t="str">
        <f t="shared" si="124"/>
        <v/>
      </c>
      <c r="BZ756" s="41" t="str">
        <f t="shared" si="125"/>
        <v/>
      </c>
      <c r="CA756" t="str">
        <f t="shared" si="126"/>
        <v/>
      </c>
      <c r="CB756" s="41" t="str">
        <f>IF(AU756&lt;&gt;"","Area immediately surrounding specimen: "&amp;AU756&amp;".","")</f>
        <v/>
      </c>
      <c r="CC756" s="41" t="str">
        <f>IF(T756&lt;&gt;"","Habit: "&amp;T756&amp;".","")</f>
        <v/>
      </c>
      <c r="CD756" s="41" t="str">
        <f>IF(U756&lt;&gt;"","Life history habit: "&amp;U756&amp;".","")</f>
        <v/>
      </c>
      <c r="CE756" s="41" t="str">
        <f>IF(V756&lt;&gt;"","Graminoid habit: "&amp;V756&amp;".","")</f>
        <v/>
      </c>
      <c r="CF756" s="41" t="str">
        <f>IF(W756&lt;&gt;"","Flower color: "&amp;W756&amp;".","")</f>
        <v/>
      </c>
      <c r="CG756" s="41" t="str">
        <f>IF(X756&lt;&gt;"","Height in centimeters: "&amp;X756&amp;".","")</f>
        <v/>
      </c>
      <c r="CH756" s="41" t="str">
        <f>IF(Y756&lt;&gt;"",Y756&amp;".","")</f>
        <v/>
      </c>
      <c r="CI756" s="41" t="str">
        <f t="shared" si="127"/>
        <v/>
      </c>
      <c r="CJ756" t="str">
        <f t="shared" si="128"/>
        <v/>
      </c>
      <c r="CK756" s="41" t="str">
        <f>IF(T756&lt;&gt;"","''habit'':"&amp;"''"&amp;T756&amp;"'',","")</f>
        <v/>
      </c>
      <c r="CL756" s="41" t="str">
        <f>IF(U756&lt;&gt;"","''life cycle habit'':"&amp;"''"&amp;U756&amp;"'',","")</f>
        <v/>
      </c>
      <c r="CM756" s="41" t="str">
        <f>IF(V756&lt;&gt;"","''graminoidHabit'':"&amp;"''"&amp;V756&amp;"'',","")</f>
        <v/>
      </c>
      <c r="CN756" s="41" t="str">
        <f>IF(W756&lt;&gt;"","''flower color'':"&amp;"''"&amp;W756&amp;"'',","")</f>
        <v/>
      </c>
      <c r="CO756" s="41" t="str">
        <f>IF(X756&lt;&gt;"","''heightInCentimeters'':"&amp;X756&amp;",","")</f>
        <v/>
      </c>
      <c r="CP756" s="41" t="str">
        <f>IF(Y756&lt;&gt;"",Y756,"")</f>
        <v/>
      </c>
      <c r="CQ756" s="41" t="str">
        <f t="shared" si="129"/>
        <v/>
      </c>
      <c r="CR756" s="42" t="str">
        <f t="shared" si="130"/>
        <v/>
      </c>
      <c r="CS756" t="str">
        <f t="shared" si="131"/>
        <v/>
      </c>
      <c r="CT756" t="str">
        <f>IF(L756="Y","tissue","")</f>
        <v/>
      </c>
      <c r="CU756" t="str">
        <f>IF(L756="Y","in collection","")</f>
        <v/>
      </c>
      <c r="CV756" t="str">
        <f>IF(L756="Y","dessicated","")</f>
        <v/>
      </c>
    </row>
    <row r="757" spans="1:100" ht="16.5" x14ac:dyDescent="0.3">
      <c r="A757" s="7"/>
      <c r="B757" s="19"/>
      <c r="C757" s="19"/>
      <c r="D757" s="19"/>
      <c r="E757" s="19"/>
      <c r="F757" s="19"/>
      <c r="G757" s="10"/>
      <c r="H757" s="14"/>
      <c r="I757" s="19"/>
      <c r="J757" s="19"/>
      <c r="K757" s="10"/>
      <c r="L757" s="19"/>
      <c r="M757" s="19"/>
      <c r="N757" s="19"/>
      <c r="O757" s="19"/>
      <c r="P757" s="19"/>
      <c r="Q757" s="24"/>
      <c r="R757" s="14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29"/>
      <c r="AL757" s="29"/>
      <c r="AM757" s="7"/>
      <c r="AN757" s="7"/>
      <c r="AO757" s="7"/>
      <c r="AP757" s="19"/>
      <c r="AQ757" s="19"/>
      <c r="AR757" s="19"/>
      <c r="AS757" s="14"/>
      <c r="AT757" s="19"/>
      <c r="AU757" s="19"/>
      <c r="AV757" s="19"/>
      <c r="AW757" s="14"/>
      <c r="AX757" s="19"/>
      <c r="AY757" s="19"/>
      <c r="AZ757" s="19"/>
      <c r="BA757" s="19"/>
      <c r="BB757" s="19"/>
      <c r="BC757" s="19"/>
      <c r="BD757" s="19"/>
      <c r="BE757" s="19"/>
      <c r="BF757" s="14"/>
      <c r="BG757" s="35" t="str">
        <f>IF(BB757&lt;&gt;"","&lt;a href='https://www.inaturalist.org/observations/"&amp;BB757&amp;" 'target='_blank' style='color: blue'&gt;iNaturalist Record: "&amp;BB757&amp;"&lt;/a&gt; ","")</f>
        <v/>
      </c>
      <c r="BH757" s="36" t="str">
        <f>IF(AT757&lt;&gt;"",AT757&amp;". ","")</f>
        <v/>
      </c>
      <c r="BI757" s="36" t="str">
        <f>IF(AV757&lt;&gt;"","Land use/disturbance history: "&amp;AV757&amp;". ","")</f>
        <v/>
      </c>
      <c r="BJ757" s="36" t="str">
        <f>IF(AW757&lt;&gt;"","Slope in degrees: "&amp;AW757&amp;". ","")</f>
        <v/>
      </c>
      <c r="BK757" s="36" t="str">
        <f>IF(AX757&lt;&gt;"","Slope aspect: "&amp;AX757&amp;". ","")</f>
        <v/>
      </c>
      <c r="BL757" s="36" t="str">
        <f>IF(AY757&lt;&gt;"","Soil description: "&amp;AY757&amp;". ","")</f>
        <v/>
      </c>
      <c r="BM757" s="36" t="str">
        <f>IF(BA757&lt;&gt;"","Terrain: "&amp;BA757&amp;". ","")</f>
        <v/>
      </c>
      <c r="BN757" s="36" t="str">
        <f t="shared" si="121"/>
        <v/>
      </c>
      <c r="BO757" t="str">
        <f t="shared" si="122"/>
        <v/>
      </c>
      <c r="BP757" t="str">
        <f>IF(BD757&lt;&gt;"","Permit: "&amp;BD757,"")</f>
        <v/>
      </c>
      <c r="BQ757" s="41" t="str">
        <f>IF(AA757="Abundant","Estimated frequency within viewshed: Abundant (&gt;500).",IF(AA757="Common","Estimated frequency within viewshed: Common (101-500).",IF(AA757="Frequent","Estimated frequency within viewshed: Frequent (11-100).",IF(AA757="Occasional","Estimated frequency within viewshed: Occasional (6-10).",IF(AA757="Rare","Estimated frequency within viewshed: Rare (1-5).","")))))</f>
        <v/>
      </c>
      <c r="BR757" s="41" t="str">
        <f>IF(B757&lt;&gt;"",B757&amp;". ","")</f>
        <v/>
      </c>
      <c r="BS757" s="41" t="str">
        <f>IF(M757="Same individual","Tissue sample collected.",IF(M757="Same population","Tissue sample collected from another individual in the same population.",""))</f>
        <v/>
      </c>
      <c r="BT757" s="41" t="str">
        <f>IF(R757&lt;&gt;"","Seed sample collected from "&amp;R757&amp;" plants within the same population.","")</f>
        <v/>
      </c>
      <c r="BU757" s="41" t="str">
        <f>IF(AB757&lt;&gt;"",AB757&amp;". ","")</f>
        <v/>
      </c>
      <c r="BV757" s="41" t="str">
        <f>IF(AE757&lt;&gt;"","Landowner: "&amp;AE757&amp;".","")</f>
        <v/>
      </c>
      <c r="BW757" s="41" t="str">
        <f>IF(AF757&lt;&gt;"","Element Occurrence ID: "&amp;AF757&amp;".","")</f>
        <v/>
      </c>
      <c r="BX757" s="41" t="str">
        <f t="shared" si="123"/>
        <v/>
      </c>
      <c r="BY757" t="str">
        <f t="shared" si="124"/>
        <v/>
      </c>
      <c r="BZ757" s="41" t="str">
        <f t="shared" si="125"/>
        <v/>
      </c>
      <c r="CA757" t="str">
        <f t="shared" si="126"/>
        <v/>
      </c>
      <c r="CB757" s="41" t="str">
        <f>IF(AU757&lt;&gt;"","Area immediately surrounding specimen: "&amp;AU757&amp;".","")</f>
        <v/>
      </c>
      <c r="CC757" s="41" t="str">
        <f>IF(T757&lt;&gt;"","Habit: "&amp;T757&amp;".","")</f>
        <v/>
      </c>
      <c r="CD757" s="41" t="str">
        <f>IF(U757&lt;&gt;"","Life history habit: "&amp;U757&amp;".","")</f>
        <v/>
      </c>
      <c r="CE757" s="41" t="str">
        <f>IF(V757&lt;&gt;"","Graminoid habit: "&amp;V757&amp;".","")</f>
        <v/>
      </c>
      <c r="CF757" s="41" t="str">
        <f>IF(W757&lt;&gt;"","Flower color: "&amp;W757&amp;".","")</f>
        <v/>
      </c>
      <c r="CG757" s="41" t="str">
        <f>IF(X757&lt;&gt;"","Height in centimeters: "&amp;X757&amp;".","")</f>
        <v/>
      </c>
      <c r="CH757" s="41" t="str">
        <f>IF(Y757&lt;&gt;"",Y757&amp;".","")</f>
        <v/>
      </c>
      <c r="CI757" s="41" t="str">
        <f t="shared" si="127"/>
        <v/>
      </c>
      <c r="CJ757" t="str">
        <f t="shared" si="128"/>
        <v/>
      </c>
      <c r="CK757" s="41" t="str">
        <f>IF(T757&lt;&gt;"","''habit'':"&amp;"''"&amp;T757&amp;"'',","")</f>
        <v/>
      </c>
      <c r="CL757" s="41" t="str">
        <f>IF(U757&lt;&gt;"","''life cycle habit'':"&amp;"''"&amp;U757&amp;"'',","")</f>
        <v/>
      </c>
      <c r="CM757" s="41" t="str">
        <f>IF(V757&lt;&gt;"","''graminoidHabit'':"&amp;"''"&amp;V757&amp;"'',","")</f>
        <v/>
      </c>
      <c r="CN757" s="41" t="str">
        <f>IF(W757&lt;&gt;"","''flower color'':"&amp;"''"&amp;W757&amp;"'',","")</f>
        <v/>
      </c>
      <c r="CO757" s="41" t="str">
        <f>IF(X757&lt;&gt;"","''heightInCentimeters'':"&amp;X757&amp;",","")</f>
        <v/>
      </c>
      <c r="CP757" s="41" t="str">
        <f>IF(Y757&lt;&gt;"",Y757,"")</f>
        <v/>
      </c>
      <c r="CQ757" s="41" t="str">
        <f t="shared" si="129"/>
        <v/>
      </c>
      <c r="CR757" s="42" t="str">
        <f t="shared" si="130"/>
        <v/>
      </c>
      <c r="CS757" t="str">
        <f t="shared" si="131"/>
        <v/>
      </c>
      <c r="CT757" t="str">
        <f>IF(L757="Y","tissue","")</f>
        <v/>
      </c>
      <c r="CU757" t="str">
        <f>IF(L757="Y","in collection","")</f>
        <v/>
      </c>
      <c r="CV757" t="str">
        <f>IF(L757="Y","dessicated","")</f>
        <v/>
      </c>
    </row>
    <row r="758" spans="1:100" ht="16.5" x14ac:dyDescent="0.3">
      <c r="A758" s="7"/>
      <c r="B758" s="19"/>
      <c r="C758" s="19"/>
      <c r="D758" s="19"/>
      <c r="E758" s="19"/>
      <c r="F758" s="19"/>
      <c r="G758" s="10"/>
      <c r="H758" s="14"/>
      <c r="I758" s="19"/>
      <c r="J758" s="19"/>
      <c r="K758" s="10"/>
      <c r="L758" s="19"/>
      <c r="M758" s="19"/>
      <c r="N758" s="19"/>
      <c r="O758" s="19"/>
      <c r="P758" s="19"/>
      <c r="Q758" s="24"/>
      <c r="R758" s="14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29"/>
      <c r="AL758" s="29"/>
      <c r="AM758" s="7"/>
      <c r="AN758" s="7"/>
      <c r="AO758" s="7"/>
      <c r="AP758" s="19"/>
      <c r="AQ758" s="19"/>
      <c r="AR758" s="19"/>
      <c r="AS758" s="14"/>
      <c r="AT758" s="19"/>
      <c r="AU758" s="19"/>
      <c r="AV758" s="19"/>
      <c r="AW758" s="14"/>
      <c r="AX758" s="19"/>
      <c r="AY758" s="19"/>
      <c r="AZ758" s="19"/>
      <c r="BA758" s="19"/>
      <c r="BB758" s="19"/>
      <c r="BC758" s="19"/>
      <c r="BD758" s="19"/>
      <c r="BE758" s="19"/>
      <c r="BF758" s="14"/>
      <c r="BG758" s="35" t="str">
        <f>IF(BB758&lt;&gt;"","&lt;a href='https://www.inaturalist.org/observations/"&amp;BB758&amp;" 'target='_blank' style='color: blue'&gt;iNaturalist Record: "&amp;BB758&amp;"&lt;/a&gt; ","")</f>
        <v/>
      </c>
      <c r="BH758" s="36" t="str">
        <f>IF(AT758&lt;&gt;"",AT758&amp;". ","")</f>
        <v/>
      </c>
      <c r="BI758" s="36" t="str">
        <f>IF(AV758&lt;&gt;"","Land use/disturbance history: "&amp;AV758&amp;". ","")</f>
        <v/>
      </c>
      <c r="BJ758" s="36" t="str">
        <f>IF(AW758&lt;&gt;"","Slope in degrees: "&amp;AW758&amp;". ","")</f>
        <v/>
      </c>
      <c r="BK758" s="36" t="str">
        <f>IF(AX758&lt;&gt;"","Slope aspect: "&amp;AX758&amp;". ","")</f>
        <v/>
      </c>
      <c r="BL758" s="36" t="str">
        <f>IF(AY758&lt;&gt;"","Soil description: "&amp;AY758&amp;". ","")</f>
        <v/>
      </c>
      <c r="BM758" s="36" t="str">
        <f>IF(BA758&lt;&gt;"","Terrain: "&amp;BA758&amp;". ","")</f>
        <v/>
      </c>
      <c r="BN758" s="36" t="str">
        <f t="shared" si="121"/>
        <v/>
      </c>
      <c r="BO758" t="str">
        <f t="shared" si="122"/>
        <v/>
      </c>
      <c r="BP758" t="str">
        <f>IF(BD758&lt;&gt;"","Permit: "&amp;BD758,"")</f>
        <v/>
      </c>
      <c r="BQ758" s="41" t="str">
        <f>IF(AA758="Abundant","Estimated frequency within viewshed: Abundant (&gt;500).",IF(AA758="Common","Estimated frequency within viewshed: Common (101-500).",IF(AA758="Frequent","Estimated frequency within viewshed: Frequent (11-100).",IF(AA758="Occasional","Estimated frequency within viewshed: Occasional (6-10).",IF(AA758="Rare","Estimated frequency within viewshed: Rare (1-5).","")))))</f>
        <v/>
      </c>
      <c r="BR758" s="41" t="str">
        <f>IF(B758&lt;&gt;"",B758&amp;". ","")</f>
        <v/>
      </c>
      <c r="BS758" s="41" t="str">
        <f>IF(M758="Same individual","Tissue sample collected.",IF(M758="Same population","Tissue sample collected from another individual in the same population.",""))</f>
        <v/>
      </c>
      <c r="BT758" s="41" t="str">
        <f>IF(R758&lt;&gt;"","Seed sample collected from "&amp;R758&amp;" plants within the same population.","")</f>
        <v/>
      </c>
      <c r="BU758" s="41" t="str">
        <f>IF(AB758&lt;&gt;"",AB758&amp;". ","")</f>
        <v/>
      </c>
      <c r="BV758" s="41" t="str">
        <f>IF(AE758&lt;&gt;"","Landowner: "&amp;AE758&amp;".","")</f>
        <v/>
      </c>
      <c r="BW758" s="41" t="str">
        <f>IF(AF758&lt;&gt;"","Element Occurrence ID: "&amp;AF758&amp;".","")</f>
        <v/>
      </c>
      <c r="BX758" s="41" t="str">
        <f t="shared" si="123"/>
        <v/>
      </c>
      <c r="BY758" t="str">
        <f t="shared" si="124"/>
        <v/>
      </c>
      <c r="BZ758" s="41" t="str">
        <f t="shared" si="125"/>
        <v/>
      </c>
      <c r="CA758" t="str">
        <f t="shared" si="126"/>
        <v/>
      </c>
      <c r="CB758" s="41" t="str">
        <f>IF(AU758&lt;&gt;"","Area immediately surrounding specimen: "&amp;AU758&amp;".","")</f>
        <v/>
      </c>
      <c r="CC758" s="41" t="str">
        <f>IF(T758&lt;&gt;"","Habit: "&amp;T758&amp;".","")</f>
        <v/>
      </c>
      <c r="CD758" s="41" t="str">
        <f>IF(U758&lt;&gt;"","Life history habit: "&amp;U758&amp;".","")</f>
        <v/>
      </c>
      <c r="CE758" s="41" t="str">
        <f>IF(V758&lt;&gt;"","Graminoid habit: "&amp;V758&amp;".","")</f>
        <v/>
      </c>
      <c r="CF758" s="41" t="str">
        <f>IF(W758&lt;&gt;"","Flower color: "&amp;W758&amp;".","")</f>
        <v/>
      </c>
      <c r="CG758" s="41" t="str">
        <f>IF(X758&lt;&gt;"","Height in centimeters: "&amp;X758&amp;".","")</f>
        <v/>
      </c>
      <c r="CH758" s="41" t="str">
        <f>IF(Y758&lt;&gt;"",Y758&amp;".","")</f>
        <v/>
      </c>
      <c r="CI758" s="41" t="str">
        <f t="shared" si="127"/>
        <v/>
      </c>
      <c r="CJ758" t="str">
        <f t="shared" si="128"/>
        <v/>
      </c>
      <c r="CK758" s="41" t="str">
        <f>IF(T758&lt;&gt;"","''habit'':"&amp;"''"&amp;T758&amp;"'',","")</f>
        <v/>
      </c>
      <c r="CL758" s="41" t="str">
        <f>IF(U758&lt;&gt;"","''life cycle habit'':"&amp;"''"&amp;U758&amp;"'',","")</f>
        <v/>
      </c>
      <c r="CM758" s="41" t="str">
        <f>IF(V758&lt;&gt;"","''graminoidHabit'':"&amp;"''"&amp;V758&amp;"'',","")</f>
        <v/>
      </c>
      <c r="CN758" s="41" t="str">
        <f>IF(W758&lt;&gt;"","''flower color'':"&amp;"''"&amp;W758&amp;"'',","")</f>
        <v/>
      </c>
      <c r="CO758" s="41" t="str">
        <f>IF(X758&lt;&gt;"","''heightInCentimeters'':"&amp;X758&amp;",","")</f>
        <v/>
      </c>
      <c r="CP758" s="41" t="str">
        <f>IF(Y758&lt;&gt;"",Y758,"")</f>
        <v/>
      </c>
      <c r="CQ758" s="41" t="str">
        <f t="shared" si="129"/>
        <v/>
      </c>
      <c r="CR758" s="42" t="str">
        <f t="shared" si="130"/>
        <v/>
      </c>
      <c r="CS758" t="str">
        <f t="shared" si="131"/>
        <v/>
      </c>
      <c r="CT758" t="str">
        <f>IF(L758="Y","tissue","")</f>
        <v/>
      </c>
      <c r="CU758" t="str">
        <f>IF(L758="Y","in collection","")</f>
        <v/>
      </c>
      <c r="CV758" t="str">
        <f>IF(L758="Y","dessicated","")</f>
        <v/>
      </c>
    </row>
    <row r="759" spans="1:100" ht="16.5" x14ac:dyDescent="0.3">
      <c r="A759" s="7"/>
      <c r="B759" s="19"/>
      <c r="C759" s="19"/>
      <c r="D759" s="19"/>
      <c r="E759" s="19"/>
      <c r="F759" s="19"/>
      <c r="G759" s="10"/>
      <c r="H759" s="14"/>
      <c r="I759" s="19"/>
      <c r="J759" s="19"/>
      <c r="K759" s="10"/>
      <c r="L759" s="19"/>
      <c r="M759" s="19"/>
      <c r="N759" s="19"/>
      <c r="O759" s="19"/>
      <c r="P759" s="19"/>
      <c r="Q759" s="24"/>
      <c r="R759" s="14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29"/>
      <c r="AL759" s="29"/>
      <c r="AM759" s="7"/>
      <c r="AN759" s="7"/>
      <c r="AO759" s="7"/>
      <c r="AP759" s="19"/>
      <c r="AQ759" s="19"/>
      <c r="AR759" s="19"/>
      <c r="AS759" s="14"/>
      <c r="AT759" s="19"/>
      <c r="AU759" s="19"/>
      <c r="AV759" s="19"/>
      <c r="AW759" s="14"/>
      <c r="AX759" s="19"/>
      <c r="AY759" s="19"/>
      <c r="AZ759" s="19"/>
      <c r="BA759" s="19"/>
      <c r="BB759" s="19"/>
      <c r="BC759" s="19"/>
      <c r="BD759" s="19"/>
      <c r="BE759" s="19"/>
      <c r="BF759" s="14"/>
      <c r="BG759" s="35" t="str">
        <f>IF(BB759&lt;&gt;"","&lt;a href='https://www.inaturalist.org/observations/"&amp;BB759&amp;" 'target='_blank' style='color: blue'&gt;iNaturalist Record: "&amp;BB759&amp;"&lt;/a&gt; ","")</f>
        <v/>
      </c>
      <c r="BH759" s="36" t="str">
        <f>IF(AT759&lt;&gt;"",AT759&amp;". ","")</f>
        <v/>
      </c>
      <c r="BI759" s="36" t="str">
        <f>IF(AV759&lt;&gt;"","Land use/disturbance history: "&amp;AV759&amp;". ","")</f>
        <v/>
      </c>
      <c r="BJ759" s="36" t="str">
        <f>IF(AW759&lt;&gt;"","Slope in degrees: "&amp;AW759&amp;". ","")</f>
        <v/>
      </c>
      <c r="BK759" s="36" t="str">
        <f>IF(AX759&lt;&gt;"","Slope aspect: "&amp;AX759&amp;". ","")</f>
        <v/>
      </c>
      <c r="BL759" s="36" t="str">
        <f>IF(AY759&lt;&gt;"","Soil description: "&amp;AY759&amp;". ","")</f>
        <v/>
      </c>
      <c r="BM759" s="36" t="str">
        <f>IF(BA759&lt;&gt;"","Terrain: "&amp;BA759&amp;". ","")</f>
        <v/>
      </c>
      <c r="BN759" s="36" t="str">
        <f t="shared" si="121"/>
        <v/>
      </c>
      <c r="BO759" t="str">
        <f t="shared" si="122"/>
        <v/>
      </c>
      <c r="BP759" t="str">
        <f>IF(BD759&lt;&gt;"","Permit: "&amp;BD759,"")</f>
        <v/>
      </c>
      <c r="BQ759" s="41" t="str">
        <f>IF(AA759="Abundant","Estimated frequency within viewshed: Abundant (&gt;500).",IF(AA759="Common","Estimated frequency within viewshed: Common (101-500).",IF(AA759="Frequent","Estimated frequency within viewshed: Frequent (11-100).",IF(AA759="Occasional","Estimated frequency within viewshed: Occasional (6-10).",IF(AA759="Rare","Estimated frequency within viewshed: Rare (1-5).","")))))</f>
        <v/>
      </c>
      <c r="BR759" s="41" t="str">
        <f>IF(B759&lt;&gt;"",B759&amp;". ","")</f>
        <v/>
      </c>
      <c r="BS759" s="41" t="str">
        <f>IF(M759="Same individual","Tissue sample collected.",IF(M759="Same population","Tissue sample collected from another individual in the same population.",""))</f>
        <v/>
      </c>
      <c r="BT759" s="41" t="str">
        <f>IF(R759&lt;&gt;"","Seed sample collected from "&amp;R759&amp;" plants within the same population.","")</f>
        <v/>
      </c>
      <c r="BU759" s="41" t="str">
        <f>IF(AB759&lt;&gt;"",AB759&amp;". ","")</f>
        <v/>
      </c>
      <c r="BV759" s="41" t="str">
        <f>IF(AE759&lt;&gt;"","Landowner: "&amp;AE759&amp;".","")</f>
        <v/>
      </c>
      <c r="BW759" s="41" t="str">
        <f>IF(AF759&lt;&gt;"","Element Occurrence ID: "&amp;AF759&amp;".","")</f>
        <v/>
      </c>
      <c r="BX759" s="41" t="str">
        <f t="shared" si="123"/>
        <v/>
      </c>
      <c r="BY759" t="str">
        <f t="shared" si="124"/>
        <v/>
      </c>
      <c r="BZ759" s="41" t="str">
        <f t="shared" si="125"/>
        <v/>
      </c>
      <c r="CA759" t="str">
        <f t="shared" si="126"/>
        <v/>
      </c>
      <c r="CB759" s="41" t="str">
        <f>IF(AU759&lt;&gt;"","Area immediately surrounding specimen: "&amp;AU759&amp;".","")</f>
        <v/>
      </c>
      <c r="CC759" s="41" t="str">
        <f>IF(T759&lt;&gt;"","Habit: "&amp;T759&amp;".","")</f>
        <v/>
      </c>
      <c r="CD759" s="41" t="str">
        <f>IF(U759&lt;&gt;"","Life history habit: "&amp;U759&amp;".","")</f>
        <v/>
      </c>
      <c r="CE759" s="41" t="str">
        <f>IF(V759&lt;&gt;"","Graminoid habit: "&amp;V759&amp;".","")</f>
        <v/>
      </c>
      <c r="CF759" s="41" t="str">
        <f>IF(W759&lt;&gt;"","Flower color: "&amp;W759&amp;".","")</f>
        <v/>
      </c>
      <c r="CG759" s="41" t="str">
        <f>IF(X759&lt;&gt;"","Height in centimeters: "&amp;X759&amp;".","")</f>
        <v/>
      </c>
      <c r="CH759" s="41" t="str">
        <f>IF(Y759&lt;&gt;"",Y759&amp;".","")</f>
        <v/>
      </c>
      <c r="CI759" s="41" t="str">
        <f t="shared" si="127"/>
        <v/>
      </c>
      <c r="CJ759" t="str">
        <f t="shared" si="128"/>
        <v/>
      </c>
      <c r="CK759" s="41" t="str">
        <f>IF(T759&lt;&gt;"","''habit'':"&amp;"''"&amp;T759&amp;"'',","")</f>
        <v/>
      </c>
      <c r="CL759" s="41" t="str">
        <f>IF(U759&lt;&gt;"","''life cycle habit'':"&amp;"''"&amp;U759&amp;"'',","")</f>
        <v/>
      </c>
      <c r="CM759" s="41" t="str">
        <f>IF(V759&lt;&gt;"","''graminoidHabit'':"&amp;"''"&amp;V759&amp;"'',","")</f>
        <v/>
      </c>
      <c r="CN759" s="41" t="str">
        <f>IF(W759&lt;&gt;"","''flower color'':"&amp;"''"&amp;W759&amp;"'',","")</f>
        <v/>
      </c>
      <c r="CO759" s="41" t="str">
        <f>IF(X759&lt;&gt;"","''heightInCentimeters'':"&amp;X759&amp;",","")</f>
        <v/>
      </c>
      <c r="CP759" s="41" t="str">
        <f>IF(Y759&lt;&gt;"",Y759,"")</f>
        <v/>
      </c>
      <c r="CQ759" s="41" t="str">
        <f t="shared" si="129"/>
        <v/>
      </c>
      <c r="CR759" s="42" t="str">
        <f t="shared" si="130"/>
        <v/>
      </c>
      <c r="CS759" t="str">
        <f t="shared" si="131"/>
        <v/>
      </c>
      <c r="CT759" t="str">
        <f>IF(L759="Y","tissue","")</f>
        <v/>
      </c>
      <c r="CU759" t="str">
        <f>IF(L759="Y","in collection","")</f>
        <v/>
      </c>
      <c r="CV759" t="str">
        <f>IF(L759="Y","dessicated","")</f>
        <v/>
      </c>
    </row>
    <row r="760" spans="1:100" ht="16.5" x14ac:dyDescent="0.3">
      <c r="A760" s="7"/>
      <c r="B760" s="19"/>
      <c r="C760" s="19"/>
      <c r="D760" s="19"/>
      <c r="E760" s="19"/>
      <c r="F760" s="19"/>
      <c r="G760" s="10"/>
      <c r="H760" s="14"/>
      <c r="I760" s="19"/>
      <c r="J760" s="19"/>
      <c r="K760" s="10"/>
      <c r="L760" s="19"/>
      <c r="M760" s="19"/>
      <c r="N760" s="19"/>
      <c r="O760" s="19"/>
      <c r="P760" s="19"/>
      <c r="Q760" s="24"/>
      <c r="R760" s="14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29"/>
      <c r="AL760" s="29"/>
      <c r="AM760" s="7"/>
      <c r="AN760" s="7"/>
      <c r="AO760" s="7"/>
      <c r="AP760" s="19"/>
      <c r="AQ760" s="19"/>
      <c r="AR760" s="19"/>
      <c r="AS760" s="14"/>
      <c r="AT760" s="19"/>
      <c r="AU760" s="19"/>
      <c r="AV760" s="19"/>
      <c r="AW760" s="14"/>
      <c r="AX760" s="19"/>
      <c r="AY760" s="19"/>
      <c r="AZ760" s="19"/>
      <c r="BA760" s="19"/>
      <c r="BB760" s="19"/>
      <c r="BC760" s="19"/>
      <c r="BD760" s="19"/>
      <c r="BE760" s="19"/>
      <c r="BF760" s="14"/>
      <c r="BG760" s="35" t="str">
        <f>IF(BB760&lt;&gt;"","&lt;a href='https://www.inaturalist.org/observations/"&amp;BB760&amp;" 'target='_blank' style='color: blue'&gt;iNaturalist Record: "&amp;BB760&amp;"&lt;/a&gt; ","")</f>
        <v/>
      </c>
      <c r="BH760" s="36" t="str">
        <f>IF(AT760&lt;&gt;"",AT760&amp;". ","")</f>
        <v/>
      </c>
      <c r="BI760" s="36" t="str">
        <f>IF(AV760&lt;&gt;"","Land use/disturbance history: "&amp;AV760&amp;". ","")</f>
        <v/>
      </c>
      <c r="BJ760" s="36" t="str">
        <f>IF(AW760&lt;&gt;"","Slope in degrees: "&amp;AW760&amp;". ","")</f>
        <v/>
      </c>
      <c r="BK760" s="36" t="str">
        <f>IF(AX760&lt;&gt;"","Slope aspect: "&amp;AX760&amp;". ","")</f>
        <v/>
      </c>
      <c r="BL760" s="36" t="str">
        <f>IF(AY760&lt;&gt;"","Soil description: "&amp;AY760&amp;". ","")</f>
        <v/>
      </c>
      <c r="BM760" s="36" t="str">
        <f>IF(BA760&lt;&gt;"","Terrain: "&amp;BA760&amp;". ","")</f>
        <v/>
      </c>
      <c r="BN760" s="36" t="str">
        <f t="shared" si="121"/>
        <v/>
      </c>
      <c r="BO760" t="str">
        <f t="shared" si="122"/>
        <v/>
      </c>
      <c r="BP760" t="str">
        <f>IF(BD760&lt;&gt;"","Permit: "&amp;BD760,"")</f>
        <v/>
      </c>
      <c r="BQ760" s="41" t="str">
        <f>IF(AA760="Abundant","Estimated frequency within viewshed: Abundant (&gt;500).",IF(AA760="Common","Estimated frequency within viewshed: Common (101-500).",IF(AA760="Frequent","Estimated frequency within viewshed: Frequent (11-100).",IF(AA760="Occasional","Estimated frequency within viewshed: Occasional (6-10).",IF(AA760="Rare","Estimated frequency within viewshed: Rare (1-5).","")))))</f>
        <v/>
      </c>
      <c r="BR760" s="41" t="str">
        <f>IF(B760&lt;&gt;"",B760&amp;". ","")</f>
        <v/>
      </c>
      <c r="BS760" s="41" t="str">
        <f>IF(M760="Same individual","Tissue sample collected.",IF(M760="Same population","Tissue sample collected from another individual in the same population.",""))</f>
        <v/>
      </c>
      <c r="BT760" s="41" t="str">
        <f>IF(R760&lt;&gt;"","Seed sample collected from "&amp;R760&amp;" plants within the same population.","")</f>
        <v/>
      </c>
      <c r="BU760" s="41" t="str">
        <f>IF(AB760&lt;&gt;"",AB760&amp;". ","")</f>
        <v/>
      </c>
      <c r="BV760" s="41" t="str">
        <f>IF(AE760&lt;&gt;"","Landowner: "&amp;AE760&amp;".","")</f>
        <v/>
      </c>
      <c r="BW760" s="41" t="str">
        <f>IF(AF760&lt;&gt;"","Element Occurrence ID: "&amp;AF760&amp;".","")</f>
        <v/>
      </c>
      <c r="BX760" s="41" t="str">
        <f t="shared" si="123"/>
        <v/>
      </c>
      <c r="BY760" t="str">
        <f t="shared" si="124"/>
        <v/>
      </c>
      <c r="BZ760" s="41" t="str">
        <f t="shared" si="125"/>
        <v/>
      </c>
      <c r="CA760" t="str">
        <f t="shared" si="126"/>
        <v/>
      </c>
      <c r="CB760" s="41" t="str">
        <f>IF(AU760&lt;&gt;"","Area immediately surrounding specimen: "&amp;AU760&amp;".","")</f>
        <v/>
      </c>
      <c r="CC760" s="41" t="str">
        <f>IF(T760&lt;&gt;"","Habit: "&amp;T760&amp;".","")</f>
        <v/>
      </c>
      <c r="CD760" s="41" t="str">
        <f>IF(U760&lt;&gt;"","Life history habit: "&amp;U760&amp;".","")</f>
        <v/>
      </c>
      <c r="CE760" s="41" t="str">
        <f>IF(V760&lt;&gt;"","Graminoid habit: "&amp;V760&amp;".","")</f>
        <v/>
      </c>
      <c r="CF760" s="41" t="str">
        <f>IF(W760&lt;&gt;"","Flower color: "&amp;W760&amp;".","")</f>
        <v/>
      </c>
      <c r="CG760" s="41" t="str">
        <f>IF(X760&lt;&gt;"","Height in centimeters: "&amp;X760&amp;".","")</f>
        <v/>
      </c>
      <c r="CH760" s="41" t="str">
        <f>IF(Y760&lt;&gt;"",Y760&amp;".","")</f>
        <v/>
      </c>
      <c r="CI760" s="41" t="str">
        <f t="shared" si="127"/>
        <v/>
      </c>
      <c r="CJ760" t="str">
        <f t="shared" si="128"/>
        <v/>
      </c>
      <c r="CK760" s="41" t="str">
        <f>IF(T760&lt;&gt;"","''habit'':"&amp;"''"&amp;T760&amp;"'',","")</f>
        <v/>
      </c>
      <c r="CL760" s="41" t="str">
        <f>IF(U760&lt;&gt;"","''life cycle habit'':"&amp;"''"&amp;U760&amp;"'',","")</f>
        <v/>
      </c>
      <c r="CM760" s="41" t="str">
        <f>IF(V760&lt;&gt;"","''graminoidHabit'':"&amp;"''"&amp;V760&amp;"'',","")</f>
        <v/>
      </c>
      <c r="CN760" s="41" t="str">
        <f>IF(W760&lt;&gt;"","''flower color'':"&amp;"''"&amp;W760&amp;"'',","")</f>
        <v/>
      </c>
      <c r="CO760" s="41" t="str">
        <f>IF(X760&lt;&gt;"","''heightInCentimeters'':"&amp;X760&amp;",","")</f>
        <v/>
      </c>
      <c r="CP760" s="41" t="str">
        <f>IF(Y760&lt;&gt;"",Y760,"")</f>
        <v/>
      </c>
      <c r="CQ760" s="41" t="str">
        <f t="shared" si="129"/>
        <v/>
      </c>
      <c r="CR760" s="42" t="str">
        <f t="shared" si="130"/>
        <v/>
      </c>
      <c r="CS760" t="str">
        <f t="shared" si="131"/>
        <v/>
      </c>
      <c r="CT760" t="str">
        <f>IF(L760="Y","tissue","")</f>
        <v/>
      </c>
      <c r="CU760" t="str">
        <f>IF(L760="Y","in collection","")</f>
        <v/>
      </c>
      <c r="CV760" t="str">
        <f>IF(L760="Y","dessicated","")</f>
        <v/>
      </c>
    </row>
    <row r="761" spans="1:100" ht="16.5" x14ac:dyDescent="0.3">
      <c r="A761" s="7"/>
      <c r="B761" s="19"/>
      <c r="C761" s="19"/>
      <c r="D761" s="19"/>
      <c r="E761" s="19"/>
      <c r="F761" s="19"/>
      <c r="G761" s="10"/>
      <c r="H761" s="14"/>
      <c r="I761" s="19"/>
      <c r="J761" s="19"/>
      <c r="K761" s="10"/>
      <c r="L761" s="19"/>
      <c r="M761" s="19"/>
      <c r="N761" s="19"/>
      <c r="O761" s="19"/>
      <c r="P761" s="19"/>
      <c r="Q761" s="24"/>
      <c r="R761" s="14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29"/>
      <c r="AL761" s="29"/>
      <c r="AM761" s="7"/>
      <c r="AN761" s="7"/>
      <c r="AO761" s="7"/>
      <c r="AP761" s="19"/>
      <c r="AQ761" s="19"/>
      <c r="AR761" s="19"/>
      <c r="AS761" s="14"/>
      <c r="AT761" s="19"/>
      <c r="AU761" s="19"/>
      <c r="AV761" s="19"/>
      <c r="AW761" s="14"/>
      <c r="AX761" s="19"/>
      <c r="AY761" s="19"/>
      <c r="AZ761" s="19"/>
      <c r="BA761" s="19"/>
      <c r="BB761" s="19"/>
      <c r="BC761" s="19"/>
      <c r="BD761" s="19"/>
      <c r="BE761" s="19"/>
      <c r="BF761" s="14"/>
      <c r="BG761" s="35" t="str">
        <f>IF(BB761&lt;&gt;"","&lt;a href='https://www.inaturalist.org/observations/"&amp;BB761&amp;" 'target='_blank' style='color: blue'&gt;iNaturalist Record: "&amp;BB761&amp;"&lt;/a&gt; ","")</f>
        <v/>
      </c>
      <c r="BH761" s="36" t="str">
        <f>IF(AT761&lt;&gt;"",AT761&amp;". ","")</f>
        <v/>
      </c>
      <c r="BI761" s="36" t="str">
        <f>IF(AV761&lt;&gt;"","Land use/disturbance history: "&amp;AV761&amp;". ","")</f>
        <v/>
      </c>
      <c r="BJ761" s="36" t="str">
        <f>IF(AW761&lt;&gt;"","Slope in degrees: "&amp;AW761&amp;". ","")</f>
        <v/>
      </c>
      <c r="BK761" s="36" t="str">
        <f>IF(AX761&lt;&gt;"","Slope aspect: "&amp;AX761&amp;". ","")</f>
        <v/>
      </c>
      <c r="BL761" s="36" t="str">
        <f>IF(AY761&lt;&gt;"","Soil description: "&amp;AY761&amp;". ","")</f>
        <v/>
      </c>
      <c r="BM761" s="36" t="str">
        <f>IF(BA761&lt;&gt;"","Terrain: "&amp;BA761&amp;". ","")</f>
        <v/>
      </c>
      <c r="BN761" s="36" t="str">
        <f t="shared" si="121"/>
        <v/>
      </c>
      <c r="BO761" t="str">
        <f t="shared" si="122"/>
        <v/>
      </c>
      <c r="BP761" t="str">
        <f>IF(BD761&lt;&gt;"","Permit: "&amp;BD761,"")</f>
        <v/>
      </c>
      <c r="BQ761" s="41" t="str">
        <f>IF(AA761="Abundant","Estimated frequency within viewshed: Abundant (&gt;500).",IF(AA761="Common","Estimated frequency within viewshed: Common (101-500).",IF(AA761="Frequent","Estimated frequency within viewshed: Frequent (11-100).",IF(AA761="Occasional","Estimated frequency within viewshed: Occasional (6-10).",IF(AA761="Rare","Estimated frequency within viewshed: Rare (1-5).","")))))</f>
        <v/>
      </c>
      <c r="BR761" s="41" t="str">
        <f>IF(B761&lt;&gt;"",B761&amp;". ","")</f>
        <v/>
      </c>
      <c r="BS761" s="41" t="str">
        <f>IF(M761="Same individual","Tissue sample collected.",IF(M761="Same population","Tissue sample collected from another individual in the same population.",""))</f>
        <v/>
      </c>
      <c r="BT761" s="41" t="str">
        <f>IF(R761&lt;&gt;"","Seed sample collected from "&amp;R761&amp;" plants within the same population.","")</f>
        <v/>
      </c>
      <c r="BU761" s="41" t="str">
        <f>IF(AB761&lt;&gt;"",AB761&amp;". ","")</f>
        <v/>
      </c>
      <c r="BV761" s="41" t="str">
        <f>IF(AE761&lt;&gt;"","Landowner: "&amp;AE761&amp;".","")</f>
        <v/>
      </c>
      <c r="BW761" s="41" t="str">
        <f>IF(AF761&lt;&gt;"","Element Occurrence ID: "&amp;AF761&amp;".","")</f>
        <v/>
      </c>
      <c r="BX761" s="41" t="str">
        <f t="shared" si="123"/>
        <v/>
      </c>
      <c r="BY761" t="str">
        <f t="shared" si="124"/>
        <v/>
      </c>
      <c r="BZ761" s="41" t="str">
        <f t="shared" si="125"/>
        <v/>
      </c>
      <c r="CA761" t="str">
        <f t="shared" si="126"/>
        <v/>
      </c>
      <c r="CB761" s="41" t="str">
        <f>IF(AU761&lt;&gt;"","Area immediately surrounding specimen: "&amp;AU761&amp;".","")</f>
        <v/>
      </c>
      <c r="CC761" s="41" t="str">
        <f>IF(T761&lt;&gt;"","Habit: "&amp;T761&amp;".","")</f>
        <v/>
      </c>
      <c r="CD761" s="41" t="str">
        <f>IF(U761&lt;&gt;"","Life history habit: "&amp;U761&amp;".","")</f>
        <v/>
      </c>
      <c r="CE761" s="41" t="str">
        <f>IF(V761&lt;&gt;"","Graminoid habit: "&amp;V761&amp;".","")</f>
        <v/>
      </c>
      <c r="CF761" s="41" t="str">
        <f>IF(W761&lt;&gt;"","Flower color: "&amp;W761&amp;".","")</f>
        <v/>
      </c>
      <c r="CG761" s="41" t="str">
        <f>IF(X761&lt;&gt;"","Height in centimeters: "&amp;X761&amp;".","")</f>
        <v/>
      </c>
      <c r="CH761" s="41" t="str">
        <f>IF(Y761&lt;&gt;"",Y761&amp;".","")</f>
        <v/>
      </c>
      <c r="CI761" s="41" t="str">
        <f t="shared" si="127"/>
        <v/>
      </c>
      <c r="CJ761" t="str">
        <f t="shared" si="128"/>
        <v/>
      </c>
      <c r="CK761" s="41" t="str">
        <f>IF(T761&lt;&gt;"","''habit'':"&amp;"''"&amp;T761&amp;"'',","")</f>
        <v/>
      </c>
      <c r="CL761" s="41" t="str">
        <f>IF(U761&lt;&gt;"","''life cycle habit'':"&amp;"''"&amp;U761&amp;"'',","")</f>
        <v/>
      </c>
      <c r="CM761" s="41" t="str">
        <f>IF(V761&lt;&gt;"","''graminoidHabit'':"&amp;"''"&amp;V761&amp;"'',","")</f>
        <v/>
      </c>
      <c r="CN761" s="41" t="str">
        <f>IF(W761&lt;&gt;"","''flower color'':"&amp;"''"&amp;W761&amp;"'',","")</f>
        <v/>
      </c>
      <c r="CO761" s="41" t="str">
        <f>IF(X761&lt;&gt;"","''heightInCentimeters'':"&amp;X761&amp;",","")</f>
        <v/>
      </c>
      <c r="CP761" s="41" t="str">
        <f>IF(Y761&lt;&gt;"",Y761,"")</f>
        <v/>
      </c>
      <c r="CQ761" s="41" t="str">
        <f t="shared" si="129"/>
        <v/>
      </c>
      <c r="CR761" s="42" t="str">
        <f t="shared" si="130"/>
        <v/>
      </c>
      <c r="CS761" t="str">
        <f t="shared" si="131"/>
        <v/>
      </c>
      <c r="CT761" t="str">
        <f>IF(L761="Y","tissue","")</f>
        <v/>
      </c>
      <c r="CU761" t="str">
        <f>IF(L761="Y","in collection","")</f>
        <v/>
      </c>
      <c r="CV761" t="str">
        <f>IF(L761="Y","dessicated","")</f>
        <v/>
      </c>
    </row>
    <row r="762" spans="1:100" ht="16.5" x14ac:dyDescent="0.3">
      <c r="A762" s="7"/>
      <c r="B762" s="19"/>
      <c r="C762" s="19"/>
      <c r="D762" s="19"/>
      <c r="E762" s="19"/>
      <c r="F762" s="19"/>
      <c r="G762" s="10"/>
      <c r="H762" s="14"/>
      <c r="I762" s="19"/>
      <c r="J762" s="19"/>
      <c r="K762" s="10"/>
      <c r="L762" s="19"/>
      <c r="M762" s="19"/>
      <c r="N762" s="19"/>
      <c r="O762" s="19"/>
      <c r="P762" s="19"/>
      <c r="Q762" s="24"/>
      <c r="R762" s="14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29"/>
      <c r="AL762" s="29"/>
      <c r="AM762" s="7"/>
      <c r="AN762" s="7"/>
      <c r="AO762" s="7"/>
      <c r="AP762" s="19"/>
      <c r="AQ762" s="19"/>
      <c r="AR762" s="19"/>
      <c r="AS762" s="14"/>
      <c r="AT762" s="19"/>
      <c r="AU762" s="19"/>
      <c r="AV762" s="19"/>
      <c r="AW762" s="14"/>
      <c r="AX762" s="19"/>
      <c r="AY762" s="19"/>
      <c r="AZ762" s="19"/>
      <c r="BA762" s="19"/>
      <c r="BB762" s="19"/>
      <c r="BC762" s="19"/>
      <c r="BD762" s="19"/>
      <c r="BE762" s="19"/>
      <c r="BF762" s="14"/>
      <c r="BG762" s="35" t="str">
        <f>IF(BB762&lt;&gt;"","&lt;a href='https://www.inaturalist.org/observations/"&amp;BB762&amp;" 'target='_blank' style='color: blue'&gt;iNaturalist Record: "&amp;BB762&amp;"&lt;/a&gt; ","")</f>
        <v/>
      </c>
      <c r="BH762" s="36" t="str">
        <f>IF(AT762&lt;&gt;"",AT762&amp;". ","")</f>
        <v/>
      </c>
      <c r="BI762" s="36" t="str">
        <f>IF(AV762&lt;&gt;"","Land use/disturbance history: "&amp;AV762&amp;". ","")</f>
        <v/>
      </c>
      <c r="BJ762" s="36" t="str">
        <f>IF(AW762&lt;&gt;"","Slope in degrees: "&amp;AW762&amp;". ","")</f>
        <v/>
      </c>
      <c r="BK762" s="36" t="str">
        <f>IF(AX762&lt;&gt;"","Slope aspect: "&amp;AX762&amp;". ","")</f>
        <v/>
      </c>
      <c r="BL762" s="36" t="str">
        <f>IF(AY762&lt;&gt;"","Soil description: "&amp;AY762&amp;". ","")</f>
        <v/>
      </c>
      <c r="BM762" s="36" t="str">
        <f>IF(BA762&lt;&gt;"","Terrain: "&amp;BA762&amp;". ","")</f>
        <v/>
      </c>
      <c r="BN762" s="36" t="str">
        <f t="shared" si="121"/>
        <v/>
      </c>
      <c r="BO762" t="str">
        <f t="shared" si="122"/>
        <v/>
      </c>
      <c r="BP762" t="str">
        <f>IF(BD762&lt;&gt;"","Permit: "&amp;BD762,"")</f>
        <v/>
      </c>
      <c r="BQ762" s="41" t="str">
        <f>IF(AA762="Abundant","Estimated frequency within viewshed: Abundant (&gt;500).",IF(AA762="Common","Estimated frequency within viewshed: Common (101-500).",IF(AA762="Frequent","Estimated frequency within viewshed: Frequent (11-100).",IF(AA762="Occasional","Estimated frequency within viewshed: Occasional (6-10).",IF(AA762="Rare","Estimated frequency within viewshed: Rare (1-5).","")))))</f>
        <v/>
      </c>
      <c r="BR762" s="41" t="str">
        <f>IF(B762&lt;&gt;"",B762&amp;". ","")</f>
        <v/>
      </c>
      <c r="BS762" s="41" t="str">
        <f>IF(M762="Same individual","Tissue sample collected.",IF(M762="Same population","Tissue sample collected from another individual in the same population.",""))</f>
        <v/>
      </c>
      <c r="BT762" s="41" t="str">
        <f>IF(R762&lt;&gt;"","Seed sample collected from "&amp;R762&amp;" plants within the same population.","")</f>
        <v/>
      </c>
      <c r="BU762" s="41" t="str">
        <f>IF(AB762&lt;&gt;"",AB762&amp;". ","")</f>
        <v/>
      </c>
      <c r="BV762" s="41" t="str">
        <f>IF(AE762&lt;&gt;"","Landowner: "&amp;AE762&amp;".","")</f>
        <v/>
      </c>
      <c r="BW762" s="41" t="str">
        <f>IF(AF762&lt;&gt;"","Element Occurrence ID: "&amp;AF762&amp;".","")</f>
        <v/>
      </c>
      <c r="BX762" s="41" t="str">
        <f t="shared" si="123"/>
        <v/>
      </c>
      <c r="BY762" t="str">
        <f t="shared" si="124"/>
        <v/>
      </c>
      <c r="BZ762" s="41" t="str">
        <f t="shared" si="125"/>
        <v/>
      </c>
      <c r="CA762" t="str">
        <f t="shared" si="126"/>
        <v/>
      </c>
      <c r="CB762" s="41" t="str">
        <f>IF(AU762&lt;&gt;"","Area immediately surrounding specimen: "&amp;AU762&amp;".","")</f>
        <v/>
      </c>
      <c r="CC762" s="41" t="str">
        <f>IF(T762&lt;&gt;"","Habit: "&amp;T762&amp;".","")</f>
        <v/>
      </c>
      <c r="CD762" s="41" t="str">
        <f>IF(U762&lt;&gt;"","Life history habit: "&amp;U762&amp;".","")</f>
        <v/>
      </c>
      <c r="CE762" s="41" t="str">
        <f>IF(V762&lt;&gt;"","Graminoid habit: "&amp;V762&amp;".","")</f>
        <v/>
      </c>
      <c r="CF762" s="41" t="str">
        <f>IF(W762&lt;&gt;"","Flower color: "&amp;W762&amp;".","")</f>
        <v/>
      </c>
      <c r="CG762" s="41" t="str">
        <f>IF(X762&lt;&gt;"","Height in centimeters: "&amp;X762&amp;".","")</f>
        <v/>
      </c>
      <c r="CH762" s="41" t="str">
        <f>IF(Y762&lt;&gt;"",Y762&amp;".","")</f>
        <v/>
      </c>
      <c r="CI762" s="41" t="str">
        <f t="shared" si="127"/>
        <v/>
      </c>
      <c r="CJ762" t="str">
        <f t="shared" si="128"/>
        <v/>
      </c>
      <c r="CK762" s="41" t="str">
        <f>IF(T762&lt;&gt;"","''habit'':"&amp;"''"&amp;T762&amp;"'',","")</f>
        <v/>
      </c>
      <c r="CL762" s="41" t="str">
        <f>IF(U762&lt;&gt;"","''life cycle habit'':"&amp;"''"&amp;U762&amp;"'',","")</f>
        <v/>
      </c>
      <c r="CM762" s="41" t="str">
        <f>IF(V762&lt;&gt;"","''graminoidHabit'':"&amp;"''"&amp;V762&amp;"'',","")</f>
        <v/>
      </c>
      <c r="CN762" s="41" t="str">
        <f>IF(W762&lt;&gt;"","''flower color'':"&amp;"''"&amp;W762&amp;"'',","")</f>
        <v/>
      </c>
      <c r="CO762" s="41" t="str">
        <f>IF(X762&lt;&gt;"","''heightInCentimeters'':"&amp;X762&amp;",","")</f>
        <v/>
      </c>
      <c r="CP762" s="41" t="str">
        <f>IF(Y762&lt;&gt;"",Y762,"")</f>
        <v/>
      </c>
      <c r="CQ762" s="41" t="str">
        <f t="shared" si="129"/>
        <v/>
      </c>
      <c r="CR762" s="42" t="str">
        <f t="shared" si="130"/>
        <v/>
      </c>
      <c r="CS762" t="str">
        <f t="shared" si="131"/>
        <v/>
      </c>
      <c r="CT762" t="str">
        <f>IF(L762="Y","tissue","")</f>
        <v/>
      </c>
      <c r="CU762" t="str">
        <f>IF(L762="Y","in collection","")</f>
        <v/>
      </c>
      <c r="CV762" t="str">
        <f>IF(L762="Y","dessicated","")</f>
        <v/>
      </c>
    </row>
    <row r="763" spans="1:100" ht="16.5" x14ac:dyDescent="0.3">
      <c r="A763" s="7"/>
      <c r="B763" s="19"/>
      <c r="C763" s="19"/>
      <c r="D763" s="19"/>
      <c r="E763" s="19"/>
      <c r="F763" s="19"/>
      <c r="G763" s="10"/>
      <c r="H763" s="14"/>
      <c r="I763" s="19"/>
      <c r="J763" s="19"/>
      <c r="K763" s="10"/>
      <c r="L763" s="19"/>
      <c r="M763" s="19"/>
      <c r="N763" s="19"/>
      <c r="O763" s="19"/>
      <c r="P763" s="19"/>
      <c r="Q763" s="24"/>
      <c r="R763" s="14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29"/>
      <c r="AL763" s="29"/>
      <c r="AM763" s="7"/>
      <c r="AN763" s="7"/>
      <c r="AO763" s="7"/>
      <c r="AP763" s="19"/>
      <c r="AQ763" s="19"/>
      <c r="AR763" s="19"/>
      <c r="AS763" s="14"/>
      <c r="AT763" s="19"/>
      <c r="AU763" s="19"/>
      <c r="AV763" s="19"/>
      <c r="AW763" s="14"/>
      <c r="AX763" s="19"/>
      <c r="AY763" s="19"/>
      <c r="AZ763" s="19"/>
      <c r="BA763" s="19"/>
      <c r="BB763" s="19"/>
      <c r="BC763" s="19"/>
      <c r="BD763" s="19"/>
      <c r="BE763" s="19"/>
      <c r="BF763" s="14"/>
      <c r="BG763" s="35" t="str">
        <f>IF(BB763&lt;&gt;"","&lt;a href='https://www.inaturalist.org/observations/"&amp;BB763&amp;" 'target='_blank' style='color: blue'&gt;iNaturalist Record: "&amp;BB763&amp;"&lt;/a&gt; ","")</f>
        <v/>
      </c>
      <c r="BH763" s="36" t="str">
        <f>IF(AT763&lt;&gt;"",AT763&amp;". ","")</f>
        <v/>
      </c>
      <c r="BI763" s="36" t="str">
        <f>IF(AV763&lt;&gt;"","Land use/disturbance history: "&amp;AV763&amp;". ","")</f>
        <v/>
      </c>
      <c r="BJ763" s="36" t="str">
        <f>IF(AW763&lt;&gt;"","Slope in degrees: "&amp;AW763&amp;". ","")</f>
        <v/>
      </c>
      <c r="BK763" s="36" t="str">
        <f>IF(AX763&lt;&gt;"","Slope aspect: "&amp;AX763&amp;". ","")</f>
        <v/>
      </c>
      <c r="BL763" s="36" t="str">
        <f>IF(AY763&lt;&gt;"","Soil description: "&amp;AY763&amp;". ","")</f>
        <v/>
      </c>
      <c r="BM763" s="36" t="str">
        <f>IF(BA763&lt;&gt;"","Terrain: "&amp;BA763&amp;". ","")</f>
        <v/>
      </c>
      <c r="BN763" s="36" t="str">
        <f t="shared" si="121"/>
        <v/>
      </c>
      <c r="BO763" t="str">
        <f t="shared" si="122"/>
        <v/>
      </c>
      <c r="BP763" t="str">
        <f>IF(BD763&lt;&gt;"","Permit: "&amp;BD763,"")</f>
        <v/>
      </c>
      <c r="BQ763" s="41" t="str">
        <f>IF(AA763="Abundant","Estimated frequency within viewshed: Abundant (&gt;500).",IF(AA763="Common","Estimated frequency within viewshed: Common (101-500).",IF(AA763="Frequent","Estimated frequency within viewshed: Frequent (11-100).",IF(AA763="Occasional","Estimated frequency within viewshed: Occasional (6-10).",IF(AA763="Rare","Estimated frequency within viewshed: Rare (1-5).","")))))</f>
        <v/>
      </c>
      <c r="BR763" s="41" t="str">
        <f>IF(B763&lt;&gt;"",B763&amp;". ","")</f>
        <v/>
      </c>
      <c r="BS763" s="41" t="str">
        <f>IF(M763="Same individual","Tissue sample collected.",IF(M763="Same population","Tissue sample collected from another individual in the same population.",""))</f>
        <v/>
      </c>
      <c r="BT763" s="41" t="str">
        <f>IF(R763&lt;&gt;"","Seed sample collected from "&amp;R763&amp;" plants within the same population.","")</f>
        <v/>
      </c>
      <c r="BU763" s="41" t="str">
        <f>IF(AB763&lt;&gt;"",AB763&amp;". ","")</f>
        <v/>
      </c>
      <c r="BV763" s="41" t="str">
        <f>IF(AE763&lt;&gt;"","Landowner: "&amp;AE763&amp;".","")</f>
        <v/>
      </c>
      <c r="BW763" s="41" t="str">
        <f>IF(AF763&lt;&gt;"","Element Occurrence ID: "&amp;AF763&amp;".","")</f>
        <v/>
      </c>
      <c r="BX763" s="41" t="str">
        <f t="shared" si="123"/>
        <v/>
      </c>
      <c r="BY763" t="str">
        <f t="shared" si="124"/>
        <v/>
      </c>
      <c r="BZ763" s="41" t="str">
        <f t="shared" si="125"/>
        <v/>
      </c>
      <c r="CA763" t="str">
        <f t="shared" si="126"/>
        <v/>
      </c>
      <c r="CB763" s="41" t="str">
        <f>IF(AU763&lt;&gt;"","Area immediately surrounding specimen: "&amp;AU763&amp;".","")</f>
        <v/>
      </c>
      <c r="CC763" s="41" t="str">
        <f>IF(T763&lt;&gt;"","Habit: "&amp;T763&amp;".","")</f>
        <v/>
      </c>
      <c r="CD763" s="41" t="str">
        <f>IF(U763&lt;&gt;"","Life history habit: "&amp;U763&amp;".","")</f>
        <v/>
      </c>
      <c r="CE763" s="41" t="str">
        <f>IF(V763&lt;&gt;"","Graminoid habit: "&amp;V763&amp;".","")</f>
        <v/>
      </c>
      <c r="CF763" s="41" t="str">
        <f>IF(W763&lt;&gt;"","Flower color: "&amp;W763&amp;".","")</f>
        <v/>
      </c>
      <c r="CG763" s="41" t="str">
        <f>IF(X763&lt;&gt;"","Height in centimeters: "&amp;X763&amp;".","")</f>
        <v/>
      </c>
      <c r="CH763" s="41" t="str">
        <f>IF(Y763&lt;&gt;"",Y763&amp;".","")</f>
        <v/>
      </c>
      <c r="CI763" s="41" t="str">
        <f t="shared" si="127"/>
        <v/>
      </c>
      <c r="CJ763" t="str">
        <f t="shared" si="128"/>
        <v/>
      </c>
      <c r="CK763" s="41" t="str">
        <f>IF(T763&lt;&gt;"","''habit'':"&amp;"''"&amp;T763&amp;"'',","")</f>
        <v/>
      </c>
      <c r="CL763" s="41" t="str">
        <f>IF(U763&lt;&gt;"","''life cycle habit'':"&amp;"''"&amp;U763&amp;"'',","")</f>
        <v/>
      </c>
      <c r="CM763" s="41" t="str">
        <f>IF(V763&lt;&gt;"","''graminoidHabit'':"&amp;"''"&amp;V763&amp;"'',","")</f>
        <v/>
      </c>
      <c r="CN763" s="41" t="str">
        <f>IF(W763&lt;&gt;"","''flower color'':"&amp;"''"&amp;W763&amp;"'',","")</f>
        <v/>
      </c>
      <c r="CO763" s="41" t="str">
        <f>IF(X763&lt;&gt;"","''heightInCentimeters'':"&amp;X763&amp;",","")</f>
        <v/>
      </c>
      <c r="CP763" s="41" t="str">
        <f>IF(Y763&lt;&gt;"",Y763,"")</f>
        <v/>
      </c>
      <c r="CQ763" s="41" t="str">
        <f t="shared" si="129"/>
        <v/>
      </c>
      <c r="CR763" s="42" t="str">
        <f t="shared" si="130"/>
        <v/>
      </c>
      <c r="CS763" t="str">
        <f t="shared" si="131"/>
        <v/>
      </c>
      <c r="CT763" t="str">
        <f>IF(L763="Y","tissue","")</f>
        <v/>
      </c>
      <c r="CU763" t="str">
        <f>IF(L763="Y","in collection","")</f>
        <v/>
      </c>
      <c r="CV763" t="str">
        <f>IF(L763="Y","dessicated","")</f>
        <v/>
      </c>
    </row>
    <row r="764" spans="1:100" ht="16.5" x14ac:dyDescent="0.3">
      <c r="A764" s="7"/>
      <c r="B764" s="19"/>
      <c r="C764" s="19"/>
      <c r="D764" s="19"/>
      <c r="E764" s="19"/>
      <c r="F764" s="19"/>
      <c r="G764" s="10"/>
      <c r="H764" s="14"/>
      <c r="I764" s="19"/>
      <c r="J764" s="19"/>
      <c r="K764" s="10"/>
      <c r="L764" s="19"/>
      <c r="M764" s="19"/>
      <c r="N764" s="19"/>
      <c r="O764" s="19"/>
      <c r="P764" s="19"/>
      <c r="Q764" s="24"/>
      <c r="R764" s="14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29"/>
      <c r="AL764" s="29"/>
      <c r="AM764" s="7"/>
      <c r="AN764" s="7"/>
      <c r="AO764" s="7"/>
      <c r="AP764" s="19"/>
      <c r="AQ764" s="19"/>
      <c r="AR764" s="19"/>
      <c r="AS764" s="14"/>
      <c r="AT764" s="19"/>
      <c r="AU764" s="19"/>
      <c r="AV764" s="19"/>
      <c r="AW764" s="14"/>
      <c r="AX764" s="19"/>
      <c r="AY764" s="19"/>
      <c r="AZ764" s="19"/>
      <c r="BA764" s="19"/>
      <c r="BB764" s="19"/>
      <c r="BC764" s="19"/>
      <c r="BD764" s="19"/>
      <c r="BE764" s="19"/>
      <c r="BF764" s="14"/>
      <c r="BG764" s="35" t="str">
        <f>IF(BB764&lt;&gt;"","&lt;a href='https://www.inaturalist.org/observations/"&amp;BB764&amp;" 'target='_blank' style='color: blue'&gt;iNaturalist Record: "&amp;BB764&amp;"&lt;/a&gt; ","")</f>
        <v/>
      </c>
      <c r="BH764" s="36" t="str">
        <f>IF(AT764&lt;&gt;"",AT764&amp;". ","")</f>
        <v/>
      </c>
      <c r="BI764" s="36" t="str">
        <f>IF(AV764&lt;&gt;"","Land use/disturbance history: "&amp;AV764&amp;". ","")</f>
        <v/>
      </c>
      <c r="BJ764" s="36" t="str">
        <f>IF(AW764&lt;&gt;"","Slope in degrees: "&amp;AW764&amp;". ","")</f>
        <v/>
      </c>
      <c r="BK764" s="36" t="str">
        <f>IF(AX764&lt;&gt;"","Slope aspect: "&amp;AX764&amp;". ","")</f>
        <v/>
      </c>
      <c r="BL764" s="36" t="str">
        <f>IF(AY764&lt;&gt;"","Soil description: "&amp;AY764&amp;". ","")</f>
        <v/>
      </c>
      <c r="BM764" s="36" t="str">
        <f>IF(BA764&lt;&gt;"","Terrain: "&amp;BA764&amp;". ","")</f>
        <v/>
      </c>
      <c r="BN764" s="36" t="str">
        <f t="shared" si="121"/>
        <v/>
      </c>
      <c r="BO764" t="str">
        <f t="shared" si="122"/>
        <v/>
      </c>
      <c r="BP764" t="str">
        <f>IF(BD764&lt;&gt;"","Permit: "&amp;BD764,"")</f>
        <v/>
      </c>
      <c r="BQ764" s="41" t="str">
        <f>IF(AA764="Abundant","Estimated frequency within viewshed: Abundant (&gt;500).",IF(AA764="Common","Estimated frequency within viewshed: Common (101-500).",IF(AA764="Frequent","Estimated frequency within viewshed: Frequent (11-100).",IF(AA764="Occasional","Estimated frequency within viewshed: Occasional (6-10).",IF(AA764="Rare","Estimated frequency within viewshed: Rare (1-5).","")))))</f>
        <v/>
      </c>
      <c r="BR764" s="41" t="str">
        <f>IF(B764&lt;&gt;"",B764&amp;". ","")</f>
        <v/>
      </c>
      <c r="BS764" s="41" t="str">
        <f>IF(M764="Same individual","Tissue sample collected.",IF(M764="Same population","Tissue sample collected from another individual in the same population.",""))</f>
        <v/>
      </c>
      <c r="BT764" s="41" t="str">
        <f>IF(R764&lt;&gt;"","Seed sample collected from "&amp;R764&amp;" plants within the same population.","")</f>
        <v/>
      </c>
      <c r="BU764" s="41" t="str">
        <f>IF(AB764&lt;&gt;"",AB764&amp;". ","")</f>
        <v/>
      </c>
      <c r="BV764" s="41" t="str">
        <f>IF(AE764&lt;&gt;"","Landowner: "&amp;AE764&amp;".","")</f>
        <v/>
      </c>
      <c r="BW764" s="41" t="str">
        <f>IF(AF764&lt;&gt;"","Element Occurrence ID: "&amp;AF764&amp;".","")</f>
        <v/>
      </c>
      <c r="BX764" s="41" t="str">
        <f t="shared" si="123"/>
        <v/>
      </c>
      <c r="BY764" t="str">
        <f t="shared" si="124"/>
        <v/>
      </c>
      <c r="BZ764" s="41" t="str">
        <f t="shared" si="125"/>
        <v/>
      </c>
      <c r="CA764" t="str">
        <f t="shared" si="126"/>
        <v/>
      </c>
      <c r="CB764" s="41" t="str">
        <f>IF(AU764&lt;&gt;"","Area immediately surrounding specimen: "&amp;AU764&amp;".","")</f>
        <v/>
      </c>
      <c r="CC764" s="41" t="str">
        <f>IF(T764&lt;&gt;"","Habit: "&amp;T764&amp;".","")</f>
        <v/>
      </c>
      <c r="CD764" s="41" t="str">
        <f>IF(U764&lt;&gt;"","Life history habit: "&amp;U764&amp;".","")</f>
        <v/>
      </c>
      <c r="CE764" s="41" t="str">
        <f>IF(V764&lt;&gt;"","Graminoid habit: "&amp;V764&amp;".","")</f>
        <v/>
      </c>
      <c r="CF764" s="41" t="str">
        <f>IF(W764&lt;&gt;"","Flower color: "&amp;W764&amp;".","")</f>
        <v/>
      </c>
      <c r="CG764" s="41" t="str">
        <f>IF(X764&lt;&gt;"","Height in centimeters: "&amp;X764&amp;".","")</f>
        <v/>
      </c>
      <c r="CH764" s="41" t="str">
        <f>IF(Y764&lt;&gt;"",Y764&amp;".","")</f>
        <v/>
      </c>
      <c r="CI764" s="41" t="str">
        <f t="shared" si="127"/>
        <v/>
      </c>
      <c r="CJ764" t="str">
        <f t="shared" si="128"/>
        <v/>
      </c>
      <c r="CK764" s="41" t="str">
        <f>IF(T764&lt;&gt;"","''habit'':"&amp;"''"&amp;T764&amp;"'',","")</f>
        <v/>
      </c>
      <c r="CL764" s="41" t="str">
        <f>IF(U764&lt;&gt;"","''life cycle habit'':"&amp;"''"&amp;U764&amp;"'',","")</f>
        <v/>
      </c>
      <c r="CM764" s="41" t="str">
        <f>IF(V764&lt;&gt;"","''graminoidHabit'':"&amp;"''"&amp;V764&amp;"'',","")</f>
        <v/>
      </c>
      <c r="CN764" s="41" t="str">
        <f>IF(W764&lt;&gt;"","''flower color'':"&amp;"''"&amp;W764&amp;"'',","")</f>
        <v/>
      </c>
      <c r="CO764" s="41" t="str">
        <f>IF(X764&lt;&gt;"","''heightInCentimeters'':"&amp;X764&amp;",","")</f>
        <v/>
      </c>
      <c r="CP764" s="41" t="str">
        <f>IF(Y764&lt;&gt;"",Y764,"")</f>
        <v/>
      </c>
      <c r="CQ764" s="41" t="str">
        <f t="shared" si="129"/>
        <v/>
      </c>
      <c r="CR764" s="42" t="str">
        <f t="shared" si="130"/>
        <v/>
      </c>
      <c r="CS764" t="str">
        <f t="shared" si="131"/>
        <v/>
      </c>
      <c r="CT764" t="str">
        <f>IF(L764="Y","tissue","")</f>
        <v/>
      </c>
      <c r="CU764" t="str">
        <f>IF(L764="Y","in collection","")</f>
        <v/>
      </c>
      <c r="CV764" t="str">
        <f>IF(L764="Y","dessicated","")</f>
        <v/>
      </c>
    </row>
    <row r="765" spans="1:100" ht="16.5" x14ac:dyDescent="0.3">
      <c r="A765" s="7"/>
      <c r="B765" s="19"/>
      <c r="C765" s="19"/>
      <c r="D765" s="19"/>
      <c r="E765" s="19"/>
      <c r="F765" s="19"/>
      <c r="G765" s="10"/>
      <c r="H765" s="14"/>
      <c r="I765" s="19"/>
      <c r="J765" s="19"/>
      <c r="K765" s="10"/>
      <c r="L765" s="19"/>
      <c r="M765" s="19"/>
      <c r="N765" s="19"/>
      <c r="O765" s="19"/>
      <c r="P765" s="19"/>
      <c r="Q765" s="24"/>
      <c r="R765" s="14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29"/>
      <c r="AL765" s="29"/>
      <c r="AM765" s="7"/>
      <c r="AN765" s="7"/>
      <c r="AO765" s="7"/>
      <c r="AP765" s="19"/>
      <c r="AQ765" s="19"/>
      <c r="AR765" s="19"/>
      <c r="AS765" s="14"/>
      <c r="AT765" s="19"/>
      <c r="AU765" s="19"/>
      <c r="AV765" s="19"/>
      <c r="AW765" s="14"/>
      <c r="AX765" s="19"/>
      <c r="AY765" s="19"/>
      <c r="AZ765" s="19"/>
      <c r="BA765" s="19"/>
      <c r="BB765" s="19"/>
      <c r="BC765" s="19"/>
      <c r="BD765" s="19"/>
      <c r="BE765" s="19"/>
      <c r="BF765" s="14"/>
      <c r="BG765" s="35" t="str">
        <f>IF(BB765&lt;&gt;"","&lt;a href='https://www.inaturalist.org/observations/"&amp;BB765&amp;" 'target='_blank' style='color: blue'&gt;iNaturalist Record: "&amp;BB765&amp;"&lt;/a&gt; ","")</f>
        <v/>
      </c>
      <c r="BH765" s="36" t="str">
        <f>IF(AT765&lt;&gt;"",AT765&amp;". ","")</f>
        <v/>
      </c>
      <c r="BI765" s="36" t="str">
        <f>IF(AV765&lt;&gt;"","Land use/disturbance history: "&amp;AV765&amp;". ","")</f>
        <v/>
      </c>
      <c r="BJ765" s="36" t="str">
        <f>IF(AW765&lt;&gt;"","Slope in degrees: "&amp;AW765&amp;". ","")</f>
        <v/>
      </c>
      <c r="BK765" s="36" t="str">
        <f>IF(AX765&lt;&gt;"","Slope aspect: "&amp;AX765&amp;". ","")</f>
        <v/>
      </c>
      <c r="BL765" s="36" t="str">
        <f>IF(AY765&lt;&gt;"","Soil description: "&amp;AY765&amp;". ","")</f>
        <v/>
      </c>
      <c r="BM765" s="36" t="str">
        <f>IF(BA765&lt;&gt;"","Terrain: "&amp;BA765&amp;". ","")</f>
        <v/>
      </c>
      <c r="BN765" s="36" t="str">
        <f t="shared" si="121"/>
        <v/>
      </c>
      <c r="BO765" t="str">
        <f t="shared" si="122"/>
        <v/>
      </c>
      <c r="BP765" t="str">
        <f>IF(BD765&lt;&gt;"","Permit: "&amp;BD765,"")</f>
        <v/>
      </c>
      <c r="BQ765" s="41" t="str">
        <f>IF(AA765="Abundant","Estimated frequency within viewshed: Abundant (&gt;500).",IF(AA765="Common","Estimated frequency within viewshed: Common (101-500).",IF(AA765="Frequent","Estimated frequency within viewshed: Frequent (11-100).",IF(AA765="Occasional","Estimated frequency within viewshed: Occasional (6-10).",IF(AA765="Rare","Estimated frequency within viewshed: Rare (1-5).","")))))</f>
        <v/>
      </c>
      <c r="BR765" s="41" t="str">
        <f>IF(B765&lt;&gt;"",B765&amp;". ","")</f>
        <v/>
      </c>
      <c r="BS765" s="41" t="str">
        <f>IF(M765="Same individual","Tissue sample collected.",IF(M765="Same population","Tissue sample collected from another individual in the same population.",""))</f>
        <v/>
      </c>
      <c r="BT765" s="41" t="str">
        <f>IF(R765&lt;&gt;"","Seed sample collected from "&amp;R765&amp;" plants within the same population.","")</f>
        <v/>
      </c>
      <c r="BU765" s="41" t="str">
        <f>IF(AB765&lt;&gt;"",AB765&amp;". ","")</f>
        <v/>
      </c>
      <c r="BV765" s="41" t="str">
        <f>IF(AE765&lt;&gt;"","Landowner: "&amp;AE765&amp;".","")</f>
        <v/>
      </c>
      <c r="BW765" s="41" t="str">
        <f>IF(AF765&lt;&gt;"","Element Occurrence ID: "&amp;AF765&amp;".","")</f>
        <v/>
      </c>
      <c r="BX765" s="41" t="str">
        <f t="shared" si="123"/>
        <v/>
      </c>
      <c r="BY765" t="str">
        <f t="shared" si="124"/>
        <v/>
      </c>
      <c r="BZ765" s="41" t="str">
        <f t="shared" si="125"/>
        <v/>
      </c>
      <c r="CA765" t="str">
        <f t="shared" si="126"/>
        <v/>
      </c>
      <c r="CB765" s="41" t="str">
        <f>IF(AU765&lt;&gt;"","Area immediately surrounding specimen: "&amp;AU765&amp;".","")</f>
        <v/>
      </c>
      <c r="CC765" s="41" t="str">
        <f>IF(T765&lt;&gt;"","Habit: "&amp;T765&amp;".","")</f>
        <v/>
      </c>
      <c r="CD765" s="41" t="str">
        <f>IF(U765&lt;&gt;"","Life history habit: "&amp;U765&amp;".","")</f>
        <v/>
      </c>
      <c r="CE765" s="41" t="str">
        <f>IF(V765&lt;&gt;"","Graminoid habit: "&amp;V765&amp;".","")</f>
        <v/>
      </c>
      <c r="CF765" s="41" t="str">
        <f>IF(W765&lt;&gt;"","Flower color: "&amp;W765&amp;".","")</f>
        <v/>
      </c>
      <c r="CG765" s="41" t="str">
        <f>IF(X765&lt;&gt;"","Height in centimeters: "&amp;X765&amp;".","")</f>
        <v/>
      </c>
      <c r="CH765" s="41" t="str">
        <f>IF(Y765&lt;&gt;"",Y765&amp;".","")</f>
        <v/>
      </c>
      <c r="CI765" s="41" t="str">
        <f t="shared" si="127"/>
        <v/>
      </c>
      <c r="CJ765" t="str">
        <f t="shared" si="128"/>
        <v/>
      </c>
      <c r="CK765" s="41" t="str">
        <f>IF(T765&lt;&gt;"","''habit'':"&amp;"''"&amp;T765&amp;"'',","")</f>
        <v/>
      </c>
      <c r="CL765" s="41" t="str">
        <f>IF(U765&lt;&gt;"","''life cycle habit'':"&amp;"''"&amp;U765&amp;"'',","")</f>
        <v/>
      </c>
      <c r="CM765" s="41" t="str">
        <f>IF(V765&lt;&gt;"","''graminoidHabit'':"&amp;"''"&amp;V765&amp;"'',","")</f>
        <v/>
      </c>
      <c r="CN765" s="41" t="str">
        <f>IF(W765&lt;&gt;"","''flower color'':"&amp;"''"&amp;W765&amp;"'',","")</f>
        <v/>
      </c>
      <c r="CO765" s="41" t="str">
        <f>IF(X765&lt;&gt;"","''heightInCentimeters'':"&amp;X765&amp;",","")</f>
        <v/>
      </c>
      <c r="CP765" s="41" t="str">
        <f>IF(Y765&lt;&gt;"",Y765,"")</f>
        <v/>
      </c>
      <c r="CQ765" s="41" t="str">
        <f t="shared" si="129"/>
        <v/>
      </c>
      <c r="CR765" s="42" t="str">
        <f t="shared" si="130"/>
        <v/>
      </c>
      <c r="CS765" t="str">
        <f t="shared" si="131"/>
        <v/>
      </c>
      <c r="CT765" t="str">
        <f>IF(L765="Y","tissue","")</f>
        <v/>
      </c>
      <c r="CU765" t="str">
        <f>IF(L765="Y","in collection","")</f>
        <v/>
      </c>
      <c r="CV765" t="str">
        <f>IF(L765="Y","dessicated","")</f>
        <v/>
      </c>
    </row>
    <row r="766" spans="1:100" ht="16.5" x14ac:dyDescent="0.3">
      <c r="A766" s="7"/>
      <c r="B766" s="19"/>
      <c r="C766" s="19"/>
      <c r="D766" s="19"/>
      <c r="E766" s="19"/>
      <c r="F766" s="19"/>
      <c r="G766" s="10"/>
      <c r="H766" s="14"/>
      <c r="I766" s="19"/>
      <c r="J766" s="19"/>
      <c r="K766" s="10"/>
      <c r="L766" s="19"/>
      <c r="M766" s="19"/>
      <c r="N766" s="19"/>
      <c r="O766" s="19"/>
      <c r="P766" s="19"/>
      <c r="Q766" s="24"/>
      <c r="R766" s="14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29"/>
      <c r="AL766" s="29"/>
      <c r="AM766" s="7"/>
      <c r="AN766" s="7"/>
      <c r="AO766" s="7"/>
      <c r="AP766" s="19"/>
      <c r="AQ766" s="19"/>
      <c r="AR766" s="19"/>
      <c r="AS766" s="14"/>
      <c r="AT766" s="19"/>
      <c r="AU766" s="19"/>
      <c r="AV766" s="19"/>
      <c r="AW766" s="14"/>
      <c r="AX766" s="19"/>
      <c r="AY766" s="19"/>
      <c r="AZ766" s="19"/>
      <c r="BA766" s="19"/>
      <c r="BB766" s="19"/>
      <c r="BC766" s="19"/>
      <c r="BD766" s="19"/>
      <c r="BE766" s="19"/>
      <c r="BF766" s="14"/>
      <c r="BG766" s="35" t="str">
        <f>IF(BB766&lt;&gt;"","&lt;a href='https://www.inaturalist.org/observations/"&amp;BB766&amp;" 'target='_blank' style='color: blue'&gt;iNaturalist Record: "&amp;BB766&amp;"&lt;/a&gt; ","")</f>
        <v/>
      </c>
      <c r="BH766" s="36" t="str">
        <f>IF(AT766&lt;&gt;"",AT766&amp;". ","")</f>
        <v/>
      </c>
      <c r="BI766" s="36" t="str">
        <f>IF(AV766&lt;&gt;"","Land use/disturbance history: "&amp;AV766&amp;". ","")</f>
        <v/>
      </c>
      <c r="BJ766" s="36" t="str">
        <f>IF(AW766&lt;&gt;"","Slope in degrees: "&amp;AW766&amp;". ","")</f>
        <v/>
      </c>
      <c r="BK766" s="36" t="str">
        <f>IF(AX766&lt;&gt;"","Slope aspect: "&amp;AX766&amp;". ","")</f>
        <v/>
      </c>
      <c r="BL766" s="36" t="str">
        <f>IF(AY766&lt;&gt;"","Soil description: "&amp;AY766&amp;". ","")</f>
        <v/>
      </c>
      <c r="BM766" s="36" t="str">
        <f>IF(BA766&lt;&gt;"","Terrain: "&amp;BA766&amp;". ","")</f>
        <v/>
      </c>
      <c r="BN766" s="36" t="str">
        <f t="shared" si="121"/>
        <v/>
      </c>
      <c r="BO766" t="str">
        <f t="shared" si="122"/>
        <v/>
      </c>
      <c r="BP766" t="str">
        <f>IF(BD766&lt;&gt;"","Permit: "&amp;BD766,"")</f>
        <v/>
      </c>
      <c r="BQ766" s="41" t="str">
        <f>IF(AA766="Abundant","Estimated frequency within viewshed: Abundant (&gt;500).",IF(AA766="Common","Estimated frequency within viewshed: Common (101-500).",IF(AA766="Frequent","Estimated frequency within viewshed: Frequent (11-100).",IF(AA766="Occasional","Estimated frequency within viewshed: Occasional (6-10).",IF(AA766="Rare","Estimated frequency within viewshed: Rare (1-5).","")))))</f>
        <v/>
      </c>
      <c r="BR766" s="41" t="str">
        <f>IF(B766&lt;&gt;"",B766&amp;". ","")</f>
        <v/>
      </c>
      <c r="BS766" s="41" t="str">
        <f>IF(M766="Same individual","Tissue sample collected.",IF(M766="Same population","Tissue sample collected from another individual in the same population.",""))</f>
        <v/>
      </c>
      <c r="BT766" s="41" t="str">
        <f>IF(R766&lt;&gt;"","Seed sample collected from "&amp;R766&amp;" plants within the same population.","")</f>
        <v/>
      </c>
      <c r="BU766" s="41" t="str">
        <f>IF(AB766&lt;&gt;"",AB766&amp;". ","")</f>
        <v/>
      </c>
      <c r="BV766" s="41" t="str">
        <f>IF(AE766&lt;&gt;"","Landowner: "&amp;AE766&amp;".","")</f>
        <v/>
      </c>
      <c r="BW766" s="41" t="str">
        <f>IF(AF766&lt;&gt;"","Element Occurrence ID: "&amp;AF766&amp;".","")</f>
        <v/>
      </c>
      <c r="BX766" s="41" t="str">
        <f t="shared" si="123"/>
        <v/>
      </c>
      <c r="BY766" t="str">
        <f t="shared" si="124"/>
        <v/>
      </c>
      <c r="BZ766" s="41" t="str">
        <f t="shared" si="125"/>
        <v/>
      </c>
      <c r="CA766" t="str">
        <f t="shared" si="126"/>
        <v/>
      </c>
      <c r="CB766" s="41" t="str">
        <f>IF(AU766&lt;&gt;"","Area immediately surrounding specimen: "&amp;AU766&amp;".","")</f>
        <v/>
      </c>
      <c r="CC766" s="41" t="str">
        <f>IF(T766&lt;&gt;"","Habit: "&amp;T766&amp;".","")</f>
        <v/>
      </c>
      <c r="CD766" s="41" t="str">
        <f>IF(U766&lt;&gt;"","Life history habit: "&amp;U766&amp;".","")</f>
        <v/>
      </c>
      <c r="CE766" s="41" t="str">
        <f>IF(V766&lt;&gt;"","Graminoid habit: "&amp;V766&amp;".","")</f>
        <v/>
      </c>
      <c r="CF766" s="41" t="str">
        <f>IF(W766&lt;&gt;"","Flower color: "&amp;W766&amp;".","")</f>
        <v/>
      </c>
      <c r="CG766" s="41" t="str">
        <f>IF(X766&lt;&gt;"","Height in centimeters: "&amp;X766&amp;".","")</f>
        <v/>
      </c>
      <c r="CH766" s="41" t="str">
        <f>IF(Y766&lt;&gt;"",Y766&amp;".","")</f>
        <v/>
      </c>
      <c r="CI766" s="41" t="str">
        <f t="shared" si="127"/>
        <v/>
      </c>
      <c r="CJ766" t="str">
        <f t="shared" si="128"/>
        <v/>
      </c>
      <c r="CK766" s="41" t="str">
        <f>IF(T766&lt;&gt;"","''habit'':"&amp;"''"&amp;T766&amp;"'',","")</f>
        <v/>
      </c>
      <c r="CL766" s="41" t="str">
        <f>IF(U766&lt;&gt;"","''life cycle habit'':"&amp;"''"&amp;U766&amp;"'',","")</f>
        <v/>
      </c>
      <c r="CM766" s="41" t="str">
        <f>IF(V766&lt;&gt;"","''graminoidHabit'':"&amp;"''"&amp;V766&amp;"'',","")</f>
        <v/>
      </c>
      <c r="CN766" s="41" t="str">
        <f>IF(W766&lt;&gt;"","''flower color'':"&amp;"''"&amp;W766&amp;"'',","")</f>
        <v/>
      </c>
      <c r="CO766" s="41" t="str">
        <f>IF(X766&lt;&gt;"","''heightInCentimeters'':"&amp;X766&amp;",","")</f>
        <v/>
      </c>
      <c r="CP766" s="41" t="str">
        <f>IF(Y766&lt;&gt;"",Y766,"")</f>
        <v/>
      </c>
      <c r="CQ766" s="41" t="str">
        <f t="shared" si="129"/>
        <v/>
      </c>
      <c r="CR766" s="42" t="str">
        <f t="shared" si="130"/>
        <v/>
      </c>
      <c r="CS766" t="str">
        <f t="shared" si="131"/>
        <v/>
      </c>
      <c r="CT766" t="str">
        <f>IF(L766="Y","tissue","")</f>
        <v/>
      </c>
      <c r="CU766" t="str">
        <f>IF(L766="Y","in collection","")</f>
        <v/>
      </c>
      <c r="CV766" t="str">
        <f>IF(L766="Y","dessicated","")</f>
        <v/>
      </c>
    </row>
    <row r="767" spans="1:100" ht="16.5" x14ac:dyDescent="0.3">
      <c r="A767" s="7"/>
      <c r="B767" s="19"/>
      <c r="C767" s="19"/>
      <c r="D767" s="19"/>
      <c r="E767" s="19"/>
      <c r="F767" s="19"/>
      <c r="G767" s="10"/>
      <c r="H767" s="14"/>
      <c r="I767" s="19"/>
      <c r="J767" s="19"/>
      <c r="K767" s="10"/>
      <c r="L767" s="19"/>
      <c r="M767" s="19"/>
      <c r="N767" s="19"/>
      <c r="O767" s="19"/>
      <c r="P767" s="19"/>
      <c r="Q767" s="24"/>
      <c r="R767" s="14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29"/>
      <c r="AL767" s="29"/>
      <c r="AM767" s="7"/>
      <c r="AN767" s="7"/>
      <c r="AO767" s="7"/>
      <c r="AP767" s="19"/>
      <c r="AQ767" s="19"/>
      <c r="AR767" s="19"/>
      <c r="AS767" s="14"/>
      <c r="AT767" s="19"/>
      <c r="AU767" s="19"/>
      <c r="AV767" s="19"/>
      <c r="AW767" s="14"/>
      <c r="AX767" s="19"/>
      <c r="AY767" s="19"/>
      <c r="AZ767" s="19"/>
      <c r="BA767" s="19"/>
      <c r="BB767" s="19"/>
      <c r="BC767" s="19"/>
      <c r="BD767" s="19"/>
      <c r="BE767" s="19"/>
      <c r="BF767" s="14"/>
      <c r="BG767" s="35" t="str">
        <f>IF(BB767&lt;&gt;"","&lt;a href='https://www.inaturalist.org/observations/"&amp;BB767&amp;" 'target='_blank' style='color: blue'&gt;iNaturalist Record: "&amp;BB767&amp;"&lt;/a&gt; ","")</f>
        <v/>
      </c>
      <c r="BH767" s="36" t="str">
        <f>IF(AT767&lt;&gt;"",AT767&amp;". ","")</f>
        <v/>
      </c>
      <c r="BI767" s="36" t="str">
        <f>IF(AV767&lt;&gt;"","Land use/disturbance history: "&amp;AV767&amp;". ","")</f>
        <v/>
      </c>
      <c r="BJ767" s="36" t="str">
        <f>IF(AW767&lt;&gt;"","Slope in degrees: "&amp;AW767&amp;". ","")</f>
        <v/>
      </c>
      <c r="BK767" s="36" t="str">
        <f>IF(AX767&lt;&gt;"","Slope aspect: "&amp;AX767&amp;". ","")</f>
        <v/>
      </c>
      <c r="BL767" s="36" t="str">
        <f>IF(AY767&lt;&gt;"","Soil description: "&amp;AY767&amp;". ","")</f>
        <v/>
      </c>
      <c r="BM767" s="36" t="str">
        <f>IF(BA767&lt;&gt;"","Terrain: "&amp;BA767&amp;". ","")</f>
        <v/>
      </c>
      <c r="BN767" s="36" t="str">
        <f t="shared" si="121"/>
        <v/>
      </c>
      <c r="BO767" t="str">
        <f t="shared" si="122"/>
        <v/>
      </c>
      <c r="BP767" t="str">
        <f>IF(BD767&lt;&gt;"","Permit: "&amp;BD767,"")</f>
        <v/>
      </c>
      <c r="BQ767" s="41" t="str">
        <f>IF(AA767="Abundant","Estimated frequency within viewshed: Abundant (&gt;500).",IF(AA767="Common","Estimated frequency within viewshed: Common (101-500).",IF(AA767="Frequent","Estimated frequency within viewshed: Frequent (11-100).",IF(AA767="Occasional","Estimated frequency within viewshed: Occasional (6-10).",IF(AA767="Rare","Estimated frequency within viewshed: Rare (1-5).","")))))</f>
        <v/>
      </c>
      <c r="BR767" s="41" t="str">
        <f>IF(B767&lt;&gt;"",B767&amp;". ","")</f>
        <v/>
      </c>
      <c r="BS767" s="41" t="str">
        <f>IF(M767="Same individual","Tissue sample collected.",IF(M767="Same population","Tissue sample collected from another individual in the same population.",""))</f>
        <v/>
      </c>
      <c r="BT767" s="41" t="str">
        <f>IF(R767&lt;&gt;"","Seed sample collected from "&amp;R767&amp;" plants within the same population.","")</f>
        <v/>
      </c>
      <c r="BU767" s="41" t="str">
        <f>IF(AB767&lt;&gt;"",AB767&amp;". ","")</f>
        <v/>
      </c>
      <c r="BV767" s="41" t="str">
        <f>IF(AE767&lt;&gt;"","Landowner: "&amp;AE767&amp;".","")</f>
        <v/>
      </c>
      <c r="BW767" s="41" t="str">
        <f>IF(AF767&lt;&gt;"","Element Occurrence ID: "&amp;AF767&amp;".","")</f>
        <v/>
      </c>
      <c r="BX767" s="41" t="str">
        <f t="shared" si="123"/>
        <v/>
      </c>
      <c r="BY767" t="str">
        <f t="shared" si="124"/>
        <v/>
      </c>
      <c r="BZ767" s="41" t="str">
        <f t="shared" si="125"/>
        <v/>
      </c>
      <c r="CA767" t="str">
        <f t="shared" si="126"/>
        <v/>
      </c>
      <c r="CB767" s="41" t="str">
        <f>IF(AU767&lt;&gt;"","Area immediately surrounding specimen: "&amp;AU767&amp;".","")</f>
        <v/>
      </c>
      <c r="CC767" s="41" t="str">
        <f>IF(T767&lt;&gt;"","Habit: "&amp;T767&amp;".","")</f>
        <v/>
      </c>
      <c r="CD767" s="41" t="str">
        <f>IF(U767&lt;&gt;"","Life history habit: "&amp;U767&amp;".","")</f>
        <v/>
      </c>
      <c r="CE767" s="41" t="str">
        <f>IF(V767&lt;&gt;"","Graminoid habit: "&amp;V767&amp;".","")</f>
        <v/>
      </c>
      <c r="CF767" s="41" t="str">
        <f>IF(W767&lt;&gt;"","Flower color: "&amp;W767&amp;".","")</f>
        <v/>
      </c>
      <c r="CG767" s="41" t="str">
        <f>IF(X767&lt;&gt;"","Height in centimeters: "&amp;X767&amp;".","")</f>
        <v/>
      </c>
      <c r="CH767" s="41" t="str">
        <f>IF(Y767&lt;&gt;"",Y767&amp;".","")</f>
        <v/>
      </c>
      <c r="CI767" s="41" t="str">
        <f t="shared" si="127"/>
        <v/>
      </c>
      <c r="CJ767" t="str">
        <f t="shared" si="128"/>
        <v/>
      </c>
      <c r="CK767" s="41" t="str">
        <f>IF(T767&lt;&gt;"","''habit'':"&amp;"''"&amp;T767&amp;"'',","")</f>
        <v/>
      </c>
      <c r="CL767" s="41" t="str">
        <f>IF(U767&lt;&gt;"","''life cycle habit'':"&amp;"''"&amp;U767&amp;"'',","")</f>
        <v/>
      </c>
      <c r="CM767" s="41" t="str">
        <f>IF(V767&lt;&gt;"","''graminoidHabit'':"&amp;"''"&amp;V767&amp;"'',","")</f>
        <v/>
      </c>
      <c r="CN767" s="41" t="str">
        <f>IF(W767&lt;&gt;"","''flower color'':"&amp;"''"&amp;W767&amp;"'',","")</f>
        <v/>
      </c>
      <c r="CO767" s="41" t="str">
        <f>IF(X767&lt;&gt;"","''heightInCentimeters'':"&amp;X767&amp;",","")</f>
        <v/>
      </c>
      <c r="CP767" s="41" t="str">
        <f>IF(Y767&lt;&gt;"",Y767,"")</f>
        <v/>
      </c>
      <c r="CQ767" s="41" t="str">
        <f t="shared" si="129"/>
        <v/>
      </c>
      <c r="CR767" s="42" t="str">
        <f t="shared" si="130"/>
        <v/>
      </c>
      <c r="CS767" t="str">
        <f t="shared" si="131"/>
        <v/>
      </c>
      <c r="CT767" t="str">
        <f>IF(L767="Y","tissue","")</f>
        <v/>
      </c>
      <c r="CU767" t="str">
        <f>IF(L767="Y","in collection","")</f>
        <v/>
      </c>
      <c r="CV767" t="str">
        <f>IF(L767="Y","dessicated","")</f>
        <v/>
      </c>
    </row>
    <row r="768" spans="1:100" ht="16.5" x14ac:dyDescent="0.3">
      <c r="A768" s="7"/>
      <c r="B768" s="19"/>
      <c r="C768" s="19"/>
      <c r="D768" s="19"/>
      <c r="E768" s="19"/>
      <c r="F768" s="19"/>
      <c r="G768" s="10"/>
      <c r="H768" s="14"/>
      <c r="I768" s="19"/>
      <c r="J768" s="19"/>
      <c r="K768" s="10"/>
      <c r="L768" s="19"/>
      <c r="M768" s="19"/>
      <c r="N768" s="19"/>
      <c r="O768" s="19"/>
      <c r="P768" s="19"/>
      <c r="Q768" s="24"/>
      <c r="R768" s="14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29"/>
      <c r="AL768" s="29"/>
      <c r="AM768" s="7"/>
      <c r="AN768" s="7"/>
      <c r="AO768" s="7"/>
      <c r="AP768" s="19"/>
      <c r="AQ768" s="19"/>
      <c r="AR768" s="19"/>
      <c r="AS768" s="14"/>
      <c r="AT768" s="19"/>
      <c r="AU768" s="19"/>
      <c r="AV768" s="19"/>
      <c r="AW768" s="14"/>
      <c r="AX768" s="19"/>
      <c r="AY768" s="19"/>
      <c r="AZ768" s="19"/>
      <c r="BA768" s="19"/>
      <c r="BB768" s="19"/>
      <c r="BC768" s="19"/>
      <c r="BD768" s="19"/>
      <c r="BE768" s="19"/>
      <c r="BF768" s="14"/>
      <c r="BG768" s="35" t="str">
        <f>IF(BB768&lt;&gt;"","&lt;a href='https://www.inaturalist.org/observations/"&amp;BB768&amp;" 'target='_blank' style='color: blue'&gt;iNaturalist Record: "&amp;BB768&amp;"&lt;/a&gt; ","")</f>
        <v/>
      </c>
      <c r="BH768" s="36" t="str">
        <f>IF(AT768&lt;&gt;"",AT768&amp;". ","")</f>
        <v/>
      </c>
      <c r="BI768" s="36" t="str">
        <f>IF(AV768&lt;&gt;"","Land use/disturbance history: "&amp;AV768&amp;". ","")</f>
        <v/>
      </c>
      <c r="BJ768" s="36" t="str">
        <f>IF(AW768&lt;&gt;"","Slope in degrees: "&amp;AW768&amp;". ","")</f>
        <v/>
      </c>
      <c r="BK768" s="36" t="str">
        <f>IF(AX768&lt;&gt;"","Slope aspect: "&amp;AX768&amp;". ","")</f>
        <v/>
      </c>
      <c r="BL768" s="36" t="str">
        <f>IF(AY768&lt;&gt;"","Soil description: "&amp;AY768&amp;". ","")</f>
        <v/>
      </c>
      <c r="BM768" s="36" t="str">
        <f>IF(BA768&lt;&gt;"","Terrain: "&amp;BA768&amp;". ","")</f>
        <v/>
      </c>
      <c r="BN768" s="36" t="str">
        <f t="shared" si="121"/>
        <v/>
      </c>
      <c r="BO768" t="str">
        <f t="shared" si="122"/>
        <v/>
      </c>
      <c r="BP768" t="str">
        <f>IF(BD768&lt;&gt;"","Permit: "&amp;BD768,"")</f>
        <v/>
      </c>
      <c r="BQ768" s="41" t="str">
        <f>IF(AA768="Abundant","Estimated frequency within viewshed: Abundant (&gt;500).",IF(AA768="Common","Estimated frequency within viewshed: Common (101-500).",IF(AA768="Frequent","Estimated frequency within viewshed: Frequent (11-100).",IF(AA768="Occasional","Estimated frequency within viewshed: Occasional (6-10).",IF(AA768="Rare","Estimated frequency within viewshed: Rare (1-5).","")))))</f>
        <v/>
      </c>
      <c r="BR768" s="41" t="str">
        <f>IF(B768&lt;&gt;"",B768&amp;". ","")</f>
        <v/>
      </c>
      <c r="BS768" s="41" t="str">
        <f>IF(M768="Same individual","Tissue sample collected.",IF(M768="Same population","Tissue sample collected from another individual in the same population.",""))</f>
        <v/>
      </c>
      <c r="BT768" s="41" t="str">
        <f>IF(R768&lt;&gt;"","Seed sample collected from "&amp;R768&amp;" plants within the same population.","")</f>
        <v/>
      </c>
      <c r="BU768" s="41" t="str">
        <f>IF(AB768&lt;&gt;"",AB768&amp;". ","")</f>
        <v/>
      </c>
      <c r="BV768" s="41" t="str">
        <f>IF(AE768&lt;&gt;"","Landowner: "&amp;AE768&amp;".","")</f>
        <v/>
      </c>
      <c r="BW768" s="41" t="str">
        <f>IF(AF768&lt;&gt;"","Element Occurrence ID: "&amp;AF768&amp;".","")</f>
        <v/>
      </c>
      <c r="BX768" s="41" t="str">
        <f t="shared" si="123"/>
        <v/>
      </c>
      <c r="BY768" t="str">
        <f t="shared" si="124"/>
        <v/>
      </c>
      <c r="BZ768" s="41" t="str">
        <f t="shared" si="125"/>
        <v/>
      </c>
      <c r="CA768" t="str">
        <f t="shared" si="126"/>
        <v/>
      </c>
      <c r="CB768" s="41" t="str">
        <f>IF(AU768&lt;&gt;"","Area immediately surrounding specimen: "&amp;AU768&amp;".","")</f>
        <v/>
      </c>
      <c r="CC768" s="41" t="str">
        <f>IF(T768&lt;&gt;"","Habit: "&amp;T768&amp;".","")</f>
        <v/>
      </c>
      <c r="CD768" s="41" t="str">
        <f>IF(U768&lt;&gt;"","Life history habit: "&amp;U768&amp;".","")</f>
        <v/>
      </c>
      <c r="CE768" s="41" t="str">
        <f>IF(V768&lt;&gt;"","Graminoid habit: "&amp;V768&amp;".","")</f>
        <v/>
      </c>
      <c r="CF768" s="41" t="str">
        <f>IF(W768&lt;&gt;"","Flower color: "&amp;W768&amp;".","")</f>
        <v/>
      </c>
      <c r="CG768" s="41" t="str">
        <f>IF(X768&lt;&gt;"","Height in centimeters: "&amp;X768&amp;".","")</f>
        <v/>
      </c>
      <c r="CH768" s="41" t="str">
        <f>IF(Y768&lt;&gt;"",Y768&amp;".","")</f>
        <v/>
      </c>
      <c r="CI768" s="41" t="str">
        <f t="shared" si="127"/>
        <v/>
      </c>
      <c r="CJ768" t="str">
        <f t="shared" si="128"/>
        <v/>
      </c>
      <c r="CK768" s="41" t="str">
        <f>IF(T768&lt;&gt;"","''habit'':"&amp;"''"&amp;T768&amp;"'',","")</f>
        <v/>
      </c>
      <c r="CL768" s="41" t="str">
        <f>IF(U768&lt;&gt;"","''life cycle habit'':"&amp;"''"&amp;U768&amp;"'',","")</f>
        <v/>
      </c>
      <c r="CM768" s="41" t="str">
        <f>IF(V768&lt;&gt;"","''graminoidHabit'':"&amp;"''"&amp;V768&amp;"'',","")</f>
        <v/>
      </c>
      <c r="CN768" s="41" t="str">
        <f>IF(W768&lt;&gt;"","''flower color'':"&amp;"''"&amp;W768&amp;"'',","")</f>
        <v/>
      </c>
      <c r="CO768" s="41" t="str">
        <f>IF(X768&lt;&gt;"","''heightInCentimeters'':"&amp;X768&amp;",","")</f>
        <v/>
      </c>
      <c r="CP768" s="41" t="str">
        <f>IF(Y768&lt;&gt;"",Y768,"")</f>
        <v/>
      </c>
      <c r="CQ768" s="41" t="str">
        <f t="shared" si="129"/>
        <v/>
      </c>
      <c r="CR768" s="42" t="str">
        <f t="shared" si="130"/>
        <v/>
      </c>
      <c r="CS768" t="str">
        <f t="shared" si="131"/>
        <v/>
      </c>
      <c r="CT768" t="str">
        <f>IF(L768="Y","tissue","")</f>
        <v/>
      </c>
      <c r="CU768" t="str">
        <f>IF(L768="Y","in collection","")</f>
        <v/>
      </c>
      <c r="CV768" t="str">
        <f>IF(L768="Y","dessicated","")</f>
        <v/>
      </c>
    </row>
    <row r="769" spans="1:100" ht="16.5" x14ac:dyDescent="0.3">
      <c r="A769" s="7"/>
      <c r="B769" s="19"/>
      <c r="C769" s="19"/>
      <c r="D769" s="19"/>
      <c r="E769" s="19"/>
      <c r="F769" s="19"/>
      <c r="G769" s="10"/>
      <c r="H769" s="14"/>
      <c r="I769" s="19"/>
      <c r="J769" s="19"/>
      <c r="K769" s="10"/>
      <c r="L769" s="19"/>
      <c r="M769" s="19"/>
      <c r="N769" s="19"/>
      <c r="O769" s="19"/>
      <c r="P769" s="19"/>
      <c r="Q769" s="24"/>
      <c r="R769" s="14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29"/>
      <c r="AL769" s="29"/>
      <c r="AM769" s="7"/>
      <c r="AN769" s="7"/>
      <c r="AO769" s="7"/>
      <c r="AP769" s="19"/>
      <c r="AQ769" s="19"/>
      <c r="AR769" s="19"/>
      <c r="AS769" s="14"/>
      <c r="AT769" s="19"/>
      <c r="AU769" s="19"/>
      <c r="AV769" s="19"/>
      <c r="AW769" s="14"/>
      <c r="AX769" s="19"/>
      <c r="AY769" s="19"/>
      <c r="AZ769" s="19"/>
      <c r="BA769" s="19"/>
      <c r="BB769" s="19"/>
      <c r="BC769" s="19"/>
      <c r="BD769" s="19"/>
      <c r="BE769" s="19"/>
      <c r="BF769" s="14"/>
      <c r="BG769" s="35" t="str">
        <f>IF(BB769&lt;&gt;"","&lt;a href='https://www.inaturalist.org/observations/"&amp;BB769&amp;" 'target='_blank' style='color: blue'&gt;iNaturalist Record: "&amp;BB769&amp;"&lt;/a&gt; ","")</f>
        <v/>
      </c>
      <c r="BH769" s="36" t="str">
        <f>IF(AT769&lt;&gt;"",AT769&amp;". ","")</f>
        <v/>
      </c>
      <c r="BI769" s="36" t="str">
        <f>IF(AV769&lt;&gt;"","Land use/disturbance history: "&amp;AV769&amp;". ","")</f>
        <v/>
      </c>
      <c r="BJ769" s="36" t="str">
        <f>IF(AW769&lt;&gt;"","Slope in degrees: "&amp;AW769&amp;". ","")</f>
        <v/>
      </c>
      <c r="BK769" s="36" t="str">
        <f>IF(AX769&lt;&gt;"","Slope aspect: "&amp;AX769&amp;". ","")</f>
        <v/>
      </c>
      <c r="BL769" s="36" t="str">
        <f>IF(AY769&lt;&gt;"","Soil description: "&amp;AY769&amp;". ","")</f>
        <v/>
      </c>
      <c r="BM769" s="36" t="str">
        <f>IF(BA769&lt;&gt;"","Terrain: "&amp;BA769&amp;". ","")</f>
        <v/>
      </c>
      <c r="BN769" s="36" t="str">
        <f t="shared" si="121"/>
        <v/>
      </c>
      <c r="BO769" t="str">
        <f t="shared" si="122"/>
        <v/>
      </c>
      <c r="BP769" t="str">
        <f>IF(BD769&lt;&gt;"","Permit: "&amp;BD769,"")</f>
        <v/>
      </c>
      <c r="BQ769" s="41" t="str">
        <f>IF(AA769="Abundant","Estimated frequency within viewshed: Abundant (&gt;500).",IF(AA769="Common","Estimated frequency within viewshed: Common (101-500).",IF(AA769="Frequent","Estimated frequency within viewshed: Frequent (11-100).",IF(AA769="Occasional","Estimated frequency within viewshed: Occasional (6-10).",IF(AA769="Rare","Estimated frequency within viewshed: Rare (1-5).","")))))</f>
        <v/>
      </c>
      <c r="BR769" s="41" t="str">
        <f>IF(B769&lt;&gt;"",B769&amp;". ","")</f>
        <v/>
      </c>
      <c r="BS769" s="41" t="str">
        <f>IF(M769="Same individual","Tissue sample collected.",IF(M769="Same population","Tissue sample collected from another individual in the same population.",""))</f>
        <v/>
      </c>
      <c r="BT769" s="41" t="str">
        <f>IF(R769&lt;&gt;"","Seed sample collected from "&amp;R769&amp;" plants within the same population.","")</f>
        <v/>
      </c>
      <c r="BU769" s="41" t="str">
        <f>IF(AB769&lt;&gt;"",AB769&amp;". ","")</f>
        <v/>
      </c>
      <c r="BV769" s="41" t="str">
        <f>IF(AE769&lt;&gt;"","Landowner: "&amp;AE769&amp;".","")</f>
        <v/>
      </c>
      <c r="BW769" s="41" t="str">
        <f>IF(AF769&lt;&gt;"","Element Occurrence ID: "&amp;AF769&amp;".","")</f>
        <v/>
      </c>
      <c r="BX769" s="41" t="str">
        <f t="shared" si="123"/>
        <v/>
      </c>
      <c r="BY769" t="str">
        <f t="shared" si="124"/>
        <v/>
      </c>
      <c r="BZ769" s="41" t="str">
        <f t="shared" si="125"/>
        <v/>
      </c>
      <c r="CA769" t="str">
        <f t="shared" si="126"/>
        <v/>
      </c>
      <c r="CB769" s="41" t="str">
        <f>IF(AU769&lt;&gt;"","Area immediately surrounding specimen: "&amp;AU769&amp;".","")</f>
        <v/>
      </c>
      <c r="CC769" s="41" t="str">
        <f>IF(T769&lt;&gt;"","Habit: "&amp;T769&amp;".","")</f>
        <v/>
      </c>
      <c r="CD769" s="41" t="str">
        <f>IF(U769&lt;&gt;"","Life history habit: "&amp;U769&amp;".","")</f>
        <v/>
      </c>
      <c r="CE769" s="41" t="str">
        <f>IF(V769&lt;&gt;"","Graminoid habit: "&amp;V769&amp;".","")</f>
        <v/>
      </c>
      <c r="CF769" s="41" t="str">
        <f>IF(W769&lt;&gt;"","Flower color: "&amp;W769&amp;".","")</f>
        <v/>
      </c>
      <c r="CG769" s="41" t="str">
        <f>IF(X769&lt;&gt;"","Height in centimeters: "&amp;X769&amp;".","")</f>
        <v/>
      </c>
      <c r="CH769" s="41" t="str">
        <f>IF(Y769&lt;&gt;"",Y769&amp;".","")</f>
        <v/>
      </c>
      <c r="CI769" s="41" t="str">
        <f t="shared" si="127"/>
        <v/>
      </c>
      <c r="CJ769" t="str">
        <f t="shared" si="128"/>
        <v/>
      </c>
      <c r="CK769" s="41" t="str">
        <f>IF(T769&lt;&gt;"","''habit'':"&amp;"''"&amp;T769&amp;"'',","")</f>
        <v/>
      </c>
      <c r="CL769" s="41" t="str">
        <f>IF(U769&lt;&gt;"","''life cycle habit'':"&amp;"''"&amp;U769&amp;"'',","")</f>
        <v/>
      </c>
      <c r="CM769" s="41" t="str">
        <f>IF(V769&lt;&gt;"","''graminoidHabit'':"&amp;"''"&amp;V769&amp;"'',","")</f>
        <v/>
      </c>
      <c r="CN769" s="41" t="str">
        <f>IF(W769&lt;&gt;"","''flower color'':"&amp;"''"&amp;W769&amp;"'',","")</f>
        <v/>
      </c>
      <c r="CO769" s="41" t="str">
        <f>IF(X769&lt;&gt;"","''heightInCentimeters'':"&amp;X769&amp;",","")</f>
        <v/>
      </c>
      <c r="CP769" s="41" t="str">
        <f>IF(Y769&lt;&gt;"",Y769,"")</f>
        <v/>
      </c>
      <c r="CQ769" s="41" t="str">
        <f t="shared" si="129"/>
        <v/>
      </c>
      <c r="CR769" s="42" t="str">
        <f t="shared" si="130"/>
        <v/>
      </c>
      <c r="CS769" t="str">
        <f t="shared" si="131"/>
        <v/>
      </c>
      <c r="CT769" t="str">
        <f>IF(L769="Y","tissue","")</f>
        <v/>
      </c>
      <c r="CU769" t="str">
        <f>IF(L769="Y","in collection","")</f>
        <v/>
      </c>
      <c r="CV769" t="str">
        <f>IF(L769="Y","dessicated","")</f>
        <v/>
      </c>
    </row>
    <row r="770" spans="1:100" ht="16.5" x14ac:dyDescent="0.3">
      <c r="A770" s="7"/>
      <c r="B770" s="19"/>
      <c r="C770" s="19"/>
      <c r="D770" s="19"/>
      <c r="E770" s="19"/>
      <c r="F770" s="19"/>
      <c r="G770" s="10"/>
      <c r="H770" s="14"/>
      <c r="I770" s="19"/>
      <c r="J770" s="19"/>
      <c r="K770" s="10"/>
      <c r="L770" s="19"/>
      <c r="M770" s="19"/>
      <c r="N770" s="19"/>
      <c r="O770" s="19"/>
      <c r="P770" s="19"/>
      <c r="Q770" s="24"/>
      <c r="R770" s="14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29"/>
      <c r="AL770" s="29"/>
      <c r="AM770" s="7"/>
      <c r="AN770" s="7"/>
      <c r="AO770" s="7"/>
      <c r="AP770" s="19"/>
      <c r="AQ770" s="19"/>
      <c r="AR770" s="19"/>
      <c r="AS770" s="14"/>
      <c r="AT770" s="19"/>
      <c r="AU770" s="19"/>
      <c r="AV770" s="19"/>
      <c r="AW770" s="14"/>
      <c r="AX770" s="19"/>
      <c r="AY770" s="19"/>
      <c r="AZ770" s="19"/>
      <c r="BA770" s="19"/>
      <c r="BB770" s="19"/>
      <c r="BC770" s="19"/>
      <c r="BD770" s="19"/>
      <c r="BE770" s="19"/>
      <c r="BF770" s="14"/>
      <c r="BG770" s="35" t="str">
        <f>IF(BB770&lt;&gt;"","&lt;a href='https://www.inaturalist.org/observations/"&amp;BB770&amp;" 'target='_blank' style='color: blue'&gt;iNaturalist Record: "&amp;BB770&amp;"&lt;/a&gt; ","")</f>
        <v/>
      </c>
      <c r="BH770" s="36" t="str">
        <f>IF(AT770&lt;&gt;"",AT770&amp;". ","")</f>
        <v/>
      </c>
      <c r="BI770" s="36" t="str">
        <f>IF(AV770&lt;&gt;"","Land use/disturbance history: "&amp;AV770&amp;". ","")</f>
        <v/>
      </c>
      <c r="BJ770" s="36" t="str">
        <f>IF(AW770&lt;&gt;"","Slope in degrees: "&amp;AW770&amp;". ","")</f>
        <v/>
      </c>
      <c r="BK770" s="36" t="str">
        <f>IF(AX770&lt;&gt;"","Slope aspect: "&amp;AX770&amp;". ","")</f>
        <v/>
      </c>
      <c r="BL770" s="36" t="str">
        <f>IF(AY770&lt;&gt;"","Soil description: "&amp;AY770&amp;". ","")</f>
        <v/>
      </c>
      <c r="BM770" s="36" t="str">
        <f>IF(BA770&lt;&gt;"","Terrain: "&amp;BA770&amp;". ","")</f>
        <v/>
      </c>
      <c r="BN770" s="36" t="str">
        <f t="shared" si="121"/>
        <v/>
      </c>
      <c r="BO770" t="str">
        <f t="shared" si="122"/>
        <v/>
      </c>
      <c r="BP770" t="str">
        <f>IF(BD770&lt;&gt;"","Permit: "&amp;BD770,"")</f>
        <v/>
      </c>
      <c r="BQ770" s="41" t="str">
        <f>IF(AA770="Abundant","Estimated frequency within viewshed: Abundant (&gt;500).",IF(AA770="Common","Estimated frequency within viewshed: Common (101-500).",IF(AA770="Frequent","Estimated frequency within viewshed: Frequent (11-100).",IF(AA770="Occasional","Estimated frequency within viewshed: Occasional (6-10).",IF(AA770="Rare","Estimated frequency within viewshed: Rare (1-5).","")))))</f>
        <v/>
      </c>
      <c r="BR770" s="41" t="str">
        <f>IF(B770&lt;&gt;"",B770&amp;". ","")</f>
        <v/>
      </c>
      <c r="BS770" s="41" t="str">
        <f>IF(M770="Same individual","Tissue sample collected.",IF(M770="Same population","Tissue sample collected from another individual in the same population.",""))</f>
        <v/>
      </c>
      <c r="BT770" s="41" t="str">
        <f>IF(R770&lt;&gt;"","Seed sample collected from "&amp;R770&amp;" plants within the same population.","")</f>
        <v/>
      </c>
      <c r="BU770" s="41" t="str">
        <f>IF(AB770&lt;&gt;"",AB770&amp;". ","")</f>
        <v/>
      </c>
      <c r="BV770" s="41" t="str">
        <f>IF(AE770&lt;&gt;"","Landowner: "&amp;AE770&amp;".","")</f>
        <v/>
      </c>
      <c r="BW770" s="41" t="str">
        <f>IF(AF770&lt;&gt;"","Element Occurrence ID: "&amp;AF770&amp;".","")</f>
        <v/>
      </c>
      <c r="BX770" s="41" t="str">
        <f t="shared" si="123"/>
        <v/>
      </c>
      <c r="BY770" t="str">
        <f t="shared" si="124"/>
        <v/>
      </c>
      <c r="BZ770" s="41" t="str">
        <f t="shared" si="125"/>
        <v/>
      </c>
      <c r="CA770" t="str">
        <f t="shared" si="126"/>
        <v/>
      </c>
      <c r="CB770" s="41" t="str">
        <f>IF(AU770&lt;&gt;"","Area immediately surrounding specimen: "&amp;AU770&amp;".","")</f>
        <v/>
      </c>
      <c r="CC770" s="41" t="str">
        <f>IF(T770&lt;&gt;"","Habit: "&amp;T770&amp;".","")</f>
        <v/>
      </c>
      <c r="CD770" s="41" t="str">
        <f>IF(U770&lt;&gt;"","Life history habit: "&amp;U770&amp;".","")</f>
        <v/>
      </c>
      <c r="CE770" s="41" t="str">
        <f>IF(V770&lt;&gt;"","Graminoid habit: "&amp;V770&amp;".","")</f>
        <v/>
      </c>
      <c r="CF770" s="41" t="str">
        <f>IF(W770&lt;&gt;"","Flower color: "&amp;W770&amp;".","")</f>
        <v/>
      </c>
      <c r="CG770" s="41" t="str">
        <f>IF(X770&lt;&gt;"","Height in centimeters: "&amp;X770&amp;".","")</f>
        <v/>
      </c>
      <c r="CH770" s="41" t="str">
        <f>IF(Y770&lt;&gt;"",Y770&amp;".","")</f>
        <v/>
      </c>
      <c r="CI770" s="41" t="str">
        <f t="shared" si="127"/>
        <v/>
      </c>
      <c r="CJ770" t="str">
        <f t="shared" si="128"/>
        <v/>
      </c>
      <c r="CK770" s="41" t="str">
        <f>IF(T770&lt;&gt;"","''habit'':"&amp;"''"&amp;T770&amp;"'',","")</f>
        <v/>
      </c>
      <c r="CL770" s="41" t="str">
        <f>IF(U770&lt;&gt;"","''life cycle habit'':"&amp;"''"&amp;U770&amp;"'',","")</f>
        <v/>
      </c>
      <c r="CM770" s="41" t="str">
        <f>IF(V770&lt;&gt;"","''graminoidHabit'':"&amp;"''"&amp;V770&amp;"'',","")</f>
        <v/>
      </c>
      <c r="CN770" s="41" t="str">
        <f>IF(W770&lt;&gt;"","''flower color'':"&amp;"''"&amp;W770&amp;"'',","")</f>
        <v/>
      </c>
      <c r="CO770" s="41" t="str">
        <f>IF(X770&lt;&gt;"","''heightInCentimeters'':"&amp;X770&amp;",","")</f>
        <v/>
      </c>
      <c r="CP770" s="41" t="str">
        <f>IF(Y770&lt;&gt;"",Y770,"")</f>
        <v/>
      </c>
      <c r="CQ770" s="41" t="str">
        <f t="shared" si="129"/>
        <v/>
      </c>
      <c r="CR770" s="42" t="str">
        <f t="shared" si="130"/>
        <v/>
      </c>
      <c r="CS770" t="str">
        <f t="shared" si="131"/>
        <v/>
      </c>
      <c r="CT770" t="str">
        <f>IF(L770="Y","tissue","")</f>
        <v/>
      </c>
      <c r="CU770" t="str">
        <f>IF(L770="Y","in collection","")</f>
        <v/>
      </c>
      <c r="CV770" t="str">
        <f>IF(L770="Y","dessicated","")</f>
        <v/>
      </c>
    </row>
    <row r="771" spans="1:100" ht="16.5" x14ac:dyDescent="0.3">
      <c r="A771" s="7"/>
      <c r="B771" s="19"/>
      <c r="C771" s="19"/>
      <c r="D771" s="19"/>
      <c r="E771" s="19"/>
      <c r="F771" s="19"/>
      <c r="G771" s="10"/>
      <c r="H771" s="14"/>
      <c r="I771" s="19"/>
      <c r="J771" s="19"/>
      <c r="K771" s="10"/>
      <c r="L771" s="19"/>
      <c r="M771" s="19"/>
      <c r="N771" s="19"/>
      <c r="O771" s="19"/>
      <c r="P771" s="19"/>
      <c r="Q771" s="24"/>
      <c r="R771" s="14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29"/>
      <c r="AL771" s="29"/>
      <c r="AM771" s="7"/>
      <c r="AN771" s="7"/>
      <c r="AO771" s="7"/>
      <c r="AP771" s="19"/>
      <c r="AQ771" s="19"/>
      <c r="AR771" s="19"/>
      <c r="AS771" s="14"/>
      <c r="AT771" s="19"/>
      <c r="AU771" s="19"/>
      <c r="AV771" s="19"/>
      <c r="AW771" s="14"/>
      <c r="AX771" s="19"/>
      <c r="AY771" s="19"/>
      <c r="AZ771" s="19"/>
      <c r="BA771" s="19"/>
      <c r="BB771" s="19"/>
      <c r="BC771" s="19"/>
      <c r="BD771" s="19"/>
      <c r="BE771" s="19"/>
      <c r="BF771" s="14"/>
      <c r="BG771" s="35" t="str">
        <f>IF(BB771&lt;&gt;"","&lt;a href='https://www.inaturalist.org/observations/"&amp;BB771&amp;" 'target='_blank' style='color: blue'&gt;iNaturalist Record: "&amp;BB771&amp;"&lt;/a&gt; ","")</f>
        <v/>
      </c>
      <c r="BH771" s="36" t="str">
        <f>IF(AT771&lt;&gt;"",AT771&amp;". ","")</f>
        <v/>
      </c>
      <c r="BI771" s="36" t="str">
        <f>IF(AV771&lt;&gt;"","Land use/disturbance history: "&amp;AV771&amp;". ","")</f>
        <v/>
      </c>
      <c r="BJ771" s="36" t="str">
        <f>IF(AW771&lt;&gt;"","Slope in degrees: "&amp;AW771&amp;". ","")</f>
        <v/>
      </c>
      <c r="BK771" s="36" t="str">
        <f>IF(AX771&lt;&gt;"","Slope aspect: "&amp;AX771&amp;". ","")</f>
        <v/>
      </c>
      <c r="BL771" s="36" t="str">
        <f>IF(AY771&lt;&gt;"","Soil description: "&amp;AY771&amp;". ","")</f>
        <v/>
      </c>
      <c r="BM771" s="36" t="str">
        <f>IF(BA771&lt;&gt;"","Terrain: "&amp;BA771&amp;". ","")</f>
        <v/>
      </c>
      <c r="BN771" s="36" t="str">
        <f t="shared" si="121"/>
        <v/>
      </c>
      <c r="BO771" t="str">
        <f t="shared" si="122"/>
        <v/>
      </c>
      <c r="BP771" t="str">
        <f>IF(BD771&lt;&gt;"","Permit: "&amp;BD771,"")</f>
        <v/>
      </c>
      <c r="BQ771" s="41" t="str">
        <f>IF(AA771="Abundant","Estimated frequency within viewshed: Abundant (&gt;500).",IF(AA771="Common","Estimated frequency within viewshed: Common (101-500).",IF(AA771="Frequent","Estimated frequency within viewshed: Frequent (11-100).",IF(AA771="Occasional","Estimated frequency within viewshed: Occasional (6-10).",IF(AA771="Rare","Estimated frequency within viewshed: Rare (1-5).","")))))</f>
        <v/>
      </c>
      <c r="BR771" s="41" t="str">
        <f>IF(B771&lt;&gt;"",B771&amp;". ","")</f>
        <v/>
      </c>
      <c r="BS771" s="41" t="str">
        <f>IF(M771="Same individual","Tissue sample collected.",IF(M771="Same population","Tissue sample collected from another individual in the same population.",""))</f>
        <v/>
      </c>
      <c r="BT771" s="41" t="str">
        <f>IF(R771&lt;&gt;"","Seed sample collected from "&amp;R771&amp;" plants within the same population.","")</f>
        <v/>
      </c>
      <c r="BU771" s="41" t="str">
        <f>IF(AB771&lt;&gt;"",AB771&amp;". ","")</f>
        <v/>
      </c>
      <c r="BV771" s="41" t="str">
        <f>IF(AE771&lt;&gt;"","Landowner: "&amp;AE771&amp;".","")</f>
        <v/>
      </c>
      <c r="BW771" s="41" t="str">
        <f>IF(AF771&lt;&gt;"","Element Occurrence ID: "&amp;AF771&amp;".","")</f>
        <v/>
      </c>
      <c r="BX771" s="41" t="str">
        <f t="shared" si="123"/>
        <v/>
      </c>
      <c r="BY771" t="str">
        <f t="shared" si="124"/>
        <v/>
      </c>
      <c r="BZ771" s="41" t="str">
        <f t="shared" si="125"/>
        <v/>
      </c>
      <c r="CA771" t="str">
        <f t="shared" si="126"/>
        <v/>
      </c>
      <c r="CB771" s="41" t="str">
        <f>IF(AU771&lt;&gt;"","Area immediately surrounding specimen: "&amp;AU771&amp;".","")</f>
        <v/>
      </c>
      <c r="CC771" s="41" t="str">
        <f>IF(T771&lt;&gt;"","Habit: "&amp;T771&amp;".","")</f>
        <v/>
      </c>
      <c r="CD771" s="41" t="str">
        <f>IF(U771&lt;&gt;"","Life history habit: "&amp;U771&amp;".","")</f>
        <v/>
      </c>
      <c r="CE771" s="41" t="str">
        <f>IF(V771&lt;&gt;"","Graminoid habit: "&amp;V771&amp;".","")</f>
        <v/>
      </c>
      <c r="CF771" s="41" t="str">
        <f>IF(W771&lt;&gt;"","Flower color: "&amp;W771&amp;".","")</f>
        <v/>
      </c>
      <c r="CG771" s="41" t="str">
        <f>IF(X771&lt;&gt;"","Height in centimeters: "&amp;X771&amp;".","")</f>
        <v/>
      </c>
      <c r="CH771" s="41" t="str">
        <f>IF(Y771&lt;&gt;"",Y771&amp;".","")</f>
        <v/>
      </c>
      <c r="CI771" s="41" t="str">
        <f t="shared" si="127"/>
        <v/>
      </c>
      <c r="CJ771" t="str">
        <f t="shared" si="128"/>
        <v/>
      </c>
      <c r="CK771" s="41" t="str">
        <f>IF(T771&lt;&gt;"","''habit'':"&amp;"''"&amp;T771&amp;"'',","")</f>
        <v/>
      </c>
      <c r="CL771" s="41" t="str">
        <f>IF(U771&lt;&gt;"","''life cycle habit'':"&amp;"''"&amp;U771&amp;"'',","")</f>
        <v/>
      </c>
      <c r="CM771" s="41" t="str">
        <f>IF(V771&lt;&gt;"","''graminoidHabit'':"&amp;"''"&amp;V771&amp;"'',","")</f>
        <v/>
      </c>
      <c r="CN771" s="41" t="str">
        <f>IF(W771&lt;&gt;"","''flower color'':"&amp;"''"&amp;W771&amp;"'',","")</f>
        <v/>
      </c>
      <c r="CO771" s="41" t="str">
        <f>IF(X771&lt;&gt;"","''heightInCentimeters'':"&amp;X771&amp;",","")</f>
        <v/>
      </c>
      <c r="CP771" s="41" t="str">
        <f>IF(Y771&lt;&gt;"",Y771,"")</f>
        <v/>
      </c>
      <c r="CQ771" s="41" t="str">
        <f t="shared" si="129"/>
        <v/>
      </c>
      <c r="CR771" s="42" t="str">
        <f t="shared" si="130"/>
        <v/>
      </c>
      <c r="CS771" t="str">
        <f t="shared" si="131"/>
        <v/>
      </c>
      <c r="CT771" t="str">
        <f>IF(L771="Y","tissue","")</f>
        <v/>
      </c>
      <c r="CU771" t="str">
        <f>IF(L771="Y","in collection","")</f>
        <v/>
      </c>
      <c r="CV771" t="str">
        <f>IF(L771="Y","dessicated","")</f>
        <v/>
      </c>
    </row>
    <row r="772" spans="1:100" ht="16.5" x14ac:dyDescent="0.3">
      <c r="A772" s="7"/>
      <c r="B772" s="19"/>
      <c r="C772" s="19"/>
      <c r="D772" s="19"/>
      <c r="E772" s="19"/>
      <c r="F772" s="19"/>
      <c r="G772" s="10"/>
      <c r="H772" s="14"/>
      <c r="I772" s="19"/>
      <c r="J772" s="19"/>
      <c r="K772" s="10"/>
      <c r="L772" s="19"/>
      <c r="M772" s="19"/>
      <c r="N772" s="19"/>
      <c r="O772" s="19"/>
      <c r="P772" s="19"/>
      <c r="Q772" s="24"/>
      <c r="R772" s="14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29"/>
      <c r="AL772" s="29"/>
      <c r="AM772" s="7"/>
      <c r="AN772" s="7"/>
      <c r="AO772" s="7"/>
      <c r="AP772" s="19"/>
      <c r="AQ772" s="19"/>
      <c r="AR772" s="19"/>
      <c r="AS772" s="14"/>
      <c r="AT772" s="19"/>
      <c r="AU772" s="19"/>
      <c r="AV772" s="19"/>
      <c r="AW772" s="14"/>
      <c r="AX772" s="19"/>
      <c r="AY772" s="19"/>
      <c r="AZ772" s="19"/>
      <c r="BA772" s="19"/>
      <c r="BB772" s="19"/>
      <c r="BC772" s="19"/>
      <c r="BD772" s="19"/>
      <c r="BE772" s="19"/>
      <c r="BF772" s="14"/>
      <c r="BG772" s="35" t="str">
        <f>IF(BB772&lt;&gt;"","&lt;a href='https://www.inaturalist.org/observations/"&amp;BB772&amp;" 'target='_blank' style='color: blue'&gt;iNaturalist Record: "&amp;BB772&amp;"&lt;/a&gt; ","")</f>
        <v/>
      </c>
      <c r="BH772" s="36" t="str">
        <f>IF(AT772&lt;&gt;"",AT772&amp;". ","")</f>
        <v/>
      </c>
      <c r="BI772" s="36" t="str">
        <f>IF(AV772&lt;&gt;"","Land use/disturbance history: "&amp;AV772&amp;". ","")</f>
        <v/>
      </c>
      <c r="BJ772" s="36" t="str">
        <f>IF(AW772&lt;&gt;"","Slope in degrees: "&amp;AW772&amp;". ","")</f>
        <v/>
      </c>
      <c r="BK772" s="36" t="str">
        <f>IF(AX772&lt;&gt;"","Slope aspect: "&amp;AX772&amp;". ","")</f>
        <v/>
      </c>
      <c r="BL772" s="36" t="str">
        <f>IF(AY772&lt;&gt;"","Soil description: "&amp;AY772&amp;". ","")</f>
        <v/>
      </c>
      <c r="BM772" s="36" t="str">
        <f>IF(BA772&lt;&gt;"","Terrain: "&amp;BA772&amp;". ","")</f>
        <v/>
      </c>
      <c r="BN772" s="36" t="str">
        <f t="shared" ref="BN772:BN835" si="132">TRIM(BH772&amp;BI772&amp;BJ772&amp;BK772&amp;BL772&amp;BM772&amp;CB772)</f>
        <v/>
      </c>
      <c r="BO772" t="str">
        <f t="shared" ref="BO772:BO835" si="133">SUBSTITUTE(BN772,"..",".")</f>
        <v/>
      </c>
      <c r="BP772" t="str">
        <f>IF(BD772&lt;&gt;"","Permit: "&amp;BD772,"")</f>
        <v/>
      </c>
      <c r="BQ772" s="41" t="str">
        <f>IF(AA772="Abundant","Estimated frequency within viewshed: Abundant (&gt;500).",IF(AA772="Common","Estimated frequency within viewshed: Common (101-500).",IF(AA772="Frequent","Estimated frequency within viewshed: Frequent (11-100).",IF(AA772="Occasional","Estimated frequency within viewshed: Occasional (6-10).",IF(AA772="Rare","Estimated frequency within viewshed: Rare (1-5).","")))))</f>
        <v/>
      </c>
      <c r="BR772" s="41" t="str">
        <f>IF(B772&lt;&gt;"",B772&amp;". ","")</f>
        <v/>
      </c>
      <c r="BS772" s="41" t="str">
        <f>IF(M772="Same individual","Tissue sample collected.",IF(M772="Same population","Tissue sample collected from another individual in the same population.",""))</f>
        <v/>
      </c>
      <c r="BT772" s="41" t="str">
        <f>IF(R772&lt;&gt;"","Seed sample collected from "&amp;R772&amp;" plants within the same population.","")</f>
        <v/>
      </c>
      <c r="BU772" s="41" t="str">
        <f>IF(AB772&lt;&gt;"",AB772&amp;". ","")</f>
        <v/>
      </c>
      <c r="BV772" s="41" t="str">
        <f>IF(AE772&lt;&gt;"","Landowner: "&amp;AE772&amp;".","")</f>
        <v/>
      </c>
      <c r="BW772" s="41" t="str">
        <f>IF(AF772&lt;&gt;"","Element Occurrence ID: "&amp;AF772&amp;".","")</f>
        <v/>
      </c>
      <c r="BX772" s="41" t="str">
        <f t="shared" ref="BX772:BX835" si="134">TRIM(BV772&amp;" "&amp;BW772)</f>
        <v/>
      </c>
      <c r="BY772" t="str">
        <f t="shared" ref="BY772:BY835" si="135">SUBSTITUTE(BX772,"..",".")</f>
        <v/>
      </c>
      <c r="BZ772" s="41" t="str">
        <f t="shared" ref="BZ772:BZ835" si="136">TRIM(BR772&amp;BQ772&amp;BS772&amp;BT772&amp;BU772&amp;BG772)</f>
        <v/>
      </c>
      <c r="CA772" t="str">
        <f t="shared" ref="CA772:CA835" si="137">SUBSTITUTE(BZ772,"..",".")</f>
        <v/>
      </c>
      <c r="CB772" s="41" t="str">
        <f>IF(AU772&lt;&gt;"","Area immediately surrounding specimen: "&amp;AU772&amp;".","")</f>
        <v/>
      </c>
      <c r="CC772" s="41" t="str">
        <f>IF(T772&lt;&gt;"","Habit: "&amp;T772&amp;".","")</f>
        <v/>
      </c>
      <c r="CD772" s="41" t="str">
        <f>IF(U772&lt;&gt;"","Life history habit: "&amp;U772&amp;".","")</f>
        <v/>
      </c>
      <c r="CE772" s="41" t="str">
        <f>IF(V772&lt;&gt;"","Graminoid habit: "&amp;V772&amp;".","")</f>
        <v/>
      </c>
      <c r="CF772" s="41" t="str">
        <f>IF(W772&lt;&gt;"","Flower color: "&amp;W772&amp;".","")</f>
        <v/>
      </c>
      <c r="CG772" s="41" t="str">
        <f>IF(X772&lt;&gt;"","Height in centimeters: "&amp;X772&amp;".","")</f>
        <v/>
      </c>
      <c r="CH772" s="41" t="str">
        <f>IF(Y772&lt;&gt;"",Y772&amp;".","")</f>
        <v/>
      </c>
      <c r="CI772" s="41" t="str">
        <f t="shared" ref="CI772:CI835" si="138">TRIM(CC772&amp;" "&amp;CD772&amp;" "&amp;CE772&amp;" "&amp;CF772&amp;" "&amp;CG772&amp;" "&amp;CH772)</f>
        <v/>
      </c>
      <c r="CJ772" t="str">
        <f t="shared" ref="CJ772:CJ835" si="139">SUBSTITUTE(CI772,"..",".")</f>
        <v/>
      </c>
      <c r="CK772" s="41" t="str">
        <f>IF(T772&lt;&gt;"","''habit'':"&amp;"''"&amp;T772&amp;"'',","")</f>
        <v/>
      </c>
      <c r="CL772" s="41" t="str">
        <f>IF(U772&lt;&gt;"","''life cycle habit'':"&amp;"''"&amp;U772&amp;"'',","")</f>
        <v/>
      </c>
      <c r="CM772" s="41" t="str">
        <f>IF(V772&lt;&gt;"","''graminoidHabit'':"&amp;"''"&amp;V772&amp;"'',","")</f>
        <v/>
      </c>
      <c r="CN772" s="41" t="str">
        <f>IF(W772&lt;&gt;"","''flower color'':"&amp;"''"&amp;W772&amp;"'',","")</f>
        <v/>
      </c>
      <c r="CO772" s="41" t="str">
        <f>IF(X772&lt;&gt;"","''heightInCentimeters'':"&amp;X772&amp;",","")</f>
        <v/>
      </c>
      <c r="CP772" s="41" t="str">
        <f>IF(Y772&lt;&gt;"",Y772,"")</f>
        <v/>
      </c>
      <c r="CQ772" s="41" t="str">
        <f t="shared" ref="CQ772:CQ835" si="140">TRIM(CK772&amp;CL772&amp;CM772&amp;CN772&amp;CO772&amp;CP772)</f>
        <v/>
      </c>
      <c r="CR772" s="42" t="str">
        <f t="shared" ref="CR772:CR835" si="141">IF(AND(LEFT(CQ772)=",",RIGHT(CQ772)=","),MID(CQ772,2,LEN(CQ772)-2),IF(LEFT(CQ772)=",",MID(CQ772,2,LEN(CQ772)),IF(RIGHT(CQ772)=",",LEFT(CQ772,LEN(CQ772)-1),CQ772)))</f>
        <v/>
      </c>
      <c r="CS772" t="str">
        <f t="shared" ref="CS772:CS835" si="142">IF(CR772&lt;&gt;"","{"&amp;CR772&amp;"}","")</f>
        <v/>
      </c>
      <c r="CT772" t="str">
        <f>IF(L772="Y","tissue","")</f>
        <v/>
      </c>
      <c r="CU772" t="str">
        <f>IF(L772="Y","in collection","")</f>
        <v/>
      </c>
      <c r="CV772" t="str">
        <f>IF(L772="Y","dessicated","")</f>
        <v/>
      </c>
    </row>
    <row r="773" spans="1:100" ht="16.5" x14ac:dyDescent="0.3">
      <c r="A773" s="7"/>
      <c r="B773" s="19"/>
      <c r="C773" s="19"/>
      <c r="D773" s="19"/>
      <c r="E773" s="19"/>
      <c r="F773" s="19"/>
      <c r="G773" s="10"/>
      <c r="H773" s="14"/>
      <c r="I773" s="19"/>
      <c r="J773" s="19"/>
      <c r="K773" s="10"/>
      <c r="L773" s="19"/>
      <c r="M773" s="19"/>
      <c r="N773" s="19"/>
      <c r="O773" s="19"/>
      <c r="P773" s="19"/>
      <c r="Q773" s="24"/>
      <c r="R773" s="14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29"/>
      <c r="AL773" s="29"/>
      <c r="AM773" s="7"/>
      <c r="AN773" s="7"/>
      <c r="AO773" s="7"/>
      <c r="AP773" s="19"/>
      <c r="AQ773" s="19"/>
      <c r="AR773" s="19"/>
      <c r="AS773" s="14"/>
      <c r="AT773" s="19"/>
      <c r="AU773" s="19"/>
      <c r="AV773" s="19"/>
      <c r="AW773" s="14"/>
      <c r="AX773" s="19"/>
      <c r="AY773" s="19"/>
      <c r="AZ773" s="19"/>
      <c r="BA773" s="19"/>
      <c r="BB773" s="19"/>
      <c r="BC773" s="19"/>
      <c r="BD773" s="19"/>
      <c r="BE773" s="19"/>
      <c r="BF773" s="14"/>
      <c r="BG773" s="35" t="str">
        <f>IF(BB773&lt;&gt;"","&lt;a href='https://www.inaturalist.org/observations/"&amp;BB773&amp;" 'target='_blank' style='color: blue'&gt;iNaturalist Record: "&amp;BB773&amp;"&lt;/a&gt; ","")</f>
        <v/>
      </c>
      <c r="BH773" s="36" t="str">
        <f>IF(AT773&lt;&gt;"",AT773&amp;". ","")</f>
        <v/>
      </c>
      <c r="BI773" s="36" t="str">
        <f>IF(AV773&lt;&gt;"","Land use/disturbance history: "&amp;AV773&amp;". ","")</f>
        <v/>
      </c>
      <c r="BJ773" s="36" t="str">
        <f>IF(AW773&lt;&gt;"","Slope in degrees: "&amp;AW773&amp;". ","")</f>
        <v/>
      </c>
      <c r="BK773" s="36" t="str">
        <f>IF(AX773&lt;&gt;"","Slope aspect: "&amp;AX773&amp;". ","")</f>
        <v/>
      </c>
      <c r="BL773" s="36" t="str">
        <f>IF(AY773&lt;&gt;"","Soil description: "&amp;AY773&amp;". ","")</f>
        <v/>
      </c>
      <c r="BM773" s="36" t="str">
        <f>IF(BA773&lt;&gt;"","Terrain: "&amp;BA773&amp;". ","")</f>
        <v/>
      </c>
      <c r="BN773" s="36" t="str">
        <f t="shared" si="132"/>
        <v/>
      </c>
      <c r="BO773" t="str">
        <f t="shared" si="133"/>
        <v/>
      </c>
      <c r="BP773" t="str">
        <f>IF(BD773&lt;&gt;"","Permit: "&amp;BD773,"")</f>
        <v/>
      </c>
      <c r="BQ773" s="41" t="str">
        <f>IF(AA773="Abundant","Estimated frequency within viewshed: Abundant (&gt;500).",IF(AA773="Common","Estimated frequency within viewshed: Common (101-500).",IF(AA773="Frequent","Estimated frequency within viewshed: Frequent (11-100).",IF(AA773="Occasional","Estimated frequency within viewshed: Occasional (6-10).",IF(AA773="Rare","Estimated frequency within viewshed: Rare (1-5).","")))))</f>
        <v/>
      </c>
      <c r="BR773" s="41" t="str">
        <f>IF(B773&lt;&gt;"",B773&amp;". ","")</f>
        <v/>
      </c>
      <c r="BS773" s="41" t="str">
        <f>IF(M773="Same individual","Tissue sample collected.",IF(M773="Same population","Tissue sample collected from another individual in the same population.",""))</f>
        <v/>
      </c>
      <c r="BT773" s="41" t="str">
        <f>IF(R773&lt;&gt;"","Seed sample collected from "&amp;R773&amp;" plants within the same population.","")</f>
        <v/>
      </c>
      <c r="BU773" s="41" t="str">
        <f>IF(AB773&lt;&gt;"",AB773&amp;". ","")</f>
        <v/>
      </c>
      <c r="BV773" s="41" t="str">
        <f>IF(AE773&lt;&gt;"","Landowner: "&amp;AE773&amp;".","")</f>
        <v/>
      </c>
      <c r="BW773" s="41" t="str">
        <f>IF(AF773&lt;&gt;"","Element Occurrence ID: "&amp;AF773&amp;".","")</f>
        <v/>
      </c>
      <c r="BX773" s="41" t="str">
        <f t="shared" si="134"/>
        <v/>
      </c>
      <c r="BY773" t="str">
        <f t="shared" si="135"/>
        <v/>
      </c>
      <c r="BZ773" s="41" t="str">
        <f t="shared" si="136"/>
        <v/>
      </c>
      <c r="CA773" t="str">
        <f t="shared" si="137"/>
        <v/>
      </c>
      <c r="CB773" s="41" t="str">
        <f>IF(AU773&lt;&gt;"","Area immediately surrounding specimen: "&amp;AU773&amp;".","")</f>
        <v/>
      </c>
      <c r="CC773" s="41" t="str">
        <f>IF(T773&lt;&gt;"","Habit: "&amp;T773&amp;".","")</f>
        <v/>
      </c>
      <c r="CD773" s="41" t="str">
        <f>IF(U773&lt;&gt;"","Life history habit: "&amp;U773&amp;".","")</f>
        <v/>
      </c>
      <c r="CE773" s="41" t="str">
        <f>IF(V773&lt;&gt;"","Graminoid habit: "&amp;V773&amp;".","")</f>
        <v/>
      </c>
      <c r="CF773" s="41" t="str">
        <f>IF(W773&lt;&gt;"","Flower color: "&amp;W773&amp;".","")</f>
        <v/>
      </c>
      <c r="CG773" s="41" t="str">
        <f>IF(X773&lt;&gt;"","Height in centimeters: "&amp;X773&amp;".","")</f>
        <v/>
      </c>
      <c r="CH773" s="41" t="str">
        <f>IF(Y773&lt;&gt;"",Y773&amp;".","")</f>
        <v/>
      </c>
      <c r="CI773" s="41" t="str">
        <f t="shared" si="138"/>
        <v/>
      </c>
      <c r="CJ773" t="str">
        <f t="shared" si="139"/>
        <v/>
      </c>
      <c r="CK773" s="41" t="str">
        <f>IF(T773&lt;&gt;"","''habit'':"&amp;"''"&amp;T773&amp;"'',","")</f>
        <v/>
      </c>
      <c r="CL773" s="41" t="str">
        <f>IF(U773&lt;&gt;"","''life cycle habit'':"&amp;"''"&amp;U773&amp;"'',","")</f>
        <v/>
      </c>
      <c r="CM773" s="41" t="str">
        <f>IF(V773&lt;&gt;"","''graminoidHabit'':"&amp;"''"&amp;V773&amp;"'',","")</f>
        <v/>
      </c>
      <c r="CN773" s="41" t="str">
        <f>IF(W773&lt;&gt;"","''flower color'':"&amp;"''"&amp;W773&amp;"'',","")</f>
        <v/>
      </c>
      <c r="CO773" s="41" t="str">
        <f>IF(X773&lt;&gt;"","''heightInCentimeters'':"&amp;X773&amp;",","")</f>
        <v/>
      </c>
      <c r="CP773" s="41" t="str">
        <f>IF(Y773&lt;&gt;"",Y773,"")</f>
        <v/>
      </c>
      <c r="CQ773" s="41" t="str">
        <f t="shared" si="140"/>
        <v/>
      </c>
      <c r="CR773" s="42" t="str">
        <f t="shared" si="141"/>
        <v/>
      </c>
      <c r="CS773" t="str">
        <f t="shared" si="142"/>
        <v/>
      </c>
      <c r="CT773" t="str">
        <f>IF(L773="Y","tissue","")</f>
        <v/>
      </c>
      <c r="CU773" t="str">
        <f>IF(L773="Y","in collection","")</f>
        <v/>
      </c>
      <c r="CV773" t="str">
        <f>IF(L773="Y","dessicated","")</f>
        <v/>
      </c>
    </row>
    <row r="774" spans="1:100" ht="16.5" x14ac:dyDescent="0.3">
      <c r="A774" s="7"/>
      <c r="B774" s="19"/>
      <c r="C774" s="19"/>
      <c r="D774" s="19"/>
      <c r="E774" s="19"/>
      <c r="F774" s="19"/>
      <c r="G774" s="10"/>
      <c r="H774" s="14"/>
      <c r="I774" s="19"/>
      <c r="J774" s="19"/>
      <c r="K774" s="10"/>
      <c r="L774" s="19"/>
      <c r="M774" s="19"/>
      <c r="N774" s="19"/>
      <c r="O774" s="19"/>
      <c r="P774" s="19"/>
      <c r="Q774" s="24"/>
      <c r="R774" s="14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29"/>
      <c r="AL774" s="29"/>
      <c r="AM774" s="7"/>
      <c r="AN774" s="7"/>
      <c r="AO774" s="7"/>
      <c r="AP774" s="19"/>
      <c r="AQ774" s="19"/>
      <c r="AR774" s="19"/>
      <c r="AS774" s="14"/>
      <c r="AT774" s="19"/>
      <c r="AU774" s="19"/>
      <c r="AV774" s="19"/>
      <c r="AW774" s="14"/>
      <c r="AX774" s="19"/>
      <c r="AY774" s="19"/>
      <c r="AZ774" s="19"/>
      <c r="BA774" s="19"/>
      <c r="BB774" s="19"/>
      <c r="BC774" s="19"/>
      <c r="BD774" s="19"/>
      <c r="BE774" s="19"/>
      <c r="BF774" s="14"/>
      <c r="BG774" s="35" t="str">
        <f>IF(BB774&lt;&gt;"","&lt;a href='https://www.inaturalist.org/observations/"&amp;BB774&amp;" 'target='_blank' style='color: blue'&gt;iNaturalist Record: "&amp;BB774&amp;"&lt;/a&gt; ","")</f>
        <v/>
      </c>
      <c r="BH774" s="36" t="str">
        <f>IF(AT774&lt;&gt;"",AT774&amp;". ","")</f>
        <v/>
      </c>
      <c r="BI774" s="36" t="str">
        <f>IF(AV774&lt;&gt;"","Land use/disturbance history: "&amp;AV774&amp;". ","")</f>
        <v/>
      </c>
      <c r="BJ774" s="36" t="str">
        <f>IF(AW774&lt;&gt;"","Slope in degrees: "&amp;AW774&amp;". ","")</f>
        <v/>
      </c>
      <c r="BK774" s="36" t="str">
        <f>IF(AX774&lt;&gt;"","Slope aspect: "&amp;AX774&amp;". ","")</f>
        <v/>
      </c>
      <c r="BL774" s="36" t="str">
        <f>IF(AY774&lt;&gt;"","Soil description: "&amp;AY774&amp;". ","")</f>
        <v/>
      </c>
      <c r="BM774" s="36" t="str">
        <f>IF(BA774&lt;&gt;"","Terrain: "&amp;BA774&amp;". ","")</f>
        <v/>
      </c>
      <c r="BN774" s="36" t="str">
        <f t="shared" si="132"/>
        <v/>
      </c>
      <c r="BO774" t="str">
        <f t="shared" si="133"/>
        <v/>
      </c>
      <c r="BP774" t="str">
        <f>IF(BD774&lt;&gt;"","Permit: "&amp;BD774,"")</f>
        <v/>
      </c>
      <c r="BQ774" s="41" t="str">
        <f>IF(AA774="Abundant","Estimated frequency within viewshed: Abundant (&gt;500).",IF(AA774="Common","Estimated frequency within viewshed: Common (101-500).",IF(AA774="Frequent","Estimated frequency within viewshed: Frequent (11-100).",IF(AA774="Occasional","Estimated frequency within viewshed: Occasional (6-10).",IF(AA774="Rare","Estimated frequency within viewshed: Rare (1-5).","")))))</f>
        <v/>
      </c>
      <c r="BR774" s="41" t="str">
        <f>IF(B774&lt;&gt;"",B774&amp;". ","")</f>
        <v/>
      </c>
      <c r="BS774" s="41" t="str">
        <f>IF(M774="Same individual","Tissue sample collected.",IF(M774="Same population","Tissue sample collected from another individual in the same population.",""))</f>
        <v/>
      </c>
      <c r="BT774" s="41" t="str">
        <f>IF(R774&lt;&gt;"","Seed sample collected from "&amp;R774&amp;" plants within the same population.","")</f>
        <v/>
      </c>
      <c r="BU774" s="41" t="str">
        <f>IF(AB774&lt;&gt;"",AB774&amp;". ","")</f>
        <v/>
      </c>
      <c r="BV774" s="41" t="str">
        <f>IF(AE774&lt;&gt;"","Landowner: "&amp;AE774&amp;".","")</f>
        <v/>
      </c>
      <c r="BW774" s="41" t="str">
        <f>IF(AF774&lt;&gt;"","Element Occurrence ID: "&amp;AF774&amp;".","")</f>
        <v/>
      </c>
      <c r="BX774" s="41" t="str">
        <f t="shared" si="134"/>
        <v/>
      </c>
      <c r="BY774" t="str">
        <f t="shared" si="135"/>
        <v/>
      </c>
      <c r="BZ774" s="41" t="str">
        <f t="shared" si="136"/>
        <v/>
      </c>
      <c r="CA774" t="str">
        <f t="shared" si="137"/>
        <v/>
      </c>
      <c r="CB774" s="41" t="str">
        <f>IF(AU774&lt;&gt;"","Area immediately surrounding specimen: "&amp;AU774&amp;".","")</f>
        <v/>
      </c>
      <c r="CC774" s="41" t="str">
        <f>IF(T774&lt;&gt;"","Habit: "&amp;T774&amp;".","")</f>
        <v/>
      </c>
      <c r="CD774" s="41" t="str">
        <f>IF(U774&lt;&gt;"","Life history habit: "&amp;U774&amp;".","")</f>
        <v/>
      </c>
      <c r="CE774" s="41" t="str">
        <f>IF(V774&lt;&gt;"","Graminoid habit: "&amp;V774&amp;".","")</f>
        <v/>
      </c>
      <c r="CF774" s="41" t="str">
        <f>IF(W774&lt;&gt;"","Flower color: "&amp;W774&amp;".","")</f>
        <v/>
      </c>
      <c r="CG774" s="41" t="str">
        <f>IF(X774&lt;&gt;"","Height in centimeters: "&amp;X774&amp;".","")</f>
        <v/>
      </c>
      <c r="CH774" s="41" t="str">
        <f>IF(Y774&lt;&gt;"",Y774&amp;".","")</f>
        <v/>
      </c>
      <c r="CI774" s="41" t="str">
        <f t="shared" si="138"/>
        <v/>
      </c>
      <c r="CJ774" t="str">
        <f t="shared" si="139"/>
        <v/>
      </c>
      <c r="CK774" s="41" t="str">
        <f>IF(T774&lt;&gt;"","''habit'':"&amp;"''"&amp;T774&amp;"'',","")</f>
        <v/>
      </c>
      <c r="CL774" s="41" t="str">
        <f>IF(U774&lt;&gt;"","''life cycle habit'':"&amp;"''"&amp;U774&amp;"'',","")</f>
        <v/>
      </c>
      <c r="CM774" s="41" t="str">
        <f>IF(V774&lt;&gt;"","''graminoidHabit'':"&amp;"''"&amp;V774&amp;"'',","")</f>
        <v/>
      </c>
      <c r="CN774" s="41" t="str">
        <f>IF(W774&lt;&gt;"","''flower color'':"&amp;"''"&amp;W774&amp;"'',","")</f>
        <v/>
      </c>
      <c r="CO774" s="41" t="str">
        <f>IF(X774&lt;&gt;"","''heightInCentimeters'':"&amp;X774&amp;",","")</f>
        <v/>
      </c>
      <c r="CP774" s="41" t="str">
        <f>IF(Y774&lt;&gt;"",Y774,"")</f>
        <v/>
      </c>
      <c r="CQ774" s="41" t="str">
        <f t="shared" si="140"/>
        <v/>
      </c>
      <c r="CR774" s="42" t="str">
        <f t="shared" si="141"/>
        <v/>
      </c>
      <c r="CS774" t="str">
        <f t="shared" si="142"/>
        <v/>
      </c>
      <c r="CT774" t="str">
        <f>IF(L774="Y","tissue","")</f>
        <v/>
      </c>
      <c r="CU774" t="str">
        <f>IF(L774="Y","in collection","")</f>
        <v/>
      </c>
      <c r="CV774" t="str">
        <f>IF(L774="Y","dessicated","")</f>
        <v/>
      </c>
    </row>
    <row r="775" spans="1:100" ht="16.5" x14ac:dyDescent="0.3">
      <c r="A775" s="7"/>
      <c r="B775" s="19"/>
      <c r="C775" s="19"/>
      <c r="D775" s="19"/>
      <c r="E775" s="19"/>
      <c r="F775" s="19"/>
      <c r="G775" s="10"/>
      <c r="H775" s="14"/>
      <c r="I775" s="19"/>
      <c r="J775" s="19"/>
      <c r="K775" s="10"/>
      <c r="L775" s="19"/>
      <c r="M775" s="19"/>
      <c r="N775" s="19"/>
      <c r="O775" s="19"/>
      <c r="P775" s="19"/>
      <c r="Q775" s="24"/>
      <c r="R775" s="14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29"/>
      <c r="AL775" s="29"/>
      <c r="AM775" s="7"/>
      <c r="AN775" s="7"/>
      <c r="AO775" s="7"/>
      <c r="AP775" s="19"/>
      <c r="AQ775" s="19"/>
      <c r="AR775" s="19"/>
      <c r="AS775" s="14"/>
      <c r="AT775" s="19"/>
      <c r="AU775" s="19"/>
      <c r="AV775" s="19"/>
      <c r="AW775" s="14"/>
      <c r="AX775" s="19"/>
      <c r="AY775" s="19"/>
      <c r="AZ775" s="19"/>
      <c r="BA775" s="19"/>
      <c r="BB775" s="19"/>
      <c r="BC775" s="19"/>
      <c r="BD775" s="19"/>
      <c r="BE775" s="19"/>
      <c r="BF775" s="14"/>
      <c r="BG775" s="35" t="str">
        <f>IF(BB775&lt;&gt;"","&lt;a href='https://www.inaturalist.org/observations/"&amp;BB775&amp;" 'target='_blank' style='color: blue'&gt;iNaturalist Record: "&amp;BB775&amp;"&lt;/a&gt; ","")</f>
        <v/>
      </c>
      <c r="BH775" s="36" t="str">
        <f>IF(AT775&lt;&gt;"",AT775&amp;". ","")</f>
        <v/>
      </c>
      <c r="BI775" s="36" t="str">
        <f>IF(AV775&lt;&gt;"","Land use/disturbance history: "&amp;AV775&amp;". ","")</f>
        <v/>
      </c>
      <c r="BJ775" s="36" t="str">
        <f>IF(AW775&lt;&gt;"","Slope in degrees: "&amp;AW775&amp;". ","")</f>
        <v/>
      </c>
      <c r="BK775" s="36" t="str">
        <f>IF(AX775&lt;&gt;"","Slope aspect: "&amp;AX775&amp;". ","")</f>
        <v/>
      </c>
      <c r="BL775" s="36" t="str">
        <f>IF(AY775&lt;&gt;"","Soil description: "&amp;AY775&amp;". ","")</f>
        <v/>
      </c>
      <c r="BM775" s="36" t="str">
        <f>IF(BA775&lt;&gt;"","Terrain: "&amp;BA775&amp;". ","")</f>
        <v/>
      </c>
      <c r="BN775" s="36" t="str">
        <f t="shared" si="132"/>
        <v/>
      </c>
      <c r="BO775" t="str">
        <f t="shared" si="133"/>
        <v/>
      </c>
      <c r="BP775" t="str">
        <f>IF(BD775&lt;&gt;"","Permit: "&amp;BD775,"")</f>
        <v/>
      </c>
      <c r="BQ775" s="41" t="str">
        <f>IF(AA775="Abundant","Estimated frequency within viewshed: Abundant (&gt;500).",IF(AA775="Common","Estimated frequency within viewshed: Common (101-500).",IF(AA775="Frequent","Estimated frequency within viewshed: Frequent (11-100).",IF(AA775="Occasional","Estimated frequency within viewshed: Occasional (6-10).",IF(AA775="Rare","Estimated frequency within viewshed: Rare (1-5).","")))))</f>
        <v/>
      </c>
      <c r="BR775" s="41" t="str">
        <f>IF(B775&lt;&gt;"",B775&amp;". ","")</f>
        <v/>
      </c>
      <c r="BS775" s="41" t="str">
        <f>IF(M775="Same individual","Tissue sample collected.",IF(M775="Same population","Tissue sample collected from another individual in the same population.",""))</f>
        <v/>
      </c>
      <c r="BT775" s="41" t="str">
        <f>IF(R775&lt;&gt;"","Seed sample collected from "&amp;R775&amp;" plants within the same population.","")</f>
        <v/>
      </c>
      <c r="BU775" s="41" t="str">
        <f>IF(AB775&lt;&gt;"",AB775&amp;". ","")</f>
        <v/>
      </c>
      <c r="BV775" s="41" t="str">
        <f>IF(AE775&lt;&gt;"","Landowner: "&amp;AE775&amp;".","")</f>
        <v/>
      </c>
      <c r="BW775" s="41" t="str">
        <f>IF(AF775&lt;&gt;"","Element Occurrence ID: "&amp;AF775&amp;".","")</f>
        <v/>
      </c>
      <c r="BX775" s="41" t="str">
        <f t="shared" si="134"/>
        <v/>
      </c>
      <c r="BY775" t="str">
        <f t="shared" si="135"/>
        <v/>
      </c>
      <c r="BZ775" s="41" t="str">
        <f t="shared" si="136"/>
        <v/>
      </c>
      <c r="CA775" t="str">
        <f t="shared" si="137"/>
        <v/>
      </c>
      <c r="CB775" s="41" t="str">
        <f>IF(AU775&lt;&gt;"","Area immediately surrounding specimen: "&amp;AU775&amp;".","")</f>
        <v/>
      </c>
      <c r="CC775" s="41" t="str">
        <f>IF(T775&lt;&gt;"","Habit: "&amp;T775&amp;".","")</f>
        <v/>
      </c>
      <c r="CD775" s="41" t="str">
        <f>IF(U775&lt;&gt;"","Life history habit: "&amp;U775&amp;".","")</f>
        <v/>
      </c>
      <c r="CE775" s="41" t="str">
        <f>IF(V775&lt;&gt;"","Graminoid habit: "&amp;V775&amp;".","")</f>
        <v/>
      </c>
      <c r="CF775" s="41" t="str">
        <f>IF(W775&lt;&gt;"","Flower color: "&amp;W775&amp;".","")</f>
        <v/>
      </c>
      <c r="CG775" s="41" t="str">
        <f>IF(X775&lt;&gt;"","Height in centimeters: "&amp;X775&amp;".","")</f>
        <v/>
      </c>
      <c r="CH775" s="41" t="str">
        <f>IF(Y775&lt;&gt;"",Y775&amp;".","")</f>
        <v/>
      </c>
      <c r="CI775" s="41" t="str">
        <f t="shared" si="138"/>
        <v/>
      </c>
      <c r="CJ775" t="str">
        <f t="shared" si="139"/>
        <v/>
      </c>
      <c r="CK775" s="41" t="str">
        <f>IF(T775&lt;&gt;"","''habit'':"&amp;"''"&amp;T775&amp;"'',","")</f>
        <v/>
      </c>
      <c r="CL775" s="41" t="str">
        <f>IF(U775&lt;&gt;"","''life cycle habit'':"&amp;"''"&amp;U775&amp;"'',","")</f>
        <v/>
      </c>
      <c r="CM775" s="41" t="str">
        <f>IF(V775&lt;&gt;"","''graminoidHabit'':"&amp;"''"&amp;V775&amp;"'',","")</f>
        <v/>
      </c>
      <c r="CN775" s="41" t="str">
        <f>IF(W775&lt;&gt;"","''flower color'':"&amp;"''"&amp;W775&amp;"'',","")</f>
        <v/>
      </c>
      <c r="CO775" s="41" t="str">
        <f>IF(X775&lt;&gt;"","''heightInCentimeters'':"&amp;X775&amp;",","")</f>
        <v/>
      </c>
      <c r="CP775" s="41" t="str">
        <f>IF(Y775&lt;&gt;"",Y775,"")</f>
        <v/>
      </c>
      <c r="CQ775" s="41" t="str">
        <f t="shared" si="140"/>
        <v/>
      </c>
      <c r="CR775" s="42" t="str">
        <f t="shared" si="141"/>
        <v/>
      </c>
      <c r="CS775" t="str">
        <f t="shared" si="142"/>
        <v/>
      </c>
      <c r="CT775" t="str">
        <f>IF(L775="Y","tissue","")</f>
        <v/>
      </c>
      <c r="CU775" t="str">
        <f>IF(L775="Y","in collection","")</f>
        <v/>
      </c>
      <c r="CV775" t="str">
        <f>IF(L775="Y","dessicated","")</f>
        <v/>
      </c>
    </row>
    <row r="776" spans="1:100" ht="16.5" x14ac:dyDescent="0.3">
      <c r="A776" s="7"/>
      <c r="B776" s="19"/>
      <c r="C776" s="19"/>
      <c r="D776" s="19"/>
      <c r="E776" s="19"/>
      <c r="F776" s="19"/>
      <c r="G776" s="10"/>
      <c r="H776" s="14"/>
      <c r="I776" s="19"/>
      <c r="J776" s="19"/>
      <c r="K776" s="10"/>
      <c r="L776" s="19"/>
      <c r="M776" s="19"/>
      <c r="N776" s="19"/>
      <c r="O776" s="19"/>
      <c r="P776" s="19"/>
      <c r="Q776" s="24"/>
      <c r="R776" s="14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29"/>
      <c r="AL776" s="29"/>
      <c r="AM776" s="7"/>
      <c r="AN776" s="7"/>
      <c r="AO776" s="7"/>
      <c r="AP776" s="19"/>
      <c r="AQ776" s="19"/>
      <c r="AR776" s="19"/>
      <c r="AS776" s="14"/>
      <c r="AT776" s="19"/>
      <c r="AU776" s="19"/>
      <c r="AV776" s="19"/>
      <c r="AW776" s="14"/>
      <c r="AX776" s="19"/>
      <c r="AY776" s="19"/>
      <c r="AZ776" s="19"/>
      <c r="BA776" s="19"/>
      <c r="BB776" s="19"/>
      <c r="BC776" s="19"/>
      <c r="BD776" s="19"/>
      <c r="BE776" s="19"/>
      <c r="BF776" s="14"/>
      <c r="BG776" s="35" t="str">
        <f>IF(BB776&lt;&gt;"","&lt;a href='https://www.inaturalist.org/observations/"&amp;BB776&amp;" 'target='_blank' style='color: blue'&gt;iNaturalist Record: "&amp;BB776&amp;"&lt;/a&gt; ","")</f>
        <v/>
      </c>
      <c r="BH776" s="36" t="str">
        <f>IF(AT776&lt;&gt;"",AT776&amp;". ","")</f>
        <v/>
      </c>
      <c r="BI776" s="36" t="str">
        <f>IF(AV776&lt;&gt;"","Land use/disturbance history: "&amp;AV776&amp;". ","")</f>
        <v/>
      </c>
      <c r="BJ776" s="36" t="str">
        <f>IF(AW776&lt;&gt;"","Slope in degrees: "&amp;AW776&amp;". ","")</f>
        <v/>
      </c>
      <c r="BK776" s="36" t="str">
        <f>IF(AX776&lt;&gt;"","Slope aspect: "&amp;AX776&amp;". ","")</f>
        <v/>
      </c>
      <c r="BL776" s="36" t="str">
        <f>IF(AY776&lt;&gt;"","Soil description: "&amp;AY776&amp;". ","")</f>
        <v/>
      </c>
      <c r="BM776" s="36" t="str">
        <f>IF(BA776&lt;&gt;"","Terrain: "&amp;BA776&amp;". ","")</f>
        <v/>
      </c>
      <c r="BN776" s="36" t="str">
        <f t="shared" si="132"/>
        <v/>
      </c>
      <c r="BO776" t="str">
        <f t="shared" si="133"/>
        <v/>
      </c>
      <c r="BP776" t="str">
        <f>IF(BD776&lt;&gt;"","Permit: "&amp;BD776,"")</f>
        <v/>
      </c>
      <c r="BQ776" s="41" t="str">
        <f>IF(AA776="Abundant","Estimated frequency within viewshed: Abundant (&gt;500).",IF(AA776="Common","Estimated frequency within viewshed: Common (101-500).",IF(AA776="Frequent","Estimated frequency within viewshed: Frequent (11-100).",IF(AA776="Occasional","Estimated frequency within viewshed: Occasional (6-10).",IF(AA776="Rare","Estimated frequency within viewshed: Rare (1-5).","")))))</f>
        <v/>
      </c>
      <c r="BR776" s="41" t="str">
        <f>IF(B776&lt;&gt;"",B776&amp;". ","")</f>
        <v/>
      </c>
      <c r="BS776" s="41" t="str">
        <f>IF(M776="Same individual","Tissue sample collected.",IF(M776="Same population","Tissue sample collected from another individual in the same population.",""))</f>
        <v/>
      </c>
      <c r="BT776" s="41" t="str">
        <f>IF(R776&lt;&gt;"","Seed sample collected from "&amp;R776&amp;" plants within the same population.","")</f>
        <v/>
      </c>
      <c r="BU776" s="41" t="str">
        <f>IF(AB776&lt;&gt;"",AB776&amp;". ","")</f>
        <v/>
      </c>
      <c r="BV776" s="41" t="str">
        <f>IF(AE776&lt;&gt;"","Landowner: "&amp;AE776&amp;".","")</f>
        <v/>
      </c>
      <c r="BW776" s="41" t="str">
        <f>IF(AF776&lt;&gt;"","Element Occurrence ID: "&amp;AF776&amp;".","")</f>
        <v/>
      </c>
      <c r="BX776" s="41" t="str">
        <f t="shared" si="134"/>
        <v/>
      </c>
      <c r="BY776" t="str">
        <f t="shared" si="135"/>
        <v/>
      </c>
      <c r="BZ776" s="41" t="str">
        <f t="shared" si="136"/>
        <v/>
      </c>
      <c r="CA776" t="str">
        <f t="shared" si="137"/>
        <v/>
      </c>
      <c r="CB776" s="41" t="str">
        <f>IF(AU776&lt;&gt;"","Area immediately surrounding specimen: "&amp;AU776&amp;".","")</f>
        <v/>
      </c>
      <c r="CC776" s="41" t="str">
        <f>IF(T776&lt;&gt;"","Habit: "&amp;T776&amp;".","")</f>
        <v/>
      </c>
      <c r="CD776" s="41" t="str">
        <f>IF(U776&lt;&gt;"","Life history habit: "&amp;U776&amp;".","")</f>
        <v/>
      </c>
      <c r="CE776" s="41" t="str">
        <f>IF(V776&lt;&gt;"","Graminoid habit: "&amp;V776&amp;".","")</f>
        <v/>
      </c>
      <c r="CF776" s="41" t="str">
        <f>IF(W776&lt;&gt;"","Flower color: "&amp;W776&amp;".","")</f>
        <v/>
      </c>
      <c r="CG776" s="41" t="str">
        <f>IF(X776&lt;&gt;"","Height in centimeters: "&amp;X776&amp;".","")</f>
        <v/>
      </c>
      <c r="CH776" s="41" t="str">
        <f>IF(Y776&lt;&gt;"",Y776&amp;".","")</f>
        <v/>
      </c>
      <c r="CI776" s="41" t="str">
        <f t="shared" si="138"/>
        <v/>
      </c>
      <c r="CJ776" t="str">
        <f t="shared" si="139"/>
        <v/>
      </c>
      <c r="CK776" s="41" t="str">
        <f>IF(T776&lt;&gt;"","''habit'':"&amp;"''"&amp;T776&amp;"'',","")</f>
        <v/>
      </c>
      <c r="CL776" s="41" t="str">
        <f>IF(U776&lt;&gt;"","''life cycle habit'':"&amp;"''"&amp;U776&amp;"'',","")</f>
        <v/>
      </c>
      <c r="CM776" s="41" t="str">
        <f>IF(V776&lt;&gt;"","''graminoidHabit'':"&amp;"''"&amp;V776&amp;"'',","")</f>
        <v/>
      </c>
      <c r="CN776" s="41" t="str">
        <f>IF(W776&lt;&gt;"","''flower color'':"&amp;"''"&amp;W776&amp;"'',","")</f>
        <v/>
      </c>
      <c r="CO776" s="41" t="str">
        <f>IF(X776&lt;&gt;"","''heightInCentimeters'':"&amp;X776&amp;",","")</f>
        <v/>
      </c>
      <c r="CP776" s="41" t="str">
        <f>IF(Y776&lt;&gt;"",Y776,"")</f>
        <v/>
      </c>
      <c r="CQ776" s="41" t="str">
        <f t="shared" si="140"/>
        <v/>
      </c>
      <c r="CR776" s="42" t="str">
        <f t="shared" si="141"/>
        <v/>
      </c>
      <c r="CS776" t="str">
        <f t="shared" si="142"/>
        <v/>
      </c>
      <c r="CT776" t="str">
        <f>IF(L776="Y","tissue","")</f>
        <v/>
      </c>
      <c r="CU776" t="str">
        <f>IF(L776="Y","in collection","")</f>
        <v/>
      </c>
      <c r="CV776" t="str">
        <f>IF(L776="Y","dessicated","")</f>
        <v/>
      </c>
    </row>
    <row r="777" spans="1:100" ht="16.5" x14ac:dyDescent="0.3">
      <c r="A777" s="7"/>
      <c r="B777" s="19"/>
      <c r="C777" s="19"/>
      <c r="D777" s="19"/>
      <c r="E777" s="19"/>
      <c r="F777" s="19"/>
      <c r="G777" s="10"/>
      <c r="H777" s="14"/>
      <c r="I777" s="19"/>
      <c r="J777" s="19"/>
      <c r="K777" s="10"/>
      <c r="L777" s="19"/>
      <c r="M777" s="19"/>
      <c r="N777" s="19"/>
      <c r="O777" s="19"/>
      <c r="P777" s="19"/>
      <c r="Q777" s="24"/>
      <c r="R777" s="14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29"/>
      <c r="AL777" s="29"/>
      <c r="AM777" s="7"/>
      <c r="AN777" s="7"/>
      <c r="AO777" s="7"/>
      <c r="AP777" s="19"/>
      <c r="AQ777" s="19"/>
      <c r="AR777" s="19"/>
      <c r="AS777" s="14"/>
      <c r="AT777" s="19"/>
      <c r="AU777" s="19"/>
      <c r="AV777" s="19"/>
      <c r="AW777" s="14"/>
      <c r="AX777" s="19"/>
      <c r="AY777" s="19"/>
      <c r="AZ777" s="19"/>
      <c r="BA777" s="19"/>
      <c r="BB777" s="19"/>
      <c r="BC777" s="19"/>
      <c r="BD777" s="19"/>
      <c r="BE777" s="19"/>
      <c r="BF777" s="14"/>
      <c r="BG777" s="35" t="str">
        <f>IF(BB777&lt;&gt;"","&lt;a href='https://www.inaturalist.org/observations/"&amp;BB777&amp;" 'target='_blank' style='color: blue'&gt;iNaturalist Record: "&amp;BB777&amp;"&lt;/a&gt; ","")</f>
        <v/>
      </c>
      <c r="BH777" s="36" t="str">
        <f>IF(AT777&lt;&gt;"",AT777&amp;". ","")</f>
        <v/>
      </c>
      <c r="BI777" s="36" t="str">
        <f>IF(AV777&lt;&gt;"","Land use/disturbance history: "&amp;AV777&amp;". ","")</f>
        <v/>
      </c>
      <c r="BJ777" s="36" t="str">
        <f>IF(AW777&lt;&gt;"","Slope in degrees: "&amp;AW777&amp;". ","")</f>
        <v/>
      </c>
      <c r="BK777" s="36" t="str">
        <f>IF(AX777&lt;&gt;"","Slope aspect: "&amp;AX777&amp;". ","")</f>
        <v/>
      </c>
      <c r="BL777" s="36" t="str">
        <f>IF(AY777&lt;&gt;"","Soil description: "&amp;AY777&amp;". ","")</f>
        <v/>
      </c>
      <c r="BM777" s="36" t="str">
        <f>IF(BA777&lt;&gt;"","Terrain: "&amp;BA777&amp;". ","")</f>
        <v/>
      </c>
      <c r="BN777" s="36" t="str">
        <f t="shared" si="132"/>
        <v/>
      </c>
      <c r="BO777" t="str">
        <f t="shared" si="133"/>
        <v/>
      </c>
      <c r="BP777" t="str">
        <f>IF(BD777&lt;&gt;"","Permit: "&amp;BD777,"")</f>
        <v/>
      </c>
      <c r="BQ777" s="41" t="str">
        <f>IF(AA777="Abundant","Estimated frequency within viewshed: Abundant (&gt;500).",IF(AA777="Common","Estimated frequency within viewshed: Common (101-500).",IF(AA777="Frequent","Estimated frequency within viewshed: Frequent (11-100).",IF(AA777="Occasional","Estimated frequency within viewshed: Occasional (6-10).",IF(AA777="Rare","Estimated frequency within viewshed: Rare (1-5).","")))))</f>
        <v/>
      </c>
      <c r="BR777" s="41" t="str">
        <f>IF(B777&lt;&gt;"",B777&amp;". ","")</f>
        <v/>
      </c>
      <c r="BS777" s="41" t="str">
        <f>IF(M777="Same individual","Tissue sample collected.",IF(M777="Same population","Tissue sample collected from another individual in the same population.",""))</f>
        <v/>
      </c>
      <c r="BT777" s="41" t="str">
        <f>IF(R777&lt;&gt;"","Seed sample collected from "&amp;R777&amp;" plants within the same population.","")</f>
        <v/>
      </c>
      <c r="BU777" s="41" t="str">
        <f>IF(AB777&lt;&gt;"",AB777&amp;". ","")</f>
        <v/>
      </c>
      <c r="BV777" s="41" t="str">
        <f>IF(AE777&lt;&gt;"","Landowner: "&amp;AE777&amp;".","")</f>
        <v/>
      </c>
      <c r="BW777" s="41" t="str">
        <f>IF(AF777&lt;&gt;"","Element Occurrence ID: "&amp;AF777&amp;".","")</f>
        <v/>
      </c>
      <c r="BX777" s="41" t="str">
        <f t="shared" si="134"/>
        <v/>
      </c>
      <c r="BY777" t="str">
        <f t="shared" si="135"/>
        <v/>
      </c>
      <c r="BZ777" s="41" t="str">
        <f t="shared" si="136"/>
        <v/>
      </c>
      <c r="CA777" t="str">
        <f t="shared" si="137"/>
        <v/>
      </c>
      <c r="CB777" s="41" t="str">
        <f>IF(AU777&lt;&gt;"","Area immediately surrounding specimen: "&amp;AU777&amp;".","")</f>
        <v/>
      </c>
      <c r="CC777" s="41" t="str">
        <f>IF(T777&lt;&gt;"","Habit: "&amp;T777&amp;".","")</f>
        <v/>
      </c>
      <c r="CD777" s="41" t="str">
        <f>IF(U777&lt;&gt;"","Life history habit: "&amp;U777&amp;".","")</f>
        <v/>
      </c>
      <c r="CE777" s="41" t="str">
        <f>IF(V777&lt;&gt;"","Graminoid habit: "&amp;V777&amp;".","")</f>
        <v/>
      </c>
      <c r="CF777" s="41" t="str">
        <f>IF(W777&lt;&gt;"","Flower color: "&amp;W777&amp;".","")</f>
        <v/>
      </c>
      <c r="CG777" s="41" t="str">
        <f>IF(X777&lt;&gt;"","Height in centimeters: "&amp;X777&amp;".","")</f>
        <v/>
      </c>
      <c r="CH777" s="41" t="str">
        <f>IF(Y777&lt;&gt;"",Y777&amp;".","")</f>
        <v/>
      </c>
      <c r="CI777" s="41" t="str">
        <f t="shared" si="138"/>
        <v/>
      </c>
      <c r="CJ777" t="str">
        <f t="shared" si="139"/>
        <v/>
      </c>
      <c r="CK777" s="41" t="str">
        <f>IF(T777&lt;&gt;"","''habit'':"&amp;"''"&amp;T777&amp;"'',","")</f>
        <v/>
      </c>
      <c r="CL777" s="41" t="str">
        <f>IF(U777&lt;&gt;"","''life cycle habit'':"&amp;"''"&amp;U777&amp;"'',","")</f>
        <v/>
      </c>
      <c r="CM777" s="41" t="str">
        <f>IF(V777&lt;&gt;"","''graminoidHabit'':"&amp;"''"&amp;V777&amp;"'',","")</f>
        <v/>
      </c>
      <c r="CN777" s="41" t="str">
        <f>IF(W777&lt;&gt;"","''flower color'':"&amp;"''"&amp;W777&amp;"'',","")</f>
        <v/>
      </c>
      <c r="CO777" s="41" t="str">
        <f>IF(X777&lt;&gt;"","''heightInCentimeters'':"&amp;X777&amp;",","")</f>
        <v/>
      </c>
      <c r="CP777" s="41" t="str">
        <f>IF(Y777&lt;&gt;"",Y777,"")</f>
        <v/>
      </c>
      <c r="CQ777" s="41" t="str">
        <f t="shared" si="140"/>
        <v/>
      </c>
      <c r="CR777" s="42" t="str">
        <f t="shared" si="141"/>
        <v/>
      </c>
      <c r="CS777" t="str">
        <f t="shared" si="142"/>
        <v/>
      </c>
      <c r="CT777" t="str">
        <f>IF(L777="Y","tissue","")</f>
        <v/>
      </c>
      <c r="CU777" t="str">
        <f>IF(L777="Y","in collection","")</f>
        <v/>
      </c>
      <c r="CV777" t="str">
        <f>IF(L777="Y","dessicated","")</f>
        <v/>
      </c>
    </row>
    <row r="778" spans="1:100" ht="16.5" x14ac:dyDescent="0.3">
      <c r="A778" s="7"/>
      <c r="B778" s="19"/>
      <c r="C778" s="19"/>
      <c r="D778" s="19"/>
      <c r="E778" s="19"/>
      <c r="F778" s="19"/>
      <c r="G778" s="10"/>
      <c r="H778" s="14"/>
      <c r="I778" s="19"/>
      <c r="J778" s="19"/>
      <c r="K778" s="10"/>
      <c r="L778" s="19"/>
      <c r="M778" s="19"/>
      <c r="N778" s="19"/>
      <c r="O778" s="19"/>
      <c r="P778" s="19"/>
      <c r="Q778" s="24"/>
      <c r="R778" s="14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29"/>
      <c r="AL778" s="29"/>
      <c r="AM778" s="7"/>
      <c r="AN778" s="7"/>
      <c r="AO778" s="7"/>
      <c r="AP778" s="19"/>
      <c r="AQ778" s="19"/>
      <c r="AR778" s="19"/>
      <c r="AS778" s="14"/>
      <c r="AT778" s="19"/>
      <c r="AU778" s="19"/>
      <c r="AV778" s="19"/>
      <c r="AW778" s="14"/>
      <c r="AX778" s="19"/>
      <c r="AY778" s="19"/>
      <c r="AZ778" s="19"/>
      <c r="BA778" s="19"/>
      <c r="BB778" s="19"/>
      <c r="BC778" s="19"/>
      <c r="BD778" s="19"/>
      <c r="BE778" s="19"/>
      <c r="BF778" s="14"/>
      <c r="BG778" s="35" t="str">
        <f>IF(BB778&lt;&gt;"","&lt;a href='https://www.inaturalist.org/observations/"&amp;BB778&amp;" 'target='_blank' style='color: blue'&gt;iNaturalist Record: "&amp;BB778&amp;"&lt;/a&gt; ","")</f>
        <v/>
      </c>
      <c r="BH778" s="36" t="str">
        <f>IF(AT778&lt;&gt;"",AT778&amp;". ","")</f>
        <v/>
      </c>
      <c r="BI778" s="36" t="str">
        <f>IF(AV778&lt;&gt;"","Land use/disturbance history: "&amp;AV778&amp;". ","")</f>
        <v/>
      </c>
      <c r="BJ778" s="36" t="str">
        <f>IF(AW778&lt;&gt;"","Slope in degrees: "&amp;AW778&amp;". ","")</f>
        <v/>
      </c>
      <c r="BK778" s="36" t="str">
        <f>IF(AX778&lt;&gt;"","Slope aspect: "&amp;AX778&amp;". ","")</f>
        <v/>
      </c>
      <c r="BL778" s="36" t="str">
        <f>IF(AY778&lt;&gt;"","Soil description: "&amp;AY778&amp;". ","")</f>
        <v/>
      </c>
      <c r="BM778" s="36" t="str">
        <f>IF(BA778&lt;&gt;"","Terrain: "&amp;BA778&amp;". ","")</f>
        <v/>
      </c>
      <c r="BN778" s="36" t="str">
        <f t="shared" si="132"/>
        <v/>
      </c>
      <c r="BO778" t="str">
        <f t="shared" si="133"/>
        <v/>
      </c>
      <c r="BP778" t="str">
        <f>IF(BD778&lt;&gt;"","Permit: "&amp;BD778,"")</f>
        <v/>
      </c>
      <c r="BQ778" s="41" t="str">
        <f>IF(AA778="Abundant","Estimated frequency within viewshed: Abundant (&gt;500).",IF(AA778="Common","Estimated frequency within viewshed: Common (101-500).",IF(AA778="Frequent","Estimated frequency within viewshed: Frequent (11-100).",IF(AA778="Occasional","Estimated frequency within viewshed: Occasional (6-10).",IF(AA778="Rare","Estimated frequency within viewshed: Rare (1-5).","")))))</f>
        <v/>
      </c>
      <c r="BR778" s="41" t="str">
        <f>IF(B778&lt;&gt;"",B778&amp;". ","")</f>
        <v/>
      </c>
      <c r="BS778" s="41" t="str">
        <f>IF(M778="Same individual","Tissue sample collected.",IF(M778="Same population","Tissue sample collected from another individual in the same population.",""))</f>
        <v/>
      </c>
      <c r="BT778" s="41" t="str">
        <f>IF(R778&lt;&gt;"","Seed sample collected from "&amp;R778&amp;" plants within the same population.","")</f>
        <v/>
      </c>
      <c r="BU778" s="41" t="str">
        <f>IF(AB778&lt;&gt;"",AB778&amp;". ","")</f>
        <v/>
      </c>
      <c r="BV778" s="41" t="str">
        <f>IF(AE778&lt;&gt;"","Landowner: "&amp;AE778&amp;".","")</f>
        <v/>
      </c>
      <c r="BW778" s="41" t="str">
        <f>IF(AF778&lt;&gt;"","Element Occurrence ID: "&amp;AF778&amp;".","")</f>
        <v/>
      </c>
      <c r="BX778" s="41" t="str">
        <f t="shared" si="134"/>
        <v/>
      </c>
      <c r="BY778" t="str">
        <f t="shared" si="135"/>
        <v/>
      </c>
      <c r="BZ778" s="41" t="str">
        <f t="shared" si="136"/>
        <v/>
      </c>
      <c r="CA778" t="str">
        <f t="shared" si="137"/>
        <v/>
      </c>
      <c r="CB778" s="41" t="str">
        <f>IF(AU778&lt;&gt;"","Area immediately surrounding specimen: "&amp;AU778&amp;".","")</f>
        <v/>
      </c>
      <c r="CC778" s="41" t="str">
        <f>IF(T778&lt;&gt;"","Habit: "&amp;T778&amp;".","")</f>
        <v/>
      </c>
      <c r="CD778" s="41" t="str">
        <f>IF(U778&lt;&gt;"","Life history habit: "&amp;U778&amp;".","")</f>
        <v/>
      </c>
      <c r="CE778" s="41" t="str">
        <f>IF(V778&lt;&gt;"","Graminoid habit: "&amp;V778&amp;".","")</f>
        <v/>
      </c>
      <c r="CF778" s="41" t="str">
        <f>IF(W778&lt;&gt;"","Flower color: "&amp;W778&amp;".","")</f>
        <v/>
      </c>
      <c r="CG778" s="41" t="str">
        <f>IF(X778&lt;&gt;"","Height in centimeters: "&amp;X778&amp;".","")</f>
        <v/>
      </c>
      <c r="CH778" s="41" t="str">
        <f>IF(Y778&lt;&gt;"",Y778&amp;".","")</f>
        <v/>
      </c>
      <c r="CI778" s="41" t="str">
        <f t="shared" si="138"/>
        <v/>
      </c>
      <c r="CJ778" t="str">
        <f t="shared" si="139"/>
        <v/>
      </c>
      <c r="CK778" s="41" t="str">
        <f>IF(T778&lt;&gt;"","''habit'':"&amp;"''"&amp;T778&amp;"'',","")</f>
        <v/>
      </c>
      <c r="CL778" s="41" t="str">
        <f>IF(U778&lt;&gt;"","''life cycle habit'':"&amp;"''"&amp;U778&amp;"'',","")</f>
        <v/>
      </c>
      <c r="CM778" s="41" t="str">
        <f>IF(V778&lt;&gt;"","''graminoidHabit'':"&amp;"''"&amp;V778&amp;"'',","")</f>
        <v/>
      </c>
      <c r="CN778" s="41" t="str">
        <f>IF(W778&lt;&gt;"","''flower color'':"&amp;"''"&amp;W778&amp;"'',","")</f>
        <v/>
      </c>
      <c r="CO778" s="41" t="str">
        <f>IF(X778&lt;&gt;"","''heightInCentimeters'':"&amp;X778&amp;",","")</f>
        <v/>
      </c>
      <c r="CP778" s="41" t="str">
        <f>IF(Y778&lt;&gt;"",Y778,"")</f>
        <v/>
      </c>
      <c r="CQ778" s="41" t="str">
        <f t="shared" si="140"/>
        <v/>
      </c>
      <c r="CR778" s="42" t="str">
        <f t="shared" si="141"/>
        <v/>
      </c>
      <c r="CS778" t="str">
        <f t="shared" si="142"/>
        <v/>
      </c>
      <c r="CT778" t="str">
        <f>IF(L778="Y","tissue","")</f>
        <v/>
      </c>
      <c r="CU778" t="str">
        <f>IF(L778="Y","in collection","")</f>
        <v/>
      </c>
      <c r="CV778" t="str">
        <f>IF(L778="Y","dessicated","")</f>
        <v/>
      </c>
    </row>
    <row r="779" spans="1:100" ht="16.5" x14ac:dyDescent="0.3">
      <c r="A779" s="7"/>
      <c r="B779" s="19"/>
      <c r="C779" s="19"/>
      <c r="D779" s="19"/>
      <c r="E779" s="19"/>
      <c r="F779" s="19"/>
      <c r="G779" s="10"/>
      <c r="H779" s="14"/>
      <c r="I779" s="19"/>
      <c r="J779" s="19"/>
      <c r="K779" s="10"/>
      <c r="L779" s="19"/>
      <c r="M779" s="19"/>
      <c r="N779" s="19"/>
      <c r="O779" s="19"/>
      <c r="P779" s="19"/>
      <c r="Q779" s="24"/>
      <c r="R779" s="14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29"/>
      <c r="AL779" s="29"/>
      <c r="AM779" s="7"/>
      <c r="AN779" s="7"/>
      <c r="AO779" s="7"/>
      <c r="AP779" s="19"/>
      <c r="AQ779" s="19"/>
      <c r="AR779" s="19"/>
      <c r="AS779" s="14"/>
      <c r="AT779" s="19"/>
      <c r="AU779" s="19"/>
      <c r="AV779" s="19"/>
      <c r="AW779" s="14"/>
      <c r="AX779" s="19"/>
      <c r="AY779" s="19"/>
      <c r="AZ779" s="19"/>
      <c r="BA779" s="19"/>
      <c r="BB779" s="19"/>
      <c r="BC779" s="19"/>
      <c r="BD779" s="19"/>
      <c r="BE779" s="19"/>
      <c r="BF779" s="14"/>
      <c r="BG779" s="35" t="str">
        <f>IF(BB779&lt;&gt;"","&lt;a href='https://www.inaturalist.org/observations/"&amp;BB779&amp;" 'target='_blank' style='color: blue'&gt;iNaturalist Record: "&amp;BB779&amp;"&lt;/a&gt; ","")</f>
        <v/>
      </c>
      <c r="BH779" s="36" t="str">
        <f>IF(AT779&lt;&gt;"",AT779&amp;". ","")</f>
        <v/>
      </c>
      <c r="BI779" s="36" t="str">
        <f>IF(AV779&lt;&gt;"","Land use/disturbance history: "&amp;AV779&amp;". ","")</f>
        <v/>
      </c>
      <c r="BJ779" s="36" t="str">
        <f>IF(AW779&lt;&gt;"","Slope in degrees: "&amp;AW779&amp;". ","")</f>
        <v/>
      </c>
      <c r="BK779" s="36" t="str">
        <f>IF(AX779&lt;&gt;"","Slope aspect: "&amp;AX779&amp;". ","")</f>
        <v/>
      </c>
      <c r="BL779" s="36" t="str">
        <f>IF(AY779&lt;&gt;"","Soil description: "&amp;AY779&amp;". ","")</f>
        <v/>
      </c>
      <c r="BM779" s="36" t="str">
        <f>IF(BA779&lt;&gt;"","Terrain: "&amp;BA779&amp;". ","")</f>
        <v/>
      </c>
      <c r="BN779" s="36" t="str">
        <f t="shared" si="132"/>
        <v/>
      </c>
      <c r="BO779" t="str">
        <f t="shared" si="133"/>
        <v/>
      </c>
      <c r="BP779" t="str">
        <f>IF(BD779&lt;&gt;"","Permit: "&amp;BD779,"")</f>
        <v/>
      </c>
      <c r="BQ779" s="41" t="str">
        <f>IF(AA779="Abundant","Estimated frequency within viewshed: Abundant (&gt;500).",IF(AA779="Common","Estimated frequency within viewshed: Common (101-500).",IF(AA779="Frequent","Estimated frequency within viewshed: Frequent (11-100).",IF(AA779="Occasional","Estimated frequency within viewshed: Occasional (6-10).",IF(AA779="Rare","Estimated frequency within viewshed: Rare (1-5).","")))))</f>
        <v/>
      </c>
      <c r="BR779" s="41" t="str">
        <f>IF(B779&lt;&gt;"",B779&amp;". ","")</f>
        <v/>
      </c>
      <c r="BS779" s="41" t="str">
        <f>IF(M779="Same individual","Tissue sample collected.",IF(M779="Same population","Tissue sample collected from another individual in the same population.",""))</f>
        <v/>
      </c>
      <c r="BT779" s="41" t="str">
        <f>IF(R779&lt;&gt;"","Seed sample collected from "&amp;R779&amp;" plants within the same population.","")</f>
        <v/>
      </c>
      <c r="BU779" s="41" t="str">
        <f>IF(AB779&lt;&gt;"",AB779&amp;". ","")</f>
        <v/>
      </c>
      <c r="BV779" s="41" t="str">
        <f>IF(AE779&lt;&gt;"","Landowner: "&amp;AE779&amp;".","")</f>
        <v/>
      </c>
      <c r="BW779" s="41" t="str">
        <f>IF(AF779&lt;&gt;"","Element Occurrence ID: "&amp;AF779&amp;".","")</f>
        <v/>
      </c>
      <c r="BX779" s="41" t="str">
        <f t="shared" si="134"/>
        <v/>
      </c>
      <c r="BY779" t="str">
        <f t="shared" si="135"/>
        <v/>
      </c>
      <c r="BZ779" s="41" t="str">
        <f t="shared" si="136"/>
        <v/>
      </c>
      <c r="CA779" t="str">
        <f t="shared" si="137"/>
        <v/>
      </c>
      <c r="CB779" s="41" t="str">
        <f>IF(AU779&lt;&gt;"","Area immediately surrounding specimen: "&amp;AU779&amp;".","")</f>
        <v/>
      </c>
      <c r="CC779" s="41" t="str">
        <f>IF(T779&lt;&gt;"","Habit: "&amp;T779&amp;".","")</f>
        <v/>
      </c>
      <c r="CD779" s="41" t="str">
        <f>IF(U779&lt;&gt;"","Life history habit: "&amp;U779&amp;".","")</f>
        <v/>
      </c>
      <c r="CE779" s="41" t="str">
        <f>IF(V779&lt;&gt;"","Graminoid habit: "&amp;V779&amp;".","")</f>
        <v/>
      </c>
      <c r="CF779" s="41" t="str">
        <f>IF(W779&lt;&gt;"","Flower color: "&amp;W779&amp;".","")</f>
        <v/>
      </c>
      <c r="CG779" s="41" t="str">
        <f>IF(X779&lt;&gt;"","Height in centimeters: "&amp;X779&amp;".","")</f>
        <v/>
      </c>
      <c r="CH779" s="41" t="str">
        <f>IF(Y779&lt;&gt;"",Y779&amp;".","")</f>
        <v/>
      </c>
      <c r="CI779" s="41" t="str">
        <f t="shared" si="138"/>
        <v/>
      </c>
      <c r="CJ779" t="str">
        <f t="shared" si="139"/>
        <v/>
      </c>
      <c r="CK779" s="41" t="str">
        <f>IF(T779&lt;&gt;"","''habit'':"&amp;"''"&amp;T779&amp;"'',","")</f>
        <v/>
      </c>
      <c r="CL779" s="41" t="str">
        <f>IF(U779&lt;&gt;"","''life cycle habit'':"&amp;"''"&amp;U779&amp;"'',","")</f>
        <v/>
      </c>
      <c r="CM779" s="41" t="str">
        <f>IF(V779&lt;&gt;"","''graminoidHabit'':"&amp;"''"&amp;V779&amp;"'',","")</f>
        <v/>
      </c>
      <c r="CN779" s="41" t="str">
        <f>IF(W779&lt;&gt;"","''flower color'':"&amp;"''"&amp;W779&amp;"'',","")</f>
        <v/>
      </c>
      <c r="CO779" s="41" t="str">
        <f>IF(X779&lt;&gt;"","''heightInCentimeters'':"&amp;X779&amp;",","")</f>
        <v/>
      </c>
      <c r="CP779" s="41" t="str">
        <f>IF(Y779&lt;&gt;"",Y779,"")</f>
        <v/>
      </c>
      <c r="CQ779" s="41" t="str">
        <f t="shared" si="140"/>
        <v/>
      </c>
      <c r="CR779" s="42" t="str">
        <f t="shared" si="141"/>
        <v/>
      </c>
      <c r="CS779" t="str">
        <f t="shared" si="142"/>
        <v/>
      </c>
      <c r="CT779" t="str">
        <f>IF(L779="Y","tissue","")</f>
        <v/>
      </c>
      <c r="CU779" t="str">
        <f>IF(L779="Y","in collection","")</f>
        <v/>
      </c>
      <c r="CV779" t="str">
        <f>IF(L779="Y","dessicated","")</f>
        <v/>
      </c>
    </row>
    <row r="780" spans="1:100" ht="16.5" x14ac:dyDescent="0.3">
      <c r="A780" s="7"/>
      <c r="B780" s="19"/>
      <c r="C780" s="19"/>
      <c r="D780" s="19"/>
      <c r="E780" s="19"/>
      <c r="F780" s="19"/>
      <c r="G780" s="10"/>
      <c r="H780" s="14"/>
      <c r="I780" s="19"/>
      <c r="J780" s="19"/>
      <c r="K780" s="10"/>
      <c r="L780" s="19"/>
      <c r="M780" s="19"/>
      <c r="N780" s="19"/>
      <c r="O780" s="19"/>
      <c r="P780" s="19"/>
      <c r="Q780" s="24"/>
      <c r="R780" s="14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29"/>
      <c r="AL780" s="29"/>
      <c r="AM780" s="7"/>
      <c r="AN780" s="7"/>
      <c r="AO780" s="7"/>
      <c r="AP780" s="19"/>
      <c r="AQ780" s="19"/>
      <c r="AR780" s="19"/>
      <c r="AS780" s="14"/>
      <c r="AT780" s="19"/>
      <c r="AU780" s="19"/>
      <c r="AV780" s="19"/>
      <c r="AW780" s="14"/>
      <c r="AX780" s="19"/>
      <c r="AY780" s="19"/>
      <c r="AZ780" s="19"/>
      <c r="BA780" s="19"/>
      <c r="BB780" s="19"/>
      <c r="BC780" s="19"/>
      <c r="BD780" s="19"/>
      <c r="BE780" s="19"/>
      <c r="BF780" s="14"/>
      <c r="BG780" s="35" t="str">
        <f>IF(BB780&lt;&gt;"","&lt;a href='https://www.inaturalist.org/observations/"&amp;BB780&amp;" 'target='_blank' style='color: blue'&gt;iNaturalist Record: "&amp;BB780&amp;"&lt;/a&gt; ","")</f>
        <v/>
      </c>
      <c r="BH780" s="36" t="str">
        <f>IF(AT780&lt;&gt;"",AT780&amp;". ","")</f>
        <v/>
      </c>
      <c r="BI780" s="36" t="str">
        <f>IF(AV780&lt;&gt;"","Land use/disturbance history: "&amp;AV780&amp;". ","")</f>
        <v/>
      </c>
      <c r="BJ780" s="36" t="str">
        <f>IF(AW780&lt;&gt;"","Slope in degrees: "&amp;AW780&amp;". ","")</f>
        <v/>
      </c>
      <c r="BK780" s="36" t="str">
        <f>IF(AX780&lt;&gt;"","Slope aspect: "&amp;AX780&amp;". ","")</f>
        <v/>
      </c>
      <c r="BL780" s="36" t="str">
        <f>IF(AY780&lt;&gt;"","Soil description: "&amp;AY780&amp;". ","")</f>
        <v/>
      </c>
      <c r="BM780" s="36" t="str">
        <f>IF(BA780&lt;&gt;"","Terrain: "&amp;BA780&amp;". ","")</f>
        <v/>
      </c>
      <c r="BN780" s="36" t="str">
        <f t="shared" si="132"/>
        <v/>
      </c>
      <c r="BO780" t="str">
        <f t="shared" si="133"/>
        <v/>
      </c>
      <c r="BP780" t="str">
        <f>IF(BD780&lt;&gt;"","Permit: "&amp;BD780,"")</f>
        <v/>
      </c>
      <c r="BQ780" s="41" t="str">
        <f>IF(AA780="Abundant","Estimated frequency within viewshed: Abundant (&gt;500).",IF(AA780="Common","Estimated frequency within viewshed: Common (101-500).",IF(AA780="Frequent","Estimated frequency within viewshed: Frequent (11-100).",IF(AA780="Occasional","Estimated frequency within viewshed: Occasional (6-10).",IF(AA780="Rare","Estimated frequency within viewshed: Rare (1-5).","")))))</f>
        <v/>
      </c>
      <c r="BR780" s="41" t="str">
        <f>IF(B780&lt;&gt;"",B780&amp;". ","")</f>
        <v/>
      </c>
      <c r="BS780" s="41" t="str">
        <f>IF(M780="Same individual","Tissue sample collected.",IF(M780="Same population","Tissue sample collected from another individual in the same population.",""))</f>
        <v/>
      </c>
      <c r="BT780" s="41" t="str">
        <f>IF(R780&lt;&gt;"","Seed sample collected from "&amp;R780&amp;" plants within the same population.","")</f>
        <v/>
      </c>
      <c r="BU780" s="41" t="str">
        <f>IF(AB780&lt;&gt;"",AB780&amp;". ","")</f>
        <v/>
      </c>
      <c r="BV780" s="41" t="str">
        <f>IF(AE780&lt;&gt;"","Landowner: "&amp;AE780&amp;".","")</f>
        <v/>
      </c>
      <c r="BW780" s="41" t="str">
        <f>IF(AF780&lt;&gt;"","Element Occurrence ID: "&amp;AF780&amp;".","")</f>
        <v/>
      </c>
      <c r="BX780" s="41" t="str">
        <f t="shared" si="134"/>
        <v/>
      </c>
      <c r="BY780" t="str">
        <f t="shared" si="135"/>
        <v/>
      </c>
      <c r="BZ780" s="41" t="str">
        <f t="shared" si="136"/>
        <v/>
      </c>
      <c r="CA780" t="str">
        <f t="shared" si="137"/>
        <v/>
      </c>
      <c r="CB780" s="41" t="str">
        <f>IF(AU780&lt;&gt;"","Area immediately surrounding specimen: "&amp;AU780&amp;".","")</f>
        <v/>
      </c>
      <c r="CC780" s="41" t="str">
        <f>IF(T780&lt;&gt;"","Habit: "&amp;T780&amp;".","")</f>
        <v/>
      </c>
      <c r="CD780" s="41" t="str">
        <f>IF(U780&lt;&gt;"","Life history habit: "&amp;U780&amp;".","")</f>
        <v/>
      </c>
      <c r="CE780" s="41" t="str">
        <f>IF(V780&lt;&gt;"","Graminoid habit: "&amp;V780&amp;".","")</f>
        <v/>
      </c>
      <c r="CF780" s="41" t="str">
        <f>IF(W780&lt;&gt;"","Flower color: "&amp;W780&amp;".","")</f>
        <v/>
      </c>
      <c r="CG780" s="41" t="str">
        <f>IF(X780&lt;&gt;"","Height in centimeters: "&amp;X780&amp;".","")</f>
        <v/>
      </c>
      <c r="CH780" s="41" t="str">
        <f>IF(Y780&lt;&gt;"",Y780&amp;".","")</f>
        <v/>
      </c>
      <c r="CI780" s="41" t="str">
        <f t="shared" si="138"/>
        <v/>
      </c>
      <c r="CJ780" t="str">
        <f t="shared" si="139"/>
        <v/>
      </c>
      <c r="CK780" s="41" t="str">
        <f>IF(T780&lt;&gt;"","''habit'':"&amp;"''"&amp;T780&amp;"'',","")</f>
        <v/>
      </c>
      <c r="CL780" s="41" t="str">
        <f>IF(U780&lt;&gt;"","''life cycle habit'':"&amp;"''"&amp;U780&amp;"'',","")</f>
        <v/>
      </c>
      <c r="CM780" s="41" t="str">
        <f>IF(V780&lt;&gt;"","''graminoidHabit'':"&amp;"''"&amp;V780&amp;"'',","")</f>
        <v/>
      </c>
      <c r="CN780" s="41" t="str">
        <f>IF(W780&lt;&gt;"","''flower color'':"&amp;"''"&amp;W780&amp;"'',","")</f>
        <v/>
      </c>
      <c r="CO780" s="41" t="str">
        <f>IF(X780&lt;&gt;"","''heightInCentimeters'':"&amp;X780&amp;",","")</f>
        <v/>
      </c>
      <c r="CP780" s="41" t="str">
        <f>IF(Y780&lt;&gt;"",Y780,"")</f>
        <v/>
      </c>
      <c r="CQ780" s="41" t="str">
        <f t="shared" si="140"/>
        <v/>
      </c>
      <c r="CR780" s="42" t="str">
        <f t="shared" si="141"/>
        <v/>
      </c>
      <c r="CS780" t="str">
        <f t="shared" si="142"/>
        <v/>
      </c>
      <c r="CT780" t="str">
        <f>IF(L780="Y","tissue","")</f>
        <v/>
      </c>
      <c r="CU780" t="str">
        <f>IF(L780="Y","in collection","")</f>
        <v/>
      </c>
      <c r="CV780" t="str">
        <f>IF(L780="Y","dessicated","")</f>
        <v/>
      </c>
    </row>
    <row r="781" spans="1:100" ht="16.5" x14ac:dyDescent="0.3">
      <c r="A781" s="7"/>
      <c r="B781" s="19"/>
      <c r="C781" s="19"/>
      <c r="D781" s="19"/>
      <c r="E781" s="19"/>
      <c r="F781" s="19"/>
      <c r="G781" s="10"/>
      <c r="H781" s="14"/>
      <c r="I781" s="19"/>
      <c r="J781" s="19"/>
      <c r="K781" s="10"/>
      <c r="L781" s="19"/>
      <c r="M781" s="19"/>
      <c r="N781" s="19"/>
      <c r="O781" s="19"/>
      <c r="P781" s="19"/>
      <c r="Q781" s="24"/>
      <c r="R781" s="14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29"/>
      <c r="AL781" s="29"/>
      <c r="AM781" s="7"/>
      <c r="AN781" s="7"/>
      <c r="AO781" s="7"/>
      <c r="AP781" s="19"/>
      <c r="AQ781" s="19"/>
      <c r="AR781" s="19"/>
      <c r="AS781" s="14"/>
      <c r="AT781" s="19"/>
      <c r="AU781" s="19"/>
      <c r="AV781" s="19"/>
      <c r="AW781" s="14"/>
      <c r="AX781" s="19"/>
      <c r="AY781" s="19"/>
      <c r="AZ781" s="19"/>
      <c r="BA781" s="19"/>
      <c r="BB781" s="19"/>
      <c r="BC781" s="19"/>
      <c r="BD781" s="19"/>
      <c r="BE781" s="19"/>
      <c r="BF781" s="14"/>
      <c r="BG781" s="35" t="str">
        <f>IF(BB781&lt;&gt;"","&lt;a href='https://www.inaturalist.org/observations/"&amp;BB781&amp;" 'target='_blank' style='color: blue'&gt;iNaturalist Record: "&amp;BB781&amp;"&lt;/a&gt; ","")</f>
        <v/>
      </c>
      <c r="BH781" s="36" t="str">
        <f>IF(AT781&lt;&gt;"",AT781&amp;". ","")</f>
        <v/>
      </c>
      <c r="BI781" s="36" t="str">
        <f>IF(AV781&lt;&gt;"","Land use/disturbance history: "&amp;AV781&amp;". ","")</f>
        <v/>
      </c>
      <c r="BJ781" s="36" t="str">
        <f>IF(AW781&lt;&gt;"","Slope in degrees: "&amp;AW781&amp;". ","")</f>
        <v/>
      </c>
      <c r="BK781" s="36" t="str">
        <f>IF(AX781&lt;&gt;"","Slope aspect: "&amp;AX781&amp;". ","")</f>
        <v/>
      </c>
      <c r="BL781" s="36" t="str">
        <f>IF(AY781&lt;&gt;"","Soil description: "&amp;AY781&amp;". ","")</f>
        <v/>
      </c>
      <c r="BM781" s="36" t="str">
        <f>IF(BA781&lt;&gt;"","Terrain: "&amp;BA781&amp;". ","")</f>
        <v/>
      </c>
      <c r="BN781" s="36" t="str">
        <f t="shared" si="132"/>
        <v/>
      </c>
      <c r="BO781" t="str">
        <f t="shared" si="133"/>
        <v/>
      </c>
      <c r="BP781" t="str">
        <f>IF(BD781&lt;&gt;"","Permit: "&amp;BD781,"")</f>
        <v/>
      </c>
      <c r="BQ781" s="41" t="str">
        <f>IF(AA781="Abundant","Estimated frequency within viewshed: Abundant (&gt;500).",IF(AA781="Common","Estimated frequency within viewshed: Common (101-500).",IF(AA781="Frequent","Estimated frequency within viewshed: Frequent (11-100).",IF(AA781="Occasional","Estimated frequency within viewshed: Occasional (6-10).",IF(AA781="Rare","Estimated frequency within viewshed: Rare (1-5).","")))))</f>
        <v/>
      </c>
      <c r="BR781" s="41" t="str">
        <f>IF(B781&lt;&gt;"",B781&amp;". ","")</f>
        <v/>
      </c>
      <c r="BS781" s="41" t="str">
        <f>IF(M781="Same individual","Tissue sample collected.",IF(M781="Same population","Tissue sample collected from another individual in the same population.",""))</f>
        <v/>
      </c>
      <c r="BT781" s="41" t="str">
        <f>IF(R781&lt;&gt;"","Seed sample collected from "&amp;R781&amp;" plants within the same population.","")</f>
        <v/>
      </c>
      <c r="BU781" s="41" t="str">
        <f>IF(AB781&lt;&gt;"",AB781&amp;". ","")</f>
        <v/>
      </c>
      <c r="BV781" s="41" t="str">
        <f>IF(AE781&lt;&gt;"","Landowner: "&amp;AE781&amp;".","")</f>
        <v/>
      </c>
      <c r="BW781" s="41" t="str">
        <f>IF(AF781&lt;&gt;"","Element Occurrence ID: "&amp;AF781&amp;".","")</f>
        <v/>
      </c>
      <c r="BX781" s="41" t="str">
        <f t="shared" si="134"/>
        <v/>
      </c>
      <c r="BY781" t="str">
        <f t="shared" si="135"/>
        <v/>
      </c>
      <c r="BZ781" s="41" t="str">
        <f t="shared" si="136"/>
        <v/>
      </c>
      <c r="CA781" t="str">
        <f t="shared" si="137"/>
        <v/>
      </c>
      <c r="CB781" s="41" t="str">
        <f>IF(AU781&lt;&gt;"","Area immediately surrounding specimen: "&amp;AU781&amp;".","")</f>
        <v/>
      </c>
      <c r="CC781" s="41" t="str">
        <f>IF(T781&lt;&gt;"","Habit: "&amp;T781&amp;".","")</f>
        <v/>
      </c>
      <c r="CD781" s="41" t="str">
        <f>IF(U781&lt;&gt;"","Life history habit: "&amp;U781&amp;".","")</f>
        <v/>
      </c>
      <c r="CE781" s="41" t="str">
        <f>IF(V781&lt;&gt;"","Graminoid habit: "&amp;V781&amp;".","")</f>
        <v/>
      </c>
      <c r="CF781" s="41" t="str">
        <f>IF(W781&lt;&gt;"","Flower color: "&amp;W781&amp;".","")</f>
        <v/>
      </c>
      <c r="CG781" s="41" t="str">
        <f>IF(X781&lt;&gt;"","Height in centimeters: "&amp;X781&amp;".","")</f>
        <v/>
      </c>
      <c r="CH781" s="41" t="str">
        <f>IF(Y781&lt;&gt;"",Y781&amp;".","")</f>
        <v/>
      </c>
      <c r="CI781" s="41" t="str">
        <f t="shared" si="138"/>
        <v/>
      </c>
      <c r="CJ781" t="str">
        <f t="shared" si="139"/>
        <v/>
      </c>
      <c r="CK781" s="41" t="str">
        <f>IF(T781&lt;&gt;"","''habit'':"&amp;"''"&amp;T781&amp;"'',","")</f>
        <v/>
      </c>
      <c r="CL781" s="41" t="str">
        <f>IF(U781&lt;&gt;"","''life cycle habit'':"&amp;"''"&amp;U781&amp;"'',","")</f>
        <v/>
      </c>
      <c r="CM781" s="41" t="str">
        <f>IF(V781&lt;&gt;"","''graminoidHabit'':"&amp;"''"&amp;V781&amp;"'',","")</f>
        <v/>
      </c>
      <c r="CN781" s="41" t="str">
        <f>IF(W781&lt;&gt;"","''flower color'':"&amp;"''"&amp;W781&amp;"'',","")</f>
        <v/>
      </c>
      <c r="CO781" s="41" t="str">
        <f>IF(X781&lt;&gt;"","''heightInCentimeters'':"&amp;X781&amp;",","")</f>
        <v/>
      </c>
      <c r="CP781" s="41" t="str">
        <f>IF(Y781&lt;&gt;"",Y781,"")</f>
        <v/>
      </c>
      <c r="CQ781" s="41" t="str">
        <f t="shared" si="140"/>
        <v/>
      </c>
      <c r="CR781" s="42" t="str">
        <f t="shared" si="141"/>
        <v/>
      </c>
      <c r="CS781" t="str">
        <f t="shared" si="142"/>
        <v/>
      </c>
      <c r="CT781" t="str">
        <f>IF(L781="Y","tissue","")</f>
        <v/>
      </c>
      <c r="CU781" t="str">
        <f>IF(L781="Y","in collection","")</f>
        <v/>
      </c>
      <c r="CV781" t="str">
        <f>IF(L781="Y","dessicated","")</f>
        <v/>
      </c>
    </row>
    <row r="782" spans="1:100" ht="16.5" x14ac:dyDescent="0.3">
      <c r="A782" s="7"/>
      <c r="B782" s="19"/>
      <c r="C782" s="19"/>
      <c r="D782" s="19"/>
      <c r="E782" s="19"/>
      <c r="F782" s="19"/>
      <c r="G782" s="10"/>
      <c r="H782" s="14"/>
      <c r="I782" s="19"/>
      <c r="J782" s="19"/>
      <c r="K782" s="10"/>
      <c r="L782" s="19"/>
      <c r="M782" s="19"/>
      <c r="N782" s="19"/>
      <c r="O782" s="19"/>
      <c r="P782" s="19"/>
      <c r="Q782" s="24"/>
      <c r="R782" s="14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29"/>
      <c r="AL782" s="29"/>
      <c r="AM782" s="7"/>
      <c r="AN782" s="7"/>
      <c r="AO782" s="7"/>
      <c r="AP782" s="19"/>
      <c r="AQ782" s="19"/>
      <c r="AR782" s="19"/>
      <c r="AS782" s="14"/>
      <c r="AT782" s="19"/>
      <c r="AU782" s="19"/>
      <c r="AV782" s="19"/>
      <c r="AW782" s="14"/>
      <c r="AX782" s="19"/>
      <c r="AY782" s="19"/>
      <c r="AZ782" s="19"/>
      <c r="BA782" s="19"/>
      <c r="BB782" s="19"/>
      <c r="BC782" s="19"/>
      <c r="BD782" s="19"/>
      <c r="BE782" s="19"/>
      <c r="BF782" s="14"/>
      <c r="BG782" s="35" t="str">
        <f>IF(BB782&lt;&gt;"","&lt;a href='https://www.inaturalist.org/observations/"&amp;BB782&amp;" 'target='_blank' style='color: blue'&gt;iNaturalist Record: "&amp;BB782&amp;"&lt;/a&gt; ","")</f>
        <v/>
      </c>
      <c r="BH782" s="36" t="str">
        <f>IF(AT782&lt;&gt;"",AT782&amp;". ","")</f>
        <v/>
      </c>
      <c r="BI782" s="36" t="str">
        <f>IF(AV782&lt;&gt;"","Land use/disturbance history: "&amp;AV782&amp;". ","")</f>
        <v/>
      </c>
      <c r="BJ782" s="36" t="str">
        <f>IF(AW782&lt;&gt;"","Slope in degrees: "&amp;AW782&amp;". ","")</f>
        <v/>
      </c>
      <c r="BK782" s="36" t="str">
        <f>IF(AX782&lt;&gt;"","Slope aspect: "&amp;AX782&amp;". ","")</f>
        <v/>
      </c>
      <c r="BL782" s="36" t="str">
        <f>IF(AY782&lt;&gt;"","Soil description: "&amp;AY782&amp;". ","")</f>
        <v/>
      </c>
      <c r="BM782" s="36" t="str">
        <f>IF(BA782&lt;&gt;"","Terrain: "&amp;BA782&amp;". ","")</f>
        <v/>
      </c>
      <c r="BN782" s="36" t="str">
        <f t="shared" si="132"/>
        <v/>
      </c>
      <c r="BO782" t="str">
        <f t="shared" si="133"/>
        <v/>
      </c>
      <c r="BP782" t="str">
        <f>IF(BD782&lt;&gt;"","Permit: "&amp;BD782,"")</f>
        <v/>
      </c>
      <c r="BQ782" s="41" t="str">
        <f>IF(AA782="Abundant","Estimated frequency within viewshed: Abundant (&gt;500).",IF(AA782="Common","Estimated frequency within viewshed: Common (101-500).",IF(AA782="Frequent","Estimated frequency within viewshed: Frequent (11-100).",IF(AA782="Occasional","Estimated frequency within viewshed: Occasional (6-10).",IF(AA782="Rare","Estimated frequency within viewshed: Rare (1-5).","")))))</f>
        <v/>
      </c>
      <c r="BR782" s="41" t="str">
        <f>IF(B782&lt;&gt;"",B782&amp;". ","")</f>
        <v/>
      </c>
      <c r="BS782" s="41" t="str">
        <f>IF(M782="Same individual","Tissue sample collected.",IF(M782="Same population","Tissue sample collected from another individual in the same population.",""))</f>
        <v/>
      </c>
      <c r="BT782" s="41" t="str">
        <f>IF(R782&lt;&gt;"","Seed sample collected from "&amp;R782&amp;" plants within the same population.","")</f>
        <v/>
      </c>
      <c r="BU782" s="41" t="str">
        <f>IF(AB782&lt;&gt;"",AB782&amp;". ","")</f>
        <v/>
      </c>
      <c r="BV782" s="41" t="str">
        <f>IF(AE782&lt;&gt;"","Landowner: "&amp;AE782&amp;".","")</f>
        <v/>
      </c>
      <c r="BW782" s="41" t="str">
        <f>IF(AF782&lt;&gt;"","Element Occurrence ID: "&amp;AF782&amp;".","")</f>
        <v/>
      </c>
      <c r="BX782" s="41" t="str">
        <f t="shared" si="134"/>
        <v/>
      </c>
      <c r="BY782" t="str">
        <f t="shared" si="135"/>
        <v/>
      </c>
      <c r="BZ782" s="41" t="str">
        <f t="shared" si="136"/>
        <v/>
      </c>
      <c r="CA782" t="str">
        <f t="shared" si="137"/>
        <v/>
      </c>
      <c r="CB782" s="41" t="str">
        <f>IF(AU782&lt;&gt;"","Area immediately surrounding specimen: "&amp;AU782&amp;".","")</f>
        <v/>
      </c>
      <c r="CC782" s="41" t="str">
        <f>IF(T782&lt;&gt;"","Habit: "&amp;T782&amp;".","")</f>
        <v/>
      </c>
      <c r="CD782" s="41" t="str">
        <f>IF(U782&lt;&gt;"","Life history habit: "&amp;U782&amp;".","")</f>
        <v/>
      </c>
      <c r="CE782" s="41" t="str">
        <f>IF(V782&lt;&gt;"","Graminoid habit: "&amp;V782&amp;".","")</f>
        <v/>
      </c>
      <c r="CF782" s="41" t="str">
        <f>IF(W782&lt;&gt;"","Flower color: "&amp;W782&amp;".","")</f>
        <v/>
      </c>
      <c r="CG782" s="41" t="str">
        <f>IF(X782&lt;&gt;"","Height in centimeters: "&amp;X782&amp;".","")</f>
        <v/>
      </c>
      <c r="CH782" s="41" t="str">
        <f>IF(Y782&lt;&gt;"",Y782&amp;".","")</f>
        <v/>
      </c>
      <c r="CI782" s="41" t="str">
        <f t="shared" si="138"/>
        <v/>
      </c>
      <c r="CJ782" t="str">
        <f t="shared" si="139"/>
        <v/>
      </c>
      <c r="CK782" s="41" t="str">
        <f>IF(T782&lt;&gt;"","''habit'':"&amp;"''"&amp;T782&amp;"'',","")</f>
        <v/>
      </c>
      <c r="CL782" s="41" t="str">
        <f>IF(U782&lt;&gt;"","''life cycle habit'':"&amp;"''"&amp;U782&amp;"'',","")</f>
        <v/>
      </c>
      <c r="CM782" s="41" t="str">
        <f>IF(V782&lt;&gt;"","''graminoidHabit'':"&amp;"''"&amp;V782&amp;"'',","")</f>
        <v/>
      </c>
      <c r="CN782" s="41" t="str">
        <f>IF(W782&lt;&gt;"","''flower color'':"&amp;"''"&amp;W782&amp;"'',","")</f>
        <v/>
      </c>
      <c r="CO782" s="41" t="str">
        <f>IF(X782&lt;&gt;"","''heightInCentimeters'':"&amp;X782&amp;",","")</f>
        <v/>
      </c>
      <c r="CP782" s="41" t="str">
        <f>IF(Y782&lt;&gt;"",Y782,"")</f>
        <v/>
      </c>
      <c r="CQ782" s="41" t="str">
        <f t="shared" si="140"/>
        <v/>
      </c>
      <c r="CR782" s="42" t="str">
        <f t="shared" si="141"/>
        <v/>
      </c>
      <c r="CS782" t="str">
        <f t="shared" si="142"/>
        <v/>
      </c>
      <c r="CT782" t="str">
        <f>IF(L782="Y","tissue","")</f>
        <v/>
      </c>
      <c r="CU782" t="str">
        <f>IF(L782="Y","in collection","")</f>
        <v/>
      </c>
      <c r="CV782" t="str">
        <f>IF(L782="Y","dessicated","")</f>
        <v/>
      </c>
    </row>
    <row r="783" spans="1:100" ht="16.5" x14ac:dyDescent="0.3">
      <c r="A783" s="7"/>
      <c r="B783" s="19"/>
      <c r="C783" s="19"/>
      <c r="D783" s="19"/>
      <c r="E783" s="19"/>
      <c r="F783" s="19"/>
      <c r="G783" s="10"/>
      <c r="H783" s="14"/>
      <c r="I783" s="19"/>
      <c r="J783" s="19"/>
      <c r="K783" s="10"/>
      <c r="L783" s="19"/>
      <c r="M783" s="19"/>
      <c r="N783" s="19"/>
      <c r="O783" s="19"/>
      <c r="P783" s="19"/>
      <c r="Q783" s="24"/>
      <c r="R783" s="14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29"/>
      <c r="AL783" s="29"/>
      <c r="AM783" s="7"/>
      <c r="AN783" s="7"/>
      <c r="AO783" s="7"/>
      <c r="AP783" s="19"/>
      <c r="AQ783" s="19"/>
      <c r="AR783" s="19"/>
      <c r="AS783" s="14"/>
      <c r="AT783" s="19"/>
      <c r="AU783" s="19"/>
      <c r="AV783" s="19"/>
      <c r="AW783" s="14"/>
      <c r="AX783" s="19"/>
      <c r="AY783" s="19"/>
      <c r="AZ783" s="19"/>
      <c r="BA783" s="19"/>
      <c r="BB783" s="19"/>
      <c r="BC783" s="19"/>
      <c r="BD783" s="19"/>
      <c r="BE783" s="19"/>
      <c r="BF783" s="14"/>
      <c r="BG783" s="35" t="str">
        <f>IF(BB783&lt;&gt;"","&lt;a href='https://www.inaturalist.org/observations/"&amp;BB783&amp;" 'target='_blank' style='color: blue'&gt;iNaturalist Record: "&amp;BB783&amp;"&lt;/a&gt; ","")</f>
        <v/>
      </c>
      <c r="BH783" s="36" t="str">
        <f>IF(AT783&lt;&gt;"",AT783&amp;". ","")</f>
        <v/>
      </c>
      <c r="BI783" s="36" t="str">
        <f>IF(AV783&lt;&gt;"","Land use/disturbance history: "&amp;AV783&amp;". ","")</f>
        <v/>
      </c>
      <c r="BJ783" s="36" t="str">
        <f>IF(AW783&lt;&gt;"","Slope in degrees: "&amp;AW783&amp;". ","")</f>
        <v/>
      </c>
      <c r="BK783" s="36" t="str">
        <f>IF(AX783&lt;&gt;"","Slope aspect: "&amp;AX783&amp;". ","")</f>
        <v/>
      </c>
      <c r="BL783" s="36" t="str">
        <f>IF(AY783&lt;&gt;"","Soil description: "&amp;AY783&amp;". ","")</f>
        <v/>
      </c>
      <c r="BM783" s="36" t="str">
        <f>IF(BA783&lt;&gt;"","Terrain: "&amp;BA783&amp;". ","")</f>
        <v/>
      </c>
      <c r="BN783" s="36" t="str">
        <f t="shared" si="132"/>
        <v/>
      </c>
      <c r="BO783" t="str">
        <f t="shared" si="133"/>
        <v/>
      </c>
      <c r="BP783" t="str">
        <f>IF(BD783&lt;&gt;"","Permit: "&amp;BD783,"")</f>
        <v/>
      </c>
      <c r="BQ783" s="41" t="str">
        <f>IF(AA783="Abundant","Estimated frequency within viewshed: Abundant (&gt;500).",IF(AA783="Common","Estimated frequency within viewshed: Common (101-500).",IF(AA783="Frequent","Estimated frequency within viewshed: Frequent (11-100).",IF(AA783="Occasional","Estimated frequency within viewshed: Occasional (6-10).",IF(AA783="Rare","Estimated frequency within viewshed: Rare (1-5).","")))))</f>
        <v/>
      </c>
      <c r="BR783" s="41" t="str">
        <f>IF(B783&lt;&gt;"",B783&amp;". ","")</f>
        <v/>
      </c>
      <c r="BS783" s="41" t="str">
        <f>IF(M783="Same individual","Tissue sample collected.",IF(M783="Same population","Tissue sample collected from another individual in the same population.",""))</f>
        <v/>
      </c>
      <c r="BT783" s="41" t="str">
        <f>IF(R783&lt;&gt;"","Seed sample collected from "&amp;R783&amp;" plants within the same population.","")</f>
        <v/>
      </c>
      <c r="BU783" s="41" t="str">
        <f>IF(AB783&lt;&gt;"",AB783&amp;". ","")</f>
        <v/>
      </c>
      <c r="BV783" s="41" t="str">
        <f>IF(AE783&lt;&gt;"","Landowner: "&amp;AE783&amp;".","")</f>
        <v/>
      </c>
      <c r="BW783" s="41" t="str">
        <f>IF(AF783&lt;&gt;"","Element Occurrence ID: "&amp;AF783&amp;".","")</f>
        <v/>
      </c>
      <c r="BX783" s="41" t="str">
        <f t="shared" si="134"/>
        <v/>
      </c>
      <c r="BY783" t="str">
        <f t="shared" si="135"/>
        <v/>
      </c>
      <c r="BZ783" s="41" t="str">
        <f t="shared" si="136"/>
        <v/>
      </c>
      <c r="CA783" t="str">
        <f t="shared" si="137"/>
        <v/>
      </c>
      <c r="CB783" s="41" t="str">
        <f>IF(AU783&lt;&gt;"","Area immediately surrounding specimen: "&amp;AU783&amp;".","")</f>
        <v/>
      </c>
      <c r="CC783" s="41" t="str">
        <f>IF(T783&lt;&gt;"","Habit: "&amp;T783&amp;".","")</f>
        <v/>
      </c>
      <c r="CD783" s="41" t="str">
        <f>IF(U783&lt;&gt;"","Life history habit: "&amp;U783&amp;".","")</f>
        <v/>
      </c>
      <c r="CE783" s="41" t="str">
        <f>IF(V783&lt;&gt;"","Graminoid habit: "&amp;V783&amp;".","")</f>
        <v/>
      </c>
      <c r="CF783" s="41" t="str">
        <f>IF(W783&lt;&gt;"","Flower color: "&amp;W783&amp;".","")</f>
        <v/>
      </c>
      <c r="CG783" s="41" t="str">
        <f>IF(X783&lt;&gt;"","Height in centimeters: "&amp;X783&amp;".","")</f>
        <v/>
      </c>
      <c r="CH783" s="41" t="str">
        <f>IF(Y783&lt;&gt;"",Y783&amp;".","")</f>
        <v/>
      </c>
      <c r="CI783" s="41" t="str">
        <f t="shared" si="138"/>
        <v/>
      </c>
      <c r="CJ783" t="str">
        <f t="shared" si="139"/>
        <v/>
      </c>
      <c r="CK783" s="41" t="str">
        <f>IF(T783&lt;&gt;"","''habit'':"&amp;"''"&amp;T783&amp;"'',","")</f>
        <v/>
      </c>
      <c r="CL783" s="41" t="str">
        <f>IF(U783&lt;&gt;"","''life cycle habit'':"&amp;"''"&amp;U783&amp;"'',","")</f>
        <v/>
      </c>
      <c r="CM783" s="41" t="str">
        <f>IF(V783&lt;&gt;"","''graminoidHabit'':"&amp;"''"&amp;V783&amp;"'',","")</f>
        <v/>
      </c>
      <c r="CN783" s="41" t="str">
        <f>IF(W783&lt;&gt;"","''flower color'':"&amp;"''"&amp;W783&amp;"'',","")</f>
        <v/>
      </c>
      <c r="CO783" s="41" t="str">
        <f>IF(X783&lt;&gt;"","''heightInCentimeters'':"&amp;X783&amp;",","")</f>
        <v/>
      </c>
      <c r="CP783" s="41" t="str">
        <f>IF(Y783&lt;&gt;"",Y783,"")</f>
        <v/>
      </c>
      <c r="CQ783" s="41" t="str">
        <f t="shared" si="140"/>
        <v/>
      </c>
      <c r="CR783" s="42" t="str">
        <f t="shared" si="141"/>
        <v/>
      </c>
      <c r="CS783" t="str">
        <f t="shared" si="142"/>
        <v/>
      </c>
      <c r="CT783" t="str">
        <f>IF(L783="Y","tissue","")</f>
        <v/>
      </c>
      <c r="CU783" t="str">
        <f>IF(L783="Y","in collection","")</f>
        <v/>
      </c>
      <c r="CV783" t="str">
        <f>IF(L783="Y","dessicated","")</f>
        <v/>
      </c>
    </row>
    <row r="784" spans="1:100" ht="16.5" x14ac:dyDescent="0.3">
      <c r="A784" s="7"/>
      <c r="B784" s="19"/>
      <c r="C784" s="19"/>
      <c r="D784" s="19"/>
      <c r="E784" s="19"/>
      <c r="F784" s="19"/>
      <c r="G784" s="10"/>
      <c r="H784" s="14"/>
      <c r="I784" s="19"/>
      <c r="J784" s="19"/>
      <c r="K784" s="10"/>
      <c r="L784" s="19"/>
      <c r="M784" s="19"/>
      <c r="N784" s="19"/>
      <c r="O784" s="19"/>
      <c r="P784" s="19"/>
      <c r="Q784" s="24"/>
      <c r="R784" s="14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29"/>
      <c r="AL784" s="29"/>
      <c r="AM784" s="7"/>
      <c r="AN784" s="7"/>
      <c r="AO784" s="7"/>
      <c r="AP784" s="19"/>
      <c r="AQ784" s="19"/>
      <c r="AR784" s="19"/>
      <c r="AS784" s="14"/>
      <c r="AT784" s="19"/>
      <c r="AU784" s="19"/>
      <c r="AV784" s="19"/>
      <c r="AW784" s="14"/>
      <c r="AX784" s="19"/>
      <c r="AY784" s="19"/>
      <c r="AZ784" s="19"/>
      <c r="BA784" s="19"/>
      <c r="BB784" s="19"/>
      <c r="BC784" s="19"/>
      <c r="BD784" s="19"/>
      <c r="BE784" s="19"/>
      <c r="BF784" s="14"/>
      <c r="BG784" s="35" t="str">
        <f>IF(BB784&lt;&gt;"","&lt;a href='https://www.inaturalist.org/observations/"&amp;BB784&amp;" 'target='_blank' style='color: blue'&gt;iNaturalist Record: "&amp;BB784&amp;"&lt;/a&gt; ","")</f>
        <v/>
      </c>
      <c r="BH784" s="36" t="str">
        <f>IF(AT784&lt;&gt;"",AT784&amp;". ","")</f>
        <v/>
      </c>
      <c r="BI784" s="36" t="str">
        <f>IF(AV784&lt;&gt;"","Land use/disturbance history: "&amp;AV784&amp;". ","")</f>
        <v/>
      </c>
      <c r="BJ784" s="36" t="str">
        <f>IF(AW784&lt;&gt;"","Slope in degrees: "&amp;AW784&amp;". ","")</f>
        <v/>
      </c>
      <c r="BK784" s="36" t="str">
        <f>IF(AX784&lt;&gt;"","Slope aspect: "&amp;AX784&amp;". ","")</f>
        <v/>
      </c>
      <c r="BL784" s="36" t="str">
        <f>IF(AY784&lt;&gt;"","Soil description: "&amp;AY784&amp;". ","")</f>
        <v/>
      </c>
      <c r="BM784" s="36" t="str">
        <f>IF(BA784&lt;&gt;"","Terrain: "&amp;BA784&amp;". ","")</f>
        <v/>
      </c>
      <c r="BN784" s="36" t="str">
        <f t="shared" si="132"/>
        <v/>
      </c>
      <c r="BO784" t="str">
        <f t="shared" si="133"/>
        <v/>
      </c>
      <c r="BP784" t="str">
        <f>IF(BD784&lt;&gt;"","Permit: "&amp;BD784,"")</f>
        <v/>
      </c>
      <c r="BQ784" s="41" t="str">
        <f>IF(AA784="Abundant","Estimated frequency within viewshed: Abundant (&gt;500).",IF(AA784="Common","Estimated frequency within viewshed: Common (101-500).",IF(AA784="Frequent","Estimated frequency within viewshed: Frequent (11-100).",IF(AA784="Occasional","Estimated frequency within viewshed: Occasional (6-10).",IF(AA784="Rare","Estimated frequency within viewshed: Rare (1-5).","")))))</f>
        <v/>
      </c>
      <c r="BR784" s="41" t="str">
        <f>IF(B784&lt;&gt;"",B784&amp;". ","")</f>
        <v/>
      </c>
      <c r="BS784" s="41" t="str">
        <f>IF(M784="Same individual","Tissue sample collected.",IF(M784="Same population","Tissue sample collected from another individual in the same population.",""))</f>
        <v/>
      </c>
      <c r="BT784" s="41" t="str">
        <f>IF(R784&lt;&gt;"","Seed sample collected from "&amp;R784&amp;" plants within the same population.","")</f>
        <v/>
      </c>
      <c r="BU784" s="41" t="str">
        <f>IF(AB784&lt;&gt;"",AB784&amp;". ","")</f>
        <v/>
      </c>
      <c r="BV784" s="41" t="str">
        <f>IF(AE784&lt;&gt;"","Landowner: "&amp;AE784&amp;".","")</f>
        <v/>
      </c>
      <c r="BW784" s="41" t="str">
        <f>IF(AF784&lt;&gt;"","Element Occurrence ID: "&amp;AF784&amp;".","")</f>
        <v/>
      </c>
      <c r="BX784" s="41" t="str">
        <f t="shared" si="134"/>
        <v/>
      </c>
      <c r="BY784" t="str">
        <f t="shared" si="135"/>
        <v/>
      </c>
      <c r="BZ784" s="41" t="str">
        <f t="shared" si="136"/>
        <v/>
      </c>
      <c r="CA784" t="str">
        <f t="shared" si="137"/>
        <v/>
      </c>
      <c r="CB784" s="41" t="str">
        <f>IF(AU784&lt;&gt;"","Area immediately surrounding specimen: "&amp;AU784&amp;".","")</f>
        <v/>
      </c>
      <c r="CC784" s="41" t="str">
        <f>IF(T784&lt;&gt;"","Habit: "&amp;T784&amp;".","")</f>
        <v/>
      </c>
      <c r="CD784" s="41" t="str">
        <f>IF(U784&lt;&gt;"","Life history habit: "&amp;U784&amp;".","")</f>
        <v/>
      </c>
      <c r="CE784" s="41" t="str">
        <f>IF(V784&lt;&gt;"","Graminoid habit: "&amp;V784&amp;".","")</f>
        <v/>
      </c>
      <c r="CF784" s="41" t="str">
        <f>IF(W784&lt;&gt;"","Flower color: "&amp;W784&amp;".","")</f>
        <v/>
      </c>
      <c r="CG784" s="41" t="str">
        <f>IF(X784&lt;&gt;"","Height in centimeters: "&amp;X784&amp;".","")</f>
        <v/>
      </c>
      <c r="CH784" s="41" t="str">
        <f>IF(Y784&lt;&gt;"",Y784&amp;".","")</f>
        <v/>
      </c>
      <c r="CI784" s="41" t="str">
        <f t="shared" si="138"/>
        <v/>
      </c>
      <c r="CJ784" t="str">
        <f t="shared" si="139"/>
        <v/>
      </c>
      <c r="CK784" s="41" t="str">
        <f>IF(T784&lt;&gt;"","''habit'':"&amp;"''"&amp;T784&amp;"'',","")</f>
        <v/>
      </c>
      <c r="CL784" s="41" t="str">
        <f>IF(U784&lt;&gt;"","''life cycle habit'':"&amp;"''"&amp;U784&amp;"'',","")</f>
        <v/>
      </c>
      <c r="CM784" s="41" t="str">
        <f>IF(V784&lt;&gt;"","''graminoidHabit'':"&amp;"''"&amp;V784&amp;"'',","")</f>
        <v/>
      </c>
      <c r="CN784" s="41" t="str">
        <f>IF(W784&lt;&gt;"","''flower color'':"&amp;"''"&amp;W784&amp;"'',","")</f>
        <v/>
      </c>
      <c r="CO784" s="41" t="str">
        <f>IF(X784&lt;&gt;"","''heightInCentimeters'':"&amp;X784&amp;",","")</f>
        <v/>
      </c>
      <c r="CP784" s="41" t="str">
        <f>IF(Y784&lt;&gt;"",Y784,"")</f>
        <v/>
      </c>
      <c r="CQ784" s="41" t="str">
        <f t="shared" si="140"/>
        <v/>
      </c>
      <c r="CR784" s="42" t="str">
        <f t="shared" si="141"/>
        <v/>
      </c>
      <c r="CS784" t="str">
        <f t="shared" si="142"/>
        <v/>
      </c>
      <c r="CT784" t="str">
        <f>IF(L784="Y","tissue","")</f>
        <v/>
      </c>
      <c r="CU784" t="str">
        <f>IF(L784="Y","in collection","")</f>
        <v/>
      </c>
      <c r="CV784" t="str">
        <f>IF(L784="Y","dessicated","")</f>
        <v/>
      </c>
    </row>
    <row r="785" spans="1:100" ht="16.5" x14ac:dyDescent="0.3">
      <c r="A785" s="7"/>
      <c r="B785" s="19"/>
      <c r="C785" s="19"/>
      <c r="D785" s="19"/>
      <c r="E785" s="19"/>
      <c r="F785" s="19"/>
      <c r="G785" s="10"/>
      <c r="H785" s="14"/>
      <c r="I785" s="19"/>
      <c r="J785" s="19"/>
      <c r="K785" s="10"/>
      <c r="L785" s="19"/>
      <c r="M785" s="19"/>
      <c r="N785" s="19"/>
      <c r="O785" s="19"/>
      <c r="P785" s="19"/>
      <c r="Q785" s="24"/>
      <c r="R785" s="14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29"/>
      <c r="AL785" s="29"/>
      <c r="AM785" s="7"/>
      <c r="AN785" s="7"/>
      <c r="AO785" s="7"/>
      <c r="AP785" s="19"/>
      <c r="AQ785" s="19"/>
      <c r="AR785" s="19"/>
      <c r="AS785" s="14"/>
      <c r="AT785" s="19"/>
      <c r="AU785" s="19"/>
      <c r="AV785" s="19"/>
      <c r="AW785" s="14"/>
      <c r="AX785" s="19"/>
      <c r="AY785" s="19"/>
      <c r="AZ785" s="19"/>
      <c r="BA785" s="19"/>
      <c r="BB785" s="19"/>
      <c r="BC785" s="19"/>
      <c r="BD785" s="19"/>
      <c r="BE785" s="19"/>
      <c r="BF785" s="14"/>
      <c r="BG785" s="35" t="str">
        <f>IF(BB785&lt;&gt;"","&lt;a href='https://www.inaturalist.org/observations/"&amp;BB785&amp;" 'target='_blank' style='color: blue'&gt;iNaturalist Record: "&amp;BB785&amp;"&lt;/a&gt; ","")</f>
        <v/>
      </c>
      <c r="BH785" s="36" t="str">
        <f>IF(AT785&lt;&gt;"",AT785&amp;". ","")</f>
        <v/>
      </c>
      <c r="BI785" s="36" t="str">
        <f>IF(AV785&lt;&gt;"","Land use/disturbance history: "&amp;AV785&amp;". ","")</f>
        <v/>
      </c>
      <c r="BJ785" s="36" t="str">
        <f>IF(AW785&lt;&gt;"","Slope in degrees: "&amp;AW785&amp;". ","")</f>
        <v/>
      </c>
      <c r="BK785" s="36" t="str">
        <f>IF(AX785&lt;&gt;"","Slope aspect: "&amp;AX785&amp;". ","")</f>
        <v/>
      </c>
      <c r="BL785" s="36" t="str">
        <f>IF(AY785&lt;&gt;"","Soil description: "&amp;AY785&amp;". ","")</f>
        <v/>
      </c>
      <c r="BM785" s="36" t="str">
        <f>IF(BA785&lt;&gt;"","Terrain: "&amp;BA785&amp;". ","")</f>
        <v/>
      </c>
      <c r="BN785" s="36" t="str">
        <f t="shared" si="132"/>
        <v/>
      </c>
      <c r="BO785" t="str">
        <f t="shared" si="133"/>
        <v/>
      </c>
      <c r="BP785" t="str">
        <f>IF(BD785&lt;&gt;"","Permit: "&amp;BD785,"")</f>
        <v/>
      </c>
      <c r="BQ785" s="41" t="str">
        <f>IF(AA785="Abundant","Estimated frequency within viewshed: Abundant (&gt;500).",IF(AA785="Common","Estimated frequency within viewshed: Common (101-500).",IF(AA785="Frequent","Estimated frequency within viewshed: Frequent (11-100).",IF(AA785="Occasional","Estimated frequency within viewshed: Occasional (6-10).",IF(AA785="Rare","Estimated frequency within viewshed: Rare (1-5).","")))))</f>
        <v/>
      </c>
      <c r="BR785" s="41" t="str">
        <f>IF(B785&lt;&gt;"",B785&amp;". ","")</f>
        <v/>
      </c>
      <c r="BS785" s="41" t="str">
        <f>IF(M785="Same individual","Tissue sample collected.",IF(M785="Same population","Tissue sample collected from another individual in the same population.",""))</f>
        <v/>
      </c>
      <c r="BT785" s="41" t="str">
        <f>IF(R785&lt;&gt;"","Seed sample collected from "&amp;R785&amp;" plants within the same population.","")</f>
        <v/>
      </c>
      <c r="BU785" s="41" t="str">
        <f>IF(AB785&lt;&gt;"",AB785&amp;". ","")</f>
        <v/>
      </c>
      <c r="BV785" s="41" t="str">
        <f>IF(AE785&lt;&gt;"","Landowner: "&amp;AE785&amp;".","")</f>
        <v/>
      </c>
      <c r="BW785" s="41" t="str">
        <f>IF(AF785&lt;&gt;"","Element Occurrence ID: "&amp;AF785&amp;".","")</f>
        <v/>
      </c>
      <c r="BX785" s="41" t="str">
        <f t="shared" si="134"/>
        <v/>
      </c>
      <c r="BY785" t="str">
        <f t="shared" si="135"/>
        <v/>
      </c>
      <c r="BZ785" s="41" t="str">
        <f t="shared" si="136"/>
        <v/>
      </c>
      <c r="CA785" t="str">
        <f t="shared" si="137"/>
        <v/>
      </c>
      <c r="CB785" s="41" t="str">
        <f>IF(AU785&lt;&gt;"","Area immediately surrounding specimen: "&amp;AU785&amp;".","")</f>
        <v/>
      </c>
      <c r="CC785" s="41" t="str">
        <f>IF(T785&lt;&gt;"","Habit: "&amp;T785&amp;".","")</f>
        <v/>
      </c>
      <c r="CD785" s="41" t="str">
        <f>IF(U785&lt;&gt;"","Life history habit: "&amp;U785&amp;".","")</f>
        <v/>
      </c>
      <c r="CE785" s="41" t="str">
        <f>IF(V785&lt;&gt;"","Graminoid habit: "&amp;V785&amp;".","")</f>
        <v/>
      </c>
      <c r="CF785" s="41" t="str">
        <f>IF(W785&lt;&gt;"","Flower color: "&amp;W785&amp;".","")</f>
        <v/>
      </c>
      <c r="CG785" s="41" t="str">
        <f>IF(X785&lt;&gt;"","Height in centimeters: "&amp;X785&amp;".","")</f>
        <v/>
      </c>
      <c r="CH785" s="41" t="str">
        <f>IF(Y785&lt;&gt;"",Y785&amp;".","")</f>
        <v/>
      </c>
      <c r="CI785" s="41" t="str">
        <f t="shared" si="138"/>
        <v/>
      </c>
      <c r="CJ785" t="str">
        <f t="shared" si="139"/>
        <v/>
      </c>
      <c r="CK785" s="41" t="str">
        <f>IF(T785&lt;&gt;"","''habit'':"&amp;"''"&amp;T785&amp;"'',","")</f>
        <v/>
      </c>
      <c r="CL785" s="41" t="str">
        <f>IF(U785&lt;&gt;"","''life cycle habit'':"&amp;"''"&amp;U785&amp;"'',","")</f>
        <v/>
      </c>
      <c r="CM785" s="41" t="str">
        <f>IF(V785&lt;&gt;"","''graminoidHabit'':"&amp;"''"&amp;V785&amp;"'',","")</f>
        <v/>
      </c>
      <c r="CN785" s="41" t="str">
        <f>IF(W785&lt;&gt;"","''flower color'':"&amp;"''"&amp;W785&amp;"'',","")</f>
        <v/>
      </c>
      <c r="CO785" s="41" t="str">
        <f>IF(X785&lt;&gt;"","''heightInCentimeters'':"&amp;X785&amp;",","")</f>
        <v/>
      </c>
      <c r="CP785" s="41" t="str">
        <f>IF(Y785&lt;&gt;"",Y785,"")</f>
        <v/>
      </c>
      <c r="CQ785" s="41" t="str">
        <f t="shared" si="140"/>
        <v/>
      </c>
      <c r="CR785" s="42" t="str">
        <f t="shared" si="141"/>
        <v/>
      </c>
      <c r="CS785" t="str">
        <f t="shared" si="142"/>
        <v/>
      </c>
      <c r="CT785" t="str">
        <f>IF(L785="Y","tissue","")</f>
        <v/>
      </c>
      <c r="CU785" t="str">
        <f>IF(L785="Y","in collection","")</f>
        <v/>
      </c>
      <c r="CV785" t="str">
        <f>IF(L785="Y","dessicated","")</f>
        <v/>
      </c>
    </row>
    <row r="786" spans="1:100" ht="16.5" x14ac:dyDescent="0.3">
      <c r="A786" s="7"/>
      <c r="B786" s="19"/>
      <c r="C786" s="19"/>
      <c r="D786" s="19"/>
      <c r="E786" s="19"/>
      <c r="F786" s="19"/>
      <c r="G786" s="10"/>
      <c r="H786" s="14"/>
      <c r="I786" s="19"/>
      <c r="J786" s="19"/>
      <c r="K786" s="10"/>
      <c r="L786" s="19"/>
      <c r="M786" s="19"/>
      <c r="N786" s="19"/>
      <c r="O786" s="19"/>
      <c r="P786" s="19"/>
      <c r="Q786" s="24"/>
      <c r="R786" s="14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29"/>
      <c r="AL786" s="29"/>
      <c r="AM786" s="7"/>
      <c r="AN786" s="7"/>
      <c r="AO786" s="7"/>
      <c r="AP786" s="19"/>
      <c r="AQ786" s="19"/>
      <c r="AR786" s="19"/>
      <c r="AS786" s="14"/>
      <c r="AT786" s="19"/>
      <c r="AU786" s="19"/>
      <c r="AV786" s="19"/>
      <c r="AW786" s="14"/>
      <c r="AX786" s="19"/>
      <c r="AY786" s="19"/>
      <c r="AZ786" s="19"/>
      <c r="BA786" s="19"/>
      <c r="BB786" s="19"/>
      <c r="BC786" s="19"/>
      <c r="BD786" s="19"/>
      <c r="BE786" s="19"/>
      <c r="BF786" s="14"/>
      <c r="BG786" s="35" t="str">
        <f>IF(BB786&lt;&gt;"","&lt;a href='https://www.inaturalist.org/observations/"&amp;BB786&amp;" 'target='_blank' style='color: blue'&gt;iNaturalist Record: "&amp;BB786&amp;"&lt;/a&gt; ","")</f>
        <v/>
      </c>
      <c r="BH786" s="36" t="str">
        <f>IF(AT786&lt;&gt;"",AT786&amp;". ","")</f>
        <v/>
      </c>
      <c r="BI786" s="36" t="str">
        <f>IF(AV786&lt;&gt;"","Land use/disturbance history: "&amp;AV786&amp;". ","")</f>
        <v/>
      </c>
      <c r="BJ786" s="36" t="str">
        <f>IF(AW786&lt;&gt;"","Slope in degrees: "&amp;AW786&amp;". ","")</f>
        <v/>
      </c>
      <c r="BK786" s="36" t="str">
        <f>IF(AX786&lt;&gt;"","Slope aspect: "&amp;AX786&amp;". ","")</f>
        <v/>
      </c>
      <c r="BL786" s="36" t="str">
        <f>IF(AY786&lt;&gt;"","Soil description: "&amp;AY786&amp;". ","")</f>
        <v/>
      </c>
      <c r="BM786" s="36" t="str">
        <f>IF(BA786&lt;&gt;"","Terrain: "&amp;BA786&amp;". ","")</f>
        <v/>
      </c>
      <c r="BN786" s="36" t="str">
        <f t="shared" si="132"/>
        <v/>
      </c>
      <c r="BO786" t="str">
        <f t="shared" si="133"/>
        <v/>
      </c>
      <c r="BP786" t="str">
        <f>IF(BD786&lt;&gt;"","Permit: "&amp;BD786,"")</f>
        <v/>
      </c>
      <c r="BQ786" s="41" t="str">
        <f>IF(AA786="Abundant","Estimated frequency within viewshed: Abundant (&gt;500).",IF(AA786="Common","Estimated frequency within viewshed: Common (101-500).",IF(AA786="Frequent","Estimated frequency within viewshed: Frequent (11-100).",IF(AA786="Occasional","Estimated frequency within viewshed: Occasional (6-10).",IF(AA786="Rare","Estimated frequency within viewshed: Rare (1-5).","")))))</f>
        <v/>
      </c>
      <c r="BR786" s="41" t="str">
        <f>IF(B786&lt;&gt;"",B786&amp;". ","")</f>
        <v/>
      </c>
      <c r="BS786" s="41" t="str">
        <f>IF(M786="Same individual","Tissue sample collected.",IF(M786="Same population","Tissue sample collected from another individual in the same population.",""))</f>
        <v/>
      </c>
      <c r="BT786" s="41" t="str">
        <f>IF(R786&lt;&gt;"","Seed sample collected from "&amp;R786&amp;" plants within the same population.","")</f>
        <v/>
      </c>
      <c r="BU786" s="41" t="str">
        <f>IF(AB786&lt;&gt;"",AB786&amp;". ","")</f>
        <v/>
      </c>
      <c r="BV786" s="41" t="str">
        <f>IF(AE786&lt;&gt;"","Landowner: "&amp;AE786&amp;".","")</f>
        <v/>
      </c>
      <c r="BW786" s="41" t="str">
        <f>IF(AF786&lt;&gt;"","Element Occurrence ID: "&amp;AF786&amp;".","")</f>
        <v/>
      </c>
      <c r="BX786" s="41" t="str">
        <f t="shared" si="134"/>
        <v/>
      </c>
      <c r="BY786" t="str">
        <f t="shared" si="135"/>
        <v/>
      </c>
      <c r="BZ786" s="41" t="str">
        <f t="shared" si="136"/>
        <v/>
      </c>
      <c r="CA786" t="str">
        <f t="shared" si="137"/>
        <v/>
      </c>
      <c r="CB786" s="41" t="str">
        <f>IF(AU786&lt;&gt;"","Area immediately surrounding specimen: "&amp;AU786&amp;".","")</f>
        <v/>
      </c>
      <c r="CC786" s="41" t="str">
        <f>IF(T786&lt;&gt;"","Habit: "&amp;T786&amp;".","")</f>
        <v/>
      </c>
      <c r="CD786" s="41" t="str">
        <f>IF(U786&lt;&gt;"","Life history habit: "&amp;U786&amp;".","")</f>
        <v/>
      </c>
      <c r="CE786" s="41" t="str">
        <f>IF(V786&lt;&gt;"","Graminoid habit: "&amp;V786&amp;".","")</f>
        <v/>
      </c>
      <c r="CF786" s="41" t="str">
        <f>IF(W786&lt;&gt;"","Flower color: "&amp;W786&amp;".","")</f>
        <v/>
      </c>
      <c r="CG786" s="41" t="str">
        <f>IF(X786&lt;&gt;"","Height in centimeters: "&amp;X786&amp;".","")</f>
        <v/>
      </c>
      <c r="CH786" s="41" t="str">
        <f>IF(Y786&lt;&gt;"",Y786&amp;".","")</f>
        <v/>
      </c>
      <c r="CI786" s="41" t="str">
        <f t="shared" si="138"/>
        <v/>
      </c>
      <c r="CJ786" t="str">
        <f t="shared" si="139"/>
        <v/>
      </c>
      <c r="CK786" s="41" t="str">
        <f>IF(T786&lt;&gt;"","''habit'':"&amp;"''"&amp;T786&amp;"'',","")</f>
        <v/>
      </c>
      <c r="CL786" s="41" t="str">
        <f>IF(U786&lt;&gt;"","''life cycle habit'':"&amp;"''"&amp;U786&amp;"'',","")</f>
        <v/>
      </c>
      <c r="CM786" s="41" t="str">
        <f>IF(V786&lt;&gt;"","''graminoidHabit'':"&amp;"''"&amp;V786&amp;"'',","")</f>
        <v/>
      </c>
      <c r="CN786" s="41" t="str">
        <f>IF(W786&lt;&gt;"","''flower color'':"&amp;"''"&amp;W786&amp;"'',","")</f>
        <v/>
      </c>
      <c r="CO786" s="41" t="str">
        <f>IF(X786&lt;&gt;"","''heightInCentimeters'':"&amp;X786&amp;",","")</f>
        <v/>
      </c>
      <c r="CP786" s="41" t="str">
        <f>IF(Y786&lt;&gt;"",Y786,"")</f>
        <v/>
      </c>
      <c r="CQ786" s="41" t="str">
        <f t="shared" si="140"/>
        <v/>
      </c>
      <c r="CR786" s="42" t="str">
        <f t="shared" si="141"/>
        <v/>
      </c>
      <c r="CS786" t="str">
        <f t="shared" si="142"/>
        <v/>
      </c>
      <c r="CT786" t="str">
        <f>IF(L786="Y","tissue","")</f>
        <v/>
      </c>
      <c r="CU786" t="str">
        <f>IF(L786="Y","in collection","")</f>
        <v/>
      </c>
      <c r="CV786" t="str">
        <f>IF(L786="Y","dessicated","")</f>
        <v/>
      </c>
    </row>
    <row r="787" spans="1:100" ht="16.5" x14ac:dyDescent="0.3">
      <c r="A787" s="7"/>
      <c r="B787" s="19"/>
      <c r="C787" s="19"/>
      <c r="D787" s="19"/>
      <c r="E787" s="19"/>
      <c r="F787" s="19"/>
      <c r="G787" s="10"/>
      <c r="H787" s="14"/>
      <c r="I787" s="19"/>
      <c r="J787" s="19"/>
      <c r="K787" s="10"/>
      <c r="L787" s="19"/>
      <c r="M787" s="19"/>
      <c r="N787" s="19"/>
      <c r="O787" s="19"/>
      <c r="P787" s="19"/>
      <c r="Q787" s="24"/>
      <c r="R787" s="14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29"/>
      <c r="AL787" s="29"/>
      <c r="AM787" s="7"/>
      <c r="AN787" s="7"/>
      <c r="AO787" s="7"/>
      <c r="AP787" s="19"/>
      <c r="AQ787" s="19"/>
      <c r="AR787" s="19"/>
      <c r="AS787" s="14"/>
      <c r="AT787" s="19"/>
      <c r="AU787" s="19"/>
      <c r="AV787" s="19"/>
      <c r="AW787" s="14"/>
      <c r="AX787" s="19"/>
      <c r="AY787" s="19"/>
      <c r="AZ787" s="19"/>
      <c r="BA787" s="19"/>
      <c r="BB787" s="19"/>
      <c r="BC787" s="19"/>
      <c r="BD787" s="19"/>
      <c r="BE787" s="19"/>
      <c r="BF787" s="14"/>
      <c r="BG787" s="35" t="str">
        <f>IF(BB787&lt;&gt;"","&lt;a href='https://www.inaturalist.org/observations/"&amp;BB787&amp;" 'target='_blank' style='color: blue'&gt;iNaturalist Record: "&amp;BB787&amp;"&lt;/a&gt; ","")</f>
        <v/>
      </c>
      <c r="BH787" s="36" t="str">
        <f>IF(AT787&lt;&gt;"",AT787&amp;". ","")</f>
        <v/>
      </c>
      <c r="BI787" s="36" t="str">
        <f>IF(AV787&lt;&gt;"","Land use/disturbance history: "&amp;AV787&amp;". ","")</f>
        <v/>
      </c>
      <c r="BJ787" s="36" t="str">
        <f>IF(AW787&lt;&gt;"","Slope in degrees: "&amp;AW787&amp;". ","")</f>
        <v/>
      </c>
      <c r="BK787" s="36" t="str">
        <f>IF(AX787&lt;&gt;"","Slope aspect: "&amp;AX787&amp;". ","")</f>
        <v/>
      </c>
      <c r="BL787" s="36" t="str">
        <f>IF(AY787&lt;&gt;"","Soil description: "&amp;AY787&amp;". ","")</f>
        <v/>
      </c>
      <c r="BM787" s="36" t="str">
        <f>IF(BA787&lt;&gt;"","Terrain: "&amp;BA787&amp;". ","")</f>
        <v/>
      </c>
      <c r="BN787" s="36" t="str">
        <f t="shared" si="132"/>
        <v/>
      </c>
      <c r="BO787" t="str">
        <f t="shared" si="133"/>
        <v/>
      </c>
      <c r="BP787" t="str">
        <f>IF(BD787&lt;&gt;"","Permit: "&amp;BD787,"")</f>
        <v/>
      </c>
      <c r="BQ787" s="41" t="str">
        <f>IF(AA787="Abundant","Estimated frequency within viewshed: Abundant (&gt;500).",IF(AA787="Common","Estimated frequency within viewshed: Common (101-500).",IF(AA787="Frequent","Estimated frequency within viewshed: Frequent (11-100).",IF(AA787="Occasional","Estimated frequency within viewshed: Occasional (6-10).",IF(AA787="Rare","Estimated frequency within viewshed: Rare (1-5).","")))))</f>
        <v/>
      </c>
      <c r="BR787" s="41" t="str">
        <f>IF(B787&lt;&gt;"",B787&amp;". ","")</f>
        <v/>
      </c>
      <c r="BS787" s="41" t="str">
        <f>IF(M787="Same individual","Tissue sample collected.",IF(M787="Same population","Tissue sample collected from another individual in the same population.",""))</f>
        <v/>
      </c>
      <c r="BT787" s="41" t="str">
        <f>IF(R787&lt;&gt;"","Seed sample collected from "&amp;R787&amp;" plants within the same population.","")</f>
        <v/>
      </c>
      <c r="BU787" s="41" t="str">
        <f>IF(AB787&lt;&gt;"",AB787&amp;". ","")</f>
        <v/>
      </c>
      <c r="BV787" s="41" t="str">
        <f>IF(AE787&lt;&gt;"","Landowner: "&amp;AE787&amp;".","")</f>
        <v/>
      </c>
      <c r="BW787" s="41" t="str">
        <f>IF(AF787&lt;&gt;"","Element Occurrence ID: "&amp;AF787&amp;".","")</f>
        <v/>
      </c>
      <c r="BX787" s="41" t="str">
        <f t="shared" si="134"/>
        <v/>
      </c>
      <c r="BY787" t="str">
        <f t="shared" si="135"/>
        <v/>
      </c>
      <c r="BZ787" s="41" t="str">
        <f t="shared" si="136"/>
        <v/>
      </c>
      <c r="CA787" t="str">
        <f t="shared" si="137"/>
        <v/>
      </c>
      <c r="CB787" s="41" t="str">
        <f>IF(AU787&lt;&gt;"","Area immediately surrounding specimen: "&amp;AU787&amp;".","")</f>
        <v/>
      </c>
      <c r="CC787" s="41" t="str">
        <f>IF(T787&lt;&gt;"","Habit: "&amp;T787&amp;".","")</f>
        <v/>
      </c>
      <c r="CD787" s="41" t="str">
        <f>IF(U787&lt;&gt;"","Life history habit: "&amp;U787&amp;".","")</f>
        <v/>
      </c>
      <c r="CE787" s="41" t="str">
        <f>IF(V787&lt;&gt;"","Graminoid habit: "&amp;V787&amp;".","")</f>
        <v/>
      </c>
      <c r="CF787" s="41" t="str">
        <f>IF(W787&lt;&gt;"","Flower color: "&amp;W787&amp;".","")</f>
        <v/>
      </c>
      <c r="CG787" s="41" t="str">
        <f>IF(X787&lt;&gt;"","Height in centimeters: "&amp;X787&amp;".","")</f>
        <v/>
      </c>
      <c r="CH787" s="41" t="str">
        <f>IF(Y787&lt;&gt;"",Y787&amp;".","")</f>
        <v/>
      </c>
      <c r="CI787" s="41" t="str">
        <f t="shared" si="138"/>
        <v/>
      </c>
      <c r="CJ787" t="str">
        <f t="shared" si="139"/>
        <v/>
      </c>
      <c r="CK787" s="41" t="str">
        <f>IF(T787&lt;&gt;"","''habit'':"&amp;"''"&amp;T787&amp;"'',","")</f>
        <v/>
      </c>
      <c r="CL787" s="41" t="str">
        <f>IF(U787&lt;&gt;"","''life cycle habit'':"&amp;"''"&amp;U787&amp;"'',","")</f>
        <v/>
      </c>
      <c r="CM787" s="41" t="str">
        <f>IF(V787&lt;&gt;"","''graminoidHabit'':"&amp;"''"&amp;V787&amp;"'',","")</f>
        <v/>
      </c>
      <c r="CN787" s="41" t="str">
        <f>IF(W787&lt;&gt;"","''flower color'':"&amp;"''"&amp;W787&amp;"'',","")</f>
        <v/>
      </c>
      <c r="CO787" s="41" t="str">
        <f>IF(X787&lt;&gt;"","''heightInCentimeters'':"&amp;X787&amp;",","")</f>
        <v/>
      </c>
      <c r="CP787" s="41" t="str">
        <f>IF(Y787&lt;&gt;"",Y787,"")</f>
        <v/>
      </c>
      <c r="CQ787" s="41" t="str">
        <f t="shared" si="140"/>
        <v/>
      </c>
      <c r="CR787" s="42" t="str">
        <f t="shared" si="141"/>
        <v/>
      </c>
      <c r="CS787" t="str">
        <f t="shared" si="142"/>
        <v/>
      </c>
      <c r="CT787" t="str">
        <f>IF(L787="Y","tissue","")</f>
        <v/>
      </c>
      <c r="CU787" t="str">
        <f>IF(L787="Y","in collection","")</f>
        <v/>
      </c>
      <c r="CV787" t="str">
        <f>IF(L787="Y","dessicated","")</f>
        <v/>
      </c>
    </row>
    <row r="788" spans="1:100" ht="16.5" x14ac:dyDescent="0.3">
      <c r="A788" s="7"/>
      <c r="B788" s="19"/>
      <c r="C788" s="19"/>
      <c r="D788" s="19"/>
      <c r="E788" s="19"/>
      <c r="F788" s="19"/>
      <c r="G788" s="10"/>
      <c r="H788" s="14"/>
      <c r="I788" s="19"/>
      <c r="J788" s="19"/>
      <c r="K788" s="10"/>
      <c r="L788" s="19"/>
      <c r="M788" s="19"/>
      <c r="N788" s="19"/>
      <c r="O788" s="19"/>
      <c r="P788" s="19"/>
      <c r="Q788" s="24"/>
      <c r="R788" s="14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29"/>
      <c r="AL788" s="29"/>
      <c r="AM788" s="7"/>
      <c r="AN788" s="7"/>
      <c r="AO788" s="7"/>
      <c r="AP788" s="19"/>
      <c r="AQ788" s="19"/>
      <c r="AR788" s="19"/>
      <c r="AS788" s="14"/>
      <c r="AT788" s="19"/>
      <c r="AU788" s="19"/>
      <c r="AV788" s="19"/>
      <c r="AW788" s="14"/>
      <c r="AX788" s="19"/>
      <c r="AY788" s="19"/>
      <c r="AZ788" s="19"/>
      <c r="BA788" s="19"/>
      <c r="BB788" s="19"/>
      <c r="BC788" s="19"/>
      <c r="BD788" s="19"/>
      <c r="BE788" s="19"/>
      <c r="BF788" s="14"/>
      <c r="BG788" s="35" t="str">
        <f>IF(BB788&lt;&gt;"","&lt;a href='https://www.inaturalist.org/observations/"&amp;BB788&amp;" 'target='_blank' style='color: blue'&gt;iNaturalist Record: "&amp;BB788&amp;"&lt;/a&gt; ","")</f>
        <v/>
      </c>
      <c r="BH788" s="36" t="str">
        <f>IF(AT788&lt;&gt;"",AT788&amp;". ","")</f>
        <v/>
      </c>
      <c r="BI788" s="36" t="str">
        <f>IF(AV788&lt;&gt;"","Land use/disturbance history: "&amp;AV788&amp;". ","")</f>
        <v/>
      </c>
      <c r="BJ788" s="36" t="str">
        <f>IF(AW788&lt;&gt;"","Slope in degrees: "&amp;AW788&amp;". ","")</f>
        <v/>
      </c>
      <c r="BK788" s="36" t="str">
        <f>IF(AX788&lt;&gt;"","Slope aspect: "&amp;AX788&amp;". ","")</f>
        <v/>
      </c>
      <c r="BL788" s="36" t="str">
        <f>IF(AY788&lt;&gt;"","Soil description: "&amp;AY788&amp;". ","")</f>
        <v/>
      </c>
      <c r="BM788" s="36" t="str">
        <f>IF(BA788&lt;&gt;"","Terrain: "&amp;BA788&amp;". ","")</f>
        <v/>
      </c>
      <c r="BN788" s="36" t="str">
        <f t="shared" si="132"/>
        <v/>
      </c>
      <c r="BO788" t="str">
        <f t="shared" si="133"/>
        <v/>
      </c>
      <c r="BP788" t="str">
        <f>IF(BD788&lt;&gt;"","Permit: "&amp;BD788,"")</f>
        <v/>
      </c>
      <c r="BQ788" s="41" t="str">
        <f>IF(AA788="Abundant","Estimated frequency within viewshed: Abundant (&gt;500).",IF(AA788="Common","Estimated frequency within viewshed: Common (101-500).",IF(AA788="Frequent","Estimated frequency within viewshed: Frequent (11-100).",IF(AA788="Occasional","Estimated frequency within viewshed: Occasional (6-10).",IF(AA788="Rare","Estimated frequency within viewshed: Rare (1-5).","")))))</f>
        <v/>
      </c>
      <c r="BR788" s="41" t="str">
        <f>IF(B788&lt;&gt;"",B788&amp;". ","")</f>
        <v/>
      </c>
      <c r="BS788" s="41" t="str">
        <f>IF(M788="Same individual","Tissue sample collected.",IF(M788="Same population","Tissue sample collected from another individual in the same population.",""))</f>
        <v/>
      </c>
      <c r="BT788" s="41" t="str">
        <f>IF(R788&lt;&gt;"","Seed sample collected from "&amp;R788&amp;" plants within the same population.","")</f>
        <v/>
      </c>
      <c r="BU788" s="41" t="str">
        <f>IF(AB788&lt;&gt;"",AB788&amp;". ","")</f>
        <v/>
      </c>
      <c r="BV788" s="41" t="str">
        <f>IF(AE788&lt;&gt;"","Landowner: "&amp;AE788&amp;".","")</f>
        <v/>
      </c>
      <c r="BW788" s="41" t="str">
        <f>IF(AF788&lt;&gt;"","Element Occurrence ID: "&amp;AF788&amp;".","")</f>
        <v/>
      </c>
      <c r="BX788" s="41" t="str">
        <f t="shared" si="134"/>
        <v/>
      </c>
      <c r="BY788" t="str">
        <f t="shared" si="135"/>
        <v/>
      </c>
      <c r="BZ788" s="41" t="str">
        <f t="shared" si="136"/>
        <v/>
      </c>
      <c r="CA788" t="str">
        <f t="shared" si="137"/>
        <v/>
      </c>
      <c r="CB788" s="41" t="str">
        <f>IF(AU788&lt;&gt;"","Area immediately surrounding specimen: "&amp;AU788&amp;".","")</f>
        <v/>
      </c>
      <c r="CC788" s="41" t="str">
        <f>IF(T788&lt;&gt;"","Habit: "&amp;T788&amp;".","")</f>
        <v/>
      </c>
      <c r="CD788" s="41" t="str">
        <f>IF(U788&lt;&gt;"","Life history habit: "&amp;U788&amp;".","")</f>
        <v/>
      </c>
      <c r="CE788" s="41" t="str">
        <f>IF(V788&lt;&gt;"","Graminoid habit: "&amp;V788&amp;".","")</f>
        <v/>
      </c>
      <c r="CF788" s="41" t="str">
        <f>IF(W788&lt;&gt;"","Flower color: "&amp;W788&amp;".","")</f>
        <v/>
      </c>
      <c r="CG788" s="41" t="str">
        <f>IF(X788&lt;&gt;"","Height in centimeters: "&amp;X788&amp;".","")</f>
        <v/>
      </c>
      <c r="CH788" s="41" t="str">
        <f>IF(Y788&lt;&gt;"",Y788&amp;".","")</f>
        <v/>
      </c>
      <c r="CI788" s="41" t="str">
        <f t="shared" si="138"/>
        <v/>
      </c>
      <c r="CJ788" t="str">
        <f t="shared" si="139"/>
        <v/>
      </c>
      <c r="CK788" s="41" t="str">
        <f>IF(T788&lt;&gt;"","''habit'':"&amp;"''"&amp;T788&amp;"'',","")</f>
        <v/>
      </c>
      <c r="CL788" s="41" t="str">
        <f>IF(U788&lt;&gt;"","''life cycle habit'':"&amp;"''"&amp;U788&amp;"'',","")</f>
        <v/>
      </c>
      <c r="CM788" s="41" t="str">
        <f>IF(V788&lt;&gt;"","''graminoidHabit'':"&amp;"''"&amp;V788&amp;"'',","")</f>
        <v/>
      </c>
      <c r="CN788" s="41" t="str">
        <f>IF(W788&lt;&gt;"","''flower color'':"&amp;"''"&amp;W788&amp;"'',","")</f>
        <v/>
      </c>
      <c r="CO788" s="41" t="str">
        <f>IF(X788&lt;&gt;"","''heightInCentimeters'':"&amp;X788&amp;",","")</f>
        <v/>
      </c>
      <c r="CP788" s="41" t="str">
        <f>IF(Y788&lt;&gt;"",Y788,"")</f>
        <v/>
      </c>
      <c r="CQ788" s="41" t="str">
        <f t="shared" si="140"/>
        <v/>
      </c>
      <c r="CR788" s="42" t="str">
        <f t="shared" si="141"/>
        <v/>
      </c>
      <c r="CS788" t="str">
        <f t="shared" si="142"/>
        <v/>
      </c>
      <c r="CT788" t="str">
        <f>IF(L788="Y","tissue","")</f>
        <v/>
      </c>
      <c r="CU788" t="str">
        <f>IF(L788="Y","in collection","")</f>
        <v/>
      </c>
      <c r="CV788" t="str">
        <f>IF(L788="Y","dessicated","")</f>
        <v/>
      </c>
    </row>
    <row r="789" spans="1:100" ht="16.5" x14ac:dyDescent="0.3">
      <c r="A789" s="7"/>
      <c r="B789" s="19"/>
      <c r="C789" s="19"/>
      <c r="D789" s="19"/>
      <c r="E789" s="19"/>
      <c r="F789" s="19"/>
      <c r="G789" s="10"/>
      <c r="H789" s="14"/>
      <c r="I789" s="19"/>
      <c r="J789" s="19"/>
      <c r="K789" s="10"/>
      <c r="L789" s="19"/>
      <c r="M789" s="19"/>
      <c r="N789" s="19"/>
      <c r="O789" s="19"/>
      <c r="P789" s="19"/>
      <c r="Q789" s="24"/>
      <c r="R789" s="14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29"/>
      <c r="AL789" s="29"/>
      <c r="AM789" s="7"/>
      <c r="AN789" s="7"/>
      <c r="AO789" s="7"/>
      <c r="AP789" s="19"/>
      <c r="AQ789" s="19"/>
      <c r="AR789" s="19"/>
      <c r="AS789" s="14"/>
      <c r="AT789" s="19"/>
      <c r="AU789" s="19"/>
      <c r="AV789" s="19"/>
      <c r="AW789" s="14"/>
      <c r="AX789" s="19"/>
      <c r="AY789" s="19"/>
      <c r="AZ789" s="19"/>
      <c r="BA789" s="19"/>
      <c r="BB789" s="19"/>
      <c r="BC789" s="19"/>
      <c r="BD789" s="19"/>
      <c r="BE789" s="19"/>
      <c r="BF789" s="14"/>
      <c r="BG789" s="35" t="str">
        <f>IF(BB789&lt;&gt;"","&lt;a href='https://www.inaturalist.org/observations/"&amp;BB789&amp;" 'target='_blank' style='color: blue'&gt;iNaturalist Record: "&amp;BB789&amp;"&lt;/a&gt; ","")</f>
        <v/>
      </c>
      <c r="BH789" s="36" t="str">
        <f>IF(AT789&lt;&gt;"",AT789&amp;". ","")</f>
        <v/>
      </c>
      <c r="BI789" s="36" t="str">
        <f>IF(AV789&lt;&gt;"","Land use/disturbance history: "&amp;AV789&amp;". ","")</f>
        <v/>
      </c>
      <c r="BJ789" s="36" t="str">
        <f>IF(AW789&lt;&gt;"","Slope in degrees: "&amp;AW789&amp;". ","")</f>
        <v/>
      </c>
      <c r="BK789" s="36" t="str">
        <f>IF(AX789&lt;&gt;"","Slope aspect: "&amp;AX789&amp;". ","")</f>
        <v/>
      </c>
      <c r="BL789" s="36" t="str">
        <f>IF(AY789&lt;&gt;"","Soil description: "&amp;AY789&amp;". ","")</f>
        <v/>
      </c>
      <c r="BM789" s="36" t="str">
        <f>IF(BA789&lt;&gt;"","Terrain: "&amp;BA789&amp;". ","")</f>
        <v/>
      </c>
      <c r="BN789" s="36" t="str">
        <f t="shared" si="132"/>
        <v/>
      </c>
      <c r="BO789" t="str">
        <f t="shared" si="133"/>
        <v/>
      </c>
      <c r="BP789" t="str">
        <f>IF(BD789&lt;&gt;"","Permit: "&amp;BD789,"")</f>
        <v/>
      </c>
      <c r="BQ789" s="41" t="str">
        <f>IF(AA789="Abundant","Estimated frequency within viewshed: Abundant (&gt;500).",IF(AA789="Common","Estimated frequency within viewshed: Common (101-500).",IF(AA789="Frequent","Estimated frequency within viewshed: Frequent (11-100).",IF(AA789="Occasional","Estimated frequency within viewshed: Occasional (6-10).",IF(AA789="Rare","Estimated frequency within viewshed: Rare (1-5).","")))))</f>
        <v/>
      </c>
      <c r="BR789" s="41" t="str">
        <f>IF(B789&lt;&gt;"",B789&amp;". ","")</f>
        <v/>
      </c>
      <c r="BS789" s="41" t="str">
        <f>IF(M789="Same individual","Tissue sample collected.",IF(M789="Same population","Tissue sample collected from another individual in the same population.",""))</f>
        <v/>
      </c>
      <c r="BT789" s="41" t="str">
        <f>IF(R789&lt;&gt;"","Seed sample collected from "&amp;R789&amp;" plants within the same population.","")</f>
        <v/>
      </c>
      <c r="BU789" s="41" t="str">
        <f>IF(AB789&lt;&gt;"",AB789&amp;". ","")</f>
        <v/>
      </c>
      <c r="BV789" s="41" t="str">
        <f>IF(AE789&lt;&gt;"","Landowner: "&amp;AE789&amp;".","")</f>
        <v/>
      </c>
      <c r="BW789" s="41" t="str">
        <f>IF(AF789&lt;&gt;"","Element Occurrence ID: "&amp;AF789&amp;".","")</f>
        <v/>
      </c>
      <c r="BX789" s="41" t="str">
        <f t="shared" si="134"/>
        <v/>
      </c>
      <c r="BY789" t="str">
        <f t="shared" si="135"/>
        <v/>
      </c>
      <c r="BZ789" s="41" t="str">
        <f t="shared" si="136"/>
        <v/>
      </c>
      <c r="CA789" t="str">
        <f t="shared" si="137"/>
        <v/>
      </c>
      <c r="CB789" s="41" t="str">
        <f>IF(AU789&lt;&gt;"","Area immediately surrounding specimen: "&amp;AU789&amp;".","")</f>
        <v/>
      </c>
      <c r="CC789" s="41" t="str">
        <f>IF(T789&lt;&gt;"","Habit: "&amp;T789&amp;".","")</f>
        <v/>
      </c>
      <c r="CD789" s="41" t="str">
        <f>IF(U789&lt;&gt;"","Life history habit: "&amp;U789&amp;".","")</f>
        <v/>
      </c>
      <c r="CE789" s="41" t="str">
        <f>IF(V789&lt;&gt;"","Graminoid habit: "&amp;V789&amp;".","")</f>
        <v/>
      </c>
      <c r="CF789" s="41" t="str">
        <f>IF(W789&lt;&gt;"","Flower color: "&amp;W789&amp;".","")</f>
        <v/>
      </c>
      <c r="CG789" s="41" t="str">
        <f>IF(X789&lt;&gt;"","Height in centimeters: "&amp;X789&amp;".","")</f>
        <v/>
      </c>
      <c r="CH789" s="41" t="str">
        <f>IF(Y789&lt;&gt;"",Y789&amp;".","")</f>
        <v/>
      </c>
      <c r="CI789" s="41" t="str">
        <f t="shared" si="138"/>
        <v/>
      </c>
      <c r="CJ789" t="str">
        <f t="shared" si="139"/>
        <v/>
      </c>
      <c r="CK789" s="41" t="str">
        <f>IF(T789&lt;&gt;"","''habit'':"&amp;"''"&amp;T789&amp;"'',","")</f>
        <v/>
      </c>
      <c r="CL789" s="41" t="str">
        <f>IF(U789&lt;&gt;"","''life cycle habit'':"&amp;"''"&amp;U789&amp;"'',","")</f>
        <v/>
      </c>
      <c r="CM789" s="41" t="str">
        <f>IF(V789&lt;&gt;"","''graminoidHabit'':"&amp;"''"&amp;V789&amp;"'',","")</f>
        <v/>
      </c>
      <c r="CN789" s="41" t="str">
        <f>IF(W789&lt;&gt;"","''flower color'':"&amp;"''"&amp;W789&amp;"'',","")</f>
        <v/>
      </c>
      <c r="CO789" s="41" t="str">
        <f>IF(X789&lt;&gt;"","''heightInCentimeters'':"&amp;X789&amp;",","")</f>
        <v/>
      </c>
      <c r="CP789" s="41" t="str">
        <f>IF(Y789&lt;&gt;"",Y789,"")</f>
        <v/>
      </c>
      <c r="CQ789" s="41" t="str">
        <f t="shared" si="140"/>
        <v/>
      </c>
      <c r="CR789" s="42" t="str">
        <f t="shared" si="141"/>
        <v/>
      </c>
      <c r="CS789" t="str">
        <f t="shared" si="142"/>
        <v/>
      </c>
      <c r="CT789" t="str">
        <f>IF(L789="Y","tissue","")</f>
        <v/>
      </c>
      <c r="CU789" t="str">
        <f>IF(L789="Y","in collection","")</f>
        <v/>
      </c>
      <c r="CV789" t="str">
        <f>IF(L789="Y","dessicated","")</f>
        <v/>
      </c>
    </row>
    <row r="790" spans="1:100" ht="16.5" x14ac:dyDescent="0.3">
      <c r="A790" s="7"/>
      <c r="B790" s="19"/>
      <c r="C790" s="19"/>
      <c r="D790" s="19"/>
      <c r="E790" s="19"/>
      <c r="F790" s="19"/>
      <c r="G790" s="10"/>
      <c r="H790" s="14"/>
      <c r="I790" s="19"/>
      <c r="J790" s="19"/>
      <c r="K790" s="10"/>
      <c r="L790" s="19"/>
      <c r="M790" s="19"/>
      <c r="N790" s="19"/>
      <c r="O790" s="19"/>
      <c r="P790" s="19"/>
      <c r="Q790" s="24"/>
      <c r="R790" s="14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29"/>
      <c r="AL790" s="29"/>
      <c r="AM790" s="7"/>
      <c r="AN790" s="7"/>
      <c r="AO790" s="7"/>
      <c r="AP790" s="19"/>
      <c r="AQ790" s="19"/>
      <c r="AR790" s="19"/>
      <c r="AS790" s="14"/>
      <c r="AT790" s="19"/>
      <c r="AU790" s="19"/>
      <c r="AV790" s="19"/>
      <c r="AW790" s="14"/>
      <c r="AX790" s="19"/>
      <c r="AY790" s="19"/>
      <c r="AZ790" s="19"/>
      <c r="BA790" s="19"/>
      <c r="BB790" s="19"/>
      <c r="BC790" s="19"/>
      <c r="BD790" s="19"/>
      <c r="BE790" s="19"/>
      <c r="BF790" s="14"/>
      <c r="BG790" s="35" t="str">
        <f>IF(BB790&lt;&gt;"","&lt;a href='https://www.inaturalist.org/observations/"&amp;BB790&amp;" 'target='_blank' style='color: blue'&gt;iNaturalist Record: "&amp;BB790&amp;"&lt;/a&gt; ","")</f>
        <v/>
      </c>
      <c r="BH790" s="36" t="str">
        <f>IF(AT790&lt;&gt;"",AT790&amp;". ","")</f>
        <v/>
      </c>
      <c r="BI790" s="36" t="str">
        <f>IF(AV790&lt;&gt;"","Land use/disturbance history: "&amp;AV790&amp;". ","")</f>
        <v/>
      </c>
      <c r="BJ790" s="36" t="str">
        <f>IF(AW790&lt;&gt;"","Slope in degrees: "&amp;AW790&amp;". ","")</f>
        <v/>
      </c>
      <c r="BK790" s="36" t="str">
        <f>IF(AX790&lt;&gt;"","Slope aspect: "&amp;AX790&amp;". ","")</f>
        <v/>
      </c>
      <c r="BL790" s="36" t="str">
        <f>IF(AY790&lt;&gt;"","Soil description: "&amp;AY790&amp;". ","")</f>
        <v/>
      </c>
      <c r="BM790" s="36" t="str">
        <f>IF(BA790&lt;&gt;"","Terrain: "&amp;BA790&amp;". ","")</f>
        <v/>
      </c>
      <c r="BN790" s="36" t="str">
        <f t="shared" si="132"/>
        <v/>
      </c>
      <c r="BO790" t="str">
        <f t="shared" si="133"/>
        <v/>
      </c>
      <c r="BP790" t="str">
        <f>IF(BD790&lt;&gt;"","Permit: "&amp;BD790,"")</f>
        <v/>
      </c>
      <c r="BQ790" s="41" t="str">
        <f>IF(AA790="Abundant","Estimated frequency within viewshed: Abundant (&gt;500).",IF(AA790="Common","Estimated frequency within viewshed: Common (101-500).",IF(AA790="Frequent","Estimated frequency within viewshed: Frequent (11-100).",IF(AA790="Occasional","Estimated frequency within viewshed: Occasional (6-10).",IF(AA790="Rare","Estimated frequency within viewshed: Rare (1-5).","")))))</f>
        <v/>
      </c>
      <c r="BR790" s="41" t="str">
        <f>IF(B790&lt;&gt;"",B790&amp;". ","")</f>
        <v/>
      </c>
      <c r="BS790" s="41" t="str">
        <f>IF(M790="Same individual","Tissue sample collected.",IF(M790="Same population","Tissue sample collected from another individual in the same population.",""))</f>
        <v/>
      </c>
      <c r="BT790" s="41" t="str">
        <f>IF(R790&lt;&gt;"","Seed sample collected from "&amp;R790&amp;" plants within the same population.","")</f>
        <v/>
      </c>
      <c r="BU790" s="41" t="str">
        <f>IF(AB790&lt;&gt;"",AB790&amp;". ","")</f>
        <v/>
      </c>
      <c r="BV790" s="41" t="str">
        <f>IF(AE790&lt;&gt;"","Landowner: "&amp;AE790&amp;".","")</f>
        <v/>
      </c>
      <c r="BW790" s="41" t="str">
        <f>IF(AF790&lt;&gt;"","Element Occurrence ID: "&amp;AF790&amp;".","")</f>
        <v/>
      </c>
      <c r="BX790" s="41" t="str">
        <f t="shared" si="134"/>
        <v/>
      </c>
      <c r="BY790" t="str">
        <f t="shared" si="135"/>
        <v/>
      </c>
      <c r="BZ790" s="41" t="str">
        <f t="shared" si="136"/>
        <v/>
      </c>
      <c r="CA790" t="str">
        <f t="shared" si="137"/>
        <v/>
      </c>
      <c r="CB790" s="41" t="str">
        <f>IF(AU790&lt;&gt;"","Area immediately surrounding specimen: "&amp;AU790&amp;".","")</f>
        <v/>
      </c>
      <c r="CC790" s="41" t="str">
        <f>IF(T790&lt;&gt;"","Habit: "&amp;T790&amp;".","")</f>
        <v/>
      </c>
      <c r="CD790" s="41" t="str">
        <f>IF(U790&lt;&gt;"","Life history habit: "&amp;U790&amp;".","")</f>
        <v/>
      </c>
      <c r="CE790" s="41" t="str">
        <f>IF(V790&lt;&gt;"","Graminoid habit: "&amp;V790&amp;".","")</f>
        <v/>
      </c>
      <c r="CF790" s="41" t="str">
        <f>IF(W790&lt;&gt;"","Flower color: "&amp;W790&amp;".","")</f>
        <v/>
      </c>
      <c r="CG790" s="41" t="str">
        <f>IF(X790&lt;&gt;"","Height in centimeters: "&amp;X790&amp;".","")</f>
        <v/>
      </c>
      <c r="CH790" s="41" t="str">
        <f>IF(Y790&lt;&gt;"",Y790&amp;".","")</f>
        <v/>
      </c>
      <c r="CI790" s="41" t="str">
        <f t="shared" si="138"/>
        <v/>
      </c>
      <c r="CJ790" t="str">
        <f t="shared" si="139"/>
        <v/>
      </c>
      <c r="CK790" s="41" t="str">
        <f>IF(T790&lt;&gt;"","''habit'':"&amp;"''"&amp;T790&amp;"'',","")</f>
        <v/>
      </c>
      <c r="CL790" s="41" t="str">
        <f>IF(U790&lt;&gt;"","''life cycle habit'':"&amp;"''"&amp;U790&amp;"'',","")</f>
        <v/>
      </c>
      <c r="CM790" s="41" t="str">
        <f>IF(V790&lt;&gt;"","''graminoidHabit'':"&amp;"''"&amp;V790&amp;"'',","")</f>
        <v/>
      </c>
      <c r="CN790" s="41" t="str">
        <f>IF(W790&lt;&gt;"","''flower color'':"&amp;"''"&amp;W790&amp;"'',","")</f>
        <v/>
      </c>
      <c r="CO790" s="41" t="str">
        <f>IF(X790&lt;&gt;"","''heightInCentimeters'':"&amp;X790&amp;",","")</f>
        <v/>
      </c>
      <c r="CP790" s="41" t="str">
        <f>IF(Y790&lt;&gt;"",Y790,"")</f>
        <v/>
      </c>
      <c r="CQ790" s="41" t="str">
        <f t="shared" si="140"/>
        <v/>
      </c>
      <c r="CR790" s="42" t="str">
        <f t="shared" si="141"/>
        <v/>
      </c>
      <c r="CS790" t="str">
        <f t="shared" si="142"/>
        <v/>
      </c>
      <c r="CT790" t="str">
        <f>IF(L790="Y","tissue","")</f>
        <v/>
      </c>
      <c r="CU790" t="str">
        <f>IF(L790="Y","in collection","")</f>
        <v/>
      </c>
      <c r="CV790" t="str">
        <f>IF(L790="Y","dessicated","")</f>
        <v/>
      </c>
    </row>
    <row r="791" spans="1:100" ht="16.5" x14ac:dyDescent="0.3">
      <c r="A791" s="7"/>
      <c r="B791" s="19"/>
      <c r="C791" s="19"/>
      <c r="D791" s="19"/>
      <c r="E791" s="19"/>
      <c r="F791" s="19"/>
      <c r="G791" s="10"/>
      <c r="H791" s="14"/>
      <c r="I791" s="19"/>
      <c r="J791" s="19"/>
      <c r="K791" s="10"/>
      <c r="L791" s="19"/>
      <c r="M791" s="19"/>
      <c r="N791" s="19"/>
      <c r="O791" s="19"/>
      <c r="P791" s="19"/>
      <c r="Q791" s="24"/>
      <c r="R791" s="14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29"/>
      <c r="AL791" s="29"/>
      <c r="AM791" s="7"/>
      <c r="AN791" s="7"/>
      <c r="AO791" s="7"/>
      <c r="AP791" s="19"/>
      <c r="AQ791" s="19"/>
      <c r="AR791" s="19"/>
      <c r="AS791" s="14"/>
      <c r="AT791" s="19"/>
      <c r="AU791" s="19"/>
      <c r="AV791" s="19"/>
      <c r="AW791" s="14"/>
      <c r="AX791" s="19"/>
      <c r="AY791" s="19"/>
      <c r="AZ791" s="19"/>
      <c r="BA791" s="19"/>
      <c r="BB791" s="19"/>
      <c r="BC791" s="19"/>
      <c r="BD791" s="19"/>
      <c r="BE791" s="19"/>
      <c r="BF791" s="14"/>
      <c r="BG791" s="35" t="str">
        <f>IF(BB791&lt;&gt;"","&lt;a href='https://www.inaturalist.org/observations/"&amp;BB791&amp;" 'target='_blank' style='color: blue'&gt;iNaturalist Record: "&amp;BB791&amp;"&lt;/a&gt; ","")</f>
        <v/>
      </c>
      <c r="BH791" s="36" t="str">
        <f>IF(AT791&lt;&gt;"",AT791&amp;". ","")</f>
        <v/>
      </c>
      <c r="BI791" s="36" t="str">
        <f>IF(AV791&lt;&gt;"","Land use/disturbance history: "&amp;AV791&amp;". ","")</f>
        <v/>
      </c>
      <c r="BJ791" s="36" t="str">
        <f>IF(AW791&lt;&gt;"","Slope in degrees: "&amp;AW791&amp;". ","")</f>
        <v/>
      </c>
      <c r="BK791" s="36" t="str">
        <f>IF(AX791&lt;&gt;"","Slope aspect: "&amp;AX791&amp;". ","")</f>
        <v/>
      </c>
      <c r="BL791" s="36" t="str">
        <f>IF(AY791&lt;&gt;"","Soil description: "&amp;AY791&amp;". ","")</f>
        <v/>
      </c>
      <c r="BM791" s="36" t="str">
        <f>IF(BA791&lt;&gt;"","Terrain: "&amp;BA791&amp;". ","")</f>
        <v/>
      </c>
      <c r="BN791" s="36" t="str">
        <f t="shared" si="132"/>
        <v/>
      </c>
      <c r="BO791" t="str">
        <f t="shared" si="133"/>
        <v/>
      </c>
      <c r="BP791" t="str">
        <f>IF(BD791&lt;&gt;"","Permit: "&amp;BD791,"")</f>
        <v/>
      </c>
      <c r="BQ791" s="41" t="str">
        <f>IF(AA791="Abundant","Estimated frequency within viewshed: Abundant (&gt;500).",IF(AA791="Common","Estimated frequency within viewshed: Common (101-500).",IF(AA791="Frequent","Estimated frequency within viewshed: Frequent (11-100).",IF(AA791="Occasional","Estimated frequency within viewshed: Occasional (6-10).",IF(AA791="Rare","Estimated frequency within viewshed: Rare (1-5).","")))))</f>
        <v/>
      </c>
      <c r="BR791" s="41" t="str">
        <f>IF(B791&lt;&gt;"",B791&amp;". ","")</f>
        <v/>
      </c>
      <c r="BS791" s="41" t="str">
        <f>IF(M791="Same individual","Tissue sample collected.",IF(M791="Same population","Tissue sample collected from another individual in the same population.",""))</f>
        <v/>
      </c>
      <c r="BT791" s="41" t="str">
        <f>IF(R791&lt;&gt;"","Seed sample collected from "&amp;R791&amp;" plants within the same population.","")</f>
        <v/>
      </c>
      <c r="BU791" s="41" t="str">
        <f>IF(AB791&lt;&gt;"",AB791&amp;". ","")</f>
        <v/>
      </c>
      <c r="BV791" s="41" t="str">
        <f>IF(AE791&lt;&gt;"","Landowner: "&amp;AE791&amp;".","")</f>
        <v/>
      </c>
      <c r="BW791" s="41" t="str">
        <f>IF(AF791&lt;&gt;"","Element Occurrence ID: "&amp;AF791&amp;".","")</f>
        <v/>
      </c>
      <c r="BX791" s="41" t="str">
        <f t="shared" si="134"/>
        <v/>
      </c>
      <c r="BY791" t="str">
        <f t="shared" si="135"/>
        <v/>
      </c>
      <c r="BZ791" s="41" t="str">
        <f t="shared" si="136"/>
        <v/>
      </c>
      <c r="CA791" t="str">
        <f t="shared" si="137"/>
        <v/>
      </c>
      <c r="CB791" s="41" t="str">
        <f>IF(AU791&lt;&gt;"","Area immediately surrounding specimen: "&amp;AU791&amp;".","")</f>
        <v/>
      </c>
      <c r="CC791" s="41" t="str">
        <f>IF(T791&lt;&gt;"","Habit: "&amp;T791&amp;".","")</f>
        <v/>
      </c>
      <c r="CD791" s="41" t="str">
        <f>IF(U791&lt;&gt;"","Life history habit: "&amp;U791&amp;".","")</f>
        <v/>
      </c>
      <c r="CE791" s="41" t="str">
        <f>IF(V791&lt;&gt;"","Graminoid habit: "&amp;V791&amp;".","")</f>
        <v/>
      </c>
      <c r="CF791" s="41" t="str">
        <f>IF(W791&lt;&gt;"","Flower color: "&amp;W791&amp;".","")</f>
        <v/>
      </c>
      <c r="CG791" s="41" t="str">
        <f>IF(X791&lt;&gt;"","Height in centimeters: "&amp;X791&amp;".","")</f>
        <v/>
      </c>
      <c r="CH791" s="41" t="str">
        <f>IF(Y791&lt;&gt;"",Y791&amp;".","")</f>
        <v/>
      </c>
      <c r="CI791" s="41" t="str">
        <f t="shared" si="138"/>
        <v/>
      </c>
      <c r="CJ791" t="str">
        <f t="shared" si="139"/>
        <v/>
      </c>
      <c r="CK791" s="41" t="str">
        <f>IF(T791&lt;&gt;"","''habit'':"&amp;"''"&amp;T791&amp;"'',","")</f>
        <v/>
      </c>
      <c r="CL791" s="41" t="str">
        <f>IF(U791&lt;&gt;"","''life cycle habit'':"&amp;"''"&amp;U791&amp;"'',","")</f>
        <v/>
      </c>
      <c r="CM791" s="41" t="str">
        <f>IF(V791&lt;&gt;"","''graminoidHabit'':"&amp;"''"&amp;V791&amp;"'',","")</f>
        <v/>
      </c>
      <c r="CN791" s="41" t="str">
        <f>IF(W791&lt;&gt;"","''flower color'':"&amp;"''"&amp;W791&amp;"'',","")</f>
        <v/>
      </c>
      <c r="CO791" s="41" t="str">
        <f>IF(X791&lt;&gt;"","''heightInCentimeters'':"&amp;X791&amp;",","")</f>
        <v/>
      </c>
      <c r="CP791" s="41" t="str">
        <f>IF(Y791&lt;&gt;"",Y791,"")</f>
        <v/>
      </c>
      <c r="CQ791" s="41" t="str">
        <f t="shared" si="140"/>
        <v/>
      </c>
      <c r="CR791" s="42" t="str">
        <f t="shared" si="141"/>
        <v/>
      </c>
      <c r="CS791" t="str">
        <f t="shared" si="142"/>
        <v/>
      </c>
      <c r="CT791" t="str">
        <f>IF(L791="Y","tissue","")</f>
        <v/>
      </c>
      <c r="CU791" t="str">
        <f>IF(L791="Y","in collection","")</f>
        <v/>
      </c>
      <c r="CV791" t="str">
        <f>IF(L791="Y","dessicated","")</f>
        <v/>
      </c>
    </row>
    <row r="792" spans="1:100" ht="16.5" x14ac:dyDescent="0.3">
      <c r="A792" s="7"/>
      <c r="B792" s="19"/>
      <c r="C792" s="19"/>
      <c r="D792" s="19"/>
      <c r="E792" s="19"/>
      <c r="F792" s="19"/>
      <c r="G792" s="10"/>
      <c r="H792" s="14"/>
      <c r="I792" s="19"/>
      <c r="J792" s="19"/>
      <c r="K792" s="10"/>
      <c r="L792" s="19"/>
      <c r="M792" s="19"/>
      <c r="N792" s="19"/>
      <c r="O792" s="19"/>
      <c r="P792" s="19"/>
      <c r="Q792" s="24"/>
      <c r="R792" s="14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29"/>
      <c r="AL792" s="29"/>
      <c r="AM792" s="7"/>
      <c r="AN792" s="7"/>
      <c r="AO792" s="7"/>
      <c r="AP792" s="19"/>
      <c r="AQ792" s="19"/>
      <c r="AR792" s="19"/>
      <c r="AS792" s="14"/>
      <c r="AT792" s="19"/>
      <c r="AU792" s="19"/>
      <c r="AV792" s="19"/>
      <c r="AW792" s="14"/>
      <c r="AX792" s="19"/>
      <c r="AY792" s="19"/>
      <c r="AZ792" s="19"/>
      <c r="BA792" s="19"/>
      <c r="BB792" s="19"/>
      <c r="BC792" s="19"/>
      <c r="BD792" s="19"/>
      <c r="BE792" s="19"/>
      <c r="BF792" s="14"/>
      <c r="BG792" s="35" t="str">
        <f>IF(BB792&lt;&gt;"","&lt;a href='https://www.inaturalist.org/observations/"&amp;BB792&amp;" 'target='_blank' style='color: blue'&gt;iNaturalist Record: "&amp;BB792&amp;"&lt;/a&gt; ","")</f>
        <v/>
      </c>
      <c r="BH792" s="36" t="str">
        <f>IF(AT792&lt;&gt;"",AT792&amp;". ","")</f>
        <v/>
      </c>
      <c r="BI792" s="36" t="str">
        <f>IF(AV792&lt;&gt;"","Land use/disturbance history: "&amp;AV792&amp;". ","")</f>
        <v/>
      </c>
      <c r="BJ792" s="36" t="str">
        <f>IF(AW792&lt;&gt;"","Slope in degrees: "&amp;AW792&amp;". ","")</f>
        <v/>
      </c>
      <c r="BK792" s="36" t="str">
        <f>IF(AX792&lt;&gt;"","Slope aspect: "&amp;AX792&amp;". ","")</f>
        <v/>
      </c>
      <c r="BL792" s="36" t="str">
        <f>IF(AY792&lt;&gt;"","Soil description: "&amp;AY792&amp;". ","")</f>
        <v/>
      </c>
      <c r="BM792" s="36" t="str">
        <f>IF(BA792&lt;&gt;"","Terrain: "&amp;BA792&amp;". ","")</f>
        <v/>
      </c>
      <c r="BN792" s="36" t="str">
        <f t="shared" si="132"/>
        <v/>
      </c>
      <c r="BO792" t="str">
        <f t="shared" si="133"/>
        <v/>
      </c>
      <c r="BP792" t="str">
        <f>IF(BD792&lt;&gt;"","Permit: "&amp;BD792,"")</f>
        <v/>
      </c>
      <c r="BQ792" s="41" t="str">
        <f>IF(AA792="Abundant","Estimated frequency within viewshed: Abundant (&gt;500).",IF(AA792="Common","Estimated frequency within viewshed: Common (101-500).",IF(AA792="Frequent","Estimated frequency within viewshed: Frequent (11-100).",IF(AA792="Occasional","Estimated frequency within viewshed: Occasional (6-10).",IF(AA792="Rare","Estimated frequency within viewshed: Rare (1-5).","")))))</f>
        <v/>
      </c>
      <c r="BR792" s="41" t="str">
        <f>IF(B792&lt;&gt;"",B792&amp;". ","")</f>
        <v/>
      </c>
      <c r="BS792" s="41" t="str">
        <f>IF(M792="Same individual","Tissue sample collected.",IF(M792="Same population","Tissue sample collected from another individual in the same population.",""))</f>
        <v/>
      </c>
      <c r="BT792" s="41" t="str">
        <f>IF(R792&lt;&gt;"","Seed sample collected from "&amp;R792&amp;" plants within the same population.","")</f>
        <v/>
      </c>
      <c r="BU792" s="41" t="str">
        <f>IF(AB792&lt;&gt;"",AB792&amp;". ","")</f>
        <v/>
      </c>
      <c r="BV792" s="41" t="str">
        <f>IF(AE792&lt;&gt;"","Landowner: "&amp;AE792&amp;".","")</f>
        <v/>
      </c>
      <c r="BW792" s="41" t="str">
        <f>IF(AF792&lt;&gt;"","Element Occurrence ID: "&amp;AF792&amp;".","")</f>
        <v/>
      </c>
      <c r="BX792" s="41" t="str">
        <f t="shared" si="134"/>
        <v/>
      </c>
      <c r="BY792" t="str">
        <f t="shared" si="135"/>
        <v/>
      </c>
      <c r="BZ792" s="41" t="str">
        <f t="shared" si="136"/>
        <v/>
      </c>
      <c r="CA792" t="str">
        <f t="shared" si="137"/>
        <v/>
      </c>
      <c r="CB792" s="41" t="str">
        <f>IF(AU792&lt;&gt;"","Area immediately surrounding specimen: "&amp;AU792&amp;".","")</f>
        <v/>
      </c>
      <c r="CC792" s="41" t="str">
        <f>IF(T792&lt;&gt;"","Habit: "&amp;T792&amp;".","")</f>
        <v/>
      </c>
      <c r="CD792" s="41" t="str">
        <f>IF(U792&lt;&gt;"","Life history habit: "&amp;U792&amp;".","")</f>
        <v/>
      </c>
      <c r="CE792" s="41" t="str">
        <f>IF(V792&lt;&gt;"","Graminoid habit: "&amp;V792&amp;".","")</f>
        <v/>
      </c>
      <c r="CF792" s="41" t="str">
        <f>IF(W792&lt;&gt;"","Flower color: "&amp;W792&amp;".","")</f>
        <v/>
      </c>
      <c r="CG792" s="41" t="str">
        <f>IF(X792&lt;&gt;"","Height in centimeters: "&amp;X792&amp;".","")</f>
        <v/>
      </c>
      <c r="CH792" s="41" t="str">
        <f>IF(Y792&lt;&gt;"",Y792&amp;".","")</f>
        <v/>
      </c>
      <c r="CI792" s="41" t="str">
        <f t="shared" si="138"/>
        <v/>
      </c>
      <c r="CJ792" t="str">
        <f t="shared" si="139"/>
        <v/>
      </c>
      <c r="CK792" s="41" t="str">
        <f>IF(T792&lt;&gt;"","''habit'':"&amp;"''"&amp;T792&amp;"'',","")</f>
        <v/>
      </c>
      <c r="CL792" s="41" t="str">
        <f>IF(U792&lt;&gt;"","''life cycle habit'':"&amp;"''"&amp;U792&amp;"'',","")</f>
        <v/>
      </c>
      <c r="CM792" s="41" t="str">
        <f>IF(V792&lt;&gt;"","''graminoidHabit'':"&amp;"''"&amp;V792&amp;"'',","")</f>
        <v/>
      </c>
      <c r="CN792" s="41" t="str">
        <f>IF(W792&lt;&gt;"","''flower color'':"&amp;"''"&amp;W792&amp;"'',","")</f>
        <v/>
      </c>
      <c r="CO792" s="41" t="str">
        <f>IF(X792&lt;&gt;"","''heightInCentimeters'':"&amp;X792&amp;",","")</f>
        <v/>
      </c>
      <c r="CP792" s="41" t="str">
        <f>IF(Y792&lt;&gt;"",Y792,"")</f>
        <v/>
      </c>
      <c r="CQ792" s="41" t="str">
        <f t="shared" si="140"/>
        <v/>
      </c>
      <c r="CR792" s="42" t="str">
        <f t="shared" si="141"/>
        <v/>
      </c>
      <c r="CS792" t="str">
        <f t="shared" si="142"/>
        <v/>
      </c>
      <c r="CT792" t="str">
        <f>IF(L792="Y","tissue","")</f>
        <v/>
      </c>
      <c r="CU792" t="str">
        <f>IF(L792="Y","in collection","")</f>
        <v/>
      </c>
      <c r="CV792" t="str">
        <f>IF(L792="Y","dessicated","")</f>
        <v/>
      </c>
    </row>
    <row r="793" spans="1:100" ht="16.5" x14ac:dyDescent="0.3">
      <c r="A793" s="7"/>
      <c r="B793" s="19"/>
      <c r="C793" s="19"/>
      <c r="D793" s="19"/>
      <c r="E793" s="19"/>
      <c r="F793" s="19"/>
      <c r="G793" s="10"/>
      <c r="H793" s="14"/>
      <c r="I793" s="19"/>
      <c r="J793" s="19"/>
      <c r="K793" s="10"/>
      <c r="L793" s="19"/>
      <c r="M793" s="19"/>
      <c r="N793" s="19"/>
      <c r="O793" s="19"/>
      <c r="P793" s="19"/>
      <c r="Q793" s="24"/>
      <c r="R793" s="14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29"/>
      <c r="AL793" s="29"/>
      <c r="AM793" s="7"/>
      <c r="AN793" s="7"/>
      <c r="AO793" s="7"/>
      <c r="AP793" s="19"/>
      <c r="AQ793" s="19"/>
      <c r="AR793" s="19"/>
      <c r="AS793" s="14"/>
      <c r="AT793" s="19"/>
      <c r="AU793" s="19"/>
      <c r="AV793" s="19"/>
      <c r="AW793" s="14"/>
      <c r="AX793" s="19"/>
      <c r="AY793" s="19"/>
      <c r="AZ793" s="19"/>
      <c r="BA793" s="19"/>
      <c r="BB793" s="19"/>
      <c r="BC793" s="19"/>
      <c r="BD793" s="19"/>
      <c r="BE793" s="19"/>
      <c r="BF793" s="14"/>
      <c r="BG793" s="35" t="str">
        <f>IF(BB793&lt;&gt;"","&lt;a href='https://www.inaturalist.org/observations/"&amp;BB793&amp;" 'target='_blank' style='color: blue'&gt;iNaturalist Record: "&amp;BB793&amp;"&lt;/a&gt; ","")</f>
        <v/>
      </c>
      <c r="BH793" s="36" t="str">
        <f>IF(AT793&lt;&gt;"",AT793&amp;". ","")</f>
        <v/>
      </c>
      <c r="BI793" s="36" t="str">
        <f>IF(AV793&lt;&gt;"","Land use/disturbance history: "&amp;AV793&amp;". ","")</f>
        <v/>
      </c>
      <c r="BJ793" s="36" t="str">
        <f>IF(AW793&lt;&gt;"","Slope in degrees: "&amp;AW793&amp;". ","")</f>
        <v/>
      </c>
      <c r="BK793" s="36" t="str">
        <f>IF(AX793&lt;&gt;"","Slope aspect: "&amp;AX793&amp;". ","")</f>
        <v/>
      </c>
      <c r="BL793" s="36" t="str">
        <f>IF(AY793&lt;&gt;"","Soil description: "&amp;AY793&amp;". ","")</f>
        <v/>
      </c>
      <c r="BM793" s="36" t="str">
        <f>IF(BA793&lt;&gt;"","Terrain: "&amp;BA793&amp;". ","")</f>
        <v/>
      </c>
      <c r="BN793" s="36" t="str">
        <f t="shared" si="132"/>
        <v/>
      </c>
      <c r="BO793" t="str">
        <f t="shared" si="133"/>
        <v/>
      </c>
      <c r="BP793" t="str">
        <f>IF(BD793&lt;&gt;"","Permit: "&amp;BD793,"")</f>
        <v/>
      </c>
      <c r="BQ793" s="41" t="str">
        <f>IF(AA793="Abundant","Estimated frequency within viewshed: Abundant (&gt;500).",IF(AA793="Common","Estimated frequency within viewshed: Common (101-500).",IF(AA793="Frequent","Estimated frequency within viewshed: Frequent (11-100).",IF(AA793="Occasional","Estimated frequency within viewshed: Occasional (6-10).",IF(AA793="Rare","Estimated frequency within viewshed: Rare (1-5).","")))))</f>
        <v/>
      </c>
      <c r="BR793" s="41" t="str">
        <f>IF(B793&lt;&gt;"",B793&amp;". ","")</f>
        <v/>
      </c>
      <c r="BS793" s="41" t="str">
        <f>IF(M793="Same individual","Tissue sample collected.",IF(M793="Same population","Tissue sample collected from another individual in the same population.",""))</f>
        <v/>
      </c>
      <c r="BT793" s="41" t="str">
        <f>IF(R793&lt;&gt;"","Seed sample collected from "&amp;R793&amp;" plants within the same population.","")</f>
        <v/>
      </c>
      <c r="BU793" s="41" t="str">
        <f>IF(AB793&lt;&gt;"",AB793&amp;". ","")</f>
        <v/>
      </c>
      <c r="BV793" s="41" t="str">
        <f>IF(AE793&lt;&gt;"","Landowner: "&amp;AE793&amp;".","")</f>
        <v/>
      </c>
      <c r="BW793" s="41" t="str">
        <f>IF(AF793&lt;&gt;"","Element Occurrence ID: "&amp;AF793&amp;".","")</f>
        <v/>
      </c>
      <c r="BX793" s="41" t="str">
        <f t="shared" si="134"/>
        <v/>
      </c>
      <c r="BY793" t="str">
        <f t="shared" si="135"/>
        <v/>
      </c>
      <c r="BZ793" s="41" t="str">
        <f t="shared" si="136"/>
        <v/>
      </c>
      <c r="CA793" t="str">
        <f t="shared" si="137"/>
        <v/>
      </c>
      <c r="CB793" s="41" t="str">
        <f>IF(AU793&lt;&gt;"","Area immediately surrounding specimen: "&amp;AU793&amp;".","")</f>
        <v/>
      </c>
      <c r="CC793" s="41" t="str">
        <f>IF(T793&lt;&gt;"","Habit: "&amp;T793&amp;".","")</f>
        <v/>
      </c>
      <c r="CD793" s="41" t="str">
        <f>IF(U793&lt;&gt;"","Life history habit: "&amp;U793&amp;".","")</f>
        <v/>
      </c>
      <c r="CE793" s="41" t="str">
        <f>IF(V793&lt;&gt;"","Graminoid habit: "&amp;V793&amp;".","")</f>
        <v/>
      </c>
      <c r="CF793" s="41" t="str">
        <f>IF(W793&lt;&gt;"","Flower color: "&amp;W793&amp;".","")</f>
        <v/>
      </c>
      <c r="CG793" s="41" t="str">
        <f>IF(X793&lt;&gt;"","Height in centimeters: "&amp;X793&amp;".","")</f>
        <v/>
      </c>
      <c r="CH793" s="41" t="str">
        <f>IF(Y793&lt;&gt;"",Y793&amp;".","")</f>
        <v/>
      </c>
      <c r="CI793" s="41" t="str">
        <f t="shared" si="138"/>
        <v/>
      </c>
      <c r="CJ793" t="str">
        <f t="shared" si="139"/>
        <v/>
      </c>
      <c r="CK793" s="41" t="str">
        <f>IF(T793&lt;&gt;"","''habit'':"&amp;"''"&amp;T793&amp;"'',","")</f>
        <v/>
      </c>
      <c r="CL793" s="41" t="str">
        <f>IF(U793&lt;&gt;"","''life cycle habit'':"&amp;"''"&amp;U793&amp;"'',","")</f>
        <v/>
      </c>
      <c r="CM793" s="41" t="str">
        <f>IF(V793&lt;&gt;"","''graminoidHabit'':"&amp;"''"&amp;V793&amp;"'',","")</f>
        <v/>
      </c>
      <c r="CN793" s="41" t="str">
        <f>IF(W793&lt;&gt;"","''flower color'':"&amp;"''"&amp;W793&amp;"'',","")</f>
        <v/>
      </c>
      <c r="CO793" s="41" t="str">
        <f>IF(X793&lt;&gt;"","''heightInCentimeters'':"&amp;X793&amp;",","")</f>
        <v/>
      </c>
      <c r="CP793" s="41" t="str">
        <f>IF(Y793&lt;&gt;"",Y793,"")</f>
        <v/>
      </c>
      <c r="CQ793" s="41" t="str">
        <f t="shared" si="140"/>
        <v/>
      </c>
      <c r="CR793" s="42" t="str">
        <f t="shared" si="141"/>
        <v/>
      </c>
      <c r="CS793" t="str">
        <f t="shared" si="142"/>
        <v/>
      </c>
      <c r="CT793" t="str">
        <f>IF(L793="Y","tissue","")</f>
        <v/>
      </c>
      <c r="CU793" t="str">
        <f>IF(L793="Y","in collection","")</f>
        <v/>
      </c>
      <c r="CV793" t="str">
        <f>IF(L793="Y","dessicated","")</f>
        <v/>
      </c>
    </row>
    <row r="794" spans="1:100" ht="16.5" x14ac:dyDescent="0.3">
      <c r="A794" s="7"/>
      <c r="B794" s="19"/>
      <c r="C794" s="19"/>
      <c r="D794" s="19"/>
      <c r="E794" s="19"/>
      <c r="F794" s="19"/>
      <c r="G794" s="10"/>
      <c r="H794" s="14"/>
      <c r="I794" s="19"/>
      <c r="J794" s="19"/>
      <c r="K794" s="10"/>
      <c r="L794" s="19"/>
      <c r="M794" s="19"/>
      <c r="N794" s="19"/>
      <c r="O794" s="19"/>
      <c r="P794" s="19"/>
      <c r="Q794" s="24"/>
      <c r="R794" s="14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29"/>
      <c r="AL794" s="29"/>
      <c r="AM794" s="7"/>
      <c r="AN794" s="7"/>
      <c r="AO794" s="7"/>
      <c r="AP794" s="19"/>
      <c r="AQ794" s="19"/>
      <c r="AR794" s="19"/>
      <c r="AS794" s="14"/>
      <c r="AT794" s="19"/>
      <c r="AU794" s="19"/>
      <c r="AV794" s="19"/>
      <c r="AW794" s="14"/>
      <c r="AX794" s="19"/>
      <c r="AY794" s="19"/>
      <c r="AZ794" s="19"/>
      <c r="BA794" s="19"/>
      <c r="BB794" s="19"/>
      <c r="BC794" s="19"/>
      <c r="BD794" s="19"/>
      <c r="BE794" s="19"/>
      <c r="BF794" s="14"/>
      <c r="BG794" s="35" t="str">
        <f>IF(BB794&lt;&gt;"","&lt;a href='https://www.inaturalist.org/observations/"&amp;BB794&amp;" 'target='_blank' style='color: blue'&gt;iNaturalist Record: "&amp;BB794&amp;"&lt;/a&gt; ","")</f>
        <v/>
      </c>
      <c r="BH794" s="36" t="str">
        <f>IF(AT794&lt;&gt;"",AT794&amp;". ","")</f>
        <v/>
      </c>
      <c r="BI794" s="36" t="str">
        <f>IF(AV794&lt;&gt;"","Land use/disturbance history: "&amp;AV794&amp;". ","")</f>
        <v/>
      </c>
      <c r="BJ794" s="36" t="str">
        <f>IF(AW794&lt;&gt;"","Slope in degrees: "&amp;AW794&amp;". ","")</f>
        <v/>
      </c>
      <c r="BK794" s="36" t="str">
        <f>IF(AX794&lt;&gt;"","Slope aspect: "&amp;AX794&amp;". ","")</f>
        <v/>
      </c>
      <c r="BL794" s="36" t="str">
        <f>IF(AY794&lt;&gt;"","Soil description: "&amp;AY794&amp;". ","")</f>
        <v/>
      </c>
      <c r="BM794" s="36" t="str">
        <f>IF(BA794&lt;&gt;"","Terrain: "&amp;BA794&amp;". ","")</f>
        <v/>
      </c>
      <c r="BN794" s="36" t="str">
        <f t="shared" si="132"/>
        <v/>
      </c>
      <c r="BO794" t="str">
        <f t="shared" si="133"/>
        <v/>
      </c>
      <c r="BP794" t="str">
        <f>IF(BD794&lt;&gt;"","Permit: "&amp;BD794,"")</f>
        <v/>
      </c>
      <c r="BQ794" s="41" t="str">
        <f>IF(AA794="Abundant","Estimated frequency within viewshed: Abundant (&gt;500).",IF(AA794="Common","Estimated frequency within viewshed: Common (101-500).",IF(AA794="Frequent","Estimated frequency within viewshed: Frequent (11-100).",IF(AA794="Occasional","Estimated frequency within viewshed: Occasional (6-10).",IF(AA794="Rare","Estimated frequency within viewshed: Rare (1-5).","")))))</f>
        <v/>
      </c>
      <c r="BR794" s="41" t="str">
        <f>IF(B794&lt;&gt;"",B794&amp;". ","")</f>
        <v/>
      </c>
      <c r="BS794" s="41" t="str">
        <f>IF(M794="Same individual","Tissue sample collected.",IF(M794="Same population","Tissue sample collected from another individual in the same population.",""))</f>
        <v/>
      </c>
      <c r="BT794" s="41" t="str">
        <f>IF(R794&lt;&gt;"","Seed sample collected from "&amp;R794&amp;" plants within the same population.","")</f>
        <v/>
      </c>
      <c r="BU794" s="41" t="str">
        <f>IF(AB794&lt;&gt;"",AB794&amp;". ","")</f>
        <v/>
      </c>
      <c r="BV794" s="41" t="str">
        <f>IF(AE794&lt;&gt;"","Landowner: "&amp;AE794&amp;".","")</f>
        <v/>
      </c>
      <c r="BW794" s="41" t="str">
        <f>IF(AF794&lt;&gt;"","Element Occurrence ID: "&amp;AF794&amp;".","")</f>
        <v/>
      </c>
      <c r="BX794" s="41" t="str">
        <f t="shared" si="134"/>
        <v/>
      </c>
      <c r="BY794" t="str">
        <f t="shared" si="135"/>
        <v/>
      </c>
      <c r="BZ794" s="41" t="str">
        <f t="shared" si="136"/>
        <v/>
      </c>
      <c r="CA794" t="str">
        <f t="shared" si="137"/>
        <v/>
      </c>
      <c r="CB794" s="41" t="str">
        <f>IF(AU794&lt;&gt;"","Area immediately surrounding specimen: "&amp;AU794&amp;".","")</f>
        <v/>
      </c>
      <c r="CC794" s="41" t="str">
        <f>IF(T794&lt;&gt;"","Habit: "&amp;T794&amp;".","")</f>
        <v/>
      </c>
      <c r="CD794" s="41" t="str">
        <f>IF(U794&lt;&gt;"","Life history habit: "&amp;U794&amp;".","")</f>
        <v/>
      </c>
      <c r="CE794" s="41" t="str">
        <f>IF(V794&lt;&gt;"","Graminoid habit: "&amp;V794&amp;".","")</f>
        <v/>
      </c>
      <c r="CF794" s="41" t="str">
        <f>IF(W794&lt;&gt;"","Flower color: "&amp;W794&amp;".","")</f>
        <v/>
      </c>
      <c r="CG794" s="41" t="str">
        <f>IF(X794&lt;&gt;"","Height in centimeters: "&amp;X794&amp;".","")</f>
        <v/>
      </c>
      <c r="CH794" s="41" t="str">
        <f>IF(Y794&lt;&gt;"",Y794&amp;".","")</f>
        <v/>
      </c>
      <c r="CI794" s="41" t="str">
        <f t="shared" si="138"/>
        <v/>
      </c>
      <c r="CJ794" t="str">
        <f t="shared" si="139"/>
        <v/>
      </c>
      <c r="CK794" s="41" t="str">
        <f>IF(T794&lt;&gt;"","''habit'':"&amp;"''"&amp;T794&amp;"'',","")</f>
        <v/>
      </c>
      <c r="CL794" s="41" t="str">
        <f>IF(U794&lt;&gt;"","''life cycle habit'':"&amp;"''"&amp;U794&amp;"'',","")</f>
        <v/>
      </c>
      <c r="CM794" s="41" t="str">
        <f>IF(V794&lt;&gt;"","''graminoidHabit'':"&amp;"''"&amp;V794&amp;"'',","")</f>
        <v/>
      </c>
      <c r="CN794" s="41" t="str">
        <f>IF(W794&lt;&gt;"","''flower color'':"&amp;"''"&amp;W794&amp;"'',","")</f>
        <v/>
      </c>
      <c r="CO794" s="41" t="str">
        <f>IF(X794&lt;&gt;"","''heightInCentimeters'':"&amp;X794&amp;",","")</f>
        <v/>
      </c>
      <c r="CP794" s="41" t="str">
        <f>IF(Y794&lt;&gt;"",Y794,"")</f>
        <v/>
      </c>
      <c r="CQ794" s="41" t="str">
        <f t="shared" si="140"/>
        <v/>
      </c>
      <c r="CR794" s="42" t="str">
        <f t="shared" si="141"/>
        <v/>
      </c>
      <c r="CS794" t="str">
        <f t="shared" si="142"/>
        <v/>
      </c>
      <c r="CT794" t="str">
        <f>IF(L794="Y","tissue","")</f>
        <v/>
      </c>
      <c r="CU794" t="str">
        <f>IF(L794="Y","in collection","")</f>
        <v/>
      </c>
      <c r="CV794" t="str">
        <f>IF(L794="Y","dessicated","")</f>
        <v/>
      </c>
    </row>
    <row r="795" spans="1:100" ht="16.5" x14ac:dyDescent="0.3">
      <c r="A795" s="7"/>
      <c r="B795" s="19"/>
      <c r="C795" s="19"/>
      <c r="D795" s="19"/>
      <c r="E795" s="19"/>
      <c r="F795" s="19"/>
      <c r="G795" s="10"/>
      <c r="H795" s="14"/>
      <c r="I795" s="19"/>
      <c r="J795" s="19"/>
      <c r="K795" s="10"/>
      <c r="L795" s="19"/>
      <c r="M795" s="19"/>
      <c r="N795" s="19"/>
      <c r="O795" s="19"/>
      <c r="P795" s="19"/>
      <c r="Q795" s="24"/>
      <c r="R795" s="14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29"/>
      <c r="AL795" s="29"/>
      <c r="AM795" s="7"/>
      <c r="AN795" s="7"/>
      <c r="AO795" s="7"/>
      <c r="AP795" s="19"/>
      <c r="AQ795" s="19"/>
      <c r="AR795" s="19"/>
      <c r="AS795" s="14"/>
      <c r="AT795" s="19"/>
      <c r="AU795" s="19"/>
      <c r="AV795" s="19"/>
      <c r="AW795" s="14"/>
      <c r="AX795" s="19"/>
      <c r="AY795" s="19"/>
      <c r="AZ795" s="19"/>
      <c r="BA795" s="19"/>
      <c r="BB795" s="19"/>
      <c r="BC795" s="19"/>
      <c r="BD795" s="19"/>
      <c r="BE795" s="19"/>
      <c r="BF795" s="14"/>
      <c r="BG795" s="35" t="str">
        <f>IF(BB795&lt;&gt;"","&lt;a href='https://www.inaturalist.org/observations/"&amp;BB795&amp;" 'target='_blank' style='color: blue'&gt;iNaturalist Record: "&amp;BB795&amp;"&lt;/a&gt; ","")</f>
        <v/>
      </c>
      <c r="BH795" s="36" t="str">
        <f>IF(AT795&lt;&gt;"",AT795&amp;". ","")</f>
        <v/>
      </c>
      <c r="BI795" s="36" t="str">
        <f>IF(AV795&lt;&gt;"","Land use/disturbance history: "&amp;AV795&amp;". ","")</f>
        <v/>
      </c>
      <c r="BJ795" s="36" t="str">
        <f>IF(AW795&lt;&gt;"","Slope in degrees: "&amp;AW795&amp;". ","")</f>
        <v/>
      </c>
      <c r="BK795" s="36" t="str">
        <f>IF(AX795&lt;&gt;"","Slope aspect: "&amp;AX795&amp;". ","")</f>
        <v/>
      </c>
      <c r="BL795" s="36" t="str">
        <f>IF(AY795&lt;&gt;"","Soil description: "&amp;AY795&amp;". ","")</f>
        <v/>
      </c>
      <c r="BM795" s="36" t="str">
        <f>IF(BA795&lt;&gt;"","Terrain: "&amp;BA795&amp;". ","")</f>
        <v/>
      </c>
      <c r="BN795" s="36" t="str">
        <f t="shared" si="132"/>
        <v/>
      </c>
      <c r="BO795" t="str">
        <f t="shared" si="133"/>
        <v/>
      </c>
      <c r="BP795" t="str">
        <f>IF(BD795&lt;&gt;"","Permit: "&amp;BD795,"")</f>
        <v/>
      </c>
      <c r="BQ795" s="41" t="str">
        <f>IF(AA795="Abundant","Estimated frequency within viewshed: Abundant (&gt;500).",IF(AA795="Common","Estimated frequency within viewshed: Common (101-500).",IF(AA795="Frequent","Estimated frequency within viewshed: Frequent (11-100).",IF(AA795="Occasional","Estimated frequency within viewshed: Occasional (6-10).",IF(AA795="Rare","Estimated frequency within viewshed: Rare (1-5).","")))))</f>
        <v/>
      </c>
      <c r="BR795" s="41" t="str">
        <f>IF(B795&lt;&gt;"",B795&amp;". ","")</f>
        <v/>
      </c>
      <c r="BS795" s="41" t="str">
        <f>IF(M795="Same individual","Tissue sample collected.",IF(M795="Same population","Tissue sample collected from another individual in the same population.",""))</f>
        <v/>
      </c>
      <c r="BT795" s="41" t="str">
        <f>IF(R795&lt;&gt;"","Seed sample collected from "&amp;R795&amp;" plants within the same population.","")</f>
        <v/>
      </c>
      <c r="BU795" s="41" t="str">
        <f>IF(AB795&lt;&gt;"",AB795&amp;". ","")</f>
        <v/>
      </c>
      <c r="BV795" s="41" t="str">
        <f>IF(AE795&lt;&gt;"","Landowner: "&amp;AE795&amp;".","")</f>
        <v/>
      </c>
      <c r="BW795" s="41" t="str">
        <f>IF(AF795&lt;&gt;"","Element Occurrence ID: "&amp;AF795&amp;".","")</f>
        <v/>
      </c>
      <c r="BX795" s="41" t="str">
        <f t="shared" si="134"/>
        <v/>
      </c>
      <c r="BY795" t="str">
        <f t="shared" si="135"/>
        <v/>
      </c>
      <c r="BZ795" s="41" t="str">
        <f t="shared" si="136"/>
        <v/>
      </c>
      <c r="CA795" t="str">
        <f t="shared" si="137"/>
        <v/>
      </c>
      <c r="CB795" s="41" t="str">
        <f>IF(AU795&lt;&gt;"","Area immediately surrounding specimen: "&amp;AU795&amp;".","")</f>
        <v/>
      </c>
      <c r="CC795" s="41" t="str">
        <f>IF(T795&lt;&gt;"","Habit: "&amp;T795&amp;".","")</f>
        <v/>
      </c>
      <c r="CD795" s="41" t="str">
        <f>IF(U795&lt;&gt;"","Life history habit: "&amp;U795&amp;".","")</f>
        <v/>
      </c>
      <c r="CE795" s="41" t="str">
        <f>IF(V795&lt;&gt;"","Graminoid habit: "&amp;V795&amp;".","")</f>
        <v/>
      </c>
      <c r="CF795" s="41" t="str">
        <f>IF(W795&lt;&gt;"","Flower color: "&amp;W795&amp;".","")</f>
        <v/>
      </c>
      <c r="CG795" s="41" t="str">
        <f>IF(X795&lt;&gt;"","Height in centimeters: "&amp;X795&amp;".","")</f>
        <v/>
      </c>
      <c r="CH795" s="41" t="str">
        <f>IF(Y795&lt;&gt;"",Y795&amp;".","")</f>
        <v/>
      </c>
      <c r="CI795" s="41" t="str">
        <f t="shared" si="138"/>
        <v/>
      </c>
      <c r="CJ795" t="str">
        <f t="shared" si="139"/>
        <v/>
      </c>
      <c r="CK795" s="41" t="str">
        <f>IF(T795&lt;&gt;"","''habit'':"&amp;"''"&amp;T795&amp;"'',","")</f>
        <v/>
      </c>
      <c r="CL795" s="41" t="str">
        <f>IF(U795&lt;&gt;"","''life cycle habit'':"&amp;"''"&amp;U795&amp;"'',","")</f>
        <v/>
      </c>
      <c r="CM795" s="41" t="str">
        <f>IF(V795&lt;&gt;"","''graminoidHabit'':"&amp;"''"&amp;V795&amp;"'',","")</f>
        <v/>
      </c>
      <c r="CN795" s="41" t="str">
        <f>IF(W795&lt;&gt;"","''flower color'':"&amp;"''"&amp;W795&amp;"'',","")</f>
        <v/>
      </c>
      <c r="CO795" s="41" t="str">
        <f>IF(X795&lt;&gt;"","''heightInCentimeters'':"&amp;X795&amp;",","")</f>
        <v/>
      </c>
      <c r="CP795" s="41" t="str">
        <f>IF(Y795&lt;&gt;"",Y795,"")</f>
        <v/>
      </c>
      <c r="CQ795" s="41" t="str">
        <f t="shared" si="140"/>
        <v/>
      </c>
      <c r="CR795" s="42" t="str">
        <f t="shared" si="141"/>
        <v/>
      </c>
      <c r="CS795" t="str">
        <f t="shared" si="142"/>
        <v/>
      </c>
      <c r="CT795" t="str">
        <f>IF(L795="Y","tissue","")</f>
        <v/>
      </c>
      <c r="CU795" t="str">
        <f>IF(L795="Y","in collection","")</f>
        <v/>
      </c>
      <c r="CV795" t="str">
        <f>IF(L795="Y","dessicated","")</f>
        <v/>
      </c>
    </row>
    <row r="796" spans="1:100" ht="16.5" x14ac:dyDescent="0.3">
      <c r="A796" s="7"/>
      <c r="B796" s="19"/>
      <c r="C796" s="19"/>
      <c r="D796" s="19"/>
      <c r="E796" s="19"/>
      <c r="F796" s="19"/>
      <c r="G796" s="10"/>
      <c r="H796" s="14"/>
      <c r="I796" s="19"/>
      <c r="J796" s="19"/>
      <c r="K796" s="10"/>
      <c r="L796" s="19"/>
      <c r="M796" s="19"/>
      <c r="N796" s="19"/>
      <c r="O796" s="19"/>
      <c r="P796" s="19"/>
      <c r="Q796" s="24"/>
      <c r="R796" s="14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29"/>
      <c r="AL796" s="29"/>
      <c r="AM796" s="7"/>
      <c r="AN796" s="7"/>
      <c r="AO796" s="7"/>
      <c r="AP796" s="19"/>
      <c r="AQ796" s="19"/>
      <c r="AR796" s="19"/>
      <c r="AS796" s="14"/>
      <c r="AT796" s="19"/>
      <c r="AU796" s="19"/>
      <c r="AV796" s="19"/>
      <c r="AW796" s="14"/>
      <c r="AX796" s="19"/>
      <c r="AY796" s="19"/>
      <c r="AZ796" s="19"/>
      <c r="BA796" s="19"/>
      <c r="BB796" s="19"/>
      <c r="BC796" s="19"/>
      <c r="BD796" s="19"/>
      <c r="BE796" s="19"/>
      <c r="BF796" s="14"/>
      <c r="BG796" s="35" t="str">
        <f>IF(BB796&lt;&gt;"","&lt;a href='https://www.inaturalist.org/observations/"&amp;BB796&amp;" 'target='_blank' style='color: blue'&gt;iNaturalist Record: "&amp;BB796&amp;"&lt;/a&gt; ","")</f>
        <v/>
      </c>
      <c r="BH796" s="36" t="str">
        <f>IF(AT796&lt;&gt;"",AT796&amp;". ","")</f>
        <v/>
      </c>
      <c r="BI796" s="36" t="str">
        <f>IF(AV796&lt;&gt;"","Land use/disturbance history: "&amp;AV796&amp;". ","")</f>
        <v/>
      </c>
      <c r="BJ796" s="36" t="str">
        <f>IF(AW796&lt;&gt;"","Slope in degrees: "&amp;AW796&amp;". ","")</f>
        <v/>
      </c>
      <c r="BK796" s="36" t="str">
        <f>IF(AX796&lt;&gt;"","Slope aspect: "&amp;AX796&amp;". ","")</f>
        <v/>
      </c>
      <c r="BL796" s="36" t="str">
        <f>IF(AY796&lt;&gt;"","Soil description: "&amp;AY796&amp;". ","")</f>
        <v/>
      </c>
      <c r="BM796" s="36" t="str">
        <f>IF(BA796&lt;&gt;"","Terrain: "&amp;BA796&amp;". ","")</f>
        <v/>
      </c>
      <c r="BN796" s="36" t="str">
        <f t="shared" si="132"/>
        <v/>
      </c>
      <c r="BO796" t="str">
        <f t="shared" si="133"/>
        <v/>
      </c>
      <c r="BP796" t="str">
        <f>IF(BD796&lt;&gt;"","Permit: "&amp;BD796,"")</f>
        <v/>
      </c>
      <c r="BQ796" s="41" t="str">
        <f>IF(AA796="Abundant","Estimated frequency within viewshed: Abundant (&gt;500).",IF(AA796="Common","Estimated frequency within viewshed: Common (101-500).",IF(AA796="Frequent","Estimated frequency within viewshed: Frequent (11-100).",IF(AA796="Occasional","Estimated frequency within viewshed: Occasional (6-10).",IF(AA796="Rare","Estimated frequency within viewshed: Rare (1-5).","")))))</f>
        <v/>
      </c>
      <c r="BR796" s="41" t="str">
        <f>IF(B796&lt;&gt;"",B796&amp;". ","")</f>
        <v/>
      </c>
      <c r="BS796" s="41" t="str">
        <f>IF(M796="Same individual","Tissue sample collected.",IF(M796="Same population","Tissue sample collected from another individual in the same population.",""))</f>
        <v/>
      </c>
      <c r="BT796" s="41" t="str">
        <f>IF(R796&lt;&gt;"","Seed sample collected from "&amp;R796&amp;" plants within the same population.","")</f>
        <v/>
      </c>
      <c r="BU796" s="41" t="str">
        <f>IF(AB796&lt;&gt;"",AB796&amp;". ","")</f>
        <v/>
      </c>
      <c r="BV796" s="41" t="str">
        <f>IF(AE796&lt;&gt;"","Landowner: "&amp;AE796&amp;".","")</f>
        <v/>
      </c>
      <c r="BW796" s="41" t="str">
        <f>IF(AF796&lt;&gt;"","Element Occurrence ID: "&amp;AF796&amp;".","")</f>
        <v/>
      </c>
      <c r="BX796" s="41" t="str">
        <f t="shared" si="134"/>
        <v/>
      </c>
      <c r="BY796" t="str">
        <f t="shared" si="135"/>
        <v/>
      </c>
      <c r="BZ796" s="41" t="str">
        <f t="shared" si="136"/>
        <v/>
      </c>
      <c r="CA796" t="str">
        <f t="shared" si="137"/>
        <v/>
      </c>
      <c r="CB796" s="41" t="str">
        <f>IF(AU796&lt;&gt;"","Area immediately surrounding specimen: "&amp;AU796&amp;".","")</f>
        <v/>
      </c>
      <c r="CC796" s="41" t="str">
        <f>IF(T796&lt;&gt;"","Habit: "&amp;T796&amp;".","")</f>
        <v/>
      </c>
      <c r="CD796" s="41" t="str">
        <f>IF(U796&lt;&gt;"","Life history habit: "&amp;U796&amp;".","")</f>
        <v/>
      </c>
      <c r="CE796" s="41" t="str">
        <f>IF(V796&lt;&gt;"","Graminoid habit: "&amp;V796&amp;".","")</f>
        <v/>
      </c>
      <c r="CF796" s="41" t="str">
        <f>IF(W796&lt;&gt;"","Flower color: "&amp;W796&amp;".","")</f>
        <v/>
      </c>
      <c r="CG796" s="41" t="str">
        <f>IF(X796&lt;&gt;"","Height in centimeters: "&amp;X796&amp;".","")</f>
        <v/>
      </c>
      <c r="CH796" s="41" t="str">
        <f>IF(Y796&lt;&gt;"",Y796&amp;".","")</f>
        <v/>
      </c>
      <c r="CI796" s="41" t="str">
        <f t="shared" si="138"/>
        <v/>
      </c>
      <c r="CJ796" t="str">
        <f t="shared" si="139"/>
        <v/>
      </c>
      <c r="CK796" s="41" t="str">
        <f>IF(T796&lt;&gt;"","''habit'':"&amp;"''"&amp;T796&amp;"'',","")</f>
        <v/>
      </c>
      <c r="CL796" s="41" t="str">
        <f>IF(U796&lt;&gt;"","''life cycle habit'':"&amp;"''"&amp;U796&amp;"'',","")</f>
        <v/>
      </c>
      <c r="CM796" s="41" t="str">
        <f>IF(V796&lt;&gt;"","''graminoidHabit'':"&amp;"''"&amp;V796&amp;"'',","")</f>
        <v/>
      </c>
      <c r="CN796" s="41" t="str">
        <f>IF(W796&lt;&gt;"","''flower color'':"&amp;"''"&amp;W796&amp;"'',","")</f>
        <v/>
      </c>
      <c r="CO796" s="41" t="str">
        <f>IF(X796&lt;&gt;"","''heightInCentimeters'':"&amp;X796&amp;",","")</f>
        <v/>
      </c>
      <c r="CP796" s="41" t="str">
        <f>IF(Y796&lt;&gt;"",Y796,"")</f>
        <v/>
      </c>
      <c r="CQ796" s="41" t="str">
        <f t="shared" si="140"/>
        <v/>
      </c>
      <c r="CR796" s="42" t="str">
        <f t="shared" si="141"/>
        <v/>
      </c>
      <c r="CS796" t="str">
        <f t="shared" si="142"/>
        <v/>
      </c>
      <c r="CT796" t="str">
        <f>IF(L796="Y","tissue","")</f>
        <v/>
      </c>
      <c r="CU796" t="str">
        <f>IF(L796="Y","in collection","")</f>
        <v/>
      </c>
      <c r="CV796" t="str">
        <f>IF(L796="Y","dessicated","")</f>
        <v/>
      </c>
    </row>
    <row r="797" spans="1:100" ht="16.5" x14ac:dyDescent="0.3">
      <c r="A797" s="7"/>
      <c r="B797" s="19"/>
      <c r="C797" s="19"/>
      <c r="D797" s="19"/>
      <c r="E797" s="19"/>
      <c r="F797" s="19"/>
      <c r="G797" s="10"/>
      <c r="H797" s="14"/>
      <c r="I797" s="19"/>
      <c r="J797" s="19"/>
      <c r="K797" s="10"/>
      <c r="L797" s="19"/>
      <c r="M797" s="19"/>
      <c r="N797" s="19"/>
      <c r="O797" s="19"/>
      <c r="P797" s="19"/>
      <c r="Q797" s="24"/>
      <c r="R797" s="14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29"/>
      <c r="AL797" s="29"/>
      <c r="AM797" s="7"/>
      <c r="AN797" s="7"/>
      <c r="AO797" s="7"/>
      <c r="AP797" s="19"/>
      <c r="AQ797" s="19"/>
      <c r="AR797" s="19"/>
      <c r="AS797" s="14"/>
      <c r="AT797" s="19"/>
      <c r="AU797" s="19"/>
      <c r="AV797" s="19"/>
      <c r="AW797" s="14"/>
      <c r="AX797" s="19"/>
      <c r="AY797" s="19"/>
      <c r="AZ797" s="19"/>
      <c r="BA797" s="19"/>
      <c r="BB797" s="19"/>
      <c r="BC797" s="19"/>
      <c r="BD797" s="19"/>
      <c r="BE797" s="19"/>
      <c r="BF797" s="14"/>
      <c r="BG797" s="35" t="str">
        <f>IF(BB797&lt;&gt;"","&lt;a href='https://www.inaturalist.org/observations/"&amp;BB797&amp;" 'target='_blank' style='color: blue'&gt;iNaturalist Record: "&amp;BB797&amp;"&lt;/a&gt; ","")</f>
        <v/>
      </c>
      <c r="BH797" s="36" t="str">
        <f>IF(AT797&lt;&gt;"",AT797&amp;". ","")</f>
        <v/>
      </c>
      <c r="BI797" s="36" t="str">
        <f>IF(AV797&lt;&gt;"","Land use/disturbance history: "&amp;AV797&amp;". ","")</f>
        <v/>
      </c>
      <c r="BJ797" s="36" t="str">
        <f>IF(AW797&lt;&gt;"","Slope in degrees: "&amp;AW797&amp;". ","")</f>
        <v/>
      </c>
      <c r="BK797" s="36" t="str">
        <f>IF(AX797&lt;&gt;"","Slope aspect: "&amp;AX797&amp;". ","")</f>
        <v/>
      </c>
      <c r="BL797" s="36" t="str">
        <f>IF(AY797&lt;&gt;"","Soil description: "&amp;AY797&amp;". ","")</f>
        <v/>
      </c>
      <c r="BM797" s="36" t="str">
        <f>IF(BA797&lt;&gt;"","Terrain: "&amp;BA797&amp;". ","")</f>
        <v/>
      </c>
      <c r="BN797" s="36" t="str">
        <f t="shared" si="132"/>
        <v/>
      </c>
      <c r="BO797" t="str">
        <f t="shared" si="133"/>
        <v/>
      </c>
      <c r="BP797" t="str">
        <f>IF(BD797&lt;&gt;"","Permit: "&amp;BD797,"")</f>
        <v/>
      </c>
      <c r="BQ797" s="41" t="str">
        <f>IF(AA797="Abundant","Estimated frequency within viewshed: Abundant (&gt;500).",IF(AA797="Common","Estimated frequency within viewshed: Common (101-500).",IF(AA797="Frequent","Estimated frequency within viewshed: Frequent (11-100).",IF(AA797="Occasional","Estimated frequency within viewshed: Occasional (6-10).",IF(AA797="Rare","Estimated frequency within viewshed: Rare (1-5).","")))))</f>
        <v/>
      </c>
      <c r="BR797" s="41" t="str">
        <f>IF(B797&lt;&gt;"",B797&amp;". ","")</f>
        <v/>
      </c>
      <c r="BS797" s="41" t="str">
        <f>IF(M797="Same individual","Tissue sample collected.",IF(M797="Same population","Tissue sample collected from another individual in the same population.",""))</f>
        <v/>
      </c>
      <c r="BT797" s="41" t="str">
        <f>IF(R797&lt;&gt;"","Seed sample collected from "&amp;R797&amp;" plants within the same population.","")</f>
        <v/>
      </c>
      <c r="BU797" s="41" t="str">
        <f>IF(AB797&lt;&gt;"",AB797&amp;". ","")</f>
        <v/>
      </c>
      <c r="BV797" s="41" t="str">
        <f>IF(AE797&lt;&gt;"","Landowner: "&amp;AE797&amp;".","")</f>
        <v/>
      </c>
      <c r="BW797" s="41" t="str">
        <f>IF(AF797&lt;&gt;"","Element Occurrence ID: "&amp;AF797&amp;".","")</f>
        <v/>
      </c>
      <c r="BX797" s="41" t="str">
        <f t="shared" si="134"/>
        <v/>
      </c>
      <c r="BY797" t="str">
        <f t="shared" si="135"/>
        <v/>
      </c>
      <c r="BZ797" s="41" t="str">
        <f t="shared" si="136"/>
        <v/>
      </c>
      <c r="CA797" t="str">
        <f t="shared" si="137"/>
        <v/>
      </c>
      <c r="CB797" s="41" t="str">
        <f>IF(AU797&lt;&gt;"","Area immediately surrounding specimen: "&amp;AU797&amp;".","")</f>
        <v/>
      </c>
      <c r="CC797" s="41" t="str">
        <f>IF(T797&lt;&gt;"","Habit: "&amp;T797&amp;".","")</f>
        <v/>
      </c>
      <c r="CD797" s="41" t="str">
        <f>IF(U797&lt;&gt;"","Life history habit: "&amp;U797&amp;".","")</f>
        <v/>
      </c>
      <c r="CE797" s="41" t="str">
        <f>IF(V797&lt;&gt;"","Graminoid habit: "&amp;V797&amp;".","")</f>
        <v/>
      </c>
      <c r="CF797" s="41" t="str">
        <f>IF(W797&lt;&gt;"","Flower color: "&amp;W797&amp;".","")</f>
        <v/>
      </c>
      <c r="CG797" s="41" t="str">
        <f>IF(X797&lt;&gt;"","Height in centimeters: "&amp;X797&amp;".","")</f>
        <v/>
      </c>
      <c r="CH797" s="41" t="str">
        <f>IF(Y797&lt;&gt;"",Y797&amp;".","")</f>
        <v/>
      </c>
      <c r="CI797" s="41" t="str">
        <f t="shared" si="138"/>
        <v/>
      </c>
      <c r="CJ797" t="str">
        <f t="shared" si="139"/>
        <v/>
      </c>
      <c r="CK797" s="41" t="str">
        <f>IF(T797&lt;&gt;"","''habit'':"&amp;"''"&amp;T797&amp;"'',","")</f>
        <v/>
      </c>
      <c r="CL797" s="41" t="str">
        <f>IF(U797&lt;&gt;"","''life cycle habit'':"&amp;"''"&amp;U797&amp;"'',","")</f>
        <v/>
      </c>
      <c r="CM797" s="41" t="str">
        <f>IF(V797&lt;&gt;"","''graminoidHabit'':"&amp;"''"&amp;V797&amp;"'',","")</f>
        <v/>
      </c>
      <c r="CN797" s="41" t="str">
        <f>IF(W797&lt;&gt;"","''flower color'':"&amp;"''"&amp;W797&amp;"'',","")</f>
        <v/>
      </c>
      <c r="CO797" s="41" t="str">
        <f>IF(X797&lt;&gt;"","''heightInCentimeters'':"&amp;X797&amp;",","")</f>
        <v/>
      </c>
      <c r="CP797" s="41" t="str">
        <f>IF(Y797&lt;&gt;"",Y797,"")</f>
        <v/>
      </c>
      <c r="CQ797" s="41" t="str">
        <f t="shared" si="140"/>
        <v/>
      </c>
      <c r="CR797" s="42" t="str">
        <f t="shared" si="141"/>
        <v/>
      </c>
      <c r="CS797" t="str">
        <f t="shared" si="142"/>
        <v/>
      </c>
      <c r="CT797" t="str">
        <f>IF(L797="Y","tissue","")</f>
        <v/>
      </c>
      <c r="CU797" t="str">
        <f>IF(L797="Y","in collection","")</f>
        <v/>
      </c>
      <c r="CV797" t="str">
        <f>IF(L797="Y","dessicated","")</f>
        <v/>
      </c>
    </row>
    <row r="798" spans="1:100" ht="16.5" x14ac:dyDescent="0.3">
      <c r="A798" s="7"/>
      <c r="B798" s="19"/>
      <c r="C798" s="19"/>
      <c r="D798" s="19"/>
      <c r="E798" s="19"/>
      <c r="F798" s="19"/>
      <c r="G798" s="10"/>
      <c r="H798" s="14"/>
      <c r="I798" s="19"/>
      <c r="J798" s="19"/>
      <c r="K798" s="10"/>
      <c r="L798" s="19"/>
      <c r="M798" s="19"/>
      <c r="N798" s="19"/>
      <c r="O798" s="19"/>
      <c r="P798" s="19"/>
      <c r="Q798" s="24"/>
      <c r="R798" s="14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29"/>
      <c r="AL798" s="29"/>
      <c r="AM798" s="7"/>
      <c r="AN798" s="7"/>
      <c r="AO798" s="7"/>
      <c r="AP798" s="19"/>
      <c r="AQ798" s="19"/>
      <c r="AR798" s="19"/>
      <c r="AS798" s="14"/>
      <c r="AT798" s="19"/>
      <c r="AU798" s="19"/>
      <c r="AV798" s="19"/>
      <c r="AW798" s="14"/>
      <c r="AX798" s="19"/>
      <c r="AY798" s="19"/>
      <c r="AZ798" s="19"/>
      <c r="BA798" s="19"/>
      <c r="BB798" s="19"/>
      <c r="BC798" s="19"/>
      <c r="BD798" s="19"/>
      <c r="BE798" s="19"/>
      <c r="BF798" s="14"/>
      <c r="BG798" s="35" t="str">
        <f>IF(BB798&lt;&gt;"","&lt;a href='https://www.inaturalist.org/observations/"&amp;BB798&amp;" 'target='_blank' style='color: blue'&gt;iNaturalist Record: "&amp;BB798&amp;"&lt;/a&gt; ","")</f>
        <v/>
      </c>
      <c r="BH798" s="36" t="str">
        <f>IF(AT798&lt;&gt;"",AT798&amp;". ","")</f>
        <v/>
      </c>
      <c r="BI798" s="36" t="str">
        <f>IF(AV798&lt;&gt;"","Land use/disturbance history: "&amp;AV798&amp;". ","")</f>
        <v/>
      </c>
      <c r="BJ798" s="36" t="str">
        <f>IF(AW798&lt;&gt;"","Slope in degrees: "&amp;AW798&amp;". ","")</f>
        <v/>
      </c>
      <c r="BK798" s="36" t="str">
        <f>IF(AX798&lt;&gt;"","Slope aspect: "&amp;AX798&amp;". ","")</f>
        <v/>
      </c>
      <c r="BL798" s="36" t="str">
        <f>IF(AY798&lt;&gt;"","Soil description: "&amp;AY798&amp;". ","")</f>
        <v/>
      </c>
      <c r="BM798" s="36" t="str">
        <f>IF(BA798&lt;&gt;"","Terrain: "&amp;BA798&amp;". ","")</f>
        <v/>
      </c>
      <c r="BN798" s="36" t="str">
        <f t="shared" si="132"/>
        <v/>
      </c>
      <c r="BO798" t="str">
        <f t="shared" si="133"/>
        <v/>
      </c>
      <c r="BP798" t="str">
        <f>IF(BD798&lt;&gt;"","Permit: "&amp;BD798,"")</f>
        <v/>
      </c>
      <c r="BQ798" s="41" t="str">
        <f>IF(AA798="Abundant","Estimated frequency within viewshed: Abundant (&gt;500).",IF(AA798="Common","Estimated frequency within viewshed: Common (101-500).",IF(AA798="Frequent","Estimated frequency within viewshed: Frequent (11-100).",IF(AA798="Occasional","Estimated frequency within viewshed: Occasional (6-10).",IF(AA798="Rare","Estimated frequency within viewshed: Rare (1-5).","")))))</f>
        <v/>
      </c>
      <c r="BR798" s="41" t="str">
        <f>IF(B798&lt;&gt;"",B798&amp;". ","")</f>
        <v/>
      </c>
      <c r="BS798" s="41" t="str">
        <f>IF(M798="Same individual","Tissue sample collected.",IF(M798="Same population","Tissue sample collected from another individual in the same population.",""))</f>
        <v/>
      </c>
      <c r="BT798" s="41" t="str">
        <f>IF(R798&lt;&gt;"","Seed sample collected from "&amp;R798&amp;" plants within the same population.","")</f>
        <v/>
      </c>
      <c r="BU798" s="41" t="str">
        <f>IF(AB798&lt;&gt;"",AB798&amp;". ","")</f>
        <v/>
      </c>
      <c r="BV798" s="41" t="str">
        <f>IF(AE798&lt;&gt;"","Landowner: "&amp;AE798&amp;".","")</f>
        <v/>
      </c>
      <c r="BW798" s="41" t="str">
        <f>IF(AF798&lt;&gt;"","Element Occurrence ID: "&amp;AF798&amp;".","")</f>
        <v/>
      </c>
      <c r="BX798" s="41" t="str">
        <f t="shared" si="134"/>
        <v/>
      </c>
      <c r="BY798" t="str">
        <f t="shared" si="135"/>
        <v/>
      </c>
      <c r="BZ798" s="41" t="str">
        <f t="shared" si="136"/>
        <v/>
      </c>
      <c r="CA798" t="str">
        <f t="shared" si="137"/>
        <v/>
      </c>
      <c r="CB798" s="41" t="str">
        <f>IF(AU798&lt;&gt;"","Area immediately surrounding specimen: "&amp;AU798&amp;".","")</f>
        <v/>
      </c>
      <c r="CC798" s="41" t="str">
        <f>IF(T798&lt;&gt;"","Habit: "&amp;T798&amp;".","")</f>
        <v/>
      </c>
      <c r="CD798" s="41" t="str">
        <f>IF(U798&lt;&gt;"","Life history habit: "&amp;U798&amp;".","")</f>
        <v/>
      </c>
      <c r="CE798" s="41" t="str">
        <f>IF(V798&lt;&gt;"","Graminoid habit: "&amp;V798&amp;".","")</f>
        <v/>
      </c>
      <c r="CF798" s="41" t="str">
        <f>IF(W798&lt;&gt;"","Flower color: "&amp;W798&amp;".","")</f>
        <v/>
      </c>
      <c r="CG798" s="41" t="str">
        <f>IF(X798&lt;&gt;"","Height in centimeters: "&amp;X798&amp;".","")</f>
        <v/>
      </c>
      <c r="CH798" s="41" t="str">
        <f>IF(Y798&lt;&gt;"",Y798&amp;".","")</f>
        <v/>
      </c>
      <c r="CI798" s="41" t="str">
        <f t="shared" si="138"/>
        <v/>
      </c>
      <c r="CJ798" t="str">
        <f t="shared" si="139"/>
        <v/>
      </c>
      <c r="CK798" s="41" t="str">
        <f>IF(T798&lt;&gt;"","''habit'':"&amp;"''"&amp;T798&amp;"'',","")</f>
        <v/>
      </c>
      <c r="CL798" s="41" t="str">
        <f>IF(U798&lt;&gt;"","''life cycle habit'':"&amp;"''"&amp;U798&amp;"'',","")</f>
        <v/>
      </c>
      <c r="CM798" s="41" t="str">
        <f>IF(V798&lt;&gt;"","''graminoidHabit'':"&amp;"''"&amp;V798&amp;"'',","")</f>
        <v/>
      </c>
      <c r="CN798" s="41" t="str">
        <f>IF(W798&lt;&gt;"","''flower color'':"&amp;"''"&amp;W798&amp;"'',","")</f>
        <v/>
      </c>
      <c r="CO798" s="41" t="str">
        <f>IF(X798&lt;&gt;"","''heightInCentimeters'':"&amp;X798&amp;",","")</f>
        <v/>
      </c>
      <c r="CP798" s="41" t="str">
        <f>IF(Y798&lt;&gt;"",Y798,"")</f>
        <v/>
      </c>
      <c r="CQ798" s="41" t="str">
        <f t="shared" si="140"/>
        <v/>
      </c>
      <c r="CR798" s="42" t="str">
        <f t="shared" si="141"/>
        <v/>
      </c>
      <c r="CS798" t="str">
        <f t="shared" si="142"/>
        <v/>
      </c>
      <c r="CT798" t="str">
        <f>IF(L798="Y","tissue","")</f>
        <v/>
      </c>
      <c r="CU798" t="str">
        <f>IF(L798="Y","in collection","")</f>
        <v/>
      </c>
      <c r="CV798" t="str">
        <f>IF(L798="Y","dessicated","")</f>
        <v/>
      </c>
    </row>
    <row r="799" spans="1:100" ht="16.5" x14ac:dyDescent="0.3">
      <c r="A799" s="7"/>
      <c r="B799" s="19"/>
      <c r="C799" s="19"/>
      <c r="D799" s="19"/>
      <c r="E799" s="19"/>
      <c r="F799" s="19"/>
      <c r="G799" s="10"/>
      <c r="H799" s="14"/>
      <c r="I799" s="19"/>
      <c r="J799" s="19"/>
      <c r="K799" s="10"/>
      <c r="L799" s="19"/>
      <c r="M799" s="19"/>
      <c r="N799" s="19"/>
      <c r="O799" s="19"/>
      <c r="P799" s="19"/>
      <c r="Q799" s="24"/>
      <c r="R799" s="14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29"/>
      <c r="AL799" s="29"/>
      <c r="AM799" s="7"/>
      <c r="AN799" s="7"/>
      <c r="AO799" s="7"/>
      <c r="AP799" s="19"/>
      <c r="AQ799" s="19"/>
      <c r="AR799" s="19"/>
      <c r="AS799" s="14"/>
      <c r="AT799" s="19"/>
      <c r="AU799" s="19"/>
      <c r="AV799" s="19"/>
      <c r="AW799" s="14"/>
      <c r="AX799" s="19"/>
      <c r="AY799" s="19"/>
      <c r="AZ799" s="19"/>
      <c r="BA799" s="19"/>
      <c r="BB799" s="19"/>
      <c r="BC799" s="19"/>
      <c r="BD799" s="19"/>
      <c r="BE799" s="19"/>
      <c r="BF799" s="14"/>
      <c r="BG799" s="35" t="str">
        <f>IF(BB799&lt;&gt;"","&lt;a href='https://www.inaturalist.org/observations/"&amp;BB799&amp;" 'target='_blank' style='color: blue'&gt;iNaturalist Record: "&amp;BB799&amp;"&lt;/a&gt; ","")</f>
        <v/>
      </c>
      <c r="BH799" s="36" t="str">
        <f>IF(AT799&lt;&gt;"",AT799&amp;". ","")</f>
        <v/>
      </c>
      <c r="BI799" s="36" t="str">
        <f>IF(AV799&lt;&gt;"","Land use/disturbance history: "&amp;AV799&amp;". ","")</f>
        <v/>
      </c>
      <c r="BJ799" s="36" t="str">
        <f>IF(AW799&lt;&gt;"","Slope in degrees: "&amp;AW799&amp;". ","")</f>
        <v/>
      </c>
      <c r="BK799" s="36" t="str">
        <f>IF(AX799&lt;&gt;"","Slope aspect: "&amp;AX799&amp;". ","")</f>
        <v/>
      </c>
      <c r="BL799" s="36" t="str">
        <f>IF(AY799&lt;&gt;"","Soil description: "&amp;AY799&amp;". ","")</f>
        <v/>
      </c>
      <c r="BM799" s="36" t="str">
        <f>IF(BA799&lt;&gt;"","Terrain: "&amp;BA799&amp;". ","")</f>
        <v/>
      </c>
      <c r="BN799" s="36" t="str">
        <f t="shared" si="132"/>
        <v/>
      </c>
      <c r="BO799" t="str">
        <f t="shared" si="133"/>
        <v/>
      </c>
      <c r="BP799" t="str">
        <f>IF(BD799&lt;&gt;"","Permit: "&amp;BD799,"")</f>
        <v/>
      </c>
      <c r="BQ799" s="41" t="str">
        <f>IF(AA799="Abundant","Estimated frequency within viewshed: Abundant (&gt;500).",IF(AA799="Common","Estimated frequency within viewshed: Common (101-500).",IF(AA799="Frequent","Estimated frequency within viewshed: Frequent (11-100).",IF(AA799="Occasional","Estimated frequency within viewshed: Occasional (6-10).",IF(AA799="Rare","Estimated frequency within viewshed: Rare (1-5).","")))))</f>
        <v/>
      </c>
      <c r="BR799" s="41" t="str">
        <f>IF(B799&lt;&gt;"",B799&amp;". ","")</f>
        <v/>
      </c>
      <c r="BS799" s="41" t="str">
        <f>IF(M799="Same individual","Tissue sample collected.",IF(M799="Same population","Tissue sample collected from another individual in the same population.",""))</f>
        <v/>
      </c>
      <c r="BT799" s="41" t="str">
        <f>IF(R799&lt;&gt;"","Seed sample collected from "&amp;R799&amp;" plants within the same population.","")</f>
        <v/>
      </c>
      <c r="BU799" s="41" t="str">
        <f>IF(AB799&lt;&gt;"",AB799&amp;". ","")</f>
        <v/>
      </c>
      <c r="BV799" s="41" t="str">
        <f>IF(AE799&lt;&gt;"","Landowner: "&amp;AE799&amp;".","")</f>
        <v/>
      </c>
      <c r="BW799" s="41" t="str">
        <f>IF(AF799&lt;&gt;"","Element Occurrence ID: "&amp;AF799&amp;".","")</f>
        <v/>
      </c>
      <c r="BX799" s="41" t="str">
        <f t="shared" si="134"/>
        <v/>
      </c>
      <c r="BY799" t="str">
        <f t="shared" si="135"/>
        <v/>
      </c>
      <c r="BZ799" s="41" t="str">
        <f t="shared" si="136"/>
        <v/>
      </c>
      <c r="CA799" t="str">
        <f t="shared" si="137"/>
        <v/>
      </c>
      <c r="CB799" s="41" t="str">
        <f>IF(AU799&lt;&gt;"","Area immediately surrounding specimen: "&amp;AU799&amp;".","")</f>
        <v/>
      </c>
      <c r="CC799" s="41" t="str">
        <f>IF(T799&lt;&gt;"","Habit: "&amp;T799&amp;".","")</f>
        <v/>
      </c>
      <c r="CD799" s="41" t="str">
        <f>IF(U799&lt;&gt;"","Life history habit: "&amp;U799&amp;".","")</f>
        <v/>
      </c>
      <c r="CE799" s="41" t="str">
        <f>IF(V799&lt;&gt;"","Graminoid habit: "&amp;V799&amp;".","")</f>
        <v/>
      </c>
      <c r="CF799" s="41" t="str">
        <f>IF(W799&lt;&gt;"","Flower color: "&amp;W799&amp;".","")</f>
        <v/>
      </c>
      <c r="CG799" s="41" t="str">
        <f>IF(X799&lt;&gt;"","Height in centimeters: "&amp;X799&amp;".","")</f>
        <v/>
      </c>
      <c r="CH799" s="41" t="str">
        <f>IF(Y799&lt;&gt;"",Y799&amp;".","")</f>
        <v/>
      </c>
      <c r="CI799" s="41" t="str">
        <f t="shared" si="138"/>
        <v/>
      </c>
      <c r="CJ799" t="str">
        <f t="shared" si="139"/>
        <v/>
      </c>
      <c r="CK799" s="41" t="str">
        <f>IF(T799&lt;&gt;"","''habit'':"&amp;"''"&amp;T799&amp;"'',","")</f>
        <v/>
      </c>
      <c r="CL799" s="41" t="str">
        <f>IF(U799&lt;&gt;"","''life cycle habit'':"&amp;"''"&amp;U799&amp;"'',","")</f>
        <v/>
      </c>
      <c r="CM799" s="41" t="str">
        <f>IF(V799&lt;&gt;"","''graminoidHabit'':"&amp;"''"&amp;V799&amp;"'',","")</f>
        <v/>
      </c>
      <c r="CN799" s="41" t="str">
        <f>IF(W799&lt;&gt;"","''flower color'':"&amp;"''"&amp;W799&amp;"'',","")</f>
        <v/>
      </c>
      <c r="CO799" s="41" t="str">
        <f>IF(X799&lt;&gt;"","''heightInCentimeters'':"&amp;X799&amp;",","")</f>
        <v/>
      </c>
      <c r="CP799" s="41" t="str">
        <f>IF(Y799&lt;&gt;"",Y799,"")</f>
        <v/>
      </c>
      <c r="CQ799" s="41" t="str">
        <f t="shared" si="140"/>
        <v/>
      </c>
      <c r="CR799" s="42" t="str">
        <f t="shared" si="141"/>
        <v/>
      </c>
      <c r="CS799" t="str">
        <f t="shared" si="142"/>
        <v/>
      </c>
      <c r="CT799" t="str">
        <f>IF(L799="Y","tissue","")</f>
        <v/>
      </c>
      <c r="CU799" t="str">
        <f>IF(L799="Y","in collection","")</f>
        <v/>
      </c>
      <c r="CV799" t="str">
        <f>IF(L799="Y","dessicated","")</f>
        <v/>
      </c>
    </row>
    <row r="800" spans="1:100" ht="16.5" x14ac:dyDescent="0.3">
      <c r="A800" s="7"/>
      <c r="B800" s="19"/>
      <c r="C800" s="19"/>
      <c r="D800" s="19"/>
      <c r="E800" s="19"/>
      <c r="F800" s="19"/>
      <c r="G800" s="10"/>
      <c r="H800" s="14"/>
      <c r="I800" s="19"/>
      <c r="J800" s="19"/>
      <c r="K800" s="10"/>
      <c r="L800" s="19"/>
      <c r="M800" s="19"/>
      <c r="N800" s="19"/>
      <c r="O800" s="19"/>
      <c r="P800" s="19"/>
      <c r="Q800" s="24"/>
      <c r="R800" s="14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29"/>
      <c r="AL800" s="29"/>
      <c r="AM800" s="7"/>
      <c r="AN800" s="7"/>
      <c r="AO800" s="7"/>
      <c r="AP800" s="19"/>
      <c r="AQ800" s="19"/>
      <c r="AR800" s="19"/>
      <c r="AS800" s="14"/>
      <c r="AT800" s="19"/>
      <c r="AU800" s="19"/>
      <c r="AV800" s="19"/>
      <c r="AW800" s="14"/>
      <c r="AX800" s="19"/>
      <c r="AY800" s="19"/>
      <c r="AZ800" s="19"/>
      <c r="BA800" s="19"/>
      <c r="BB800" s="19"/>
      <c r="BC800" s="19"/>
      <c r="BD800" s="19"/>
      <c r="BE800" s="19"/>
      <c r="BF800" s="14"/>
      <c r="BG800" s="35" t="str">
        <f>IF(BB800&lt;&gt;"","&lt;a href='https://www.inaturalist.org/observations/"&amp;BB800&amp;" 'target='_blank' style='color: blue'&gt;iNaturalist Record: "&amp;BB800&amp;"&lt;/a&gt; ","")</f>
        <v/>
      </c>
      <c r="BH800" s="36" t="str">
        <f>IF(AT800&lt;&gt;"",AT800&amp;". ","")</f>
        <v/>
      </c>
      <c r="BI800" s="36" t="str">
        <f>IF(AV800&lt;&gt;"","Land use/disturbance history: "&amp;AV800&amp;". ","")</f>
        <v/>
      </c>
      <c r="BJ800" s="36" t="str">
        <f>IF(AW800&lt;&gt;"","Slope in degrees: "&amp;AW800&amp;". ","")</f>
        <v/>
      </c>
      <c r="BK800" s="36" t="str">
        <f>IF(AX800&lt;&gt;"","Slope aspect: "&amp;AX800&amp;". ","")</f>
        <v/>
      </c>
      <c r="BL800" s="36" t="str">
        <f>IF(AY800&lt;&gt;"","Soil description: "&amp;AY800&amp;". ","")</f>
        <v/>
      </c>
      <c r="BM800" s="36" t="str">
        <f>IF(BA800&lt;&gt;"","Terrain: "&amp;BA800&amp;". ","")</f>
        <v/>
      </c>
      <c r="BN800" s="36" t="str">
        <f t="shared" si="132"/>
        <v/>
      </c>
      <c r="BO800" t="str">
        <f t="shared" si="133"/>
        <v/>
      </c>
      <c r="BP800" t="str">
        <f>IF(BD800&lt;&gt;"","Permit: "&amp;BD800,"")</f>
        <v/>
      </c>
      <c r="BQ800" s="41" t="str">
        <f>IF(AA800="Abundant","Estimated frequency within viewshed: Abundant (&gt;500).",IF(AA800="Common","Estimated frequency within viewshed: Common (101-500).",IF(AA800="Frequent","Estimated frequency within viewshed: Frequent (11-100).",IF(AA800="Occasional","Estimated frequency within viewshed: Occasional (6-10).",IF(AA800="Rare","Estimated frequency within viewshed: Rare (1-5).","")))))</f>
        <v/>
      </c>
      <c r="BR800" s="41" t="str">
        <f>IF(B800&lt;&gt;"",B800&amp;". ","")</f>
        <v/>
      </c>
      <c r="BS800" s="41" t="str">
        <f>IF(M800="Same individual","Tissue sample collected.",IF(M800="Same population","Tissue sample collected from another individual in the same population.",""))</f>
        <v/>
      </c>
      <c r="BT800" s="41" t="str">
        <f>IF(R800&lt;&gt;"","Seed sample collected from "&amp;R800&amp;" plants within the same population.","")</f>
        <v/>
      </c>
      <c r="BU800" s="41" t="str">
        <f>IF(AB800&lt;&gt;"",AB800&amp;". ","")</f>
        <v/>
      </c>
      <c r="BV800" s="41" t="str">
        <f>IF(AE800&lt;&gt;"","Landowner: "&amp;AE800&amp;".","")</f>
        <v/>
      </c>
      <c r="BW800" s="41" t="str">
        <f>IF(AF800&lt;&gt;"","Element Occurrence ID: "&amp;AF800&amp;".","")</f>
        <v/>
      </c>
      <c r="BX800" s="41" t="str">
        <f t="shared" si="134"/>
        <v/>
      </c>
      <c r="BY800" t="str">
        <f t="shared" si="135"/>
        <v/>
      </c>
      <c r="BZ800" s="41" t="str">
        <f t="shared" si="136"/>
        <v/>
      </c>
      <c r="CA800" t="str">
        <f t="shared" si="137"/>
        <v/>
      </c>
      <c r="CB800" s="41" t="str">
        <f>IF(AU800&lt;&gt;"","Area immediately surrounding specimen: "&amp;AU800&amp;".","")</f>
        <v/>
      </c>
      <c r="CC800" s="41" t="str">
        <f>IF(T800&lt;&gt;"","Habit: "&amp;T800&amp;".","")</f>
        <v/>
      </c>
      <c r="CD800" s="41" t="str">
        <f>IF(U800&lt;&gt;"","Life history habit: "&amp;U800&amp;".","")</f>
        <v/>
      </c>
      <c r="CE800" s="41" t="str">
        <f>IF(V800&lt;&gt;"","Graminoid habit: "&amp;V800&amp;".","")</f>
        <v/>
      </c>
      <c r="CF800" s="41" t="str">
        <f>IF(W800&lt;&gt;"","Flower color: "&amp;W800&amp;".","")</f>
        <v/>
      </c>
      <c r="CG800" s="41" t="str">
        <f>IF(X800&lt;&gt;"","Height in centimeters: "&amp;X800&amp;".","")</f>
        <v/>
      </c>
      <c r="CH800" s="41" t="str">
        <f>IF(Y800&lt;&gt;"",Y800&amp;".","")</f>
        <v/>
      </c>
      <c r="CI800" s="41" t="str">
        <f t="shared" si="138"/>
        <v/>
      </c>
      <c r="CJ800" t="str">
        <f t="shared" si="139"/>
        <v/>
      </c>
      <c r="CK800" s="41" t="str">
        <f>IF(T800&lt;&gt;"","''habit'':"&amp;"''"&amp;T800&amp;"'',","")</f>
        <v/>
      </c>
      <c r="CL800" s="41" t="str">
        <f>IF(U800&lt;&gt;"","''life cycle habit'':"&amp;"''"&amp;U800&amp;"'',","")</f>
        <v/>
      </c>
      <c r="CM800" s="41" t="str">
        <f>IF(V800&lt;&gt;"","''graminoidHabit'':"&amp;"''"&amp;V800&amp;"'',","")</f>
        <v/>
      </c>
      <c r="CN800" s="41" t="str">
        <f>IF(W800&lt;&gt;"","''flower color'':"&amp;"''"&amp;W800&amp;"'',","")</f>
        <v/>
      </c>
      <c r="CO800" s="41" t="str">
        <f>IF(X800&lt;&gt;"","''heightInCentimeters'':"&amp;X800&amp;",","")</f>
        <v/>
      </c>
      <c r="CP800" s="41" t="str">
        <f>IF(Y800&lt;&gt;"",Y800,"")</f>
        <v/>
      </c>
      <c r="CQ800" s="41" t="str">
        <f t="shared" si="140"/>
        <v/>
      </c>
      <c r="CR800" s="42" t="str">
        <f t="shared" si="141"/>
        <v/>
      </c>
      <c r="CS800" t="str">
        <f t="shared" si="142"/>
        <v/>
      </c>
      <c r="CT800" t="str">
        <f>IF(L800="Y","tissue","")</f>
        <v/>
      </c>
      <c r="CU800" t="str">
        <f>IF(L800="Y","in collection","")</f>
        <v/>
      </c>
      <c r="CV800" t="str">
        <f>IF(L800="Y","dessicated","")</f>
        <v/>
      </c>
    </row>
    <row r="801" spans="1:100" ht="16.5" x14ac:dyDescent="0.3">
      <c r="A801" s="7"/>
      <c r="B801" s="19"/>
      <c r="C801" s="19"/>
      <c r="D801" s="19"/>
      <c r="E801" s="19"/>
      <c r="F801" s="19"/>
      <c r="G801" s="10"/>
      <c r="H801" s="14"/>
      <c r="I801" s="19"/>
      <c r="J801" s="19"/>
      <c r="K801" s="10"/>
      <c r="L801" s="19"/>
      <c r="M801" s="19"/>
      <c r="N801" s="19"/>
      <c r="O801" s="19"/>
      <c r="P801" s="19"/>
      <c r="Q801" s="24"/>
      <c r="R801" s="14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29"/>
      <c r="AL801" s="29"/>
      <c r="AM801" s="7"/>
      <c r="AN801" s="7"/>
      <c r="AO801" s="7"/>
      <c r="AP801" s="19"/>
      <c r="AQ801" s="19"/>
      <c r="AR801" s="19"/>
      <c r="AS801" s="14"/>
      <c r="AT801" s="19"/>
      <c r="AU801" s="19"/>
      <c r="AV801" s="19"/>
      <c r="AW801" s="14"/>
      <c r="AX801" s="19"/>
      <c r="AY801" s="19"/>
      <c r="AZ801" s="19"/>
      <c r="BA801" s="19"/>
      <c r="BB801" s="19"/>
      <c r="BC801" s="19"/>
      <c r="BD801" s="19"/>
      <c r="BE801" s="19"/>
      <c r="BF801" s="14"/>
      <c r="BG801" s="35" t="str">
        <f>IF(BB801&lt;&gt;"","&lt;a href='https://www.inaturalist.org/observations/"&amp;BB801&amp;" 'target='_blank' style='color: blue'&gt;iNaturalist Record: "&amp;BB801&amp;"&lt;/a&gt; ","")</f>
        <v/>
      </c>
      <c r="BH801" s="36" t="str">
        <f>IF(AT801&lt;&gt;"",AT801&amp;". ","")</f>
        <v/>
      </c>
      <c r="BI801" s="36" t="str">
        <f>IF(AV801&lt;&gt;"","Land use/disturbance history: "&amp;AV801&amp;". ","")</f>
        <v/>
      </c>
      <c r="BJ801" s="36" t="str">
        <f>IF(AW801&lt;&gt;"","Slope in degrees: "&amp;AW801&amp;". ","")</f>
        <v/>
      </c>
      <c r="BK801" s="36" t="str">
        <f>IF(AX801&lt;&gt;"","Slope aspect: "&amp;AX801&amp;". ","")</f>
        <v/>
      </c>
      <c r="BL801" s="36" t="str">
        <f>IF(AY801&lt;&gt;"","Soil description: "&amp;AY801&amp;". ","")</f>
        <v/>
      </c>
      <c r="BM801" s="36" t="str">
        <f>IF(BA801&lt;&gt;"","Terrain: "&amp;BA801&amp;". ","")</f>
        <v/>
      </c>
      <c r="BN801" s="36" t="str">
        <f t="shared" si="132"/>
        <v/>
      </c>
      <c r="BO801" t="str">
        <f t="shared" si="133"/>
        <v/>
      </c>
      <c r="BP801" t="str">
        <f>IF(BD801&lt;&gt;"","Permit: "&amp;BD801,"")</f>
        <v/>
      </c>
      <c r="BQ801" s="41" t="str">
        <f>IF(AA801="Abundant","Estimated frequency within viewshed: Abundant (&gt;500).",IF(AA801="Common","Estimated frequency within viewshed: Common (101-500).",IF(AA801="Frequent","Estimated frequency within viewshed: Frequent (11-100).",IF(AA801="Occasional","Estimated frequency within viewshed: Occasional (6-10).",IF(AA801="Rare","Estimated frequency within viewshed: Rare (1-5).","")))))</f>
        <v/>
      </c>
      <c r="BR801" s="41" t="str">
        <f>IF(B801&lt;&gt;"",B801&amp;". ","")</f>
        <v/>
      </c>
      <c r="BS801" s="41" t="str">
        <f>IF(M801="Same individual","Tissue sample collected.",IF(M801="Same population","Tissue sample collected from another individual in the same population.",""))</f>
        <v/>
      </c>
      <c r="BT801" s="41" t="str">
        <f>IF(R801&lt;&gt;"","Seed sample collected from "&amp;R801&amp;" plants within the same population.","")</f>
        <v/>
      </c>
      <c r="BU801" s="41" t="str">
        <f>IF(AB801&lt;&gt;"",AB801&amp;". ","")</f>
        <v/>
      </c>
      <c r="BV801" s="41" t="str">
        <f>IF(AE801&lt;&gt;"","Landowner: "&amp;AE801&amp;".","")</f>
        <v/>
      </c>
      <c r="BW801" s="41" t="str">
        <f>IF(AF801&lt;&gt;"","Element Occurrence ID: "&amp;AF801&amp;".","")</f>
        <v/>
      </c>
      <c r="BX801" s="41" t="str">
        <f t="shared" si="134"/>
        <v/>
      </c>
      <c r="BY801" t="str">
        <f t="shared" si="135"/>
        <v/>
      </c>
      <c r="BZ801" s="41" t="str">
        <f t="shared" si="136"/>
        <v/>
      </c>
      <c r="CA801" t="str">
        <f t="shared" si="137"/>
        <v/>
      </c>
      <c r="CB801" s="41" t="str">
        <f>IF(AU801&lt;&gt;"","Area immediately surrounding specimen: "&amp;AU801&amp;".","")</f>
        <v/>
      </c>
      <c r="CC801" s="41" t="str">
        <f>IF(T801&lt;&gt;"","Habit: "&amp;T801&amp;".","")</f>
        <v/>
      </c>
      <c r="CD801" s="41" t="str">
        <f>IF(U801&lt;&gt;"","Life history habit: "&amp;U801&amp;".","")</f>
        <v/>
      </c>
      <c r="CE801" s="41" t="str">
        <f>IF(V801&lt;&gt;"","Graminoid habit: "&amp;V801&amp;".","")</f>
        <v/>
      </c>
      <c r="CF801" s="41" t="str">
        <f>IF(W801&lt;&gt;"","Flower color: "&amp;W801&amp;".","")</f>
        <v/>
      </c>
      <c r="CG801" s="41" t="str">
        <f>IF(X801&lt;&gt;"","Height in centimeters: "&amp;X801&amp;".","")</f>
        <v/>
      </c>
      <c r="CH801" s="41" t="str">
        <f>IF(Y801&lt;&gt;"",Y801&amp;".","")</f>
        <v/>
      </c>
      <c r="CI801" s="41" t="str">
        <f t="shared" si="138"/>
        <v/>
      </c>
      <c r="CJ801" t="str">
        <f t="shared" si="139"/>
        <v/>
      </c>
      <c r="CK801" s="41" t="str">
        <f>IF(T801&lt;&gt;"","''habit'':"&amp;"''"&amp;T801&amp;"'',","")</f>
        <v/>
      </c>
      <c r="CL801" s="41" t="str">
        <f>IF(U801&lt;&gt;"","''life cycle habit'':"&amp;"''"&amp;U801&amp;"'',","")</f>
        <v/>
      </c>
      <c r="CM801" s="41" t="str">
        <f>IF(V801&lt;&gt;"","''graminoidHabit'':"&amp;"''"&amp;V801&amp;"'',","")</f>
        <v/>
      </c>
      <c r="CN801" s="41" t="str">
        <f>IF(W801&lt;&gt;"","''flower color'':"&amp;"''"&amp;W801&amp;"'',","")</f>
        <v/>
      </c>
      <c r="CO801" s="41" t="str">
        <f>IF(X801&lt;&gt;"","''heightInCentimeters'':"&amp;X801&amp;",","")</f>
        <v/>
      </c>
      <c r="CP801" s="41" t="str">
        <f>IF(Y801&lt;&gt;"",Y801,"")</f>
        <v/>
      </c>
      <c r="CQ801" s="41" t="str">
        <f t="shared" si="140"/>
        <v/>
      </c>
      <c r="CR801" s="42" t="str">
        <f t="shared" si="141"/>
        <v/>
      </c>
      <c r="CS801" t="str">
        <f t="shared" si="142"/>
        <v/>
      </c>
      <c r="CT801" t="str">
        <f>IF(L801="Y","tissue","")</f>
        <v/>
      </c>
      <c r="CU801" t="str">
        <f>IF(L801="Y","in collection","")</f>
        <v/>
      </c>
      <c r="CV801" t="str">
        <f>IF(L801="Y","dessicated","")</f>
        <v/>
      </c>
    </row>
    <row r="802" spans="1:100" ht="16.5" x14ac:dyDescent="0.3">
      <c r="A802" s="7"/>
      <c r="B802" s="19"/>
      <c r="C802" s="19"/>
      <c r="D802" s="19"/>
      <c r="E802" s="19"/>
      <c r="F802" s="19"/>
      <c r="G802" s="10"/>
      <c r="H802" s="14"/>
      <c r="I802" s="19"/>
      <c r="J802" s="19"/>
      <c r="K802" s="10"/>
      <c r="L802" s="19"/>
      <c r="M802" s="19"/>
      <c r="N802" s="19"/>
      <c r="O802" s="19"/>
      <c r="P802" s="19"/>
      <c r="Q802" s="24"/>
      <c r="R802" s="14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29"/>
      <c r="AL802" s="29"/>
      <c r="AM802" s="7"/>
      <c r="AN802" s="7"/>
      <c r="AO802" s="7"/>
      <c r="AP802" s="19"/>
      <c r="AQ802" s="19"/>
      <c r="AR802" s="19"/>
      <c r="AS802" s="14"/>
      <c r="AT802" s="19"/>
      <c r="AU802" s="19"/>
      <c r="AV802" s="19"/>
      <c r="AW802" s="14"/>
      <c r="AX802" s="19"/>
      <c r="AY802" s="19"/>
      <c r="AZ802" s="19"/>
      <c r="BA802" s="19"/>
      <c r="BB802" s="19"/>
      <c r="BC802" s="19"/>
      <c r="BD802" s="19"/>
      <c r="BE802" s="19"/>
      <c r="BF802" s="14"/>
      <c r="BG802" s="35" t="str">
        <f>IF(BB802&lt;&gt;"","&lt;a href='https://www.inaturalist.org/observations/"&amp;BB802&amp;" 'target='_blank' style='color: blue'&gt;iNaturalist Record: "&amp;BB802&amp;"&lt;/a&gt; ","")</f>
        <v/>
      </c>
      <c r="BH802" s="36" t="str">
        <f>IF(AT802&lt;&gt;"",AT802&amp;". ","")</f>
        <v/>
      </c>
      <c r="BI802" s="36" t="str">
        <f>IF(AV802&lt;&gt;"","Land use/disturbance history: "&amp;AV802&amp;". ","")</f>
        <v/>
      </c>
      <c r="BJ802" s="36" t="str">
        <f>IF(AW802&lt;&gt;"","Slope in degrees: "&amp;AW802&amp;". ","")</f>
        <v/>
      </c>
      <c r="BK802" s="36" t="str">
        <f>IF(AX802&lt;&gt;"","Slope aspect: "&amp;AX802&amp;". ","")</f>
        <v/>
      </c>
      <c r="BL802" s="36" t="str">
        <f>IF(AY802&lt;&gt;"","Soil description: "&amp;AY802&amp;". ","")</f>
        <v/>
      </c>
      <c r="BM802" s="36" t="str">
        <f>IF(BA802&lt;&gt;"","Terrain: "&amp;BA802&amp;". ","")</f>
        <v/>
      </c>
      <c r="BN802" s="36" t="str">
        <f t="shared" si="132"/>
        <v/>
      </c>
      <c r="BO802" t="str">
        <f t="shared" si="133"/>
        <v/>
      </c>
      <c r="BP802" t="str">
        <f>IF(BD802&lt;&gt;"","Permit: "&amp;BD802,"")</f>
        <v/>
      </c>
      <c r="BQ802" s="41" t="str">
        <f>IF(AA802="Abundant","Estimated frequency within viewshed: Abundant (&gt;500).",IF(AA802="Common","Estimated frequency within viewshed: Common (101-500).",IF(AA802="Frequent","Estimated frequency within viewshed: Frequent (11-100).",IF(AA802="Occasional","Estimated frequency within viewshed: Occasional (6-10).",IF(AA802="Rare","Estimated frequency within viewshed: Rare (1-5).","")))))</f>
        <v/>
      </c>
      <c r="BR802" s="41" t="str">
        <f>IF(B802&lt;&gt;"",B802&amp;". ","")</f>
        <v/>
      </c>
      <c r="BS802" s="41" t="str">
        <f>IF(M802="Same individual","Tissue sample collected.",IF(M802="Same population","Tissue sample collected from another individual in the same population.",""))</f>
        <v/>
      </c>
      <c r="BT802" s="41" t="str">
        <f>IF(R802&lt;&gt;"","Seed sample collected from "&amp;R802&amp;" plants within the same population.","")</f>
        <v/>
      </c>
      <c r="BU802" s="41" t="str">
        <f>IF(AB802&lt;&gt;"",AB802&amp;". ","")</f>
        <v/>
      </c>
      <c r="BV802" s="41" t="str">
        <f>IF(AE802&lt;&gt;"","Landowner: "&amp;AE802&amp;".","")</f>
        <v/>
      </c>
      <c r="BW802" s="41" t="str">
        <f>IF(AF802&lt;&gt;"","Element Occurrence ID: "&amp;AF802&amp;".","")</f>
        <v/>
      </c>
      <c r="BX802" s="41" t="str">
        <f t="shared" si="134"/>
        <v/>
      </c>
      <c r="BY802" t="str">
        <f t="shared" si="135"/>
        <v/>
      </c>
      <c r="BZ802" s="41" t="str">
        <f t="shared" si="136"/>
        <v/>
      </c>
      <c r="CA802" t="str">
        <f t="shared" si="137"/>
        <v/>
      </c>
      <c r="CB802" s="41" t="str">
        <f>IF(AU802&lt;&gt;"","Area immediately surrounding specimen: "&amp;AU802&amp;".","")</f>
        <v/>
      </c>
      <c r="CC802" s="41" t="str">
        <f>IF(T802&lt;&gt;"","Habit: "&amp;T802&amp;".","")</f>
        <v/>
      </c>
      <c r="CD802" s="41" t="str">
        <f>IF(U802&lt;&gt;"","Life history habit: "&amp;U802&amp;".","")</f>
        <v/>
      </c>
      <c r="CE802" s="41" t="str">
        <f>IF(V802&lt;&gt;"","Graminoid habit: "&amp;V802&amp;".","")</f>
        <v/>
      </c>
      <c r="CF802" s="41" t="str">
        <f>IF(W802&lt;&gt;"","Flower color: "&amp;W802&amp;".","")</f>
        <v/>
      </c>
      <c r="CG802" s="41" t="str">
        <f>IF(X802&lt;&gt;"","Height in centimeters: "&amp;X802&amp;".","")</f>
        <v/>
      </c>
      <c r="CH802" s="41" t="str">
        <f>IF(Y802&lt;&gt;"",Y802&amp;".","")</f>
        <v/>
      </c>
      <c r="CI802" s="41" t="str">
        <f t="shared" si="138"/>
        <v/>
      </c>
      <c r="CJ802" t="str">
        <f t="shared" si="139"/>
        <v/>
      </c>
      <c r="CK802" s="41" t="str">
        <f>IF(T802&lt;&gt;"","''habit'':"&amp;"''"&amp;T802&amp;"'',","")</f>
        <v/>
      </c>
      <c r="CL802" s="41" t="str">
        <f>IF(U802&lt;&gt;"","''life cycle habit'':"&amp;"''"&amp;U802&amp;"'',","")</f>
        <v/>
      </c>
      <c r="CM802" s="41" t="str">
        <f>IF(V802&lt;&gt;"","''graminoidHabit'':"&amp;"''"&amp;V802&amp;"'',","")</f>
        <v/>
      </c>
      <c r="CN802" s="41" t="str">
        <f>IF(W802&lt;&gt;"","''flower color'':"&amp;"''"&amp;W802&amp;"'',","")</f>
        <v/>
      </c>
      <c r="CO802" s="41" t="str">
        <f>IF(X802&lt;&gt;"","''heightInCentimeters'':"&amp;X802&amp;",","")</f>
        <v/>
      </c>
      <c r="CP802" s="41" t="str">
        <f>IF(Y802&lt;&gt;"",Y802,"")</f>
        <v/>
      </c>
      <c r="CQ802" s="41" t="str">
        <f t="shared" si="140"/>
        <v/>
      </c>
      <c r="CR802" s="42" t="str">
        <f t="shared" si="141"/>
        <v/>
      </c>
      <c r="CS802" t="str">
        <f t="shared" si="142"/>
        <v/>
      </c>
      <c r="CT802" t="str">
        <f>IF(L802="Y","tissue","")</f>
        <v/>
      </c>
      <c r="CU802" t="str">
        <f>IF(L802="Y","in collection","")</f>
        <v/>
      </c>
      <c r="CV802" t="str">
        <f>IF(L802="Y","dessicated","")</f>
        <v/>
      </c>
    </row>
    <row r="803" spans="1:100" ht="16.5" x14ac:dyDescent="0.3">
      <c r="A803" s="7"/>
      <c r="B803" s="19"/>
      <c r="C803" s="19"/>
      <c r="D803" s="19"/>
      <c r="E803" s="19"/>
      <c r="F803" s="19"/>
      <c r="G803" s="10"/>
      <c r="H803" s="14"/>
      <c r="I803" s="19"/>
      <c r="J803" s="19"/>
      <c r="K803" s="10"/>
      <c r="L803" s="19"/>
      <c r="M803" s="19"/>
      <c r="N803" s="19"/>
      <c r="O803" s="19"/>
      <c r="P803" s="19"/>
      <c r="Q803" s="24"/>
      <c r="R803" s="14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29"/>
      <c r="AL803" s="29"/>
      <c r="AM803" s="7"/>
      <c r="AN803" s="7"/>
      <c r="AO803" s="7"/>
      <c r="AP803" s="19"/>
      <c r="AQ803" s="19"/>
      <c r="AR803" s="19"/>
      <c r="AS803" s="14"/>
      <c r="AT803" s="19"/>
      <c r="AU803" s="19"/>
      <c r="AV803" s="19"/>
      <c r="AW803" s="14"/>
      <c r="AX803" s="19"/>
      <c r="AY803" s="19"/>
      <c r="AZ803" s="19"/>
      <c r="BA803" s="19"/>
      <c r="BB803" s="19"/>
      <c r="BC803" s="19"/>
      <c r="BD803" s="19"/>
      <c r="BE803" s="19"/>
      <c r="BF803" s="14"/>
      <c r="BG803" s="35" t="str">
        <f>IF(BB803&lt;&gt;"","&lt;a href='https://www.inaturalist.org/observations/"&amp;BB803&amp;" 'target='_blank' style='color: blue'&gt;iNaturalist Record: "&amp;BB803&amp;"&lt;/a&gt; ","")</f>
        <v/>
      </c>
      <c r="BH803" s="36" t="str">
        <f>IF(AT803&lt;&gt;"",AT803&amp;". ","")</f>
        <v/>
      </c>
      <c r="BI803" s="36" t="str">
        <f>IF(AV803&lt;&gt;"","Land use/disturbance history: "&amp;AV803&amp;". ","")</f>
        <v/>
      </c>
      <c r="BJ803" s="36" t="str">
        <f>IF(AW803&lt;&gt;"","Slope in degrees: "&amp;AW803&amp;". ","")</f>
        <v/>
      </c>
      <c r="BK803" s="36" t="str">
        <f>IF(AX803&lt;&gt;"","Slope aspect: "&amp;AX803&amp;". ","")</f>
        <v/>
      </c>
      <c r="BL803" s="36" t="str">
        <f>IF(AY803&lt;&gt;"","Soil description: "&amp;AY803&amp;". ","")</f>
        <v/>
      </c>
      <c r="BM803" s="36" t="str">
        <f>IF(BA803&lt;&gt;"","Terrain: "&amp;BA803&amp;". ","")</f>
        <v/>
      </c>
      <c r="BN803" s="36" t="str">
        <f t="shared" si="132"/>
        <v/>
      </c>
      <c r="BO803" t="str">
        <f t="shared" si="133"/>
        <v/>
      </c>
      <c r="BP803" t="str">
        <f>IF(BD803&lt;&gt;"","Permit: "&amp;BD803,"")</f>
        <v/>
      </c>
      <c r="BQ803" s="41" t="str">
        <f>IF(AA803="Abundant","Estimated frequency within viewshed: Abundant (&gt;500).",IF(AA803="Common","Estimated frequency within viewshed: Common (101-500).",IF(AA803="Frequent","Estimated frequency within viewshed: Frequent (11-100).",IF(AA803="Occasional","Estimated frequency within viewshed: Occasional (6-10).",IF(AA803="Rare","Estimated frequency within viewshed: Rare (1-5).","")))))</f>
        <v/>
      </c>
      <c r="BR803" s="41" t="str">
        <f>IF(B803&lt;&gt;"",B803&amp;". ","")</f>
        <v/>
      </c>
      <c r="BS803" s="41" t="str">
        <f>IF(M803="Same individual","Tissue sample collected.",IF(M803="Same population","Tissue sample collected from another individual in the same population.",""))</f>
        <v/>
      </c>
      <c r="BT803" s="41" t="str">
        <f>IF(R803&lt;&gt;"","Seed sample collected from "&amp;R803&amp;" plants within the same population.","")</f>
        <v/>
      </c>
      <c r="BU803" s="41" t="str">
        <f>IF(AB803&lt;&gt;"",AB803&amp;". ","")</f>
        <v/>
      </c>
      <c r="BV803" s="41" t="str">
        <f>IF(AE803&lt;&gt;"","Landowner: "&amp;AE803&amp;".","")</f>
        <v/>
      </c>
      <c r="BW803" s="41" t="str">
        <f>IF(AF803&lt;&gt;"","Element Occurrence ID: "&amp;AF803&amp;".","")</f>
        <v/>
      </c>
      <c r="BX803" s="41" t="str">
        <f t="shared" si="134"/>
        <v/>
      </c>
      <c r="BY803" t="str">
        <f t="shared" si="135"/>
        <v/>
      </c>
      <c r="BZ803" s="41" t="str">
        <f t="shared" si="136"/>
        <v/>
      </c>
      <c r="CA803" t="str">
        <f t="shared" si="137"/>
        <v/>
      </c>
      <c r="CB803" s="41" t="str">
        <f>IF(AU803&lt;&gt;"","Area immediately surrounding specimen: "&amp;AU803&amp;".","")</f>
        <v/>
      </c>
      <c r="CC803" s="41" t="str">
        <f>IF(T803&lt;&gt;"","Habit: "&amp;T803&amp;".","")</f>
        <v/>
      </c>
      <c r="CD803" s="41" t="str">
        <f>IF(U803&lt;&gt;"","Life history habit: "&amp;U803&amp;".","")</f>
        <v/>
      </c>
      <c r="CE803" s="41" t="str">
        <f>IF(V803&lt;&gt;"","Graminoid habit: "&amp;V803&amp;".","")</f>
        <v/>
      </c>
      <c r="CF803" s="41" t="str">
        <f>IF(W803&lt;&gt;"","Flower color: "&amp;W803&amp;".","")</f>
        <v/>
      </c>
      <c r="CG803" s="41" t="str">
        <f>IF(X803&lt;&gt;"","Height in centimeters: "&amp;X803&amp;".","")</f>
        <v/>
      </c>
      <c r="CH803" s="41" t="str">
        <f>IF(Y803&lt;&gt;"",Y803&amp;".","")</f>
        <v/>
      </c>
      <c r="CI803" s="41" t="str">
        <f t="shared" si="138"/>
        <v/>
      </c>
      <c r="CJ803" t="str">
        <f t="shared" si="139"/>
        <v/>
      </c>
      <c r="CK803" s="41" t="str">
        <f>IF(T803&lt;&gt;"","''habit'':"&amp;"''"&amp;T803&amp;"'',","")</f>
        <v/>
      </c>
      <c r="CL803" s="41" t="str">
        <f>IF(U803&lt;&gt;"","''life cycle habit'':"&amp;"''"&amp;U803&amp;"'',","")</f>
        <v/>
      </c>
      <c r="CM803" s="41" t="str">
        <f>IF(V803&lt;&gt;"","''graminoidHabit'':"&amp;"''"&amp;V803&amp;"'',","")</f>
        <v/>
      </c>
      <c r="CN803" s="41" t="str">
        <f>IF(W803&lt;&gt;"","''flower color'':"&amp;"''"&amp;W803&amp;"'',","")</f>
        <v/>
      </c>
      <c r="CO803" s="41" t="str">
        <f>IF(X803&lt;&gt;"","''heightInCentimeters'':"&amp;X803&amp;",","")</f>
        <v/>
      </c>
      <c r="CP803" s="41" t="str">
        <f>IF(Y803&lt;&gt;"",Y803,"")</f>
        <v/>
      </c>
      <c r="CQ803" s="41" t="str">
        <f t="shared" si="140"/>
        <v/>
      </c>
      <c r="CR803" s="42" t="str">
        <f t="shared" si="141"/>
        <v/>
      </c>
      <c r="CS803" t="str">
        <f t="shared" si="142"/>
        <v/>
      </c>
      <c r="CT803" t="str">
        <f>IF(L803="Y","tissue","")</f>
        <v/>
      </c>
      <c r="CU803" t="str">
        <f>IF(L803="Y","in collection","")</f>
        <v/>
      </c>
      <c r="CV803" t="str">
        <f>IF(L803="Y","dessicated","")</f>
        <v/>
      </c>
    </row>
    <row r="804" spans="1:100" ht="16.5" x14ac:dyDescent="0.3">
      <c r="A804" s="7"/>
      <c r="B804" s="19"/>
      <c r="C804" s="19"/>
      <c r="D804" s="19"/>
      <c r="E804" s="19"/>
      <c r="F804" s="19"/>
      <c r="G804" s="10"/>
      <c r="H804" s="14"/>
      <c r="I804" s="19"/>
      <c r="J804" s="19"/>
      <c r="K804" s="10"/>
      <c r="L804" s="19"/>
      <c r="M804" s="19"/>
      <c r="N804" s="19"/>
      <c r="O804" s="19"/>
      <c r="P804" s="19"/>
      <c r="Q804" s="24"/>
      <c r="R804" s="14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29"/>
      <c r="AL804" s="29"/>
      <c r="AM804" s="7"/>
      <c r="AN804" s="7"/>
      <c r="AO804" s="7"/>
      <c r="AP804" s="19"/>
      <c r="AQ804" s="19"/>
      <c r="AR804" s="19"/>
      <c r="AS804" s="14"/>
      <c r="AT804" s="19"/>
      <c r="AU804" s="19"/>
      <c r="AV804" s="19"/>
      <c r="AW804" s="14"/>
      <c r="AX804" s="19"/>
      <c r="AY804" s="19"/>
      <c r="AZ804" s="19"/>
      <c r="BA804" s="19"/>
      <c r="BB804" s="19"/>
      <c r="BC804" s="19"/>
      <c r="BD804" s="19"/>
      <c r="BE804" s="19"/>
      <c r="BF804" s="14"/>
      <c r="BG804" s="35" t="str">
        <f>IF(BB804&lt;&gt;"","&lt;a href='https://www.inaturalist.org/observations/"&amp;BB804&amp;" 'target='_blank' style='color: blue'&gt;iNaturalist Record: "&amp;BB804&amp;"&lt;/a&gt; ","")</f>
        <v/>
      </c>
      <c r="BH804" s="36" t="str">
        <f>IF(AT804&lt;&gt;"",AT804&amp;". ","")</f>
        <v/>
      </c>
      <c r="BI804" s="36" t="str">
        <f>IF(AV804&lt;&gt;"","Land use/disturbance history: "&amp;AV804&amp;". ","")</f>
        <v/>
      </c>
      <c r="BJ804" s="36" t="str">
        <f>IF(AW804&lt;&gt;"","Slope in degrees: "&amp;AW804&amp;". ","")</f>
        <v/>
      </c>
      <c r="BK804" s="36" t="str">
        <f>IF(AX804&lt;&gt;"","Slope aspect: "&amp;AX804&amp;". ","")</f>
        <v/>
      </c>
      <c r="BL804" s="36" t="str">
        <f>IF(AY804&lt;&gt;"","Soil description: "&amp;AY804&amp;". ","")</f>
        <v/>
      </c>
      <c r="BM804" s="36" t="str">
        <f>IF(BA804&lt;&gt;"","Terrain: "&amp;BA804&amp;". ","")</f>
        <v/>
      </c>
      <c r="BN804" s="36" t="str">
        <f t="shared" si="132"/>
        <v/>
      </c>
      <c r="BO804" t="str">
        <f t="shared" si="133"/>
        <v/>
      </c>
      <c r="BP804" t="str">
        <f>IF(BD804&lt;&gt;"","Permit: "&amp;BD804,"")</f>
        <v/>
      </c>
      <c r="BQ804" s="41" t="str">
        <f>IF(AA804="Abundant","Estimated frequency within viewshed: Abundant (&gt;500).",IF(AA804="Common","Estimated frequency within viewshed: Common (101-500).",IF(AA804="Frequent","Estimated frequency within viewshed: Frequent (11-100).",IF(AA804="Occasional","Estimated frequency within viewshed: Occasional (6-10).",IF(AA804="Rare","Estimated frequency within viewshed: Rare (1-5).","")))))</f>
        <v/>
      </c>
      <c r="BR804" s="41" t="str">
        <f>IF(B804&lt;&gt;"",B804&amp;". ","")</f>
        <v/>
      </c>
      <c r="BS804" s="41" t="str">
        <f>IF(M804="Same individual","Tissue sample collected.",IF(M804="Same population","Tissue sample collected from another individual in the same population.",""))</f>
        <v/>
      </c>
      <c r="BT804" s="41" t="str">
        <f>IF(R804&lt;&gt;"","Seed sample collected from "&amp;R804&amp;" plants within the same population.","")</f>
        <v/>
      </c>
      <c r="BU804" s="41" t="str">
        <f>IF(AB804&lt;&gt;"",AB804&amp;". ","")</f>
        <v/>
      </c>
      <c r="BV804" s="41" t="str">
        <f>IF(AE804&lt;&gt;"","Landowner: "&amp;AE804&amp;".","")</f>
        <v/>
      </c>
      <c r="BW804" s="41" t="str">
        <f>IF(AF804&lt;&gt;"","Element Occurrence ID: "&amp;AF804&amp;".","")</f>
        <v/>
      </c>
      <c r="BX804" s="41" t="str">
        <f t="shared" si="134"/>
        <v/>
      </c>
      <c r="BY804" t="str">
        <f t="shared" si="135"/>
        <v/>
      </c>
      <c r="BZ804" s="41" t="str">
        <f t="shared" si="136"/>
        <v/>
      </c>
      <c r="CA804" t="str">
        <f t="shared" si="137"/>
        <v/>
      </c>
      <c r="CB804" s="41" t="str">
        <f>IF(AU804&lt;&gt;"","Area immediately surrounding specimen: "&amp;AU804&amp;".","")</f>
        <v/>
      </c>
      <c r="CC804" s="41" t="str">
        <f>IF(T804&lt;&gt;"","Habit: "&amp;T804&amp;".","")</f>
        <v/>
      </c>
      <c r="CD804" s="41" t="str">
        <f>IF(U804&lt;&gt;"","Life history habit: "&amp;U804&amp;".","")</f>
        <v/>
      </c>
      <c r="CE804" s="41" t="str">
        <f>IF(V804&lt;&gt;"","Graminoid habit: "&amp;V804&amp;".","")</f>
        <v/>
      </c>
      <c r="CF804" s="41" t="str">
        <f>IF(W804&lt;&gt;"","Flower color: "&amp;W804&amp;".","")</f>
        <v/>
      </c>
      <c r="CG804" s="41" t="str">
        <f>IF(X804&lt;&gt;"","Height in centimeters: "&amp;X804&amp;".","")</f>
        <v/>
      </c>
      <c r="CH804" s="41" t="str">
        <f>IF(Y804&lt;&gt;"",Y804&amp;".","")</f>
        <v/>
      </c>
      <c r="CI804" s="41" t="str">
        <f t="shared" si="138"/>
        <v/>
      </c>
      <c r="CJ804" t="str">
        <f t="shared" si="139"/>
        <v/>
      </c>
      <c r="CK804" s="41" t="str">
        <f>IF(T804&lt;&gt;"","''habit'':"&amp;"''"&amp;T804&amp;"'',","")</f>
        <v/>
      </c>
      <c r="CL804" s="41" t="str">
        <f>IF(U804&lt;&gt;"","''life cycle habit'':"&amp;"''"&amp;U804&amp;"'',","")</f>
        <v/>
      </c>
      <c r="CM804" s="41" t="str">
        <f>IF(V804&lt;&gt;"","''graminoidHabit'':"&amp;"''"&amp;V804&amp;"'',","")</f>
        <v/>
      </c>
      <c r="CN804" s="41" t="str">
        <f>IF(W804&lt;&gt;"","''flower color'':"&amp;"''"&amp;W804&amp;"'',","")</f>
        <v/>
      </c>
      <c r="CO804" s="41" t="str">
        <f>IF(X804&lt;&gt;"","''heightInCentimeters'':"&amp;X804&amp;",","")</f>
        <v/>
      </c>
      <c r="CP804" s="41" t="str">
        <f>IF(Y804&lt;&gt;"",Y804,"")</f>
        <v/>
      </c>
      <c r="CQ804" s="41" t="str">
        <f t="shared" si="140"/>
        <v/>
      </c>
      <c r="CR804" s="42" t="str">
        <f t="shared" si="141"/>
        <v/>
      </c>
      <c r="CS804" t="str">
        <f t="shared" si="142"/>
        <v/>
      </c>
      <c r="CT804" t="str">
        <f>IF(L804="Y","tissue","")</f>
        <v/>
      </c>
      <c r="CU804" t="str">
        <f>IF(L804="Y","in collection","")</f>
        <v/>
      </c>
      <c r="CV804" t="str">
        <f>IF(L804="Y","dessicated","")</f>
        <v/>
      </c>
    </row>
    <row r="805" spans="1:100" ht="16.5" x14ac:dyDescent="0.3">
      <c r="A805" s="7"/>
      <c r="B805" s="19"/>
      <c r="C805" s="19"/>
      <c r="D805" s="19"/>
      <c r="E805" s="19"/>
      <c r="F805" s="19"/>
      <c r="G805" s="10"/>
      <c r="H805" s="14"/>
      <c r="I805" s="19"/>
      <c r="J805" s="19"/>
      <c r="K805" s="10"/>
      <c r="L805" s="19"/>
      <c r="M805" s="19"/>
      <c r="N805" s="19"/>
      <c r="O805" s="19"/>
      <c r="P805" s="19"/>
      <c r="Q805" s="24"/>
      <c r="R805" s="14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29"/>
      <c r="AL805" s="29"/>
      <c r="AM805" s="7"/>
      <c r="AN805" s="7"/>
      <c r="AO805" s="7"/>
      <c r="AP805" s="19"/>
      <c r="AQ805" s="19"/>
      <c r="AR805" s="19"/>
      <c r="AS805" s="14"/>
      <c r="AT805" s="19"/>
      <c r="AU805" s="19"/>
      <c r="AV805" s="19"/>
      <c r="AW805" s="14"/>
      <c r="AX805" s="19"/>
      <c r="AY805" s="19"/>
      <c r="AZ805" s="19"/>
      <c r="BA805" s="19"/>
      <c r="BB805" s="19"/>
      <c r="BC805" s="19"/>
      <c r="BD805" s="19"/>
      <c r="BE805" s="19"/>
      <c r="BF805" s="14"/>
      <c r="BG805" s="35" t="str">
        <f>IF(BB805&lt;&gt;"","&lt;a href='https://www.inaturalist.org/observations/"&amp;BB805&amp;" 'target='_blank' style='color: blue'&gt;iNaturalist Record: "&amp;BB805&amp;"&lt;/a&gt; ","")</f>
        <v/>
      </c>
      <c r="BH805" s="36" t="str">
        <f>IF(AT805&lt;&gt;"",AT805&amp;". ","")</f>
        <v/>
      </c>
      <c r="BI805" s="36" t="str">
        <f>IF(AV805&lt;&gt;"","Land use/disturbance history: "&amp;AV805&amp;". ","")</f>
        <v/>
      </c>
      <c r="BJ805" s="36" t="str">
        <f>IF(AW805&lt;&gt;"","Slope in degrees: "&amp;AW805&amp;". ","")</f>
        <v/>
      </c>
      <c r="BK805" s="36" t="str">
        <f>IF(AX805&lt;&gt;"","Slope aspect: "&amp;AX805&amp;". ","")</f>
        <v/>
      </c>
      <c r="BL805" s="36" t="str">
        <f>IF(AY805&lt;&gt;"","Soil description: "&amp;AY805&amp;". ","")</f>
        <v/>
      </c>
      <c r="BM805" s="36" t="str">
        <f>IF(BA805&lt;&gt;"","Terrain: "&amp;BA805&amp;". ","")</f>
        <v/>
      </c>
      <c r="BN805" s="36" t="str">
        <f t="shared" si="132"/>
        <v/>
      </c>
      <c r="BO805" t="str">
        <f t="shared" si="133"/>
        <v/>
      </c>
      <c r="BP805" t="str">
        <f>IF(BD805&lt;&gt;"","Permit: "&amp;BD805,"")</f>
        <v/>
      </c>
      <c r="BQ805" s="41" t="str">
        <f>IF(AA805="Abundant","Estimated frequency within viewshed: Abundant (&gt;500).",IF(AA805="Common","Estimated frequency within viewshed: Common (101-500).",IF(AA805="Frequent","Estimated frequency within viewshed: Frequent (11-100).",IF(AA805="Occasional","Estimated frequency within viewshed: Occasional (6-10).",IF(AA805="Rare","Estimated frequency within viewshed: Rare (1-5).","")))))</f>
        <v/>
      </c>
      <c r="BR805" s="41" t="str">
        <f>IF(B805&lt;&gt;"",B805&amp;". ","")</f>
        <v/>
      </c>
      <c r="BS805" s="41" t="str">
        <f>IF(M805="Same individual","Tissue sample collected.",IF(M805="Same population","Tissue sample collected from another individual in the same population.",""))</f>
        <v/>
      </c>
      <c r="BT805" s="41" t="str">
        <f>IF(R805&lt;&gt;"","Seed sample collected from "&amp;R805&amp;" plants within the same population.","")</f>
        <v/>
      </c>
      <c r="BU805" s="41" t="str">
        <f>IF(AB805&lt;&gt;"",AB805&amp;". ","")</f>
        <v/>
      </c>
      <c r="BV805" s="41" t="str">
        <f>IF(AE805&lt;&gt;"","Landowner: "&amp;AE805&amp;".","")</f>
        <v/>
      </c>
      <c r="BW805" s="41" t="str">
        <f>IF(AF805&lt;&gt;"","Element Occurrence ID: "&amp;AF805&amp;".","")</f>
        <v/>
      </c>
      <c r="BX805" s="41" t="str">
        <f t="shared" si="134"/>
        <v/>
      </c>
      <c r="BY805" t="str">
        <f t="shared" si="135"/>
        <v/>
      </c>
      <c r="BZ805" s="41" t="str">
        <f t="shared" si="136"/>
        <v/>
      </c>
      <c r="CA805" t="str">
        <f t="shared" si="137"/>
        <v/>
      </c>
      <c r="CB805" s="41" t="str">
        <f>IF(AU805&lt;&gt;"","Area immediately surrounding specimen: "&amp;AU805&amp;".","")</f>
        <v/>
      </c>
      <c r="CC805" s="41" t="str">
        <f>IF(T805&lt;&gt;"","Habit: "&amp;T805&amp;".","")</f>
        <v/>
      </c>
      <c r="CD805" s="41" t="str">
        <f>IF(U805&lt;&gt;"","Life history habit: "&amp;U805&amp;".","")</f>
        <v/>
      </c>
      <c r="CE805" s="41" t="str">
        <f>IF(V805&lt;&gt;"","Graminoid habit: "&amp;V805&amp;".","")</f>
        <v/>
      </c>
      <c r="CF805" s="41" t="str">
        <f>IF(W805&lt;&gt;"","Flower color: "&amp;W805&amp;".","")</f>
        <v/>
      </c>
      <c r="CG805" s="41" t="str">
        <f>IF(X805&lt;&gt;"","Height in centimeters: "&amp;X805&amp;".","")</f>
        <v/>
      </c>
      <c r="CH805" s="41" t="str">
        <f>IF(Y805&lt;&gt;"",Y805&amp;".","")</f>
        <v/>
      </c>
      <c r="CI805" s="41" t="str">
        <f t="shared" si="138"/>
        <v/>
      </c>
      <c r="CJ805" t="str">
        <f t="shared" si="139"/>
        <v/>
      </c>
      <c r="CK805" s="41" t="str">
        <f>IF(T805&lt;&gt;"","''habit'':"&amp;"''"&amp;T805&amp;"'',","")</f>
        <v/>
      </c>
      <c r="CL805" s="41" t="str">
        <f>IF(U805&lt;&gt;"","''life cycle habit'':"&amp;"''"&amp;U805&amp;"'',","")</f>
        <v/>
      </c>
      <c r="CM805" s="41" t="str">
        <f>IF(V805&lt;&gt;"","''graminoidHabit'':"&amp;"''"&amp;V805&amp;"'',","")</f>
        <v/>
      </c>
      <c r="CN805" s="41" t="str">
        <f>IF(W805&lt;&gt;"","''flower color'':"&amp;"''"&amp;W805&amp;"'',","")</f>
        <v/>
      </c>
      <c r="CO805" s="41" t="str">
        <f>IF(X805&lt;&gt;"","''heightInCentimeters'':"&amp;X805&amp;",","")</f>
        <v/>
      </c>
      <c r="CP805" s="41" t="str">
        <f>IF(Y805&lt;&gt;"",Y805,"")</f>
        <v/>
      </c>
      <c r="CQ805" s="41" t="str">
        <f t="shared" si="140"/>
        <v/>
      </c>
      <c r="CR805" s="42" t="str">
        <f t="shared" si="141"/>
        <v/>
      </c>
      <c r="CS805" t="str">
        <f t="shared" si="142"/>
        <v/>
      </c>
      <c r="CT805" t="str">
        <f>IF(L805="Y","tissue","")</f>
        <v/>
      </c>
      <c r="CU805" t="str">
        <f>IF(L805="Y","in collection","")</f>
        <v/>
      </c>
      <c r="CV805" t="str">
        <f>IF(L805="Y","dessicated","")</f>
        <v/>
      </c>
    </row>
    <row r="806" spans="1:100" ht="16.5" x14ac:dyDescent="0.3">
      <c r="A806" s="7"/>
      <c r="B806" s="19"/>
      <c r="C806" s="19"/>
      <c r="D806" s="19"/>
      <c r="E806" s="19"/>
      <c r="F806" s="19"/>
      <c r="G806" s="10"/>
      <c r="H806" s="14"/>
      <c r="I806" s="19"/>
      <c r="J806" s="19"/>
      <c r="K806" s="10"/>
      <c r="L806" s="19"/>
      <c r="M806" s="19"/>
      <c r="N806" s="19"/>
      <c r="O806" s="19"/>
      <c r="P806" s="19"/>
      <c r="Q806" s="24"/>
      <c r="R806" s="14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29"/>
      <c r="AL806" s="29"/>
      <c r="AM806" s="7"/>
      <c r="AN806" s="7"/>
      <c r="AO806" s="7"/>
      <c r="AP806" s="19"/>
      <c r="AQ806" s="19"/>
      <c r="AR806" s="19"/>
      <c r="AS806" s="14"/>
      <c r="AT806" s="19"/>
      <c r="AU806" s="19"/>
      <c r="AV806" s="19"/>
      <c r="AW806" s="14"/>
      <c r="AX806" s="19"/>
      <c r="AY806" s="19"/>
      <c r="AZ806" s="19"/>
      <c r="BA806" s="19"/>
      <c r="BB806" s="19"/>
      <c r="BC806" s="19"/>
      <c r="BD806" s="19"/>
      <c r="BE806" s="19"/>
      <c r="BF806" s="14"/>
      <c r="BG806" s="35" t="str">
        <f>IF(BB806&lt;&gt;"","&lt;a href='https://www.inaturalist.org/observations/"&amp;BB806&amp;" 'target='_blank' style='color: blue'&gt;iNaturalist Record: "&amp;BB806&amp;"&lt;/a&gt; ","")</f>
        <v/>
      </c>
      <c r="BH806" s="36" t="str">
        <f>IF(AT806&lt;&gt;"",AT806&amp;". ","")</f>
        <v/>
      </c>
      <c r="BI806" s="36" t="str">
        <f>IF(AV806&lt;&gt;"","Land use/disturbance history: "&amp;AV806&amp;". ","")</f>
        <v/>
      </c>
      <c r="BJ806" s="36" t="str">
        <f>IF(AW806&lt;&gt;"","Slope in degrees: "&amp;AW806&amp;". ","")</f>
        <v/>
      </c>
      <c r="BK806" s="36" t="str">
        <f>IF(AX806&lt;&gt;"","Slope aspect: "&amp;AX806&amp;". ","")</f>
        <v/>
      </c>
      <c r="BL806" s="36" t="str">
        <f>IF(AY806&lt;&gt;"","Soil description: "&amp;AY806&amp;". ","")</f>
        <v/>
      </c>
      <c r="BM806" s="36" t="str">
        <f>IF(BA806&lt;&gt;"","Terrain: "&amp;BA806&amp;". ","")</f>
        <v/>
      </c>
      <c r="BN806" s="36" t="str">
        <f t="shared" si="132"/>
        <v/>
      </c>
      <c r="BO806" t="str">
        <f t="shared" si="133"/>
        <v/>
      </c>
      <c r="BP806" t="str">
        <f>IF(BD806&lt;&gt;"","Permit: "&amp;BD806,"")</f>
        <v/>
      </c>
      <c r="BQ806" s="41" t="str">
        <f>IF(AA806="Abundant","Estimated frequency within viewshed: Abundant (&gt;500).",IF(AA806="Common","Estimated frequency within viewshed: Common (101-500).",IF(AA806="Frequent","Estimated frequency within viewshed: Frequent (11-100).",IF(AA806="Occasional","Estimated frequency within viewshed: Occasional (6-10).",IF(AA806="Rare","Estimated frequency within viewshed: Rare (1-5).","")))))</f>
        <v/>
      </c>
      <c r="BR806" s="41" t="str">
        <f>IF(B806&lt;&gt;"",B806&amp;". ","")</f>
        <v/>
      </c>
      <c r="BS806" s="41" t="str">
        <f>IF(M806="Same individual","Tissue sample collected.",IF(M806="Same population","Tissue sample collected from another individual in the same population.",""))</f>
        <v/>
      </c>
      <c r="BT806" s="41" t="str">
        <f>IF(R806&lt;&gt;"","Seed sample collected from "&amp;R806&amp;" plants within the same population.","")</f>
        <v/>
      </c>
      <c r="BU806" s="41" t="str">
        <f>IF(AB806&lt;&gt;"",AB806&amp;". ","")</f>
        <v/>
      </c>
      <c r="BV806" s="41" t="str">
        <f>IF(AE806&lt;&gt;"","Landowner: "&amp;AE806&amp;".","")</f>
        <v/>
      </c>
      <c r="BW806" s="41" t="str">
        <f>IF(AF806&lt;&gt;"","Element Occurrence ID: "&amp;AF806&amp;".","")</f>
        <v/>
      </c>
      <c r="BX806" s="41" t="str">
        <f t="shared" si="134"/>
        <v/>
      </c>
      <c r="BY806" t="str">
        <f t="shared" si="135"/>
        <v/>
      </c>
      <c r="BZ806" s="41" t="str">
        <f t="shared" si="136"/>
        <v/>
      </c>
      <c r="CA806" t="str">
        <f t="shared" si="137"/>
        <v/>
      </c>
      <c r="CB806" s="41" t="str">
        <f>IF(AU806&lt;&gt;"","Area immediately surrounding specimen: "&amp;AU806&amp;".","")</f>
        <v/>
      </c>
      <c r="CC806" s="41" t="str">
        <f>IF(T806&lt;&gt;"","Habit: "&amp;T806&amp;".","")</f>
        <v/>
      </c>
      <c r="CD806" s="41" t="str">
        <f>IF(U806&lt;&gt;"","Life history habit: "&amp;U806&amp;".","")</f>
        <v/>
      </c>
      <c r="CE806" s="41" t="str">
        <f>IF(V806&lt;&gt;"","Graminoid habit: "&amp;V806&amp;".","")</f>
        <v/>
      </c>
      <c r="CF806" s="41" t="str">
        <f>IF(W806&lt;&gt;"","Flower color: "&amp;W806&amp;".","")</f>
        <v/>
      </c>
      <c r="CG806" s="41" t="str">
        <f>IF(X806&lt;&gt;"","Height in centimeters: "&amp;X806&amp;".","")</f>
        <v/>
      </c>
      <c r="CH806" s="41" t="str">
        <f>IF(Y806&lt;&gt;"",Y806&amp;".","")</f>
        <v/>
      </c>
      <c r="CI806" s="41" t="str">
        <f t="shared" si="138"/>
        <v/>
      </c>
      <c r="CJ806" t="str">
        <f t="shared" si="139"/>
        <v/>
      </c>
      <c r="CK806" s="41" t="str">
        <f>IF(T806&lt;&gt;"","''habit'':"&amp;"''"&amp;T806&amp;"'',","")</f>
        <v/>
      </c>
      <c r="CL806" s="41" t="str">
        <f>IF(U806&lt;&gt;"","''life cycle habit'':"&amp;"''"&amp;U806&amp;"'',","")</f>
        <v/>
      </c>
      <c r="CM806" s="41" t="str">
        <f>IF(V806&lt;&gt;"","''graminoidHabit'':"&amp;"''"&amp;V806&amp;"'',","")</f>
        <v/>
      </c>
      <c r="CN806" s="41" t="str">
        <f>IF(W806&lt;&gt;"","''flower color'':"&amp;"''"&amp;W806&amp;"'',","")</f>
        <v/>
      </c>
      <c r="CO806" s="41" t="str">
        <f>IF(X806&lt;&gt;"","''heightInCentimeters'':"&amp;X806&amp;",","")</f>
        <v/>
      </c>
      <c r="CP806" s="41" t="str">
        <f>IF(Y806&lt;&gt;"",Y806,"")</f>
        <v/>
      </c>
      <c r="CQ806" s="41" t="str">
        <f t="shared" si="140"/>
        <v/>
      </c>
      <c r="CR806" s="42" t="str">
        <f t="shared" si="141"/>
        <v/>
      </c>
      <c r="CS806" t="str">
        <f t="shared" si="142"/>
        <v/>
      </c>
      <c r="CT806" t="str">
        <f>IF(L806="Y","tissue","")</f>
        <v/>
      </c>
      <c r="CU806" t="str">
        <f>IF(L806="Y","in collection","")</f>
        <v/>
      </c>
      <c r="CV806" t="str">
        <f>IF(L806="Y","dessicated","")</f>
        <v/>
      </c>
    </row>
    <row r="807" spans="1:100" ht="16.5" x14ac:dyDescent="0.3">
      <c r="A807" s="7"/>
      <c r="B807" s="19"/>
      <c r="C807" s="19"/>
      <c r="D807" s="19"/>
      <c r="E807" s="19"/>
      <c r="F807" s="19"/>
      <c r="G807" s="10"/>
      <c r="H807" s="14"/>
      <c r="I807" s="19"/>
      <c r="J807" s="19"/>
      <c r="K807" s="10"/>
      <c r="L807" s="19"/>
      <c r="M807" s="19"/>
      <c r="N807" s="19"/>
      <c r="O807" s="19"/>
      <c r="P807" s="19"/>
      <c r="Q807" s="24"/>
      <c r="R807" s="14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29"/>
      <c r="AL807" s="29"/>
      <c r="AM807" s="7"/>
      <c r="AN807" s="7"/>
      <c r="AO807" s="7"/>
      <c r="AP807" s="19"/>
      <c r="AQ807" s="19"/>
      <c r="AR807" s="19"/>
      <c r="AS807" s="14"/>
      <c r="AT807" s="19"/>
      <c r="AU807" s="19"/>
      <c r="AV807" s="19"/>
      <c r="AW807" s="14"/>
      <c r="AX807" s="19"/>
      <c r="AY807" s="19"/>
      <c r="AZ807" s="19"/>
      <c r="BA807" s="19"/>
      <c r="BB807" s="19"/>
      <c r="BC807" s="19"/>
      <c r="BD807" s="19"/>
      <c r="BE807" s="19"/>
      <c r="BF807" s="14"/>
      <c r="BG807" s="35" t="str">
        <f>IF(BB807&lt;&gt;"","&lt;a href='https://www.inaturalist.org/observations/"&amp;BB807&amp;" 'target='_blank' style='color: blue'&gt;iNaturalist Record: "&amp;BB807&amp;"&lt;/a&gt; ","")</f>
        <v/>
      </c>
      <c r="BH807" s="36" t="str">
        <f>IF(AT807&lt;&gt;"",AT807&amp;". ","")</f>
        <v/>
      </c>
      <c r="BI807" s="36" t="str">
        <f>IF(AV807&lt;&gt;"","Land use/disturbance history: "&amp;AV807&amp;". ","")</f>
        <v/>
      </c>
      <c r="BJ807" s="36" t="str">
        <f>IF(AW807&lt;&gt;"","Slope in degrees: "&amp;AW807&amp;". ","")</f>
        <v/>
      </c>
      <c r="BK807" s="36" t="str">
        <f>IF(AX807&lt;&gt;"","Slope aspect: "&amp;AX807&amp;". ","")</f>
        <v/>
      </c>
      <c r="BL807" s="36" t="str">
        <f>IF(AY807&lt;&gt;"","Soil description: "&amp;AY807&amp;". ","")</f>
        <v/>
      </c>
      <c r="BM807" s="36" t="str">
        <f>IF(BA807&lt;&gt;"","Terrain: "&amp;BA807&amp;". ","")</f>
        <v/>
      </c>
      <c r="BN807" s="36" t="str">
        <f t="shared" si="132"/>
        <v/>
      </c>
      <c r="BO807" t="str">
        <f t="shared" si="133"/>
        <v/>
      </c>
      <c r="BP807" t="str">
        <f>IF(BD807&lt;&gt;"","Permit: "&amp;BD807,"")</f>
        <v/>
      </c>
      <c r="BQ807" s="41" t="str">
        <f>IF(AA807="Abundant","Estimated frequency within viewshed: Abundant (&gt;500).",IF(AA807="Common","Estimated frequency within viewshed: Common (101-500).",IF(AA807="Frequent","Estimated frequency within viewshed: Frequent (11-100).",IF(AA807="Occasional","Estimated frequency within viewshed: Occasional (6-10).",IF(AA807="Rare","Estimated frequency within viewshed: Rare (1-5).","")))))</f>
        <v/>
      </c>
      <c r="BR807" s="41" t="str">
        <f>IF(B807&lt;&gt;"",B807&amp;". ","")</f>
        <v/>
      </c>
      <c r="BS807" s="41" t="str">
        <f>IF(M807="Same individual","Tissue sample collected.",IF(M807="Same population","Tissue sample collected from another individual in the same population.",""))</f>
        <v/>
      </c>
      <c r="BT807" s="41" t="str">
        <f>IF(R807&lt;&gt;"","Seed sample collected from "&amp;R807&amp;" plants within the same population.","")</f>
        <v/>
      </c>
      <c r="BU807" s="41" t="str">
        <f>IF(AB807&lt;&gt;"",AB807&amp;". ","")</f>
        <v/>
      </c>
      <c r="BV807" s="41" t="str">
        <f>IF(AE807&lt;&gt;"","Landowner: "&amp;AE807&amp;".","")</f>
        <v/>
      </c>
      <c r="BW807" s="41" t="str">
        <f>IF(AF807&lt;&gt;"","Element Occurrence ID: "&amp;AF807&amp;".","")</f>
        <v/>
      </c>
      <c r="BX807" s="41" t="str">
        <f t="shared" si="134"/>
        <v/>
      </c>
      <c r="BY807" t="str">
        <f t="shared" si="135"/>
        <v/>
      </c>
      <c r="BZ807" s="41" t="str">
        <f t="shared" si="136"/>
        <v/>
      </c>
      <c r="CA807" t="str">
        <f t="shared" si="137"/>
        <v/>
      </c>
      <c r="CB807" s="41" t="str">
        <f>IF(AU807&lt;&gt;"","Area immediately surrounding specimen: "&amp;AU807&amp;".","")</f>
        <v/>
      </c>
      <c r="CC807" s="41" t="str">
        <f>IF(T807&lt;&gt;"","Habit: "&amp;T807&amp;".","")</f>
        <v/>
      </c>
      <c r="CD807" s="41" t="str">
        <f>IF(U807&lt;&gt;"","Life history habit: "&amp;U807&amp;".","")</f>
        <v/>
      </c>
      <c r="CE807" s="41" t="str">
        <f>IF(V807&lt;&gt;"","Graminoid habit: "&amp;V807&amp;".","")</f>
        <v/>
      </c>
      <c r="CF807" s="41" t="str">
        <f>IF(W807&lt;&gt;"","Flower color: "&amp;W807&amp;".","")</f>
        <v/>
      </c>
      <c r="CG807" s="41" t="str">
        <f>IF(X807&lt;&gt;"","Height in centimeters: "&amp;X807&amp;".","")</f>
        <v/>
      </c>
      <c r="CH807" s="41" t="str">
        <f>IF(Y807&lt;&gt;"",Y807&amp;".","")</f>
        <v/>
      </c>
      <c r="CI807" s="41" t="str">
        <f t="shared" si="138"/>
        <v/>
      </c>
      <c r="CJ807" t="str">
        <f t="shared" si="139"/>
        <v/>
      </c>
      <c r="CK807" s="41" t="str">
        <f>IF(T807&lt;&gt;"","''habit'':"&amp;"''"&amp;T807&amp;"'',","")</f>
        <v/>
      </c>
      <c r="CL807" s="41" t="str">
        <f>IF(U807&lt;&gt;"","''life cycle habit'':"&amp;"''"&amp;U807&amp;"'',","")</f>
        <v/>
      </c>
      <c r="CM807" s="41" t="str">
        <f>IF(V807&lt;&gt;"","''graminoidHabit'':"&amp;"''"&amp;V807&amp;"'',","")</f>
        <v/>
      </c>
      <c r="CN807" s="41" t="str">
        <f>IF(W807&lt;&gt;"","''flower color'':"&amp;"''"&amp;W807&amp;"'',","")</f>
        <v/>
      </c>
      <c r="CO807" s="41" t="str">
        <f>IF(X807&lt;&gt;"","''heightInCentimeters'':"&amp;X807&amp;",","")</f>
        <v/>
      </c>
      <c r="CP807" s="41" t="str">
        <f>IF(Y807&lt;&gt;"",Y807,"")</f>
        <v/>
      </c>
      <c r="CQ807" s="41" t="str">
        <f t="shared" si="140"/>
        <v/>
      </c>
      <c r="CR807" s="42" t="str">
        <f t="shared" si="141"/>
        <v/>
      </c>
      <c r="CS807" t="str">
        <f t="shared" si="142"/>
        <v/>
      </c>
      <c r="CT807" t="str">
        <f>IF(L807="Y","tissue","")</f>
        <v/>
      </c>
      <c r="CU807" t="str">
        <f>IF(L807="Y","in collection","")</f>
        <v/>
      </c>
      <c r="CV807" t="str">
        <f>IF(L807="Y","dessicated","")</f>
        <v/>
      </c>
    </row>
    <row r="808" spans="1:100" ht="16.5" x14ac:dyDescent="0.3">
      <c r="A808" s="7"/>
      <c r="B808" s="19"/>
      <c r="C808" s="19"/>
      <c r="D808" s="19"/>
      <c r="E808" s="19"/>
      <c r="F808" s="19"/>
      <c r="G808" s="10"/>
      <c r="H808" s="14"/>
      <c r="I808" s="19"/>
      <c r="J808" s="19"/>
      <c r="K808" s="10"/>
      <c r="L808" s="19"/>
      <c r="M808" s="19"/>
      <c r="N808" s="19"/>
      <c r="O808" s="19"/>
      <c r="P808" s="19"/>
      <c r="Q808" s="24"/>
      <c r="R808" s="14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29"/>
      <c r="AL808" s="29"/>
      <c r="AM808" s="7"/>
      <c r="AN808" s="7"/>
      <c r="AO808" s="7"/>
      <c r="AP808" s="19"/>
      <c r="AQ808" s="19"/>
      <c r="AR808" s="19"/>
      <c r="AS808" s="14"/>
      <c r="AT808" s="19"/>
      <c r="AU808" s="19"/>
      <c r="AV808" s="19"/>
      <c r="AW808" s="14"/>
      <c r="AX808" s="19"/>
      <c r="AY808" s="19"/>
      <c r="AZ808" s="19"/>
      <c r="BA808" s="19"/>
      <c r="BB808" s="19"/>
      <c r="BC808" s="19"/>
      <c r="BD808" s="19"/>
      <c r="BE808" s="19"/>
      <c r="BF808" s="14"/>
      <c r="BG808" s="35" t="str">
        <f>IF(BB808&lt;&gt;"","&lt;a href='https://www.inaturalist.org/observations/"&amp;BB808&amp;" 'target='_blank' style='color: blue'&gt;iNaturalist Record: "&amp;BB808&amp;"&lt;/a&gt; ","")</f>
        <v/>
      </c>
      <c r="BH808" s="36" t="str">
        <f>IF(AT808&lt;&gt;"",AT808&amp;". ","")</f>
        <v/>
      </c>
      <c r="BI808" s="36" t="str">
        <f>IF(AV808&lt;&gt;"","Land use/disturbance history: "&amp;AV808&amp;". ","")</f>
        <v/>
      </c>
      <c r="BJ808" s="36" t="str">
        <f>IF(AW808&lt;&gt;"","Slope in degrees: "&amp;AW808&amp;". ","")</f>
        <v/>
      </c>
      <c r="BK808" s="36" t="str">
        <f>IF(AX808&lt;&gt;"","Slope aspect: "&amp;AX808&amp;". ","")</f>
        <v/>
      </c>
      <c r="BL808" s="36" t="str">
        <f>IF(AY808&lt;&gt;"","Soil description: "&amp;AY808&amp;". ","")</f>
        <v/>
      </c>
      <c r="BM808" s="36" t="str">
        <f>IF(BA808&lt;&gt;"","Terrain: "&amp;BA808&amp;". ","")</f>
        <v/>
      </c>
      <c r="BN808" s="36" t="str">
        <f t="shared" si="132"/>
        <v/>
      </c>
      <c r="BO808" t="str">
        <f t="shared" si="133"/>
        <v/>
      </c>
      <c r="BP808" t="str">
        <f>IF(BD808&lt;&gt;"","Permit: "&amp;BD808,"")</f>
        <v/>
      </c>
      <c r="BQ808" s="41" t="str">
        <f>IF(AA808="Abundant","Estimated frequency within viewshed: Abundant (&gt;500).",IF(AA808="Common","Estimated frequency within viewshed: Common (101-500).",IF(AA808="Frequent","Estimated frequency within viewshed: Frequent (11-100).",IF(AA808="Occasional","Estimated frequency within viewshed: Occasional (6-10).",IF(AA808="Rare","Estimated frequency within viewshed: Rare (1-5).","")))))</f>
        <v/>
      </c>
      <c r="BR808" s="41" t="str">
        <f>IF(B808&lt;&gt;"",B808&amp;". ","")</f>
        <v/>
      </c>
      <c r="BS808" s="41" t="str">
        <f>IF(M808="Same individual","Tissue sample collected.",IF(M808="Same population","Tissue sample collected from another individual in the same population.",""))</f>
        <v/>
      </c>
      <c r="BT808" s="41" t="str">
        <f>IF(R808&lt;&gt;"","Seed sample collected from "&amp;R808&amp;" plants within the same population.","")</f>
        <v/>
      </c>
      <c r="BU808" s="41" t="str">
        <f>IF(AB808&lt;&gt;"",AB808&amp;". ","")</f>
        <v/>
      </c>
      <c r="BV808" s="41" t="str">
        <f>IF(AE808&lt;&gt;"","Landowner: "&amp;AE808&amp;".","")</f>
        <v/>
      </c>
      <c r="BW808" s="41" t="str">
        <f>IF(AF808&lt;&gt;"","Element Occurrence ID: "&amp;AF808&amp;".","")</f>
        <v/>
      </c>
      <c r="BX808" s="41" t="str">
        <f t="shared" si="134"/>
        <v/>
      </c>
      <c r="BY808" t="str">
        <f t="shared" si="135"/>
        <v/>
      </c>
      <c r="BZ808" s="41" t="str">
        <f t="shared" si="136"/>
        <v/>
      </c>
      <c r="CA808" t="str">
        <f t="shared" si="137"/>
        <v/>
      </c>
      <c r="CB808" s="41" t="str">
        <f>IF(AU808&lt;&gt;"","Area immediately surrounding specimen: "&amp;AU808&amp;".","")</f>
        <v/>
      </c>
      <c r="CC808" s="41" t="str">
        <f>IF(T808&lt;&gt;"","Habit: "&amp;T808&amp;".","")</f>
        <v/>
      </c>
      <c r="CD808" s="41" t="str">
        <f>IF(U808&lt;&gt;"","Life history habit: "&amp;U808&amp;".","")</f>
        <v/>
      </c>
      <c r="CE808" s="41" t="str">
        <f>IF(V808&lt;&gt;"","Graminoid habit: "&amp;V808&amp;".","")</f>
        <v/>
      </c>
      <c r="CF808" s="41" t="str">
        <f>IF(W808&lt;&gt;"","Flower color: "&amp;W808&amp;".","")</f>
        <v/>
      </c>
      <c r="CG808" s="41" t="str">
        <f>IF(X808&lt;&gt;"","Height in centimeters: "&amp;X808&amp;".","")</f>
        <v/>
      </c>
      <c r="CH808" s="41" t="str">
        <f>IF(Y808&lt;&gt;"",Y808&amp;".","")</f>
        <v/>
      </c>
      <c r="CI808" s="41" t="str">
        <f t="shared" si="138"/>
        <v/>
      </c>
      <c r="CJ808" t="str">
        <f t="shared" si="139"/>
        <v/>
      </c>
      <c r="CK808" s="41" t="str">
        <f>IF(T808&lt;&gt;"","''habit'':"&amp;"''"&amp;T808&amp;"'',","")</f>
        <v/>
      </c>
      <c r="CL808" s="41" t="str">
        <f>IF(U808&lt;&gt;"","''life cycle habit'':"&amp;"''"&amp;U808&amp;"'',","")</f>
        <v/>
      </c>
      <c r="CM808" s="41" t="str">
        <f>IF(V808&lt;&gt;"","''graminoidHabit'':"&amp;"''"&amp;V808&amp;"'',","")</f>
        <v/>
      </c>
      <c r="CN808" s="41" t="str">
        <f>IF(W808&lt;&gt;"","''flower color'':"&amp;"''"&amp;W808&amp;"'',","")</f>
        <v/>
      </c>
      <c r="CO808" s="41" t="str">
        <f>IF(X808&lt;&gt;"","''heightInCentimeters'':"&amp;X808&amp;",","")</f>
        <v/>
      </c>
      <c r="CP808" s="41" t="str">
        <f>IF(Y808&lt;&gt;"",Y808,"")</f>
        <v/>
      </c>
      <c r="CQ808" s="41" t="str">
        <f t="shared" si="140"/>
        <v/>
      </c>
      <c r="CR808" s="42" t="str">
        <f t="shared" si="141"/>
        <v/>
      </c>
      <c r="CS808" t="str">
        <f t="shared" si="142"/>
        <v/>
      </c>
      <c r="CT808" t="str">
        <f>IF(L808="Y","tissue","")</f>
        <v/>
      </c>
      <c r="CU808" t="str">
        <f>IF(L808="Y","in collection","")</f>
        <v/>
      </c>
      <c r="CV808" t="str">
        <f>IF(L808="Y","dessicated","")</f>
        <v/>
      </c>
    </row>
    <row r="809" spans="1:100" ht="16.5" x14ac:dyDescent="0.3">
      <c r="A809" s="7"/>
      <c r="B809" s="19"/>
      <c r="C809" s="19"/>
      <c r="D809" s="19"/>
      <c r="E809" s="19"/>
      <c r="F809" s="19"/>
      <c r="G809" s="10"/>
      <c r="H809" s="14"/>
      <c r="I809" s="19"/>
      <c r="J809" s="19"/>
      <c r="K809" s="10"/>
      <c r="L809" s="19"/>
      <c r="M809" s="19"/>
      <c r="N809" s="19"/>
      <c r="O809" s="19"/>
      <c r="P809" s="19"/>
      <c r="Q809" s="24"/>
      <c r="R809" s="14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29"/>
      <c r="AL809" s="29"/>
      <c r="AM809" s="7"/>
      <c r="AN809" s="7"/>
      <c r="AO809" s="7"/>
      <c r="AP809" s="19"/>
      <c r="AQ809" s="19"/>
      <c r="AR809" s="19"/>
      <c r="AS809" s="14"/>
      <c r="AT809" s="19"/>
      <c r="AU809" s="19"/>
      <c r="AV809" s="19"/>
      <c r="AW809" s="14"/>
      <c r="AX809" s="19"/>
      <c r="AY809" s="19"/>
      <c r="AZ809" s="19"/>
      <c r="BA809" s="19"/>
      <c r="BB809" s="19"/>
      <c r="BC809" s="19"/>
      <c r="BD809" s="19"/>
      <c r="BE809" s="19"/>
      <c r="BF809" s="14"/>
      <c r="BG809" s="35" t="str">
        <f>IF(BB809&lt;&gt;"","&lt;a href='https://www.inaturalist.org/observations/"&amp;BB809&amp;" 'target='_blank' style='color: blue'&gt;iNaturalist Record: "&amp;BB809&amp;"&lt;/a&gt; ","")</f>
        <v/>
      </c>
      <c r="BH809" s="36" t="str">
        <f>IF(AT809&lt;&gt;"",AT809&amp;". ","")</f>
        <v/>
      </c>
      <c r="BI809" s="36" t="str">
        <f>IF(AV809&lt;&gt;"","Land use/disturbance history: "&amp;AV809&amp;". ","")</f>
        <v/>
      </c>
      <c r="BJ809" s="36" t="str">
        <f>IF(AW809&lt;&gt;"","Slope in degrees: "&amp;AW809&amp;". ","")</f>
        <v/>
      </c>
      <c r="BK809" s="36" t="str">
        <f>IF(AX809&lt;&gt;"","Slope aspect: "&amp;AX809&amp;". ","")</f>
        <v/>
      </c>
      <c r="BL809" s="36" t="str">
        <f>IF(AY809&lt;&gt;"","Soil description: "&amp;AY809&amp;". ","")</f>
        <v/>
      </c>
      <c r="BM809" s="36" t="str">
        <f>IF(BA809&lt;&gt;"","Terrain: "&amp;BA809&amp;". ","")</f>
        <v/>
      </c>
      <c r="BN809" s="36" t="str">
        <f t="shared" si="132"/>
        <v/>
      </c>
      <c r="BO809" t="str">
        <f t="shared" si="133"/>
        <v/>
      </c>
      <c r="BP809" t="str">
        <f>IF(BD809&lt;&gt;"","Permit: "&amp;BD809,"")</f>
        <v/>
      </c>
      <c r="BQ809" s="41" t="str">
        <f>IF(AA809="Abundant","Estimated frequency within viewshed: Abundant (&gt;500).",IF(AA809="Common","Estimated frequency within viewshed: Common (101-500).",IF(AA809="Frequent","Estimated frequency within viewshed: Frequent (11-100).",IF(AA809="Occasional","Estimated frequency within viewshed: Occasional (6-10).",IF(AA809="Rare","Estimated frequency within viewshed: Rare (1-5).","")))))</f>
        <v/>
      </c>
      <c r="BR809" s="41" t="str">
        <f>IF(B809&lt;&gt;"",B809&amp;". ","")</f>
        <v/>
      </c>
      <c r="BS809" s="41" t="str">
        <f>IF(M809="Same individual","Tissue sample collected.",IF(M809="Same population","Tissue sample collected from another individual in the same population.",""))</f>
        <v/>
      </c>
      <c r="BT809" s="41" t="str">
        <f>IF(R809&lt;&gt;"","Seed sample collected from "&amp;R809&amp;" plants within the same population.","")</f>
        <v/>
      </c>
      <c r="BU809" s="41" t="str">
        <f>IF(AB809&lt;&gt;"",AB809&amp;". ","")</f>
        <v/>
      </c>
      <c r="BV809" s="41" t="str">
        <f>IF(AE809&lt;&gt;"","Landowner: "&amp;AE809&amp;".","")</f>
        <v/>
      </c>
      <c r="BW809" s="41" t="str">
        <f>IF(AF809&lt;&gt;"","Element Occurrence ID: "&amp;AF809&amp;".","")</f>
        <v/>
      </c>
      <c r="BX809" s="41" t="str">
        <f t="shared" si="134"/>
        <v/>
      </c>
      <c r="BY809" t="str">
        <f t="shared" si="135"/>
        <v/>
      </c>
      <c r="BZ809" s="41" t="str">
        <f t="shared" si="136"/>
        <v/>
      </c>
      <c r="CA809" t="str">
        <f t="shared" si="137"/>
        <v/>
      </c>
      <c r="CB809" s="41" t="str">
        <f>IF(AU809&lt;&gt;"","Area immediately surrounding specimen: "&amp;AU809&amp;".","")</f>
        <v/>
      </c>
      <c r="CC809" s="41" t="str">
        <f>IF(T809&lt;&gt;"","Habit: "&amp;T809&amp;".","")</f>
        <v/>
      </c>
      <c r="CD809" s="41" t="str">
        <f>IF(U809&lt;&gt;"","Life history habit: "&amp;U809&amp;".","")</f>
        <v/>
      </c>
      <c r="CE809" s="41" t="str">
        <f>IF(V809&lt;&gt;"","Graminoid habit: "&amp;V809&amp;".","")</f>
        <v/>
      </c>
      <c r="CF809" s="41" t="str">
        <f>IF(W809&lt;&gt;"","Flower color: "&amp;W809&amp;".","")</f>
        <v/>
      </c>
      <c r="CG809" s="41" t="str">
        <f>IF(X809&lt;&gt;"","Height in centimeters: "&amp;X809&amp;".","")</f>
        <v/>
      </c>
      <c r="CH809" s="41" t="str">
        <f>IF(Y809&lt;&gt;"",Y809&amp;".","")</f>
        <v/>
      </c>
      <c r="CI809" s="41" t="str">
        <f t="shared" si="138"/>
        <v/>
      </c>
      <c r="CJ809" t="str">
        <f t="shared" si="139"/>
        <v/>
      </c>
      <c r="CK809" s="41" t="str">
        <f>IF(T809&lt;&gt;"","''habit'':"&amp;"''"&amp;T809&amp;"'',","")</f>
        <v/>
      </c>
      <c r="CL809" s="41" t="str">
        <f>IF(U809&lt;&gt;"","''life cycle habit'':"&amp;"''"&amp;U809&amp;"'',","")</f>
        <v/>
      </c>
      <c r="CM809" s="41" t="str">
        <f>IF(V809&lt;&gt;"","''graminoidHabit'':"&amp;"''"&amp;V809&amp;"'',","")</f>
        <v/>
      </c>
      <c r="CN809" s="41" t="str">
        <f>IF(W809&lt;&gt;"","''flower color'':"&amp;"''"&amp;W809&amp;"'',","")</f>
        <v/>
      </c>
      <c r="CO809" s="41" t="str">
        <f>IF(X809&lt;&gt;"","''heightInCentimeters'':"&amp;X809&amp;",","")</f>
        <v/>
      </c>
      <c r="CP809" s="41" t="str">
        <f>IF(Y809&lt;&gt;"",Y809,"")</f>
        <v/>
      </c>
      <c r="CQ809" s="41" t="str">
        <f t="shared" si="140"/>
        <v/>
      </c>
      <c r="CR809" s="42" t="str">
        <f t="shared" si="141"/>
        <v/>
      </c>
      <c r="CS809" t="str">
        <f t="shared" si="142"/>
        <v/>
      </c>
      <c r="CT809" t="str">
        <f>IF(L809="Y","tissue","")</f>
        <v/>
      </c>
      <c r="CU809" t="str">
        <f>IF(L809="Y","in collection","")</f>
        <v/>
      </c>
      <c r="CV809" t="str">
        <f>IF(L809="Y","dessicated","")</f>
        <v/>
      </c>
    </row>
    <row r="810" spans="1:100" ht="16.5" x14ac:dyDescent="0.3">
      <c r="A810" s="7"/>
      <c r="B810" s="19"/>
      <c r="C810" s="19"/>
      <c r="D810" s="19"/>
      <c r="E810" s="19"/>
      <c r="F810" s="19"/>
      <c r="G810" s="10"/>
      <c r="H810" s="14"/>
      <c r="I810" s="19"/>
      <c r="J810" s="19"/>
      <c r="K810" s="10"/>
      <c r="L810" s="19"/>
      <c r="M810" s="19"/>
      <c r="N810" s="19"/>
      <c r="O810" s="19"/>
      <c r="P810" s="19"/>
      <c r="Q810" s="24"/>
      <c r="R810" s="14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29"/>
      <c r="AL810" s="29"/>
      <c r="AM810" s="7"/>
      <c r="AN810" s="7"/>
      <c r="AO810" s="7"/>
      <c r="AP810" s="19"/>
      <c r="AQ810" s="19"/>
      <c r="AR810" s="19"/>
      <c r="AS810" s="14"/>
      <c r="AT810" s="19"/>
      <c r="AU810" s="19"/>
      <c r="AV810" s="19"/>
      <c r="AW810" s="14"/>
      <c r="AX810" s="19"/>
      <c r="AY810" s="19"/>
      <c r="AZ810" s="19"/>
      <c r="BA810" s="19"/>
      <c r="BB810" s="19"/>
      <c r="BC810" s="19"/>
      <c r="BD810" s="19"/>
      <c r="BE810" s="19"/>
      <c r="BF810" s="14"/>
      <c r="BG810" s="35" t="str">
        <f>IF(BB810&lt;&gt;"","&lt;a href='https://www.inaturalist.org/observations/"&amp;BB810&amp;" 'target='_blank' style='color: blue'&gt;iNaturalist Record: "&amp;BB810&amp;"&lt;/a&gt; ","")</f>
        <v/>
      </c>
      <c r="BH810" s="36" t="str">
        <f>IF(AT810&lt;&gt;"",AT810&amp;". ","")</f>
        <v/>
      </c>
      <c r="BI810" s="36" t="str">
        <f>IF(AV810&lt;&gt;"","Land use/disturbance history: "&amp;AV810&amp;". ","")</f>
        <v/>
      </c>
      <c r="BJ810" s="36" t="str">
        <f>IF(AW810&lt;&gt;"","Slope in degrees: "&amp;AW810&amp;". ","")</f>
        <v/>
      </c>
      <c r="BK810" s="36" t="str">
        <f>IF(AX810&lt;&gt;"","Slope aspect: "&amp;AX810&amp;". ","")</f>
        <v/>
      </c>
      <c r="BL810" s="36" t="str">
        <f>IF(AY810&lt;&gt;"","Soil description: "&amp;AY810&amp;". ","")</f>
        <v/>
      </c>
      <c r="BM810" s="36" t="str">
        <f>IF(BA810&lt;&gt;"","Terrain: "&amp;BA810&amp;". ","")</f>
        <v/>
      </c>
      <c r="BN810" s="36" t="str">
        <f t="shared" si="132"/>
        <v/>
      </c>
      <c r="BO810" t="str">
        <f t="shared" si="133"/>
        <v/>
      </c>
      <c r="BP810" t="str">
        <f>IF(BD810&lt;&gt;"","Permit: "&amp;BD810,"")</f>
        <v/>
      </c>
      <c r="BQ810" s="41" t="str">
        <f>IF(AA810="Abundant","Estimated frequency within viewshed: Abundant (&gt;500).",IF(AA810="Common","Estimated frequency within viewshed: Common (101-500).",IF(AA810="Frequent","Estimated frequency within viewshed: Frequent (11-100).",IF(AA810="Occasional","Estimated frequency within viewshed: Occasional (6-10).",IF(AA810="Rare","Estimated frequency within viewshed: Rare (1-5).","")))))</f>
        <v/>
      </c>
      <c r="BR810" s="41" t="str">
        <f>IF(B810&lt;&gt;"",B810&amp;". ","")</f>
        <v/>
      </c>
      <c r="BS810" s="41" t="str">
        <f>IF(M810="Same individual","Tissue sample collected.",IF(M810="Same population","Tissue sample collected from another individual in the same population.",""))</f>
        <v/>
      </c>
      <c r="BT810" s="41" t="str">
        <f>IF(R810&lt;&gt;"","Seed sample collected from "&amp;R810&amp;" plants within the same population.","")</f>
        <v/>
      </c>
      <c r="BU810" s="41" t="str">
        <f>IF(AB810&lt;&gt;"",AB810&amp;". ","")</f>
        <v/>
      </c>
      <c r="BV810" s="41" t="str">
        <f>IF(AE810&lt;&gt;"","Landowner: "&amp;AE810&amp;".","")</f>
        <v/>
      </c>
      <c r="BW810" s="41" t="str">
        <f>IF(AF810&lt;&gt;"","Element Occurrence ID: "&amp;AF810&amp;".","")</f>
        <v/>
      </c>
      <c r="BX810" s="41" t="str">
        <f t="shared" si="134"/>
        <v/>
      </c>
      <c r="BY810" t="str">
        <f t="shared" si="135"/>
        <v/>
      </c>
      <c r="BZ810" s="41" t="str">
        <f t="shared" si="136"/>
        <v/>
      </c>
      <c r="CA810" t="str">
        <f t="shared" si="137"/>
        <v/>
      </c>
      <c r="CB810" s="41" t="str">
        <f>IF(AU810&lt;&gt;"","Area immediately surrounding specimen: "&amp;AU810&amp;".","")</f>
        <v/>
      </c>
      <c r="CC810" s="41" t="str">
        <f>IF(T810&lt;&gt;"","Habit: "&amp;T810&amp;".","")</f>
        <v/>
      </c>
      <c r="CD810" s="41" t="str">
        <f>IF(U810&lt;&gt;"","Life history habit: "&amp;U810&amp;".","")</f>
        <v/>
      </c>
      <c r="CE810" s="41" t="str">
        <f>IF(V810&lt;&gt;"","Graminoid habit: "&amp;V810&amp;".","")</f>
        <v/>
      </c>
      <c r="CF810" s="41" t="str">
        <f>IF(W810&lt;&gt;"","Flower color: "&amp;W810&amp;".","")</f>
        <v/>
      </c>
      <c r="CG810" s="41" t="str">
        <f>IF(X810&lt;&gt;"","Height in centimeters: "&amp;X810&amp;".","")</f>
        <v/>
      </c>
      <c r="CH810" s="41" t="str">
        <f>IF(Y810&lt;&gt;"",Y810&amp;".","")</f>
        <v/>
      </c>
      <c r="CI810" s="41" t="str">
        <f t="shared" si="138"/>
        <v/>
      </c>
      <c r="CJ810" t="str">
        <f t="shared" si="139"/>
        <v/>
      </c>
      <c r="CK810" s="41" t="str">
        <f>IF(T810&lt;&gt;"","''habit'':"&amp;"''"&amp;T810&amp;"'',","")</f>
        <v/>
      </c>
      <c r="CL810" s="41" t="str">
        <f>IF(U810&lt;&gt;"","''life cycle habit'':"&amp;"''"&amp;U810&amp;"'',","")</f>
        <v/>
      </c>
      <c r="CM810" s="41" t="str">
        <f>IF(V810&lt;&gt;"","''graminoidHabit'':"&amp;"''"&amp;V810&amp;"'',","")</f>
        <v/>
      </c>
      <c r="CN810" s="41" t="str">
        <f>IF(W810&lt;&gt;"","''flower color'':"&amp;"''"&amp;W810&amp;"'',","")</f>
        <v/>
      </c>
      <c r="CO810" s="41" t="str">
        <f>IF(X810&lt;&gt;"","''heightInCentimeters'':"&amp;X810&amp;",","")</f>
        <v/>
      </c>
      <c r="CP810" s="41" t="str">
        <f>IF(Y810&lt;&gt;"",Y810,"")</f>
        <v/>
      </c>
      <c r="CQ810" s="41" t="str">
        <f t="shared" si="140"/>
        <v/>
      </c>
      <c r="CR810" s="42" t="str">
        <f t="shared" si="141"/>
        <v/>
      </c>
      <c r="CS810" t="str">
        <f t="shared" si="142"/>
        <v/>
      </c>
      <c r="CT810" t="str">
        <f>IF(L810="Y","tissue","")</f>
        <v/>
      </c>
      <c r="CU810" t="str">
        <f>IF(L810="Y","in collection","")</f>
        <v/>
      </c>
      <c r="CV810" t="str">
        <f>IF(L810="Y","dessicated","")</f>
        <v/>
      </c>
    </row>
    <row r="811" spans="1:100" ht="16.5" x14ac:dyDescent="0.3">
      <c r="A811" s="7"/>
      <c r="B811" s="19"/>
      <c r="C811" s="19"/>
      <c r="D811" s="19"/>
      <c r="E811" s="19"/>
      <c r="F811" s="19"/>
      <c r="G811" s="10"/>
      <c r="H811" s="14"/>
      <c r="I811" s="19"/>
      <c r="J811" s="19"/>
      <c r="K811" s="10"/>
      <c r="L811" s="19"/>
      <c r="M811" s="19"/>
      <c r="N811" s="19"/>
      <c r="O811" s="19"/>
      <c r="P811" s="19"/>
      <c r="Q811" s="24"/>
      <c r="R811" s="14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29"/>
      <c r="AL811" s="29"/>
      <c r="AM811" s="7"/>
      <c r="AN811" s="7"/>
      <c r="AO811" s="7"/>
      <c r="AP811" s="19"/>
      <c r="AQ811" s="19"/>
      <c r="AR811" s="19"/>
      <c r="AS811" s="14"/>
      <c r="AT811" s="19"/>
      <c r="AU811" s="19"/>
      <c r="AV811" s="19"/>
      <c r="AW811" s="14"/>
      <c r="AX811" s="19"/>
      <c r="AY811" s="19"/>
      <c r="AZ811" s="19"/>
      <c r="BA811" s="19"/>
      <c r="BB811" s="19"/>
      <c r="BC811" s="19"/>
      <c r="BD811" s="19"/>
      <c r="BE811" s="19"/>
      <c r="BF811" s="14"/>
      <c r="BG811" s="35" t="str">
        <f>IF(BB811&lt;&gt;"","&lt;a href='https://www.inaturalist.org/observations/"&amp;BB811&amp;" 'target='_blank' style='color: blue'&gt;iNaturalist Record: "&amp;BB811&amp;"&lt;/a&gt; ","")</f>
        <v/>
      </c>
      <c r="BH811" s="36" t="str">
        <f>IF(AT811&lt;&gt;"",AT811&amp;". ","")</f>
        <v/>
      </c>
      <c r="BI811" s="36" t="str">
        <f>IF(AV811&lt;&gt;"","Land use/disturbance history: "&amp;AV811&amp;". ","")</f>
        <v/>
      </c>
      <c r="BJ811" s="36" t="str">
        <f>IF(AW811&lt;&gt;"","Slope in degrees: "&amp;AW811&amp;". ","")</f>
        <v/>
      </c>
      <c r="BK811" s="36" t="str">
        <f>IF(AX811&lt;&gt;"","Slope aspect: "&amp;AX811&amp;". ","")</f>
        <v/>
      </c>
      <c r="BL811" s="36" t="str">
        <f>IF(AY811&lt;&gt;"","Soil description: "&amp;AY811&amp;". ","")</f>
        <v/>
      </c>
      <c r="BM811" s="36" t="str">
        <f>IF(BA811&lt;&gt;"","Terrain: "&amp;BA811&amp;". ","")</f>
        <v/>
      </c>
      <c r="BN811" s="36" t="str">
        <f t="shared" si="132"/>
        <v/>
      </c>
      <c r="BO811" t="str">
        <f t="shared" si="133"/>
        <v/>
      </c>
      <c r="BP811" t="str">
        <f>IF(BD811&lt;&gt;"","Permit: "&amp;BD811,"")</f>
        <v/>
      </c>
      <c r="BQ811" s="41" t="str">
        <f>IF(AA811="Abundant","Estimated frequency within viewshed: Abundant (&gt;500).",IF(AA811="Common","Estimated frequency within viewshed: Common (101-500).",IF(AA811="Frequent","Estimated frequency within viewshed: Frequent (11-100).",IF(AA811="Occasional","Estimated frequency within viewshed: Occasional (6-10).",IF(AA811="Rare","Estimated frequency within viewshed: Rare (1-5).","")))))</f>
        <v/>
      </c>
      <c r="BR811" s="41" t="str">
        <f>IF(B811&lt;&gt;"",B811&amp;". ","")</f>
        <v/>
      </c>
      <c r="BS811" s="41" t="str">
        <f>IF(M811="Same individual","Tissue sample collected.",IF(M811="Same population","Tissue sample collected from another individual in the same population.",""))</f>
        <v/>
      </c>
      <c r="BT811" s="41" t="str">
        <f>IF(R811&lt;&gt;"","Seed sample collected from "&amp;R811&amp;" plants within the same population.","")</f>
        <v/>
      </c>
      <c r="BU811" s="41" t="str">
        <f>IF(AB811&lt;&gt;"",AB811&amp;". ","")</f>
        <v/>
      </c>
      <c r="BV811" s="41" t="str">
        <f>IF(AE811&lt;&gt;"","Landowner: "&amp;AE811&amp;".","")</f>
        <v/>
      </c>
      <c r="BW811" s="41" t="str">
        <f>IF(AF811&lt;&gt;"","Element Occurrence ID: "&amp;AF811&amp;".","")</f>
        <v/>
      </c>
      <c r="BX811" s="41" t="str">
        <f t="shared" si="134"/>
        <v/>
      </c>
      <c r="BY811" t="str">
        <f t="shared" si="135"/>
        <v/>
      </c>
      <c r="BZ811" s="41" t="str">
        <f t="shared" si="136"/>
        <v/>
      </c>
      <c r="CA811" t="str">
        <f t="shared" si="137"/>
        <v/>
      </c>
      <c r="CB811" s="41" t="str">
        <f>IF(AU811&lt;&gt;"","Area immediately surrounding specimen: "&amp;AU811&amp;".","")</f>
        <v/>
      </c>
      <c r="CC811" s="41" t="str">
        <f>IF(T811&lt;&gt;"","Habit: "&amp;T811&amp;".","")</f>
        <v/>
      </c>
      <c r="CD811" s="41" t="str">
        <f>IF(U811&lt;&gt;"","Life history habit: "&amp;U811&amp;".","")</f>
        <v/>
      </c>
      <c r="CE811" s="41" t="str">
        <f>IF(V811&lt;&gt;"","Graminoid habit: "&amp;V811&amp;".","")</f>
        <v/>
      </c>
      <c r="CF811" s="41" t="str">
        <f>IF(W811&lt;&gt;"","Flower color: "&amp;W811&amp;".","")</f>
        <v/>
      </c>
      <c r="CG811" s="41" t="str">
        <f>IF(X811&lt;&gt;"","Height in centimeters: "&amp;X811&amp;".","")</f>
        <v/>
      </c>
      <c r="CH811" s="41" t="str">
        <f>IF(Y811&lt;&gt;"",Y811&amp;".","")</f>
        <v/>
      </c>
      <c r="CI811" s="41" t="str">
        <f t="shared" si="138"/>
        <v/>
      </c>
      <c r="CJ811" t="str">
        <f t="shared" si="139"/>
        <v/>
      </c>
      <c r="CK811" s="41" t="str">
        <f>IF(T811&lt;&gt;"","''habit'':"&amp;"''"&amp;T811&amp;"'',","")</f>
        <v/>
      </c>
      <c r="CL811" s="41" t="str">
        <f>IF(U811&lt;&gt;"","''life cycle habit'':"&amp;"''"&amp;U811&amp;"'',","")</f>
        <v/>
      </c>
      <c r="CM811" s="41" t="str">
        <f>IF(V811&lt;&gt;"","''graminoidHabit'':"&amp;"''"&amp;V811&amp;"'',","")</f>
        <v/>
      </c>
      <c r="CN811" s="41" t="str">
        <f>IF(W811&lt;&gt;"","''flower color'':"&amp;"''"&amp;W811&amp;"'',","")</f>
        <v/>
      </c>
      <c r="CO811" s="41" t="str">
        <f>IF(X811&lt;&gt;"","''heightInCentimeters'':"&amp;X811&amp;",","")</f>
        <v/>
      </c>
      <c r="CP811" s="41" t="str">
        <f>IF(Y811&lt;&gt;"",Y811,"")</f>
        <v/>
      </c>
      <c r="CQ811" s="41" t="str">
        <f t="shared" si="140"/>
        <v/>
      </c>
      <c r="CR811" s="42" t="str">
        <f t="shared" si="141"/>
        <v/>
      </c>
      <c r="CS811" t="str">
        <f t="shared" si="142"/>
        <v/>
      </c>
      <c r="CT811" t="str">
        <f>IF(L811="Y","tissue","")</f>
        <v/>
      </c>
      <c r="CU811" t="str">
        <f>IF(L811="Y","in collection","")</f>
        <v/>
      </c>
      <c r="CV811" t="str">
        <f>IF(L811="Y","dessicated","")</f>
        <v/>
      </c>
    </row>
    <row r="812" spans="1:100" ht="16.5" x14ac:dyDescent="0.3">
      <c r="A812" s="7"/>
      <c r="B812" s="19"/>
      <c r="C812" s="19"/>
      <c r="D812" s="19"/>
      <c r="E812" s="19"/>
      <c r="F812" s="19"/>
      <c r="G812" s="10"/>
      <c r="H812" s="14"/>
      <c r="I812" s="19"/>
      <c r="J812" s="19"/>
      <c r="K812" s="10"/>
      <c r="L812" s="19"/>
      <c r="M812" s="19"/>
      <c r="N812" s="19"/>
      <c r="O812" s="19"/>
      <c r="P812" s="19"/>
      <c r="Q812" s="24"/>
      <c r="R812" s="14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29"/>
      <c r="AL812" s="29"/>
      <c r="AM812" s="7"/>
      <c r="AN812" s="7"/>
      <c r="AO812" s="7"/>
      <c r="AP812" s="19"/>
      <c r="AQ812" s="19"/>
      <c r="AR812" s="19"/>
      <c r="AS812" s="14"/>
      <c r="AT812" s="19"/>
      <c r="AU812" s="19"/>
      <c r="AV812" s="19"/>
      <c r="AW812" s="14"/>
      <c r="AX812" s="19"/>
      <c r="AY812" s="19"/>
      <c r="AZ812" s="19"/>
      <c r="BA812" s="19"/>
      <c r="BB812" s="19"/>
      <c r="BC812" s="19"/>
      <c r="BD812" s="19"/>
      <c r="BE812" s="19"/>
      <c r="BF812" s="14"/>
      <c r="BG812" s="35" t="str">
        <f>IF(BB812&lt;&gt;"","&lt;a href='https://www.inaturalist.org/observations/"&amp;BB812&amp;" 'target='_blank' style='color: blue'&gt;iNaturalist Record: "&amp;BB812&amp;"&lt;/a&gt; ","")</f>
        <v/>
      </c>
      <c r="BH812" s="36" t="str">
        <f>IF(AT812&lt;&gt;"",AT812&amp;". ","")</f>
        <v/>
      </c>
      <c r="BI812" s="36" t="str">
        <f>IF(AV812&lt;&gt;"","Land use/disturbance history: "&amp;AV812&amp;". ","")</f>
        <v/>
      </c>
      <c r="BJ812" s="36" t="str">
        <f>IF(AW812&lt;&gt;"","Slope in degrees: "&amp;AW812&amp;". ","")</f>
        <v/>
      </c>
      <c r="BK812" s="36" t="str">
        <f>IF(AX812&lt;&gt;"","Slope aspect: "&amp;AX812&amp;". ","")</f>
        <v/>
      </c>
      <c r="BL812" s="36" t="str">
        <f>IF(AY812&lt;&gt;"","Soil description: "&amp;AY812&amp;". ","")</f>
        <v/>
      </c>
      <c r="BM812" s="36" t="str">
        <f>IF(BA812&lt;&gt;"","Terrain: "&amp;BA812&amp;". ","")</f>
        <v/>
      </c>
      <c r="BN812" s="36" t="str">
        <f t="shared" si="132"/>
        <v/>
      </c>
      <c r="BO812" t="str">
        <f t="shared" si="133"/>
        <v/>
      </c>
      <c r="BP812" t="str">
        <f>IF(BD812&lt;&gt;"","Permit: "&amp;BD812,"")</f>
        <v/>
      </c>
      <c r="BQ812" s="41" t="str">
        <f>IF(AA812="Abundant","Estimated frequency within viewshed: Abundant (&gt;500).",IF(AA812="Common","Estimated frequency within viewshed: Common (101-500).",IF(AA812="Frequent","Estimated frequency within viewshed: Frequent (11-100).",IF(AA812="Occasional","Estimated frequency within viewshed: Occasional (6-10).",IF(AA812="Rare","Estimated frequency within viewshed: Rare (1-5).","")))))</f>
        <v/>
      </c>
      <c r="BR812" s="41" t="str">
        <f>IF(B812&lt;&gt;"",B812&amp;". ","")</f>
        <v/>
      </c>
      <c r="BS812" s="41" t="str">
        <f>IF(M812="Same individual","Tissue sample collected.",IF(M812="Same population","Tissue sample collected from another individual in the same population.",""))</f>
        <v/>
      </c>
      <c r="BT812" s="41" t="str">
        <f>IF(R812&lt;&gt;"","Seed sample collected from "&amp;R812&amp;" plants within the same population.","")</f>
        <v/>
      </c>
      <c r="BU812" s="41" t="str">
        <f>IF(AB812&lt;&gt;"",AB812&amp;". ","")</f>
        <v/>
      </c>
      <c r="BV812" s="41" t="str">
        <f>IF(AE812&lt;&gt;"","Landowner: "&amp;AE812&amp;".","")</f>
        <v/>
      </c>
      <c r="BW812" s="41" t="str">
        <f>IF(AF812&lt;&gt;"","Element Occurrence ID: "&amp;AF812&amp;".","")</f>
        <v/>
      </c>
      <c r="BX812" s="41" t="str">
        <f t="shared" si="134"/>
        <v/>
      </c>
      <c r="BY812" t="str">
        <f t="shared" si="135"/>
        <v/>
      </c>
      <c r="BZ812" s="41" t="str">
        <f t="shared" si="136"/>
        <v/>
      </c>
      <c r="CA812" t="str">
        <f t="shared" si="137"/>
        <v/>
      </c>
      <c r="CB812" s="41" t="str">
        <f>IF(AU812&lt;&gt;"","Area immediately surrounding specimen: "&amp;AU812&amp;".","")</f>
        <v/>
      </c>
      <c r="CC812" s="41" t="str">
        <f>IF(T812&lt;&gt;"","Habit: "&amp;T812&amp;".","")</f>
        <v/>
      </c>
      <c r="CD812" s="41" t="str">
        <f>IF(U812&lt;&gt;"","Life history habit: "&amp;U812&amp;".","")</f>
        <v/>
      </c>
      <c r="CE812" s="41" t="str">
        <f>IF(V812&lt;&gt;"","Graminoid habit: "&amp;V812&amp;".","")</f>
        <v/>
      </c>
      <c r="CF812" s="41" t="str">
        <f>IF(W812&lt;&gt;"","Flower color: "&amp;W812&amp;".","")</f>
        <v/>
      </c>
      <c r="CG812" s="41" t="str">
        <f>IF(X812&lt;&gt;"","Height in centimeters: "&amp;X812&amp;".","")</f>
        <v/>
      </c>
      <c r="CH812" s="41" t="str">
        <f>IF(Y812&lt;&gt;"",Y812&amp;".","")</f>
        <v/>
      </c>
      <c r="CI812" s="41" t="str">
        <f t="shared" si="138"/>
        <v/>
      </c>
      <c r="CJ812" t="str">
        <f t="shared" si="139"/>
        <v/>
      </c>
      <c r="CK812" s="41" t="str">
        <f>IF(T812&lt;&gt;"","''habit'':"&amp;"''"&amp;T812&amp;"'',","")</f>
        <v/>
      </c>
      <c r="CL812" s="41" t="str">
        <f>IF(U812&lt;&gt;"","''life cycle habit'':"&amp;"''"&amp;U812&amp;"'',","")</f>
        <v/>
      </c>
      <c r="CM812" s="41" t="str">
        <f>IF(V812&lt;&gt;"","''graminoidHabit'':"&amp;"''"&amp;V812&amp;"'',","")</f>
        <v/>
      </c>
      <c r="CN812" s="41" t="str">
        <f>IF(W812&lt;&gt;"","''flower color'':"&amp;"''"&amp;W812&amp;"'',","")</f>
        <v/>
      </c>
      <c r="CO812" s="41" t="str">
        <f>IF(X812&lt;&gt;"","''heightInCentimeters'':"&amp;X812&amp;",","")</f>
        <v/>
      </c>
      <c r="CP812" s="41" t="str">
        <f>IF(Y812&lt;&gt;"",Y812,"")</f>
        <v/>
      </c>
      <c r="CQ812" s="41" t="str">
        <f t="shared" si="140"/>
        <v/>
      </c>
      <c r="CR812" s="42" t="str">
        <f t="shared" si="141"/>
        <v/>
      </c>
      <c r="CS812" t="str">
        <f t="shared" si="142"/>
        <v/>
      </c>
      <c r="CT812" t="str">
        <f>IF(L812="Y","tissue","")</f>
        <v/>
      </c>
      <c r="CU812" t="str">
        <f>IF(L812="Y","in collection","")</f>
        <v/>
      </c>
      <c r="CV812" t="str">
        <f>IF(L812="Y","dessicated","")</f>
        <v/>
      </c>
    </row>
    <row r="813" spans="1:100" ht="16.5" x14ac:dyDescent="0.3">
      <c r="A813" s="7"/>
      <c r="B813" s="19"/>
      <c r="C813" s="19"/>
      <c r="D813" s="19"/>
      <c r="E813" s="19"/>
      <c r="F813" s="19"/>
      <c r="G813" s="10"/>
      <c r="H813" s="14"/>
      <c r="I813" s="19"/>
      <c r="J813" s="19"/>
      <c r="K813" s="10"/>
      <c r="L813" s="19"/>
      <c r="M813" s="19"/>
      <c r="N813" s="19"/>
      <c r="O813" s="19"/>
      <c r="P813" s="19"/>
      <c r="Q813" s="24"/>
      <c r="R813" s="14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29"/>
      <c r="AL813" s="29"/>
      <c r="AM813" s="7"/>
      <c r="AN813" s="7"/>
      <c r="AO813" s="7"/>
      <c r="AP813" s="19"/>
      <c r="AQ813" s="19"/>
      <c r="AR813" s="19"/>
      <c r="AS813" s="14"/>
      <c r="AT813" s="19"/>
      <c r="AU813" s="19"/>
      <c r="AV813" s="19"/>
      <c r="AW813" s="14"/>
      <c r="AX813" s="19"/>
      <c r="AY813" s="19"/>
      <c r="AZ813" s="19"/>
      <c r="BA813" s="19"/>
      <c r="BB813" s="19"/>
      <c r="BC813" s="19"/>
      <c r="BD813" s="19"/>
      <c r="BE813" s="19"/>
      <c r="BF813" s="14"/>
      <c r="BG813" s="35" t="str">
        <f>IF(BB813&lt;&gt;"","&lt;a href='https://www.inaturalist.org/observations/"&amp;BB813&amp;" 'target='_blank' style='color: blue'&gt;iNaturalist Record: "&amp;BB813&amp;"&lt;/a&gt; ","")</f>
        <v/>
      </c>
      <c r="BH813" s="36" t="str">
        <f>IF(AT813&lt;&gt;"",AT813&amp;". ","")</f>
        <v/>
      </c>
      <c r="BI813" s="36" t="str">
        <f>IF(AV813&lt;&gt;"","Land use/disturbance history: "&amp;AV813&amp;". ","")</f>
        <v/>
      </c>
      <c r="BJ813" s="36" t="str">
        <f>IF(AW813&lt;&gt;"","Slope in degrees: "&amp;AW813&amp;". ","")</f>
        <v/>
      </c>
      <c r="BK813" s="36" t="str">
        <f>IF(AX813&lt;&gt;"","Slope aspect: "&amp;AX813&amp;". ","")</f>
        <v/>
      </c>
      <c r="BL813" s="36" t="str">
        <f>IF(AY813&lt;&gt;"","Soil description: "&amp;AY813&amp;". ","")</f>
        <v/>
      </c>
      <c r="BM813" s="36" t="str">
        <f>IF(BA813&lt;&gt;"","Terrain: "&amp;BA813&amp;". ","")</f>
        <v/>
      </c>
      <c r="BN813" s="36" t="str">
        <f t="shared" si="132"/>
        <v/>
      </c>
      <c r="BO813" t="str">
        <f t="shared" si="133"/>
        <v/>
      </c>
      <c r="BP813" t="str">
        <f>IF(BD813&lt;&gt;"","Permit: "&amp;BD813,"")</f>
        <v/>
      </c>
      <c r="BQ813" s="41" t="str">
        <f>IF(AA813="Abundant","Estimated frequency within viewshed: Abundant (&gt;500).",IF(AA813="Common","Estimated frequency within viewshed: Common (101-500).",IF(AA813="Frequent","Estimated frequency within viewshed: Frequent (11-100).",IF(AA813="Occasional","Estimated frequency within viewshed: Occasional (6-10).",IF(AA813="Rare","Estimated frequency within viewshed: Rare (1-5).","")))))</f>
        <v/>
      </c>
      <c r="BR813" s="41" t="str">
        <f>IF(B813&lt;&gt;"",B813&amp;". ","")</f>
        <v/>
      </c>
      <c r="BS813" s="41" t="str">
        <f>IF(M813="Same individual","Tissue sample collected.",IF(M813="Same population","Tissue sample collected from another individual in the same population.",""))</f>
        <v/>
      </c>
      <c r="BT813" s="41" t="str">
        <f>IF(R813&lt;&gt;"","Seed sample collected from "&amp;R813&amp;" plants within the same population.","")</f>
        <v/>
      </c>
      <c r="BU813" s="41" t="str">
        <f>IF(AB813&lt;&gt;"",AB813&amp;". ","")</f>
        <v/>
      </c>
      <c r="BV813" s="41" t="str">
        <f>IF(AE813&lt;&gt;"","Landowner: "&amp;AE813&amp;".","")</f>
        <v/>
      </c>
      <c r="BW813" s="41" t="str">
        <f>IF(AF813&lt;&gt;"","Element Occurrence ID: "&amp;AF813&amp;".","")</f>
        <v/>
      </c>
      <c r="BX813" s="41" t="str">
        <f t="shared" si="134"/>
        <v/>
      </c>
      <c r="BY813" t="str">
        <f t="shared" si="135"/>
        <v/>
      </c>
      <c r="BZ813" s="41" t="str">
        <f t="shared" si="136"/>
        <v/>
      </c>
      <c r="CA813" t="str">
        <f t="shared" si="137"/>
        <v/>
      </c>
      <c r="CB813" s="41" t="str">
        <f>IF(AU813&lt;&gt;"","Area immediately surrounding specimen: "&amp;AU813&amp;".","")</f>
        <v/>
      </c>
      <c r="CC813" s="41" t="str">
        <f>IF(T813&lt;&gt;"","Habit: "&amp;T813&amp;".","")</f>
        <v/>
      </c>
      <c r="CD813" s="41" t="str">
        <f>IF(U813&lt;&gt;"","Life history habit: "&amp;U813&amp;".","")</f>
        <v/>
      </c>
      <c r="CE813" s="41" t="str">
        <f>IF(V813&lt;&gt;"","Graminoid habit: "&amp;V813&amp;".","")</f>
        <v/>
      </c>
      <c r="CF813" s="41" t="str">
        <f>IF(W813&lt;&gt;"","Flower color: "&amp;W813&amp;".","")</f>
        <v/>
      </c>
      <c r="CG813" s="41" t="str">
        <f>IF(X813&lt;&gt;"","Height in centimeters: "&amp;X813&amp;".","")</f>
        <v/>
      </c>
      <c r="CH813" s="41" t="str">
        <f>IF(Y813&lt;&gt;"",Y813&amp;".","")</f>
        <v/>
      </c>
      <c r="CI813" s="41" t="str">
        <f t="shared" si="138"/>
        <v/>
      </c>
      <c r="CJ813" t="str">
        <f t="shared" si="139"/>
        <v/>
      </c>
      <c r="CK813" s="41" t="str">
        <f>IF(T813&lt;&gt;"","''habit'':"&amp;"''"&amp;T813&amp;"'',","")</f>
        <v/>
      </c>
      <c r="CL813" s="41" t="str">
        <f>IF(U813&lt;&gt;"","''life cycle habit'':"&amp;"''"&amp;U813&amp;"'',","")</f>
        <v/>
      </c>
      <c r="CM813" s="41" t="str">
        <f>IF(V813&lt;&gt;"","''graminoidHabit'':"&amp;"''"&amp;V813&amp;"'',","")</f>
        <v/>
      </c>
      <c r="CN813" s="41" t="str">
        <f>IF(W813&lt;&gt;"","''flower color'':"&amp;"''"&amp;W813&amp;"'',","")</f>
        <v/>
      </c>
      <c r="CO813" s="41" t="str">
        <f>IF(X813&lt;&gt;"","''heightInCentimeters'':"&amp;X813&amp;",","")</f>
        <v/>
      </c>
      <c r="CP813" s="41" t="str">
        <f>IF(Y813&lt;&gt;"",Y813,"")</f>
        <v/>
      </c>
      <c r="CQ813" s="41" t="str">
        <f t="shared" si="140"/>
        <v/>
      </c>
      <c r="CR813" s="42" t="str">
        <f t="shared" si="141"/>
        <v/>
      </c>
      <c r="CS813" t="str">
        <f t="shared" si="142"/>
        <v/>
      </c>
      <c r="CT813" t="str">
        <f>IF(L813="Y","tissue","")</f>
        <v/>
      </c>
      <c r="CU813" t="str">
        <f>IF(L813="Y","in collection","")</f>
        <v/>
      </c>
      <c r="CV813" t="str">
        <f>IF(L813="Y","dessicated","")</f>
        <v/>
      </c>
    </row>
    <row r="814" spans="1:100" ht="16.5" x14ac:dyDescent="0.3">
      <c r="A814" s="7"/>
      <c r="B814" s="19"/>
      <c r="C814" s="19"/>
      <c r="D814" s="19"/>
      <c r="E814" s="19"/>
      <c r="F814" s="19"/>
      <c r="G814" s="10"/>
      <c r="H814" s="14"/>
      <c r="I814" s="19"/>
      <c r="J814" s="19"/>
      <c r="K814" s="10"/>
      <c r="L814" s="19"/>
      <c r="M814" s="19"/>
      <c r="N814" s="19"/>
      <c r="O814" s="19"/>
      <c r="P814" s="19"/>
      <c r="Q814" s="24"/>
      <c r="R814" s="14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29"/>
      <c r="AL814" s="29"/>
      <c r="AM814" s="7"/>
      <c r="AN814" s="7"/>
      <c r="AO814" s="7"/>
      <c r="AP814" s="19"/>
      <c r="AQ814" s="19"/>
      <c r="AR814" s="19"/>
      <c r="AS814" s="14"/>
      <c r="AT814" s="19"/>
      <c r="AU814" s="19"/>
      <c r="AV814" s="19"/>
      <c r="AW814" s="14"/>
      <c r="AX814" s="19"/>
      <c r="AY814" s="19"/>
      <c r="AZ814" s="19"/>
      <c r="BA814" s="19"/>
      <c r="BB814" s="19"/>
      <c r="BC814" s="19"/>
      <c r="BD814" s="19"/>
      <c r="BE814" s="19"/>
      <c r="BF814" s="14"/>
      <c r="BG814" s="35" t="str">
        <f>IF(BB814&lt;&gt;"","&lt;a href='https://www.inaturalist.org/observations/"&amp;BB814&amp;" 'target='_blank' style='color: blue'&gt;iNaturalist Record: "&amp;BB814&amp;"&lt;/a&gt; ","")</f>
        <v/>
      </c>
      <c r="BH814" s="36" t="str">
        <f>IF(AT814&lt;&gt;"",AT814&amp;". ","")</f>
        <v/>
      </c>
      <c r="BI814" s="36" t="str">
        <f>IF(AV814&lt;&gt;"","Land use/disturbance history: "&amp;AV814&amp;". ","")</f>
        <v/>
      </c>
      <c r="BJ814" s="36" t="str">
        <f>IF(AW814&lt;&gt;"","Slope in degrees: "&amp;AW814&amp;". ","")</f>
        <v/>
      </c>
      <c r="BK814" s="36" t="str">
        <f>IF(AX814&lt;&gt;"","Slope aspect: "&amp;AX814&amp;". ","")</f>
        <v/>
      </c>
      <c r="BL814" s="36" t="str">
        <f>IF(AY814&lt;&gt;"","Soil description: "&amp;AY814&amp;". ","")</f>
        <v/>
      </c>
      <c r="BM814" s="36" t="str">
        <f>IF(BA814&lt;&gt;"","Terrain: "&amp;BA814&amp;". ","")</f>
        <v/>
      </c>
      <c r="BN814" s="36" t="str">
        <f t="shared" si="132"/>
        <v/>
      </c>
      <c r="BO814" t="str">
        <f t="shared" si="133"/>
        <v/>
      </c>
      <c r="BP814" t="str">
        <f>IF(BD814&lt;&gt;"","Permit: "&amp;BD814,"")</f>
        <v/>
      </c>
      <c r="BQ814" s="41" t="str">
        <f>IF(AA814="Abundant","Estimated frequency within viewshed: Abundant (&gt;500).",IF(AA814="Common","Estimated frequency within viewshed: Common (101-500).",IF(AA814="Frequent","Estimated frequency within viewshed: Frequent (11-100).",IF(AA814="Occasional","Estimated frequency within viewshed: Occasional (6-10).",IF(AA814="Rare","Estimated frequency within viewshed: Rare (1-5).","")))))</f>
        <v/>
      </c>
      <c r="BR814" s="41" t="str">
        <f>IF(B814&lt;&gt;"",B814&amp;". ","")</f>
        <v/>
      </c>
      <c r="BS814" s="41" t="str">
        <f>IF(M814="Same individual","Tissue sample collected.",IF(M814="Same population","Tissue sample collected from another individual in the same population.",""))</f>
        <v/>
      </c>
      <c r="BT814" s="41" t="str">
        <f>IF(R814&lt;&gt;"","Seed sample collected from "&amp;R814&amp;" plants within the same population.","")</f>
        <v/>
      </c>
      <c r="BU814" s="41" t="str">
        <f>IF(AB814&lt;&gt;"",AB814&amp;". ","")</f>
        <v/>
      </c>
      <c r="BV814" s="41" t="str">
        <f>IF(AE814&lt;&gt;"","Landowner: "&amp;AE814&amp;".","")</f>
        <v/>
      </c>
      <c r="BW814" s="41" t="str">
        <f>IF(AF814&lt;&gt;"","Element Occurrence ID: "&amp;AF814&amp;".","")</f>
        <v/>
      </c>
      <c r="BX814" s="41" t="str">
        <f t="shared" si="134"/>
        <v/>
      </c>
      <c r="BY814" t="str">
        <f t="shared" si="135"/>
        <v/>
      </c>
      <c r="BZ814" s="41" t="str">
        <f t="shared" si="136"/>
        <v/>
      </c>
      <c r="CA814" t="str">
        <f t="shared" si="137"/>
        <v/>
      </c>
      <c r="CB814" s="41" t="str">
        <f>IF(AU814&lt;&gt;"","Area immediately surrounding specimen: "&amp;AU814&amp;".","")</f>
        <v/>
      </c>
      <c r="CC814" s="41" t="str">
        <f>IF(T814&lt;&gt;"","Habit: "&amp;T814&amp;".","")</f>
        <v/>
      </c>
      <c r="CD814" s="41" t="str">
        <f>IF(U814&lt;&gt;"","Life history habit: "&amp;U814&amp;".","")</f>
        <v/>
      </c>
      <c r="CE814" s="41" t="str">
        <f>IF(V814&lt;&gt;"","Graminoid habit: "&amp;V814&amp;".","")</f>
        <v/>
      </c>
      <c r="CF814" s="41" t="str">
        <f>IF(W814&lt;&gt;"","Flower color: "&amp;W814&amp;".","")</f>
        <v/>
      </c>
      <c r="CG814" s="41" t="str">
        <f>IF(X814&lt;&gt;"","Height in centimeters: "&amp;X814&amp;".","")</f>
        <v/>
      </c>
      <c r="CH814" s="41" t="str">
        <f>IF(Y814&lt;&gt;"",Y814&amp;".","")</f>
        <v/>
      </c>
      <c r="CI814" s="41" t="str">
        <f t="shared" si="138"/>
        <v/>
      </c>
      <c r="CJ814" t="str">
        <f t="shared" si="139"/>
        <v/>
      </c>
      <c r="CK814" s="41" t="str">
        <f>IF(T814&lt;&gt;"","''habit'':"&amp;"''"&amp;T814&amp;"'',","")</f>
        <v/>
      </c>
      <c r="CL814" s="41" t="str">
        <f>IF(U814&lt;&gt;"","''life cycle habit'':"&amp;"''"&amp;U814&amp;"'',","")</f>
        <v/>
      </c>
      <c r="CM814" s="41" t="str">
        <f>IF(V814&lt;&gt;"","''graminoidHabit'':"&amp;"''"&amp;V814&amp;"'',","")</f>
        <v/>
      </c>
      <c r="CN814" s="41" t="str">
        <f>IF(W814&lt;&gt;"","''flower color'':"&amp;"''"&amp;W814&amp;"'',","")</f>
        <v/>
      </c>
      <c r="CO814" s="41" t="str">
        <f>IF(X814&lt;&gt;"","''heightInCentimeters'':"&amp;X814&amp;",","")</f>
        <v/>
      </c>
      <c r="CP814" s="41" t="str">
        <f>IF(Y814&lt;&gt;"",Y814,"")</f>
        <v/>
      </c>
      <c r="CQ814" s="41" t="str">
        <f t="shared" si="140"/>
        <v/>
      </c>
      <c r="CR814" s="42" t="str">
        <f t="shared" si="141"/>
        <v/>
      </c>
      <c r="CS814" t="str">
        <f t="shared" si="142"/>
        <v/>
      </c>
      <c r="CT814" t="str">
        <f>IF(L814="Y","tissue","")</f>
        <v/>
      </c>
      <c r="CU814" t="str">
        <f>IF(L814="Y","in collection","")</f>
        <v/>
      </c>
      <c r="CV814" t="str">
        <f>IF(L814="Y","dessicated","")</f>
        <v/>
      </c>
    </row>
    <row r="815" spans="1:100" ht="16.5" x14ac:dyDescent="0.3">
      <c r="A815" s="7"/>
      <c r="B815" s="19"/>
      <c r="C815" s="19"/>
      <c r="D815" s="19"/>
      <c r="E815" s="19"/>
      <c r="F815" s="19"/>
      <c r="G815" s="10"/>
      <c r="H815" s="14"/>
      <c r="I815" s="19"/>
      <c r="J815" s="19"/>
      <c r="K815" s="10"/>
      <c r="L815" s="19"/>
      <c r="M815" s="19"/>
      <c r="N815" s="19"/>
      <c r="O815" s="19"/>
      <c r="P815" s="19"/>
      <c r="Q815" s="24"/>
      <c r="R815" s="14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29"/>
      <c r="AL815" s="29"/>
      <c r="AM815" s="7"/>
      <c r="AN815" s="7"/>
      <c r="AO815" s="7"/>
      <c r="AP815" s="19"/>
      <c r="AQ815" s="19"/>
      <c r="AR815" s="19"/>
      <c r="AS815" s="14"/>
      <c r="AT815" s="19"/>
      <c r="AU815" s="19"/>
      <c r="AV815" s="19"/>
      <c r="AW815" s="14"/>
      <c r="AX815" s="19"/>
      <c r="AY815" s="19"/>
      <c r="AZ815" s="19"/>
      <c r="BA815" s="19"/>
      <c r="BB815" s="19"/>
      <c r="BC815" s="19"/>
      <c r="BD815" s="19"/>
      <c r="BE815" s="19"/>
      <c r="BF815" s="14"/>
      <c r="BG815" s="35" t="str">
        <f>IF(BB815&lt;&gt;"","&lt;a href='https://www.inaturalist.org/observations/"&amp;BB815&amp;" 'target='_blank' style='color: blue'&gt;iNaturalist Record: "&amp;BB815&amp;"&lt;/a&gt; ","")</f>
        <v/>
      </c>
      <c r="BH815" s="36" t="str">
        <f>IF(AT815&lt;&gt;"",AT815&amp;". ","")</f>
        <v/>
      </c>
      <c r="BI815" s="36" t="str">
        <f>IF(AV815&lt;&gt;"","Land use/disturbance history: "&amp;AV815&amp;". ","")</f>
        <v/>
      </c>
      <c r="BJ815" s="36" t="str">
        <f>IF(AW815&lt;&gt;"","Slope in degrees: "&amp;AW815&amp;". ","")</f>
        <v/>
      </c>
      <c r="BK815" s="36" t="str">
        <f>IF(AX815&lt;&gt;"","Slope aspect: "&amp;AX815&amp;". ","")</f>
        <v/>
      </c>
      <c r="BL815" s="36" t="str">
        <f>IF(AY815&lt;&gt;"","Soil description: "&amp;AY815&amp;". ","")</f>
        <v/>
      </c>
      <c r="BM815" s="36" t="str">
        <f>IF(BA815&lt;&gt;"","Terrain: "&amp;BA815&amp;". ","")</f>
        <v/>
      </c>
      <c r="BN815" s="36" t="str">
        <f t="shared" si="132"/>
        <v/>
      </c>
      <c r="BO815" t="str">
        <f t="shared" si="133"/>
        <v/>
      </c>
      <c r="BP815" t="str">
        <f>IF(BD815&lt;&gt;"","Permit: "&amp;BD815,"")</f>
        <v/>
      </c>
      <c r="BQ815" s="41" t="str">
        <f>IF(AA815="Abundant","Estimated frequency within viewshed: Abundant (&gt;500).",IF(AA815="Common","Estimated frequency within viewshed: Common (101-500).",IF(AA815="Frequent","Estimated frequency within viewshed: Frequent (11-100).",IF(AA815="Occasional","Estimated frequency within viewshed: Occasional (6-10).",IF(AA815="Rare","Estimated frequency within viewshed: Rare (1-5).","")))))</f>
        <v/>
      </c>
      <c r="BR815" s="41" t="str">
        <f>IF(B815&lt;&gt;"",B815&amp;". ","")</f>
        <v/>
      </c>
      <c r="BS815" s="41" t="str">
        <f>IF(M815="Same individual","Tissue sample collected.",IF(M815="Same population","Tissue sample collected from another individual in the same population.",""))</f>
        <v/>
      </c>
      <c r="BT815" s="41" t="str">
        <f>IF(R815&lt;&gt;"","Seed sample collected from "&amp;R815&amp;" plants within the same population.","")</f>
        <v/>
      </c>
      <c r="BU815" s="41" t="str">
        <f>IF(AB815&lt;&gt;"",AB815&amp;". ","")</f>
        <v/>
      </c>
      <c r="BV815" s="41" t="str">
        <f>IF(AE815&lt;&gt;"","Landowner: "&amp;AE815&amp;".","")</f>
        <v/>
      </c>
      <c r="BW815" s="41" t="str">
        <f>IF(AF815&lt;&gt;"","Element Occurrence ID: "&amp;AF815&amp;".","")</f>
        <v/>
      </c>
      <c r="BX815" s="41" t="str">
        <f t="shared" si="134"/>
        <v/>
      </c>
      <c r="BY815" t="str">
        <f t="shared" si="135"/>
        <v/>
      </c>
      <c r="BZ815" s="41" t="str">
        <f t="shared" si="136"/>
        <v/>
      </c>
      <c r="CA815" t="str">
        <f t="shared" si="137"/>
        <v/>
      </c>
      <c r="CB815" s="41" t="str">
        <f>IF(AU815&lt;&gt;"","Area immediately surrounding specimen: "&amp;AU815&amp;".","")</f>
        <v/>
      </c>
      <c r="CC815" s="41" t="str">
        <f>IF(T815&lt;&gt;"","Habit: "&amp;T815&amp;".","")</f>
        <v/>
      </c>
      <c r="CD815" s="41" t="str">
        <f>IF(U815&lt;&gt;"","Life history habit: "&amp;U815&amp;".","")</f>
        <v/>
      </c>
      <c r="CE815" s="41" t="str">
        <f>IF(V815&lt;&gt;"","Graminoid habit: "&amp;V815&amp;".","")</f>
        <v/>
      </c>
      <c r="CF815" s="41" t="str">
        <f>IF(W815&lt;&gt;"","Flower color: "&amp;W815&amp;".","")</f>
        <v/>
      </c>
      <c r="CG815" s="41" t="str">
        <f>IF(X815&lt;&gt;"","Height in centimeters: "&amp;X815&amp;".","")</f>
        <v/>
      </c>
      <c r="CH815" s="41" t="str">
        <f>IF(Y815&lt;&gt;"",Y815&amp;".","")</f>
        <v/>
      </c>
      <c r="CI815" s="41" t="str">
        <f t="shared" si="138"/>
        <v/>
      </c>
      <c r="CJ815" t="str">
        <f t="shared" si="139"/>
        <v/>
      </c>
      <c r="CK815" s="41" t="str">
        <f>IF(T815&lt;&gt;"","''habit'':"&amp;"''"&amp;T815&amp;"'',","")</f>
        <v/>
      </c>
      <c r="CL815" s="41" t="str">
        <f>IF(U815&lt;&gt;"","''life cycle habit'':"&amp;"''"&amp;U815&amp;"'',","")</f>
        <v/>
      </c>
      <c r="CM815" s="41" t="str">
        <f>IF(V815&lt;&gt;"","''graminoidHabit'':"&amp;"''"&amp;V815&amp;"'',","")</f>
        <v/>
      </c>
      <c r="CN815" s="41" t="str">
        <f>IF(W815&lt;&gt;"","''flower color'':"&amp;"''"&amp;W815&amp;"'',","")</f>
        <v/>
      </c>
      <c r="CO815" s="41" t="str">
        <f>IF(X815&lt;&gt;"","''heightInCentimeters'':"&amp;X815&amp;",","")</f>
        <v/>
      </c>
      <c r="CP815" s="41" t="str">
        <f>IF(Y815&lt;&gt;"",Y815,"")</f>
        <v/>
      </c>
      <c r="CQ815" s="41" t="str">
        <f t="shared" si="140"/>
        <v/>
      </c>
      <c r="CR815" s="42" t="str">
        <f t="shared" si="141"/>
        <v/>
      </c>
      <c r="CS815" t="str">
        <f t="shared" si="142"/>
        <v/>
      </c>
      <c r="CT815" t="str">
        <f>IF(L815="Y","tissue","")</f>
        <v/>
      </c>
      <c r="CU815" t="str">
        <f>IF(L815="Y","in collection","")</f>
        <v/>
      </c>
      <c r="CV815" t="str">
        <f>IF(L815="Y","dessicated","")</f>
        <v/>
      </c>
    </row>
    <row r="816" spans="1:100" ht="16.5" x14ac:dyDescent="0.3">
      <c r="A816" s="7"/>
      <c r="B816" s="19"/>
      <c r="C816" s="19"/>
      <c r="D816" s="19"/>
      <c r="E816" s="19"/>
      <c r="F816" s="19"/>
      <c r="G816" s="10"/>
      <c r="H816" s="14"/>
      <c r="I816" s="19"/>
      <c r="J816" s="19"/>
      <c r="K816" s="10"/>
      <c r="L816" s="19"/>
      <c r="M816" s="19"/>
      <c r="N816" s="19"/>
      <c r="O816" s="19"/>
      <c r="P816" s="19"/>
      <c r="Q816" s="24"/>
      <c r="R816" s="14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29"/>
      <c r="AL816" s="29"/>
      <c r="AM816" s="7"/>
      <c r="AN816" s="7"/>
      <c r="AO816" s="7"/>
      <c r="AP816" s="19"/>
      <c r="AQ816" s="19"/>
      <c r="AR816" s="19"/>
      <c r="AS816" s="14"/>
      <c r="AT816" s="19"/>
      <c r="AU816" s="19"/>
      <c r="AV816" s="19"/>
      <c r="AW816" s="14"/>
      <c r="AX816" s="19"/>
      <c r="AY816" s="19"/>
      <c r="AZ816" s="19"/>
      <c r="BA816" s="19"/>
      <c r="BB816" s="19"/>
      <c r="BC816" s="19"/>
      <c r="BD816" s="19"/>
      <c r="BE816" s="19"/>
      <c r="BF816" s="14"/>
      <c r="BG816" s="35" t="str">
        <f>IF(BB816&lt;&gt;"","&lt;a href='https://www.inaturalist.org/observations/"&amp;BB816&amp;" 'target='_blank' style='color: blue'&gt;iNaturalist Record: "&amp;BB816&amp;"&lt;/a&gt; ","")</f>
        <v/>
      </c>
      <c r="BH816" s="36" t="str">
        <f>IF(AT816&lt;&gt;"",AT816&amp;". ","")</f>
        <v/>
      </c>
      <c r="BI816" s="36" t="str">
        <f>IF(AV816&lt;&gt;"","Land use/disturbance history: "&amp;AV816&amp;". ","")</f>
        <v/>
      </c>
      <c r="BJ816" s="36" t="str">
        <f>IF(AW816&lt;&gt;"","Slope in degrees: "&amp;AW816&amp;". ","")</f>
        <v/>
      </c>
      <c r="BK816" s="36" t="str">
        <f>IF(AX816&lt;&gt;"","Slope aspect: "&amp;AX816&amp;". ","")</f>
        <v/>
      </c>
      <c r="BL816" s="36" t="str">
        <f>IF(AY816&lt;&gt;"","Soil description: "&amp;AY816&amp;". ","")</f>
        <v/>
      </c>
      <c r="BM816" s="36" t="str">
        <f>IF(BA816&lt;&gt;"","Terrain: "&amp;BA816&amp;". ","")</f>
        <v/>
      </c>
      <c r="BN816" s="36" t="str">
        <f t="shared" si="132"/>
        <v/>
      </c>
      <c r="BO816" t="str">
        <f t="shared" si="133"/>
        <v/>
      </c>
      <c r="BP816" t="str">
        <f>IF(BD816&lt;&gt;"","Permit: "&amp;BD816,"")</f>
        <v/>
      </c>
      <c r="BQ816" s="41" t="str">
        <f>IF(AA816="Abundant","Estimated frequency within viewshed: Abundant (&gt;500).",IF(AA816="Common","Estimated frequency within viewshed: Common (101-500).",IF(AA816="Frequent","Estimated frequency within viewshed: Frequent (11-100).",IF(AA816="Occasional","Estimated frequency within viewshed: Occasional (6-10).",IF(AA816="Rare","Estimated frequency within viewshed: Rare (1-5).","")))))</f>
        <v/>
      </c>
      <c r="BR816" s="41" t="str">
        <f>IF(B816&lt;&gt;"",B816&amp;". ","")</f>
        <v/>
      </c>
      <c r="BS816" s="41" t="str">
        <f>IF(M816="Same individual","Tissue sample collected.",IF(M816="Same population","Tissue sample collected from another individual in the same population.",""))</f>
        <v/>
      </c>
      <c r="BT816" s="41" t="str">
        <f>IF(R816&lt;&gt;"","Seed sample collected from "&amp;R816&amp;" plants within the same population.","")</f>
        <v/>
      </c>
      <c r="BU816" s="41" t="str">
        <f>IF(AB816&lt;&gt;"",AB816&amp;". ","")</f>
        <v/>
      </c>
      <c r="BV816" s="41" t="str">
        <f>IF(AE816&lt;&gt;"","Landowner: "&amp;AE816&amp;".","")</f>
        <v/>
      </c>
      <c r="BW816" s="41" t="str">
        <f>IF(AF816&lt;&gt;"","Element Occurrence ID: "&amp;AF816&amp;".","")</f>
        <v/>
      </c>
      <c r="BX816" s="41" t="str">
        <f t="shared" si="134"/>
        <v/>
      </c>
      <c r="BY816" t="str">
        <f t="shared" si="135"/>
        <v/>
      </c>
      <c r="BZ816" s="41" t="str">
        <f t="shared" si="136"/>
        <v/>
      </c>
      <c r="CA816" t="str">
        <f t="shared" si="137"/>
        <v/>
      </c>
      <c r="CB816" s="41" t="str">
        <f>IF(AU816&lt;&gt;"","Area immediately surrounding specimen: "&amp;AU816&amp;".","")</f>
        <v/>
      </c>
      <c r="CC816" s="41" t="str">
        <f>IF(T816&lt;&gt;"","Habit: "&amp;T816&amp;".","")</f>
        <v/>
      </c>
      <c r="CD816" s="41" t="str">
        <f>IF(U816&lt;&gt;"","Life history habit: "&amp;U816&amp;".","")</f>
        <v/>
      </c>
      <c r="CE816" s="41" t="str">
        <f>IF(V816&lt;&gt;"","Graminoid habit: "&amp;V816&amp;".","")</f>
        <v/>
      </c>
      <c r="CF816" s="41" t="str">
        <f>IF(W816&lt;&gt;"","Flower color: "&amp;W816&amp;".","")</f>
        <v/>
      </c>
      <c r="CG816" s="41" t="str">
        <f>IF(X816&lt;&gt;"","Height in centimeters: "&amp;X816&amp;".","")</f>
        <v/>
      </c>
      <c r="CH816" s="41" t="str">
        <f>IF(Y816&lt;&gt;"",Y816&amp;".","")</f>
        <v/>
      </c>
      <c r="CI816" s="41" t="str">
        <f t="shared" si="138"/>
        <v/>
      </c>
      <c r="CJ816" t="str">
        <f t="shared" si="139"/>
        <v/>
      </c>
      <c r="CK816" s="41" t="str">
        <f>IF(T816&lt;&gt;"","''habit'':"&amp;"''"&amp;T816&amp;"'',","")</f>
        <v/>
      </c>
      <c r="CL816" s="41" t="str">
        <f>IF(U816&lt;&gt;"","''life cycle habit'':"&amp;"''"&amp;U816&amp;"'',","")</f>
        <v/>
      </c>
      <c r="CM816" s="41" t="str">
        <f>IF(V816&lt;&gt;"","''graminoidHabit'':"&amp;"''"&amp;V816&amp;"'',","")</f>
        <v/>
      </c>
      <c r="CN816" s="41" t="str">
        <f>IF(W816&lt;&gt;"","''flower color'':"&amp;"''"&amp;W816&amp;"'',","")</f>
        <v/>
      </c>
      <c r="CO816" s="41" t="str">
        <f>IF(X816&lt;&gt;"","''heightInCentimeters'':"&amp;X816&amp;",","")</f>
        <v/>
      </c>
      <c r="CP816" s="41" t="str">
        <f>IF(Y816&lt;&gt;"",Y816,"")</f>
        <v/>
      </c>
      <c r="CQ816" s="41" t="str">
        <f t="shared" si="140"/>
        <v/>
      </c>
      <c r="CR816" s="42" t="str">
        <f t="shared" si="141"/>
        <v/>
      </c>
      <c r="CS816" t="str">
        <f t="shared" si="142"/>
        <v/>
      </c>
      <c r="CT816" t="str">
        <f>IF(L816="Y","tissue","")</f>
        <v/>
      </c>
      <c r="CU816" t="str">
        <f>IF(L816="Y","in collection","")</f>
        <v/>
      </c>
      <c r="CV816" t="str">
        <f>IF(L816="Y","dessicated","")</f>
        <v/>
      </c>
    </row>
    <row r="817" spans="1:100" ht="16.5" x14ac:dyDescent="0.3">
      <c r="A817" s="7"/>
      <c r="B817" s="19"/>
      <c r="C817" s="19"/>
      <c r="D817" s="19"/>
      <c r="E817" s="19"/>
      <c r="F817" s="19"/>
      <c r="G817" s="10"/>
      <c r="H817" s="14"/>
      <c r="I817" s="19"/>
      <c r="J817" s="19"/>
      <c r="K817" s="10"/>
      <c r="L817" s="19"/>
      <c r="M817" s="19"/>
      <c r="N817" s="19"/>
      <c r="O817" s="19"/>
      <c r="P817" s="19"/>
      <c r="Q817" s="24"/>
      <c r="R817" s="14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29"/>
      <c r="AL817" s="29"/>
      <c r="AM817" s="7"/>
      <c r="AN817" s="7"/>
      <c r="AO817" s="7"/>
      <c r="AP817" s="19"/>
      <c r="AQ817" s="19"/>
      <c r="AR817" s="19"/>
      <c r="AS817" s="14"/>
      <c r="AT817" s="19"/>
      <c r="AU817" s="19"/>
      <c r="AV817" s="19"/>
      <c r="AW817" s="14"/>
      <c r="AX817" s="19"/>
      <c r="AY817" s="19"/>
      <c r="AZ817" s="19"/>
      <c r="BA817" s="19"/>
      <c r="BB817" s="19"/>
      <c r="BC817" s="19"/>
      <c r="BD817" s="19"/>
      <c r="BE817" s="19"/>
      <c r="BF817" s="14"/>
      <c r="BG817" s="35" t="str">
        <f>IF(BB817&lt;&gt;"","&lt;a href='https://www.inaturalist.org/observations/"&amp;BB817&amp;" 'target='_blank' style='color: blue'&gt;iNaturalist Record: "&amp;BB817&amp;"&lt;/a&gt; ","")</f>
        <v/>
      </c>
      <c r="BH817" s="36" t="str">
        <f>IF(AT817&lt;&gt;"",AT817&amp;". ","")</f>
        <v/>
      </c>
      <c r="BI817" s="36" t="str">
        <f>IF(AV817&lt;&gt;"","Land use/disturbance history: "&amp;AV817&amp;". ","")</f>
        <v/>
      </c>
      <c r="BJ817" s="36" t="str">
        <f>IF(AW817&lt;&gt;"","Slope in degrees: "&amp;AW817&amp;". ","")</f>
        <v/>
      </c>
      <c r="BK817" s="36" t="str">
        <f>IF(AX817&lt;&gt;"","Slope aspect: "&amp;AX817&amp;". ","")</f>
        <v/>
      </c>
      <c r="BL817" s="36" t="str">
        <f>IF(AY817&lt;&gt;"","Soil description: "&amp;AY817&amp;". ","")</f>
        <v/>
      </c>
      <c r="BM817" s="36" t="str">
        <f>IF(BA817&lt;&gt;"","Terrain: "&amp;BA817&amp;". ","")</f>
        <v/>
      </c>
      <c r="BN817" s="36" t="str">
        <f t="shared" si="132"/>
        <v/>
      </c>
      <c r="BO817" t="str">
        <f t="shared" si="133"/>
        <v/>
      </c>
      <c r="BP817" t="str">
        <f>IF(BD817&lt;&gt;"","Permit: "&amp;BD817,"")</f>
        <v/>
      </c>
      <c r="BQ817" s="41" t="str">
        <f>IF(AA817="Abundant","Estimated frequency within viewshed: Abundant (&gt;500).",IF(AA817="Common","Estimated frequency within viewshed: Common (101-500).",IF(AA817="Frequent","Estimated frequency within viewshed: Frequent (11-100).",IF(AA817="Occasional","Estimated frequency within viewshed: Occasional (6-10).",IF(AA817="Rare","Estimated frequency within viewshed: Rare (1-5).","")))))</f>
        <v/>
      </c>
      <c r="BR817" s="41" t="str">
        <f>IF(B817&lt;&gt;"",B817&amp;". ","")</f>
        <v/>
      </c>
      <c r="BS817" s="41" t="str">
        <f>IF(M817="Same individual","Tissue sample collected.",IF(M817="Same population","Tissue sample collected from another individual in the same population.",""))</f>
        <v/>
      </c>
      <c r="BT817" s="41" t="str">
        <f>IF(R817&lt;&gt;"","Seed sample collected from "&amp;R817&amp;" plants within the same population.","")</f>
        <v/>
      </c>
      <c r="BU817" s="41" t="str">
        <f>IF(AB817&lt;&gt;"",AB817&amp;". ","")</f>
        <v/>
      </c>
      <c r="BV817" s="41" t="str">
        <f>IF(AE817&lt;&gt;"","Landowner: "&amp;AE817&amp;".","")</f>
        <v/>
      </c>
      <c r="BW817" s="41" t="str">
        <f>IF(AF817&lt;&gt;"","Element Occurrence ID: "&amp;AF817&amp;".","")</f>
        <v/>
      </c>
      <c r="BX817" s="41" t="str">
        <f t="shared" si="134"/>
        <v/>
      </c>
      <c r="BY817" t="str">
        <f t="shared" si="135"/>
        <v/>
      </c>
      <c r="BZ817" s="41" t="str">
        <f t="shared" si="136"/>
        <v/>
      </c>
      <c r="CA817" t="str">
        <f t="shared" si="137"/>
        <v/>
      </c>
      <c r="CB817" s="41" t="str">
        <f>IF(AU817&lt;&gt;"","Area immediately surrounding specimen: "&amp;AU817&amp;".","")</f>
        <v/>
      </c>
      <c r="CC817" s="41" t="str">
        <f>IF(T817&lt;&gt;"","Habit: "&amp;T817&amp;".","")</f>
        <v/>
      </c>
      <c r="CD817" s="41" t="str">
        <f>IF(U817&lt;&gt;"","Life history habit: "&amp;U817&amp;".","")</f>
        <v/>
      </c>
      <c r="CE817" s="41" t="str">
        <f>IF(V817&lt;&gt;"","Graminoid habit: "&amp;V817&amp;".","")</f>
        <v/>
      </c>
      <c r="CF817" s="41" t="str">
        <f>IF(W817&lt;&gt;"","Flower color: "&amp;W817&amp;".","")</f>
        <v/>
      </c>
      <c r="CG817" s="41" t="str">
        <f>IF(X817&lt;&gt;"","Height in centimeters: "&amp;X817&amp;".","")</f>
        <v/>
      </c>
      <c r="CH817" s="41" t="str">
        <f>IF(Y817&lt;&gt;"",Y817&amp;".","")</f>
        <v/>
      </c>
      <c r="CI817" s="41" t="str">
        <f t="shared" si="138"/>
        <v/>
      </c>
      <c r="CJ817" t="str">
        <f t="shared" si="139"/>
        <v/>
      </c>
      <c r="CK817" s="41" t="str">
        <f>IF(T817&lt;&gt;"","''habit'':"&amp;"''"&amp;T817&amp;"'',","")</f>
        <v/>
      </c>
      <c r="CL817" s="41" t="str">
        <f>IF(U817&lt;&gt;"","''life cycle habit'':"&amp;"''"&amp;U817&amp;"'',","")</f>
        <v/>
      </c>
      <c r="CM817" s="41" t="str">
        <f>IF(V817&lt;&gt;"","''graminoidHabit'':"&amp;"''"&amp;V817&amp;"'',","")</f>
        <v/>
      </c>
      <c r="CN817" s="41" t="str">
        <f>IF(W817&lt;&gt;"","''flower color'':"&amp;"''"&amp;W817&amp;"'',","")</f>
        <v/>
      </c>
      <c r="CO817" s="41" t="str">
        <f>IF(X817&lt;&gt;"","''heightInCentimeters'':"&amp;X817&amp;",","")</f>
        <v/>
      </c>
      <c r="CP817" s="41" t="str">
        <f>IF(Y817&lt;&gt;"",Y817,"")</f>
        <v/>
      </c>
      <c r="CQ817" s="41" t="str">
        <f t="shared" si="140"/>
        <v/>
      </c>
      <c r="CR817" s="42" t="str">
        <f t="shared" si="141"/>
        <v/>
      </c>
      <c r="CS817" t="str">
        <f t="shared" si="142"/>
        <v/>
      </c>
      <c r="CT817" t="str">
        <f>IF(L817="Y","tissue","")</f>
        <v/>
      </c>
      <c r="CU817" t="str">
        <f>IF(L817="Y","in collection","")</f>
        <v/>
      </c>
      <c r="CV817" t="str">
        <f>IF(L817="Y","dessicated","")</f>
        <v/>
      </c>
    </row>
    <row r="818" spans="1:100" ht="16.5" x14ac:dyDescent="0.3">
      <c r="A818" s="7"/>
      <c r="B818" s="19"/>
      <c r="C818" s="19"/>
      <c r="D818" s="19"/>
      <c r="E818" s="19"/>
      <c r="F818" s="19"/>
      <c r="G818" s="10"/>
      <c r="H818" s="14"/>
      <c r="I818" s="19"/>
      <c r="J818" s="19"/>
      <c r="K818" s="10"/>
      <c r="L818" s="19"/>
      <c r="M818" s="19"/>
      <c r="N818" s="19"/>
      <c r="O818" s="19"/>
      <c r="P818" s="19"/>
      <c r="Q818" s="24"/>
      <c r="R818" s="14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29"/>
      <c r="AL818" s="29"/>
      <c r="AM818" s="7"/>
      <c r="AN818" s="7"/>
      <c r="AO818" s="7"/>
      <c r="AP818" s="19"/>
      <c r="AQ818" s="19"/>
      <c r="AR818" s="19"/>
      <c r="AS818" s="14"/>
      <c r="AT818" s="19"/>
      <c r="AU818" s="19"/>
      <c r="AV818" s="19"/>
      <c r="AW818" s="14"/>
      <c r="AX818" s="19"/>
      <c r="AY818" s="19"/>
      <c r="AZ818" s="19"/>
      <c r="BA818" s="19"/>
      <c r="BB818" s="19"/>
      <c r="BC818" s="19"/>
      <c r="BD818" s="19"/>
      <c r="BE818" s="19"/>
      <c r="BF818" s="14"/>
      <c r="BG818" s="35" t="str">
        <f>IF(BB818&lt;&gt;"","&lt;a href='https://www.inaturalist.org/observations/"&amp;BB818&amp;" 'target='_blank' style='color: blue'&gt;iNaturalist Record: "&amp;BB818&amp;"&lt;/a&gt; ","")</f>
        <v/>
      </c>
      <c r="BH818" s="36" t="str">
        <f>IF(AT818&lt;&gt;"",AT818&amp;". ","")</f>
        <v/>
      </c>
      <c r="BI818" s="36" t="str">
        <f>IF(AV818&lt;&gt;"","Land use/disturbance history: "&amp;AV818&amp;". ","")</f>
        <v/>
      </c>
      <c r="BJ818" s="36" t="str">
        <f>IF(AW818&lt;&gt;"","Slope in degrees: "&amp;AW818&amp;". ","")</f>
        <v/>
      </c>
      <c r="BK818" s="36" t="str">
        <f>IF(AX818&lt;&gt;"","Slope aspect: "&amp;AX818&amp;". ","")</f>
        <v/>
      </c>
      <c r="BL818" s="36" t="str">
        <f>IF(AY818&lt;&gt;"","Soil description: "&amp;AY818&amp;". ","")</f>
        <v/>
      </c>
      <c r="BM818" s="36" t="str">
        <f>IF(BA818&lt;&gt;"","Terrain: "&amp;BA818&amp;". ","")</f>
        <v/>
      </c>
      <c r="BN818" s="36" t="str">
        <f t="shared" si="132"/>
        <v/>
      </c>
      <c r="BO818" t="str">
        <f t="shared" si="133"/>
        <v/>
      </c>
      <c r="BP818" t="str">
        <f>IF(BD818&lt;&gt;"","Permit: "&amp;BD818,"")</f>
        <v/>
      </c>
      <c r="BQ818" s="41" t="str">
        <f>IF(AA818="Abundant","Estimated frequency within viewshed: Abundant (&gt;500).",IF(AA818="Common","Estimated frequency within viewshed: Common (101-500).",IF(AA818="Frequent","Estimated frequency within viewshed: Frequent (11-100).",IF(AA818="Occasional","Estimated frequency within viewshed: Occasional (6-10).",IF(AA818="Rare","Estimated frequency within viewshed: Rare (1-5).","")))))</f>
        <v/>
      </c>
      <c r="BR818" s="41" t="str">
        <f>IF(B818&lt;&gt;"",B818&amp;". ","")</f>
        <v/>
      </c>
      <c r="BS818" s="41" t="str">
        <f>IF(M818="Same individual","Tissue sample collected.",IF(M818="Same population","Tissue sample collected from another individual in the same population.",""))</f>
        <v/>
      </c>
      <c r="BT818" s="41" t="str">
        <f>IF(R818&lt;&gt;"","Seed sample collected from "&amp;R818&amp;" plants within the same population.","")</f>
        <v/>
      </c>
      <c r="BU818" s="41" t="str">
        <f>IF(AB818&lt;&gt;"",AB818&amp;". ","")</f>
        <v/>
      </c>
      <c r="BV818" s="41" t="str">
        <f>IF(AE818&lt;&gt;"","Landowner: "&amp;AE818&amp;".","")</f>
        <v/>
      </c>
      <c r="BW818" s="41" t="str">
        <f>IF(AF818&lt;&gt;"","Element Occurrence ID: "&amp;AF818&amp;".","")</f>
        <v/>
      </c>
      <c r="BX818" s="41" t="str">
        <f t="shared" si="134"/>
        <v/>
      </c>
      <c r="BY818" t="str">
        <f t="shared" si="135"/>
        <v/>
      </c>
      <c r="BZ818" s="41" t="str">
        <f t="shared" si="136"/>
        <v/>
      </c>
      <c r="CA818" t="str">
        <f t="shared" si="137"/>
        <v/>
      </c>
      <c r="CB818" s="41" t="str">
        <f>IF(AU818&lt;&gt;"","Area immediately surrounding specimen: "&amp;AU818&amp;".","")</f>
        <v/>
      </c>
      <c r="CC818" s="41" t="str">
        <f>IF(T818&lt;&gt;"","Habit: "&amp;T818&amp;".","")</f>
        <v/>
      </c>
      <c r="CD818" s="41" t="str">
        <f>IF(U818&lt;&gt;"","Life history habit: "&amp;U818&amp;".","")</f>
        <v/>
      </c>
      <c r="CE818" s="41" t="str">
        <f>IF(V818&lt;&gt;"","Graminoid habit: "&amp;V818&amp;".","")</f>
        <v/>
      </c>
      <c r="CF818" s="41" t="str">
        <f>IF(W818&lt;&gt;"","Flower color: "&amp;W818&amp;".","")</f>
        <v/>
      </c>
      <c r="CG818" s="41" t="str">
        <f>IF(X818&lt;&gt;"","Height in centimeters: "&amp;X818&amp;".","")</f>
        <v/>
      </c>
      <c r="CH818" s="41" t="str">
        <f>IF(Y818&lt;&gt;"",Y818&amp;".","")</f>
        <v/>
      </c>
      <c r="CI818" s="41" t="str">
        <f t="shared" si="138"/>
        <v/>
      </c>
      <c r="CJ818" t="str">
        <f t="shared" si="139"/>
        <v/>
      </c>
      <c r="CK818" s="41" t="str">
        <f>IF(T818&lt;&gt;"","''habit'':"&amp;"''"&amp;T818&amp;"'',","")</f>
        <v/>
      </c>
      <c r="CL818" s="41" t="str">
        <f>IF(U818&lt;&gt;"","''life cycle habit'':"&amp;"''"&amp;U818&amp;"'',","")</f>
        <v/>
      </c>
      <c r="CM818" s="41" t="str">
        <f>IF(V818&lt;&gt;"","''graminoidHabit'':"&amp;"''"&amp;V818&amp;"'',","")</f>
        <v/>
      </c>
      <c r="CN818" s="41" t="str">
        <f>IF(W818&lt;&gt;"","''flower color'':"&amp;"''"&amp;W818&amp;"'',","")</f>
        <v/>
      </c>
      <c r="CO818" s="41" t="str">
        <f>IF(X818&lt;&gt;"","''heightInCentimeters'':"&amp;X818&amp;",","")</f>
        <v/>
      </c>
      <c r="CP818" s="41" t="str">
        <f>IF(Y818&lt;&gt;"",Y818,"")</f>
        <v/>
      </c>
      <c r="CQ818" s="41" t="str">
        <f t="shared" si="140"/>
        <v/>
      </c>
      <c r="CR818" s="42" t="str">
        <f t="shared" si="141"/>
        <v/>
      </c>
      <c r="CS818" t="str">
        <f t="shared" si="142"/>
        <v/>
      </c>
      <c r="CT818" t="str">
        <f>IF(L818="Y","tissue","")</f>
        <v/>
      </c>
      <c r="CU818" t="str">
        <f>IF(L818="Y","in collection","")</f>
        <v/>
      </c>
      <c r="CV818" t="str">
        <f>IF(L818="Y","dessicated","")</f>
        <v/>
      </c>
    </row>
    <row r="819" spans="1:100" ht="16.5" x14ac:dyDescent="0.3">
      <c r="A819" s="7"/>
      <c r="B819" s="19"/>
      <c r="C819" s="19"/>
      <c r="D819" s="19"/>
      <c r="E819" s="19"/>
      <c r="F819" s="19"/>
      <c r="G819" s="10"/>
      <c r="H819" s="14"/>
      <c r="I819" s="19"/>
      <c r="J819" s="19"/>
      <c r="K819" s="10"/>
      <c r="L819" s="19"/>
      <c r="M819" s="19"/>
      <c r="N819" s="19"/>
      <c r="O819" s="19"/>
      <c r="P819" s="19"/>
      <c r="Q819" s="24"/>
      <c r="R819" s="14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29"/>
      <c r="AL819" s="29"/>
      <c r="AM819" s="7"/>
      <c r="AN819" s="7"/>
      <c r="AO819" s="7"/>
      <c r="AP819" s="19"/>
      <c r="AQ819" s="19"/>
      <c r="AR819" s="19"/>
      <c r="AS819" s="14"/>
      <c r="AT819" s="19"/>
      <c r="AU819" s="19"/>
      <c r="AV819" s="19"/>
      <c r="AW819" s="14"/>
      <c r="AX819" s="19"/>
      <c r="AY819" s="19"/>
      <c r="AZ819" s="19"/>
      <c r="BA819" s="19"/>
      <c r="BB819" s="19"/>
      <c r="BC819" s="19"/>
      <c r="BD819" s="19"/>
      <c r="BE819" s="19"/>
      <c r="BF819" s="14"/>
      <c r="BG819" s="35" t="str">
        <f>IF(BB819&lt;&gt;"","&lt;a href='https://www.inaturalist.org/observations/"&amp;BB819&amp;" 'target='_blank' style='color: blue'&gt;iNaturalist Record: "&amp;BB819&amp;"&lt;/a&gt; ","")</f>
        <v/>
      </c>
      <c r="BH819" s="36" t="str">
        <f>IF(AT819&lt;&gt;"",AT819&amp;". ","")</f>
        <v/>
      </c>
      <c r="BI819" s="36" t="str">
        <f>IF(AV819&lt;&gt;"","Land use/disturbance history: "&amp;AV819&amp;". ","")</f>
        <v/>
      </c>
      <c r="BJ819" s="36" t="str">
        <f>IF(AW819&lt;&gt;"","Slope in degrees: "&amp;AW819&amp;". ","")</f>
        <v/>
      </c>
      <c r="BK819" s="36" t="str">
        <f>IF(AX819&lt;&gt;"","Slope aspect: "&amp;AX819&amp;". ","")</f>
        <v/>
      </c>
      <c r="BL819" s="36" t="str">
        <f>IF(AY819&lt;&gt;"","Soil description: "&amp;AY819&amp;". ","")</f>
        <v/>
      </c>
      <c r="BM819" s="36" t="str">
        <f>IF(BA819&lt;&gt;"","Terrain: "&amp;BA819&amp;". ","")</f>
        <v/>
      </c>
      <c r="BN819" s="36" t="str">
        <f t="shared" si="132"/>
        <v/>
      </c>
      <c r="BO819" t="str">
        <f t="shared" si="133"/>
        <v/>
      </c>
      <c r="BP819" t="str">
        <f>IF(BD819&lt;&gt;"","Permit: "&amp;BD819,"")</f>
        <v/>
      </c>
      <c r="BQ819" s="41" t="str">
        <f>IF(AA819="Abundant","Estimated frequency within viewshed: Abundant (&gt;500).",IF(AA819="Common","Estimated frequency within viewshed: Common (101-500).",IF(AA819="Frequent","Estimated frequency within viewshed: Frequent (11-100).",IF(AA819="Occasional","Estimated frequency within viewshed: Occasional (6-10).",IF(AA819="Rare","Estimated frequency within viewshed: Rare (1-5).","")))))</f>
        <v/>
      </c>
      <c r="BR819" s="41" t="str">
        <f>IF(B819&lt;&gt;"",B819&amp;". ","")</f>
        <v/>
      </c>
      <c r="BS819" s="41" t="str">
        <f>IF(M819="Same individual","Tissue sample collected.",IF(M819="Same population","Tissue sample collected from another individual in the same population.",""))</f>
        <v/>
      </c>
      <c r="BT819" s="41" t="str">
        <f>IF(R819&lt;&gt;"","Seed sample collected from "&amp;R819&amp;" plants within the same population.","")</f>
        <v/>
      </c>
      <c r="BU819" s="41" t="str">
        <f>IF(AB819&lt;&gt;"",AB819&amp;". ","")</f>
        <v/>
      </c>
      <c r="BV819" s="41" t="str">
        <f>IF(AE819&lt;&gt;"","Landowner: "&amp;AE819&amp;".","")</f>
        <v/>
      </c>
      <c r="BW819" s="41" t="str">
        <f>IF(AF819&lt;&gt;"","Element Occurrence ID: "&amp;AF819&amp;".","")</f>
        <v/>
      </c>
      <c r="BX819" s="41" t="str">
        <f t="shared" si="134"/>
        <v/>
      </c>
      <c r="BY819" t="str">
        <f t="shared" si="135"/>
        <v/>
      </c>
      <c r="BZ819" s="41" t="str">
        <f t="shared" si="136"/>
        <v/>
      </c>
      <c r="CA819" t="str">
        <f t="shared" si="137"/>
        <v/>
      </c>
      <c r="CB819" s="41" t="str">
        <f>IF(AU819&lt;&gt;"","Area immediately surrounding specimen: "&amp;AU819&amp;".","")</f>
        <v/>
      </c>
      <c r="CC819" s="41" t="str">
        <f>IF(T819&lt;&gt;"","Habit: "&amp;T819&amp;".","")</f>
        <v/>
      </c>
      <c r="CD819" s="41" t="str">
        <f>IF(U819&lt;&gt;"","Life history habit: "&amp;U819&amp;".","")</f>
        <v/>
      </c>
      <c r="CE819" s="41" t="str">
        <f>IF(V819&lt;&gt;"","Graminoid habit: "&amp;V819&amp;".","")</f>
        <v/>
      </c>
      <c r="CF819" s="41" t="str">
        <f>IF(W819&lt;&gt;"","Flower color: "&amp;W819&amp;".","")</f>
        <v/>
      </c>
      <c r="CG819" s="41" t="str">
        <f>IF(X819&lt;&gt;"","Height in centimeters: "&amp;X819&amp;".","")</f>
        <v/>
      </c>
      <c r="CH819" s="41" t="str">
        <f>IF(Y819&lt;&gt;"",Y819&amp;".","")</f>
        <v/>
      </c>
      <c r="CI819" s="41" t="str">
        <f t="shared" si="138"/>
        <v/>
      </c>
      <c r="CJ819" t="str">
        <f t="shared" si="139"/>
        <v/>
      </c>
      <c r="CK819" s="41" t="str">
        <f>IF(T819&lt;&gt;"","''habit'':"&amp;"''"&amp;T819&amp;"'',","")</f>
        <v/>
      </c>
      <c r="CL819" s="41" t="str">
        <f>IF(U819&lt;&gt;"","''life cycle habit'':"&amp;"''"&amp;U819&amp;"'',","")</f>
        <v/>
      </c>
      <c r="CM819" s="41" t="str">
        <f>IF(V819&lt;&gt;"","''graminoidHabit'':"&amp;"''"&amp;V819&amp;"'',","")</f>
        <v/>
      </c>
      <c r="CN819" s="41" t="str">
        <f>IF(W819&lt;&gt;"","''flower color'':"&amp;"''"&amp;W819&amp;"'',","")</f>
        <v/>
      </c>
      <c r="CO819" s="41" t="str">
        <f>IF(X819&lt;&gt;"","''heightInCentimeters'':"&amp;X819&amp;",","")</f>
        <v/>
      </c>
      <c r="CP819" s="41" t="str">
        <f>IF(Y819&lt;&gt;"",Y819,"")</f>
        <v/>
      </c>
      <c r="CQ819" s="41" t="str">
        <f t="shared" si="140"/>
        <v/>
      </c>
      <c r="CR819" s="42" t="str">
        <f t="shared" si="141"/>
        <v/>
      </c>
      <c r="CS819" t="str">
        <f t="shared" si="142"/>
        <v/>
      </c>
      <c r="CT819" t="str">
        <f>IF(L819="Y","tissue","")</f>
        <v/>
      </c>
      <c r="CU819" t="str">
        <f>IF(L819="Y","in collection","")</f>
        <v/>
      </c>
      <c r="CV819" t="str">
        <f>IF(L819="Y","dessicated","")</f>
        <v/>
      </c>
    </row>
    <row r="820" spans="1:100" ht="16.5" x14ac:dyDescent="0.3">
      <c r="A820" s="7"/>
      <c r="B820" s="19"/>
      <c r="C820" s="19"/>
      <c r="D820" s="19"/>
      <c r="E820" s="19"/>
      <c r="F820" s="19"/>
      <c r="G820" s="10"/>
      <c r="H820" s="14"/>
      <c r="I820" s="19"/>
      <c r="J820" s="19"/>
      <c r="K820" s="10"/>
      <c r="L820" s="19"/>
      <c r="M820" s="19"/>
      <c r="N820" s="19"/>
      <c r="O820" s="19"/>
      <c r="P820" s="19"/>
      <c r="Q820" s="24"/>
      <c r="R820" s="14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29"/>
      <c r="AL820" s="29"/>
      <c r="AM820" s="7"/>
      <c r="AN820" s="7"/>
      <c r="AO820" s="7"/>
      <c r="AP820" s="19"/>
      <c r="AQ820" s="19"/>
      <c r="AR820" s="19"/>
      <c r="AS820" s="14"/>
      <c r="AT820" s="19"/>
      <c r="AU820" s="19"/>
      <c r="AV820" s="19"/>
      <c r="AW820" s="14"/>
      <c r="AX820" s="19"/>
      <c r="AY820" s="19"/>
      <c r="AZ820" s="19"/>
      <c r="BA820" s="19"/>
      <c r="BB820" s="19"/>
      <c r="BC820" s="19"/>
      <c r="BD820" s="19"/>
      <c r="BE820" s="19"/>
      <c r="BF820" s="14"/>
      <c r="BG820" s="35" t="str">
        <f>IF(BB820&lt;&gt;"","&lt;a href='https://www.inaturalist.org/observations/"&amp;BB820&amp;" 'target='_blank' style='color: blue'&gt;iNaturalist Record: "&amp;BB820&amp;"&lt;/a&gt; ","")</f>
        <v/>
      </c>
      <c r="BH820" s="36" t="str">
        <f>IF(AT820&lt;&gt;"",AT820&amp;". ","")</f>
        <v/>
      </c>
      <c r="BI820" s="36" t="str">
        <f>IF(AV820&lt;&gt;"","Land use/disturbance history: "&amp;AV820&amp;". ","")</f>
        <v/>
      </c>
      <c r="BJ820" s="36" t="str">
        <f>IF(AW820&lt;&gt;"","Slope in degrees: "&amp;AW820&amp;". ","")</f>
        <v/>
      </c>
      <c r="BK820" s="36" t="str">
        <f>IF(AX820&lt;&gt;"","Slope aspect: "&amp;AX820&amp;". ","")</f>
        <v/>
      </c>
      <c r="BL820" s="36" t="str">
        <f>IF(AY820&lt;&gt;"","Soil description: "&amp;AY820&amp;". ","")</f>
        <v/>
      </c>
      <c r="BM820" s="36" t="str">
        <f>IF(BA820&lt;&gt;"","Terrain: "&amp;BA820&amp;". ","")</f>
        <v/>
      </c>
      <c r="BN820" s="36" t="str">
        <f t="shared" si="132"/>
        <v/>
      </c>
      <c r="BO820" t="str">
        <f t="shared" si="133"/>
        <v/>
      </c>
      <c r="BP820" t="str">
        <f>IF(BD820&lt;&gt;"","Permit: "&amp;BD820,"")</f>
        <v/>
      </c>
      <c r="BQ820" s="41" t="str">
        <f>IF(AA820="Abundant","Estimated frequency within viewshed: Abundant (&gt;500).",IF(AA820="Common","Estimated frequency within viewshed: Common (101-500).",IF(AA820="Frequent","Estimated frequency within viewshed: Frequent (11-100).",IF(AA820="Occasional","Estimated frequency within viewshed: Occasional (6-10).",IF(AA820="Rare","Estimated frequency within viewshed: Rare (1-5).","")))))</f>
        <v/>
      </c>
      <c r="BR820" s="41" t="str">
        <f>IF(B820&lt;&gt;"",B820&amp;". ","")</f>
        <v/>
      </c>
      <c r="BS820" s="41" t="str">
        <f>IF(M820="Same individual","Tissue sample collected.",IF(M820="Same population","Tissue sample collected from another individual in the same population.",""))</f>
        <v/>
      </c>
      <c r="BT820" s="41" t="str">
        <f>IF(R820&lt;&gt;"","Seed sample collected from "&amp;R820&amp;" plants within the same population.","")</f>
        <v/>
      </c>
      <c r="BU820" s="41" t="str">
        <f>IF(AB820&lt;&gt;"",AB820&amp;". ","")</f>
        <v/>
      </c>
      <c r="BV820" s="41" t="str">
        <f>IF(AE820&lt;&gt;"","Landowner: "&amp;AE820&amp;".","")</f>
        <v/>
      </c>
      <c r="BW820" s="41" t="str">
        <f>IF(AF820&lt;&gt;"","Element Occurrence ID: "&amp;AF820&amp;".","")</f>
        <v/>
      </c>
      <c r="BX820" s="41" t="str">
        <f t="shared" si="134"/>
        <v/>
      </c>
      <c r="BY820" t="str">
        <f t="shared" si="135"/>
        <v/>
      </c>
      <c r="BZ820" s="41" t="str">
        <f t="shared" si="136"/>
        <v/>
      </c>
      <c r="CA820" t="str">
        <f t="shared" si="137"/>
        <v/>
      </c>
      <c r="CB820" s="41" t="str">
        <f>IF(AU820&lt;&gt;"","Area immediately surrounding specimen: "&amp;AU820&amp;".","")</f>
        <v/>
      </c>
      <c r="CC820" s="41" t="str">
        <f>IF(T820&lt;&gt;"","Habit: "&amp;T820&amp;".","")</f>
        <v/>
      </c>
      <c r="CD820" s="41" t="str">
        <f>IF(U820&lt;&gt;"","Life history habit: "&amp;U820&amp;".","")</f>
        <v/>
      </c>
      <c r="CE820" s="41" t="str">
        <f>IF(V820&lt;&gt;"","Graminoid habit: "&amp;V820&amp;".","")</f>
        <v/>
      </c>
      <c r="CF820" s="41" t="str">
        <f>IF(W820&lt;&gt;"","Flower color: "&amp;W820&amp;".","")</f>
        <v/>
      </c>
      <c r="CG820" s="41" t="str">
        <f>IF(X820&lt;&gt;"","Height in centimeters: "&amp;X820&amp;".","")</f>
        <v/>
      </c>
      <c r="CH820" s="41" t="str">
        <f>IF(Y820&lt;&gt;"",Y820&amp;".","")</f>
        <v/>
      </c>
      <c r="CI820" s="41" t="str">
        <f t="shared" si="138"/>
        <v/>
      </c>
      <c r="CJ820" t="str">
        <f t="shared" si="139"/>
        <v/>
      </c>
      <c r="CK820" s="41" t="str">
        <f>IF(T820&lt;&gt;"","''habit'':"&amp;"''"&amp;T820&amp;"'',","")</f>
        <v/>
      </c>
      <c r="CL820" s="41" t="str">
        <f>IF(U820&lt;&gt;"","''life cycle habit'':"&amp;"''"&amp;U820&amp;"'',","")</f>
        <v/>
      </c>
      <c r="CM820" s="41" t="str">
        <f>IF(V820&lt;&gt;"","''graminoidHabit'':"&amp;"''"&amp;V820&amp;"'',","")</f>
        <v/>
      </c>
      <c r="CN820" s="41" t="str">
        <f>IF(W820&lt;&gt;"","''flower color'':"&amp;"''"&amp;W820&amp;"'',","")</f>
        <v/>
      </c>
      <c r="CO820" s="41" t="str">
        <f>IF(X820&lt;&gt;"","''heightInCentimeters'':"&amp;X820&amp;",","")</f>
        <v/>
      </c>
      <c r="CP820" s="41" t="str">
        <f>IF(Y820&lt;&gt;"",Y820,"")</f>
        <v/>
      </c>
      <c r="CQ820" s="41" t="str">
        <f t="shared" si="140"/>
        <v/>
      </c>
      <c r="CR820" s="42" t="str">
        <f t="shared" si="141"/>
        <v/>
      </c>
      <c r="CS820" t="str">
        <f t="shared" si="142"/>
        <v/>
      </c>
      <c r="CT820" t="str">
        <f>IF(L820="Y","tissue","")</f>
        <v/>
      </c>
      <c r="CU820" t="str">
        <f>IF(L820="Y","in collection","")</f>
        <v/>
      </c>
      <c r="CV820" t="str">
        <f>IF(L820="Y","dessicated","")</f>
        <v/>
      </c>
    </row>
    <row r="821" spans="1:100" ht="16.5" x14ac:dyDescent="0.3">
      <c r="A821" s="7"/>
      <c r="B821" s="19"/>
      <c r="C821" s="19"/>
      <c r="D821" s="19"/>
      <c r="E821" s="19"/>
      <c r="F821" s="19"/>
      <c r="G821" s="10"/>
      <c r="H821" s="14"/>
      <c r="I821" s="19"/>
      <c r="J821" s="19"/>
      <c r="K821" s="10"/>
      <c r="L821" s="19"/>
      <c r="M821" s="19"/>
      <c r="N821" s="19"/>
      <c r="O821" s="19"/>
      <c r="P821" s="19"/>
      <c r="Q821" s="24"/>
      <c r="R821" s="14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29"/>
      <c r="AL821" s="29"/>
      <c r="AM821" s="7"/>
      <c r="AN821" s="7"/>
      <c r="AO821" s="7"/>
      <c r="AP821" s="19"/>
      <c r="AQ821" s="19"/>
      <c r="AR821" s="19"/>
      <c r="AS821" s="14"/>
      <c r="AT821" s="19"/>
      <c r="AU821" s="19"/>
      <c r="AV821" s="19"/>
      <c r="AW821" s="14"/>
      <c r="AX821" s="19"/>
      <c r="AY821" s="19"/>
      <c r="AZ821" s="19"/>
      <c r="BA821" s="19"/>
      <c r="BB821" s="19"/>
      <c r="BC821" s="19"/>
      <c r="BD821" s="19"/>
      <c r="BE821" s="19"/>
      <c r="BF821" s="14"/>
      <c r="BG821" s="35" t="str">
        <f>IF(BB821&lt;&gt;"","&lt;a href='https://www.inaturalist.org/observations/"&amp;BB821&amp;" 'target='_blank' style='color: blue'&gt;iNaturalist Record: "&amp;BB821&amp;"&lt;/a&gt; ","")</f>
        <v/>
      </c>
      <c r="BH821" s="36" t="str">
        <f>IF(AT821&lt;&gt;"",AT821&amp;". ","")</f>
        <v/>
      </c>
      <c r="BI821" s="36" t="str">
        <f>IF(AV821&lt;&gt;"","Land use/disturbance history: "&amp;AV821&amp;". ","")</f>
        <v/>
      </c>
      <c r="BJ821" s="36" t="str">
        <f>IF(AW821&lt;&gt;"","Slope in degrees: "&amp;AW821&amp;". ","")</f>
        <v/>
      </c>
      <c r="BK821" s="36" t="str">
        <f>IF(AX821&lt;&gt;"","Slope aspect: "&amp;AX821&amp;". ","")</f>
        <v/>
      </c>
      <c r="BL821" s="36" t="str">
        <f>IF(AY821&lt;&gt;"","Soil description: "&amp;AY821&amp;". ","")</f>
        <v/>
      </c>
      <c r="BM821" s="36" t="str">
        <f>IF(BA821&lt;&gt;"","Terrain: "&amp;BA821&amp;". ","")</f>
        <v/>
      </c>
      <c r="BN821" s="36" t="str">
        <f t="shared" si="132"/>
        <v/>
      </c>
      <c r="BO821" t="str">
        <f t="shared" si="133"/>
        <v/>
      </c>
      <c r="BP821" t="str">
        <f>IF(BD821&lt;&gt;"","Permit: "&amp;BD821,"")</f>
        <v/>
      </c>
      <c r="BQ821" s="41" t="str">
        <f>IF(AA821="Abundant","Estimated frequency within viewshed: Abundant (&gt;500).",IF(AA821="Common","Estimated frequency within viewshed: Common (101-500).",IF(AA821="Frequent","Estimated frequency within viewshed: Frequent (11-100).",IF(AA821="Occasional","Estimated frequency within viewshed: Occasional (6-10).",IF(AA821="Rare","Estimated frequency within viewshed: Rare (1-5).","")))))</f>
        <v/>
      </c>
      <c r="BR821" s="41" t="str">
        <f>IF(B821&lt;&gt;"",B821&amp;". ","")</f>
        <v/>
      </c>
      <c r="BS821" s="41" t="str">
        <f>IF(M821="Same individual","Tissue sample collected.",IF(M821="Same population","Tissue sample collected from another individual in the same population.",""))</f>
        <v/>
      </c>
      <c r="BT821" s="41" t="str">
        <f>IF(R821&lt;&gt;"","Seed sample collected from "&amp;R821&amp;" plants within the same population.","")</f>
        <v/>
      </c>
      <c r="BU821" s="41" t="str">
        <f>IF(AB821&lt;&gt;"",AB821&amp;". ","")</f>
        <v/>
      </c>
      <c r="BV821" s="41" t="str">
        <f>IF(AE821&lt;&gt;"","Landowner: "&amp;AE821&amp;".","")</f>
        <v/>
      </c>
      <c r="BW821" s="41" t="str">
        <f>IF(AF821&lt;&gt;"","Element Occurrence ID: "&amp;AF821&amp;".","")</f>
        <v/>
      </c>
      <c r="BX821" s="41" t="str">
        <f t="shared" si="134"/>
        <v/>
      </c>
      <c r="BY821" t="str">
        <f t="shared" si="135"/>
        <v/>
      </c>
      <c r="BZ821" s="41" t="str">
        <f t="shared" si="136"/>
        <v/>
      </c>
      <c r="CA821" t="str">
        <f t="shared" si="137"/>
        <v/>
      </c>
      <c r="CB821" s="41" t="str">
        <f>IF(AU821&lt;&gt;"","Area immediately surrounding specimen: "&amp;AU821&amp;".","")</f>
        <v/>
      </c>
      <c r="CC821" s="41" t="str">
        <f>IF(T821&lt;&gt;"","Habit: "&amp;T821&amp;".","")</f>
        <v/>
      </c>
      <c r="CD821" s="41" t="str">
        <f>IF(U821&lt;&gt;"","Life history habit: "&amp;U821&amp;".","")</f>
        <v/>
      </c>
      <c r="CE821" s="41" t="str">
        <f>IF(V821&lt;&gt;"","Graminoid habit: "&amp;V821&amp;".","")</f>
        <v/>
      </c>
      <c r="CF821" s="41" t="str">
        <f>IF(W821&lt;&gt;"","Flower color: "&amp;W821&amp;".","")</f>
        <v/>
      </c>
      <c r="CG821" s="41" t="str">
        <f>IF(X821&lt;&gt;"","Height in centimeters: "&amp;X821&amp;".","")</f>
        <v/>
      </c>
      <c r="CH821" s="41" t="str">
        <f>IF(Y821&lt;&gt;"",Y821&amp;".","")</f>
        <v/>
      </c>
      <c r="CI821" s="41" t="str">
        <f t="shared" si="138"/>
        <v/>
      </c>
      <c r="CJ821" t="str">
        <f t="shared" si="139"/>
        <v/>
      </c>
      <c r="CK821" s="41" t="str">
        <f>IF(T821&lt;&gt;"","''habit'':"&amp;"''"&amp;T821&amp;"'',","")</f>
        <v/>
      </c>
      <c r="CL821" s="41" t="str">
        <f>IF(U821&lt;&gt;"","''life cycle habit'':"&amp;"''"&amp;U821&amp;"'',","")</f>
        <v/>
      </c>
      <c r="CM821" s="41" t="str">
        <f>IF(V821&lt;&gt;"","''graminoidHabit'':"&amp;"''"&amp;V821&amp;"'',","")</f>
        <v/>
      </c>
      <c r="CN821" s="41" t="str">
        <f>IF(W821&lt;&gt;"","''flower color'':"&amp;"''"&amp;W821&amp;"'',","")</f>
        <v/>
      </c>
      <c r="CO821" s="41" t="str">
        <f>IF(X821&lt;&gt;"","''heightInCentimeters'':"&amp;X821&amp;",","")</f>
        <v/>
      </c>
      <c r="CP821" s="41" t="str">
        <f>IF(Y821&lt;&gt;"",Y821,"")</f>
        <v/>
      </c>
      <c r="CQ821" s="41" t="str">
        <f t="shared" si="140"/>
        <v/>
      </c>
      <c r="CR821" s="42" t="str">
        <f t="shared" si="141"/>
        <v/>
      </c>
      <c r="CS821" t="str">
        <f t="shared" si="142"/>
        <v/>
      </c>
      <c r="CT821" t="str">
        <f>IF(L821="Y","tissue","")</f>
        <v/>
      </c>
      <c r="CU821" t="str">
        <f>IF(L821="Y","in collection","")</f>
        <v/>
      </c>
      <c r="CV821" t="str">
        <f>IF(L821="Y","dessicated","")</f>
        <v/>
      </c>
    </row>
    <row r="822" spans="1:100" ht="16.5" x14ac:dyDescent="0.3">
      <c r="A822" s="7"/>
      <c r="B822" s="19"/>
      <c r="C822" s="19"/>
      <c r="D822" s="19"/>
      <c r="E822" s="19"/>
      <c r="F822" s="19"/>
      <c r="G822" s="10"/>
      <c r="H822" s="14"/>
      <c r="I822" s="19"/>
      <c r="J822" s="19"/>
      <c r="K822" s="10"/>
      <c r="L822" s="19"/>
      <c r="M822" s="19"/>
      <c r="N822" s="19"/>
      <c r="O822" s="19"/>
      <c r="P822" s="19"/>
      <c r="Q822" s="24"/>
      <c r="R822" s="14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29"/>
      <c r="AL822" s="29"/>
      <c r="AM822" s="7"/>
      <c r="AN822" s="7"/>
      <c r="AO822" s="7"/>
      <c r="AP822" s="19"/>
      <c r="AQ822" s="19"/>
      <c r="AR822" s="19"/>
      <c r="AS822" s="14"/>
      <c r="AT822" s="19"/>
      <c r="AU822" s="19"/>
      <c r="AV822" s="19"/>
      <c r="AW822" s="14"/>
      <c r="AX822" s="19"/>
      <c r="AY822" s="19"/>
      <c r="AZ822" s="19"/>
      <c r="BA822" s="19"/>
      <c r="BB822" s="19"/>
      <c r="BC822" s="19"/>
      <c r="BD822" s="19"/>
      <c r="BE822" s="19"/>
      <c r="BF822" s="14"/>
      <c r="BG822" s="35" t="str">
        <f>IF(BB822&lt;&gt;"","&lt;a href='https://www.inaturalist.org/observations/"&amp;BB822&amp;" 'target='_blank' style='color: blue'&gt;iNaturalist Record: "&amp;BB822&amp;"&lt;/a&gt; ","")</f>
        <v/>
      </c>
      <c r="BH822" s="36" t="str">
        <f>IF(AT822&lt;&gt;"",AT822&amp;". ","")</f>
        <v/>
      </c>
      <c r="BI822" s="36" t="str">
        <f>IF(AV822&lt;&gt;"","Land use/disturbance history: "&amp;AV822&amp;". ","")</f>
        <v/>
      </c>
      <c r="BJ822" s="36" t="str">
        <f>IF(AW822&lt;&gt;"","Slope in degrees: "&amp;AW822&amp;". ","")</f>
        <v/>
      </c>
      <c r="BK822" s="36" t="str">
        <f>IF(AX822&lt;&gt;"","Slope aspect: "&amp;AX822&amp;". ","")</f>
        <v/>
      </c>
      <c r="BL822" s="36" t="str">
        <f>IF(AY822&lt;&gt;"","Soil description: "&amp;AY822&amp;". ","")</f>
        <v/>
      </c>
      <c r="BM822" s="36" t="str">
        <f>IF(BA822&lt;&gt;"","Terrain: "&amp;BA822&amp;". ","")</f>
        <v/>
      </c>
      <c r="BN822" s="36" t="str">
        <f t="shared" si="132"/>
        <v/>
      </c>
      <c r="BO822" t="str">
        <f t="shared" si="133"/>
        <v/>
      </c>
      <c r="BP822" t="str">
        <f>IF(BD822&lt;&gt;"","Permit: "&amp;BD822,"")</f>
        <v/>
      </c>
      <c r="BQ822" s="41" t="str">
        <f>IF(AA822="Abundant","Estimated frequency within viewshed: Abundant (&gt;500).",IF(AA822="Common","Estimated frequency within viewshed: Common (101-500).",IF(AA822="Frequent","Estimated frequency within viewshed: Frequent (11-100).",IF(AA822="Occasional","Estimated frequency within viewshed: Occasional (6-10).",IF(AA822="Rare","Estimated frequency within viewshed: Rare (1-5).","")))))</f>
        <v/>
      </c>
      <c r="BR822" s="41" t="str">
        <f>IF(B822&lt;&gt;"",B822&amp;". ","")</f>
        <v/>
      </c>
      <c r="BS822" s="41" t="str">
        <f>IF(M822="Same individual","Tissue sample collected.",IF(M822="Same population","Tissue sample collected from another individual in the same population.",""))</f>
        <v/>
      </c>
      <c r="BT822" s="41" t="str">
        <f>IF(R822&lt;&gt;"","Seed sample collected from "&amp;R822&amp;" plants within the same population.","")</f>
        <v/>
      </c>
      <c r="BU822" s="41" t="str">
        <f>IF(AB822&lt;&gt;"",AB822&amp;". ","")</f>
        <v/>
      </c>
      <c r="BV822" s="41" t="str">
        <f>IF(AE822&lt;&gt;"","Landowner: "&amp;AE822&amp;".","")</f>
        <v/>
      </c>
      <c r="BW822" s="41" t="str">
        <f>IF(AF822&lt;&gt;"","Element Occurrence ID: "&amp;AF822&amp;".","")</f>
        <v/>
      </c>
      <c r="BX822" s="41" t="str">
        <f t="shared" si="134"/>
        <v/>
      </c>
      <c r="BY822" t="str">
        <f t="shared" si="135"/>
        <v/>
      </c>
      <c r="BZ822" s="41" t="str">
        <f t="shared" si="136"/>
        <v/>
      </c>
      <c r="CA822" t="str">
        <f t="shared" si="137"/>
        <v/>
      </c>
      <c r="CB822" s="41" t="str">
        <f>IF(AU822&lt;&gt;"","Area immediately surrounding specimen: "&amp;AU822&amp;".","")</f>
        <v/>
      </c>
      <c r="CC822" s="41" t="str">
        <f>IF(T822&lt;&gt;"","Habit: "&amp;T822&amp;".","")</f>
        <v/>
      </c>
      <c r="CD822" s="41" t="str">
        <f>IF(U822&lt;&gt;"","Life history habit: "&amp;U822&amp;".","")</f>
        <v/>
      </c>
      <c r="CE822" s="41" t="str">
        <f>IF(V822&lt;&gt;"","Graminoid habit: "&amp;V822&amp;".","")</f>
        <v/>
      </c>
      <c r="CF822" s="41" t="str">
        <f>IF(W822&lt;&gt;"","Flower color: "&amp;W822&amp;".","")</f>
        <v/>
      </c>
      <c r="CG822" s="41" t="str">
        <f>IF(X822&lt;&gt;"","Height in centimeters: "&amp;X822&amp;".","")</f>
        <v/>
      </c>
      <c r="CH822" s="41" t="str">
        <f>IF(Y822&lt;&gt;"",Y822&amp;".","")</f>
        <v/>
      </c>
      <c r="CI822" s="41" t="str">
        <f t="shared" si="138"/>
        <v/>
      </c>
      <c r="CJ822" t="str">
        <f t="shared" si="139"/>
        <v/>
      </c>
      <c r="CK822" s="41" t="str">
        <f>IF(T822&lt;&gt;"","''habit'':"&amp;"''"&amp;T822&amp;"'',","")</f>
        <v/>
      </c>
      <c r="CL822" s="41" t="str">
        <f>IF(U822&lt;&gt;"","''life cycle habit'':"&amp;"''"&amp;U822&amp;"'',","")</f>
        <v/>
      </c>
      <c r="CM822" s="41" t="str">
        <f>IF(V822&lt;&gt;"","''graminoidHabit'':"&amp;"''"&amp;V822&amp;"'',","")</f>
        <v/>
      </c>
      <c r="CN822" s="41" t="str">
        <f>IF(W822&lt;&gt;"","''flower color'':"&amp;"''"&amp;W822&amp;"'',","")</f>
        <v/>
      </c>
      <c r="CO822" s="41" t="str">
        <f>IF(X822&lt;&gt;"","''heightInCentimeters'':"&amp;X822&amp;",","")</f>
        <v/>
      </c>
      <c r="CP822" s="41" t="str">
        <f>IF(Y822&lt;&gt;"",Y822,"")</f>
        <v/>
      </c>
      <c r="CQ822" s="41" t="str">
        <f t="shared" si="140"/>
        <v/>
      </c>
      <c r="CR822" s="42" t="str">
        <f t="shared" si="141"/>
        <v/>
      </c>
      <c r="CS822" t="str">
        <f t="shared" si="142"/>
        <v/>
      </c>
      <c r="CT822" t="str">
        <f>IF(L822="Y","tissue","")</f>
        <v/>
      </c>
      <c r="CU822" t="str">
        <f>IF(L822="Y","in collection","")</f>
        <v/>
      </c>
      <c r="CV822" t="str">
        <f>IF(L822="Y","dessicated","")</f>
        <v/>
      </c>
    </row>
    <row r="823" spans="1:100" ht="16.5" x14ac:dyDescent="0.3">
      <c r="A823" s="7"/>
      <c r="B823" s="19"/>
      <c r="C823" s="19"/>
      <c r="D823" s="19"/>
      <c r="E823" s="19"/>
      <c r="F823" s="19"/>
      <c r="G823" s="10"/>
      <c r="H823" s="14"/>
      <c r="I823" s="19"/>
      <c r="J823" s="19"/>
      <c r="K823" s="10"/>
      <c r="L823" s="19"/>
      <c r="M823" s="19"/>
      <c r="N823" s="19"/>
      <c r="O823" s="19"/>
      <c r="P823" s="19"/>
      <c r="Q823" s="24"/>
      <c r="R823" s="14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29"/>
      <c r="AL823" s="29"/>
      <c r="AM823" s="7"/>
      <c r="AN823" s="7"/>
      <c r="AO823" s="7"/>
      <c r="AP823" s="19"/>
      <c r="AQ823" s="19"/>
      <c r="AR823" s="19"/>
      <c r="AS823" s="14"/>
      <c r="AT823" s="19"/>
      <c r="AU823" s="19"/>
      <c r="AV823" s="19"/>
      <c r="AW823" s="14"/>
      <c r="AX823" s="19"/>
      <c r="AY823" s="19"/>
      <c r="AZ823" s="19"/>
      <c r="BA823" s="19"/>
      <c r="BB823" s="19"/>
      <c r="BC823" s="19"/>
      <c r="BD823" s="19"/>
      <c r="BE823" s="19"/>
      <c r="BF823" s="14"/>
      <c r="BG823" s="35" t="str">
        <f>IF(BB823&lt;&gt;"","&lt;a href='https://www.inaturalist.org/observations/"&amp;BB823&amp;" 'target='_blank' style='color: blue'&gt;iNaturalist Record: "&amp;BB823&amp;"&lt;/a&gt; ","")</f>
        <v/>
      </c>
      <c r="BH823" s="36" t="str">
        <f>IF(AT823&lt;&gt;"",AT823&amp;". ","")</f>
        <v/>
      </c>
      <c r="BI823" s="36" t="str">
        <f>IF(AV823&lt;&gt;"","Land use/disturbance history: "&amp;AV823&amp;". ","")</f>
        <v/>
      </c>
      <c r="BJ823" s="36" t="str">
        <f>IF(AW823&lt;&gt;"","Slope in degrees: "&amp;AW823&amp;". ","")</f>
        <v/>
      </c>
      <c r="BK823" s="36" t="str">
        <f>IF(AX823&lt;&gt;"","Slope aspect: "&amp;AX823&amp;". ","")</f>
        <v/>
      </c>
      <c r="BL823" s="36" t="str">
        <f>IF(AY823&lt;&gt;"","Soil description: "&amp;AY823&amp;". ","")</f>
        <v/>
      </c>
      <c r="BM823" s="36" t="str">
        <f>IF(BA823&lt;&gt;"","Terrain: "&amp;BA823&amp;". ","")</f>
        <v/>
      </c>
      <c r="BN823" s="36" t="str">
        <f t="shared" si="132"/>
        <v/>
      </c>
      <c r="BO823" t="str">
        <f t="shared" si="133"/>
        <v/>
      </c>
      <c r="BP823" t="str">
        <f>IF(BD823&lt;&gt;"","Permit: "&amp;BD823,"")</f>
        <v/>
      </c>
      <c r="BQ823" s="41" t="str">
        <f>IF(AA823="Abundant","Estimated frequency within viewshed: Abundant (&gt;500).",IF(AA823="Common","Estimated frequency within viewshed: Common (101-500).",IF(AA823="Frequent","Estimated frequency within viewshed: Frequent (11-100).",IF(AA823="Occasional","Estimated frequency within viewshed: Occasional (6-10).",IF(AA823="Rare","Estimated frequency within viewshed: Rare (1-5).","")))))</f>
        <v/>
      </c>
      <c r="BR823" s="41" t="str">
        <f>IF(B823&lt;&gt;"",B823&amp;". ","")</f>
        <v/>
      </c>
      <c r="BS823" s="41" t="str">
        <f>IF(M823="Same individual","Tissue sample collected.",IF(M823="Same population","Tissue sample collected from another individual in the same population.",""))</f>
        <v/>
      </c>
      <c r="BT823" s="41" t="str">
        <f>IF(R823&lt;&gt;"","Seed sample collected from "&amp;R823&amp;" plants within the same population.","")</f>
        <v/>
      </c>
      <c r="BU823" s="41" t="str">
        <f>IF(AB823&lt;&gt;"",AB823&amp;". ","")</f>
        <v/>
      </c>
      <c r="BV823" s="41" t="str">
        <f>IF(AE823&lt;&gt;"","Landowner: "&amp;AE823&amp;".","")</f>
        <v/>
      </c>
      <c r="BW823" s="41" t="str">
        <f>IF(AF823&lt;&gt;"","Element Occurrence ID: "&amp;AF823&amp;".","")</f>
        <v/>
      </c>
      <c r="BX823" s="41" t="str">
        <f t="shared" si="134"/>
        <v/>
      </c>
      <c r="BY823" t="str">
        <f t="shared" si="135"/>
        <v/>
      </c>
      <c r="BZ823" s="41" t="str">
        <f t="shared" si="136"/>
        <v/>
      </c>
      <c r="CA823" t="str">
        <f t="shared" si="137"/>
        <v/>
      </c>
      <c r="CB823" s="41" t="str">
        <f>IF(AU823&lt;&gt;"","Area immediately surrounding specimen: "&amp;AU823&amp;".","")</f>
        <v/>
      </c>
      <c r="CC823" s="41" t="str">
        <f>IF(T823&lt;&gt;"","Habit: "&amp;T823&amp;".","")</f>
        <v/>
      </c>
      <c r="CD823" s="41" t="str">
        <f>IF(U823&lt;&gt;"","Life history habit: "&amp;U823&amp;".","")</f>
        <v/>
      </c>
      <c r="CE823" s="41" t="str">
        <f>IF(V823&lt;&gt;"","Graminoid habit: "&amp;V823&amp;".","")</f>
        <v/>
      </c>
      <c r="CF823" s="41" t="str">
        <f>IF(W823&lt;&gt;"","Flower color: "&amp;W823&amp;".","")</f>
        <v/>
      </c>
      <c r="CG823" s="41" t="str">
        <f>IF(X823&lt;&gt;"","Height in centimeters: "&amp;X823&amp;".","")</f>
        <v/>
      </c>
      <c r="CH823" s="41" t="str">
        <f>IF(Y823&lt;&gt;"",Y823&amp;".","")</f>
        <v/>
      </c>
      <c r="CI823" s="41" t="str">
        <f t="shared" si="138"/>
        <v/>
      </c>
      <c r="CJ823" t="str">
        <f t="shared" si="139"/>
        <v/>
      </c>
      <c r="CK823" s="41" t="str">
        <f>IF(T823&lt;&gt;"","''habit'':"&amp;"''"&amp;T823&amp;"'',","")</f>
        <v/>
      </c>
      <c r="CL823" s="41" t="str">
        <f>IF(U823&lt;&gt;"","''life cycle habit'':"&amp;"''"&amp;U823&amp;"'',","")</f>
        <v/>
      </c>
      <c r="CM823" s="41" t="str">
        <f>IF(V823&lt;&gt;"","''graminoidHabit'':"&amp;"''"&amp;V823&amp;"'',","")</f>
        <v/>
      </c>
      <c r="CN823" s="41" t="str">
        <f>IF(W823&lt;&gt;"","''flower color'':"&amp;"''"&amp;W823&amp;"'',","")</f>
        <v/>
      </c>
      <c r="CO823" s="41" t="str">
        <f>IF(X823&lt;&gt;"","''heightInCentimeters'':"&amp;X823&amp;",","")</f>
        <v/>
      </c>
      <c r="CP823" s="41" t="str">
        <f>IF(Y823&lt;&gt;"",Y823,"")</f>
        <v/>
      </c>
      <c r="CQ823" s="41" t="str">
        <f t="shared" si="140"/>
        <v/>
      </c>
      <c r="CR823" s="42" t="str">
        <f t="shared" si="141"/>
        <v/>
      </c>
      <c r="CS823" t="str">
        <f t="shared" si="142"/>
        <v/>
      </c>
      <c r="CT823" t="str">
        <f>IF(L823="Y","tissue","")</f>
        <v/>
      </c>
      <c r="CU823" t="str">
        <f>IF(L823="Y","in collection","")</f>
        <v/>
      </c>
      <c r="CV823" t="str">
        <f>IF(L823="Y","dessicated","")</f>
        <v/>
      </c>
    </row>
    <row r="824" spans="1:100" ht="16.5" x14ac:dyDescent="0.3">
      <c r="A824" s="7"/>
      <c r="B824" s="19"/>
      <c r="C824" s="19"/>
      <c r="D824" s="19"/>
      <c r="E824" s="19"/>
      <c r="F824" s="19"/>
      <c r="G824" s="10"/>
      <c r="H824" s="14"/>
      <c r="I824" s="19"/>
      <c r="J824" s="19"/>
      <c r="K824" s="10"/>
      <c r="L824" s="19"/>
      <c r="M824" s="19"/>
      <c r="N824" s="19"/>
      <c r="O824" s="19"/>
      <c r="P824" s="19"/>
      <c r="Q824" s="24"/>
      <c r="R824" s="14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29"/>
      <c r="AL824" s="29"/>
      <c r="AM824" s="7"/>
      <c r="AN824" s="7"/>
      <c r="AO824" s="7"/>
      <c r="AP824" s="19"/>
      <c r="AQ824" s="19"/>
      <c r="AR824" s="19"/>
      <c r="AS824" s="14"/>
      <c r="AT824" s="19"/>
      <c r="AU824" s="19"/>
      <c r="AV824" s="19"/>
      <c r="AW824" s="14"/>
      <c r="AX824" s="19"/>
      <c r="AY824" s="19"/>
      <c r="AZ824" s="19"/>
      <c r="BA824" s="19"/>
      <c r="BB824" s="19"/>
      <c r="BC824" s="19"/>
      <c r="BD824" s="19"/>
      <c r="BE824" s="19"/>
      <c r="BF824" s="14"/>
      <c r="BG824" s="35" t="str">
        <f>IF(BB824&lt;&gt;"","&lt;a href='https://www.inaturalist.org/observations/"&amp;BB824&amp;" 'target='_blank' style='color: blue'&gt;iNaturalist Record: "&amp;BB824&amp;"&lt;/a&gt; ","")</f>
        <v/>
      </c>
      <c r="BH824" s="36" t="str">
        <f>IF(AT824&lt;&gt;"",AT824&amp;". ","")</f>
        <v/>
      </c>
      <c r="BI824" s="36" t="str">
        <f>IF(AV824&lt;&gt;"","Land use/disturbance history: "&amp;AV824&amp;". ","")</f>
        <v/>
      </c>
      <c r="BJ824" s="36" t="str">
        <f>IF(AW824&lt;&gt;"","Slope in degrees: "&amp;AW824&amp;". ","")</f>
        <v/>
      </c>
      <c r="BK824" s="36" t="str">
        <f>IF(AX824&lt;&gt;"","Slope aspect: "&amp;AX824&amp;". ","")</f>
        <v/>
      </c>
      <c r="BL824" s="36" t="str">
        <f>IF(AY824&lt;&gt;"","Soil description: "&amp;AY824&amp;". ","")</f>
        <v/>
      </c>
      <c r="BM824" s="36" t="str">
        <f>IF(BA824&lt;&gt;"","Terrain: "&amp;BA824&amp;". ","")</f>
        <v/>
      </c>
      <c r="BN824" s="36" t="str">
        <f t="shared" si="132"/>
        <v/>
      </c>
      <c r="BO824" t="str">
        <f t="shared" si="133"/>
        <v/>
      </c>
      <c r="BP824" t="str">
        <f>IF(BD824&lt;&gt;"","Permit: "&amp;BD824,"")</f>
        <v/>
      </c>
      <c r="BQ824" s="41" t="str">
        <f>IF(AA824="Abundant","Estimated frequency within viewshed: Abundant (&gt;500).",IF(AA824="Common","Estimated frequency within viewshed: Common (101-500).",IF(AA824="Frequent","Estimated frequency within viewshed: Frequent (11-100).",IF(AA824="Occasional","Estimated frequency within viewshed: Occasional (6-10).",IF(AA824="Rare","Estimated frequency within viewshed: Rare (1-5).","")))))</f>
        <v/>
      </c>
      <c r="BR824" s="41" t="str">
        <f>IF(B824&lt;&gt;"",B824&amp;". ","")</f>
        <v/>
      </c>
      <c r="BS824" s="41" t="str">
        <f>IF(M824="Same individual","Tissue sample collected.",IF(M824="Same population","Tissue sample collected from another individual in the same population.",""))</f>
        <v/>
      </c>
      <c r="BT824" s="41" t="str">
        <f>IF(R824&lt;&gt;"","Seed sample collected from "&amp;R824&amp;" plants within the same population.","")</f>
        <v/>
      </c>
      <c r="BU824" s="41" t="str">
        <f>IF(AB824&lt;&gt;"",AB824&amp;". ","")</f>
        <v/>
      </c>
      <c r="BV824" s="41" t="str">
        <f>IF(AE824&lt;&gt;"","Landowner: "&amp;AE824&amp;".","")</f>
        <v/>
      </c>
      <c r="BW824" s="41" t="str">
        <f>IF(AF824&lt;&gt;"","Element Occurrence ID: "&amp;AF824&amp;".","")</f>
        <v/>
      </c>
      <c r="BX824" s="41" t="str">
        <f t="shared" si="134"/>
        <v/>
      </c>
      <c r="BY824" t="str">
        <f t="shared" si="135"/>
        <v/>
      </c>
      <c r="BZ824" s="41" t="str">
        <f t="shared" si="136"/>
        <v/>
      </c>
      <c r="CA824" t="str">
        <f t="shared" si="137"/>
        <v/>
      </c>
      <c r="CB824" s="41" t="str">
        <f>IF(AU824&lt;&gt;"","Area immediately surrounding specimen: "&amp;AU824&amp;".","")</f>
        <v/>
      </c>
      <c r="CC824" s="41" t="str">
        <f>IF(T824&lt;&gt;"","Habit: "&amp;T824&amp;".","")</f>
        <v/>
      </c>
      <c r="CD824" s="41" t="str">
        <f>IF(U824&lt;&gt;"","Life history habit: "&amp;U824&amp;".","")</f>
        <v/>
      </c>
      <c r="CE824" s="41" t="str">
        <f>IF(V824&lt;&gt;"","Graminoid habit: "&amp;V824&amp;".","")</f>
        <v/>
      </c>
      <c r="CF824" s="41" t="str">
        <f>IF(W824&lt;&gt;"","Flower color: "&amp;W824&amp;".","")</f>
        <v/>
      </c>
      <c r="CG824" s="41" t="str">
        <f>IF(X824&lt;&gt;"","Height in centimeters: "&amp;X824&amp;".","")</f>
        <v/>
      </c>
      <c r="CH824" s="41" t="str">
        <f>IF(Y824&lt;&gt;"",Y824&amp;".","")</f>
        <v/>
      </c>
      <c r="CI824" s="41" t="str">
        <f t="shared" si="138"/>
        <v/>
      </c>
      <c r="CJ824" t="str">
        <f t="shared" si="139"/>
        <v/>
      </c>
      <c r="CK824" s="41" t="str">
        <f>IF(T824&lt;&gt;"","''habit'':"&amp;"''"&amp;T824&amp;"'',","")</f>
        <v/>
      </c>
      <c r="CL824" s="41" t="str">
        <f>IF(U824&lt;&gt;"","''life cycle habit'':"&amp;"''"&amp;U824&amp;"'',","")</f>
        <v/>
      </c>
      <c r="CM824" s="41" t="str">
        <f>IF(V824&lt;&gt;"","''graminoidHabit'':"&amp;"''"&amp;V824&amp;"'',","")</f>
        <v/>
      </c>
      <c r="CN824" s="41" t="str">
        <f>IF(W824&lt;&gt;"","''flower color'':"&amp;"''"&amp;W824&amp;"'',","")</f>
        <v/>
      </c>
      <c r="CO824" s="41" t="str">
        <f>IF(X824&lt;&gt;"","''heightInCentimeters'':"&amp;X824&amp;",","")</f>
        <v/>
      </c>
      <c r="CP824" s="41" t="str">
        <f>IF(Y824&lt;&gt;"",Y824,"")</f>
        <v/>
      </c>
      <c r="CQ824" s="41" t="str">
        <f t="shared" si="140"/>
        <v/>
      </c>
      <c r="CR824" s="42" t="str">
        <f t="shared" si="141"/>
        <v/>
      </c>
      <c r="CS824" t="str">
        <f t="shared" si="142"/>
        <v/>
      </c>
      <c r="CT824" t="str">
        <f>IF(L824="Y","tissue","")</f>
        <v/>
      </c>
      <c r="CU824" t="str">
        <f>IF(L824="Y","in collection","")</f>
        <v/>
      </c>
      <c r="CV824" t="str">
        <f>IF(L824="Y","dessicated","")</f>
        <v/>
      </c>
    </row>
    <row r="825" spans="1:100" ht="16.5" x14ac:dyDescent="0.3">
      <c r="A825" s="7"/>
      <c r="B825" s="19"/>
      <c r="C825" s="19"/>
      <c r="D825" s="19"/>
      <c r="E825" s="19"/>
      <c r="F825" s="19"/>
      <c r="G825" s="10"/>
      <c r="H825" s="14"/>
      <c r="I825" s="19"/>
      <c r="J825" s="19"/>
      <c r="K825" s="10"/>
      <c r="L825" s="19"/>
      <c r="M825" s="19"/>
      <c r="N825" s="19"/>
      <c r="O825" s="19"/>
      <c r="P825" s="19"/>
      <c r="Q825" s="24"/>
      <c r="R825" s="14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29"/>
      <c r="AL825" s="29"/>
      <c r="AM825" s="7"/>
      <c r="AN825" s="7"/>
      <c r="AO825" s="7"/>
      <c r="AP825" s="19"/>
      <c r="AQ825" s="19"/>
      <c r="AR825" s="19"/>
      <c r="AS825" s="14"/>
      <c r="AT825" s="19"/>
      <c r="AU825" s="19"/>
      <c r="AV825" s="19"/>
      <c r="AW825" s="14"/>
      <c r="AX825" s="19"/>
      <c r="AY825" s="19"/>
      <c r="AZ825" s="19"/>
      <c r="BA825" s="19"/>
      <c r="BB825" s="19"/>
      <c r="BC825" s="19"/>
      <c r="BD825" s="19"/>
      <c r="BE825" s="19"/>
      <c r="BF825" s="14"/>
      <c r="BG825" s="35" t="str">
        <f>IF(BB825&lt;&gt;"","&lt;a href='https://www.inaturalist.org/observations/"&amp;BB825&amp;" 'target='_blank' style='color: blue'&gt;iNaturalist Record: "&amp;BB825&amp;"&lt;/a&gt; ","")</f>
        <v/>
      </c>
      <c r="BH825" s="36" t="str">
        <f>IF(AT825&lt;&gt;"",AT825&amp;". ","")</f>
        <v/>
      </c>
      <c r="BI825" s="36" t="str">
        <f>IF(AV825&lt;&gt;"","Land use/disturbance history: "&amp;AV825&amp;". ","")</f>
        <v/>
      </c>
      <c r="BJ825" s="36" t="str">
        <f>IF(AW825&lt;&gt;"","Slope in degrees: "&amp;AW825&amp;". ","")</f>
        <v/>
      </c>
      <c r="BK825" s="36" t="str">
        <f>IF(AX825&lt;&gt;"","Slope aspect: "&amp;AX825&amp;". ","")</f>
        <v/>
      </c>
      <c r="BL825" s="36" t="str">
        <f>IF(AY825&lt;&gt;"","Soil description: "&amp;AY825&amp;". ","")</f>
        <v/>
      </c>
      <c r="BM825" s="36" t="str">
        <f>IF(BA825&lt;&gt;"","Terrain: "&amp;BA825&amp;". ","")</f>
        <v/>
      </c>
      <c r="BN825" s="36" t="str">
        <f t="shared" si="132"/>
        <v/>
      </c>
      <c r="BO825" t="str">
        <f t="shared" si="133"/>
        <v/>
      </c>
      <c r="BP825" t="str">
        <f>IF(BD825&lt;&gt;"","Permit: "&amp;BD825,"")</f>
        <v/>
      </c>
      <c r="BQ825" s="41" t="str">
        <f>IF(AA825="Abundant","Estimated frequency within viewshed: Abundant (&gt;500).",IF(AA825="Common","Estimated frequency within viewshed: Common (101-500).",IF(AA825="Frequent","Estimated frequency within viewshed: Frequent (11-100).",IF(AA825="Occasional","Estimated frequency within viewshed: Occasional (6-10).",IF(AA825="Rare","Estimated frequency within viewshed: Rare (1-5).","")))))</f>
        <v/>
      </c>
      <c r="BR825" s="41" t="str">
        <f>IF(B825&lt;&gt;"",B825&amp;". ","")</f>
        <v/>
      </c>
      <c r="BS825" s="41" t="str">
        <f>IF(M825="Same individual","Tissue sample collected.",IF(M825="Same population","Tissue sample collected from another individual in the same population.",""))</f>
        <v/>
      </c>
      <c r="BT825" s="41" t="str">
        <f>IF(R825&lt;&gt;"","Seed sample collected from "&amp;R825&amp;" plants within the same population.","")</f>
        <v/>
      </c>
      <c r="BU825" s="41" t="str">
        <f>IF(AB825&lt;&gt;"",AB825&amp;". ","")</f>
        <v/>
      </c>
      <c r="BV825" s="41" t="str">
        <f>IF(AE825&lt;&gt;"","Landowner: "&amp;AE825&amp;".","")</f>
        <v/>
      </c>
      <c r="BW825" s="41" t="str">
        <f>IF(AF825&lt;&gt;"","Element Occurrence ID: "&amp;AF825&amp;".","")</f>
        <v/>
      </c>
      <c r="BX825" s="41" t="str">
        <f t="shared" si="134"/>
        <v/>
      </c>
      <c r="BY825" t="str">
        <f t="shared" si="135"/>
        <v/>
      </c>
      <c r="BZ825" s="41" t="str">
        <f t="shared" si="136"/>
        <v/>
      </c>
      <c r="CA825" t="str">
        <f t="shared" si="137"/>
        <v/>
      </c>
      <c r="CB825" s="41" t="str">
        <f>IF(AU825&lt;&gt;"","Area immediately surrounding specimen: "&amp;AU825&amp;".","")</f>
        <v/>
      </c>
      <c r="CC825" s="41" t="str">
        <f>IF(T825&lt;&gt;"","Habit: "&amp;T825&amp;".","")</f>
        <v/>
      </c>
      <c r="CD825" s="41" t="str">
        <f>IF(U825&lt;&gt;"","Life history habit: "&amp;U825&amp;".","")</f>
        <v/>
      </c>
      <c r="CE825" s="41" t="str">
        <f>IF(V825&lt;&gt;"","Graminoid habit: "&amp;V825&amp;".","")</f>
        <v/>
      </c>
      <c r="CF825" s="41" t="str">
        <f>IF(W825&lt;&gt;"","Flower color: "&amp;W825&amp;".","")</f>
        <v/>
      </c>
      <c r="CG825" s="41" t="str">
        <f>IF(X825&lt;&gt;"","Height in centimeters: "&amp;X825&amp;".","")</f>
        <v/>
      </c>
      <c r="CH825" s="41" t="str">
        <f>IF(Y825&lt;&gt;"",Y825&amp;".","")</f>
        <v/>
      </c>
      <c r="CI825" s="41" t="str">
        <f t="shared" si="138"/>
        <v/>
      </c>
      <c r="CJ825" t="str">
        <f t="shared" si="139"/>
        <v/>
      </c>
      <c r="CK825" s="41" t="str">
        <f>IF(T825&lt;&gt;"","''habit'':"&amp;"''"&amp;T825&amp;"'',","")</f>
        <v/>
      </c>
      <c r="CL825" s="41" t="str">
        <f>IF(U825&lt;&gt;"","''life cycle habit'':"&amp;"''"&amp;U825&amp;"'',","")</f>
        <v/>
      </c>
      <c r="CM825" s="41" t="str">
        <f>IF(V825&lt;&gt;"","''graminoidHabit'':"&amp;"''"&amp;V825&amp;"'',","")</f>
        <v/>
      </c>
      <c r="CN825" s="41" t="str">
        <f>IF(W825&lt;&gt;"","''flower color'':"&amp;"''"&amp;W825&amp;"'',","")</f>
        <v/>
      </c>
      <c r="CO825" s="41" t="str">
        <f>IF(X825&lt;&gt;"","''heightInCentimeters'':"&amp;X825&amp;",","")</f>
        <v/>
      </c>
      <c r="CP825" s="41" t="str">
        <f>IF(Y825&lt;&gt;"",Y825,"")</f>
        <v/>
      </c>
      <c r="CQ825" s="41" t="str">
        <f t="shared" si="140"/>
        <v/>
      </c>
      <c r="CR825" s="42" t="str">
        <f t="shared" si="141"/>
        <v/>
      </c>
      <c r="CS825" t="str">
        <f t="shared" si="142"/>
        <v/>
      </c>
      <c r="CT825" t="str">
        <f>IF(L825="Y","tissue","")</f>
        <v/>
      </c>
      <c r="CU825" t="str">
        <f>IF(L825="Y","in collection","")</f>
        <v/>
      </c>
      <c r="CV825" t="str">
        <f>IF(L825="Y","dessicated","")</f>
        <v/>
      </c>
    </row>
    <row r="826" spans="1:100" ht="16.5" x14ac:dyDescent="0.3">
      <c r="A826" s="7"/>
      <c r="B826" s="19"/>
      <c r="C826" s="19"/>
      <c r="D826" s="19"/>
      <c r="E826" s="19"/>
      <c r="F826" s="19"/>
      <c r="G826" s="10"/>
      <c r="H826" s="14"/>
      <c r="I826" s="19"/>
      <c r="J826" s="19"/>
      <c r="K826" s="10"/>
      <c r="L826" s="19"/>
      <c r="M826" s="19"/>
      <c r="N826" s="19"/>
      <c r="O826" s="19"/>
      <c r="P826" s="19"/>
      <c r="Q826" s="24"/>
      <c r="R826" s="14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29"/>
      <c r="AL826" s="29"/>
      <c r="AM826" s="7"/>
      <c r="AN826" s="7"/>
      <c r="AO826" s="7"/>
      <c r="AP826" s="19"/>
      <c r="AQ826" s="19"/>
      <c r="AR826" s="19"/>
      <c r="AS826" s="14"/>
      <c r="AT826" s="19"/>
      <c r="AU826" s="19"/>
      <c r="AV826" s="19"/>
      <c r="AW826" s="14"/>
      <c r="AX826" s="19"/>
      <c r="AY826" s="19"/>
      <c r="AZ826" s="19"/>
      <c r="BA826" s="19"/>
      <c r="BB826" s="19"/>
      <c r="BC826" s="19"/>
      <c r="BD826" s="19"/>
      <c r="BE826" s="19"/>
      <c r="BF826" s="14"/>
      <c r="BG826" s="35" t="str">
        <f>IF(BB826&lt;&gt;"","&lt;a href='https://www.inaturalist.org/observations/"&amp;BB826&amp;" 'target='_blank' style='color: blue'&gt;iNaturalist Record: "&amp;BB826&amp;"&lt;/a&gt; ","")</f>
        <v/>
      </c>
      <c r="BH826" s="36" t="str">
        <f>IF(AT826&lt;&gt;"",AT826&amp;". ","")</f>
        <v/>
      </c>
      <c r="BI826" s="36" t="str">
        <f>IF(AV826&lt;&gt;"","Land use/disturbance history: "&amp;AV826&amp;". ","")</f>
        <v/>
      </c>
      <c r="BJ826" s="36" t="str">
        <f>IF(AW826&lt;&gt;"","Slope in degrees: "&amp;AW826&amp;". ","")</f>
        <v/>
      </c>
      <c r="BK826" s="36" t="str">
        <f>IF(AX826&lt;&gt;"","Slope aspect: "&amp;AX826&amp;". ","")</f>
        <v/>
      </c>
      <c r="BL826" s="36" t="str">
        <f>IF(AY826&lt;&gt;"","Soil description: "&amp;AY826&amp;". ","")</f>
        <v/>
      </c>
      <c r="BM826" s="36" t="str">
        <f>IF(BA826&lt;&gt;"","Terrain: "&amp;BA826&amp;". ","")</f>
        <v/>
      </c>
      <c r="BN826" s="36" t="str">
        <f t="shared" si="132"/>
        <v/>
      </c>
      <c r="BO826" t="str">
        <f t="shared" si="133"/>
        <v/>
      </c>
      <c r="BP826" t="str">
        <f>IF(BD826&lt;&gt;"","Permit: "&amp;BD826,"")</f>
        <v/>
      </c>
      <c r="BQ826" s="41" t="str">
        <f>IF(AA826="Abundant","Estimated frequency within viewshed: Abundant (&gt;500).",IF(AA826="Common","Estimated frequency within viewshed: Common (101-500).",IF(AA826="Frequent","Estimated frequency within viewshed: Frequent (11-100).",IF(AA826="Occasional","Estimated frequency within viewshed: Occasional (6-10).",IF(AA826="Rare","Estimated frequency within viewshed: Rare (1-5).","")))))</f>
        <v/>
      </c>
      <c r="BR826" s="41" t="str">
        <f>IF(B826&lt;&gt;"",B826&amp;". ","")</f>
        <v/>
      </c>
      <c r="BS826" s="41" t="str">
        <f>IF(M826="Same individual","Tissue sample collected.",IF(M826="Same population","Tissue sample collected from another individual in the same population.",""))</f>
        <v/>
      </c>
      <c r="BT826" s="41" t="str">
        <f>IF(R826&lt;&gt;"","Seed sample collected from "&amp;R826&amp;" plants within the same population.","")</f>
        <v/>
      </c>
      <c r="BU826" s="41" t="str">
        <f>IF(AB826&lt;&gt;"",AB826&amp;". ","")</f>
        <v/>
      </c>
      <c r="BV826" s="41" t="str">
        <f>IF(AE826&lt;&gt;"","Landowner: "&amp;AE826&amp;".","")</f>
        <v/>
      </c>
      <c r="BW826" s="41" t="str">
        <f>IF(AF826&lt;&gt;"","Element Occurrence ID: "&amp;AF826&amp;".","")</f>
        <v/>
      </c>
      <c r="BX826" s="41" t="str">
        <f t="shared" si="134"/>
        <v/>
      </c>
      <c r="BY826" t="str">
        <f t="shared" si="135"/>
        <v/>
      </c>
      <c r="BZ826" s="41" t="str">
        <f t="shared" si="136"/>
        <v/>
      </c>
      <c r="CA826" t="str">
        <f t="shared" si="137"/>
        <v/>
      </c>
      <c r="CB826" s="41" t="str">
        <f>IF(AU826&lt;&gt;"","Area immediately surrounding specimen: "&amp;AU826&amp;".","")</f>
        <v/>
      </c>
      <c r="CC826" s="41" t="str">
        <f>IF(T826&lt;&gt;"","Habit: "&amp;T826&amp;".","")</f>
        <v/>
      </c>
      <c r="CD826" s="41" t="str">
        <f>IF(U826&lt;&gt;"","Life history habit: "&amp;U826&amp;".","")</f>
        <v/>
      </c>
      <c r="CE826" s="41" t="str">
        <f>IF(V826&lt;&gt;"","Graminoid habit: "&amp;V826&amp;".","")</f>
        <v/>
      </c>
      <c r="CF826" s="41" t="str">
        <f>IF(W826&lt;&gt;"","Flower color: "&amp;W826&amp;".","")</f>
        <v/>
      </c>
      <c r="CG826" s="41" t="str">
        <f>IF(X826&lt;&gt;"","Height in centimeters: "&amp;X826&amp;".","")</f>
        <v/>
      </c>
      <c r="CH826" s="41" t="str">
        <f>IF(Y826&lt;&gt;"",Y826&amp;".","")</f>
        <v/>
      </c>
      <c r="CI826" s="41" t="str">
        <f t="shared" si="138"/>
        <v/>
      </c>
      <c r="CJ826" t="str">
        <f t="shared" si="139"/>
        <v/>
      </c>
      <c r="CK826" s="41" t="str">
        <f>IF(T826&lt;&gt;"","''habit'':"&amp;"''"&amp;T826&amp;"'',","")</f>
        <v/>
      </c>
      <c r="CL826" s="41" t="str">
        <f>IF(U826&lt;&gt;"","''life cycle habit'':"&amp;"''"&amp;U826&amp;"'',","")</f>
        <v/>
      </c>
      <c r="CM826" s="41" t="str">
        <f>IF(V826&lt;&gt;"","''graminoidHabit'':"&amp;"''"&amp;V826&amp;"'',","")</f>
        <v/>
      </c>
      <c r="CN826" s="41" t="str">
        <f>IF(W826&lt;&gt;"","''flower color'':"&amp;"''"&amp;W826&amp;"'',","")</f>
        <v/>
      </c>
      <c r="CO826" s="41" t="str">
        <f>IF(X826&lt;&gt;"","''heightInCentimeters'':"&amp;X826&amp;",","")</f>
        <v/>
      </c>
      <c r="CP826" s="41" t="str">
        <f>IF(Y826&lt;&gt;"",Y826,"")</f>
        <v/>
      </c>
      <c r="CQ826" s="41" t="str">
        <f t="shared" si="140"/>
        <v/>
      </c>
      <c r="CR826" s="42" t="str">
        <f t="shared" si="141"/>
        <v/>
      </c>
      <c r="CS826" t="str">
        <f t="shared" si="142"/>
        <v/>
      </c>
      <c r="CT826" t="str">
        <f>IF(L826="Y","tissue","")</f>
        <v/>
      </c>
      <c r="CU826" t="str">
        <f>IF(L826="Y","in collection","")</f>
        <v/>
      </c>
      <c r="CV826" t="str">
        <f>IF(L826="Y","dessicated","")</f>
        <v/>
      </c>
    </row>
    <row r="827" spans="1:100" ht="16.5" x14ac:dyDescent="0.3">
      <c r="A827" s="7"/>
      <c r="B827" s="19"/>
      <c r="C827" s="19"/>
      <c r="D827" s="19"/>
      <c r="E827" s="19"/>
      <c r="F827" s="19"/>
      <c r="G827" s="10"/>
      <c r="H827" s="14"/>
      <c r="I827" s="19"/>
      <c r="J827" s="19"/>
      <c r="K827" s="10"/>
      <c r="L827" s="19"/>
      <c r="M827" s="19"/>
      <c r="N827" s="19"/>
      <c r="O827" s="19"/>
      <c r="P827" s="19"/>
      <c r="Q827" s="24"/>
      <c r="R827" s="14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29"/>
      <c r="AL827" s="29"/>
      <c r="AM827" s="7"/>
      <c r="AN827" s="7"/>
      <c r="AO827" s="7"/>
      <c r="AP827" s="19"/>
      <c r="AQ827" s="19"/>
      <c r="AR827" s="19"/>
      <c r="AS827" s="14"/>
      <c r="AT827" s="19"/>
      <c r="AU827" s="19"/>
      <c r="AV827" s="19"/>
      <c r="AW827" s="14"/>
      <c r="AX827" s="19"/>
      <c r="AY827" s="19"/>
      <c r="AZ827" s="19"/>
      <c r="BA827" s="19"/>
      <c r="BB827" s="19"/>
      <c r="BC827" s="19"/>
      <c r="BD827" s="19"/>
      <c r="BE827" s="19"/>
      <c r="BF827" s="14"/>
      <c r="BG827" s="35" t="str">
        <f>IF(BB827&lt;&gt;"","&lt;a href='https://www.inaturalist.org/observations/"&amp;BB827&amp;" 'target='_blank' style='color: blue'&gt;iNaturalist Record: "&amp;BB827&amp;"&lt;/a&gt; ","")</f>
        <v/>
      </c>
      <c r="BH827" s="36" t="str">
        <f>IF(AT827&lt;&gt;"",AT827&amp;". ","")</f>
        <v/>
      </c>
      <c r="BI827" s="36" t="str">
        <f>IF(AV827&lt;&gt;"","Land use/disturbance history: "&amp;AV827&amp;". ","")</f>
        <v/>
      </c>
      <c r="BJ827" s="36" t="str">
        <f>IF(AW827&lt;&gt;"","Slope in degrees: "&amp;AW827&amp;". ","")</f>
        <v/>
      </c>
      <c r="BK827" s="36" t="str">
        <f>IF(AX827&lt;&gt;"","Slope aspect: "&amp;AX827&amp;". ","")</f>
        <v/>
      </c>
      <c r="BL827" s="36" t="str">
        <f>IF(AY827&lt;&gt;"","Soil description: "&amp;AY827&amp;". ","")</f>
        <v/>
      </c>
      <c r="BM827" s="36" t="str">
        <f>IF(BA827&lt;&gt;"","Terrain: "&amp;BA827&amp;". ","")</f>
        <v/>
      </c>
      <c r="BN827" s="36" t="str">
        <f t="shared" si="132"/>
        <v/>
      </c>
      <c r="BO827" t="str">
        <f t="shared" si="133"/>
        <v/>
      </c>
      <c r="BP827" t="str">
        <f>IF(BD827&lt;&gt;"","Permit: "&amp;BD827,"")</f>
        <v/>
      </c>
      <c r="BQ827" s="41" t="str">
        <f>IF(AA827="Abundant","Estimated frequency within viewshed: Abundant (&gt;500).",IF(AA827="Common","Estimated frequency within viewshed: Common (101-500).",IF(AA827="Frequent","Estimated frequency within viewshed: Frequent (11-100).",IF(AA827="Occasional","Estimated frequency within viewshed: Occasional (6-10).",IF(AA827="Rare","Estimated frequency within viewshed: Rare (1-5).","")))))</f>
        <v/>
      </c>
      <c r="BR827" s="41" t="str">
        <f>IF(B827&lt;&gt;"",B827&amp;". ","")</f>
        <v/>
      </c>
      <c r="BS827" s="41" t="str">
        <f>IF(M827="Same individual","Tissue sample collected.",IF(M827="Same population","Tissue sample collected from another individual in the same population.",""))</f>
        <v/>
      </c>
      <c r="BT827" s="41" t="str">
        <f>IF(R827&lt;&gt;"","Seed sample collected from "&amp;R827&amp;" plants within the same population.","")</f>
        <v/>
      </c>
      <c r="BU827" s="41" t="str">
        <f>IF(AB827&lt;&gt;"",AB827&amp;". ","")</f>
        <v/>
      </c>
      <c r="BV827" s="41" t="str">
        <f>IF(AE827&lt;&gt;"","Landowner: "&amp;AE827&amp;".","")</f>
        <v/>
      </c>
      <c r="BW827" s="41" t="str">
        <f>IF(AF827&lt;&gt;"","Element Occurrence ID: "&amp;AF827&amp;".","")</f>
        <v/>
      </c>
      <c r="BX827" s="41" t="str">
        <f t="shared" si="134"/>
        <v/>
      </c>
      <c r="BY827" t="str">
        <f t="shared" si="135"/>
        <v/>
      </c>
      <c r="BZ827" s="41" t="str">
        <f t="shared" si="136"/>
        <v/>
      </c>
      <c r="CA827" t="str">
        <f t="shared" si="137"/>
        <v/>
      </c>
      <c r="CB827" s="41" t="str">
        <f>IF(AU827&lt;&gt;"","Area immediately surrounding specimen: "&amp;AU827&amp;".","")</f>
        <v/>
      </c>
      <c r="CC827" s="41" t="str">
        <f>IF(T827&lt;&gt;"","Habit: "&amp;T827&amp;".","")</f>
        <v/>
      </c>
      <c r="CD827" s="41" t="str">
        <f>IF(U827&lt;&gt;"","Life history habit: "&amp;U827&amp;".","")</f>
        <v/>
      </c>
      <c r="CE827" s="41" t="str">
        <f>IF(V827&lt;&gt;"","Graminoid habit: "&amp;V827&amp;".","")</f>
        <v/>
      </c>
      <c r="CF827" s="41" t="str">
        <f>IF(W827&lt;&gt;"","Flower color: "&amp;W827&amp;".","")</f>
        <v/>
      </c>
      <c r="CG827" s="41" t="str">
        <f>IF(X827&lt;&gt;"","Height in centimeters: "&amp;X827&amp;".","")</f>
        <v/>
      </c>
      <c r="CH827" s="41" t="str">
        <f>IF(Y827&lt;&gt;"",Y827&amp;".","")</f>
        <v/>
      </c>
      <c r="CI827" s="41" t="str">
        <f t="shared" si="138"/>
        <v/>
      </c>
      <c r="CJ827" t="str">
        <f t="shared" si="139"/>
        <v/>
      </c>
      <c r="CK827" s="41" t="str">
        <f>IF(T827&lt;&gt;"","''habit'':"&amp;"''"&amp;T827&amp;"'',","")</f>
        <v/>
      </c>
      <c r="CL827" s="41" t="str">
        <f>IF(U827&lt;&gt;"","''life cycle habit'':"&amp;"''"&amp;U827&amp;"'',","")</f>
        <v/>
      </c>
      <c r="CM827" s="41" t="str">
        <f>IF(V827&lt;&gt;"","''graminoidHabit'':"&amp;"''"&amp;V827&amp;"'',","")</f>
        <v/>
      </c>
      <c r="CN827" s="41" t="str">
        <f>IF(W827&lt;&gt;"","''flower color'':"&amp;"''"&amp;W827&amp;"'',","")</f>
        <v/>
      </c>
      <c r="CO827" s="41" t="str">
        <f>IF(X827&lt;&gt;"","''heightInCentimeters'':"&amp;X827&amp;",","")</f>
        <v/>
      </c>
      <c r="CP827" s="41" t="str">
        <f>IF(Y827&lt;&gt;"",Y827,"")</f>
        <v/>
      </c>
      <c r="CQ827" s="41" t="str">
        <f t="shared" si="140"/>
        <v/>
      </c>
      <c r="CR827" s="42" t="str">
        <f t="shared" si="141"/>
        <v/>
      </c>
      <c r="CS827" t="str">
        <f t="shared" si="142"/>
        <v/>
      </c>
      <c r="CT827" t="str">
        <f>IF(L827="Y","tissue","")</f>
        <v/>
      </c>
      <c r="CU827" t="str">
        <f>IF(L827="Y","in collection","")</f>
        <v/>
      </c>
      <c r="CV827" t="str">
        <f>IF(L827="Y","dessicated","")</f>
        <v/>
      </c>
    </row>
    <row r="828" spans="1:100" ht="16.5" x14ac:dyDescent="0.3">
      <c r="A828" s="7"/>
      <c r="B828" s="19"/>
      <c r="C828" s="19"/>
      <c r="D828" s="19"/>
      <c r="E828" s="19"/>
      <c r="F828" s="19"/>
      <c r="G828" s="10"/>
      <c r="H828" s="14"/>
      <c r="I828" s="19"/>
      <c r="J828" s="19"/>
      <c r="K828" s="10"/>
      <c r="L828" s="19"/>
      <c r="M828" s="19"/>
      <c r="N828" s="19"/>
      <c r="O828" s="19"/>
      <c r="P828" s="19"/>
      <c r="Q828" s="24"/>
      <c r="R828" s="14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29"/>
      <c r="AL828" s="29"/>
      <c r="AM828" s="7"/>
      <c r="AN828" s="7"/>
      <c r="AO828" s="7"/>
      <c r="AP828" s="19"/>
      <c r="AQ828" s="19"/>
      <c r="AR828" s="19"/>
      <c r="AS828" s="14"/>
      <c r="AT828" s="19"/>
      <c r="AU828" s="19"/>
      <c r="AV828" s="19"/>
      <c r="AW828" s="14"/>
      <c r="AX828" s="19"/>
      <c r="AY828" s="19"/>
      <c r="AZ828" s="19"/>
      <c r="BA828" s="19"/>
      <c r="BB828" s="19"/>
      <c r="BC828" s="19"/>
      <c r="BD828" s="19"/>
      <c r="BE828" s="19"/>
      <c r="BF828" s="14"/>
      <c r="BG828" s="35" t="str">
        <f>IF(BB828&lt;&gt;"","&lt;a href='https://www.inaturalist.org/observations/"&amp;BB828&amp;" 'target='_blank' style='color: blue'&gt;iNaturalist Record: "&amp;BB828&amp;"&lt;/a&gt; ","")</f>
        <v/>
      </c>
      <c r="BH828" s="36" t="str">
        <f>IF(AT828&lt;&gt;"",AT828&amp;". ","")</f>
        <v/>
      </c>
      <c r="BI828" s="36" t="str">
        <f>IF(AV828&lt;&gt;"","Land use/disturbance history: "&amp;AV828&amp;". ","")</f>
        <v/>
      </c>
      <c r="BJ828" s="36" t="str">
        <f>IF(AW828&lt;&gt;"","Slope in degrees: "&amp;AW828&amp;". ","")</f>
        <v/>
      </c>
      <c r="BK828" s="36" t="str">
        <f>IF(AX828&lt;&gt;"","Slope aspect: "&amp;AX828&amp;". ","")</f>
        <v/>
      </c>
      <c r="BL828" s="36" t="str">
        <f>IF(AY828&lt;&gt;"","Soil description: "&amp;AY828&amp;". ","")</f>
        <v/>
      </c>
      <c r="BM828" s="36" t="str">
        <f>IF(BA828&lt;&gt;"","Terrain: "&amp;BA828&amp;". ","")</f>
        <v/>
      </c>
      <c r="BN828" s="36" t="str">
        <f t="shared" si="132"/>
        <v/>
      </c>
      <c r="BO828" t="str">
        <f t="shared" si="133"/>
        <v/>
      </c>
      <c r="BP828" t="str">
        <f>IF(BD828&lt;&gt;"","Permit: "&amp;BD828,"")</f>
        <v/>
      </c>
      <c r="BQ828" s="41" t="str">
        <f>IF(AA828="Abundant","Estimated frequency within viewshed: Abundant (&gt;500).",IF(AA828="Common","Estimated frequency within viewshed: Common (101-500).",IF(AA828="Frequent","Estimated frequency within viewshed: Frequent (11-100).",IF(AA828="Occasional","Estimated frequency within viewshed: Occasional (6-10).",IF(AA828="Rare","Estimated frequency within viewshed: Rare (1-5).","")))))</f>
        <v/>
      </c>
      <c r="BR828" s="41" t="str">
        <f>IF(B828&lt;&gt;"",B828&amp;". ","")</f>
        <v/>
      </c>
      <c r="BS828" s="41" t="str">
        <f>IF(M828="Same individual","Tissue sample collected.",IF(M828="Same population","Tissue sample collected from another individual in the same population.",""))</f>
        <v/>
      </c>
      <c r="BT828" s="41" t="str">
        <f>IF(R828&lt;&gt;"","Seed sample collected from "&amp;R828&amp;" plants within the same population.","")</f>
        <v/>
      </c>
      <c r="BU828" s="41" t="str">
        <f>IF(AB828&lt;&gt;"",AB828&amp;". ","")</f>
        <v/>
      </c>
      <c r="BV828" s="41" t="str">
        <f>IF(AE828&lt;&gt;"","Landowner: "&amp;AE828&amp;".","")</f>
        <v/>
      </c>
      <c r="BW828" s="41" t="str">
        <f>IF(AF828&lt;&gt;"","Element Occurrence ID: "&amp;AF828&amp;".","")</f>
        <v/>
      </c>
      <c r="BX828" s="41" t="str">
        <f t="shared" si="134"/>
        <v/>
      </c>
      <c r="BY828" t="str">
        <f t="shared" si="135"/>
        <v/>
      </c>
      <c r="BZ828" s="41" t="str">
        <f t="shared" si="136"/>
        <v/>
      </c>
      <c r="CA828" t="str">
        <f t="shared" si="137"/>
        <v/>
      </c>
      <c r="CB828" s="41" t="str">
        <f>IF(AU828&lt;&gt;"","Area immediately surrounding specimen: "&amp;AU828&amp;".","")</f>
        <v/>
      </c>
      <c r="CC828" s="41" t="str">
        <f>IF(T828&lt;&gt;"","Habit: "&amp;T828&amp;".","")</f>
        <v/>
      </c>
      <c r="CD828" s="41" t="str">
        <f>IF(U828&lt;&gt;"","Life history habit: "&amp;U828&amp;".","")</f>
        <v/>
      </c>
      <c r="CE828" s="41" t="str">
        <f>IF(V828&lt;&gt;"","Graminoid habit: "&amp;V828&amp;".","")</f>
        <v/>
      </c>
      <c r="CF828" s="41" t="str">
        <f>IF(W828&lt;&gt;"","Flower color: "&amp;W828&amp;".","")</f>
        <v/>
      </c>
      <c r="CG828" s="41" t="str">
        <f>IF(X828&lt;&gt;"","Height in centimeters: "&amp;X828&amp;".","")</f>
        <v/>
      </c>
      <c r="CH828" s="41" t="str">
        <f>IF(Y828&lt;&gt;"",Y828&amp;".","")</f>
        <v/>
      </c>
      <c r="CI828" s="41" t="str">
        <f t="shared" si="138"/>
        <v/>
      </c>
      <c r="CJ828" t="str">
        <f t="shared" si="139"/>
        <v/>
      </c>
      <c r="CK828" s="41" t="str">
        <f>IF(T828&lt;&gt;"","''habit'':"&amp;"''"&amp;T828&amp;"'',","")</f>
        <v/>
      </c>
      <c r="CL828" s="41" t="str">
        <f>IF(U828&lt;&gt;"","''life cycle habit'':"&amp;"''"&amp;U828&amp;"'',","")</f>
        <v/>
      </c>
      <c r="CM828" s="41" t="str">
        <f>IF(V828&lt;&gt;"","''graminoidHabit'':"&amp;"''"&amp;V828&amp;"'',","")</f>
        <v/>
      </c>
      <c r="CN828" s="41" t="str">
        <f>IF(W828&lt;&gt;"","''flower color'':"&amp;"''"&amp;W828&amp;"'',","")</f>
        <v/>
      </c>
      <c r="CO828" s="41" t="str">
        <f>IF(X828&lt;&gt;"","''heightInCentimeters'':"&amp;X828&amp;",","")</f>
        <v/>
      </c>
      <c r="CP828" s="41" t="str">
        <f>IF(Y828&lt;&gt;"",Y828,"")</f>
        <v/>
      </c>
      <c r="CQ828" s="41" t="str">
        <f t="shared" si="140"/>
        <v/>
      </c>
      <c r="CR828" s="42" t="str">
        <f t="shared" si="141"/>
        <v/>
      </c>
      <c r="CS828" t="str">
        <f t="shared" si="142"/>
        <v/>
      </c>
      <c r="CT828" t="str">
        <f>IF(L828="Y","tissue","")</f>
        <v/>
      </c>
      <c r="CU828" t="str">
        <f>IF(L828="Y","in collection","")</f>
        <v/>
      </c>
      <c r="CV828" t="str">
        <f>IF(L828="Y","dessicated","")</f>
        <v/>
      </c>
    </row>
    <row r="829" spans="1:100" ht="16.5" x14ac:dyDescent="0.3">
      <c r="A829" s="7"/>
      <c r="B829" s="19"/>
      <c r="C829" s="19"/>
      <c r="D829" s="19"/>
      <c r="E829" s="19"/>
      <c r="F829" s="19"/>
      <c r="G829" s="10"/>
      <c r="H829" s="14"/>
      <c r="I829" s="19"/>
      <c r="J829" s="19"/>
      <c r="K829" s="10"/>
      <c r="L829" s="19"/>
      <c r="M829" s="19"/>
      <c r="N829" s="19"/>
      <c r="O829" s="19"/>
      <c r="P829" s="19"/>
      <c r="Q829" s="24"/>
      <c r="R829" s="14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29"/>
      <c r="AL829" s="29"/>
      <c r="AM829" s="7"/>
      <c r="AN829" s="7"/>
      <c r="AO829" s="7"/>
      <c r="AP829" s="19"/>
      <c r="AQ829" s="19"/>
      <c r="AR829" s="19"/>
      <c r="AS829" s="14"/>
      <c r="AT829" s="19"/>
      <c r="AU829" s="19"/>
      <c r="AV829" s="19"/>
      <c r="AW829" s="14"/>
      <c r="AX829" s="19"/>
      <c r="AY829" s="19"/>
      <c r="AZ829" s="19"/>
      <c r="BA829" s="19"/>
      <c r="BB829" s="19"/>
      <c r="BC829" s="19"/>
      <c r="BD829" s="19"/>
      <c r="BE829" s="19"/>
      <c r="BF829" s="14"/>
      <c r="BG829" s="35" t="str">
        <f>IF(BB829&lt;&gt;"","&lt;a href='https://www.inaturalist.org/observations/"&amp;BB829&amp;" 'target='_blank' style='color: blue'&gt;iNaturalist Record: "&amp;BB829&amp;"&lt;/a&gt; ","")</f>
        <v/>
      </c>
      <c r="BH829" s="36" t="str">
        <f>IF(AT829&lt;&gt;"",AT829&amp;". ","")</f>
        <v/>
      </c>
      <c r="BI829" s="36" t="str">
        <f>IF(AV829&lt;&gt;"","Land use/disturbance history: "&amp;AV829&amp;". ","")</f>
        <v/>
      </c>
      <c r="BJ829" s="36" t="str">
        <f>IF(AW829&lt;&gt;"","Slope in degrees: "&amp;AW829&amp;". ","")</f>
        <v/>
      </c>
      <c r="BK829" s="36" t="str">
        <f>IF(AX829&lt;&gt;"","Slope aspect: "&amp;AX829&amp;". ","")</f>
        <v/>
      </c>
      <c r="BL829" s="36" t="str">
        <f>IF(AY829&lt;&gt;"","Soil description: "&amp;AY829&amp;". ","")</f>
        <v/>
      </c>
      <c r="BM829" s="36" t="str">
        <f>IF(BA829&lt;&gt;"","Terrain: "&amp;BA829&amp;". ","")</f>
        <v/>
      </c>
      <c r="BN829" s="36" t="str">
        <f t="shared" si="132"/>
        <v/>
      </c>
      <c r="BO829" t="str">
        <f t="shared" si="133"/>
        <v/>
      </c>
      <c r="BP829" t="str">
        <f>IF(BD829&lt;&gt;"","Permit: "&amp;BD829,"")</f>
        <v/>
      </c>
      <c r="BQ829" s="41" t="str">
        <f>IF(AA829="Abundant","Estimated frequency within viewshed: Abundant (&gt;500).",IF(AA829="Common","Estimated frequency within viewshed: Common (101-500).",IF(AA829="Frequent","Estimated frequency within viewshed: Frequent (11-100).",IF(AA829="Occasional","Estimated frequency within viewshed: Occasional (6-10).",IF(AA829="Rare","Estimated frequency within viewshed: Rare (1-5).","")))))</f>
        <v/>
      </c>
      <c r="BR829" s="41" t="str">
        <f>IF(B829&lt;&gt;"",B829&amp;". ","")</f>
        <v/>
      </c>
      <c r="BS829" s="41" t="str">
        <f>IF(M829="Same individual","Tissue sample collected.",IF(M829="Same population","Tissue sample collected from another individual in the same population.",""))</f>
        <v/>
      </c>
      <c r="BT829" s="41" t="str">
        <f>IF(R829&lt;&gt;"","Seed sample collected from "&amp;R829&amp;" plants within the same population.","")</f>
        <v/>
      </c>
      <c r="BU829" s="41" t="str">
        <f>IF(AB829&lt;&gt;"",AB829&amp;". ","")</f>
        <v/>
      </c>
      <c r="BV829" s="41" t="str">
        <f>IF(AE829&lt;&gt;"","Landowner: "&amp;AE829&amp;".","")</f>
        <v/>
      </c>
      <c r="BW829" s="41" t="str">
        <f>IF(AF829&lt;&gt;"","Element Occurrence ID: "&amp;AF829&amp;".","")</f>
        <v/>
      </c>
      <c r="BX829" s="41" t="str">
        <f t="shared" si="134"/>
        <v/>
      </c>
      <c r="BY829" t="str">
        <f t="shared" si="135"/>
        <v/>
      </c>
      <c r="BZ829" s="41" t="str">
        <f t="shared" si="136"/>
        <v/>
      </c>
      <c r="CA829" t="str">
        <f t="shared" si="137"/>
        <v/>
      </c>
      <c r="CB829" s="41" t="str">
        <f>IF(AU829&lt;&gt;"","Area immediately surrounding specimen: "&amp;AU829&amp;".","")</f>
        <v/>
      </c>
      <c r="CC829" s="41" t="str">
        <f>IF(T829&lt;&gt;"","Habit: "&amp;T829&amp;".","")</f>
        <v/>
      </c>
      <c r="CD829" s="41" t="str">
        <f>IF(U829&lt;&gt;"","Life history habit: "&amp;U829&amp;".","")</f>
        <v/>
      </c>
      <c r="CE829" s="41" t="str">
        <f>IF(V829&lt;&gt;"","Graminoid habit: "&amp;V829&amp;".","")</f>
        <v/>
      </c>
      <c r="CF829" s="41" t="str">
        <f>IF(W829&lt;&gt;"","Flower color: "&amp;W829&amp;".","")</f>
        <v/>
      </c>
      <c r="CG829" s="41" t="str">
        <f>IF(X829&lt;&gt;"","Height in centimeters: "&amp;X829&amp;".","")</f>
        <v/>
      </c>
      <c r="CH829" s="41" t="str">
        <f>IF(Y829&lt;&gt;"",Y829&amp;".","")</f>
        <v/>
      </c>
      <c r="CI829" s="41" t="str">
        <f t="shared" si="138"/>
        <v/>
      </c>
      <c r="CJ829" t="str">
        <f t="shared" si="139"/>
        <v/>
      </c>
      <c r="CK829" s="41" t="str">
        <f>IF(T829&lt;&gt;"","''habit'':"&amp;"''"&amp;T829&amp;"'',","")</f>
        <v/>
      </c>
      <c r="CL829" s="41" t="str">
        <f>IF(U829&lt;&gt;"","''life cycle habit'':"&amp;"''"&amp;U829&amp;"'',","")</f>
        <v/>
      </c>
      <c r="CM829" s="41" t="str">
        <f>IF(V829&lt;&gt;"","''graminoidHabit'':"&amp;"''"&amp;V829&amp;"'',","")</f>
        <v/>
      </c>
      <c r="CN829" s="41" t="str">
        <f>IF(W829&lt;&gt;"","''flower color'':"&amp;"''"&amp;W829&amp;"'',","")</f>
        <v/>
      </c>
      <c r="CO829" s="41" t="str">
        <f>IF(X829&lt;&gt;"","''heightInCentimeters'':"&amp;X829&amp;",","")</f>
        <v/>
      </c>
      <c r="CP829" s="41" t="str">
        <f>IF(Y829&lt;&gt;"",Y829,"")</f>
        <v/>
      </c>
      <c r="CQ829" s="41" t="str">
        <f t="shared" si="140"/>
        <v/>
      </c>
      <c r="CR829" s="42" t="str">
        <f t="shared" si="141"/>
        <v/>
      </c>
      <c r="CS829" t="str">
        <f t="shared" si="142"/>
        <v/>
      </c>
      <c r="CT829" t="str">
        <f>IF(L829="Y","tissue","")</f>
        <v/>
      </c>
      <c r="CU829" t="str">
        <f>IF(L829="Y","in collection","")</f>
        <v/>
      </c>
      <c r="CV829" t="str">
        <f>IF(L829="Y","dessicated","")</f>
        <v/>
      </c>
    </row>
    <row r="830" spans="1:100" ht="16.5" x14ac:dyDescent="0.3">
      <c r="A830" s="7"/>
      <c r="B830" s="19"/>
      <c r="C830" s="19"/>
      <c r="D830" s="19"/>
      <c r="E830" s="19"/>
      <c r="F830" s="19"/>
      <c r="G830" s="10"/>
      <c r="H830" s="14"/>
      <c r="I830" s="19"/>
      <c r="J830" s="19"/>
      <c r="K830" s="10"/>
      <c r="L830" s="19"/>
      <c r="M830" s="19"/>
      <c r="N830" s="19"/>
      <c r="O830" s="19"/>
      <c r="P830" s="19"/>
      <c r="Q830" s="24"/>
      <c r="R830" s="14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29"/>
      <c r="AL830" s="29"/>
      <c r="AM830" s="7"/>
      <c r="AN830" s="7"/>
      <c r="AO830" s="7"/>
      <c r="AP830" s="19"/>
      <c r="AQ830" s="19"/>
      <c r="AR830" s="19"/>
      <c r="AS830" s="14"/>
      <c r="AT830" s="19"/>
      <c r="AU830" s="19"/>
      <c r="AV830" s="19"/>
      <c r="AW830" s="14"/>
      <c r="AX830" s="19"/>
      <c r="AY830" s="19"/>
      <c r="AZ830" s="19"/>
      <c r="BA830" s="19"/>
      <c r="BB830" s="19"/>
      <c r="BC830" s="19"/>
      <c r="BD830" s="19"/>
      <c r="BE830" s="19"/>
      <c r="BF830" s="14"/>
      <c r="BG830" s="35" t="str">
        <f>IF(BB830&lt;&gt;"","&lt;a href='https://www.inaturalist.org/observations/"&amp;BB830&amp;" 'target='_blank' style='color: blue'&gt;iNaturalist Record: "&amp;BB830&amp;"&lt;/a&gt; ","")</f>
        <v/>
      </c>
      <c r="BH830" s="36" t="str">
        <f>IF(AT830&lt;&gt;"",AT830&amp;". ","")</f>
        <v/>
      </c>
      <c r="BI830" s="36" t="str">
        <f>IF(AV830&lt;&gt;"","Land use/disturbance history: "&amp;AV830&amp;". ","")</f>
        <v/>
      </c>
      <c r="BJ830" s="36" t="str">
        <f>IF(AW830&lt;&gt;"","Slope in degrees: "&amp;AW830&amp;". ","")</f>
        <v/>
      </c>
      <c r="BK830" s="36" t="str">
        <f>IF(AX830&lt;&gt;"","Slope aspect: "&amp;AX830&amp;". ","")</f>
        <v/>
      </c>
      <c r="BL830" s="36" t="str">
        <f>IF(AY830&lt;&gt;"","Soil description: "&amp;AY830&amp;". ","")</f>
        <v/>
      </c>
      <c r="BM830" s="36" t="str">
        <f>IF(BA830&lt;&gt;"","Terrain: "&amp;BA830&amp;". ","")</f>
        <v/>
      </c>
      <c r="BN830" s="36" t="str">
        <f t="shared" si="132"/>
        <v/>
      </c>
      <c r="BO830" t="str">
        <f t="shared" si="133"/>
        <v/>
      </c>
      <c r="BP830" t="str">
        <f>IF(BD830&lt;&gt;"","Permit: "&amp;BD830,"")</f>
        <v/>
      </c>
      <c r="BQ830" s="41" t="str">
        <f>IF(AA830="Abundant","Estimated frequency within viewshed: Abundant (&gt;500).",IF(AA830="Common","Estimated frequency within viewshed: Common (101-500).",IF(AA830="Frequent","Estimated frequency within viewshed: Frequent (11-100).",IF(AA830="Occasional","Estimated frequency within viewshed: Occasional (6-10).",IF(AA830="Rare","Estimated frequency within viewshed: Rare (1-5).","")))))</f>
        <v/>
      </c>
      <c r="BR830" s="41" t="str">
        <f>IF(B830&lt;&gt;"",B830&amp;". ","")</f>
        <v/>
      </c>
      <c r="BS830" s="41" t="str">
        <f>IF(M830="Same individual","Tissue sample collected.",IF(M830="Same population","Tissue sample collected from another individual in the same population.",""))</f>
        <v/>
      </c>
      <c r="BT830" s="41" t="str">
        <f>IF(R830&lt;&gt;"","Seed sample collected from "&amp;R830&amp;" plants within the same population.","")</f>
        <v/>
      </c>
      <c r="BU830" s="41" t="str">
        <f>IF(AB830&lt;&gt;"",AB830&amp;". ","")</f>
        <v/>
      </c>
      <c r="BV830" s="41" t="str">
        <f>IF(AE830&lt;&gt;"","Landowner: "&amp;AE830&amp;".","")</f>
        <v/>
      </c>
      <c r="BW830" s="41" t="str">
        <f>IF(AF830&lt;&gt;"","Element Occurrence ID: "&amp;AF830&amp;".","")</f>
        <v/>
      </c>
      <c r="BX830" s="41" t="str">
        <f t="shared" si="134"/>
        <v/>
      </c>
      <c r="BY830" t="str">
        <f t="shared" si="135"/>
        <v/>
      </c>
      <c r="BZ830" s="41" t="str">
        <f t="shared" si="136"/>
        <v/>
      </c>
      <c r="CA830" t="str">
        <f t="shared" si="137"/>
        <v/>
      </c>
      <c r="CB830" s="41" t="str">
        <f>IF(AU830&lt;&gt;"","Area immediately surrounding specimen: "&amp;AU830&amp;".","")</f>
        <v/>
      </c>
      <c r="CC830" s="41" t="str">
        <f>IF(T830&lt;&gt;"","Habit: "&amp;T830&amp;".","")</f>
        <v/>
      </c>
      <c r="CD830" s="41" t="str">
        <f>IF(U830&lt;&gt;"","Life history habit: "&amp;U830&amp;".","")</f>
        <v/>
      </c>
      <c r="CE830" s="41" t="str">
        <f>IF(V830&lt;&gt;"","Graminoid habit: "&amp;V830&amp;".","")</f>
        <v/>
      </c>
      <c r="CF830" s="41" t="str">
        <f>IF(W830&lt;&gt;"","Flower color: "&amp;W830&amp;".","")</f>
        <v/>
      </c>
      <c r="CG830" s="41" t="str">
        <f>IF(X830&lt;&gt;"","Height in centimeters: "&amp;X830&amp;".","")</f>
        <v/>
      </c>
      <c r="CH830" s="41" t="str">
        <f>IF(Y830&lt;&gt;"",Y830&amp;".","")</f>
        <v/>
      </c>
      <c r="CI830" s="41" t="str">
        <f t="shared" si="138"/>
        <v/>
      </c>
      <c r="CJ830" t="str">
        <f t="shared" si="139"/>
        <v/>
      </c>
      <c r="CK830" s="41" t="str">
        <f>IF(T830&lt;&gt;"","''habit'':"&amp;"''"&amp;T830&amp;"'',","")</f>
        <v/>
      </c>
      <c r="CL830" s="41" t="str">
        <f>IF(U830&lt;&gt;"","''life cycle habit'':"&amp;"''"&amp;U830&amp;"'',","")</f>
        <v/>
      </c>
      <c r="CM830" s="41" t="str">
        <f>IF(V830&lt;&gt;"","''graminoidHabit'':"&amp;"''"&amp;V830&amp;"'',","")</f>
        <v/>
      </c>
      <c r="CN830" s="41" t="str">
        <f>IF(W830&lt;&gt;"","''flower color'':"&amp;"''"&amp;W830&amp;"'',","")</f>
        <v/>
      </c>
      <c r="CO830" s="41" t="str">
        <f>IF(X830&lt;&gt;"","''heightInCentimeters'':"&amp;X830&amp;",","")</f>
        <v/>
      </c>
      <c r="CP830" s="41" t="str">
        <f>IF(Y830&lt;&gt;"",Y830,"")</f>
        <v/>
      </c>
      <c r="CQ830" s="41" t="str">
        <f t="shared" si="140"/>
        <v/>
      </c>
      <c r="CR830" s="42" t="str">
        <f t="shared" si="141"/>
        <v/>
      </c>
      <c r="CS830" t="str">
        <f t="shared" si="142"/>
        <v/>
      </c>
      <c r="CT830" t="str">
        <f>IF(L830="Y","tissue","")</f>
        <v/>
      </c>
      <c r="CU830" t="str">
        <f>IF(L830="Y","in collection","")</f>
        <v/>
      </c>
      <c r="CV830" t="str">
        <f>IF(L830="Y","dessicated","")</f>
        <v/>
      </c>
    </row>
    <row r="831" spans="1:100" ht="16.5" x14ac:dyDescent="0.3">
      <c r="A831" s="7"/>
      <c r="B831" s="19"/>
      <c r="C831" s="19"/>
      <c r="D831" s="19"/>
      <c r="E831" s="19"/>
      <c r="F831" s="19"/>
      <c r="G831" s="10"/>
      <c r="H831" s="14"/>
      <c r="I831" s="19"/>
      <c r="J831" s="19"/>
      <c r="K831" s="10"/>
      <c r="L831" s="19"/>
      <c r="M831" s="19"/>
      <c r="N831" s="19"/>
      <c r="O831" s="19"/>
      <c r="P831" s="19"/>
      <c r="Q831" s="24"/>
      <c r="R831" s="14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29"/>
      <c r="AL831" s="29"/>
      <c r="AM831" s="7"/>
      <c r="AN831" s="7"/>
      <c r="AO831" s="7"/>
      <c r="AP831" s="19"/>
      <c r="AQ831" s="19"/>
      <c r="AR831" s="19"/>
      <c r="AS831" s="14"/>
      <c r="AT831" s="19"/>
      <c r="AU831" s="19"/>
      <c r="AV831" s="19"/>
      <c r="AW831" s="14"/>
      <c r="AX831" s="19"/>
      <c r="AY831" s="19"/>
      <c r="AZ831" s="19"/>
      <c r="BA831" s="19"/>
      <c r="BB831" s="19"/>
      <c r="BC831" s="19"/>
      <c r="BD831" s="19"/>
      <c r="BE831" s="19"/>
      <c r="BF831" s="14"/>
      <c r="BG831" s="35" t="str">
        <f>IF(BB831&lt;&gt;"","&lt;a href='https://www.inaturalist.org/observations/"&amp;BB831&amp;" 'target='_blank' style='color: blue'&gt;iNaturalist Record: "&amp;BB831&amp;"&lt;/a&gt; ","")</f>
        <v/>
      </c>
      <c r="BH831" s="36" t="str">
        <f>IF(AT831&lt;&gt;"",AT831&amp;". ","")</f>
        <v/>
      </c>
      <c r="BI831" s="36" t="str">
        <f>IF(AV831&lt;&gt;"","Land use/disturbance history: "&amp;AV831&amp;". ","")</f>
        <v/>
      </c>
      <c r="BJ831" s="36" t="str">
        <f>IF(AW831&lt;&gt;"","Slope in degrees: "&amp;AW831&amp;". ","")</f>
        <v/>
      </c>
      <c r="BK831" s="36" t="str">
        <f>IF(AX831&lt;&gt;"","Slope aspect: "&amp;AX831&amp;". ","")</f>
        <v/>
      </c>
      <c r="BL831" s="36" t="str">
        <f>IF(AY831&lt;&gt;"","Soil description: "&amp;AY831&amp;". ","")</f>
        <v/>
      </c>
      <c r="BM831" s="36" t="str">
        <f>IF(BA831&lt;&gt;"","Terrain: "&amp;BA831&amp;". ","")</f>
        <v/>
      </c>
      <c r="BN831" s="36" t="str">
        <f t="shared" si="132"/>
        <v/>
      </c>
      <c r="BO831" t="str">
        <f t="shared" si="133"/>
        <v/>
      </c>
      <c r="BP831" t="str">
        <f>IF(BD831&lt;&gt;"","Permit: "&amp;BD831,"")</f>
        <v/>
      </c>
      <c r="BQ831" s="41" t="str">
        <f>IF(AA831="Abundant","Estimated frequency within viewshed: Abundant (&gt;500).",IF(AA831="Common","Estimated frequency within viewshed: Common (101-500).",IF(AA831="Frequent","Estimated frequency within viewshed: Frequent (11-100).",IF(AA831="Occasional","Estimated frequency within viewshed: Occasional (6-10).",IF(AA831="Rare","Estimated frequency within viewshed: Rare (1-5).","")))))</f>
        <v/>
      </c>
      <c r="BR831" s="41" t="str">
        <f>IF(B831&lt;&gt;"",B831&amp;". ","")</f>
        <v/>
      </c>
      <c r="BS831" s="41" t="str">
        <f>IF(M831="Same individual","Tissue sample collected.",IF(M831="Same population","Tissue sample collected from another individual in the same population.",""))</f>
        <v/>
      </c>
      <c r="BT831" s="41" t="str">
        <f>IF(R831&lt;&gt;"","Seed sample collected from "&amp;R831&amp;" plants within the same population.","")</f>
        <v/>
      </c>
      <c r="BU831" s="41" t="str">
        <f>IF(AB831&lt;&gt;"",AB831&amp;". ","")</f>
        <v/>
      </c>
      <c r="BV831" s="41" t="str">
        <f>IF(AE831&lt;&gt;"","Landowner: "&amp;AE831&amp;".","")</f>
        <v/>
      </c>
      <c r="BW831" s="41" t="str">
        <f>IF(AF831&lt;&gt;"","Element Occurrence ID: "&amp;AF831&amp;".","")</f>
        <v/>
      </c>
      <c r="BX831" s="41" t="str">
        <f t="shared" si="134"/>
        <v/>
      </c>
      <c r="BY831" t="str">
        <f t="shared" si="135"/>
        <v/>
      </c>
      <c r="BZ831" s="41" t="str">
        <f t="shared" si="136"/>
        <v/>
      </c>
      <c r="CA831" t="str">
        <f t="shared" si="137"/>
        <v/>
      </c>
      <c r="CB831" s="41" t="str">
        <f>IF(AU831&lt;&gt;"","Area immediately surrounding specimen: "&amp;AU831&amp;".","")</f>
        <v/>
      </c>
      <c r="CC831" s="41" t="str">
        <f>IF(T831&lt;&gt;"","Habit: "&amp;T831&amp;".","")</f>
        <v/>
      </c>
      <c r="CD831" s="41" t="str">
        <f>IF(U831&lt;&gt;"","Life history habit: "&amp;U831&amp;".","")</f>
        <v/>
      </c>
      <c r="CE831" s="41" t="str">
        <f>IF(V831&lt;&gt;"","Graminoid habit: "&amp;V831&amp;".","")</f>
        <v/>
      </c>
      <c r="CF831" s="41" t="str">
        <f>IF(W831&lt;&gt;"","Flower color: "&amp;W831&amp;".","")</f>
        <v/>
      </c>
      <c r="CG831" s="41" t="str">
        <f>IF(X831&lt;&gt;"","Height in centimeters: "&amp;X831&amp;".","")</f>
        <v/>
      </c>
      <c r="CH831" s="41" t="str">
        <f>IF(Y831&lt;&gt;"",Y831&amp;".","")</f>
        <v/>
      </c>
      <c r="CI831" s="41" t="str">
        <f t="shared" si="138"/>
        <v/>
      </c>
      <c r="CJ831" t="str">
        <f t="shared" si="139"/>
        <v/>
      </c>
      <c r="CK831" s="41" t="str">
        <f>IF(T831&lt;&gt;"","''habit'':"&amp;"''"&amp;T831&amp;"'',","")</f>
        <v/>
      </c>
      <c r="CL831" s="41" t="str">
        <f>IF(U831&lt;&gt;"","''life cycle habit'':"&amp;"''"&amp;U831&amp;"'',","")</f>
        <v/>
      </c>
      <c r="CM831" s="41" t="str">
        <f>IF(V831&lt;&gt;"","''graminoidHabit'':"&amp;"''"&amp;V831&amp;"'',","")</f>
        <v/>
      </c>
      <c r="CN831" s="41" t="str">
        <f>IF(W831&lt;&gt;"","''flower color'':"&amp;"''"&amp;W831&amp;"'',","")</f>
        <v/>
      </c>
      <c r="CO831" s="41" t="str">
        <f>IF(X831&lt;&gt;"","''heightInCentimeters'':"&amp;X831&amp;",","")</f>
        <v/>
      </c>
      <c r="CP831" s="41" t="str">
        <f>IF(Y831&lt;&gt;"",Y831,"")</f>
        <v/>
      </c>
      <c r="CQ831" s="41" t="str">
        <f t="shared" si="140"/>
        <v/>
      </c>
      <c r="CR831" s="42" t="str">
        <f t="shared" si="141"/>
        <v/>
      </c>
      <c r="CS831" t="str">
        <f t="shared" si="142"/>
        <v/>
      </c>
      <c r="CT831" t="str">
        <f>IF(L831="Y","tissue","")</f>
        <v/>
      </c>
      <c r="CU831" t="str">
        <f>IF(L831="Y","in collection","")</f>
        <v/>
      </c>
      <c r="CV831" t="str">
        <f>IF(L831="Y","dessicated","")</f>
        <v/>
      </c>
    </row>
    <row r="832" spans="1:100" ht="16.5" x14ac:dyDescent="0.3">
      <c r="A832" s="7"/>
      <c r="B832" s="19"/>
      <c r="C832" s="19"/>
      <c r="D832" s="19"/>
      <c r="E832" s="19"/>
      <c r="F832" s="19"/>
      <c r="G832" s="10"/>
      <c r="H832" s="14"/>
      <c r="I832" s="19"/>
      <c r="J832" s="19"/>
      <c r="K832" s="10"/>
      <c r="L832" s="19"/>
      <c r="M832" s="19"/>
      <c r="N832" s="19"/>
      <c r="O832" s="19"/>
      <c r="P832" s="19"/>
      <c r="Q832" s="24"/>
      <c r="R832" s="14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29"/>
      <c r="AL832" s="29"/>
      <c r="AM832" s="7"/>
      <c r="AN832" s="7"/>
      <c r="AO832" s="7"/>
      <c r="AP832" s="19"/>
      <c r="AQ832" s="19"/>
      <c r="AR832" s="19"/>
      <c r="AS832" s="14"/>
      <c r="AT832" s="19"/>
      <c r="AU832" s="19"/>
      <c r="AV832" s="19"/>
      <c r="AW832" s="14"/>
      <c r="AX832" s="19"/>
      <c r="AY832" s="19"/>
      <c r="AZ832" s="19"/>
      <c r="BA832" s="19"/>
      <c r="BB832" s="19"/>
      <c r="BC832" s="19"/>
      <c r="BD832" s="19"/>
      <c r="BE832" s="19"/>
      <c r="BF832" s="14"/>
      <c r="BG832" s="35" t="str">
        <f>IF(BB832&lt;&gt;"","&lt;a href='https://www.inaturalist.org/observations/"&amp;BB832&amp;" 'target='_blank' style='color: blue'&gt;iNaturalist Record: "&amp;BB832&amp;"&lt;/a&gt; ","")</f>
        <v/>
      </c>
      <c r="BH832" s="36" t="str">
        <f>IF(AT832&lt;&gt;"",AT832&amp;". ","")</f>
        <v/>
      </c>
      <c r="BI832" s="36" t="str">
        <f>IF(AV832&lt;&gt;"","Land use/disturbance history: "&amp;AV832&amp;". ","")</f>
        <v/>
      </c>
      <c r="BJ832" s="36" t="str">
        <f>IF(AW832&lt;&gt;"","Slope in degrees: "&amp;AW832&amp;". ","")</f>
        <v/>
      </c>
      <c r="BK832" s="36" t="str">
        <f>IF(AX832&lt;&gt;"","Slope aspect: "&amp;AX832&amp;". ","")</f>
        <v/>
      </c>
      <c r="BL832" s="36" t="str">
        <f>IF(AY832&lt;&gt;"","Soil description: "&amp;AY832&amp;". ","")</f>
        <v/>
      </c>
      <c r="BM832" s="36" t="str">
        <f>IF(BA832&lt;&gt;"","Terrain: "&amp;BA832&amp;". ","")</f>
        <v/>
      </c>
      <c r="BN832" s="36" t="str">
        <f t="shared" si="132"/>
        <v/>
      </c>
      <c r="BO832" t="str">
        <f t="shared" si="133"/>
        <v/>
      </c>
      <c r="BP832" t="str">
        <f>IF(BD832&lt;&gt;"","Permit: "&amp;BD832,"")</f>
        <v/>
      </c>
      <c r="BQ832" s="41" t="str">
        <f>IF(AA832="Abundant","Estimated frequency within viewshed: Abundant (&gt;500).",IF(AA832="Common","Estimated frequency within viewshed: Common (101-500).",IF(AA832="Frequent","Estimated frequency within viewshed: Frequent (11-100).",IF(AA832="Occasional","Estimated frequency within viewshed: Occasional (6-10).",IF(AA832="Rare","Estimated frequency within viewshed: Rare (1-5).","")))))</f>
        <v/>
      </c>
      <c r="BR832" s="41" t="str">
        <f>IF(B832&lt;&gt;"",B832&amp;". ","")</f>
        <v/>
      </c>
      <c r="BS832" s="41" t="str">
        <f>IF(M832="Same individual","Tissue sample collected.",IF(M832="Same population","Tissue sample collected from another individual in the same population.",""))</f>
        <v/>
      </c>
      <c r="BT832" s="41" t="str">
        <f>IF(R832&lt;&gt;"","Seed sample collected from "&amp;R832&amp;" plants within the same population.","")</f>
        <v/>
      </c>
      <c r="BU832" s="41" t="str">
        <f>IF(AB832&lt;&gt;"",AB832&amp;". ","")</f>
        <v/>
      </c>
      <c r="BV832" s="41" t="str">
        <f>IF(AE832&lt;&gt;"","Landowner: "&amp;AE832&amp;".","")</f>
        <v/>
      </c>
      <c r="BW832" s="41" t="str">
        <f>IF(AF832&lt;&gt;"","Element Occurrence ID: "&amp;AF832&amp;".","")</f>
        <v/>
      </c>
      <c r="BX832" s="41" t="str">
        <f t="shared" si="134"/>
        <v/>
      </c>
      <c r="BY832" t="str">
        <f t="shared" si="135"/>
        <v/>
      </c>
      <c r="BZ832" s="41" t="str">
        <f t="shared" si="136"/>
        <v/>
      </c>
      <c r="CA832" t="str">
        <f t="shared" si="137"/>
        <v/>
      </c>
      <c r="CB832" s="41" t="str">
        <f>IF(AU832&lt;&gt;"","Area immediately surrounding specimen: "&amp;AU832&amp;".","")</f>
        <v/>
      </c>
      <c r="CC832" s="41" t="str">
        <f>IF(T832&lt;&gt;"","Habit: "&amp;T832&amp;".","")</f>
        <v/>
      </c>
      <c r="CD832" s="41" t="str">
        <f>IF(U832&lt;&gt;"","Life history habit: "&amp;U832&amp;".","")</f>
        <v/>
      </c>
      <c r="CE832" s="41" t="str">
        <f>IF(V832&lt;&gt;"","Graminoid habit: "&amp;V832&amp;".","")</f>
        <v/>
      </c>
      <c r="CF832" s="41" t="str">
        <f>IF(W832&lt;&gt;"","Flower color: "&amp;W832&amp;".","")</f>
        <v/>
      </c>
      <c r="CG832" s="41" t="str">
        <f>IF(X832&lt;&gt;"","Height in centimeters: "&amp;X832&amp;".","")</f>
        <v/>
      </c>
      <c r="CH832" s="41" t="str">
        <f>IF(Y832&lt;&gt;"",Y832&amp;".","")</f>
        <v/>
      </c>
      <c r="CI832" s="41" t="str">
        <f t="shared" si="138"/>
        <v/>
      </c>
      <c r="CJ832" t="str">
        <f t="shared" si="139"/>
        <v/>
      </c>
      <c r="CK832" s="41" t="str">
        <f>IF(T832&lt;&gt;"","''habit'':"&amp;"''"&amp;T832&amp;"'',","")</f>
        <v/>
      </c>
      <c r="CL832" s="41" t="str">
        <f>IF(U832&lt;&gt;"","''life cycle habit'':"&amp;"''"&amp;U832&amp;"'',","")</f>
        <v/>
      </c>
      <c r="CM832" s="41" t="str">
        <f>IF(V832&lt;&gt;"","''graminoidHabit'':"&amp;"''"&amp;V832&amp;"'',","")</f>
        <v/>
      </c>
      <c r="CN832" s="41" t="str">
        <f>IF(W832&lt;&gt;"","''flower color'':"&amp;"''"&amp;W832&amp;"'',","")</f>
        <v/>
      </c>
      <c r="CO832" s="41" t="str">
        <f>IF(X832&lt;&gt;"","''heightInCentimeters'':"&amp;X832&amp;",","")</f>
        <v/>
      </c>
      <c r="CP832" s="41" t="str">
        <f>IF(Y832&lt;&gt;"",Y832,"")</f>
        <v/>
      </c>
      <c r="CQ832" s="41" t="str">
        <f t="shared" si="140"/>
        <v/>
      </c>
      <c r="CR832" s="42" t="str">
        <f t="shared" si="141"/>
        <v/>
      </c>
      <c r="CS832" t="str">
        <f t="shared" si="142"/>
        <v/>
      </c>
      <c r="CT832" t="str">
        <f>IF(L832="Y","tissue","")</f>
        <v/>
      </c>
      <c r="CU832" t="str">
        <f>IF(L832="Y","in collection","")</f>
        <v/>
      </c>
      <c r="CV832" t="str">
        <f>IF(L832="Y","dessicated","")</f>
        <v/>
      </c>
    </row>
    <row r="833" spans="1:100" ht="16.5" x14ac:dyDescent="0.3">
      <c r="A833" s="7"/>
      <c r="B833" s="19"/>
      <c r="C833" s="19"/>
      <c r="D833" s="19"/>
      <c r="E833" s="19"/>
      <c r="F833" s="19"/>
      <c r="G833" s="10"/>
      <c r="H833" s="14"/>
      <c r="I833" s="19"/>
      <c r="J833" s="19"/>
      <c r="K833" s="10"/>
      <c r="L833" s="19"/>
      <c r="M833" s="19"/>
      <c r="N833" s="19"/>
      <c r="O833" s="19"/>
      <c r="P833" s="19"/>
      <c r="Q833" s="24"/>
      <c r="R833" s="14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29"/>
      <c r="AL833" s="29"/>
      <c r="AM833" s="7"/>
      <c r="AN833" s="7"/>
      <c r="AO833" s="7"/>
      <c r="AP833" s="19"/>
      <c r="AQ833" s="19"/>
      <c r="AR833" s="19"/>
      <c r="AS833" s="14"/>
      <c r="AT833" s="19"/>
      <c r="AU833" s="19"/>
      <c r="AV833" s="19"/>
      <c r="AW833" s="14"/>
      <c r="AX833" s="19"/>
      <c r="AY833" s="19"/>
      <c r="AZ833" s="19"/>
      <c r="BA833" s="19"/>
      <c r="BB833" s="19"/>
      <c r="BC833" s="19"/>
      <c r="BD833" s="19"/>
      <c r="BE833" s="19"/>
      <c r="BF833" s="14"/>
      <c r="BG833" s="35" t="str">
        <f>IF(BB833&lt;&gt;"","&lt;a href='https://www.inaturalist.org/observations/"&amp;BB833&amp;" 'target='_blank' style='color: blue'&gt;iNaturalist Record: "&amp;BB833&amp;"&lt;/a&gt; ","")</f>
        <v/>
      </c>
      <c r="BH833" s="36" t="str">
        <f>IF(AT833&lt;&gt;"",AT833&amp;". ","")</f>
        <v/>
      </c>
      <c r="BI833" s="36" t="str">
        <f>IF(AV833&lt;&gt;"","Land use/disturbance history: "&amp;AV833&amp;". ","")</f>
        <v/>
      </c>
      <c r="BJ833" s="36" t="str">
        <f>IF(AW833&lt;&gt;"","Slope in degrees: "&amp;AW833&amp;". ","")</f>
        <v/>
      </c>
      <c r="BK833" s="36" t="str">
        <f>IF(AX833&lt;&gt;"","Slope aspect: "&amp;AX833&amp;". ","")</f>
        <v/>
      </c>
      <c r="BL833" s="36" t="str">
        <f>IF(AY833&lt;&gt;"","Soil description: "&amp;AY833&amp;". ","")</f>
        <v/>
      </c>
      <c r="BM833" s="36" t="str">
        <f>IF(BA833&lt;&gt;"","Terrain: "&amp;BA833&amp;". ","")</f>
        <v/>
      </c>
      <c r="BN833" s="36" t="str">
        <f t="shared" si="132"/>
        <v/>
      </c>
      <c r="BO833" t="str">
        <f t="shared" si="133"/>
        <v/>
      </c>
      <c r="BP833" t="str">
        <f>IF(BD833&lt;&gt;"","Permit: "&amp;BD833,"")</f>
        <v/>
      </c>
      <c r="BQ833" s="41" t="str">
        <f>IF(AA833="Abundant","Estimated frequency within viewshed: Abundant (&gt;500).",IF(AA833="Common","Estimated frequency within viewshed: Common (101-500).",IF(AA833="Frequent","Estimated frequency within viewshed: Frequent (11-100).",IF(AA833="Occasional","Estimated frequency within viewshed: Occasional (6-10).",IF(AA833="Rare","Estimated frequency within viewshed: Rare (1-5).","")))))</f>
        <v/>
      </c>
      <c r="BR833" s="41" t="str">
        <f>IF(B833&lt;&gt;"",B833&amp;". ","")</f>
        <v/>
      </c>
      <c r="BS833" s="41" t="str">
        <f>IF(M833="Same individual","Tissue sample collected.",IF(M833="Same population","Tissue sample collected from another individual in the same population.",""))</f>
        <v/>
      </c>
      <c r="BT833" s="41" t="str">
        <f>IF(R833&lt;&gt;"","Seed sample collected from "&amp;R833&amp;" plants within the same population.","")</f>
        <v/>
      </c>
      <c r="BU833" s="41" t="str">
        <f>IF(AB833&lt;&gt;"",AB833&amp;". ","")</f>
        <v/>
      </c>
      <c r="BV833" s="41" t="str">
        <f>IF(AE833&lt;&gt;"","Landowner: "&amp;AE833&amp;".","")</f>
        <v/>
      </c>
      <c r="BW833" s="41" t="str">
        <f>IF(AF833&lt;&gt;"","Element Occurrence ID: "&amp;AF833&amp;".","")</f>
        <v/>
      </c>
      <c r="BX833" s="41" t="str">
        <f t="shared" si="134"/>
        <v/>
      </c>
      <c r="BY833" t="str">
        <f t="shared" si="135"/>
        <v/>
      </c>
      <c r="BZ833" s="41" t="str">
        <f t="shared" si="136"/>
        <v/>
      </c>
      <c r="CA833" t="str">
        <f t="shared" si="137"/>
        <v/>
      </c>
      <c r="CB833" s="41" t="str">
        <f>IF(AU833&lt;&gt;"","Area immediately surrounding specimen: "&amp;AU833&amp;".","")</f>
        <v/>
      </c>
      <c r="CC833" s="41" t="str">
        <f>IF(T833&lt;&gt;"","Habit: "&amp;T833&amp;".","")</f>
        <v/>
      </c>
      <c r="CD833" s="41" t="str">
        <f>IF(U833&lt;&gt;"","Life history habit: "&amp;U833&amp;".","")</f>
        <v/>
      </c>
      <c r="CE833" s="41" t="str">
        <f>IF(V833&lt;&gt;"","Graminoid habit: "&amp;V833&amp;".","")</f>
        <v/>
      </c>
      <c r="CF833" s="41" t="str">
        <f>IF(W833&lt;&gt;"","Flower color: "&amp;W833&amp;".","")</f>
        <v/>
      </c>
      <c r="CG833" s="41" t="str">
        <f>IF(X833&lt;&gt;"","Height in centimeters: "&amp;X833&amp;".","")</f>
        <v/>
      </c>
      <c r="CH833" s="41" t="str">
        <f>IF(Y833&lt;&gt;"",Y833&amp;".","")</f>
        <v/>
      </c>
      <c r="CI833" s="41" t="str">
        <f t="shared" si="138"/>
        <v/>
      </c>
      <c r="CJ833" t="str">
        <f t="shared" si="139"/>
        <v/>
      </c>
      <c r="CK833" s="41" t="str">
        <f>IF(T833&lt;&gt;"","''habit'':"&amp;"''"&amp;T833&amp;"'',","")</f>
        <v/>
      </c>
      <c r="CL833" s="41" t="str">
        <f>IF(U833&lt;&gt;"","''life cycle habit'':"&amp;"''"&amp;U833&amp;"'',","")</f>
        <v/>
      </c>
      <c r="CM833" s="41" t="str">
        <f>IF(V833&lt;&gt;"","''graminoidHabit'':"&amp;"''"&amp;V833&amp;"'',","")</f>
        <v/>
      </c>
      <c r="CN833" s="41" t="str">
        <f>IF(W833&lt;&gt;"","''flower color'':"&amp;"''"&amp;W833&amp;"'',","")</f>
        <v/>
      </c>
      <c r="CO833" s="41" t="str">
        <f>IF(X833&lt;&gt;"","''heightInCentimeters'':"&amp;X833&amp;",","")</f>
        <v/>
      </c>
      <c r="CP833" s="41" t="str">
        <f>IF(Y833&lt;&gt;"",Y833,"")</f>
        <v/>
      </c>
      <c r="CQ833" s="41" t="str">
        <f t="shared" si="140"/>
        <v/>
      </c>
      <c r="CR833" s="42" t="str">
        <f t="shared" si="141"/>
        <v/>
      </c>
      <c r="CS833" t="str">
        <f t="shared" si="142"/>
        <v/>
      </c>
      <c r="CT833" t="str">
        <f>IF(L833="Y","tissue","")</f>
        <v/>
      </c>
      <c r="CU833" t="str">
        <f>IF(L833="Y","in collection","")</f>
        <v/>
      </c>
      <c r="CV833" t="str">
        <f>IF(L833="Y","dessicated","")</f>
        <v/>
      </c>
    </row>
    <row r="834" spans="1:100" ht="16.5" x14ac:dyDescent="0.3">
      <c r="A834" s="7"/>
      <c r="B834" s="19"/>
      <c r="C834" s="19"/>
      <c r="D834" s="19"/>
      <c r="E834" s="19"/>
      <c r="F834" s="19"/>
      <c r="G834" s="10"/>
      <c r="H834" s="14"/>
      <c r="I834" s="19"/>
      <c r="J834" s="19"/>
      <c r="K834" s="10"/>
      <c r="L834" s="19"/>
      <c r="M834" s="19"/>
      <c r="N834" s="19"/>
      <c r="O834" s="19"/>
      <c r="P834" s="19"/>
      <c r="Q834" s="24"/>
      <c r="R834" s="14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29"/>
      <c r="AL834" s="29"/>
      <c r="AM834" s="7"/>
      <c r="AN834" s="7"/>
      <c r="AO834" s="7"/>
      <c r="AP834" s="19"/>
      <c r="AQ834" s="19"/>
      <c r="AR834" s="19"/>
      <c r="AS834" s="14"/>
      <c r="AT834" s="19"/>
      <c r="AU834" s="19"/>
      <c r="AV834" s="19"/>
      <c r="AW834" s="14"/>
      <c r="AX834" s="19"/>
      <c r="AY834" s="19"/>
      <c r="AZ834" s="19"/>
      <c r="BA834" s="19"/>
      <c r="BB834" s="19"/>
      <c r="BC834" s="19"/>
      <c r="BD834" s="19"/>
      <c r="BE834" s="19"/>
      <c r="BF834" s="14"/>
      <c r="BG834" s="35" t="str">
        <f>IF(BB834&lt;&gt;"","&lt;a href='https://www.inaturalist.org/observations/"&amp;BB834&amp;" 'target='_blank' style='color: blue'&gt;iNaturalist Record: "&amp;BB834&amp;"&lt;/a&gt; ","")</f>
        <v/>
      </c>
      <c r="BH834" s="36" t="str">
        <f>IF(AT834&lt;&gt;"",AT834&amp;". ","")</f>
        <v/>
      </c>
      <c r="BI834" s="36" t="str">
        <f>IF(AV834&lt;&gt;"","Land use/disturbance history: "&amp;AV834&amp;". ","")</f>
        <v/>
      </c>
      <c r="BJ834" s="36" t="str">
        <f>IF(AW834&lt;&gt;"","Slope in degrees: "&amp;AW834&amp;". ","")</f>
        <v/>
      </c>
      <c r="BK834" s="36" t="str">
        <f>IF(AX834&lt;&gt;"","Slope aspect: "&amp;AX834&amp;". ","")</f>
        <v/>
      </c>
      <c r="BL834" s="36" t="str">
        <f>IF(AY834&lt;&gt;"","Soil description: "&amp;AY834&amp;". ","")</f>
        <v/>
      </c>
      <c r="BM834" s="36" t="str">
        <f>IF(BA834&lt;&gt;"","Terrain: "&amp;BA834&amp;". ","")</f>
        <v/>
      </c>
      <c r="BN834" s="36" t="str">
        <f t="shared" si="132"/>
        <v/>
      </c>
      <c r="BO834" t="str">
        <f t="shared" si="133"/>
        <v/>
      </c>
      <c r="BP834" t="str">
        <f>IF(BD834&lt;&gt;"","Permit: "&amp;BD834,"")</f>
        <v/>
      </c>
      <c r="BQ834" s="41" t="str">
        <f>IF(AA834="Abundant","Estimated frequency within viewshed: Abundant (&gt;500).",IF(AA834="Common","Estimated frequency within viewshed: Common (101-500).",IF(AA834="Frequent","Estimated frequency within viewshed: Frequent (11-100).",IF(AA834="Occasional","Estimated frequency within viewshed: Occasional (6-10).",IF(AA834="Rare","Estimated frequency within viewshed: Rare (1-5).","")))))</f>
        <v/>
      </c>
      <c r="BR834" s="41" t="str">
        <f>IF(B834&lt;&gt;"",B834&amp;". ","")</f>
        <v/>
      </c>
      <c r="BS834" s="41" t="str">
        <f>IF(M834="Same individual","Tissue sample collected.",IF(M834="Same population","Tissue sample collected from another individual in the same population.",""))</f>
        <v/>
      </c>
      <c r="BT834" s="41" t="str">
        <f>IF(R834&lt;&gt;"","Seed sample collected from "&amp;R834&amp;" plants within the same population.","")</f>
        <v/>
      </c>
      <c r="BU834" s="41" t="str">
        <f>IF(AB834&lt;&gt;"",AB834&amp;". ","")</f>
        <v/>
      </c>
      <c r="BV834" s="41" t="str">
        <f>IF(AE834&lt;&gt;"","Landowner: "&amp;AE834&amp;".","")</f>
        <v/>
      </c>
      <c r="BW834" s="41" t="str">
        <f>IF(AF834&lt;&gt;"","Element Occurrence ID: "&amp;AF834&amp;".","")</f>
        <v/>
      </c>
      <c r="BX834" s="41" t="str">
        <f t="shared" si="134"/>
        <v/>
      </c>
      <c r="BY834" t="str">
        <f t="shared" si="135"/>
        <v/>
      </c>
      <c r="BZ834" s="41" t="str">
        <f t="shared" si="136"/>
        <v/>
      </c>
      <c r="CA834" t="str">
        <f t="shared" si="137"/>
        <v/>
      </c>
      <c r="CB834" s="41" t="str">
        <f>IF(AU834&lt;&gt;"","Area immediately surrounding specimen: "&amp;AU834&amp;".","")</f>
        <v/>
      </c>
      <c r="CC834" s="41" t="str">
        <f>IF(T834&lt;&gt;"","Habit: "&amp;T834&amp;".","")</f>
        <v/>
      </c>
      <c r="CD834" s="41" t="str">
        <f>IF(U834&lt;&gt;"","Life history habit: "&amp;U834&amp;".","")</f>
        <v/>
      </c>
      <c r="CE834" s="41" t="str">
        <f>IF(V834&lt;&gt;"","Graminoid habit: "&amp;V834&amp;".","")</f>
        <v/>
      </c>
      <c r="CF834" s="41" t="str">
        <f>IF(W834&lt;&gt;"","Flower color: "&amp;W834&amp;".","")</f>
        <v/>
      </c>
      <c r="CG834" s="41" t="str">
        <f>IF(X834&lt;&gt;"","Height in centimeters: "&amp;X834&amp;".","")</f>
        <v/>
      </c>
      <c r="CH834" s="41" t="str">
        <f>IF(Y834&lt;&gt;"",Y834&amp;".","")</f>
        <v/>
      </c>
      <c r="CI834" s="41" t="str">
        <f t="shared" si="138"/>
        <v/>
      </c>
      <c r="CJ834" t="str">
        <f t="shared" si="139"/>
        <v/>
      </c>
      <c r="CK834" s="41" t="str">
        <f>IF(T834&lt;&gt;"","''habit'':"&amp;"''"&amp;T834&amp;"'',","")</f>
        <v/>
      </c>
      <c r="CL834" s="41" t="str">
        <f>IF(U834&lt;&gt;"","''life cycle habit'':"&amp;"''"&amp;U834&amp;"'',","")</f>
        <v/>
      </c>
      <c r="CM834" s="41" t="str">
        <f>IF(V834&lt;&gt;"","''graminoidHabit'':"&amp;"''"&amp;V834&amp;"'',","")</f>
        <v/>
      </c>
      <c r="CN834" s="41" t="str">
        <f>IF(W834&lt;&gt;"","''flower color'':"&amp;"''"&amp;W834&amp;"'',","")</f>
        <v/>
      </c>
      <c r="CO834" s="41" t="str">
        <f>IF(X834&lt;&gt;"","''heightInCentimeters'':"&amp;X834&amp;",","")</f>
        <v/>
      </c>
      <c r="CP834" s="41" t="str">
        <f>IF(Y834&lt;&gt;"",Y834,"")</f>
        <v/>
      </c>
      <c r="CQ834" s="41" t="str">
        <f t="shared" si="140"/>
        <v/>
      </c>
      <c r="CR834" s="42" t="str">
        <f t="shared" si="141"/>
        <v/>
      </c>
      <c r="CS834" t="str">
        <f t="shared" si="142"/>
        <v/>
      </c>
      <c r="CT834" t="str">
        <f>IF(L834="Y","tissue","")</f>
        <v/>
      </c>
      <c r="CU834" t="str">
        <f>IF(L834="Y","in collection","")</f>
        <v/>
      </c>
      <c r="CV834" t="str">
        <f>IF(L834="Y","dessicated","")</f>
        <v/>
      </c>
    </row>
    <row r="835" spans="1:100" ht="16.5" x14ac:dyDescent="0.3">
      <c r="A835" s="7"/>
      <c r="B835" s="19"/>
      <c r="C835" s="19"/>
      <c r="D835" s="19"/>
      <c r="E835" s="19"/>
      <c r="F835" s="19"/>
      <c r="G835" s="10"/>
      <c r="H835" s="14"/>
      <c r="I835" s="19"/>
      <c r="J835" s="19"/>
      <c r="K835" s="10"/>
      <c r="L835" s="19"/>
      <c r="M835" s="19"/>
      <c r="N835" s="19"/>
      <c r="O835" s="19"/>
      <c r="P835" s="19"/>
      <c r="Q835" s="24"/>
      <c r="R835" s="14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29"/>
      <c r="AL835" s="29"/>
      <c r="AM835" s="7"/>
      <c r="AN835" s="7"/>
      <c r="AO835" s="7"/>
      <c r="AP835" s="19"/>
      <c r="AQ835" s="19"/>
      <c r="AR835" s="19"/>
      <c r="AS835" s="14"/>
      <c r="AT835" s="19"/>
      <c r="AU835" s="19"/>
      <c r="AV835" s="19"/>
      <c r="AW835" s="14"/>
      <c r="AX835" s="19"/>
      <c r="AY835" s="19"/>
      <c r="AZ835" s="19"/>
      <c r="BA835" s="19"/>
      <c r="BB835" s="19"/>
      <c r="BC835" s="19"/>
      <c r="BD835" s="19"/>
      <c r="BE835" s="19"/>
      <c r="BF835" s="14"/>
      <c r="BG835" s="35" t="str">
        <f>IF(BB835&lt;&gt;"","&lt;a href='https://www.inaturalist.org/observations/"&amp;BB835&amp;" 'target='_blank' style='color: blue'&gt;iNaturalist Record: "&amp;BB835&amp;"&lt;/a&gt; ","")</f>
        <v/>
      </c>
      <c r="BH835" s="36" t="str">
        <f>IF(AT835&lt;&gt;"",AT835&amp;". ","")</f>
        <v/>
      </c>
      <c r="BI835" s="36" t="str">
        <f>IF(AV835&lt;&gt;"","Land use/disturbance history: "&amp;AV835&amp;". ","")</f>
        <v/>
      </c>
      <c r="BJ835" s="36" t="str">
        <f>IF(AW835&lt;&gt;"","Slope in degrees: "&amp;AW835&amp;". ","")</f>
        <v/>
      </c>
      <c r="BK835" s="36" t="str">
        <f>IF(AX835&lt;&gt;"","Slope aspect: "&amp;AX835&amp;". ","")</f>
        <v/>
      </c>
      <c r="BL835" s="36" t="str">
        <f>IF(AY835&lt;&gt;"","Soil description: "&amp;AY835&amp;". ","")</f>
        <v/>
      </c>
      <c r="BM835" s="36" t="str">
        <f>IF(BA835&lt;&gt;"","Terrain: "&amp;BA835&amp;". ","")</f>
        <v/>
      </c>
      <c r="BN835" s="36" t="str">
        <f t="shared" si="132"/>
        <v/>
      </c>
      <c r="BO835" t="str">
        <f t="shared" si="133"/>
        <v/>
      </c>
      <c r="BP835" t="str">
        <f>IF(BD835&lt;&gt;"","Permit: "&amp;BD835,"")</f>
        <v/>
      </c>
      <c r="BQ835" s="41" t="str">
        <f>IF(AA835="Abundant","Estimated frequency within viewshed: Abundant (&gt;500).",IF(AA835="Common","Estimated frequency within viewshed: Common (101-500).",IF(AA835="Frequent","Estimated frequency within viewshed: Frequent (11-100).",IF(AA835="Occasional","Estimated frequency within viewshed: Occasional (6-10).",IF(AA835="Rare","Estimated frequency within viewshed: Rare (1-5).","")))))</f>
        <v/>
      </c>
      <c r="BR835" s="41" t="str">
        <f>IF(B835&lt;&gt;"",B835&amp;". ","")</f>
        <v/>
      </c>
      <c r="BS835" s="41" t="str">
        <f>IF(M835="Same individual","Tissue sample collected.",IF(M835="Same population","Tissue sample collected from another individual in the same population.",""))</f>
        <v/>
      </c>
      <c r="BT835" s="41" t="str">
        <f>IF(R835&lt;&gt;"","Seed sample collected from "&amp;R835&amp;" plants within the same population.","")</f>
        <v/>
      </c>
      <c r="BU835" s="41" t="str">
        <f>IF(AB835&lt;&gt;"",AB835&amp;". ","")</f>
        <v/>
      </c>
      <c r="BV835" s="41" t="str">
        <f>IF(AE835&lt;&gt;"","Landowner: "&amp;AE835&amp;".","")</f>
        <v/>
      </c>
      <c r="BW835" s="41" t="str">
        <f>IF(AF835&lt;&gt;"","Element Occurrence ID: "&amp;AF835&amp;".","")</f>
        <v/>
      </c>
      <c r="BX835" s="41" t="str">
        <f t="shared" si="134"/>
        <v/>
      </c>
      <c r="BY835" t="str">
        <f t="shared" si="135"/>
        <v/>
      </c>
      <c r="BZ835" s="41" t="str">
        <f t="shared" si="136"/>
        <v/>
      </c>
      <c r="CA835" t="str">
        <f t="shared" si="137"/>
        <v/>
      </c>
      <c r="CB835" s="41" t="str">
        <f>IF(AU835&lt;&gt;"","Area immediately surrounding specimen: "&amp;AU835&amp;".","")</f>
        <v/>
      </c>
      <c r="CC835" s="41" t="str">
        <f>IF(T835&lt;&gt;"","Habit: "&amp;T835&amp;".","")</f>
        <v/>
      </c>
      <c r="CD835" s="41" t="str">
        <f>IF(U835&lt;&gt;"","Life history habit: "&amp;U835&amp;".","")</f>
        <v/>
      </c>
      <c r="CE835" s="41" t="str">
        <f>IF(V835&lt;&gt;"","Graminoid habit: "&amp;V835&amp;".","")</f>
        <v/>
      </c>
      <c r="CF835" s="41" t="str">
        <f>IF(W835&lt;&gt;"","Flower color: "&amp;W835&amp;".","")</f>
        <v/>
      </c>
      <c r="CG835" s="41" t="str">
        <f>IF(X835&lt;&gt;"","Height in centimeters: "&amp;X835&amp;".","")</f>
        <v/>
      </c>
      <c r="CH835" s="41" t="str">
        <f>IF(Y835&lt;&gt;"",Y835&amp;".","")</f>
        <v/>
      </c>
      <c r="CI835" s="41" t="str">
        <f t="shared" si="138"/>
        <v/>
      </c>
      <c r="CJ835" t="str">
        <f t="shared" si="139"/>
        <v/>
      </c>
      <c r="CK835" s="41" t="str">
        <f>IF(T835&lt;&gt;"","''habit'':"&amp;"''"&amp;T835&amp;"'',","")</f>
        <v/>
      </c>
      <c r="CL835" s="41" t="str">
        <f>IF(U835&lt;&gt;"","''life cycle habit'':"&amp;"''"&amp;U835&amp;"'',","")</f>
        <v/>
      </c>
      <c r="CM835" s="41" t="str">
        <f>IF(V835&lt;&gt;"","''graminoidHabit'':"&amp;"''"&amp;V835&amp;"'',","")</f>
        <v/>
      </c>
      <c r="CN835" s="41" t="str">
        <f>IF(W835&lt;&gt;"","''flower color'':"&amp;"''"&amp;W835&amp;"'',","")</f>
        <v/>
      </c>
      <c r="CO835" s="41" t="str">
        <f>IF(X835&lt;&gt;"","''heightInCentimeters'':"&amp;X835&amp;",","")</f>
        <v/>
      </c>
      <c r="CP835" s="41" t="str">
        <f>IF(Y835&lt;&gt;"",Y835,"")</f>
        <v/>
      </c>
      <c r="CQ835" s="41" t="str">
        <f t="shared" si="140"/>
        <v/>
      </c>
      <c r="CR835" s="42" t="str">
        <f t="shared" si="141"/>
        <v/>
      </c>
      <c r="CS835" t="str">
        <f t="shared" si="142"/>
        <v/>
      </c>
      <c r="CT835" t="str">
        <f>IF(L835="Y","tissue","")</f>
        <v/>
      </c>
      <c r="CU835" t="str">
        <f>IF(L835="Y","in collection","")</f>
        <v/>
      </c>
      <c r="CV835" t="str">
        <f>IF(L835="Y","dessicated","")</f>
        <v/>
      </c>
    </row>
    <row r="836" spans="1:100" ht="16.5" x14ac:dyDescent="0.3">
      <c r="A836" s="7"/>
      <c r="B836" s="19"/>
      <c r="C836" s="19"/>
      <c r="D836" s="19"/>
      <c r="E836" s="19"/>
      <c r="F836" s="19"/>
      <c r="G836" s="10"/>
      <c r="H836" s="14"/>
      <c r="I836" s="19"/>
      <c r="J836" s="19"/>
      <c r="K836" s="10"/>
      <c r="L836" s="19"/>
      <c r="M836" s="19"/>
      <c r="N836" s="19"/>
      <c r="O836" s="19"/>
      <c r="P836" s="19"/>
      <c r="Q836" s="24"/>
      <c r="R836" s="14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29"/>
      <c r="AL836" s="29"/>
      <c r="AM836" s="7"/>
      <c r="AN836" s="7"/>
      <c r="AO836" s="7"/>
      <c r="AP836" s="19"/>
      <c r="AQ836" s="19"/>
      <c r="AR836" s="19"/>
      <c r="AS836" s="14"/>
      <c r="AT836" s="19"/>
      <c r="AU836" s="19"/>
      <c r="AV836" s="19"/>
      <c r="AW836" s="14"/>
      <c r="AX836" s="19"/>
      <c r="AY836" s="19"/>
      <c r="AZ836" s="19"/>
      <c r="BA836" s="19"/>
      <c r="BB836" s="19"/>
      <c r="BC836" s="19"/>
      <c r="BD836" s="19"/>
      <c r="BE836" s="19"/>
      <c r="BF836" s="14"/>
      <c r="BG836" s="35" t="str">
        <f>IF(BB836&lt;&gt;"","&lt;a href='https://www.inaturalist.org/observations/"&amp;BB836&amp;" 'target='_blank' style='color: blue'&gt;iNaturalist Record: "&amp;BB836&amp;"&lt;/a&gt; ","")</f>
        <v/>
      </c>
      <c r="BH836" s="36" t="str">
        <f>IF(AT836&lt;&gt;"",AT836&amp;". ","")</f>
        <v/>
      </c>
      <c r="BI836" s="36" t="str">
        <f>IF(AV836&lt;&gt;"","Land use/disturbance history: "&amp;AV836&amp;". ","")</f>
        <v/>
      </c>
      <c r="BJ836" s="36" t="str">
        <f>IF(AW836&lt;&gt;"","Slope in degrees: "&amp;AW836&amp;". ","")</f>
        <v/>
      </c>
      <c r="BK836" s="36" t="str">
        <f>IF(AX836&lt;&gt;"","Slope aspect: "&amp;AX836&amp;". ","")</f>
        <v/>
      </c>
      <c r="BL836" s="36" t="str">
        <f>IF(AY836&lt;&gt;"","Soil description: "&amp;AY836&amp;". ","")</f>
        <v/>
      </c>
      <c r="BM836" s="36" t="str">
        <f>IF(BA836&lt;&gt;"","Terrain: "&amp;BA836&amp;". ","")</f>
        <v/>
      </c>
      <c r="BN836" s="36" t="str">
        <f t="shared" ref="BN836:BN899" si="143">TRIM(BH836&amp;BI836&amp;BJ836&amp;BK836&amp;BL836&amp;BM836&amp;CB836)</f>
        <v/>
      </c>
      <c r="BO836" t="str">
        <f t="shared" ref="BO836:BO899" si="144">SUBSTITUTE(BN836,"..",".")</f>
        <v/>
      </c>
      <c r="BP836" t="str">
        <f>IF(BD836&lt;&gt;"","Permit: "&amp;BD836,"")</f>
        <v/>
      </c>
      <c r="BQ836" s="41" t="str">
        <f>IF(AA836="Abundant","Estimated frequency within viewshed: Abundant (&gt;500).",IF(AA836="Common","Estimated frequency within viewshed: Common (101-500).",IF(AA836="Frequent","Estimated frequency within viewshed: Frequent (11-100).",IF(AA836="Occasional","Estimated frequency within viewshed: Occasional (6-10).",IF(AA836="Rare","Estimated frequency within viewshed: Rare (1-5).","")))))</f>
        <v/>
      </c>
      <c r="BR836" s="41" t="str">
        <f>IF(B836&lt;&gt;"",B836&amp;". ","")</f>
        <v/>
      </c>
      <c r="BS836" s="41" t="str">
        <f>IF(M836="Same individual","Tissue sample collected.",IF(M836="Same population","Tissue sample collected from another individual in the same population.",""))</f>
        <v/>
      </c>
      <c r="BT836" s="41" t="str">
        <f>IF(R836&lt;&gt;"","Seed sample collected from "&amp;R836&amp;" plants within the same population.","")</f>
        <v/>
      </c>
      <c r="BU836" s="41" t="str">
        <f>IF(AB836&lt;&gt;"",AB836&amp;". ","")</f>
        <v/>
      </c>
      <c r="BV836" s="41" t="str">
        <f>IF(AE836&lt;&gt;"","Landowner: "&amp;AE836&amp;".","")</f>
        <v/>
      </c>
      <c r="BW836" s="41" t="str">
        <f>IF(AF836&lt;&gt;"","Element Occurrence ID: "&amp;AF836&amp;".","")</f>
        <v/>
      </c>
      <c r="BX836" s="41" t="str">
        <f t="shared" ref="BX836:BX899" si="145">TRIM(BV836&amp;" "&amp;BW836)</f>
        <v/>
      </c>
      <c r="BY836" t="str">
        <f t="shared" ref="BY836:BY899" si="146">SUBSTITUTE(BX836,"..",".")</f>
        <v/>
      </c>
      <c r="BZ836" s="41" t="str">
        <f t="shared" ref="BZ836:BZ899" si="147">TRIM(BR836&amp;BQ836&amp;BS836&amp;BT836&amp;BU836&amp;BG836)</f>
        <v/>
      </c>
      <c r="CA836" t="str">
        <f t="shared" ref="CA836:CA899" si="148">SUBSTITUTE(BZ836,"..",".")</f>
        <v/>
      </c>
      <c r="CB836" s="41" t="str">
        <f>IF(AU836&lt;&gt;"","Area immediately surrounding specimen: "&amp;AU836&amp;".","")</f>
        <v/>
      </c>
      <c r="CC836" s="41" t="str">
        <f>IF(T836&lt;&gt;"","Habit: "&amp;T836&amp;".","")</f>
        <v/>
      </c>
      <c r="CD836" s="41" t="str">
        <f>IF(U836&lt;&gt;"","Life history habit: "&amp;U836&amp;".","")</f>
        <v/>
      </c>
      <c r="CE836" s="41" t="str">
        <f>IF(V836&lt;&gt;"","Graminoid habit: "&amp;V836&amp;".","")</f>
        <v/>
      </c>
      <c r="CF836" s="41" t="str">
        <f>IF(W836&lt;&gt;"","Flower color: "&amp;W836&amp;".","")</f>
        <v/>
      </c>
      <c r="CG836" s="41" t="str">
        <f>IF(X836&lt;&gt;"","Height in centimeters: "&amp;X836&amp;".","")</f>
        <v/>
      </c>
      <c r="CH836" s="41" t="str">
        <f>IF(Y836&lt;&gt;"",Y836&amp;".","")</f>
        <v/>
      </c>
      <c r="CI836" s="41" t="str">
        <f t="shared" ref="CI836:CI899" si="149">TRIM(CC836&amp;" "&amp;CD836&amp;" "&amp;CE836&amp;" "&amp;CF836&amp;" "&amp;CG836&amp;" "&amp;CH836)</f>
        <v/>
      </c>
      <c r="CJ836" t="str">
        <f t="shared" ref="CJ836:CJ899" si="150">SUBSTITUTE(CI836,"..",".")</f>
        <v/>
      </c>
      <c r="CK836" s="41" t="str">
        <f>IF(T836&lt;&gt;"","''habit'':"&amp;"''"&amp;T836&amp;"'',","")</f>
        <v/>
      </c>
      <c r="CL836" s="41" t="str">
        <f>IF(U836&lt;&gt;"","''life cycle habit'':"&amp;"''"&amp;U836&amp;"'',","")</f>
        <v/>
      </c>
      <c r="CM836" s="41" t="str">
        <f>IF(V836&lt;&gt;"","''graminoidHabit'':"&amp;"''"&amp;V836&amp;"'',","")</f>
        <v/>
      </c>
      <c r="CN836" s="41" t="str">
        <f>IF(W836&lt;&gt;"","''flower color'':"&amp;"''"&amp;W836&amp;"'',","")</f>
        <v/>
      </c>
      <c r="CO836" s="41" t="str">
        <f>IF(X836&lt;&gt;"","''heightInCentimeters'':"&amp;X836&amp;",","")</f>
        <v/>
      </c>
      <c r="CP836" s="41" t="str">
        <f>IF(Y836&lt;&gt;"",Y836,"")</f>
        <v/>
      </c>
      <c r="CQ836" s="41" t="str">
        <f t="shared" ref="CQ836:CQ899" si="151">TRIM(CK836&amp;CL836&amp;CM836&amp;CN836&amp;CO836&amp;CP836)</f>
        <v/>
      </c>
      <c r="CR836" s="42" t="str">
        <f t="shared" ref="CR836:CR899" si="152">IF(AND(LEFT(CQ836)=",",RIGHT(CQ836)=","),MID(CQ836,2,LEN(CQ836)-2),IF(LEFT(CQ836)=",",MID(CQ836,2,LEN(CQ836)),IF(RIGHT(CQ836)=",",LEFT(CQ836,LEN(CQ836)-1),CQ836)))</f>
        <v/>
      </c>
      <c r="CS836" t="str">
        <f t="shared" ref="CS836:CS899" si="153">IF(CR836&lt;&gt;"","{"&amp;CR836&amp;"}","")</f>
        <v/>
      </c>
      <c r="CT836" t="str">
        <f>IF(L836="Y","tissue","")</f>
        <v/>
      </c>
      <c r="CU836" t="str">
        <f>IF(L836="Y","in collection","")</f>
        <v/>
      </c>
      <c r="CV836" t="str">
        <f>IF(L836="Y","dessicated","")</f>
        <v/>
      </c>
    </row>
    <row r="837" spans="1:100" ht="16.5" x14ac:dyDescent="0.3">
      <c r="A837" s="7"/>
      <c r="B837" s="19"/>
      <c r="C837" s="19"/>
      <c r="D837" s="19"/>
      <c r="E837" s="19"/>
      <c r="F837" s="19"/>
      <c r="G837" s="10"/>
      <c r="H837" s="14"/>
      <c r="I837" s="19"/>
      <c r="J837" s="19"/>
      <c r="K837" s="10"/>
      <c r="L837" s="19"/>
      <c r="M837" s="19"/>
      <c r="N837" s="19"/>
      <c r="O837" s="19"/>
      <c r="P837" s="19"/>
      <c r="Q837" s="24"/>
      <c r="R837" s="14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29"/>
      <c r="AL837" s="29"/>
      <c r="AM837" s="7"/>
      <c r="AN837" s="7"/>
      <c r="AO837" s="7"/>
      <c r="AP837" s="19"/>
      <c r="AQ837" s="19"/>
      <c r="AR837" s="19"/>
      <c r="AS837" s="14"/>
      <c r="AT837" s="19"/>
      <c r="AU837" s="19"/>
      <c r="AV837" s="19"/>
      <c r="AW837" s="14"/>
      <c r="AX837" s="19"/>
      <c r="AY837" s="19"/>
      <c r="AZ837" s="19"/>
      <c r="BA837" s="19"/>
      <c r="BB837" s="19"/>
      <c r="BC837" s="19"/>
      <c r="BD837" s="19"/>
      <c r="BE837" s="19"/>
      <c r="BF837" s="14"/>
      <c r="BG837" s="35" t="str">
        <f>IF(BB837&lt;&gt;"","&lt;a href='https://www.inaturalist.org/observations/"&amp;BB837&amp;" 'target='_blank' style='color: blue'&gt;iNaturalist Record: "&amp;BB837&amp;"&lt;/a&gt; ","")</f>
        <v/>
      </c>
      <c r="BH837" s="36" t="str">
        <f>IF(AT837&lt;&gt;"",AT837&amp;". ","")</f>
        <v/>
      </c>
      <c r="BI837" s="36" t="str">
        <f>IF(AV837&lt;&gt;"","Land use/disturbance history: "&amp;AV837&amp;". ","")</f>
        <v/>
      </c>
      <c r="BJ837" s="36" t="str">
        <f>IF(AW837&lt;&gt;"","Slope in degrees: "&amp;AW837&amp;". ","")</f>
        <v/>
      </c>
      <c r="BK837" s="36" t="str">
        <f>IF(AX837&lt;&gt;"","Slope aspect: "&amp;AX837&amp;". ","")</f>
        <v/>
      </c>
      <c r="BL837" s="36" t="str">
        <f>IF(AY837&lt;&gt;"","Soil description: "&amp;AY837&amp;". ","")</f>
        <v/>
      </c>
      <c r="BM837" s="36" t="str">
        <f>IF(BA837&lt;&gt;"","Terrain: "&amp;BA837&amp;". ","")</f>
        <v/>
      </c>
      <c r="BN837" s="36" t="str">
        <f t="shared" si="143"/>
        <v/>
      </c>
      <c r="BO837" t="str">
        <f t="shared" si="144"/>
        <v/>
      </c>
      <c r="BP837" t="str">
        <f>IF(BD837&lt;&gt;"","Permit: "&amp;BD837,"")</f>
        <v/>
      </c>
      <c r="BQ837" s="41" t="str">
        <f>IF(AA837="Abundant","Estimated frequency within viewshed: Abundant (&gt;500).",IF(AA837="Common","Estimated frequency within viewshed: Common (101-500).",IF(AA837="Frequent","Estimated frequency within viewshed: Frequent (11-100).",IF(AA837="Occasional","Estimated frequency within viewshed: Occasional (6-10).",IF(AA837="Rare","Estimated frequency within viewshed: Rare (1-5).","")))))</f>
        <v/>
      </c>
      <c r="BR837" s="41" t="str">
        <f>IF(B837&lt;&gt;"",B837&amp;". ","")</f>
        <v/>
      </c>
      <c r="BS837" s="41" t="str">
        <f>IF(M837="Same individual","Tissue sample collected.",IF(M837="Same population","Tissue sample collected from another individual in the same population.",""))</f>
        <v/>
      </c>
      <c r="BT837" s="41" t="str">
        <f>IF(R837&lt;&gt;"","Seed sample collected from "&amp;R837&amp;" plants within the same population.","")</f>
        <v/>
      </c>
      <c r="BU837" s="41" t="str">
        <f>IF(AB837&lt;&gt;"",AB837&amp;". ","")</f>
        <v/>
      </c>
      <c r="BV837" s="41" t="str">
        <f>IF(AE837&lt;&gt;"","Landowner: "&amp;AE837&amp;".","")</f>
        <v/>
      </c>
      <c r="BW837" s="41" t="str">
        <f>IF(AF837&lt;&gt;"","Element Occurrence ID: "&amp;AF837&amp;".","")</f>
        <v/>
      </c>
      <c r="BX837" s="41" t="str">
        <f t="shared" si="145"/>
        <v/>
      </c>
      <c r="BY837" t="str">
        <f t="shared" si="146"/>
        <v/>
      </c>
      <c r="BZ837" s="41" t="str">
        <f t="shared" si="147"/>
        <v/>
      </c>
      <c r="CA837" t="str">
        <f t="shared" si="148"/>
        <v/>
      </c>
      <c r="CB837" s="41" t="str">
        <f>IF(AU837&lt;&gt;"","Area immediately surrounding specimen: "&amp;AU837&amp;".","")</f>
        <v/>
      </c>
      <c r="CC837" s="41" t="str">
        <f>IF(T837&lt;&gt;"","Habit: "&amp;T837&amp;".","")</f>
        <v/>
      </c>
      <c r="CD837" s="41" t="str">
        <f>IF(U837&lt;&gt;"","Life history habit: "&amp;U837&amp;".","")</f>
        <v/>
      </c>
      <c r="CE837" s="41" t="str">
        <f>IF(V837&lt;&gt;"","Graminoid habit: "&amp;V837&amp;".","")</f>
        <v/>
      </c>
      <c r="CF837" s="41" t="str">
        <f>IF(W837&lt;&gt;"","Flower color: "&amp;W837&amp;".","")</f>
        <v/>
      </c>
      <c r="CG837" s="41" t="str">
        <f>IF(X837&lt;&gt;"","Height in centimeters: "&amp;X837&amp;".","")</f>
        <v/>
      </c>
      <c r="CH837" s="41" t="str">
        <f>IF(Y837&lt;&gt;"",Y837&amp;".","")</f>
        <v/>
      </c>
      <c r="CI837" s="41" t="str">
        <f t="shared" si="149"/>
        <v/>
      </c>
      <c r="CJ837" t="str">
        <f t="shared" si="150"/>
        <v/>
      </c>
      <c r="CK837" s="41" t="str">
        <f>IF(T837&lt;&gt;"","''habit'':"&amp;"''"&amp;T837&amp;"'',","")</f>
        <v/>
      </c>
      <c r="CL837" s="41" t="str">
        <f>IF(U837&lt;&gt;"","''life cycle habit'':"&amp;"''"&amp;U837&amp;"'',","")</f>
        <v/>
      </c>
      <c r="CM837" s="41" t="str">
        <f>IF(V837&lt;&gt;"","''graminoidHabit'':"&amp;"''"&amp;V837&amp;"'',","")</f>
        <v/>
      </c>
      <c r="CN837" s="41" t="str">
        <f>IF(W837&lt;&gt;"","''flower color'':"&amp;"''"&amp;W837&amp;"'',","")</f>
        <v/>
      </c>
      <c r="CO837" s="41" t="str">
        <f>IF(X837&lt;&gt;"","''heightInCentimeters'':"&amp;X837&amp;",","")</f>
        <v/>
      </c>
      <c r="CP837" s="41" t="str">
        <f>IF(Y837&lt;&gt;"",Y837,"")</f>
        <v/>
      </c>
      <c r="CQ837" s="41" t="str">
        <f t="shared" si="151"/>
        <v/>
      </c>
      <c r="CR837" s="42" t="str">
        <f t="shared" si="152"/>
        <v/>
      </c>
      <c r="CS837" t="str">
        <f t="shared" si="153"/>
        <v/>
      </c>
      <c r="CT837" t="str">
        <f>IF(L837="Y","tissue","")</f>
        <v/>
      </c>
      <c r="CU837" t="str">
        <f>IF(L837="Y","in collection","")</f>
        <v/>
      </c>
      <c r="CV837" t="str">
        <f>IF(L837="Y","dessicated","")</f>
        <v/>
      </c>
    </row>
    <row r="838" spans="1:100" ht="16.5" x14ac:dyDescent="0.3">
      <c r="A838" s="7"/>
      <c r="B838" s="19"/>
      <c r="C838" s="19"/>
      <c r="D838" s="19"/>
      <c r="E838" s="19"/>
      <c r="F838" s="19"/>
      <c r="G838" s="10"/>
      <c r="H838" s="14"/>
      <c r="I838" s="19"/>
      <c r="J838" s="19"/>
      <c r="K838" s="10"/>
      <c r="L838" s="19"/>
      <c r="M838" s="19"/>
      <c r="N838" s="19"/>
      <c r="O838" s="19"/>
      <c r="P838" s="19"/>
      <c r="Q838" s="24"/>
      <c r="R838" s="14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29"/>
      <c r="AL838" s="29"/>
      <c r="AM838" s="7"/>
      <c r="AN838" s="7"/>
      <c r="AO838" s="7"/>
      <c r="AP838" s="19"/>
      <c r="AQ838" s="19"/>
      <c r="AR838" s="19"/>
      <c r="AS838" s="14"/>
      <c r="AT838" s="19"/>
      <c r="AU838" s="19"/>
      <c r="AV838" s="19"/>
      <c r="AW838" s="14"/>
      <c r="AX838" s="19"/>
      <c r="AY838" s="19"/>
      <c r="AZ838" s="19"/>
      <c r="BA838" s="19"/>
      <c r="BB838" s="19"/>
      <c r="BC838" s="19"/>
      <c r="BD838" s="19"/>
      <c r="BE838" s="19"/>
      <c r="BF838" s="14"/>
      <c r="BG838" s="35" t="str">
        <f>IF(BB838&lt;&gt;"","&lt;a href='https://www.inaturalist.org/observations/"&amp;BB838&amp;" 'target='_blank' style='color: blue'&gt;iNaturalist Record: "&amp;BB838&amp;"&lt;/a&gt; ","")</f>
        <v/>
      </c>
      <c r="BH838" s="36" t="str">
        <f>IF(AT838&lt;&gt;"",AT838&amp;". ","")</f>
        <v/>
      </c>
      <c r="BI838" s="36" t="str">
        <f>IF(AV838&lt;&gt;"","Land use/disturbance history: "&amp;AV838&amp;". ","")</f>
        <v/>
      </c>
      <c r="BJ838" s="36" t="str">
        <f>IF(AW838&lt;&gt;"","Slope in degrees: "&amp;AW838&amp;". ","")</f>
        <v/>
      </c>
      <c r="BK838" s="36" t="str">
        <f>IF(AX838&lt;&gt;"","Slope aspect: "&amp;AX838&amp;". ","")</f>
        <v/>
      </c>
      <c r="BL838" s="36" t="str">
        <f>IF(AY838&lt;&gt;"","Soil description: "&amp;AY838&amp;". ","")</f>
        <v/>
      </c>
      <c r="BM838" s="36" t="str">
        <f>IF(BA838&lt;&gt;"","Terrain: "&amp;BA838&amp;". ","")</f>
        <v/>
      </c>
      <c r="BN838" s="36" t="str">
        <f t="shared" si="143"/>
        <v/>
      </c>
      <c r="BO838" t="str">
        <f t="shared" si="144"/>
        <v/>
      </c>
      <c r="BP838" t="str">
        <f>IF(BD838&lt;&gt;"","Permit: "&amp;BD838,"")</f>
        <v/>
      </c>
      <c r="BQ838" s="41" t="str">
        <f>IF(AA838="Abundant","Estimated frequency within viewshed: Abundant (&gt;500).",IF(AA838="Common","Estimated frequency within viewshed: Common (101-500).",IF(AA838="Frequent","Estimated frequency within viewshed: Frequent (11-100).",IF(AA838="Occasional","Estimated frequency within viewshed: Occasional (6-10).",IF(AA838="Rare","Estimated frequency within viewshed: Rare (1-5).","")))))</f>
        <v/>
      </c>
      <c r="BR838" s="41" t="str">
        <f>IF(B838&lt;&gt;"",B838&amp;". ","")</f>
        <v/>
      </c>
      <c r="BS838" s="41" t="str">
        <f>IF(M838="Same individual","Tissue sample collected.",IF(M838="Same population","Tissue sample collected from another individual in the same population.",""))</f>
        <v/>
      </c>
      <c r="BT838" s="41" t="str">
        <f>IF(R838&lt;&gt;"","Seed sample collected from "&amp;R838&amp;" plants within the same population.","")</f>
        <v/>
      </c>
      <c r="BU838" s="41" t="str">
        <f>IF(AB838&lt;&gt;"",AB838&amp;". ","")</f>
        <v/>
      </c>
      <c r="BV838" s="41" t="str">
        <f>IF(AE838&lt;&gt;"","Landowner: "&amp;AE838&amp;".","")</f>
        <v/>
      </c>
      <c r="BW838" s="41" t="str">
        <f>IF(AF838&lt;&gt;"","Element Occurrence ID: "&amp;AF838&amp;".","")</f>
        <v/>
      </c>
      <c r="BX838" s="41" t="str">
        <f t="shared" si="145"/>
        <v/>
      </c>
      <c r="BY838" t="str">
        <f t="shared" si="146"/>
        <v/>
      </c>
      <c r="BZ838" s="41" t="str">
        <f t="shared" si="147"/>
        <v/>
      </c>
      <c r="CA838" t="str">
        <f t="shared" si="148"/>
        <v/>
      </c>
      <c r="CB838" s="41" t="str">
        <f>IF(AU838&lt;&gt;"","Area immediately surrounding specimen: "&amp;AU838&amp;".","")</f>
        <v/>
      </c>
      <c r="CC838" s="41" t="str">
        <f>IF(T838&lt;&gt;"","Habit: "&amp;T838&amp;".","")</f>
        <v/>
      </c>
      <c r="CD838" s="41" t="str">
        <f>IF(U838&lt;&gt;"","Life history habit: "&amp;U838&amp;".","")</f>
        <v/>
      </c>
      <c r="CE838" s="41" t="str">
        <f>IF(V838&lt;&gt;"","Graminoid habit: "&amp;V838&amp;".","")</f>
        <v/>
      </c>
      <c r="CF838" s="41" t="str">
        <f>IF(W838&lt;&gt;"","Flower color: "&amp;W838&amp;".","")</f>
        <v/>
      </c>
      <c r="CG838" s="41" t="str">
        <f>IF(X838&lt;&gt;"","Height in centimeters: "&amp;X838&amp;".","")</f>
        <v/>
      </c>
      <c r="CH838" s="41" t="str">
        <f>IF(Y838&lt;&gt;"",Y838&amp;".","")</f>
        <v/>
      </c>
      <c r="CI838" s="41" t="str">
        <f t="shared" si="149"/>
        <v/>
      </c>
      <c r="CJ838" t="str">
        <f t="shared" si="150"/>
        <v/>
      </c>
      <c r="CK838" s="41" t="str">
        <f>IF(T838&lt;&gt;"","''habit'':"&amp;"''"&amp;T838&amp;"'',","")</f>
        <v/>
      </c>
      <c r="CL838" s="41" t="str">
        <f>IF(U838&lt;&gt;"","''life cycle habit'':"&amp;"''"&amp;U838&amp;"'',","")</f>
        <v/>
      </c>
      <c r="CM838" s="41" t="str">
        <f>IF(V838&lt;&gt;"","''graminoidHabit'':"&amp;"''"&amp;V838&amp;"'',","")</f>
        <v/>
      </c>
      <c r="CN838" s="41" t="str">
        <f>IF(W838&lt;&gt;"","''flower color'':"&amp;"''"&amp;W838&amp;"'',","")</f>
        <v/>
      </c>
      <c r="CO838" s="41" t="str">
        <f>IF(X838&lt;&gt;"","''heightInCentimeters'':"&amp;X838&amp;",","")</f>
        <v/>
      </c>
      <c r="CP838" s="41" t="str">
        <f>IF(Y838&lt;&gt;"",Y838,"")</f>
        <v/>
      </c>
      <c r="CQ838" s="41" t="str">
        <f t="shared" si="151"/>
        <v/>
      </c>
      <c r="CR838" s="42" t="str">
        <f t="shared" si="152"/>
        <v/>
      </c>
      <c r="CS838" t="str">
        <f t="shared" si="153"/>
        <v/>
      </c>
      <c r="CT838" t="str">
        <f>IF(L838="Y","tissue","")</f>
        <v/>
      </c>
      <c r="CU838" t="str">
        <f>IF(L838="Y","in collection","")</f>
        <v/>
      </c>
      <c r="CV838" t="str">
        <f>IF(L838="Y","dessicated","")</f>
        <v/>
      </c>
    </row>
    <row r="839" spans="1:100" ht="16.5" x14ac:dyDescent="0.3">
      <c r="A839" s="7"/>
      <c r="B839" s="19"/>
      <c r="C839" s="19"/>
      <c r="D839" s="19"/>
      <c r="E839" s="19"/>
      <c r="F839" s="19"/>
      <c r="G839" s="10"/>
      <c r="H839" s="14"/>
      <c r="I839" s="19"/>
      <c r="J839" s="19"/>
      <c r="K839" s="10"/>
      <c r="L839" s="19"/>
      <c r="M839" s="19"/>
      <c r="N839" s="19"/>
      <c r="O839" s="19"/>
      <c r="P839" s="19"/>
      <c r="Q839" s="24"/>
      <c r="R839" s="14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29"/>
      <c r="AL839" s="29"/>
      <c r="AM839" s="7"/>
      <c r="AN839" s="7"/>
      <c r="AO839" s="7"/>
      <c r="AP839" s="19"/>
      <c r="AQ839" s="19"/>
      <c r="AR839" s="19"/>
      <c r="AS839" s="14"/>
      <c r="AT839" s="19"/>
      <c r="AU839" s="19"/>
      <c r="AV839" s="19"/>
      <c r="AW839" s="14"/>
      <c r="AX839" s="19"/>
      <c r="AY839" s="19"/>
      <c r="AZ839" s="19"/>
      <c r="BA839" s="19"/>
      <c r="BB839" s="19"/>
      <c r="BC839" s="19"/>
      <c r="BD839" s="19"/>
      <c r="BE839" s="19"/>
      <c r="BF839" s="14"/>
      <c r="BG839" s="35" t="str">
        <f>IF(BB839&lt;&gt;"","&lt;a href='https://www.inaturalist.org/observations/"&amp;BB839&amp;" 'target='_blank' style='color: blue'&gt;iNaturalist Record: "&amp;BB839&amp;"&lt;/a&gt; ","")</f>
        <v/>
      </c>
      <c r="BH839" s="36" t="str">
        <f>IF(AT839&lt;&gt;"",AT839&amp;". ","")</f>
        <v/>
      </c>
      <c r="BI839" s="36" t="str">
        <f>IF(AV839&lt;&gt;"","Land use/disturbance history: "&amp;AV839&amp;". ","")</f>
        <v/>
      </c>
      <c r="BJ839" s="36" t="str">
        <f>IF(AW839&lt;&gt;"","Slope in degrees: "&amp;AW839&amp;". ","")</f>
        <v/>
      </c>
      <c r="BK839" s="36" t="str">
        <f>IF(AX839&lt;&gt;"","Slope aspect: "&amp;AX839&amp;". ","")</f>
        <v/>
      </c>
      <c r="BL839" s="36" t="str">
        <f>IF(AY839&lt;&gt;"","Soil description: "&amp;AY839&amp;". ","")</f>
        <v/>
      </c>
      <c r="BM839" s="36" t="str">
        <f>IF(BA839&lt;&gt;"","Terrain: "&amp;BA839&amp;". ","")</f>
        <v/>
      </c>
      <c r="BN839" s="36" t="str">
        <f t="shared" si="143"/>
        <v/>
      </c>
      <c r="BO839" t="str">
        <f t="shared" si="144"/>
        <v/>
      </c>
      <c r="BP839" t="str">
        <f>IF(BD839&lt;&gt;"","Permit: "&amp;BD839,"")</f>
        <v/>
      </c>
      <c r="BQ839" s="41" t="str">
        <f>IF(AA839="Abundant","Estimated frequency within viewshed: Abundant (&gt;500).",IF(AA839="Common","Estimated frequency within viewshed: Common (101-500).",IF(AA839="Frequent","Estimated frequency within viewshed: Frequent (11-100).",IF(AA839="Occasional","Estimated frequency within viewshed: Occasional (6-10).",IF(AA839="Rare","Estimated frequency within viewshed: Rare (1-5).","")))))</f>
        <v/>
      </c>
      <c r="BR839" s="41" t="str">
        <f>IF(B839&lt;&gt;"",B839&amp;". ","")</f>
        <v/>
      </c>
      <c r="BS839" s="41" t="str">
        <f>IF(M839="Same individual","Tissue sample collected.",IF(M839="Same population","Tissue sample collected from another individual in the same population.",""))</f>
        <v/>
      </c>
      <c r="BT839" s="41" t="str">
        <f>IF(R839&lt;&gt;"","Seed sample collected from "&amp;R839&amp;" plants within the same population.","")</f>
        <v/>
      </c>
      <c r="BU839" s="41" t="str">
        <f>IF(AB839&lt;&gt;"",AB839&amp;". ","")</f>
        <v/>
      </c>
      <c r="BV839" s="41" t="str">
        <f>IF(AE839&lt;&gt;"","Landowner: "&amp;AE839&amp;".","")</f>
        <v/>
      </c>
      <c r="BW839" s="41" t="str">
        <f>IF(AF839&lt;&gt;"","Element Occurrence ID: "&amp;AF839&amp;".","")</f>
        <v/>
      </c>
      <c r="BX839" s="41" t="str">
        <f t="shared" si="145"/>
        <v/>
      </c>
      <c r="BY839" t="str">
        <f t="shared" si="146"/>
        <v/>
      </c>
      <c r="BZ839" s="41" t="str">
        <f t="shared" si="147"/>
        <v/>
      </c>
      <c r="CA839" t="str">
        <f t="shared" si="148"/>
        <v/>
      </c>
      <c r="CB839" s="41" t="str">
        <f>IF(AU839&lt;&gt;"","Area immediately surrounding specimen: "&amp;AU839&amp;".","")</f>
        <v/>
      </c>
      <c r="CC839" s="41" t="str">
        <f>IF(T839&lt;&gt;"","Habit: "&amp;T839&amp;".","")</f>
        <v/>
      </c>
      <c r="CD839" s="41" t="str">
        <f>IF(U839&lt;&gt;"","Life history habit: "&amp;U839&amp;".","")</f>
        <v/>
      </c>
      <c r="CE839" s="41" t="str">
        <f>IF(V839&lt;&gt;"","Graminoid habit: "&amp;V839&amp;".","")</f>
        <v/>
      </c>
      <c r="CF839" s="41" t="str">
        <f>IF(W839&lt;&gt;"","Flower color: "&amp;W839&amp;".","")</f>
        <v/>
      </c>
      <c r="CG839" s="41" t="str">
        <f>IF(X839&lt;&gt;"","Height in centimeters: "&amp;X839&amp;".","")</f>
        <v/>
      </c>
      <c r="CH839" s="41" t="str">
        <f>IF(Y839&lt;&gt;"",Y839&amp;".","")</f>
        <v/>
      </c>
      <c r="CI839" s="41" t="str">
        <f t="shared" si="149"/>
        <v/>
      </c>
      <c r="CJ839" t="str">
        <f t="shared" si="150"/>
        <v/>
      </c>
      <c r="CK839" s="41" t="str">
        <f>IF(T839&lt;&gt;"","''habit'':"&amp;"''"&amp;T839&amp;"'',","")</f>
        <v/>
      </c>
      <c r="CL839" s="41" t="str">
        <f>IF(U839&lt;&gt;"","''life cycle habit'':"&amp;"''"&amp;U839&amp;"'',","")</f>
        <v/>
      </c>
      <c r="CM839" s="41" t="str">
        <f>IF(V839&lt;&gt;"","''graminoidHabit'':"&amp;"''"&amp;V839&amp;"'',","")</f>
        <v/>
      </c>
      <c r="CN839" s="41" t="str">
        <f>IF(W839&lt;&gt;"","''flower color'':"&amp;"''"&amp;W839&amp;"'',","")</f>
        <v/>
      </c>
      <c r="CO839" s="41" t="str">
        <f>IF(X839&lt;&gt;"","''heightInCentimeters'':"&amp;X839&amp;",","")</f>
        <v/>
      </c>
      <c r="CP839" s="41" t="str">
        <f>IF(Y839&lt;&gt;"",Y839,"")</f>
        <v/>
      </c>
      <c r="CQ839" s="41" t="str">
        <f t="shared" si="151"/>
        <v/>
      </c>
      <c r="CR839" s="42" t="str">
        <f t="shared" si="152"/>
        <v/>
      </c>
      <c r="CS839" t="str">
        <f t="shared" si="153"/>
        <v/>
      </c>
      <c r="CT839" t="str">
        <f>IF(L839="Y","tissue","")</f>
        <v/>
      </c>
      <c r="CU839" t="str">
        <f>IF(L839="Y","in collection","")</f>
        <v/>
      </c>
      <c r="CV839" t="str">
        <f>IF(L839="Y","dessicated","")</f>
        <v/>
      </c>
    </row>
    <row r="840" spans="1:100" ht="16.5" x14ac:dyDescent="0.3">
      <c r="A840" s="7"/>
      <c r="B840" s="19"/>
      <c r="C840" s="19"/>
      <c r="D840" s="19"/>
      <c r="E840" s="19"/>
      <c r="F840" s="19"/>
      <c r="G840" s="10"/>
      <c r="H840" s="14"/>
      <c r="I840" s="19"/>
      <c r="J840" s="19"/>
      <c r="K840" s="10"/>
      <c r="L840" s="19"/>
      <c r="M840" s="19"/>
      <c r="N840" s="19"/>
      <c r="O840" s="19"/>
      <c r="P840" s="19"/>
      <c r="Q840" s="24"/>
      <c r="R840" s="14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29"/>
      <c r="AL840" s="29"/>
      <c r="AM840" s="7"/>
      <c r="AN840" s="7"/>
      <c r="AO840" s="7"/>
      <c r="AP840" s="19"/>
      <c r="AQ840" s="19"/>
      <c r="AR840" s="19"/>
      <c r="AS840" s="14"/>
      <c r="AT840" s="19"/>
      <c r="AU840" s="19"/>
      <c r="AV840" s="19"/>
      <c r="AW840" s="14"/>
      <c r="AX840" s="19"/>
      <c r="AY840" s="19"/>
      <c r="AZ840" s="19"/>
      <c r="BA840" s="19"/>
      <c r="BB840" s="19"/>
      <c r="BC840" s="19"/>
      <c r="BD840" s="19"/>
      <c r="BE840" s="19"/>
      <c r="BF840" s="14"/>
      <c r="BG840" s="35" t="str">
        <f>IF(BB840&lt;&gt;"","&lt;a href='https://www.inaturalist.org/observations/"&amp;BB840&amp;" 'target='_blank' style='color: blue'&gt;iNaturalist Record: "&amp;BB840&amp;"&lt;/a&gt; ","")</f>
        <v/>
      </c>
      <c r="BH840" s="36" t="str">
        <f>IF(AT840&lt;&gt;"",AT840&amp;". ","")</f>
        <v/>
      </c>
      <c r="BI840" s="36" t="str">
        <f>IF(AV840&lt;&gt;"","Land use/disturbance history: "&amp;AV840&amp;". ","")</f>
        <v/>
      </c>
      <c r="BJ840" s="36" t="str">
        <f>IF(AW840&lt;&gt;"","Slope in degrees: "&amp;AW840&amp;". ","")</f>
        <v/>
      </c>
      <c r="BK840" s="36" t="str">
        <f>IF(AX840&lt;&gt;"","Slope aspect: "&amp;AX840&amp;". ","")</f>
        <v/>
      </c>
      <c r="BL840" s="36" t="str">
        <f>IF(AY840&lt;&gt;"","Soil description: "&amp;AY840&amp;". ","")</f>
        <v/>
      </c>
      <c r="BM840" s="36" t="str">
        <f>IF(BA840&lt;&gt;"","Terrain: "&amp;BA840&amp;". ","")</f>
        <v/>
      </c>
      <c r="BN840" s="36" t="str">
        <f t="shared" si="143"/>
        <v/>
      </c>
      <c r="BO840" t="str">
        <f t="shared" si="144"/>
        <v/>
      </c>
      <c r="BP840" t="str">
        <f>IF(BD840&lt;&gt;"","Permit: "&amp;BD840,"")</f>
        <v/>
      </c>
      <c r="BQ840" s="41" t="str">
        <f>IF(AA840="Abundant","Estimated frequency within viewshed: Abundant (&gt;500).",IF(AA840="Common","Estimated frequency within viewshed: Common (101-500).",IF(AA840="Frequent","Estimated frequency within viewshed: Frequent (11-100).",IF(AA840="Occasional","Estimated frequency within viewshed: Occasional (6-10).",IF(AA840="Rare","Estimated frequency within viewshed: Rare (1-5).","")))))</f>
        <v/>
      </c>
      <c r="BR840" s="41" t="str">
        <f>IF(B840&lt;&gt;"",B840&amp;". ","")</f>
        <v/>
      </c>
      <c r="BS840" s="41" t="str">
        <f>IF(M840="Same individual","Tissue sample collected.",IF(M840="Same population","Tissue sample collected from another individual in the same population.",""))</f>
        <v/>
      </c>
      <c r="BT840" s="41" t="str">
        <f>IF(R840&lt;&gt;"","Seed sample collected from "&amp;R840&amp;" plants within the same population.","")</f>
        <v/>
      </c>
      <c r="BU840" s="41" t="str">
        <f>IF(AB840&lt;&gt;"",AB840&amp;". ","")</f>
        <v/>
      </c>
      <c r="BV840" s="41" t="str">
        <f>IF(AE840&lt;&gt;"","Landowner: "&amp;AE840&amp;".","")</f>
        <v/>
      </c>
      <c r="BW840" s="41" t="str">
        <f>IF(AF840&lt;&gt;"","Element Occurrence ID: "&amp;AF840&amp;".","")</f>
        <v/>
      </c>
      <c r="BX840" s="41" t="str">
        <f t="shared" si="145"/>
        <v/>
      </c>
      <c r="BY840" t="str">
        <f t="shared" si="146"/>
        <v/>
      </c>
      <c r="BZ840" s="41" t="str">
        <f t="shared" si="147"/>
        <v/>
      </c>
      <c r="CA840" t="str">
        <f t="shared" si="148"/>
        <v/>
      </c>
      <c r="CB840" s="41" t="str">
        <f>IF(AU840&lt;&gt;"","Area immediately surrounding specimen: "&amp;AU840&amp;".","")</f>
        <v/>
      </c>
      <c r="CC840" s="41" t="str">
        <f>IF(T840&lt;&gt;"","Habit: "&amp;T840&amp;".","")</f>
        <v/>
      </c>
      <c r="CD840" s="41" t="str">
        <f>IF(U840&lt;&gt;"","Life history habit: "&amp;U840&amp;".","")</f>
        <v/>
      </c>
      <c r="CE840" s="41" t="str">
        <f>IF(V840&lt;&gt;"","Graminoid habit: "&amp;V840&amp;".","")</f>
        <v/>
      </c>
      <c r="CF840" s="41" t="str">
        <f>IF(W840&lt;&gt;"","Flower color: "&amp;W840&amp;".","")</f>
        <v/>
      </c>
      <c r="CG840" s="41" t="str">
        <f>IF(X840&lt;&gt;"","Height in centimeters: "&amp;X840&amp;".","")</f>
        <v/>
      </c>
      <c r="CH840" s="41" t="str">
        <f>IF(Y840&lt;&gt;"",Y840&amp;".","")</f>
        <v/>
      </c>
      <c r="CI840" s="41" t="str">
        <f t="shared" si="149"/>
        <v/>
      </c>
      <c r="CJ840" t="str">
        <f t="shared" si="150"/>
        <v/>
      </c>
      <c r="CK840" s="41" t="str">
        <f>IF(T840&lt;&gt;"","''habit'':"&amp;"''"&amp;T840&amp;"'',","")</f>
        <v/>
      </c>
      <c r="CL840" s="41" t="str">
        <f>IF(U840&lt;&gt;"","''life cycle habit'':"&amp;"''"&amp;U840&amp;"'',","")</f>
        <v/>
      </c>
      <c r="CM840" s="41" t="str">
        <f>IF(V840&lt;&gt;"","''graminoidHabit'':"&amp;"''"&amp;V840&amp;"'',","")</f>
        <v/>
      </c>
      <c r="CN840" s="41" t="str">
        <f>IF(W840&lt;&gt;"","''flower color'':"&amp;"''"&amp;W840&amp;"'',","")</f>
        <v/>
      </c>
      <c r="CO840" s="41" t="str">
        <f>IF(X840&lt;&gt;"","''heightInCentimeters'':"&amp;X840&amp;",","")</f>
        <v/>
      </c>
      <c r="CP840" s="41" t="str">
        <f>IF(Y840&lt;&gt;"",Y840,"")</f>
        <v/>
      </c>
      <c r="CQ840" s="41" t="str">
        <f t="shared" si="151"/>
        <v/>
      </c>
      <c r="CR840" s="42" t="str">
        <f t="shared" si="152"/>
        <v/>
      </c>
      <c r="CS840" t="str">
        <f t="shared" si="153"/>
        <v/>
      </c>
      <c r="CT840" t="str">
        <f>IF(L840="Y","tissue","")</f>
        <v/>
      </c>
      <c r="CU840" t="str">
        <f>IF(L840="Y","in collection","")</f>
        <v/>
      </c>
      <c r="CV840" t="str">
        <f>IF(L840="Y","dessicated","")</f>
        <v/>
      </c>
    </row>
    <row r="841" spans="1:100" ht="16.5" x14ac:dyDescent="0.3">
      <c r="A841" s="7"/>
      <c r="B841" s="19"/>
      <c r="C841" s="19"/>
      <c r="D841" s="19"/>
      <c r="E841" s="19"/>
      <c r="F841" s="19"/>
      <c r="G841" s="10"/>
      <c r="H841" s="14"/>
      <c r="I841" s="19"/>
      <c r="J841" s="19"/>
      <c r="K841" s="10"/>
      <c r="L841" s="19"/>
      <c r="M841" s="19"/>
      <c r="N841" s="19"/>
      <c r="O841" s="19"/>
      <c r="P841" s="19"/>
      <c r="Q841" s="24"/>
      <c r="R841" s="14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29"/>
      <c r="AL841" s="29"/>
      <c r="AM841" s="7"/>
      <c r="AN841" s="7"/>
      <c r="AO841" s="7"/>
      <c r="AP841" s="19"/>
      <c r="AQ841" s="19"/>
      <c r="AR841" s="19"/>
      <c r="AS841" s="14"/>
      <c r="AT841" s="19"/>
      <c r="AU841" s="19"/>
      <c r="AV841" s="19"/>
      <c r="AW841" s="14"/>
      <c r="AX841" s="19"/>
      <c r="AY841" s="19"/>
      <c r="AZ841" s="19"/>
      <c r="BA841" s="19"/>
      <c r="BB841" s="19"/>
      <c r="BC841" s="19"/>
      <c r="BD841" s="19"/>
      <c r="BE841" s="19"/>
      <c r="BF841" s="14"/>
      <c r="BG841" s="35" t="str">
        <f>IF(BB841&lt;&gt;"","&lt;a href='https://www.inaturalist.org/observations/"&amp;BB841&amp;" 'target='_blank' style='color: blue'&gt;iNaturalist Record: "&amp;BB841&amp;"&lt;/a&gt; ","")</f>
        <v/>
      </c>
      <c r="BH841" s="36" t="str">
        <f>IF(AT841&lt;&gt;"",AT841&amp;". ","")</f>
        <v/>
      </c>
      <c r="BI841" s="36" t="str">
        <f>IF(AV841&lt;&gt;"","Land use/disturbance history: "&amp;AV841&amp;". ","")</f>
        <v/>
      </c>
      <c r="BJ841" s="36" t="str">
        <f>IF(AW841&lt;&gt;"","Slope in degrees: "&amp;AW841&amp;". ","")</f>
        <v/>
      </c>
      <c r="BK841" s="36" t="str">
        <f>IF(AX841&lt;&gt;"","Slope aspect: "&amp;AX841&amp;". ","")</f>
        <v/>
      </c>
      <c r="BL841" s="36" t="str">
        <f>IF(AY841&lt;&gt;"","Soil description: "&amp;AY841&amp;". ","")</f>
        <v/>
      </c>
      <c r="BM841" s="36" t="str">
        <f>IF(BA841&lt;&gt;"","Terrain: "&amp;BA841&amp;". ","")</f>
        <v/>
      </c>
      <c r="BN841" s="36" t="str">
        <f t="shared" si="143"/>
        <v/>
      </c>
      <c r="BO841" t="str">
        <f t="shared" si="144"/>
        <v/>
      </c>
      <c r="BP841" t="str">
        <f>IF(BD841&lt;&gt;"","Permit: "&amp;BD841,"")</f>
        <v/>
      </c>
      <c r="BQ841" s="41" t="str">
        <f>IF(AA841="Abundant","Estimated frequency within viewshed: Abundant (&gt;500).",IF(AA841="Common","Estimated frequency within viewshed: Common (101-500).",IF(AA841="Frequent","Estimated frequency within viewshed: Frequent (11-100).",IF(AA841="Occasional","Estimated frequency within viewshed: Occasional (6-10).",IF(AA841="Rare","Estimated frequency within viewshed: Rare (1-5).","")))))</f>
        <v/>
      </c>
      <c r="BR841" s="41" t="str">
        <f>IF(B841&lt;&gt;"",B841&amp;". ","")</f>
        <v/>
      </c>
      <c r="BS841" s="41" t="str">
        <f>IF(M841="Same individual","Tissue sample collected.",IF(M841="Same population","Tissue sample collected from another individual in the same population.",""))</f>
        <v/>
      </c>
      <c r="BT841" s="41" t="str">
        <f>IF(R841&lt;&gt;"","Seed sample collected from "&amp;R841&amp;" plants within the same population.","")</f>
        <v/>
      </c>
      <c r="BU841" s="41" t="str">
        <f>IF(AB841&lt;&gt;"",AB841&amp;". ","")</f>
        <v/>
      </c>
      <c r="BV841" s="41" t="str">
        <f>IF(AE841&lt;&gt;"","Landowner: "&amp;AE841&amp;".","")</f>
        <v/>
      </c>
      <c r="BW841" s="41" t="str">
        <f>IF(AF841&lt;&gt;"","Element Occurrence ID: "&amp;AF841&amp;".","")</f>
        <v/>
      </c>
      <c r="BX841" s="41" t="str">
        <f t="shared" si="145"/>
        <v/>
      </c>
      <c r="BY841" t="str">
        <f t="shared" si="146"/>
        <v/>
      </c>
      <c r="BZ841" s="41" t="str">
        <f t="shared" si="147"/>
        <v/>
      </c>
      <c r="CA841" t="str">
        <f t="shared" si="148"/>
        <v/>
      </c>
      <c r="CB841" s="41" t="str">
        <f>IF(AU841&lt;&gt;"","Area immediately surrounding specimen: "&amp;AU841&amp;".","")</f>
        <v/>
      </c>
      <c r="CC841" s="41" t="str">
        <f>IF(T841&lt;&gt;"","Habit: "&amp;T841&amp;".","")</f>
        <v/>
      </c>
      <c r="CD841" s="41" t="str">
        <f>IF(U841&lt;&gt;"","Life history habit: "&amp;U841&amp;".","")</f>
        <v/>
      </c>
      <c r="CE841" s="41" t="str">
        <f>IF(V841&lt;&gt;"","Graminoid habit: "&amp;V841&amp;".","")</f>
        <v/>
      </c>
      <c r="CF841" s="41" t="str">
        <f>IF(W841&lt;&gt;"","Flower color: "&amp;W841&amp;".","")</f>
        <v/>
      </c>
      <c r="CG841" s="41" t="str">
        <f>IF(X841&lt;&gt;"","Height in centimeters: "&amp;X841&amp;".","")</f>
        <v/>
      </c>
      <c r="CH841" s="41" t="str">
        <f>IF(Y841&lt;&gt;"",Y841&amp;".","")</f>
        <v/>
      </c>
      <c r="CI841" s="41" t="str">
        <f t="shared" si="149"/>
        <v/>
      </c>
      <c r="CJ841" t="str">
        <f t="shared" si="150"/>
        <v/>
      </c>
      <c r="CK841" s="41" t="str">
        <f>IF(T841&lt;&gt;"","''habit'':"&amp;"''"&amp;T841&amp;"'',","")</f>
        <v/>
      </c>
      <c r="CL841" s="41" t="str">
        <f>IF(U841&lt;&gt;"","''life cycle habit'':"&amp;"''"&amp;U841&amp;"'',","")</f>
        <v/>
      </c>
      <c r="CM841" s="41" t="str">
        <f>IF(V841&lt;&gt;"","''graminoidHabit'':"&amp;"''"&amp;V841&amp;"'',","")</f>
        <v/>
      </c>
      <c r="CN841" s="41" t="str">
        <f>IF(W841&lt;&gt;"","''flower color'':"&amp;"''"&amp;W841&amp;"'',","")</f>
        <v/>
      </c>
      <c r="CO841" s="41" t="str">
        <f>IF(X841&lt;&gt;"","''heightInCentimeters'':"&amp;X841&amp;",","")</f>
        <v/>
      </c>
      <c r="CP841" s="41" t="str">
        <f>IF(Y841&lt;&gt;"",Y841,"")</f>
        <v/>
      </c>
      <c r="CQ841" s="41" t="str">
        <f t="shared" si="151"/>
        <v/>
      </c>
      <c r="CR841" s="42" t="str">
        <f t="shared" si="152"/>
        <v/>
      </c>
      <c r="CS841" t="str">
        <f t="shared" si="153"/>
        <v/>
      </c>
      <c r="CT841" t="str">
        <f>IF(L841="Y","tissue","")</f>
        <v/>
      </c>
      <c r="CU841" t="str">
        <f>IF(L841="Y","in collection","")</f>
        <v/>
      </c>
      <c r="CV841" t="str">
        <f>IF(L841="Y","dessicated","")</f>
        <v/>
      </c>
    </row>
    <row r="842" spans="1:100" ht="16.5" x14ac:dyDescent="0.3">
      <c r="A842" s="7"/>
      <c r="B842" s="19"/>
      <c r="C842" s="19"/>
      <c r="D842" s="19"/>
      <c r="E842" s="19"/>
      <c r="F842" s="19"/>
      <c r="G842" s="10"/>
      <c r="H842" s="14"/>
      <c r="I842" s="19"/>
      <c r="J842" s="19"/>
      <c r="K842" s="10"/>
      <c r="L842" s="19"/>
      <c r="M842" s="19"/>
      <c r="N842" s="19"/>
      <c r="O842" s="19"/>
      <c r="P842" s="19"/>
      <c r="Q842" s="24"/>
      <c r="R842" s="14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29"/>
      <c r="AL842" s="29"/>
      <c r="AM842" s="7"/>
      <c r="AN842" s="7"/>
      <c r="AO842" s="7"/>
      <c r="AP842" s="19"/>
      <c r="AQ842" s="19"/>
      <c r="AR842" s="19"/>
      <c r="AS842" s="14"/>
      <c r="AT842" s="19"/>
      <c r="AU842" s="19"/>
      <c r="AV842" s="19"/>
      <c r="AW842" s="14"/>
      <c r="AX842" s="19"/>
      <c r="AY842" s="19"/>
      <c r="AZ842" s="19"/>
      <c r="BA842" s="19"/>
      <c r="BB842" s="19"/>
      <c r="BC842" s="19"/>
      <c r="BD842" s="19"/>
      <c r="BE842" s="19"/>
      <c r="BF842" s="14"/>
      <c r="BG842" s="35" t="str">
        <f>IF(BB842&lt;&gt;"","&lt;a href='https://www.inaturalist.org/observations/"&amp;BB842&amp;" 'target='_blank' style='color: blue'&gt;iNaturalist Record: "&amp;BB842&amp;"&lt;/a&gt; ","")</f>
        <v/>
      </c>
      <c r="BH842" s="36" t="str">
        <f>IF(AT842&lt;&gt;"",AT842&amp;". ","")</f>
        <v/>
      </c>
      <c r="BI842" s="36" t="str">
        <f>IF(AV842&lt;&gt;"","Land use/disturbance history: "&amp;AV842&amp;". ","")</f>
        <v/>
      </c>
      <c r="BJ842" s="36" t="str">
        <f>IF(AW842&lt;&gt;"","Slope in degrees: "&amp;AW842&amp;". ","")</f>
        <v/>
      </c>
      <c r="BK842" s="36" t="str">
        <f>IF(AX842&lt;&gt;"","Slope aspect: "&amp;AX842&amp;". ","")</f>
        <v/>
      </c>
      <c r="BL842" s="36" t="str">
        <f>IF(AY842&lt;&gt;"","Soil description: "&amp;AY842&amp;". ","")</f>
        <v/>
      </c>
      <c r="BM842" s="36" t="str">
        <f>IF(BA842&lt;&gt;"","Terrain: "&amp;BA842&amp;". ","")</f>
        <v/>
      </c>
      <c r="BN842" s="36" t="str">
        <f t="shared" si="143"/>
        <v/>
      </c>
      <c r="BO842" t="str">
        <f t="shared" si="144"/>
        <v/>
      </c>
      <c r="BP842" t="str">
        <f>IF(BD842&lt;&gt;"","Permit: "&amp;BD842,"")</f>
        <v/>
      </c>
      <c r="BQ842" s="41" t="str">
        <f>IF(AA842="Abundant","Estimated frequency within viewshed: Abundant (&gt;500).",IF(AA842="Common","Estimated frequency within viewshed: Common (101-500).",IF(AA842="Frequent","Estimated frequency within viewshed: Frequent (11-100).",IF(AA842="Occasional","Estimated frequency within viewshed: Occasional (6-10).",IF(AA842="Rare","Estimated frequency within viewshed: Rare (1-5).","")))))</f>
        <v/>
      </c>
      <c r="BR842" s="41" t="str">
        <f>IF(B842&lt;&gt;"",B842&amp;". ","")</f>
        <v/>
      </c>
      <c r="BS842" s="41" t="str">
        <f>IF(M842="Same individual","Tissue sample collected.",IF(M842="Same population","Tissue sample collected from another individual in the same population.",""))</f>
        <v/>
      </c>
      <c r="BT842" s="41" t="str">
        <f>IF(R842&lt;&gt;"","Seed sample collected from "&amp;R842&amp;" plants within the same population.","")</f>
        <v/>
      </c>
      <c r="BU842" s="41" t="str">
        <f>IF(AB842&lt;&gt;"",AB842&amp;". ","")</f>
        <v/>
      </c>
      <c r="BV842" s="41" t="str">
        <f>IF(AE842&lt;&gt;"","Landowner: "&amp;AE842&amp;".","")</f>
        <v/>
      </c>
      <c r="BW842" s="41" t="str">
        <f>IF(AF842&lt;&gt;"","Element Occurrence ID: "&amp;AF842&amp;".","")</f>
        <v/>
      </c>
      <c r="BX842" s="41" t="str">
        <f t="shared" si="145"/>
        <v/>
      </c>
      <c r="BY842" t="str">
        <f t="shared" si="146"/>
        <v/>
      </c>
      <c r="BZ842" s="41" t="str">
        <f t="shared" si="147"/>
        <v/>
      </c>
      <c r="CA842" t="str">
        <f t="shared" si="148"/>
        <v/>
      </c>
      <c r="CB842" s="41" t="str">
        <f>IF(AU842&lt;&gt;"","Area immediately surrounding specimen: "&amp;AU842&amp;".","")</f>
        <v/>
      </c>
      <c r="CC842" s="41" t="str">
        <f>IF(T842&lt;&gt;"","Habit: "&amp;T842&amp;".","")</f>
        <v/>
      </c>
      <c r="CD842" s="41" t="str">
        <f>IF(U842&lt;&gt;"","Life history habit: "&amp;U842&amp;".","")</f>
        <v/>
      </c>
      <c r="CE842" s="41" t="str">
        <f>IF(V842&lt;&gt;"","Graminoid habit: "&amp;V842&amp;".","")</f>
        <v/>
      </c>
      <c r="CF842" s="41" t="str">
        <f>IF(W842&lt;&gt;"","Flower color: "&amp;W842&amp;".","")</f>
        <v/>
      </c>
      <c r="CG842" s="41" t="str">
        <f>IF(X842&lt;&gt;"","Height in centimeters: "&amp;X842&amp;".","")</f>
        <v/>
      </c>
      <c r="CH842" s="41" t="str">
        <f>IF(Y842&lt;&gt;"",Y842&amp;".","")</f>
        <v/>
      </c>
      <c r="CI842" s="41" t="str">
        <f t="shared" si="149"/>
        <v/>
      </c>
      <c r="CJ842" t="str">
        <f t="shared" si="150"/>
        <v/>
      </c>
      <c r="CK842" s="41" t="str">
        <f>IF(T842&lt;&gt;"","''habit'':"&amp;"''"&amp;T842&amp;"'',","")</f>
        <v/>
      </c>
      <c r="CL842" s="41" t="str">
        <f>IF(U842&lt;&gt;"","''life cycle habit'':"&amp;"''"&amp;U842&amp;"'',","")</f>
        <v/>
      </c>
      <c r="CM842" s="41" t="str">
        <f>IF(V842&lt;&gt;"","''graminoidHabit'':"&amp;"''"&amp;V842&amp;"'',","")</f>
        <v/>
      </c>
      <c r="CN842" s="41" t="str">
        <f>IF(W842&lt;&gt;"","''flower color'':"&amp;"''"&amp;W842&amp;"'',","")</f>
        <v/>
      </c>
      <c r="CO842" s="41" t="str">
        <f>IF(X842&lt;&gt;"","''heightInCentimeters'':"&amp;X842&amp;",","")</f>
        <v/>
      </c>
      <c r="CP842" s="41" t="str">
        <f>IF(Y842&lt;&gt;"",Y842,"")</f>
        <v/>
      </c>
      <c r="CQ842" s="41" t="str">
        <f t="shared" si="151"/>
        <v/>
      </c>
      <c r="CR842" s="42" t="str">
        <f t="shared" si="152"/>
        <v/>
      </c>
      <c r="CS842" t="str">
        <f t="shared" si="153"/>
        <v/>
      </c>
      <c r="CT842" t="str">
        <f>IF(L842="Y","tissue","")</f>
        <v/>
      </c>
      <c r="CU842" t="str">
        <f>IF(L842="Y","in collection","")</f>
        <v/>
      </c>
      <c r="CV842" t="str">
        <f>IF(L842="Y","dessicated","")</f>
        <v/>
      </c>
    </row>
    <row r="843" spans="1:100" ht="16.5" x14ac:dyDescent="0.3">
      <c r="A843" s="7"/>
      <c r="B843" s="19"/>
      <c r="C843" s="19"/>
      <c r="D843" s="19"/>
      <c r="E843" s="19"/>
      <c r="F843" s="19"/>
      <c r="G843" s="10"/>
      <c r="H843" s="14"/>
      <c r="I843" s="19"/>
      <c r="J843" s="19"/>
      <c r="K843" s="10"/>
      <c r="L843" s="19"/>
      <c r="M843" s="19"/>
      <c r="N843" s="19"/>
      <c r="O843" s="19"/>
      <c r="P843" s="19"/>
      <c r="Q843" s="24"/>
      <c r="R843" s="14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29"/>
      <c r="AL843" s="29"/>
      <c r="AM843" s="7"/>
      <c r="AN843" s="7"/>
      <c r="AO843" s="7"/>
      <c r="AP843" s="19"/>
      <c r="AQ843" s="19"/>
      <c r="AR843" s="19"/>
      <c r="AS843" s="14"/>
      <c r="AT843" s="19"/>
      <c r="AU843" s="19"/>
      <c r="AV843" s="19"/>
      <c r="AW843" s="14"/>
      <c r="AX843" s="19"/>
      <c r="AY843" s="19"/>
      <c r="AZ843" s="19"/>
      <c r="BA843" s="19"/>
      <c r="BB843" s="19"/>
      <c r="BC843" s="19"/>
      <c r="BD843" s="19"/>
      <c r="BE843" s="19"/>
      <c r="BF843" s="14"/>
      <c r="BG843" s="35" t="str">
        <f>IF(BB843&lt;&gt;"","&lt;a href='https://www.inaturalist.org/observations/"&amp;BB843&amp;" 'target='_blank' style='color: blue'&gt;iNaturalist Record: "&amp;BB843&amp;"&lt;/a&gt; ","")</f>
        <v/>
      </c>
      <c r="BH843" s="36" t="str">
        <f>IF(AT843&lt;&gt;"",AT843&amp;". ","")</f>
        <v/>
      </c>
      <c r="BI843" s="36" t="str">
        <f>IF(AV843&lt;&gt;"","Land use/disturbance history: "&amp;AV843&amp;". ","")</f>
        <v/>
      </c>
      <c r="BJ843" s="36" t="str">
        <f>IF(AW843&lt;&gt;"","Slope in degrees: "&amp;AW843&amp;". ","")</f>
        <v/>
      </c>
      <c r="BK843" s="36" t="str">
        <f>IF(AX843&lt;&gt;"","Slope aspect: "&amp;AX843&amp;". ","")</f>
        <v/>
      </c>
      <c r="BL843" s="36" t="str">
        <f>IF(AY843&lt;&gt;"","Soil description: "&amp;AY843&amp;". ","")</f>
        <v/>
      </c>
      <c r="BM843" s="36" t="str">
        <f>IF(BA843&lt;&gt;"","Terrain: "&amp;BA843&amp;". ","")</f>
        <v/>
      </c>
      <c r="BN843" s="36" t="str">
        <f t="shared" si="143"/>
        <v/>
      </c>
      <c r="BO843" t="str">
        <f t="shared" si="144"/>
        <v/>
      </c>
      <c r="BP843" t="str">
        <f>IF(BD843&lt;&gt;"","Permit: "&amp;BD843,"")</f>
        <v/>
      </c>
      <c r="BQ843" s="41" t="str">
        <f>IF(AA843="Abundant","Estimated frequency within viewshed: Abundant (&gt;500).",IF(AA843="Common","Estimated frequency within viewshed: Common (101-500).",IF(AA843="Frequent","Estimated frequency within viewshed: Frequent (11-100).",IF(AA843="Occasional","Estimated frequency within viewshed: Occasional (6-10).",IF(AA843="Rare","Estimated frequency within viewshed: Rare (1-5).","")))))</f>
        <v/>
      </c>
      <c r="BR843" s="41" t="str">
        <f>IF(B843&lt;&gt;"",B843&amp;". ","")</f>
        <v/>
      </c>
      <c r="BS843" s="41" t="str">
        <f>IF(M843="Same individual","Tissue sample collected.",IF(M843="Same population","Tissue sample collected from another individual in the same population.",""))</f>
        <v/>
      </c>
      <c r="BT843" s="41" t="str">
        <f>IF(R843&lt;&gt;"","Seed sample collected from "&amp;R843&amp;" plants within the same population.","")</f>
        <v/>
      </c>
      <c r="BU843" s="41" t="str">
        <f>IF(AB843&lt;&gt;"",AB843&amp;". ","")</f>
        <v/>
      </c>
      <c r="BV843" s="41" t="str">
        <f>IF(AE843&lt;&gt;"","Landowner: "&amp;AE843&amp;".","")</f>
        <v/>
      </c>
      <c r="BW843" s="41" t="str">
        <f>IF(AF843&lt;&gt;"","Element Occurrence ID: "&amp;AF843&amp;".","")</f>
        <v/>
      </c>
      <c r="BX843" s="41" t="str">
        <f t="shared" si="145"/>
        <v/>
      </c>
      <c r="BY843" t="str">
        <f t="shared" si="146"/>
        <v/>
      </c>
      <c r="BZ843" s="41" t="str">
        <f t="shared" si="147"/>
        <v/>
      </c>
      <c r="CA843" t="str">
        <f t="shared" si="148"/>
        <v/>
      </c>
      <c r="CB843" s="41" t="str">
        <f>IF(AU843&lt;&gt;"","Area immediately surrounding specimen: "&amp;AU843&amp;".","")</f>
        <v/>
      </c>
      <c r="CC843" s="41" t="str">
        <f>IF(T843&lt;&gt;"","Habit: "&amp;T843&amp;".","")</f>
        <v/>
      </c>
      <c r="CD843" s="41" t="str">
        <f>IF(U843&lt;&gt;"","Life history habit: "&amp;U843&amp;".","")</f>
        <v/>
      </c>
      <c r="CE843" s="41" t="str">
        <f>IF(V843&lt;&gt;"","Graminoid habit: "&amp;V843&amp;".","")</f>
        <v/>
      </c>
      <c r="CF843" s="41" t="str">
        <f>IF(W843&lt;&gt;"","Flower color: "&amp;W843&amp;".","")</f>
        <v/>
      </c>
      <c r="CG843" s="41" t="str">
        <f>IF(X843&lt;&gt;"","Height in centimeters: "&amp;X843&amp;".","")</f>
        <v/>
      </c>
      <c r="CH843" s="41" t="str">
        <f>IF(Y843&lt;&gt;"",Y843&amp;".","")</f>
        <v/>
      </c>
      <c r="CI843" s="41" t="str">
        <f t="shared" si="149"/>
        <v/>
      </c>
      <c r="CJ843" t="str">
        <f t="shared" si="150"/>
        <v/>
      </c>
      <c r="CK843" s="41" t="str">
        <f>IF(T843&lt;&gt;"","''habit'':"&amp;"''"&amp;T843&amp;"'',","")</f>
        <v/>
      </c>
      <c r="CL843" s="41" t="str">
        <f>IF(U843&lt;&gt;"","''life cycle habit'':"&amp;"''"&amp;U843&amp;"'',","")</f>
        <v/>
      </c>
      <c r="CM843" s="41" t="str">
        <f>IF(V843&lt;&gt;"","''graminoidHabit'':"&amp;"''"&amp;V843&amp;"'',","")</f>
        <v/>
      </c>
      <c r="CN843" s="41" t="str">
        <f>IF(W843&lt;&gt;"","''flower color'':"&amp;"''"&amp;W843&amp;"'',","")</f>
        <v/>
      </c>
      <c r="CO843" s="41" t="str">
        <f>IF(X843&lt;&gt;"","''heightInCentimeters'':"&amp;X843&amp;",","")</f>
        <v/>
      </c>
      <c r="CP843" s="41" t="str">
        <f>IF(Y843&lt;&gt;"",Y843,"")</f>
        <v/>
      </c>
      <c r="CQ843" s="41" t="str">
        <f t="shared" si="151"/>
        <v/>
      </c>
      <c r="CR843" s="42" t="str">
        <f t="shared" si="152"/>
        <v/>
      </c>
      <c r="CS843" t="str">
        <f t="shared" si="153"/>
        <v/>
      </c>
      <c r="CT843" t="str">
        <f>IF(L843="Y","tissue","")</f>
        <v/>
      </c>
      <c r="CU843" t="str">
        <f>IF(L843="Y","in collection","")</f>
        <v/>
      </c>
      <c r="CV843" t="str">
        <f>IF(L843="Y","dessicated","")</f>
        <v/>
      </c>
    </row>
    <row r="844" spans="1:100" ht="16.5" x14ac:dyDescent="0.3">
      <c r="A844" s="7"/>
      <c r="B844" s="19"/>
      <c r="C844" s="19"/>
      <c r="D844" s="19"/>
      <c r="E844" s="19"/>
      <c r="F844" s="19"/>
      <c r="G844" s="10"/>
      <c r="H844" s="14"/>
      <c r="I844" s="19"/>
      <c r="J844" s="19"/>
      <c r="K844" s="10"/>
      <c r="L844" s="19"/>
      <c r="M844" s="19"/>
      <c r="N844" s="19"/>
      <c r="O844" s="19"/>
      <c r="P844" s="19"/>
      <c r="Q844" s="24"/>
      <c r="R844" s="14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29"/>
      <c r="AL844" s="29"/>
      <c r="AM844" s="7"/>
      <c r="AN844" s="7"/>
      <c r="AO844" s="7"/>
      <c r="AP844" s="19"/>
      <c r="AQ844" s="19"/>
      <c r="AR844" s="19"/>
      <c r="AS844" s="14"/>
      <c r="AT844" s="19"/>
      <c r="AU844" s="19"/>
      <c r="AV844" s="19"/>
      <c r="AW844" s="14"/>
      <c r="AX844" s="19"/>
      <c r="AY844" s="19"/>
      <c r="AZ844" s="19"/>
      <c r="BA844" s="19"/>
      <c r="BB844" s="19"/>
      <c r="BC844" s="19"/>
      <c r="BD844" s="19"/>
      <c r="BE844" s="19"/>
      <c r="BF844" s="14"/>
      <c r="BG844" s="35" t="str">
        <f>IF(BB844&lt;&gt;"","&lt;a href='https://www.inaturalist.org/observations/"&amp;BB844&amp;" 'target='_blank' style='color: blue'&gt;iNaturalist Record: "&amp;BB844&amp;"&lt;/a&gt; ","")</f>
        <v/>
      </c>
      <c r="BH844" s="36" t="str">
        <f>IF(AT844&lt;&gt;"",AT844&amp;". ","")</f>
        <v/>
      </c>
      <c r="BI844" s="36" t="str">
        <f>IF(AV844&lt;&gt;"","Land use/disturbance history: "&amp;AV844&amp;". ","")</f>
        <v/>
      </c>
      <c r="BJ844" s="36" t="str">
        <f>IF(AW844&lt;&gt;"","Slope in degrees: "&amp;AW844&amp;". ","")</f>
        <v/>
      </c>
      <c r="BK844" s="36" t="str">
        <f>IF(AX844&lt;&gt;"","Slope aspect: "&amp;AX844&amp;". ","")</f>
        <v/>
      </c>
      <c r="BL844" s="36" t="str">
        <f>IF(AY844&lt;&gt;"","Soil description: "&amp;AY844&amp;". ","")</f>
        <v/>
      </c>
      <c r="BM844" s="36" t="str">
        <f>IF(BA844&lt;&gt;"","Terrain: "&amp;BA844&amp;". ","")</f>
        <v/>
      </c>
      <c r="BN844" s="36" t="str">
        <f t="shared" si="143"/>
        <v/>
      </c>
      <c r="BO844" t="str">
        <f t="shared" si="144"/>
        <v/>
      </c>
      <c r="BP844" t="str">
        <f>IF(BD844&lt;&gt;"","Permit: "&amp;BD844,"")</f>
        <v/>
      </c>
      <c r="BQ844" s="41" t="str">
        <f>IF(AA844="Abundant","Estimated frequency within viewshed: Abundant (&gt;500).",IF(AA844="Common","Estimated frequency within viewshed: Common (101-500).",IF(AA844="Frequent","Estimated frequency within viewshed: Frequent (11-100).",IF(AA844="Occasional","Estimated frequency within viewshed: Occasional (6-10).",IF(AA844="Rare","Estimated frequency within viewshed: Rare (1-5).","")))))</f>
        <v/>
      </c>
      <c r="BR844" s="41" t="str">
        <f>IF(B844&lt;&gt;"",B844&amp;". ","")</f>
        <v/>
      </c>
      <c r="BS844" s="41" t="str">
        <f>IF(M844="Same individual","Tissue sample collected.",IF(M844="Same population","Tissue sample collected from another individual in the same population.",""))</f>
        <v/>
      </c>
      <c r="BT844" s="41" t="str">
        <f>IF(R844&lt;&gt;"","Seed sample collected from "&amp;R844&amp;" plants within the same population.","")</f>
        <v/>
      </c>
      <c r="BU844" s="41" t="str">
        <f>IF(AB844&lt;&gt;"",AB844&amp;". ","")</f>
        <v/>
      </c>
      <c r="BV844" s="41" t="str">
        <f>IF(AE844&lt;&gt;"","Landowner: "&amp;AE844&amp;".","")</f>
        <v/>
      </c>
      <c r="BW844" s="41" t="str">
        <f>IF(AF844&lt;&gt;"","Element Occurrence ID: "&amp;AF844&amp;".","")</f>
        <v/>
      </c>
      <c r="BX844" s="41" t="str">
        <f t="shared" si="145"/>
        <v/>
      </c>
      <c r="BY844" t="str">
        <f t="shared" si="146"/>
        <v/>
      </c>
      <c r="BZ844" s="41" t="str">
        <f t="shared" si="147"/>
        <v/>
      </c>
      <c r="CA844" t="str">
        <f t="shared" si="148"/>
        <v/>
      </c>
      <c r="CB844" s="41" t="str">
        <f>IF(AU844&lt;&gt;"","Area immediately surrounding specimen: "&amp;AU844&amp;".","")</f>
        <v/>
      </c>
      <c r="CC844" s="41" t="str">
        <f>IF(T844&lt;&gt;"","Habit: "&amp;T844&amp;".","")</f>
        <v/>
      </c>
      <c r="CD844" s="41" t="str">
        <f>IF(U844&lt;&gt;"","Life history habit: "&amp;U844&amp;".","")</f>
        <v/>
      </c>
      <c r="CE844" s="41" t="str">
        <f>IF(V844&lt;&gt;"","Graminoid habit: "&amp;V844&amp;".","")</f>
        <v/>
      </c>
      <c r="CF844" s="41" t="str">
        <f>IF(W844&lt;&gt;"","Flower color: "&amp;W844&amp;".","")</f>
        <v/>
      </c>
      <c r="CG844" s="41" t="str">
        <f>IF(X844&lt;&gt;"","Height in centimeters: "&amp;X844&amp;".","")</f>
        <v/>
      </c>
      <c r="CH844" s="41" t="str">
        <f>IF(Y844&lt;&gt;"",Y844&amp;".","")</f>
        <v/>
      </c>
      <c r="CI844" s="41" t="str">
        <f t="shared" si="149"/>
        <v/>
      </c>
      <c r="CJ844" t="str">
        <f t="shared" si="150"/>
        <v/>
      </c>
      <c r="CK844" s="41" t="str">
        <f>IF(T844&lt;&gt;"","''habit'':"&amp;"''"&amp;T844&amp;"'',","")</f>
        <v/>
      </c>
      <c r="CL844" s="41" t="str">
        <f>IF(U844&lt;&gt;"","''life cycle habit'':"&amp;"''"&amp;U844&amp;"'',","")</f>
        <v/>
      </c>
      <c r="CM844" s="41" t="str">
        <f>IF(V844&lt;&gt;"","''graminoidHabit'':"&amp;"''"&amp;V844&amp;"'',","")</f>
        <v/>
      </c>
      <c r="CN844" s="41" t="str">
        <f>IF(W844&lt;&gt;"","''flower color'':"&amp;"''"&amp;W844&amp;"'',","")</f>
        <v/>
      </c>
      <c r="CO844" s="41" t="str">
        <f>IF(X844&lt;&gt;"","''heightInCentimeters'':"&amp;X844&amp;",","")</f>
        <v/>
      </c>
      <c r="CP844" s="41" t="str">
        <f>IF(Y844&lt;&gt;"",Y844,"")</f>
        <v/>
      </c>
      <c r="CQ844" s="41" t="str">
        <f t="shared" si="151"/>
        <v/>
      </c>
      <c r="CR844" s="42" t="str">
        <f t="shared" si="152"/>
        <v/>
      </c>
      <c r="CS844" t="str">
        <f t="shared" si="153"/>
        <v/>
      </c>
      <c r="CT844" t="str">
        <f>IF(L844="Y","tissue","")</f>
        <v/>
      </c>
      <c r="CU844" t="str">
        <f>IF(L844="Y","in collection","")</f>
        <v/>
      </c>
      <c r="CV844" t="str">
        <f>IF(L844="Y","dessicated","")</f>
        <v/>
      </c>
    </row>
    <row r="845" spans="1:100" ht="16.5" x14ac:dyDescent="0.3">
      <c r="A845" s="7"/>
      <c r="B845" s="19"/>
      <c r="C845" s="19"/>
      <c r="D845" s="19"/>
      <c r="E845" s="19"/>
      <c r="F845" s="19"/>
      <c r="G845" s="10"/>
      <c r="H845" s="14"/>
      <c r="I845" s="19"/>
      <c r="J845" s="19"/>
      <c r="K845" s="10"/>
      <c r="L845" s="19"/>
      <c r="M845" s="19"/>
      <c r="N845" s="19"/>
      <c r="O845" s="19"/>
      <c r="P845" s="19"/>
      <c r="Q845" s="24"/>
      <c r="R845" s="14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29"/>
      <c r="AL845" s="29"/>
      <c r="AM845" s="7"/>
      <c r="AN845" s="7"/>
      <c r="AO845" s="7"/>
      <c r="AP845" s="19"/>
      <c r="AQ845" s="19"/>
      <c r="AR845" s="19"/>
      <c r="AS845" s="14"/>
      <c r="AT845" s="19"/>
      <c r="AU845" s="19"/>
      <c r="AV845" s="19"/>
      <c r="AW845" s="14"/>
      <c r="AX845" s="19"/>
      <c r="AY845" s="19"/>
      <c r="AZ845" s="19"/>
      <c r="BA845" s="19"/>
      <c r="BB845" s="19"/>
      <c r="BC845" s="19"/>
      <c r="BD845" s="19"/>
      <c r="BE845" s="19"/>
      <c r="BF845" s="14"/>
      <c r="BG845" s="35" t="str">
        <f>IF(BB845&lt;&gt;"","&lt;a href='https://www.inaturalist.org/observations/"&amp;BB845&amp;" 'target='_blank' style='color: blue'&gt;iNaturalist Record: "&amp;BB845&amp;"&lt;/a&gt; ","")</f>
        <v/>
      </c>
      <c r="BH845" s="36" t="str">
        <f>IF(AT845&lt;&gt;"",AT845&amp;". ","")</f>
        <v/>
      </c>
      <c r="BI845" s="36" t="str">
        <f>IF(AV845&lt;&gt;"","Land use/disturbance history: "&amp;AV845&amp;". ","")</f>
        <v/>
      </c>
      <c r="BJ845" s="36" t="str">
        <f>IF(AW845&lt;&gt;"","Slope in degrees: "&amp;AW845&amp;". ","")</f>
        <v/>
      </c>
      <c r="BK845" s="36" t="str">
        <f>IF(AX845&lt;&gt;"","Slope aspect: "&amp;AX845&amp;". ","")</f>
        <v/>
      </c>
      <c r="BL845" s="36" t="str">
        <f>IF(AY845&lt;&gt;"","Soil description: "&amp;AY845&amp;". ","")</f>
        <v/>
      </c>
      <c r="BM845" s="36" t="str">
        <f>IF(BA845&lt;&gt;"","Terrain: "&amp;BA845&amp;". ","")</f>
        <v/>
      </c>
      <c r="BN845" s="36" t="str">
        <f t="shared" si="143"/>
        <v/>
      </c>
      <c r="BO845" t="str">
        <f t="shared" si="144"/>
        <v/>
      </c>
      <c r="BP845" t="str">
        <f>IF(BD845&lt;&gt;"","Permit: "&amp;BD845,"")</f>
        <v/>
      </c>
      <c r="BQ845" s="41" t="str">
        <f>IF(AA845="Abundant","Estimated frequency within viewshed: Abundant (&gt;500).",IF(AA845="Common","Estimated frequency within viewshed: Common (101-500).",IF(AA845="Frequent","Estimated frequency within viewshed: Frequent (11-100).",IF(AA845="Occasional","Estimated frequency within viewshed: Occasional (6-10).",IF(AA845="Rare","Estimated frequency within viewshed: Rare (1-5).","")))))</f>
        <v/>
      </c>
      <c r="BR845" s="41" t="str">
        <f>IF(B845&lt;&gt;"",B845&amp;". ","")</f>
        <v/>
      </c>
      <c r="BS845" s="41" t="str">
        <f>IF(M845="Same individual","Tissue sample collected.",IF(M845="Same population","Tissue sample collected from another individual in the same population.",""))</f>
        <v/>
      </c>
      <c r="BT845" s="41" t="str">
        <f>IF(R845&lt;&gt;"","Seed sample collected from "&amp;R845&amp;" plants within the same population.","")</f>
        <v/>
      </c>
      <c r="BU845" s="41" t="str">
        <f>IF(AB845&lt;&gt;"",AB845&amp;". ","")</f>
        <v/>
      </c>
      <c r="BV845" s="41" t="str">
        <f>IF(AE845&lt;&gt;"","Landowner: "&amp;AE845&amp;".","")</f>
        <v/>
      </c>
      <c r="BW845" s="41" t="str">
        <f>IF(AF845&lt;&gt;"","Element Occurrence ID: "&amp;AF845&amp;".","")</f>
        <v/>
      </c>
      <c r="BX845" s="41" t="str">
        <f t="shared" si="145"/>
        <v/>
      </c>
      <c r="BY845" t="str">
        <f t="shared" si="146"/>
        <v/>
      </c>
      <c r="BZ845" s="41" t="str">
        <f t="shared" si="147"/>
        <v/>
      </c>
      <c r="CA845" t="str">
        <f t="shared" si="148"/>
        <v/>
      </c>
      <c r="CB845" s="41" t="str">
        <f>IF(AU845&lt;&gt;"","Area immediately surrounding specimen: "&amp;AU845&amp;".","")</f>
        <v/>
      </c>
      <c r="CC845" s="41" t="str">
        <f>IF(T845&lt;&gt;"","Habit: "&amp;T845&amp;".","")</f>
        <v/>
      </c>
      <c r="CD845" s="41" t="str">
        <f>IF(U845&lt;&gt;"","Life history habit: "&amp;U845&amp;".","")</f>
        <v/>
      </c>
      <c r="CE845" s="41" t="str">
        <f>IF(V845&lt;&gt;"","Graminoid habit: "&amp;V845&amp;".","")</f>
        <v/>
      </c>
      <c r="CF845" s="41" t="str">
        <f>IF(W845&lt;&gt;"","Flower color: "&amp;W845&amp;".","")</f>
        <v/>
      </c>
      <c r="CG845" s="41" t="str">
        <f>IF(X845&lt;&gt;"","Height in centimeters: "&amp;X845&amp;".","")</f>
        <v/>
      </c>
      <c r="CH845" s="41" t="str">
        <f>IF(Y845&lt;&gt;"",Y845&amp;".","")</f>
        <v/>
      </c>
      <c r="CI845" s="41" t="str">
        <f t="shared" si="149"/>
        <v/>
      </c>
      <c r="CJ845" t="str">
        <f t="shared" si="150"/>
        <v/>
      </c>
      <c r="CK845" s="41" t="str">
        <f>IF(T845&lt;&gt;"","''habit'':"&amp;"''"&amp;T845&amp;"'',","")</f>
        <v/>
      </c>
      <c r="CL845" s="41" t="str">
        <f>IF(U845&lt;&gt;"","''life cycle habit'':"&amp;"''"&amp;U845&amp;"'',","")</f>
        <v/>
      </c>
      <c r="CM845" s="41" t="str">
        <f>IF(V845&lt;&gt;"","''graminoidHabit'':"&amp;"''"&amp;V845&amp;"'',","")</f>
        <v/>
      </c>
      <c r="CN845" s="41" t="str">
        <f>IF(W845&lt;&gt;"","''flower color'':"&amp;"''"&amp;W845&amp;"'',","")</f>
        <v/>
      </c>
      <c r="CO845" s="41" t="str">
        <f>IF(X845&lt;&gt;"","''heightInCentimeters'':"&amp;X845&amp;",","")</f>
        <v/>
      </c>
      <c r="CP845" s="41" t="str">
        <f>IF(Y845&lt;&gt;"",Y845,"")</f>
        <v/>
      </c>
      <c r="CQ845" s="41" t="str">
        <f t="shared" si="151"/>
        <v/>
      </c>
      <c r="CR845" s="42" t="str">
        <f t="shared" si="152"/>
        <v/>
      </c>
      <c r="CS845" t="str">
        <f t="shared" si="153"/>
        <v/>
      </c>
      <c r="CT845" t="str">
        <f>IF(L845="Y","tissue","")</f>
        <v/>
      </c>
      <c r="CU845" t="str">
        <f>IF(L845="Y","in collection","")</f>
        <v/>
      </c>
      <c r="CV845" t="str">
        <f>IF(L845="Y","dessicated","")</f>
        <v/>
      </c>
    </row>
    <row r="846" spans="1:100" ht="16.5" x14ac:dyDescent="0.3">
      <c r="A846" s="7"/>
      <c r="B846" s="19"/>
      <c r="C846" s="19"/>
      <c r="D846" s="19"/>
      <c r="E846" s="19"/>
      <c r="F846" s="19"/>
      <c r="G846" s="10"/>
      <c r="H846" s="14"/>
      <c r="I846" s="19"/>
      <c r="J846" s="19"/>
      <c r="K846" s="10"/>
      <c r="L846" s="19"/>
      <c r="M846" s="19"/>
      <c r="N846" s="19"/>
      <c r="O846" s="19"/>
      <c r="P846" s="19"/>
      <c r="Q846" s="24"/>
      <c r="R846" s="14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29"/>
      <c r="AL846" s="29"/>
      <c r="AM846" s="7"/>
      <c r="AN846" s="7"/>
      <c r="AO846" s="7"/>
      <c r="AP846" s="19"/>
      <c r="AQ846" s="19"/>
      <c r="AR846" s="19"/>
      <c r="AS846" s="14"/>
      <c r="AT846" s="19"/>
      <c r="AU846" s="19"/>
      <c r="AV846" s="19"/>
      <c r="AW846" s="14"/>
      <c r="AX846" s="19"/>
      <c r="AY846" s="19"/>
      <c r="AZ846" s="19"/>
      <c r="BA846" s="19"/>
      <c r="BB846" s="19"/>
      <c r="BC846" s="19"/>
      <c r="BD846" s="19"/>
      <c r="BE846" s="19"/>
      <c r="BF846" s="14"/>
      <c r="BG846" s="35" t="str">
        <f>IF(BB846&lt;&gt;"","&lt;a href='https://www.inaturalist.org/observations/"&amp;BB846&amp;" 'target='_blank' style='color: blue'&gt;iNaturalist Record: "&amp;BB846&amp;"&lt;/a&gt; ","")</f>
        <v/>
      </c>
      <c r="BH846" s="36" t="str">
        <f>IF(AT846&lt;&gt;"",AT846&amp;". ","")</f>
        <v/>
      </c>
      <c r="BI846" s="36" t="str">
        <f>IF(AV846&lt;&gt;"","Land use/disturbance history: "&amp;AV846&amp;". ","")</f>
        <v/>
      </c>
      <c r="BJ846" s="36" t="str">
        <f>IF(AW846&lt;&gt;"","Slope in degrees: "&amp;AW846&amp;". ","")</f>
        <v/>
      </c>
      <c r="BK846" s="36" t="str">
        <f>IF(AX846&lt;&gt;"","Slope aspect: "&amp;AX846&amp;". ","")</f>
        <v/>
      </c>
      <c r="BL846" s="36" t="str">
        <f>IF(AY846&lt;&gt;"","Soil description: "&amp;AY846&amp;". ","")</f>
        <v/>
      </c>
      <c r="BM846" s="36" t="str">
        <f>IF(BA846&lt;&gt;"","Terrain: "&amp;BA846&amp;". ","")</f>
        <v/>
      </c>
      <c r="BN846" s="36" t="str">
        <f t="shared" si="143"/>
        <v/>
      </c>
      <c r="BO846" t="str">
        <f t="shared" si="144"/>
        <v/>
      </c>
      <c r="BP846" t="str">
        <f>IF(BD846&lt;&gt;"","Permit: "&amp;BD846,"")</f>
        <v/>
      </c>
      <c r="BQ846" s="41" t="str">
        <f>IF(AA846="Abundant","Estimated frequency within viewshed: Abundant (&gt;500).",IF(AA846="Common","Estimated frequency within viewshed: Common (101-500).",IF(AA846="Frequent","Estimated frequency within viewshed: Frequent (11-100).",IF(AA846="Occasional","Estimated frequency within viewshed: Occasional (6-10).",IF(AA846="Rare","Estimated frequency within viewshed: Rare (1-5).","")))))</f>
        <v/>
      </c>
      <c r="BR846" s="41" t="str">
        <f>IF(B846&lt;&gt;"",B846&amp;". ","")</f>
        <v/>
      </c>
      <c r="BS846" s="41" t="str">
        <f>IF(M846="Same individual","Tissue sample collected.",IF(M846="Same population","Tissue sample collected from another individual in the same population.",""))</f>
        <v/>
      </c>
      <c r="BT846" s="41" t="str">
        <f>IF(R846&lt;&gt;"","Seed sample collected from "&amp;R846&amp;" plants within the same population.","")</f>
        <v/>
      </c>
      <c r="BU846" s="41" t="str">
        <f>IF(AB846&lt;&gt;"",AB846&amp;". ","")</f>
        <v/>
      </c>
      <c r="BV846" s="41" t="str">
        <f>IF(AE846&lt;&gt;"","Landowner: "&amp;AE846&amp;".","")</f>
        <v/>
      </c>
      <c r="BW846" s="41" t="str">
        <f>IF(AF846&lt;&gt;"","Element Occurrence ID: "&amp;AF846&amp;".","")</f>
        <v/>
      </c>
      <c r="BX846" s="41" t="str">
        <f t="shared" si="145"/>
        <v/>
      </c>
      <c r="BY846" t="str">
        <f t="shared" si="146"/>
        <v/>
      </c>
      <c r="BZ846" s="41" t="str">
        <f t="shared" si="147"/>
        <v/>
      </c>
      <c r="CA846" t="str">
        <f t="shared" si="148"/>
        <v/>
      </c>
      <c r="CB846" s="41" t="str">
        <f>IF(AU846&lt;&gt;"","Area immediately surrounding specimen: "&amp;AU846&amp;".","")</f>
        <v/>
      </c>
      <c r="CC846" s="41" t="str">
        <f>IF(T846&lt;&gt;"","Habit: "&amp;T846&amp;".","")</f>
        <v/>
      </c>
      <c r="CD846" s="41" t="str">
        <f>IF(U846&lt;&gt;"","Life history habit: "&amp;U846&amp;".","")</f>
        <v/>
      </c>
      <c r="CE846" s="41" t="str">
        <f>IF(V846&lt;&gt;"","Graminoid habit: "&amp;V846&amp;".","")</f>
        <v/>
      </c>
      <c r="CF846" s="41" t="str">
        <f>IF(W846&lt;&gt;"","Flower color: "&amp;W846&amp;".","")</f>
        <v/>
      </c>
      <c r="CG846" s="41" t="str">
        <f>IF(X846&lt;&gt;"","Height in centimeters: "&amp;X846&amp;".","")</f>
        <v/>
      </c>
      <c r="CH846" s="41" t="str">
        <f>IF(Y846&lt;&gt;"",Y846&amp;".","")</f>
        <v/>
      </c>
      <c r="CI846" s="41" t="str">
        <f t="shared" si="149"/>
        <v/>
      </c>
      <c r="CJ846" t="str">
        <f t="shared" si="150"/>
        <v/>
      </c>
      <c r="CK846" s="41" t="str">
        <f>IF(T846&lt;&gt;"","''habit'':"&amp;"''"&amp;T846&amp;"'',","")</f>
        <v/>
      </c>
      <c r="CL846" s="41" t="str">
        <f>IF(U846&lt;&gt;"","''life cycle habit'':"&amp;"''"&amp;U846&amp;"'',","")</f>
        <v/>
      </c>
      <c r="CM846" s="41" t="str">
        <f>IF(V846&lt;&gt;"","''graminoidHabit'':"&amp;"''"&amp;V846&amp;"'',","")</f>
        <v/>
      </c>
      <c r="CN846" s="41" t="str">
        <f>IF(W846&lt;&gt;"","''flower color'':"&amp;"''"&amp;W846&amp;"'',","")</f>
        <v/>
      </c>
      <c r="CO846" s="41" t="str">
        <f>IF(X846&lt;&gt;"","''heightInCentimeters'':"&amp;X846&amp;",","")</f>
        <v/>
      </c>
      <c r="CP846" s="41" t="str">
        <f>IF(Y846&lt;&gt;"",Y846,"")</f>
        <v/>
      </c>
      <c r="CQ846" s="41" t="str">
        <f t="shared" si="151"/>
        <v/>
      </c>
      <c r="CR846" s="42" t="str">
        <f t="shared" si="152"/>
        <v/>
      </c>
      <c r="CS846" t="str">
        <f t="shared" si="153"/>
        <v/>
      </c>
      <c r="CT846" t="str">
        <f>IF(L846="Y","tissue","")</f>
        <v/>
      </c>
      <c r="CU846" t="str">
        <f>IF(L846="Y","in collection","")</f>
        <v/>
      </c>
      <c r="CV846" t="str">
        <f>IF(L846="Y","dessicated","")</f>
        <v/>
      </c>
    </row>
    <row r="847" spans="1:100" ht="16.5" x14ac:dyDescent="0.3">
      <c r="A847" s="7"/>
      <c r="B847" s="19"/>
      <c r="C847" s="19"/>
      <c r="D847" s="19"/>
      <c r="E847" s="19"/>
      <c r="F847" s="19"/>
      <c r="G847" s="10"/>
      <c r="H847" s="14"/>
      <c r="I847" s="19"/>
      <c r="J847" s="19"/>
      <c r="K847" s="10"/>
      <c r="L847" s="19"/>
      <c r="M847" s="19"/>
      <c r="N847" s="19"/>
      <c r="O847" s="19"/>
      <c r="P847" s="19"/>
      <c r="Q847" s="24"/>
      <c r="R847" s="14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29"/>
      <c r="AL847" s="29"/>
      <c r="AM847" s="7"/>
      <c r="AN847" s="7"/>
      <c r="AO847" s="7"/>
      <c r="AP847" s="19"/>
      <c r="AQ847" s="19"/>
      <c r="AR847" s="19"/>
      <c r="AS847" s="14"/>
      <c r="AT847" s="19"/>
      <c r="AU847" s="19"/>
      <c r="AV847" s="19"/>
      <c r="AW847" s="14"/>
      <c r="AX847" s="19"/>
      <c r="AY847" s="19"/>
      <c r="AZ847" s="19"/>
      <c r="BA847" s="19"/>
      <c r="BB847" s="19"/>
      <c r="BC847" s="19"/>
      <c r="BD847" s="19"/>
      <c r="BE847" s="19"/>
      <c r="BF847" s="14"/>
      <c r="BG847" s="35" t="str">
        <f>IF(BB847&lt;&gt;"","&lt;a href='https://www.inaturalist.org/observations/"&amp;BB847&amp;" 'target='_blank' style='color: blue'&gt;iNaturalist Record: "&amp;BB847&amp;"&lt;/a&gt; ","")</f>
        <v/>
      </c>
      <c r="BH847" s="36" t="str">
        <f>IF(AT847&lt;&gt;"",AT847&amp;". ","")</f>
        <v/>
      </c>
      <c r="BI847" s="36" t="str">
        <f>IF(AV847&lt;&gt;"","Land use/disturbance history: "&amp;AV847&amp;". ","")</f>
        <v/>
      </c>
      <c r="BJ847" s="36" t="str">
        <f>IF(AW847&lt;&gt;"","Slope in degrees: "&amp;AW847&amp;". ","")</f>
        <v/>
      </c>
      <c r="BK847" s="36" t="str">
        <f>IF(AX847&lt;&gt;"","Slope aspect: "&amp;AX847&amp;". ","")</f>
        <v/>
      </c>
      <c r="BL847" s="36" t="str">
        <f>IF(AY847&lt;&gt;"","Soil description: "&amp;AY847&amp;". ","")</f>
        <v/>
      </c>
      <c r="BM847" s="36" t="str">
        <f>IF(BA847&lt;&gt;"","Terrain: "&amp;BA847&amp;". ","")</f>
        <v/>
      </c>
      <c r="BN847" s="36" t="str">
        <f t="shared" si="143"/>
        <v/>
      </c>
      <c r="BO847" t="str">
        <f t="shared" si="144"/>
        <v/>
      </c>
      <c r="BP847" t="str">
        <f>IF(BD847&lt;&gt;"","Permit: "&amp;BD847,"")</f>
        <v/>
      </c>
      <c r="BQ847" s="41" t="str">
        <f>IF(AA847="Abundant","Estimated frequency within viewshed: Abundant (&gt;500).",IF(AA847="Common","Estimated frequency within viewshed: Common (101-500).",IF(AA847="Frequent","Estimated frequency within viewshed: Frequent (11-100).",IF(AA847="Occasional","Estimated frequency within viewshed: Occasional (6-10).",IF(AA847="Rare","Estimated frequency within viewshed: Rare (1-5).","")))))</f>
        <v/>
      </c>
      <c r="BR847" s="41" t="str">
        <f>IF(B847&lt;&gt;"",B847&amp;". ","")</f>
        <v/>
      </c>
      <c r="BS847" s="41" t="str">
        <f>IF(M847="Same individual","Tissue sample collected.",IF(M847="Same population","Tissue sample collected from another individual in the same population.",""))</f>
        <v/>
      </c>
      <c r="BT847" s="41" t="str">
        <f>IF(R847&lt;&gt;"","Seed sample collected from "&amp;R847&amp;" plants within the same population.","")</f>
        <v/>
      </c>
      <c r="BU847" s="41" t="str">
        <f>IF(AB847&lt;&gt;"",AB847&amp;". ","")</f>
        <v/>
      </c>
      <c r="BV847" s="41" t="str">
        <f>IF(AE847&lt;&gt;"","Landowner: "&amp;AE847&amp;".","")</f>
        <v/>
      </c>
      <c r="BW847" s="41" t="str">
        <f>IF(AF847&lt;&gt;"","Element Occurrence ID: "&amp;AF847&amp;".","")</f>
        <v/>
      </c>
      <c r="BX847" s="41" t="str">
        <f t="shared" si="145"/>
        <v/>
      </c>
      <c r="BY847" t="str">
        <f t="shared" si="146"/>
        <v/>
      </c>
      <c r="BZ847" s="41" t="str">
        <f t="shared" si="147"/>
        <v/>
      </c>
      <c r="CA847" t="str">
        <f t="shared" si="148"/>
        <v/>
      </c>
      <c r="CB847" s="41" t="str">
        <f>IF(AU847&lt;&gt;"","Area immediately surrounding specimen: "&amp;AU847&amp;".","")</f>
        <v/>
      </c>
      <c r="CC847" s="41" t="str">
        <f>IF(T847&lt;&gt;"","Habit: "&amp;T847&amp;".","")</f>
        <v/>
      </c>
      <c r="CD847" s="41" t="str">
        <f>IF(U847&lt;&gt;"","Life history habit: "&amp;U847&amp;".","")</f>
        <v/>
      </c>
      <c r="CE847" s="41" t="str">
        <f>IF(V847&lt;&gt;"","Graminoid habit: "&amp;V847&amp;".","")</f>
        <v/>
      </c>
      <c r="CF847" s="41" t="str">
        <f>IF(W847&lt;&gt;"","Flower color: "&amp;W847&amp;".","")</f>
        <v/>
      </c>
      <c r="CG847" s="41" t="str">
        <f>IF(X847&lt;&gt;"","Height in centimeters: "&amp;X847&amp;".","")</f>
        <v/>
      </c>
      <c r="CH847" s="41" t="str">
        <f>IF(Y847&lt;&gt;"",Y847&amp;".","")</f>
        <v/>
      </c>
      <c r="CI847" s="41" t="str">
        <f t="shared" si="149"/>
        <v/>
      </c>
      <c r="CJ847" t="str">
        <f t="shared" si="150"/>
        <v/>
      </c>
      <c r="CK847" s="41" t="str">
        <f>IF(T847&lt;&gt;"","''habit'':"&amp;"''"&amp;T847&amp;"'',","")</f>
        <v/>
      </c>
      <c r="CL847" s="41" t="str">
        <f>IF(U847&lt;&gt;"","''life cycle habit'':"&amp;"''"&amp;U847&amp;"'',","")</f>
        <v/>
      </c>
      <c r="CM847" s="41" t="str">
        <f>IF(V847&lt;&gt;"","''graminoidHabit'':"&amp;"''"&amp;V847&amp;"'',","")</f>
        <v/>
      </c>
      <c r="CN847" s="41" t="str">
        <f>IF(W847&lt;&gt;"","''flower color'':"&amp;"''"&amp;W847&amp;"'',","")</f>
        <v/>
      </c>
      <c r="CO847" s="41" t="str">
        <f>IF(X847&lt;&gt;"","''heightInCentimeters'':"&amp;X847&amp;",","")</f>
        <v/>
      </c>
      <c r="CP847" s="41" t="str">
        <f>IF(Y847&lt;&gt;"",Y847,"")</f>
        <v/>
      </c>
      <c r="CQ847" s="41" t="str">
        <f t="shared" si="151"/>
        <v/>
      </c>
      <c r="CR847" s="42" t="str">
        <f t="shared" si="152"/>
        <v/>
      </c>
      <c r="CS847" t="str">
        <f t="shared" si="153"/>
        <v/>
      </c>
      <c r="CT847" t="str">
        <f>IF(L847="Y","tissue","")</f>
        <v/>
      </c>
      <c r="CU847" t="str">
        <f>IF(L847="Y","in collection","")</f>
        <v/>
      </c>
      <c r="CV847" t="str">
        <f>IF(L847="Y","dessicated","")</f>
        <v/>
      </c>
    </row>
    <row r="848" spans="1:100" ht="16.5" x14ac:dyDescent="0.3">
      <c r="A848" s="7"/>
      <c r="B848" s="19"/>
      <c r="C848" s="19"/>
      <c r="D848" s="19"/>
      <c r="E848" s="19"/>
      <c r="F848" s="19"/>
      <c r="G848" s="10"/>
      <c r="H848" s="14"/>
      <c r="I848" s="19"/>
      <c r="J848" s="19"/>
      <c r="K848" s="10"/>
      <c r="L848" s="19"/>
      <c r="M848" s="19"/>
      <c r="N848" s="19"/>
      <c r="O848" s="19"/>
      <c r="P848" s="19"/>
      <c r="Q848" s="24"/>
      <c r="R848" s="14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29"/>
      <c r="AL848" s="29"/>
      <c r="AM848" s="7"/>
      <c r="AN848" s="7"/>
      <c r="AO848" s="7"/>
      <c r="AP848" s="19"/>
      <c r="AQ848" s="19"/>
      <c r="AR848" s="19"/>
      <c r="AS848" s="14"/>
      <c r="AT848" s="19"/>
      <c r="AU848" s="19"/>
      <c r="AV848" s="19"/>
      <c r="AW848" s="14"/>
      <c r="AX848" s="19"/>
      <c r="AY848" s="19"/>
      <c r="AZ848" s="19"/>
      <c r="BA848" s="19"/>
      <c r="BB848" s="19"/>
      <c r="BC848" s="19"/>
      <c r="BD848" s="19"/>
      <c r="BE848" s="19"/>
      <c r="BF848" s="14"/>
      <c r="BG848" s="35" t="str">
        <f>IF(BB848&lt;&gt;"","&lt;a href='https://www.inaturalist.org/observations/"&amp;BB848&amp;" 'target='_blank' style='color: blue'&gt;iNaturalist Record: "&amp;BB848&amp;"&lt;/a&gt; ","")</f>
        <v/>
      </c>
      <c r="BH848" s="36" t="str">
        <f>IF(AT848&lt;&gt;"",AT848&amp;". ","")</f>
        <v/>
      </c>
      <c r="BI848" s="36" t="str">
        <f>IF(AV848&lt;&gt;"","Land use/disturbance history: "&amp;AV848&amp;". ","")</f>
        <v/>
      </c>
      <c r="BJ848" s="36" t="str">
        <f>IF(AW848&lt;&gt;"","Slope in degrees: "&amp;AW848&amp;". ","")</f>
        <v/>
      </c>
      <c r="BK848" s="36" t="str">
        <f>IF(AX848&lt;&gt;"","Slope aspect: "&amp;AX848&amp;". ","")</f>
        <v/>
      </c>
      <c r="BL848" s="36" t="str">
        <f>IF(AY848&lt;&gt;"","Soil description: "&amp;AY848&amp;". ","")</f>
        <v/>
      </c>
      <c r="BM848" s="36" t="str">
        <f>IF(BA848&lt;&gt;"","Terrain: "&amp;BA848&amp;". ","")</f>
        <v/>
      </c>
      <c r="BN848" s="36" t="str">
        <f t="shared" si="143"/>
        <v/>
      </c>
      <c r="BO848" t="str">
        <f t="shared" si="144"/>
        <v/>
      </c>
      <c r="BP848" t="str">
        <f>IF(BD848&lt;&gt;"","Permit: "&amp;BD848,"")</f>
        <v/>
      </c>
      <c r="BQ848" s="41" t="str">
        <f>IF(AA848="Abundant","Estimated frequency within viewshed: Abundant (&gt;500).",IF(AA848="Common","Estimated frequency within viewshed: Common (101-500).",IF(AA848="Frequent","Estimated frequency within viewshed: Frequent (11-100).",IF(AA848="Occasional","Estimated frequency within viewshed: Occasional (6-10).",IF(AA848="Rare","Estimated frequency within viewshed: Rare (1-5).","")))))</f>
        <v/>
      </c>
      <c r="BR848" s="41" t="str">
        <f>IF(B848&lt;&gt;"",B848&amp;". ","")</f>
        <v/>
      </c>
      <c r="BS848" s="41" t="str">
        <f>IF(M848="Same individual","Tissue sample collected.",IF(M848="Same population","Tissue sample collected from another individual in the same population.",""))</f>
        <v/>
      </c>
      <c r="BT848" s="41" t="str">
        <f>IF(R848&lt;&gt;"","Seed sample collected from "&amp;R848&amp;" plants within the same population.","")</f>
        <v/>
      </c>
      <c r="BU848" s="41" t="str">
        <f>IF(AB848&lt;&gt;"",AB848&amp;". ","")</f>
        <v/>
      </c>
      <c r="BV848" s="41" t="str">
        <f>IF(AE848&lt;&gt;"","Landowner: "&amp;AE848&amp;".","")</f>
        <v/>
      </c>
      <c r="BW848" s="41" t="str">
        <f>IF(AF848&lt;&gt;"","Element Occurrence ID: "&amp;AF848&amp;".","")</f>
        <v/>
      </c>
      <c r="BX848" s="41" t="str">
        <f t="shared" si="145"/>
        <v/>
      </c>
      <c r="BY848" t="str">
        <f t="shared" si="146"/>
        <v/>
      </c>
      <c r="BZ848" s="41" t="str">
        <f t="shared" si="147"/>
        <v/>
      </c>
      <c r="CA848" t="str">
        <f t="shared" si="148"/>
        <v/>
      </c>
      <c r="CB848" s="41" t="str">
        <f>IF(AU848&lt;&gt;"","Area immediately surrounding specimen: "&amp;AU848&amp;".","")</f>
        <v/>
      </c>
      <c r="CC848" s="41" t="str">
        <f>IF(T848&lt;&gt;"","Habit: "&amp;T848&amp;".","")</f>
        <v/>
      </c>
      <c r="CD848" s="41" t="str">
        <f>IF(U848&lt;&gt;"","Life history habit: "&amp;U848&amp;".","")</f>
        <v/>
      </c>
      <c r="CE848" s="41" t="str">
        <f>IF(V848&lt;&gt;"","Graminoid habit: "&amp;V848&amp;".","")</f>
        <v/>
      </c>
      <c r="CF848" s="41" t="str">
        <f>IF(W848&lt;&gt;"","Flower color: "&amp;W848&amp;".","")</f>
        <v/>
      </c>
      <c r="CG848" s="41" t="str">
        <f>IF(X848&lt;&gt;"","Height in centimeters: "&amp;X848&amp;".","")</f>
        <v/>
      </c>
      <c r="CH848" s="41" t="str">
        <f>IF(Y848&lt;&gt;"",Y848&amp;".","")</f>
        <v/>
      </c>
      <c r="CI848" s="41" t="str">
        <f t="shared" si="149"/>
        <v/>
      </c>
      <c r="CJ848" t="str">
        <f t="shared" si="150"/>
        <v/>
      </c>
      <c r="CK848" s="41" t="str">
        <f>IF(T848&lt;&gt;"","''habit'':"&amp;"''"&amp;T848&amp;"'',","")</f>
        <v/>
      </c>
      <c r="CL848" s="41" t="str">
        <f>IF(U848&lt;&gt;"","''life cycle habit'':"&amp;"''"&amp;U848&amp;"'',","")</f>
        <v/>
      </c>
      <c r="CM848" s="41" t="str">
        <f>IF(V848&lt;&gt;"","''graminoidHabit'':"&amp;"''"&amp;V848&amp;"'',","")</f>
        <v/>
      </c>
      <c r="CN848" s="41" t="str">
        <f>IF(W848&lt;&gt;"","''flower color'':"&amp;"''"&amp;W848&amp;"'',","")</f>
        <v/>
      </c>
      <c r="CO848" s="41" t="str">
        <f>IF(X848&lt;&gt;"","''heightInCentimeters'':"&amp;X848&amp;",","")</f>
        <v/>
      </c>
      <c r="CP848" s="41" t="str">
        <f>IF(Y848&lt;&gt;"",Y848,"")</f>
        <v/>
      </c>
      <c r="CQ848" s="41" t="str">
        <f t="shared" si="151"/>
        <v/>
      </c>
      <c r="CR848" s="42" t="str">
        <f t="shared" si="152"/>
        <v/>
      </c>
      <c r="CS848" t="str">
        <f t="shared" si="153"/>
        <v/>
      </c>
      <c r="CT848" t="str">
        <f>IF(L848="Y","tissue","")</f>
        <v/>
      </c>
      <c r="CU848" t="str">
        <f>IF(L848="Y","in collection","")</f>
        <v/>
      </c>
      <c r="CV848" t="str">
        <f>IF(L848="Y","dessicated","")</f>
        <v/>
      </c>
    </row>
    <row r="849" spans="1:100" ht="16.5" x14ac:dyDescent="0.3">
      <c r="A849" s="7"/>
      <c r="B849" s="19"/>
      <c r="C849" s="19"/>
      <c r="D849" s="19"/>
      <c r="E849" s="19"/>
      <c r="F849" s="19"/>
      <c r="G849" s="10"/>
      <c r="H849" s="14"/>
      <c r="I849" s="19"/>
      <c r="J849" s="19"/>
      <c r="K849" s="10"/>
      <c r="L849" s="19"/>
      <c r="M849" s="19"/>
      <c r="N849" s="19"/>
      <c r="O849" s="19"/>
      <c r="P849" s="19"/>
      <c r="Q849" s="24"/>
      <c r="R849" s="14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29"/>
      <c r="AL849" s="29"/>
      <c r="AM849" s="7"/>
      <c r="AN849" s="7"/>
      <c r="AO849" s="7"/>
      <c r="AP849" s="19"/>
      <c r="AQ849" s="19"/>
      <c r="AR849" s="19"/>
      <c r="AS849" s="14"/>
      <c r="AT849" s="19"/>
      <c r="AU849" s="19"/>
      <c r="AV849" s="19"/>
      <c r="AW849" s="14"/>
      <c r="AX849" s="19"/>
      <c r="AY849" s="19"/>
      <c r="AZ849" s="19"/>
      <c r="BA849" s="19"/>
      <c r="BB849" s="19"/>
      <c r="BC849" s="19"/>
      <c r="BD849" s="19"/>
      <c r="BE849" s="19"/>
      <c r="BF849" s="14"/>
      <c r="BG849" s="35" t="str">
        <f>IF(BB849&lt;&gt;"","&lt;a href='https://www.inaturalist.org/observations/"&amp;BB849&amp;" 'target='_blank' style='color: blue'&gt;iNaturalist Record: "&amp;BB849&amp;"&lt;/a&gt; ","")</f>
        <v/>
      </c>
      <c r="BH849" s="36" t="str">
        <f>IF(AT849&lt;&gt;"",AT849&amp;". ","")</f>
        <v/>
      </c>
      <c r="BI849" s="36" t="str">
        <f>IF(AV849&lt;&gt;"","Land use/disturbance history: "&amp;AV849&amp;". ","")</f>
        <v/>
      </c>
      <c r="BJ849" s="36" t="str">
        <f>IF(AW849&lt;&gt;"","Slope in degrees: "&amp;AW849&amp;". ","")</f>
        <v/>
      </c>
      <c r="BK849" s="36" t="str">
        <f>IF(AX849&lt;&gt;"","Slope aspect: "&amp;AX849&amp;". ","")</f>
        <v/>
      </c>
      <c r="BL849" s="36" t="str">
        <f>IF(AY849&lt;&gt;"","Soil description: "&amp;AY849&amp;". ","")</f>
        <v/>
      </c>
      <c r="BM849" s="36" t="str">
        <f>IF(BA849&lt;&gt;"","Terrain: "&amp;BA849&amp;". ","")</f>
        <v/>
      </c>
      <c r="BN849" s="36" t="str">
        <f t="shared" si="143"/>
        <v/>
      </c>
      <c r="BO849" t="str">
        <f t="shared" si="144"/>
        <v/>
      </c>
      <c r="BP849" t="str">
        <f>IF(BD849&lt;&gt;"","Permit: "&amp;BD849,"")</f>
        <v/>
      </c>
      <c r="BQ849" s="41" t="str">
        <f>IF(AA849="Abundant","Estimated frequency within viewshed: Abundant (&gt;500).",IF(AA849="Common","Estimated frequency within viewshed: Common (101-500).",IF(AA849="Frequent","Estimated frequency within viewshed: Frequent (11-100).",IF(AA849="Occasional","Estimated frequency within viewshed: Occasional (6-10).",IF(AA849="Rare","Estimated frequency within viewshed: Rare (1-5).","")))))</f>
        <v/>
      </c>
      <c r="BR849" s="41" t="str">
        <f>IF(B849&lt;&gt;"",B849&amp;". ","")</f>
        <v/>
      </c>
      <c r="BS849" s="41" t="str">
        <f>IF(M849="Same individual","Tissue sample collected.",IF(M849="Same population","Tissue sample collected from another individual in the same population.",""))</f>
        <v/>
      </c>
      <c r="BT849" s="41" t="str">
        <f>IF(R849&lt;&gt;"","Seed sample collected from "&amp;R849&amp;" plants within the same population.","")</f>
        <v/>
      </c>
      <c r="BU849" s="41" t="str">
        <f>IF(AB849&lt;&gt;"",AB849&amp;". ","")</f>
        <v/>
      </c>
      <c r="BV849" s="41" t="str">
        <f>IF(AE849&lt;&gt;"","Landowner: "&amp;AE849&amp;".","")</f>
        <v/>
      </c>
      <c r="BW849" s="41" t="str">
        <f>IF(AF849&lt;&gt;"","Element Occurrence ID: "&amp;AF849&amp;".","")</f>
        <v/>
      </c>
      <c r="BX849" s="41" t="str">
        <f t="shared" si="145"/>
        <v/>
      </c>
      <c r="BY849" t="str">
        <f t="shared" si="146"/>
        <v/>
      </c>
      <c r="BZ849" s="41" t="str">
        <f t="shared" si="147"/>
        <v/>
      </c>
      <c r="CA849" t="str">
        <f t="shared" si="148"/>
        <v/>
      </c>
      <c r="CB849" s="41" t="str">
        <f>IF(AU849&lt;&gt;"","Area immediately surrounding specimen: "&amp;AU849&amp;".","")</f>
        <v/>
      </c>
      <c r="CC849" s="41" t="str">
        <f>IF(T849&lt;&gt;"","Habit: "&amp;T849&amp;".","")</f>
        <v/>
      </c>
      <c r="CD849" s="41" t="str">
        <f>IF(U849&lt;&gt;"","Life history habit: "&amp;U849&amp;".","")</f>
        <v/>
      </c>
      <c r="CE849" s="41" t="str">
        <f>IF(V849&lt;&gt;"","Graminoid habit: "&amp;V849&amp;".","")</f>
        <v/>
      </c>
      <c r="CF849" s="41" t="str">
        <f>IF(W849&lt;&gt;"","Flower color: "&amp;W849&amp;".","")</f>
        <v/>
      </c>
      <c r="CG849" s="41" t="str">
        <f>IF(X849&lt;&gt;"","Height in centimeters: "&amp;X849&amp;".","")</f>
        <v/>
      </c>
      <c r="CH849" s="41" t="str">
        <f>IF(Y849&lt;&gt;"",Y849&amp;".","")</f>
        <v/>
      </c>
      <c r="CI849" s="41" t="str">
        <f t="shared" si="149"/>
        <v/>
      </c>
      <c r="CJ849" t="str">
        <f t="shared" si="150"/>
        <v/>
      </c>
      <c r="CK849" s="41" t="str">
        <f>IF(T849&lt;&gt;"","''habit'':"&amp;"''"&amp;T849&amp;"'',","")</f>
        <v/>
      </c>
      <c r="CL849" s="41" t="str">
        <f>IF(U849&lt;&gt;"","''life cycle habit'':"&amp;"''"&amp;U849&amp;"'',","")</f>
        <v/>
      </c>
      <c r="CM849" s="41" t="str">
        <f>IF(V849&lt;&gt;"","''graminoidHabit'':"&amp;"''"&amp;V849&amp;"'',","")</f>
        <v/>
      </c>
      <c r="CN849" s="41" t="str">
        <f>IF(W849&lt;&gt;"","''flower color'':"&amp;"''"&amp;W849&amp;"'',","")</f>
        <v/>
      </c>
      <c r="CO849" s="41" t="str">
        <f>IF(X849&lt;&gt;"","''heightInCentimeters'':"&amp;X849&amp;",","")</f>
        <v/>
      </c>
      <c r="CP849" s="41" t="str">
        <f>IF(Y849&lt;&gt;"",Y849,"")</f>
        <v/>
      </c>
      <c r="CQ849" s="41" t="str">
        <f t="shared" si="151"/>
        <v/>
      </c>
      <c r="CR849" s="42" t="str">
        <f t="shared" si="152"/>
        <v/>
      </c>
      <c r="CS849" t="str">
        <f t="shared" si="153"/>
        <v/>
      </c>
      <c r="CT849" t="str">
        <f>IF(L849="Y","tissue","")</f>
        <v/>
      </c>
      <c r="CU849" t="str">
        <f>IF(L849="Y","in collection","")</f>
        <v/>
      </c>
      <c r="CV849" t="str">
        <f>IF(L849="Y","dessicated","")</f>
        <v/>
      </c>
    </row>
    <row r="850" spans="1:100" ht="16.5" x14ac:dyDescent="0.3">
      <c r="A850" s="7"/>
      <c r="B850" s="19"/>
      <c r="C850" s="19"/>
      <c r="D850" s="19"/>
      <c r="E850" s="19"/>
      <c r="F850" s="19"/>
      <c r="G850" s="10"/>
      <c r="H850" s="14"/>
      <c r="I850" s="19"/>
      <c r="J850" s="19"/>
      <c r="K850" s="10"/>
      <c r="L850" s="19"/>
      <c r="M850" s="19"/>
      <c r="N850" s="19"/>
      <c r="O850" s="19"/>
      <c r="P850" s="19"/>
      <c r="Q850" s="24"/>
      <c r="R850" s="14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29"/>
      <c r="AL850" s="29"/>
      <c r="AM850" s="7"/>
      <c r="AN850" s="7"/>
      <c r="AO850" s="7"/>
      <c r="AP850" s="19"/>
      <c r="AQ850" s="19"/>
      <c r="AR850" s="19"/>
      <c r="AS850" s="14"/>
      <c r="AT850" s="19"/>
      <c r="AU850" s="19"/>
      <c r="AV850" s="19"/>
      <c r="AW850" s="14"/>
      <c r="AX850" s="19"/>
      <c r="AY850" s="19"/>
      <c r="AZ850" s="19"/>
      <c r="BA850" s="19"/>
      <c r="BB850" s="19"/>
      <c r="BC850" s="19"/>
      <c r="BD850" s="19"/>
      <c r="BE850" s="19"/>
      <c r="BF850" s="14"/>
      <c r="BG850" s="35" t="str">
        <f>IF(BB850&lt;&gt;"","&lt;a href='https://www.inaturalist.org/observations/"&amp;BB850&amp;" 'target='_blank' style='color: blue'&gt;iNaturalist Record: "&amp;BB850&amp;"&lt;/a&gt; ","")</f>
        <v/>
      </c>
      <c r="BH850" s="36" t="str">
        <f>IF(AT850&lt;&gt;"",AT850&amp;". ","")</f>
        <v/>
      </c>
      <c r="BI850" s="36" t="str">
        <f>IF(AV850&lt;&gt;"","Land use/disturbance history: "&amp;AV850&amp;". ","")</f>
        <v/>
      </c>
      <c r="BJ850" s="36" t="str">
        <f>IF(AW850&lt;&gt;"","Slope in degrees: "&amp;AW850&amp;". ","")</f>
        <v/>
      </c>
      <c r="BK850" s="36" t="str">
        <f>IF(AX850&lt;&gt;"","Slope aspect: "&amp;AX850&amp;". ","")</f>
        <v/>
      </c>
      <c r="BL850" s="36" t="str">
        <f>IF(AY850&lt;&gt;"","Soil description: "&amp;AY850&amp;". ","")</f>
        <v/>
      </c>
      <c r="BM850" s="36" t="str">
        <f>IF(BA850&lt;&gt;"","Terrain: "&amp;BA850&amp;". ","")</f>
        <v/>
      </c>
      <c r="BN850" s="36" t="str">
        <f t="shared" si="143"/>
        <v/>
      </c>
      <c r="BO850" t="str">
        <f t="shared" si="144"/>
        <v/>
      </c>
      <c r="BP850" t="str">
        <f>IF(BD850&lt;&gt;"","Permit: "&amp;BD850,"")</f>
        <v/>
      </c>
      <c r="BQ850" s="41" t="str">
        <f>IF(AA850="Abundant","Estimated frequency within viewshed: Abundant (&gt;500).",IF(AA850="Common","Estimated frequency within viewshed: Common (101-500).",IF(AA850="Frequent","Estimated frequency within viewshed: Frequent (11-100).",IF(AA850="Occasional","Estimated frequency within viewshed: Occasional (6-10).",IF(AA850="Rare","Estimated frequency within viewshed: Rare (1-5).","")))))</f>
        <v/>
      </c>
      <c r="BR850" s="41" t="str">
        <f>IF(B850&lt;&gt;"",B850&amp;". ","")</f>
        <v/>
      </c>
      <c r="BS850" s="41" t="str">
        <f>IF(M850="Same individual","Tissue sample collected.",IF(M850="Same population","Tissue sample collected from another individual in the same population.",""))</f>
        <v/>
      </c>
      <c r="BT850" s="41" t="str">
        <f>IF(R850&lt;&gt;"","Seed sample collected from "&amp;R850&amp;" plants within the same population.","")</f>
        <v/>
      </c>
      <c r="BU850" s="41" t="str">
        <f>IF(AB850&lt;&gt;"",AB850&amp;". ","")</f>
        <v/>
      </c>
      <c r="BV850" s="41" t="str">
        <f>IF(AE850&lt;&gt;"","Landowner: "&amp;AE850&amp;".","")</f>
        <v/>
      </c>
      <c r="BW850" s="41" t="str">
        <f>IF(AF850&lt;&gt;"","Element Occurrence ID: "&amp;AF850&amp;".","")</f>
        <v/>
      </c>
      <c r="BX850" s="41" t="str">
        <f t="shared" si="145"/>
        <v/>
      </c>
      <c r="BY850" t="str">
        <f t="shared" si="146"/>
        <v/>
      </c>
      <c r="BZ850" s="41" t="str">
        <f t="shared" si="147"/>
        <v/>
      </c>
      <c r="CA850" t="str">
        <f t="shared" si="148"/>
        <v/>
      </c>
      <c r="CB850" s="41" t="str">
        <f>IF(AU850&lt;&gt;"","Area immediately surrounding specimen: "&amp;AU850&amp;".","")</f>
        <v/>
      </c>
      <c r="CC850" s="41" t="str">
        <f>IF(T850&lt;&gt;"","Habit: "&amp;T850&amp;".","")</f>
        <v/>
      </c>
      <c r="CD850" s="41" t="str">
        <f>IF(U850&lt;&gt;"","Life history habit: "&amp;U850&amp;".","")</f>
        <v/>
      </c>
      <c r="CE850" s="41" t="str">
        <f>IF(V850&lt;&gt;"","Graminoid habit: "&amp;V850&amp;".","")</f>
        <v/>
      </c>
      <c r="CF850" s="41" t="str">
        <f>IF(W850&lt;&gt;"","Flower color: "&amp;W850&amp;".","")</f>
        <v/>
      </c>
      <c r="CG850" s="41" t="str">
        <f>IF(X850&lt;&gt;"","Height in centimeters: "&amp;X850&amp;".","")</f>
        <v/>
      </c>
      <c r="CH850" s="41" t="str">
        <f>IF(Y850&lt;&gt;"",Y850&amp;".","")</f>
        <v/>
      </c>
      <c r="CI850" s="41" t="str">
        <f t="shared" si="149"/>
        <v/>
      </c>
      <c r="CJ850" t="str">
        <f t="shared" si="150"/>
        <v/>
      </c>
      <c r="CK850" s="41" t="str">
        <f>IF(T850&lt;&gt;"","''habit'':"&amp;"''"&amp;T850&amp;"'',","")</f>
        <v/>
      </c>
      <c r="CL850" s="41" t="str">
        <f>IF(U850&lt;&gt;"","''life cycle habit'':"&amp;"''"&amp;U850&amp;"'',","")</f>
        <v/>
      </c>
      <c r="CM850" s="41" t="str">
        <f>IF(V850&lt;&gt;"","''graminoidHabit'':"&amp;"''"&amp;V850&amp;"'',","")</f>
        <v/>
      </c>
      <c r="CN850" s="41" t="str">
        <f>IF(W850&lt;&gt;"","''flower color'':"&amp;"''"&amp;W850&amp;"'',","")</f>
        <v/>
      </c>
      <c r="CO850" s="41" t="str">
        <f>IF(X850&lt;&gt;"","''heightInCentimeters'':"&amp;X850&amp;",","")</f>
        <v/>
      </c>
      <c r="CP850" s="41" t="str">
        <f>IF(Y850&lt;&gt;"",Y850,"")</f>
        <v/>
      </c>
      <c r="CQ850" s="41" t="str">
        <f t="shared" si="151"/>
        <v/>
      </c>
      <c r="CR850" s="42" t="str">
        <f t="shared" si="152"/>
        <v/>
      </c>
      <c r="CS850" t="str">
        <f t="shared" si="153"/>
        <v/>
      </c>
      <c r="CT850" t="str">
        <f>IF(L850="Y","tissue","")</f>
        <v/>
      </c>
      <c r="CU850" t="str">
        <f>IF(L850="Y","in collection","")</f>
        <v/>
      </c>
      <c r="CV850" t="str">
        <f>IF(L850="Y","dessicated","")</f>
        <v/>
      </c>
    </row>
    <row r="851" spans="1:100" ht="16.5" x14ac:dyDescent="0.3">
      <c r="A851" s="7"/>
      <c r="B851" s="19"/>
      <c r="C851" s="19"/>
      <c r="D851" s="19"/>
      <c r="E851" s="19"/>
      <c r="F851" s="19"/>
      <c r="G851" s="10"/>
      <c r="H851" s="14"/>
      <c r="I851" s="19"/>
      <c r="J851" s="19"/>
      <c r="K851" s="10"/>
      <c r="L851" s="19"/>
      <c r="M851" s="19"/>
      <c r="N851" s="19"/>
      <c r="O851" s="19"/>
      <c r="P851" s="19"/>
      <c r="Q851" s="24"/>
      <c r="R851" s="14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29"/>
      <c r="AL851" s="29"/>
      <c r="AM851" s="7"/>
      <c r="AN851" s="7"/>
      <c r="AO851" s="7"/>
      <c r="AP851" s="19"/>
      <c r="AQ851" s="19"/>
      <c r="AR851" s="19"/>
      <c r="AS851" s="14"/>
      <c r="AT851" s="19"/>
      <c r="AU851" s="19"/>
      <c r="AV851" s="19"/>
      <c r="AW851" s="14"/>
      <c r="AX851" s="19"/>
      <c r="AY851" s="19"/>
      <c r="AZ851" s="19"/>
      <c r="BA851" s="19"/>
      <c r="BB851" s="19"/>
      <c r="BC851" s="19"/>
      <c r="BD851" s="19"/>
      <c r="BE851" s="19"/>
      <c r="BF851" s="14"/>
      <c r="BG851" s="35" t="str">
        <f>IF(BB851&lt;&gt;"","&lt;a href='https://www.inaturalist.org/observations/"&amp;BB851&amp;" 'target='_blank' style='color: blue'&gt;iNaturalist Record: "&amp;BB851&amp;"&lt;/a&gt; ","")</f>
        <v/>
      </c>
      <c r="BH851" s="36" t="str">
        <f>IF(AT851&lt;&gt;"",AT851&amp;". ","")</f>
        <v/>
      </c>
      <c r="BI851" s="36" t="str">
        <f>IF(AV851&lt;&gt;"","Land use/disturbance history: "&amp;AV851&amp;". ","")</f>
        <v/>
      </c>
      <c r="BJ851" s="36" t="str">
        <f>IF(AW851&lt;&gt;"","Slope in degrees: "&amp;AW851&amp;". ","")</f>
        <v/>
      </c>
      <c r="BK851" s="36" t="str">
        <f>IF(AX851&lt;&gt;"","Slope aspect: "&amp;AX851&amp;". ","")</f>
        <v/>
      </c>
      <c r="BL851" s="36" t="str">
        <f>IF(AY851&lt;&gt;"","Soil description: "&amp;AY851&amp;". ","")</f>
        <v/>
      </c>
      <c r="BM851" s="36" t="str">
        <f>IF(BA851&lt;&gt;"","Terrain: "&amp;BA851&amp;". ","")</f>
        <v/>
      </c>
      <c r="BN851" s="36" t="str">
        <f t="shared" si="143"/>
        <v/>
      </c>
      <c r="BO851" t="str">
        <f t="shared" si="144"/>
        <v/>
      </c>
      <c r="BP851" t="str">
        <f>IF(BD851&lt;&gt;"","Permit: "&amp;BD851,"")</f>
        <v/>
      </c>
      <c r="BQ851" s="41" t="str">
        <f>IF(AA851="Abundant","Estimated frequency within viewshed: Abundant (&gt;500).",IF(AA851="Common","Estimated frequency within viewshed: Common (101-500).",IF(AA851="Frequent","Estimated frequency within viewshed: Frequent (11-100).",IF(AA851="Occasional","Estimated frequency within viewshed: Occasional (6-10).",IF(AA851="Rare","Estimated frequency within viewshed: Rare (1-5).","")))))</f>
        <v/>
      </c>
      <c r="BR851" s="41" t="str">
        <f>IF(B851&lt;&gt;"",B851&amp;". ","")</f>
        <v/>
      </c>
      <c r="BS851" s="41" t="str">
        <f>IF(M851="Same individual","Tissue sample collected.",IF(M851="Same population","Tissue sample collected from another individual in the same population.",""))</f>
        <v/>
      </c>
      <c r="BT851" s="41" t="str">
        <f>IF(R851&lt;&gt;"","Seed sample collected from "&amp;R851&amp;" plants within the same population.","")</f>
        <v/>
      </c>
      <c r="BU851" s="41" t="str">
        <f>IF(AB851&lt;&gt;"",AB851&amp;". ","")</f>
        <v/>
      </c>
      <c r="BV851" s="41" t="str">
        <f>IF(AE851&lt;&gt;"","Landowner: "&amp;AE851&amp;".","")</f>
        <v/>
      </c>
      <c r="BW851" s="41" t="str">
        <f>IF(AF851&lt;&gt;"","Element Occurrence ID: "&amp;AF851&amp;".","")</f>
        <v/>
      </c>
      <c r="BX851" s="41" t="str">
        <f t="shared" si="145"/>
        <v/>
      </c>
      <c r="BY851" t="str">
        <f t="shared" si="146"/>
        <v/>
      </c>
      <c r="BZ851" s="41" t="str">
        <f t="shared" si="147"/>
        <v/>
      </c>
      <c r="CA851" t="str">
        <f t="shared" si="148"/>
        <v/>
      </c>
      <c r="CB851" s="41" t="str">
        <f>IF(AU851&lt;&gt;"","Area immediately surrounding specimen: "&amp;AU851&amp;".","")</f>
        <v/>
      </c>
      <c r="CC851" s="41" t="str">
        <f>IF(T851&lt;&gt;"","Habit: "&amp;T851&amp;".","")</f>
        <v/>
      </c>
      <c r="CD851" s="41" t="str">
        <f>IF(U851&lt;&gt;"","Life history habit: "&amp;U851&amp;".","")</f>
        <v/>
      </c>
      <c r="CE851" s="41" t="str">
        <f>IF(V851&lt;&gt;"","Graminoid habit: "&amp;V851&amp;".","")</f>
        <v/>
      </c>
      <c r="CF851" s="41" t="str">
        <f>IF(W851&lt;&gt;"","Flower color: "&amp;W851&amp;".","")</f>
        <v/>
      </c>
      <c r="CG851" s="41" t="str">
        <f>IF(X851&lt;&gt;"","Height in centimeters: "&amp;X851&amp;".","")</f>
        <v/>
      </c>
      <c r="CH851" s="41" t="str">
        <f>IF(Y851&lt;&gt;"",Y851&amp;".","")</f>
        <v/>
      </c>
      <c r="CI851" s="41" t="str">
        <f t="shared" si="149"/>
        <v/>
      </c>
      <c r="CJ851" t="str">
        <f t="shared" si="150"/>
        <v/>
      </c>
      <c r="CK851" s="41" t="str">
        <f>IF(T851&lt;&gt;"","''habit'':"&amp;"''"&amp;T851&amp;"'',","")</f>
        <v/>
      </c>
      <c r="CL851" s="41" t="str">
        <f>IF(U851&lt;&gt;"","''life cycle habit'':"&amp;"''"&amp;U851&amp;"'',","")</f>
        <v/>
      </c>
      <c r="CM851" s="41" t="str">
        <f>IF(V851&lt;&gt;"","''graminoidHabit'':"&amp;"''"&amp;V851&amp;"'',","")</f>
        <v/>
      </c>
      <c r="CN851" s="41" t="str">
        <f>IF(W851&lt;&gt;"","''flower color'':"&amp;"''"&amp;W851&amp;"'',","")</f>
        <v/>
      </c>
      <c r="CO851" s="41" t="str">
        <f>IF(X851&lt;&gt;"","''heightInCentimeters'':"&amp;X851&amp;",","")</f>
        <v/>
      </c>
      <c r="CP851" s="41" t="str">
        <f>IF(Y851&lt;&gt;"",Y851,"")</f>
        <v/>
      </c>
      <c r="CQ851" s="41" t="str">
        <f t="shared" si="151"/>
        <v/>
      </c>
      <c r="CR851" s="42" t="str">
        <f t="shared" si="152"/>
        <v/>
      </c>
      <c r="CS851" t="str">
        <f t="shared" si="153"/>
        <v/>
      </c>
      <c r="CT851" t="str">
        <f>IF(L851="Y","tissue","")</f>
        <v/>
      </c>
      <c r="CU851" t="str">
        <f>IF(L851="Y","in collection","")</f>
        <v/>
      </c>
      <c r="CV851" t="str">
        <f>IF(L851="Y","dessicated","")</f>
        <v/>
      </c>
    </row>
    <row r="852" spans="1:100" ht="16.5" x14ac:dyDescent="0.3">
      <c r="A852" s="7"/>
      <c r="B852" s="19"/>
      <c r="C852" s="19"/>
      <c r="D852" s="19"/>
      <c r="E852" s="19"/>
      <c r="F852" s="19"/>
      <c r="G852" s="10"/>
      <c r="H852" s="14"/>
      <c r="I852" s="19"/>
      <c r="J852" s="19"/>
      <c r="K852" s="10"/>
      <c r="L852" s="19"/>
      <c r="M852" s="19"/>
      <c r="N852" s="19"/>
      <c r="O852" s="19"/>
      <c r="P852" s="19"/>
      <c r="Q852" s="24"/>
      <c r="R852" s="14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29"/>
      <c r="AL852" s="29"/>
      <c r="AM852" s="7"/>
      <c r="AN852" s="7"/>
      <c r="AO852" s="7"/>
      <c r="AP852" s="19"/>
      <c r="AQ852" s="19"/>
      <c r="AR852" s="19"/>
      <c r="AS852" s="14"/>
      <c r="AT852" s="19"/>
      <c r="AU852" s="19"/>
      <c r="AV852" s="19"/>
      <c r="AW852" s="14"/>
      <c r="AX852" s="19"/>
      <c r="AY852" s="19"/>
      <c r="AZ852" s="19"/>
      <c r="BA852" s="19"/>
      <c r="BB852" s="19"/>
      <c r="BC852" s="19"/>
      <c r="BD852" s="19"/>
      <c r="BE852" s="19"/>
      <c r="BF852" s="14"/>
      <c r="BG852" s="35" t="str">
        <f>IF(BB852&lt;&gt;"","&lt;a href='https://www.inaturalist.org/observations/"&amp;BB852&amp;" 'target='_blank' style='color: blue'&gt;iNaturalist Record: "&amp;BB852&amp;"&lt;/a&gt; ","")</f>
        <v/>
      </c>
      <c r="BH852" s="36" t="str">
        <f>IF(AT852&lt;&gt;"",AT852&amp;". ","")</f>
        <v/>
      </c>
      <c r="BI852" s="36" t="str">
        <f>IF(AV852&lt;&gt;"","Land use/disturbance history: "&amp;AV852&amp;". ","")</f>
        <v/>
      </c>
      <c r="BJ852" s="36" t="str">
        <f>IF(AW852&lt;&gt;"","Slope in degrees: "&amp;AW852&amp;". ","")</f>
        <v/>
      </c>
      <c r="BK852" s="36" t="str">
        <f>IF(AX852&lt;&gt;"","Slope aspect: "&amp;AX852&amp;". ","")</f>
        <v/>
      </c>
      <c r="BL852" s="36" t="str">
        <f>IF(AY852&lt;&gt;"","Soil description: "&amp;AY852&amp;". ","")</f>
        <v/>
      </c>
      <c r="BM852" s="36" t="str">
        <f>IF(BA852&lt;&gt;"","Terrain: "&amp;BA852&amp;". ","")</f>
        <v/>
      </c>
      <c r="BN852" s="36" t="str">
        <f t="shared" si="143"/>
        <v/>
      </c>
      <c r="BO852" t="str">
        <f t="shared" si="144"/>
        <v/>
      </c>
      <c r="BP852" t="str">
        <f>IF(BD852&lt;&gt;"","Permit: "&amp;BD852,"")</f>
        <v/>
      </c>
      <c r="BQ852" s="41" t="str">
        <f>IF(AA852="Abundant","Estimated frequency within viewshed: Abundant (&gt;500).",IF(AA852="Common","Estimated frequency within viewshed: Common (101-500).",IF(AA852="Frequent","Estimated frequency within viewshed: Frequent (11-100).",IF(AA852="Occasional","Estimated frequency within viewshed: Occasional (6-10).",IF(AA852="Rare","Estimated frequency within viewshed: Rare (1-5).","")))))</f>
        <v/>
      </c>
      <c r="BR852" s="41" t="str">
        <f>IF(B852&lt;&gt;"",B852&amp;". ","")</f>
        <v/>
      </c>
      <c r="BS852" s="41" t="str">
        <f>IF(M852="Same individual","Tissue sample collected.",IF(M852="Same population","Tissue sample collected from another individual in the same population.",""))</f>
        <v/>
      </c>
      <c r="BT852" s="41" t="str">
        <f>IF(R852&lt;&gt;"","Seed sample collected from "&amp;R852&amp;" plants within the same population.","")</f>
        <v/>
      </c>
      <c r="BU852" s="41" t="str">
        <f>IF(AB852&lt;&gt;"",AB852&amp;". ","")</f>
        <v/>
      </c>
      <c r="BV852" s="41" t="str">
        <f>IF(AE852&lt;&gt;"","Landowner: "&amp;AE852&amp;".","")</f>
        <v/>
      </c>
      <c r="BW852" s="41" t="str">
        <f>IF(AF852&lt;&gt;"","Element Occurrence ID: "&amp;AF852&amp;".","")</f>
        <v/>
      </c>
      <c r="BX852" s="41" t="str">
        <f t="shared" si="145"/>
        <v/>
      </c>
      <c r="BY852" t="str">
        <f t="shared" si="146"/>
        <v/>
      </c>
      <c r="BZ852" s="41" t="str">
        <f t="shared" si="147"/>
        <v/>
      </c>
      <c r="CA852" t="str">
        <f t="shared" si="148"/>
        <v/>
      </c>
      <c r="CB852" s="41" t="str">
        <f>IF(AU852&lt;&gt;"","Area immediately surrounding specimen: "&amp;AU852&amp;".","")</f>
        <v/>
      </c>
      <c r="CC852" s="41" t="str">
        <f>IF(T852&lt;&gt;"","Habit: "&amp;T852&amp;".","")</f>
        <v/>
      </c>
      <c r="CD852" s="41" t="str">
        <f>IF(U852&lt;&gt;"","Life history habit: "&amp;U852&amp;".","")</f>
        <v/>
      </c>
      <c r="CE852" s="41" t="str">
        <f>IF(V852&lt;&gt;"","Graminoid habit: "&amp;V852&amp;".","")</f>
        <v/>
      </c>
      <c r="CF852" s="41" t="str">
        <f>IF(W852&lt;&gt;"","Flower color: "&amp;W852&amp;".","")</f>
        <v/>
      </c>
      <c r="CG852" s="41" t="str">
        <f>IF(X852&lt;&gt;"","Height in centimeters: "&amp;X852&amp;".","")</f>
        <v/>
      </c>
      <c r="CH852" s="41" t="str">
        <f>IF(Y852&lt;&gt;"",Y852&amp;".","")</f>
        <v/>
      </c>
      <c r="CI852" s="41" t="str">
        <f t="shared" si="149"/>
        <v/>
      </c>
      <c r="CJ852" t="str">
        <f t="shared" si="150"/>
        <v/>
      </c>
      <c r="CK852" s="41" t="str">
        <f>IF(T852&lt;&gt;"","''habit'':"&amp;"''"&amp;T852&amp;"'',","")</f>
        <v/>
      </c>
      <c r="CL852" s="41" t="str">
        <f>IF(U852&lt;&gt;"","''life cycle habit'':"&amp;"''"&amp;U852&amp;"'',","")</f>
        <v/>
      </c>
      <c r="CM852" s="41" t="str">
        <f>IF(V852&lt;&gt;"","''graminoidHabit'':"&amp;"''"&amp;V852&amp;"'',","")</f>
        <v/>
      </c>
      <c r="CN852" s="41" t="str">
        <f>IF(W852&lt;&gt;"","''flower color'':"&amp;"''"&amp;W852&amp;"'',","")</f>
        <v/>
      </c>
      <c r="CO852" s="41" t="str">
        <f>IF(X852&lt;&gt;"","''heightInCentimeters'':"&amp;X852&amp;",","")</f>
        <v/>
      </c>
      <c r="CP852" s="41" t="str">
        <f>IF(Y852&lt;&gt;"",Y852,"")</f>
        <v/>
      </c>
      <c r="CQ852" s="41" t="str">
        <f t="shared" si="151"/>
        <v/>
      </c>
      <c r="CR852" s="42" t="str">
        <f t="shared" si="152"/>
        <v/>
      </c>
      <c r="CS852" t="str">
        <f t="shared" si="153"/>
        <v/>
      </c>
      <c r="CT852" t="str">
        <f>IF(L852="Y","tissue","")</f>
        <v/>
      </c>
      <c r="CU852" t="str">
        <f>IF(L852="Y","in collection","")</f>
        <v/>
      </c>
      <c r="CV852" t="str">
        <f>IF(L852="Y","dessicated","")</f>
        <v/>
      </c>
    </row>
    <row r="853" spans="1:100" ht="16.5" x14ac:dyDescent="0.3">
      <c r="A853" s="7"/>
      <c r="B853" s="19"/>
      <c r="C853" s="19"/>
      <c r="D853" s="19"/>
      <c r="E853" s="19"/>
      <c r="F853" s="19"/>
      <c r="G853" s="10"/>
      <c r="H853" s="14"/>
      <c r="I853" s="19"/>
      <c r="J853" s="19"/>
      <c r="K853" s="10"/>
      <c r="L853" s="19"/>
      <c r="M853" s="19"/>
      <c r="N853" s="19"/>
      <c r="O853" s="19"/>
      <c r="P853" s="19"/>
      <c r="Q853" s="24"/>
      <c r="R853" s="14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29"/>
      <c r="AL853" s="29"/>
      <c r="AM853" s="7"/>
      <c r="AN853" s="7"/>
      <c r="AO853" s="7"/>
      <c r="AP853" s="19"/>
      <c r="AQ853" s="19"/>
      <c r="AR853" s="19"/>
      <c r="AS853" s="14"/>
      <c r="AT853" s="19"/>
      <c r="AU853" s="19"/>
      <c r="AV853" s="19"/>
      <c r="AW853" s="14"/>
      <c r="AX853" s="19"/>
      <c r="AY853" s="19"/>
      <c r="AZ853" s="19"/>
      <c r="BA853" s="19"/>
      <c r="BB853" s="19"/>
      <c r="BC853" s="19"/>
      <c r="BD853" s="19"/>
      <c r="BE853" s="19"/>
      <c r="BF853" s="14"/>
      <c r="BG853" s="35" t="str">
        <f>IF(BB853&lt;&gt;"","&lt;a href='https://www.inaturalist.org/observations/"&amp;BB853&amp;" 'target='_blank' style='color: blue'&gt;iNaturalist Record: "&amp;BB853&amp;"&lt;/a&gt; ","")</f>
        <v/>
      </c>
      <c r="BH853" s="36" t="str">
        <f>IF(AT853&lt;&gt;"",AT853&amp;". ","")</f>
        <v/>
      </c>
      <c r="BI853" s="36" t="str">
        <f>IF(AV853&lt;&gt;"","Land use/disturbance history: "&amp;AV853&amp;". ","")</f>
        <v/>
      </c>
      <c r="BJ853" s="36" t="str">
        <f>IF(AW853&lt;&gt;"","Slope in degrees: "&amp;AW853&amp;". ","")</f>
        <v/>
      </c>
      <c r="BK853" s="36" t="str">
        <f>IF(AX853&lt;&gt;"","Slope aspect: "&amp;AX853&amp;". ","")</f>
        <v/>
      </c>
      <c r="BL853" s="36" t="str">
        <f>IF(AY853&lt;&gt;"","Soil description: "&amp;AY853&amp;". ","")</f>
        <v/>
      </c>
      <c r="BM853" s="36" t="str">
        <f>IF(BA853&lt;&gt;"","Terrain: "&amp;BA853&amp;". ","")</f>
        <v/>
      </c>
      <c r="BN853" s="36" t="str">
        <f t="shared" si="143"/>
        <v/>
      </c>
      <c r="BO853" t="str">
        <f t="shared" si="144"/>
        <v/>
      </c>
      <c r="BP853" t="str">
        <f>IF(BD853&lt;&gt;"","Permit: "&amp;BD853,"")</f>
        <v/>
      </c>
      <c r="BQ853" s="41" t="str">
        <f>IF(AA853="Abundant","Estimated frequency within viewshed: Abundant (&gt;500).",IF(AA853="Common","Estimated frequency within viewshed: Common (101-500).",IF(AA853="Frequent","Estimated frequency within viewshed: Frequent (11-100).",IF(AA853="Occasional","Estimated frequency within viewshed: Occasional (6-10).",IF(AA853="Rare","Estimated frequency within viewshed: Rare (1-5).","")))))</f>
        <v/>
      </c>
      <c r="BR853" s="41" t="str">
        <f>IF(B853&lt;&gt;"",B853&amp;". ","")</f>
        <v/>
      </c>
      <c r="BS853" s="41" t="str">
        <f>IF(M853="Same individual","Tissue sample collected.",IF(M853="Same population","Tissue sample collected from another individual in the same population.",""))</f>
        <v/>
      </c>
      <c r="BT853" s="41" t="str">
        <f>IF(R853&lt;&gt;"","Seed sample collected from "&amp;R853&amp;" plants within the same population.","")</f>
        <v/>
      </c>
      <c r="BU853" s="41" t="str">
        <f>IF(AB853&lt;&gt;"",AB853&amp;". ","")</f>
        <v/>
      </c>
      <c r="BV853" s="41" t="str">
        <f>IF(AE853&lt;&gt;"","Landowner: "&amp;AE853&amp;".","")</f>
        <v/>
      </c>
      <c r="BW853" s="41" t="str">
        <f>IF(AF853&lt;&gt;"","Element Occurrence ID: "&amp;AF853&amp;".","")</f>
        <v/>
      </c>
      <c r="BX853" s="41" t="str">
        <f t="shared" si="145"/>
        <v/>
      </c>
      <c r="BY853" t="str">
        <f t="shared" si="146"/>
        <v/>
      </c>
      <c r="BZ853" s="41" t="str">
        <f t="shared" si="147"/>
        <v/>
      </c>
      <c r="CA853" t="str">
        <f t="shared" si="148"/>
        <v/>
      </c>
      <c r="CB853" s="41" t="str">
        <f>IF(AU853&lt;&gt;"","Area immediately surrounding specimen: "&amp;AU853&amp;".","")</f>
        <v/>
      </c>
      <c r="CC853" s="41" t="str">
        <f>IF(T853&lt;&gt;"","Habit: "&amp;T853&amp;".","")</f>
        <v/>
      </c>
      <c r="CD853" s="41" t="str">
        <f>IF(U853&lt;&gt;"","Life history habit: "&amp;U853&amp;".","")</f>
        <v/>
      </c>
      <c r="CE853" s="41" t="str">
        <f>IF(V853&lt;&gt;"","Graminoid habit: "&amp;V853&amp;".","")</f>
        <v/>
      </c>
      <c r="CF853" s="41" t="str">
        <f>IF(W853&lt;&gt;"","Flower color: "&amp;W853&amp;".","")</f>
        <v/>
      </c>
      <c r="CG853" s="41" t="str">
        <f>IF(X853&lt;&gt;"","Height in centimeters: "&amp;X853&amp;".","")</f>
        <v/>
      </c>
      <c r="CH853" s="41" t="str">
        <f>IF(Y853&lt;&gt;"",Y853&amp;".","")</f>
        <v/>
      </c>
      <c r="CI853" s="41" t="str">
        <f t="shared" si="149"/>
        <v/>
      </c>
      <c r="CJ853" t="str">
        <f t="shared" si="150"/>
        <v/>
      </c>
      <c r="CK853" s="41" t="str">
        <f>IF(T853&lt;&gt;"","''habit'':"&amp;"''"&amp;T853&amp;"'',","")</f>
        <v/>
      </c>
      <c r="CL853" s="41" t="str">
        <f>IF(U853&lt;&gt;"","''life cycle habit'':"&amp;"''"&amp;U853&amp;"'',","")</f>
        <v/>
      </c>
      <c r="CM853" s="41" t="str">
        <f>IF(V853&lt;&gt;"","''graminoidHabit'':"&amp;"''"&amp;V853&amp;"'',","")</f>
        <v/>
      </c>
      <c r="CN853" s="41" t="str">
        <f>IF(W853&lt;&gt;"","''flower color'':"&amp;"''"&amp;W853&amp;"'',","")</f>
        <v/>
      </c>
      <c r="CO853" s="41" t="str">
        <f>IF(X853&lt;&gt;"","''heightInCentimeters'':"&amp;X853&amp;",","")</f>
        <v/>
      </c>
      <c r="CP853" s="41" t="str">
        <f>IF(Y853&lt;&gt;"",Y853,"")</f>
        <v/>
      </c>
      <c r="CQ853" s="41" t="str">
        <f t="shared" si="151"/>
        <v/>
      </c>
      <c r="CR853" s="42" t="str">
        <f t="shared" si="152"/>
        <v/>
      </c>
      <c r="CS853" t="str">
        <f t="shared" si="153"/>
        <v/>
      </c>
      <c r="CT853" t="str">
        <f>IF(L853="Y","tissue","")</f>
        <v/>
      </c>
      <c r="CU853" t="str">
        <f>IF(L853="Y","in collection","")</f>
        <v/>
      </c>
      <c r="CV853" t="str">
        <f>IF(L853="Y","dessicated","")</f>
        <v/>
      </c>
    </row>
    <row r="854" spans="1:100" ht="16.5" x14ac:dyDescent="0.3">
      <c r="A854" s="7"/>
      <c r="B854" s="19"/>
      <c r="C854" s="19"/>
      <c r="D854" s="19"/>
      <c r="E854" s="19"/>
      <c r="F854" s="19"/>
      <c r="G854" s="10"/>
      <c r="H854" s="14"/>
      <c r="I854" s="19"/>
      <c r="J854" s="19"/>
      <c r="K854" s="10"/>
      <c r="L854" s="19"/>
      <c r="M854" s="19"/>
      <c r="N854" s="19"/>
      <c r="O854" s="19"/>
      <c r="P854" s="19"/>
      <c r="Q854" s="24"/>
      <c r="R854" s="14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29"/>
      <c r="AL854" s="29"/>
      <c r="AM854" s="7"/>
      <c r="AN854" s="7"/>
      <c r="AO854" s="7"/>
      <c r="AP854" s="19"/>
      <c r="AQ854" s="19"/>
      <c r="AR854" s="19"/>
      <c r="AS854" s="14"/>
      <c r="AT854" s="19"/>
      <c r="AU854" s="19"/>
      <c r="AV854" s="19"/>
      <c r="AW854" s="14"/>
      <c r="AX854" s="19"/>
      <c r="AY854" s="19"/>
      <c r="AZ854" s="19"/>
      <c r="BA854" s="19"/>
      <c r="BB854" s="19"/>
      <c r="BC854" s="19"/>
      <c r="BD854" s="19"/>
      <c r="BE854" s="19"/>
      <c r="BF854" s="14"/>
      <c r="BG854" s="35" t="str">
        <f>IF(BB854&lt;&gt;"","&lt;a href='https://www.inaturalist.org/observations/"&amp;BB854&amp;" 'target='_blank' style='color: blue'&gt;iNaturalist Record: "&amp;BB854&amp;"&lt;/a&gt; ","")</f>
        <v/>
      </c>
      <c r="BH854" s="36" t="str">
        <f>IF(AT854&lt;&gt;"",AT854&amp;". ","")</f>
        <v/>
      </c>
      <c r="BI854" s="36" t="str">
        <f>IF(AV854&lt;&gt;"","Land use/disturbance history: "&amp;AV854&amp;". ","")</f>
        <v/>
      </c>
      <c r="BJ854" s="36" t="str">
        <f>IF(AW854&lt;&gt;"","Slope in degrees: "&amp;AW854&amp;". ","")</f>
        <v/>
      </c>
      <c r="BK854" s="36" t="str">
        <f>IF(AX854&lt;&gt;"","Slope aspect: "&amp;AX854&amp;". ","")</f>
        <v/>
      </c>
      <c r="BL854" s="36" t="str">
        <f>IF(AY854&lt;&gt;"","Soil description: "&amp;AY854&amp;". ","")</f>
        <v/>
      </c>
      <c r="BM854" s="36" t="str">
        <f>IF(BA854&lt;&gt;"","Terrain: "&amp;BA854&amp;". ","")</f>
        <v/>
      </c>
      <c r="BN854" s="36" t="str">
        <f t="shared" si="143"/>
        <v/>
      </c>
      <c r="BO854" t="str">
        <f t="shared" si="144"/>
        <v/>
      </c>
      <c r="BP854" t="str">
        <f>IF(BD854&lt;&gt;"","Permit: "&amp;BD854,"")</f>
        <v/>
      </c>
      <c r="BQ854" s="41" t="str">
        <f>IF(AA854="Abundant","Estimated frequency within viewshed: Abundant (&gt;500).",IF(AA854="Common","Estimated frequency within viewshed: Common (101-500).",IF(AA854="Frequent","Estimated frequency within viewshed: Frequent (11-100).",IF(AA854="Occasional","Estimated frequency within viewshed: Occasional (6-10).",IF(AA854="Rare","Estimated frequency within viewshed: Rare (1-5).","")))))</f>
        <v/>
      </c>
      <c r="BR854" s="41" t="str">
        <f>IF(B854&lt;&gt;"",B854&amp;". ","")</f>
        <v/>
      </c>
      <c r="BS854" s="41" t="str">
        <f>IF(M854="Same individual","Tissue sample collected.",IF(M854="Same population","Tissue sample collected from another individual in the same population.",""))</f>
        <v/>
      </c>
      <c r="BT854" s="41" t="str">
        <f>IF(R854&lt;&gt;"","Seed sample collected from "&amp;R854&amp;" plants within the same population.","")</f>
        <v/>
      </c>
      <c r="BU854" s="41" t="str">
        <f>IF(AB854&lt;&gt;"",AB854&amp;". ","")</f>
        <v/>
      </c>
      <c r="BV854" s="41" t="str">
        <f>IF(AE854&lt;&gt;"","Landowner: "&amp;AE854&amp;".","")</f>
        <v/>
      </c>
      <c r="BW854" s="41" t="str">
        <f>IF(AF854&lt;&gt;"","Element Occurrence ID: "&amp;AF854&amp;".","")</f>
        <v/>
      </c>
      <c r="BX854" s="41" t="str">
        <f t="shared" si="145"/>
        <v/>
      </c>
      <c r="BY854" t="str">
        <f t="shared" si="146"/>
        <v/>
      </c>
      <c r="BZ854" s="41" t="str">
        <f t="shared" si="147"/>
        <v/>
      </c>
      <c r="CA854" t="str">
        <f t="shared" si="148"/>
        <v/>
      </c>
      <c r="CB854" s="41" t="str">
        <f>IF(AU854&lt;&gt;"","Area immediately surrounding specimen: "&amp;AU854&amp;".","")</f>
        <v/>
      </c>
      <c r="CC854" s="41" t="str">
        <f>IF(T854&lt;&gt;"","Habit: "&amp;T854&amp;".","")</f>
        <v/>
      </c>
      <c r="CD854" s="41" t="str">
        <f>IF(U854&lt;&gt;"","Life history habit: "&amp;U854&amp;".","")</f>
        <v/>
      </c>
      <c r="CE854" s="41" t="str">
        <f>IF(V854&lt;&gt;"","Graminoid habit: "&amp;V854&amp;".","")</f>
        <v/>
      </c>
      <c r="CF854" s="41" t="str">
        <f>IF(W854&lt;&gt;"","Flower color: "&amp;W854&amp;".","")</f>
        <v/>
      </c>
      <c r="CG854" s="41" t="str">
        <f>IF(X854&lt;&gt;"","Height in centimeters: "&amp;X854&amp;".","")</f>
        <v/>
      </c>
      <c r="CH854" s="41" t="str">
        <f>IF(Y854&lt;&gt;"",Y854&amp;".","")</f>
        <v/>
      </c>
      <c r="CI854" s="41" t="str">
        <f t="shared" si="149"/>
        <v/>
      </c>
      <c r="CJ854" t="str">
        <f t="shared" si="150"/>
        <v/>
      </c>
      <c r="CK854" s="41" t="str">
        <f>IF(T854&lt;&gt;"","''habit'':"&amp;"''"&amp;T854&amp;"'',","")</f>
        <v/>
      </c>
      <c r="CL854" s="41" t="str">
        <f>IF(U854&lt;&gt;"","''life cycle habit'':"&amp;"''"&amp;U854&amp;"'',","")</f>
        <v/>
      </c>
      <c r="CM854" s="41" t="str">
        <f>IF(V854&lt;&gt;"","''graminoidHabit'':"&amp;"''"&amp;V854&amp;"'',","")</f>
        <v/>
      </c>
      <c r="CN854" s="41" t="str">
        <f>IF(W854&lt;&gt;"","''flower color'':"&amp;"''"&amp;W854&amp;"'',","")</f>
        <v/>
      </c>
      <c r="CO854" s="41" t="str">
        <f>IF(X854&lt;&gt;"","''heightInCentimeters'':"&amp;X854&amp;",","")</f>
        <v/>
      </c>
      <c r="CP854" s="41" t="str">
        <f>IF(Y854&lt;&gt;"",Y854,"")</f>
        <v/>
      </c>
      <c r="CQ854" s="41" t="str">
        <f t="shared" si="151"/>
        <v/>
      </c>
      <c r="CR854" s="42" t="str">
        <f t="shared" si="152"/>
        <v/>
      </c>
      <c r="CS854" t="str">
        <f t="shared" si="153"/>
        <v/>
      </c>
      <c r="CT854" t="str">
        <f>IF(L854="Y","tissue","")</f>
        <v/>
      </c>
      <c r="CU854" t="str">
        <f>IF(L854="Y","in collection","")</f>
        <v/>
      </c>
      <c r="CV854" t="str">
        <f>IF(L854="Y","dessicated","")</f>
        <v/>
      </c>
    </row>
    <row r="855" spans="1:100" ht="16.5" x14ac:dyDescent="0.3">
      <c r="A855" s="7"/>
      <c r="B855" s="19"/>
      <c r="C855" s="19"/>
      <c r="D855" s="19"/>
      <c r="E855" s="19"/>
      <c r="F855" s="19"/>
      <c r="G855" s="10"/>
      <c r="H855" s="14"/>
      <c r="I855" s="19"/>
      <c r="J855" s="19"/>
      <c r="K855" s="10"/>
      <c r="L855" s="19"/>
      <c r="M855" s="19"/>
      <c r="N855" s="19"/>
      <c r="O855" s="19"/>
      <c r="P855" s="19"/>
      <c r="Q855" s="24"/>
      <c r="R855" s="14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29"/>
      <c r="AL855" s="29"/>
      <c r="AM855" s="7"/>
      <c r="AN855" s="7"/>
      <c r="AO855" s="7"/>
      <c r="AP855" s="19"/>
      <c r="AQ855" s="19"/>
      <c r="AR855" s="19"/>
      <c r="AS855" s="14"/>
      <c r="AT855" s="19"/>
      <c r="AU855" s="19"/>
      <c r="AV855" s="19"/>
      <c r="AW855" s="14"/>
      <c r="AX855" s="19"/>
      <c r="AY855" s="19"/>
      <c r="AZ855" s="19"/>
      <c r="BA855" s="19"/>
      <c r="BB855" s="19"/>
      <c r="BC855" s="19"/>
      <c r="BD855" s="19"/>
      <c r="BE855" s="19"/>
      <c r="BF855" s="14"/>
      <c r="BG855" s="35" t="str">
        <f>IF(BB855&lt;&gt;"","&lt;a href='https://www.inaturalist.org/observations/"&amp;BB855&amp;" 'target='_blank' style='color: blue'&gt;iNaturalist Record: "&amp;BB855&amp;"&lt;/a&gt; ","")</f>
        <v/>
      </c>
      <c r="BH855" s="36" t="str">
        <f>IF(AT855&lt;&gt;"",AT855&amp;". ","")</f>
        <v/>
      </c>
      <c r="BI855" s="36" t="str">
        <f>IF(AV855&lt;&gt;"","Land use/disturbance history: "&amp;AV855&amp;". ","")</f>
        <v/>
      </c>
      <c r="BJ855" s="36" t="str">
        <f>IF(AW855&lt;&gt;"","Slope in degrees: "&amp;AW855&amp;". ","")</f>
        <v/>
      </c>
      <c r="BK855" s="36" t="str">
        <f>IF(AX855&lt;&gt;"","Slope aspect: "&amp;AX855&amp;". ","")</f>
        <v/>
      </c>
      <c r="BL855" s="36" t="str">
        <f>IF(AY855&lt;&gt;"","Soil description: "&amp;AY855&amp;". ","")</f>
        <v/>
      </c>
      <c r="BM855" s="36" t="str">
        <f>IF(BA855&lt;&gt;"","Terrain: "&amp;BA855&amp;". ","")</f>
        <v/>
      </c>
      <c r="BN855" s="36" t="str">
        <f t="shared" si="143"/>
        <v/>
      </c>
      <c r="BO855" t="str">
        <f t="shared" si="144"/>
        <v/>
      </c>
      <c r="BP855" t="str">
        <f>IF(BD855&lt;&gt;"","Permit: "&amp;BD855,"")</f>
        <v/>
      </c>
      <c r="BQ855" s="41" t="str">
        <f>IF(AA855="Abundant","Estimated frequency within viewshed: Abundant (&gt;500).",IF(AA855="Common","Estimated frequency within viewshed: Common (101-500).",IF(AA855="Frequent","Estimated frequency within viewshed: Frequent (11-100).",IF(AA855="Occasional","Estimated frequency within viewshed: Occasional (6-10).",IF(AA855="Rare","Estimated frequency within viewshed: Rare (1-5).","")))))</f>
        <v/>
      </c>
      <c r="BR855" s="41" t="str">
        <f>IF(B855&lt;&gt;"",B855&amp;". ","")</f>
        <v/>
      </c>
      <c r="BS855" s="41" t="str">
        <f>IF(M855="Same individual","Tissue sample collected.",IF(M855="Same population","Tissue sample collected from another individual in the same population.",""))</f>
        <v/>
      </c>
      <c r="BT855" s="41" t="str">
        <f>IF(R855&lt;&gt;"","Seed sample collected from "&amp;R855&amp;" plants within the same population.","")</f>
        <v/>
      </c>
      <c r="BU855" s="41" t="str">
        <f>IF(AB855&lt;&gt;"",AB855&amp;". ","")</f>
        <v/>
      </c>
      <c r="BV855" s="41" t="str">
        <f>IF(AE855&lt;&gt;"","Landowner: "&amp;AE855&amp;".","")</f>
        <v/>
      </c>
      <c r="BW855" s="41" t="str">
        <f>IF(AF855&lt;&gt;"","Element Occurrence ID: "&amp;AF855&amp;".","")</f>
        <v/>
      </c>
      <c r="BX855" s="41" t="str">
        <f t="shared" si="145"/>
        <v/>
      </c>
      <c r="BY855" t="str">
        <f t="shared" si="146"/>
        <v/>
      </c>
      <c r="BZ855" s="41" t="str">
        <f t="shared" si="147"/>
        <v/>
      </c>
      <c r="CA855" t="str">
        <f t="shared" si="148"/>
        <v/>
      </c>
      <c r="CB855" s="41" t="str">
        <f>IF(AU855&lt;&gt;"","Area immediately surrounding specimen: "&amp;AU855&amp;".","")</f>
        <v/>
      </c>
      <c r="CC855" s="41" t="str">
        <f>IF(T855&lt;&gt;"","Habit: "&amp;T855&amp;".","")</f>
        <v/>
      </c>
      <c r="CD855" s="41" t="str">
        <f>IF(U855&lt;&gt;"","Life history habit: "&amp;U855&amp;".","")</f>
        <v/>
      </c>
      <c r="CE855" s="41" t="str">
        <f>IF(V855&lt;&gt;"","Graminoid habit: "&amp;V855&amp;".","")</f>
        <v/>
      </c>
      <c r="CF855" s="41" t="str">
        <f>IF(W855&lt;&gt;"","Flower color: "&amp;W855&amp;".","")</f>
        <v/>
      </c>
      <c r="CG855" s="41" t="str">
        <f>IF(X855&lt;&gt;"","Height in centimeters: "&amp;X855&amp;".","")</f>
        <v/>
      </c>
      <c r="CH855" s="41" t="str">
        <f>IF(Y855&lt;&gt;"",Y855&amp;".","")</f>
        <v/>
      </c>
      <c r="CI855" s="41" t="str">
        <f t="shared" si="149"/>
        <v/>
      </c>
      <c r="CJ855" t="str">
        <f t="shared" si="150"/>
        <v/>
      </c>
      <c r="CK855" s="41" t="str">
        <f>IF(T855&lt;&gt;"","''habit'':"&amp;"''"&amp;T855&amp;"'',","")</f>
        <v/>
      </c>
      <c r="CL855" s="41" t="str">
        <f>IF(U855&lt;&gt;"","''life cycle habit'':"&amp;"''"&amp;U855&amp;"'',","")</f>
        <v/>
      </c>
      <c r="CM855" s="41" t="str">
        <f>IF(V855&lt;&gt;"","''graminoidHabit'':"&amp;"''"&amp;V855&amp;"'',","")</f>
        <v/>
      </c>
      <c r="CN855" s="41" t="str">
        <f>IF(W855&lt;&gt;"","''flower color'':"&amp;"''"&amp;W855&amp;"'',","")</f>
        <v/>
      </c>
      <c r="CO855" s="41" t="str">
        <f>IF(X855&lt;&gt;"","''heightInCentimeters'':"&amp;X855&amp;",","")</f>
        <v/>
      </c>
      <c r="CP855" s="41" t="str">
        <f>IF(Y855&lt;&gt;"",Y855,"")</f>
        <v/>
      </c>
      <c r="CQ855" s="41" t="str">
        <f t="shared" si="151"/>
        <v/>
      </c>
      <c r="CR855" s="42" t="str">
        <f t="shared" si="152"/>
        <v/>
      </c>
      <c r="CS855" t="str">
        <f t="shared" si="153"/>
        <v/>
      </c>
      <c r="CT855" t="str">
        <f>IF(L855="Y","tissue","")</f>
        <v/>
      </c>
      <c r="CU855" t="str">
        <f>IF(L855="Y","in collection","")</f>
        <v/>
      </c>
      <c r="CV855" t="str">
        <f>IF(L855="Y","dessicated","")</f>
        <v/>
      </c>
    </row>
    <row r="856" spans="1:100" ht="16.5" x14ac:dyDescent="0.3">
      <c r="A856" s="7"/>
      <c r="B856" s="19"/>
      <c r="C856" s="19"/>
      <c r="D856" s="19"/>
      <c r="E856" s="19"/>
      <c r="F856" s="19"/>
      <c r="G856" s="10"/>
      <c r="H856" s="14"/>
      <c r="I856" s="19"/>
      <c r="J856" s="19"/>
      <c r="K856" s="10"/>
      <c r="L856" s="19"/>
      <c r="M856" s="19"/>
      <c r="N856" s="19"/>
      <c r="O856" s="19"/>
      <c r="P856" s="19"/>
      <c r="Q856" s="24"/>
      <c r="R856" s="14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29"/>
      <c r="AL856" s="29"/>
      <c r="AM856" s="7"/>
      <c r="AN856" s="7"/>
      <c r="AO856" s="7"/>
      <c r="AP856" s="19"/>
      <c r="AQ856" s="19"/>
      <c r="AR856" s="19"/>
      <c r="AS856" s="14"/>
      <c r="AT856" s="19"/>
      <c r="AU856" s="19"/>
      <c r="AV856" s="19"/>
      <c r="AW856" s="14"/>
      <c r="AX856" s="19"/>
      <c r="AY856" s="19"/>
      <c r="AZ856" s="19"/>
      <c r="BA856" s="19"/>
      <c r="BB856" s="19"/>
      <c r="BC856" s="19"/>
      <c r="BD856" s="19"/>
      <c r="BE856" s="19"/>
      <c r="BF856" s="14"/>
      <c r="BG856" s="35" t="str">
        <f>IF(BB856&lt;&gt;"","&lt;a href='https://www.inaturalist.org/observations/"&amp;BB856&amp;" 'target='_blank' style='color: blue'&gt;iNaturalist Record: "&amp;BB856&amp;"&lt;/a&gt; ","")</f>
        <v/>
      </c>
      <c r="BH856" s="36" t="str">
        <f>IF(AT856&lt;&gt;"",AT856&amp;". ","")</f>
        <v/>
      </c>
      <c r="BI856" s="36" t="str">
        <f>IF(AV856&lt;&gt;"","Land use/disturbance history: "&amp;AV856&amp;". ","")</f>
        <v/>
      </c>
      <c r="BJ856" s="36" t="str">
        <f>IF(AW856&lt;&gt;"","Slope in degrees: "&amp;AW856&amp;". ","")</f>
        <v/>
      </c>
      <c r="BK856" s="36" t="str">
        <f>IF(AX856&lt;&gt;"","Slope aspect: "&amp;AX856&amp;". ","")</f>
        <v/>
      </c>
      <c r="BL856" s="36" t="str">
        <f>IF(AY856&lt;&gt;"","Soil description: "&amp;AY856&amp;". ","")</f>
        <v/>
      </c>
      <c r="BM856" s="36" t="str">
        <f>IF(BA856&lt;&gt;"","Terrain: "&amp;BA856&amp;". ","")</f>
        <v/>
      </c>
      <c r="BN856" s="36" t="str">
        <f t="shared" si="143"/>
        <v/>
      </c>
      <c r="BO856" t="str">
        <f t="shared" si="144"/>
        <v/>
      </c>
      <c r="BP856" t="str">
        <f>IF(BD856&lt;&gt;"","Permit: "&amp;BD856,"")</f>
        <v/>
      </c>
      <c r="BQ856" s="41" t="str">
        <f>IF(AA856="Abundant","Estimated frequency within viewshed: Abundant (&gt;500).",IF(AA856="Common","Estimated frequency within viewshed: Common (101-500).",IF(AA856="Frequent","Estimated frequency within viewshed: Frequent (11-100).",IF(AA856="Occasional","Estimated frequency within viewshed: Occasional (6-10).",IF(AA856="Rare","Estimated frequency within viewshed: Rare (1-5).","")))))</f>
        <v/>
      </c>
      <c r="BR856" s="41" t="str">
        <f>IF(B856&lt;&gt;"",B856&amp;". ","")</f>
        <v/>
      </c>
      <c r="BS856" s="41" t="str">
        <f>IF(M856="Same individual","Tissue sample collected.",IF(M856="Same population","Tissue sample collected from another individual in the same population.",""))</f>
        <v/>
      </c>
      <c r="BT856" s="41" t="str">
        <f>IF(R856&lt;&gt;"","Seed sample collected from "&amp;R856&amp;" plants within the same population.","")</f>
        <v/>
      </c>
      <c r="BU856" s="41" t="str">
        <f>IF(AB856&lt;&gt;"",AB856&amp;". ","")</f>
        <v/>
      </c>
      <c r="BV856" s="41" t="str">
        <f>IF(AE856&lt;&gt;"","Landowner: "&amp;AE856&amp;".","")</f>
        <v/>
      </c>
      <c r="BW856" s="41" t="str">
        <f>IF(AF856&lt;&gt;"","Element Occurrence ID: "&amp;AF856&amp;".","")</f>
        <v/>
      </c>
      <c r="BX856" s="41" t="str">
        <f t="shared" si="145"/>
        <v/>
      </c>
      <c r="BY856" t="str">
        <f t="shared" si="146"/>
        <v/>
      </c>
      <c r="BZ856" s="41" t="str">
        <f t="shared" si="147"/>
        <v/>
      </c>
      <c r="CA856" t="str">
        <f t="shared" si="148"/>
        <v/>
      </c>
      <c r="CB856" s="41" t="str">
        <f>IF(AU856&lt;&gt;"","Area immediately surrounding specimen: "&amp;AU856&amp;".","")</f>
        <v/>
      </c>
      <c r="CC856" s="41" t="str">
        <f>IF(T856&lt;&gt;"","Habit: "&amp;T856&amp;".","")</f>
        <v/>
      </c>
      <c r="CD856" s="41" t="str">
        <f>IF(U856&lt;&gt;"","Life history habit: "&amp;U856&amp;".","")</f>
        <v/>
      </c>
      <c r="CE856" s="41" t="str">
        <f>IF(V856&lt;&gt;"","Graminoid habit: "&amp;V856&amp;".","")</f>
        <v/>
      </c>
      <c r="CF856" s="41" t="str">
        <f>IF(W856&lt;&gt;"","Flower color: "&amp;W856&amp;".","")</f>
        <v/>
      </c>
      <c r="CG856" s="41" t="str">
        <f>IF(X856&lt;&gt;"","Height in centimeters: "&amp;X856&amp;".","")</f>
        <v/>
      </c>
      <c r="CH856" s="41" t="str">
        <f>IF(Y856&lt;&gt;"",Y856&amp;".","")</f>
        <v/>
      </c>
      <c r="CI856" s="41" t="str">
        <f t="shared" si="149"/>
        <v/>
      </c>
      <c r="CJ856" t="str">
        <f t="shared" si="150"/>
        <v/>
      </c>
      <c r="CK856" s="41" t="str">
        <f>IF(T856&lt;&gt;"","''habit'':"&amp;"''"&amp;T856&amp;"'',","")</f>
        <v/>
      </c>
      <c r="CL856" s="41" t="str">
        <f>IF(U856&lt;&gt;"","''life cycle habit'':"&amp;"''"&amp;U856&amp;"'',","")</f>
        <v/>
      </c>
      <c r="CM856" s="41" t="str">
        <f>IF(V856&lt;&gt;"","''graminoidHabit'':"&amp;"''"&amp;V856&amp;"'',","")</f>
        <v/>
      </c>
      <c r="CN856" s="41" t="str">
        <f>IF(W856&lt;&gt;"","''flower color'':"&amp;"''"&amp;W856&amp;"'',","")</f>
        <v/>
      </c>
      <c r="CO856" s="41" t="str">
        <f>IF(X856&lt;&gt;"","''heightInCentimeters'':"&amp;X856&amp;",","")</f>
        <v/>
      </c>
      <c r="CP856" s="41" t="str">
        <f>IF(Y856&lt;&gt;"",Y856,"")</f>
        <v/>
      </c>
      <c r="CQ856" s="41" t="str">
        <f t="shared" si="151"/>
        <v/>
      </c>
      <c r="CR856" s="42" t="str">
        <f t="shared" si="152"/>
        <v/>
      </c>
      <c r="CS856" t="str">
        <f t="shared" si="153"/>
        <v/>
      </c>
      <c r="CT856" t="str">
        <f>IF(L856="Y","tissue","")</f>
        <v/>
      </c>
      <c r="CU856" t="str">
        <f>IF(L856="Y","in collection","")</f>
        <v/>
      </c>
      <c r="CV856" t="str">
        <f>IF(L856="Y","dessicated","")</f>
        <v/>
      </c>
    </row>
    <row r="857" spans="1:100" ht="16.5" x14ac:dyDescent="0.3">
      <c r="A857" s="7"/>
      <c r="B857" s="19"/>
      <c r="C857" s="19"/>
      <c r="D857" s="19"/>
      <c r="E857" s="19"/>
      <c r="F857" s="19"/>
      <c r="G857" s="10"/>
      <c r="H857" s="14"/>
      <c r="I857" s="19"/>
      <c r="J857" s="19"/>
      <c r="K857" s="10"/>
      <c r="L857" s="19"/>
      <c r="M857" s="19"/>
      <c r="N857" s="19"/>
      <c r="O857" s="19"/>
      <c r="P857" s="19"/>
      <c r="Q857" s="24"/>
      <c r="R857" s="14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29"/>
      <c r="AL857" s="29"/>
      <c r="AM857" s="7"/>
      <c r="AN857" s="7"/>
      <c r="AO857" s="7"/>
      <c r="AP857" s="19"/>
      <c r="AQ857" s="19"/>
      <c r="AR857" s="19"/>
      <c r="AS857" s="14"/>
      <c r="AT857" s="19"/>
      <c r="AU857" s="19"/>
      <c r="AV857" s="19"/>
      <c r="AW857" s="14"/>
      <c r="AX857" s="19"/>
      <c r="AY857" s="19"/>
      <c r="AZ857" s="19"/>
      <c r="BA857" s="19"/>
      <c r="BB857" s="19"/>
      <c r="BC857" s="19"/>
      <c r="BD857" s="19"/>
      <c r="BE857" s="19"/>
      <c r="BF857" s="14"/>
      <c r="BG857" s="35" t="str">
        <f>IF(BB857&lt;&gt;"","&lt;a href='https://www.inaturalist.org/observations/"&amp;BB857&amp;" 'target='_blank' style='color: blue'&gt;iNaturalist Record: "&amp;BB857&amp;"&lt;/a&gt; ","")</f>
        <v/>
      </c>
      <c r="BH857" s="36" t="str">
        <f>IF(AT857&lt;&gt;"",AT857&amp;". ","")</f>
        <v/>
      </c>
      <c r="BI857" s="36" t="str">
        <f>IF(AV857&lt;&gt;"","Land use/disturbance history: "&amp;AV857&amp;". ","")</f>
        <v/>
      </c>
      <c r="BJ857" s="36" t="str">
        <f>IF(AW857&lt;&gt;"","Slope in degrees: "&amp;AW857&amp;". ","")</f>
        <v/>
      </c>
      <c r="BK857" s="36" t="str">
        <f>IF(AX857&lt;&gt;"","Slope aspect: "&amp;AX857&amp;". ","")</f>
        <v/>
      </c>
      <c r="BL857" s="36" t="str">
        <f>IF(AY857&lt;&gt;"","Soil description: "&amp;AY857&amp;". ","")</f>
        <v/>
      </c>
      <c r="BM857" s="36" t="str">
        <f>IF(BA857&lt;&gt;"","Terrain: "&amp;BA857&amp;". ","")</f>
        <v/>
      </c>
      <c r="BN857" s="36" t="str">
        <f t="shared" si="143"/>
        <v/>
      </c>
      <c r="BO857" t="str">
        <f t="shared" si="144"/>
        <v/>
      </c>
      <c r="BP857" t="str">
        <f>IF(BD857&lt;&gt;"","Permit: "&amp;BD857,"")</f>
        <v/>
      </c>
      <c r="BQ857" s="41" t="str">
        <f>IF(AA857="Abundant","Estimated frequency within viewshed: Abundant (&gt;500).",IF(AA857="Common","Estimated frequency within viewshed: Common (101-500).",IF(AA857="Frequent","Estimated frequency within viewshed: Frequent (11-100).",IF(AA857="Occasional","Estimated frequency within viewshed: Occasional (6-10).",IF(AA857="Rare","Estimated frequency within viewshed: Rare (1-5).","")))))</f>
        <v/>
      </c>
      <c r="BR857" s="41" t="str">
        <f>IF(B857&lt;&gt;"",B857&amp;". ","")</f>
        <v/>
      </c>
      <c r="BS857" s="41" t="str">
        <f>IF(M857="Same individual","Tissue sample collected.",IF(M857="Same population","Tissue sample collected from another individual in the same population.",""))</f>
        <v/>
      </c>
      <c r="BT857" s="41" t="str">
        <f>IF(R857&lt;&gt;"","Seed sample collected from "&amp;R857&amp;" plants within the same population.","")</f>
        <v/>
      </c>
      <c r="BU857" s="41" t="str">
        <f>IF(AB857&lt;&gt;"",AB857&amp;". ","")</f>
        <v/>
      </c>
      <c r="BV857" s="41" t="str">
        <f>IF(AE857&lt;&gt;"","Landowner: "&amp;AE857&amp;".","")</f>
        <v/>
      </c>
      <c r="BW857" s="41" t="str">
        <f>IF(AF857&lt;&gt;"","Element Occurrence ID: "&amp;AF857&amp;".","")</f>
        <v/>
      </c>
      <c r="BX857" s="41" t="str">
        <f t="shared" si="145"/>
        <v/>
      </c>
      <c r="BY857" t="str">
        <f t="shared" si="146"/>
        <v/>
      </c>
      <c r="BZ857" s="41" t="str">
        <f t="shared" si="147"/>
        <v/>
      </c>
      <c r="CA857" t="str">
        <f t="shared" si="148"/>
        <v/>
      </c>
      <c r="CB857" s="41" t="str">
        <f>IF(AU857&lt;&gt;"","Area immediately surrounding specimen: "&amp;AU857&amp;".","")</f>
        <v/>
      </c>
      <c r="CC857" s="41" t="str">
        <f>IF(T857&lt;&gt;"","Habit: "&amp;T857&amp;".","")</f>
        <v/>
      </c>
      <c r="CD857" s="41" t="str">
        <f>IF(U857&lt;&gt;"","Life history habit: "&amp;U857&amp;".","")</f>
        <v/>
      </c>
      <c r="CE857" s="41" t="str">
        <f>IF(V857&lt;&gt;"","Graminoid habit: "&amp;V857&amp;".","")</f>
        <v/>
      </c>
      <c r="CF857" s="41" t="str">
        <f>IF(W857&lt;&gt;"","Flower color: "&amp;W857&amp;".","")</f>
        <v/>
      </c>
      <c r="CG857" s="41" t="str">
        <f>IF(X857&lt;&gt;"","Height in centimeters: "&amp;X857&amp;".","")</f>
        <v/>
      </c>
      <c r="CH857" s="41" t="str">
        <f>IF(Y857&lt;&gt;"",Y857&amp;".","")</f>
        <v/>
      </c>
      <c r="CI857" s="41" t="str">
        <f t="shared" si="149"/>
        <v/>
      </c>
      <c r="CJ857" t="str">
        <f t="shared" si="150"/>
        <v/>
      </c>
      <c r="CK857" s="41" t="str">
        <f>IF(T857&lt;&gt;"","''habit'':"&amp;"''"&amp;T857&amp;"'',","")</f>
        <v/>
      </c>
      <c r="CL857" s="41" t="str">
        <f>IF(U857&lt;&gt;"","''life cycle habit'':"&amp;"''"&amp;U857&amp;"'',","")</f>
        <v/>
      </c>
      <c r="CM857" s="41" t="str">
        <f>IF(V857&lt;&gt;"","''graminoidHabit'':"&amp;"''"&amp;V857&amp;"'',","")</f>
        <v/>
      </c>
      <c r="CN857" s="41" t="str">
        <f>IF(W857&lt;&gt;"","''flower color'':"&amp;"''"&amp;W857&amp;"'',","")</f>
        <v/>
      </c>
      <c r="CO857" s="41" t="str">
        <f>IF(X857&lt;&gt;"","''heightInCentimeters'':"&amp;X857&amp;",","")</f>
        <v/>
      </c>
      <c r="CP857" s="41" t="str">
        <f>IF(Y857&lt;&gt;"",Y857,"")</f>
        <v/>
      </c>
      <c r="CQ857" s="41" t="str">
        <f t="shared" si="151"/>
        <v/>
      </c>
      <c r="CR857" s="42" t="str">
        <f t="shared" si="152"/>
        <v/>
      </c>
      <c r="CS857" t="str">
        <f t="shared" si="153"/>
        <v/>
      </c>
      <c r="CT857" t="str">
        <f>IF(L857="Y","tissue","")</f>
        <v/>
      </c>
      <c r="CU857" t="str">
        <f>IF(L857="Y","in collection","")</f>
        <v/>
      </c>
      <c r="CV857" t="str">
        <f>IF(L857="Y","dessicated","")</f>
        <v/>
      </c>
    </row>
    <row r="858" spans="1:100" ht="16.5" x14ac:dyDescent="0.3">
      <c r="A858" s="7"/>
      <c r="B858" s="19"/>
      <c r="C858" s="19"/>
      <c r="D858" s="19"/>
      <c r="E858" s="19"/>
      <c r="F858" s="19"/>
      <c r="G858" s="10"/>
      <c r="H858" s="14"/>
      <c r="I858" s="19"/>
      <c r="J858" s="19"/>
      <c r="K858" s="10"/>
      <c r="L858" s="19"/>
      <c r="M858" s="19"/>
      <c r="N858" s="19"/>
      <c r="O858" s="19"/>
      <c r="P858" s="19"/>
      <c r="Q858" s="24"/>
      <c r="R858" s="14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29"/>
      <c r="AL858" s="29"/>
      <c r="AM858" s="7"/>
      <c r="AN858" s="7"/>
      <c r="AO858" s="7"/>
      <c r="AP858" s="19"/>
      <c r="AQ858" s="19"/>
      <c r="AR858" s="19"/>
      <c r="AS858" s="14"/>
      <c r="AT858" s="19"/>
      <c r="AU858" s="19"/>
      <c r="AV858" s="19"/>
      <c r="AW858" s="14"/>
      <c r="AX858" s="19"/>
      <c r="AY858" s="19"/>
      <c r="AZ858" s="19"/>
      <c r="BA858" s="19"/>
      <c r="BB858" s="19"/>
      <c r="BC858" s="19"/>
      <c r="BD858" s="19"/>
      <c r="BE858" s="19"/>
      <c r="BF858" s="14"/>
      <c r="BG858" s="35" t="str">
        <f>IF(BB858&lt;&gt;"","&lt;a href='https://www.inaturalist.org/observations/"&amp;BB858&amp;" 'target='_blank' style='color: blue'&gt;iNaturalist Record: "&amp;BB858&amp;"&lt;/a&gt; ","")</f>
        <v/>
      </c>
      <c r="BH858" s="36" t="str">
        <f>IF(AT858&lt;&gt;"",AT858&amp;". ","")</f>
        <v/>
      </c>
      <c r="BI858" s="36" t="str">
        <f>IF(AV858&lt;&gt;"","Land use/disturbance history: "&amp;AV858&amp;". ","")</f>
        <v/>
      </c>
      <c r="BJ858" s="36" t="str">
        <f>IF(AW858&lt;&gt;"","Slope in degrees: "&amp;AW858&amp;". ","")</f>
        <v/>
      </c>
      <c r="BK858" s="36" t="str">
        <f>IF(AX858&lt;&gt;"","Slope aspect: "&amp;AX858&amp;". ","")</f>
        <v/>
      </c>
      <c r="BL858" s="36" t="str">
        <f>IF(AY858&lt;&gt;"","Soil description: "&amp;AY858&amp;". ","")</f>
        <v/>
      </c>
      <c r="BM858" s="36" t="str">
        <f>IF(BA858&lt;&gt;"","Terrain: "&amp;BA858&amp;". ","")</f>
        <v/>
      </c>
      <c r="BN858" s="36" t="str">
        <f t="shared" si="143"/>
        <v/>
      </c>
      <c r="BO858" t="str">
        <f t="shared" si="144"/>
        <v/>
      </c>
      <c r="BP858" t="str">
        <f>IF(BD858&lt;&gt;"","Permit: "&amp;BD858,"")</f>
        <v/>
      </c>
      <c r="BQ858" s="41" t="str">
        <f>IF(AA858="Abundant","Estimated frequency within viewshed: Abundant (&gt;500).",IF(AA858="Common","Estimated frequency within viewshed: Common (101-500).",IF(AA858="Frequent","Estimated frequency within viewshed: Frequent (11-100).",IF(AA858="Occasional","Estimated frequency within viewshed: Occasional (6-10).",IF(AA858="Rare","Estimated frequency within viewshed: Rare (1-5).","")))))</f>
        <v/>
      </c>
      <c r="BR858" s="41" t="str">
        <f>IF(B858&lt;&gt;"",B858&amp;". ","")</f>
        <v/>
      </c>
      <c r="BS858" s="41" t="str">
        <f>IF(M858="Same individual","Tissue sample collected.",IF(M858="Same population","Tissue sample collected from another individual in the same population.",""))</f>
        <v/>
      </c>
      <c r="BT858" s="41" t="str">
        <f>IF(R858&lt;&gt;"","Seed sample collected from "&amp;R858&amp;" plants within the same population.","")</f>
        <v/>
      </c>
      <c r="BU858" s="41" t="str">
        <f>IF(AB858&lt;&gt;"",AB858&amp;". ","")</f>
        <v/>
      </c>
      <c r="BV858" s="41" t="str">
        <f>IF(AE858&lt;&gt;"","Landowner: "&amp;AE858&amp;".","")</f>
        <v/>
      </c>
      <c r="BW858" s="41" t="str">
        <f>IF(AF858&lt;&gt;"","Element Occurrence ID: "&amp;AF858&amp;".","")</f>
        <v/>
      </c>
      <c r="BX858" s="41" t="str">
        <f t="shared" si="145"/>
        <v/>
      </c>
      <c r="BY858" t="str">
        <f t="shared" si="146"/>
        <v/>
      </c>
      <c r="BZ858" s="41" t="str">
        <f t="shared" si="147"/>
        <v/>
      </c>
      <c r="CA858" t="str">
        <f t="shared" si="148"/>
        <v/>
      </c>
      <c r="CB858" s="41" t="str">
        <f>IF(AU858&lt;&gt;"","Area immediately surrounding specimen: "&amp;AU858&amp;".","")</f>
        <v/>
      </c>
      <c r="CC858" s="41" t="str">
        <f>IF(T858&lt;&gt;"","Habit: "&amp;T858&amp;".","")</f>
        <v/>
      </c>
      <c r="CD858" s="41" t="str">
        <f>IF(U858&lt;&gt;"","Life history habit: "&amp;U858&amp;".","")</f>
        <v/>
      </c>
      <c r="CE858" s="41" t="str">
        <f>IF(V858&lt;&gt;"","Graminoid habit: "&amp;V858&amp;".","")</f>
        <v/>
      </c>
      <c r="CF858" s="41" t="str">
        <f>IF(W858&lt;&gt;"","Flower color: "&amp;W858&amp;".","")</f>
        <v/>
      </c>
      <c r="CG858" s="41" t="str">
        <f>IF(X858&lt;&gt;"","Height in centimeters: "&amp;X858&amp;".","")</f>
        <v/>
      </c>
      <c r="CH858" s="41" t="str">
        <f>IF(Y858&lt;&gt;"",Y858&amp;".","")</f>
        <v/>
      </c>
      <c r="CI858" s="41" t="str">
        <f t="shared" si="149"/>
        <v/>
      </c>
      <c r="CJ858" t="str">
        <f t="shared" si="150"/>
        <v/>
      </c>
      <c r="CK858" s="41" t="str">
        <f>IF(T858&lt;&gt;"","''habit'':"&amp;"''"&amp;T858&amp;"'',","")</f>
        <v/>
      </c>
      <c r="CL858" s="41" t="str">
        <f>IF(U858&lt;&gt;"","''life cycle habit'':"&amp;"''"&amp;U858&amp;"'',","")</f>
        <v/>
      </c>
      <c r="CM858" s="41" t="str">
        <f>IF(V858&lt;&gt;"","''graminoidHabit'':"&amp;"''"&amp;V858&amp;"'',","")</f>
        <v/>
      </c>
      <c r="CN858" s="41" t="str">
        <f>IF(W858&lt;&gt;"","''flower color'':"&amp;"''"&amp;W858&amp;"'',","")</f>
        <v/>
      </c>
      <c r="CO858" s="41" t="str">
        <f>IF(X858&lt;&gt;"","''heightInCentimeters'':"&amp;X858&amp;",","")</f>
        <v/>
      </c>
      <c r="CP858" s="41" t="str">
        <f>IF(Y858&lt;&gt;"",Y858,"")</f>
        <v/>
      </c>
      <c r="CQ858" s="41" t="str">
        <f t="shared" si="151"/>
        <v/>
      </c>
      <c r="CR858" s="42" t="str">
        <f t="shared" si="152"/>
        <v/>
      </c>
      <c r="CS858" t="str">
        <f t="shared" si="153"/>
        <v/>
      </c>
      <c r="CT858" t="str">
        <f>IF(L858="Y","tissue","")</f>
        <v/>
      </c>
      <c r="CU858" t="str">
        <f>IF(L858="Y","in collection","")</f>
        <v/>
      </c>
      <c r="CV858" t="str">
        <f>IF(L858="Y","dessicated","")</f>
        <v/>
      </c>
    </row>
    <row r="859" spans="1:100" ht="16.5" x14ac:dyDescent="0.3">
      <c r="A859" s="7"/>
      <c r="B859" s="19"/>
      <c r="C859" s="19"/>
      <c r="D859" s="19"/>
      <c r="E859" s="19"/>
      <c r="F859" s="19"/>
      <c r="G859" s="10"/>
      <c r="H859" s="14"/>
      <c r="I859" s="19"/>
      <c r="J859" s="19"/>
      <c r="K859" s="10"/>
      <c r="L859" s="19"/>
      <c r="M859" s="19"/>
      <c r="N859" s="19"/>
      <c r="O859" s="19"/>
      <c r="P859" s="19"/>
      <c r="Q859" s="24"/>
      <c r="R859" s="14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29"/>
      <c r="AL859" s="29"/>
      <c r="AM859" s="7"/>
      <c r="AN859" s="7"/>
      <c r="AO859" s="7"/>
      <c r="AP859" s="19"/>
      <c r="AQ859" s="19"/>
      <c r="AR859" s="19"/>
      <c r="AS859" s="14"/>
      <c r="AT859" s="19"/>
      <c r="AU859" s="19"/>
      <c r="AV859" s="19"/>
      <c r="AW859" s="14"/>
      <c r="AX859" s="19"/>
      <c r="AY859" s="19"/>
      <c r="AZ859" s="19"/>
      <c r="BA859" s="19"/>
      <c r="BB859" s="19"/>
      <c r="BC859" s="19"/>
      <c r="BD859" s="19"/>
      <c r="BE859" s="19"/>
      <c r="BF859" s="14"/>
      <c r="BG859" s="35" t="str">
        <f>IF(BB859&lt;&gt;"","&lt;a href='https://www.inaturalist.org/observations/"&amp;BB859&amp;" 'target='_blank' style='color: blue'&gt;iNaturalist Record: "&amp;BB859&amp;"&lt;/a&gt; ","")</f>
        <v/>
      </c>
      <c r="BH859" s="36" t="str">
        <f>IF(AT859&lt;&gt;"",AT859&amp;". ","")</f>
        <v/>
      </c>
      <c r="BI859" s="36" t="str">
        <f>IF(AV859&lt;&gt;"","Land use/disturbance history: "&amp;AV859&amp;". ","")</f>
        <v/>
      </c>
      <c r="BJ859" s="36" t="str">
        <f>IF(AW859&lt;&gt;"","Slope in degrees: "&amp;AW859&amp;". ","")</f>
        <v/>
      </c>
      <c r="BK859" s="36" t="str">
        <f>IF(AX859&lt;&gt;"","Slope aspect: "&amp;AX859&amp;". ","")</f>
        <v/>
      </c>
      <c r="BL859" s="36" t="str">
        <f>IF(AY859&lt;&gt;"","Soil description: "&amp;AY859&amp;". ","")</f>
        <v/>
      </c>
      <c r="BM859" s="36" t="str">
        <f>IF(BA859&lt;&gt;"","Terrain: "&amp;BA859&amp;". ","")</f>
        <v/>
      </c>
      <c r="BN859" s="36" t="str">
        <f t="shared" si="143"/>
        <v/>
      </c>
      <c r="BO859" t="str">
        <f t="shared" si="144"/>
        <v/>
      </c>
      <c r="BP859" t="str">
        <f>IF(BD859&lt;&gt;"","Permit: "&amp;BD859,"")</f>
        <v/>
      </c>
      <c r="BQ859" s="41" t="str">
        <f>IF(AA859="Abundant","Estimated frequency within viewshed: Abundant (&gt;500).",IF(AA859="Common","Estimated frequency within viewshed: Common (101-500).",IF(AA859="Frequent","Estimated frequency within viewshed: Frequent (11-100).",IF(AA859="Occasional","Estimated frequency within viewshed: Occasional (6-10).",IF(AA859="Rare","Estimated frequency within viewshed: Rare (1-5).","")))))</f>
        <v/>
      </c>
      <c r="BR859" s="41" t="str">
        <f>IF(B859&lt;&gt;"",B859&amp;". ","")</f>
        <v/>
      </c>
      <c r="BS859" s="41" t="str">
        <f>IF(M859="Same individual","Tissue sample collected.",IF(M859="Same population","Tissue sample collected from another individual in the same population.",""))</f>
        <v/>
      </c>
      <c r="BT859" s="41" t="str">
        <f>IF(R859&lt;&gt;"","Seed sample collected from "&amp;R859&amp;" plants within the same population.","")</f>
        <v/>
      </c>
      <c r="BU859" s="41" t="str">
        <f>IF(AB859&lt;&gt;"",AB859&amp;". ","")</f>
        <v/>
      </c>
      <c r="BV859" s="41" t="str">
        <f>IF(AE859&lt;&gt;"","Landowner: "&amp;AE859&amp;".","")</f>
        <v/>
      </c>
      <c r="BW859" s="41" t="str">
        <f>IF(AF859&lt;&gt;"","Element Occurrence ID: "&amp;AF859&amp;".","")</f>
        <v/>
      </c>
      <c r="BX859" s="41" t="str">
        <f t="shared" si="145"/>
        <v/>
      </c>
      <c r="BY859" t="str">
        <f t="shared" si="146"/>
        <v/>
      </c>
      <c r="BZ859" s="41" t="str">
        <f t="shared" si="147"/>
        <v/>
      </c>
      <c r="CA859" t="str">
        <f t="shared" si="148"/>
        <v/>
      </c>
      <c r="CB859" s="41" t="str">
        <f>IF(AU859&lt;&gt;"","Area immediately surrounding specimen: "&amp;AU859&amp;".","")</f>
        <v/>
      </c>
      <c r="CC859" s="41" t="str">
        <f>IF(T859&lt;&gt;"","Habit: "&amp;T859&amp;".","")</f>
        <v/>
      </c>
      <c r="CD859" s="41" t="str">
        <f>IF(U859&lt;&gt;"","Life history habit: "&amp;U859&amp;".","")</f>
        <v/>
      </c>
      <c r="CE859" s="41" t="str">
        <f>IF(V859&lt;&gt;"","Graminoid habit: "&amp;V859&amp;".","")</f>
        <v/>
      </c>
      <c r="CF859" s="41" t="str">
        <f>IF(W859&lt;&gt;"","Flower color: "&amp;W859&amp;".","")</f>
        <v/>
      </c>
      <c r="CG859" s="41" t="str">
        <f>IF(X859&lt;&gt;"","Height in centimeters: "&amp;X859&amp;".","")</f>
        <v/>
      </c>
      <c r="CH859" s="41" t="str">
        <f>IF(Y859&lt;&gt;"",Y859&amp;".","")</f>
        <v/>
      </c>
      <c r="CI859" s="41" t="str">
        <f t="shared" si="149"/>
        <v/>
      </c>
      <c r="CJ859" t="str">
        <f t="shared" si="150"/>
        <v/>
      </c>
      <c r="CK859" s="41" t="str">
        <f>IF(T859&lt;&gt;"","''habit'':"&amp;"''"&amp;T859&amp;"'',","")</f>
        <v/>
      </c>
      <c r="CL859" s="41" t="str">
        <f>IF(U859&lt;&gt;"","''life cycle habit'':"&amp;"''"&amp;U859&amp;"'',","")</f>
        <v/>
      </c>
      <c r="CM859" s="41" t="str">
        <f>IF(V859&lt;&gt;"","''graminoidHabit'':"&amp;"''"&amp;V859&amp;"'',","")</f>
        <v/>
      </c>
      <c r="CN859" s="41" t="str">
        <f>IF(W859&lt;&gt;"","''flower color'':"&amp;"''"&amp;W859&amp;"'',","")</f>
        <v/>
      </c>
      <c r="CO859" s="41" t="str">
        <f>IF(X859&lt;&gt;"","''heightInCentimeters'':"&amp;X859&amp;",","")</f>
        <v/>
      </c>
      <c r="CP859" s="41" t="str">
        <f>IF(Y859&lt;&gt;"",Y859,"")</f>
        <v/>
      </c>
      <c r="CQ859" s="41" t="str">
        <f t="shared" si="151"/>
        <v/>
      </c>
      <c r="CR859" s="42" t="str">
        <f t="shared" si="152"/>
        <v/>
      </c>
      <c r="CS859" t="str">
        <f t="shared" si="153"/>
        <v/>
      </c>
      <c r="CT859" t="str">
        <f>IF(L859="Y","tissue","")</f>
        <v/>
      </c>
      <c r="CU859" t="str">
        <f>IF(L859="Y","in collection","")</f>
        <v/>
      </c>
      <c r="CV859" t="str">
        <f>IF(L859="Y","dessicated","")</f>
        <v/>
      </c>
    </row>
    <row r="860" spans="1:100" ht="16.5" x14ac:dyDescent="0.3">
      <c r="A860" s="7"/>
      <c r="B860" s="19"/>
      <c r="C860" s="19"/>
      <c r="D860" s="19"/>
      <c r="E860" s="19"/>
      <c r="F860" s="19"/>
      <c r="G860" s="10"/>
      <c r="H860" s="14"/>
      <c r="I860" s="19"/>
      <c r="J860" s="19"/>
      <c r="K860" s="10"/>
      <c r="L860" s="19"/>
      <c r="M860" s="19"/>
      <c r="N860" s="19"/>
      <c r="O860" s="19"/>
      <c r="P860" s="19"/>
      <c r="Q860" s="24"/>
      <c r="R860" s="14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29"/>
      <c r="AL860" s="29"/>
      <c r="AM860" s="7"/>
      <c r="AN860" s="7"/>
      <c r="AO860" s="7"/>
      <c r="AP860" s="19"/>
      <c r="AQ860" s="19"/>
      <c r="AR860" s="19"/>
      <c r="AS860" s="14"/>
      <c r="AT860" s="19"/>
      <c r="AU860" s="19"/>
      <c r="AV860" s="19"/>
      <c r="AW860" s="14"/>
      <c r="AX860" s="19"/>
      <c r="AY860" s="19"/>
      <c r="AZ860" s="19"/>
      <c r="BA860" s="19"/>
      <c r="BB860" s="19"/>
      <c r="BC860" s="19"/>
      <c r="BD860" s="19"/>
      <c r="BE860" s="19"/>
      <c r="BF860" s="14"/>
      <c r="BG860" s="35" t="str">
        <f>IF(BB860&lt;&gt;"","&lt;a href='https://www.inaturalist.org/observations/"&amp;BB860&amp;" 'target='_blank' style='color: blue'&gt;iNaturalist Record: "&amp;BB860&amp;"&lt;/a&gt; ","")</f>
        <v/>
      </c>
      <c r="BH860" s="36" t="str">
        <f>IF(AT860&lt;&gt;"",AT860&amp;". ","")</f>
        <v/>
      </c>
      <c r="BI860" s="36" t="str">
        <f>IF(AV860&lt;&gt;"","Land use/disturbance history: "&amp;AV860&amp;". ","")</f>
        <v/>
      </c>
      <c r="BJ860" s="36" t="str">
        <f>IF(AW860&lt;&gt;"","Slope in degrees: "&amp;AW860&amp;". ","")</f>
        <v/>
      </c>
      <c r="BK860" s="36" t="str">
        <f>IF(AX860&lt;&gt;"","Slope aspect: "&amp;AX860&amp;". ","")</f>
        <v/>
      </c>
      <c r="BL860" s="36" t="str">
        <f>IF(AY860&lt;&gt;"","Soil description: "&amp;AY860&amp;". ","")</f>
        <v/>
      </c>
      <c r="BM860" s="36" t="str">
        <f>IF(BA860&lt;&gt;"","Terrain: "&amp;BA860&amp;". ","")</f>
        <v/>
      </c>
      <c r="BN860" s="36" t="str">
        <f t="shared" si="143"/>
        <v/>
      </c>
      <c r="BO860" t="str">
        <f t="shared" si="144"/>
        <v/>
      </c>
      <c r="BP860" t="str">
        <f>IF(BD860&lt;&gt;"","Permit: "&amp;BD860,"")</f>
        <v/>
      </c>
      <c r="BQ860" s="41" t="str">
        <f>IF(AA860="Abundant","Estimated frequency within viewshed: Abundant (&gt;500).",IF(AA860="Common","Estimated frequency within viewshed: Common (101-500).",IF(AA860="Frequent","Estimated frequency within viewshed: Frequent (11-100).",IF(AA860="Occasional","Estimated frequency within viewshed: Occasional (6-10).",IF(AA860="Rare","Estimated frequency within viewshed: Rare (1-5).","")))))</f>
        <v/>
      </c>
      <c r="BR860" s="41" t="str">
        <f>IF(B860&lt;&gt;"",B860&amp;". ","")</f>
        <v/>
      </c>
      <c r="BS860" s="41" t="str">
        <f>IF(M860="Same individual","Tissue sample collected.",IF(M860="Same population","Tissue sample collected from another individual in the same population.",""))</f>
        <v/>
      </c>
      <c r="BT860" s="41" t="str">
        <f>IF(R860&lt;&gt;"","Seed sample collected from "&amp;R860&amp;" plants within the same population.","")</f>
        <v/>
      </c>
      <c r="BU860" s="41" t="str">
        <f>IF(AB860&lt;&gt;"",AB860&amp;". ","")</f>
        <v/>
      </c>
      <c r="BV860" s="41" t="str">
        <f>IF(AE860&lt;&gt;"","Landowner: "&amp;AE860&amp;".","")</f>
        <v/>
      </c>
      <c r="BW860" s="41" t="str">
        <f>IF(AF860&lt;&gt;"","Element Occurrence ID: "&amp;AF860&amp;".","")</f>
        <v/>
      </c>
      <c r="BX860" s="41" t="str">
        <f t="shared" si="145"/>
        <v/>
      </c>
      <c r="BY860" t="str">
        <f t="shared" si="146"/>
        <v/>
      </c>
      <c r="BZ860" s="41" t="str">
        <f t="shared" si="147"/>
        <v/>
      </c>
      <c r="CA860" t="str">
        <f t="shared" si="148"/>
        <v/>
      </c>
      <c r="CB860" s="41" t="str">
        <f>IF(AU860&lt;&gt;"","Area immediately surrounding specimen: "&amp;AU860&amp;".","")</f>
        <v/>
      </c>
      <c r="CC860" s="41" t="str">
        <f>IF(T860&lt;&gt;"","Habit: "&amp;T860&amp;".","")</f>
        <v/>
      </c>
      <c r="CD860" s="41" t="str">
        <f>IF(U860&lt;&gt;"","Life history habit: "&amp;U860&amp;".","")</f>
        <v/>
      </c>
      <c r="CE860" s="41" t="str">
        <f>IF(V860&lt;&gt;"","Graminoid habit: "&amp;V860&amp;".","")</f>
        <v/>
      </c>
      <c r="CF860" s="41" t="str">
        <f>IF(W860&lt;&gt;"","Flower color: "&amp;W860&amp;".","")</f>
        <v/>
      </c>
      <c r="CG860" s="41" t="str">
        <f>IF(X860&lt;&gt;"","Height in centimeters: "&amp;X860&amp;".","")</f>
        <v/>
      </c>
      <c r="CH860" s="41" t="str">
        <f>IF(Y860&lt;&gt;"",Y860&amp;".","")</f>
        <v/>
      </c>
      <c r="CI860" s="41" t="str">
        <f t="shared" si="149"/>
        <v/>
      </c>
      <c r="CJ860" t="str">
        <f t="shared" si="150"/>
        <v/>
      </c>
      <c r="CK860" s="41" t="str">
        <f>IF(T860&lt;&gt;"","''habit'':"&amp;"''"&amp;T860&amp;"'',","")</f>
        <v/>
      </c>
      <c r="CL860" s="41" t="str">
        <f>IF(U860&lt;&gt;"","''life cycle habit'':"&amp;"''"&amp;U860&amp;"'',","")</f>
        <v/>
      </c>
      <c r="CM860" s="41" t="str">
        <f>IF(V860&lt;&gt;"","''graminoidHabit'':"&amp;"''"&amp;V860&amp;"'',","")</f>
        <v/>
      </c>
      <c r="CN860" s="41" t="str">
        <f>IF(W860&lt;&gt;"","''flower color'':"&amp;"''"&amp;W860&amp;"'',","")</f>
        <v/>
      </c>
      <c r="CO860" s="41" t="str">
        <f>IF(X860&lt;&gt;"","''heightInCentimeters'':"&amp;X860&amp;",","")</f>
        <v/>
      </c>
      <c r="CP860" s="41" t="str">
        <f>IF(Y860&lt;&gt;"",Y860,"")</f>
        <v/>
      </c>
      <c r="CQ860" s="41" t="str">
        <f t="shared" si="151"/>
        <v/>
      </c>
      <c r="CR860" s="42" t="str">
        <f t="shared" si="152"/>
        <v/>
      </c>
      <c r="CS860" t="str">
        <f t="shared" si="153"/>
        <v/>
      </c>
      <c r="CT860" t="str">
        <f>IF(L860="Y","tissue","")</f>
        <v/>
      </c>
      <c r="CU860" t="str">
        <f>IF(L860="Y","in collection","")</f>
        <v/>
      </c>
      <c r="CV860" t="str">
        <f>IF(L860="Y","dessicated","")</f>
        <v/>
      </c>
    </row>
    <row r="861" spans="1:100" ht="16.5" x14ac:dyDescent="0.3">
      <c r="A861" s="7"/>
      <c r="B861" s="19"/>
      <c r="C861" s="19"/>
      <c r="D861" s="19"/>
      <c r="E861" s="19"/>
      <c r="F861" s="19"/>
      <c r="G861" s="10"/>
      <c r="H861" s="14"/>
      <c r="I861" s="19"/>
      <c r="J861" s="19"/>
      <c r="K861" s="10"/>
      <c r="L861" s="19"/>
      <c r="M861" s="19"/>
      <c r="N861" s="19"/>
      <c r="O861" s="19"/>
      <c r="P861" s="19"/>
      <c r="Q861" s="24"/>
      <c r="R861" s="14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29"/>
      <c r="AL861" s="29"/>
      <c r="AM861" s="7"/>
      <c r="AN861" s="7"/>
      <c r="AO861" s="7"/>
      <c r="AP861" s="19"/>
      <c r="AQ861" s="19"/>
      <c r="AR861" s="19"/>
      <c r="AS861" s="14"/>
      <c r="AT861" s="19"/>
      <c r="AU861" s="19"/>
      <c r="AV861" s="19"/>
      <c r="AW861" s="14"/>
      <c r="AX861" s="19"/>
      <c r="AY861" s="19"/>
      <c r="AZ861" s="19"/>
      <c r="BA861" s="19"/>
      <c r="BB861" s="19"/>
      <c r="BC861" s="19"/>
      <c r="BD861" s="19"/>
      <c r="BE861" s="19"/>
      <c r="BF861" s="14"/>
      <c r="BG861" s="35" t="str">
        <f>IF(BB861&lt;&gt;"","&lt;a href='https://www.inaturalist.org/observations/"&amp;BB861&amp;" 'target='_blank' style='color: blue'&gt;iNaturalist Record: "&amp;BB861&amp;"&lt;/a&gt; ","")</f>
        <v/>
      </c>
      <c r="BH861" s="36" t="str">
        <f>IF(AT861&lt;&gt;"",AT861&amp;". ","")</f>
        <v/>
      </c>
      <c r="BI861" s="36" t="str">
        <f>IF(AV861&lt;&gt;"","Land use/disturbance history: "&amp;AV861&amp;". ","")</f>
        <v/>
      </c>
      <c r="BJ861" s="36" t="str">
        <f>IF(AW861&lt;&gt;"","Slope in degrees: "&amp;AW861&amp;". ","")</f>
        <v/>
      </c>
      <c r="BK861" s="36" t="str">
        <f>IF(AX861&lt;&gt;"","Slope aspect: "&amp;AX861&amp;". ","")</f>
        <v/>
      </c>
      <c r="BL861" s="36" t="str">
        <f>IF(AY861&lt;&gt;"","Soil description: "&amp;AY861&amp;". ","")</f>
        <v/>
      </c>
      <c r="BM861" s="36" t="str">
        <f>IF(BA861&lt;&gt;"","Terrain: "&amp;BA861&amp;". ","")</f>
        <v/>
      </c>
      <c r="BN861" s="36" t="str">
        <f t="shared" si="143"/>
        <v/>
      </c>
      <c r="BO861" t="str">
        <f t="shared" si="144"/>
        <v/>
      </c>
      <c r="BP861" t="str">
        <f>IF(BD861&lt;&gt;"","Permit: "&amp;BD861,"")</f>
        <v/>
      </c>
      <c r="BQ861" s="41" t="str">
        <f>IF(AA861="Abundant","Estimated frequency within viewshed: Abundant (&gt;500).",IF(AA861="Common","Estimated frequency within viewshed: Common (101-500).",IF(AA861="Frequent","Estimated frequency within viewshed: Frequent (11-100).",IF(AA861="Occasional","Estimated frequency within viewshed: Occasional (6-10).",IF(AA861="Rare","Estimated frequency within viewshed: Rare (1-5).","")))))</f>
        <v/>
      </c>
      <c r="BR861" s="41" t="str">
        <f>IF(B861&lt;&gt;"",B861&amp;". ","")</f>
        <v/>
      </c>
      <c r="BS861" s="41" t="str">
        <f>IF(M861="Same individual","Tissue sample collected.",IF(M861="Same population","Tissue sample collected from another individual in the same population.",""))</f>
        <v/>
      </c>
      <c r="BT861" s="41" t="str">
        <f>IF(R861&lt;&gt;"","Seed sample collected from "&amp;R861&amp;" plants within the same population.","")</f>
        <v/>
      </c>
      <c r="BU861" s="41" t="str">
        <f>IF(AB861&lt;&gt;"",AB861&amp;". ","")</f>
        <v/>
      </c>
      <c r="BV861" s="41" t="str">
        <f>IF(AE861&lt;&gt;"","Landowner: "&amp;AE861&amp;".","")</f>
        <v/>
      </c>
      <c r="BW861" s="41" t="str">
        <f>IF(AF861&lt;&gt;"","Element Occurrence ID: "&amp;AF861&amp;".","")</f>
        <v/>
      </c>
      <c r="BX861" s="41" t="str">
        <f t="shared" si="145"/>
        <v/>
      </c>
      <c r="BY861" t="str">
        <f t="shared" si="146"/>
        <v/>
      </c>
      <c r="BZ861" s="41" t="str">
        <f t="shared" si="147"/>
        <v/>
      </c>
      <c r="CA861" t="str">
        <f t="shared" si="148"/>
        <v/>
      </c>
      <c r="CB861" s="41" t="str">
        <f>IF(AU861&lt;&gt;"","Area immediately surrounding specimen: "&amp;AU861&amp;".","")</f>
        <v/>
      </c>
      <c r="CC861" s="41" t="str">
        <f>IF(T861&lt;&gt;"","Habit: "&amp;T861&amp;".","")</f>
        <v/>
      </c>
      <c r="CD861" s="41" t="str">
        <f>IF(U861&lt;&gt;"","Life history habit: "&amp;U861&amp;".","")</f>
        <v/>
      </c>
      <c r="CE861" s="41" t="str">
        <f>IF(V861&lt;&gt;"","Graminoid habit: "&amp;V861&amp;".","")</f>
        <v/>
      </c>
      <c r="CF861" s="41" t="str">
        <f>IF(W861&lt;&gt;"","Flower color: "&amp;W861&amp;".","")</f>
        <v/>
      </c>
      <c r="CG861" s="41" t="str">
        <f>IF(X861&lt;&gt;"","Height in centimeters: "&amp;X861&amp;".","")</f>
        <v/>
      </c>
      <c r="CH861" s="41" t="str">
        <f>IF(Y861&lt;&gt;"",Y861&amp;".","")</f>
        <v/>
      </c>
      <c r="CI861" s="41" t="str">
        <f t="shared" si="149"/>
        <v/>
      </c>
      <c r="CJ861" t="str">
        <f t="shared" si="150"/>
        <v/>
      </c>
      <c r="CK861" s="41" t="str">
        <f>IF(T861&lt;&gt;"","''habit'':"&amp;"''"&amp;T861&amp;"'',","")</f>
        <v/>
      </c>
      <c r="CL861" s="41" t="str">
        <f>IF(U861&lt;&gt;"","''life cycle habit'':"&amp;"''"&amp;U861&amp;"'',","")</f>
        <v/>
      </c>
      <c r="CM861" s="41" t="str">
        <f>IF(V861&lt;&gt;"","''graminoidHabit'':"&amp;"''"&amp;V861&amp;"'',","")</f>
        <v/>
      </c>
      <c r="CN861" s="41" t="str">
        <f>IF(W861&lt;&gt;"","''flower color'':"&amp;"''"&amp;W861&amp;"'',","")</f>
        <v/>
      </c>
      <c r="CO861" s="41" t="str">
        <f>IF(X861&lt;&gt;"","''heightInCentimeters'':"&amp;X861&amp;",","")</f>
        <v/>
      </c>
      <c r="CP861" s="41" t="str">
        <f>IF(Y861&lt;&gt;"",Y861,"")</f>
        <v/>
      </c>
      <c r="CQ861" s="41" t="str">
        <f t="shared" si="151"/>
        <v/>
      </c>
      <c r="CR861" s="42" t="str">
        <f t="shared" si="152"/>
        <v/>
      </c>
      <c r="CS861" t="str">
        <f t="shared" si="153"/>
        <v/>
      </c>
      <c r="CT861" t="str">
        <f>IF(L861="Y","tissue","")</f>
        <v/>
      </c>
      <c r="CU861" t="str">
        <f>IF(L861="Y","in collection","")</f>
        <v/>
      </c>
      <c r="CV861" t="str">
        <f>IF(L861="Y","dessicated","")</f>
        <v/>
      </c>
    </row>
    <row r="862" spans="1:100" ht="16.5" x14ac:dyDescent="0.3">
      <c r="A862" s="7"/>
      <c r="B862" s="19"/>
      <c r="C862" s="19"/>
      <c r="D862" s="19"/>
      <c r="E862" s="19"/>
      <c r="F862" s="19"/>
      <c r="G862" s="10"/>
      <c r="H862" s="14"/>
      <c r="I862" s="19"/>
      <c r="J862" s="19"/>
      <c r="K862" s="10"/>
      <c r="L862" s="19"/>
      <c r="M862" s="19"/>
      <c r="N862" s="19"/>
      <c r="O862" s="19"/>
      <c r="P862" s="19"/>
      <c r="Q862" s="24"/>
      <c r="R862" s="14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29"/>
      <c r="AL862" s="29"/>
      <c r="AM862" s="7"/>
      <c r="AN862" s="7"/>
      <c r="AO862" s="7"/>
      <c r="AP862" s="19"/>
      <c r="AQ862" s="19"/>
      <c r="AR862" s="19"/>
      <c r="AS862" s="14"/>
      <c r="AT862" s="19"/>
      <c r="AU862" s="19"/>
      <c r="AV862" s="19"/>
      <c r="AW862" s="14"/>
      <c r="AX862" s="19"/>
      <c r="AY862" s="19"/>
      <c r="AZ862" s="19"/>
      <c r="BA862" s="19"/>
      <c r="BB862" s="19"/>
      <c r="BC862" s="19"/>
      <c r="BD862" s="19"/>
      <c r="BE862" s="19"/>
      <c r="BF862" s="14"/>
      <c r="BG862" s="35" t="str">
        <f>IF(BB862&lt;&gt;"","&lt;a href='https://www.inaturalist.org/observations/"&amp;BB862&amp;" 'target='_blank' style='color: blue'&gt;iNaturalist Record: "&amp;BB862&amp;"&lt;/a&gt; ","")</f>
        <v/>
      </c>
      <c r="BH862" s="36" t="str">
        <f>IF(AT862&lt;&gt;"",AT862&amp;". ","")</f>
        <v/>
      </c>
      <c r="BI862" s="36" t="str">
        <f>IF(AV862&lt;&gt;"","Land use/disturbance history: "&amp;AV862&amp;". ","")</f>
        <v/>
      </c>
      <c r="BJ862" s="36" t="str">
        <f>IF(AW862&lt;&gt;"","Slope in degrees: "&amp;AW862&amp;". ","")</f>
        <v/>
      </c>
      <c r="BK862" s="36" t="str">
        <f>IF(AX862&lt;&gt;"","Slope aspect: "&amp;AX862&amp;". ","")</f>
        <v/>
      </c>
      <c r="BL862" s="36" t="str">
        <f>IF(AY862&lt;&gt;"","Soil description: "&amp;AY862&amp;". ","")</f>
        <v/>
      </c>
      <c r="BM862" s="36" t="str">
        <f>IF(BA862&lt;&gt;"","Terrain: "&amp;BA862&amp;". ","")</f>
        <v/>
      </c>
      <c r="BN862" s="36" t="str">
        <f t="shared" si="143"/>
        <v/>
      </c>
      <c r="BO862" t="str">
        <f t="shared" si="144"/>
        <v/>
      </c>
      <c r="BP862" t="str">
        <f>IF(BD862&lt;&gt;"","Permit: "&amp;BD862,"")</f>
        <v/>
      </c>
      <c r="BQ862" s="41" t="str">
        <f>IF(AA862="Abundant","Estimated frequency within viewshed: Abundant (&gt;500).",IF(AA862="Common","Estimated frequency within viewshed: Common (101-500).",IF(AA862="Frequent","Estimated frequency within viewshed: Frequent (11-100).",IF(AA862="Occasional","Estimated frequency within viewshed: Occasional (6-10).",IF(AA862="Rare","Estimated frequency within viewshed: Rare (1-5).","")))))</f>
        <v/>
      </c>
      <c r="BR862" s="41" t="str">
        <f>IF(B862&lt;&gt;"",B862&amp;". ","")</f>
        <v/>
      </c>
      <c r="BS862" s="41" t="str">
        <f>IF(M862="Same individual","Tissue sample collected.",IF(M862="Same population","Tissue sample collected from another individual in the same population.",""))</f>
        <v/>
      </c>
      <c r="BT862" s="41" t="str">
        <f>IF(R862&lt;&gt;"","Seed sample collected from "&amp;R862&amp;" plants within the same population.","")</f>
        <v/>
      </c>
      <c r="BU862" s="41" t="str">
        <f>IF(AB862&lt;&gt;"",AB862&amp;". ","")</f>
        <v/>
      </c>
      <c r="BV862" s="41" t="str">
        <f>IF(AE862&lt;&gt;"","Landowner: "&amp;AE862&amp;".","")</f>
        <v/>
      </c>
      <c r="BW862" s="41" t="str">
        <f>IF(AF862&lt;&gt;"","Element Occurrence ID: "&amp;AF862&amp;".","")</f>
        <v/>
      </c>
      <c r="BX862" s="41" t="str">
        <f t="shared" si="145"/>
        <v/>
      </c>
      <c r="BY862" t="str">
        <f t="shared" si="146"/>
        <v/>
      </c>
      <c r="BZ862" s="41" t="str">
        <f t="shared" si="147"/>
        <v/>
      </c>
      <c r="CA862" t="str">
        <f t="shared" si="148"/>
        <v/>
      </c>
      <c r="CB862" s="41" t="str">
        <f>IF(AU862&lt;&gt;"","Area immediately surrounding specimen: "&amp;AU862&amp;".","")</f>
        <v/>
      </c>
      <c r="CC862" s="41" t="str">
        <f>IF(T862&lt;&gt;"","Habit: "&amp;T862&amp;".","")</f>
        <v/>
      </c>
      <c r="CD862" s="41" t="str">
        <f>IF(U862&lt;&gt;"","Life history habit: "&amp;U862&amp;".","")</f>
        <v/>
      </c>
      <c r="CE862" s="41" t="str">
        <f>IF(V862&lt;&gt;"","Graminoid habit: "&amp;V862&amp;".","")</f>
        <v/>
      </c>
      <c r="CF862" s="41" t="str">
        <f>IF(W862&lt;&gt;"","Flower color: "&amp;W862&amp;".","")</f>
        <v/>
      </c>
      <c r="CG862" s="41" t="str">
        <f>IF(X862&lt;&gt;"","Height in centimeters: "&amp;X862&amp;".","")</f>
        <v/>
      </c>
      <c r="CH862" s="41" t="str">
        <f>IF(Y862&lt;&gt;"",Y862&amp;".","")</f>
        <v/>
      </c>
      <c r="CI862" s="41" t="str">
        <f t="shared" si="149"/>
        <v/>
      </c>
      <c r="CJ862" t="str">
        <f t="shared" si="150"/>
        <v/>
      </c>
      <c r="CK862" s="41" t="str">
        <f>IF(T862&lt;&gt;"","''habit'':"&amp;"''"&amp;T862&amp;"'',","")</f>
        <v/>
      </c>
      <c r="CL862" s="41" t="str">
        <f>IF(U862&lt;&gt;"","''life cycle habit'':"&amp;"''"&amp;U862&amp;"'',","")</f>
        <v/>
      </c>
      <c r="CM862" s="41" t="str">
        <f>IF(V862&lt;&gt;"","''graminoidHabit'':"&amp;"''"&amp;V862&amp;"'',","")</f>
        <v/>
      </c>
      <c r="CN862" s="41" t="str">
        <f>IF(W862&lt;&gt;"","''flower color'':"&amp;"''"&amp;W862&amp;"'',","")</f>
        <v/>
      </c>
      <c r="CO862" s="41" t="str">
        <f>IF(X862&lt;&gt;"","''heightInCentimeters'':"&amp;X862&amp;",","")</f>
        <v/>
      </c>
      <c r="CP862" s="41" t="str">
        <f>IF(Y862&lt;&gt;"",Y862,"")</f>
        <v/>
      </c>
      <c r="CQ862" s="41" t="str">
        <f t="shared" si="151"/>
        <v/>
      </c>
      <c r="CR862" s="42" t="str">
        <f t="shared" si="152"/>
        <v/>
      </c>
      <c r="CS862" t="str">
        <f t="shared" si="153"/>
        <v/>
      </c>
      <c r="CT862" t="str">
        <f>IF(L862="Y","tissue","")</f>
        <v/>
      </c>
      <c r="CU862" t="str">
        <f>IF(L862="Y","in collection","")</f>
        <v/>
      </c>
      <c r="CV862" t="str">
        <f>IF(L862="Y","dessicated","")</f>
        <v/>
      </c>
    </row>
    <row r="863" spans="1:100" ht="16.5" x14ac:dyDescent="0.3">
      <c r="A863" s="7"/>
      <c r="B863" s="19"/>
      <c r="C863" s="19"/>
      <c r="D863" s="19"/>
      <c r="E863" s="19"/>
      <c r="F863" s="19"/>
      <c r="G863" s="10"/>
      <c r="H863" s="14"/>
      <c r="I863" s="19"/>
      <c r="J863" s="19"/>
      <c r="K863" s="10"/>
      <c r="L863" s="19"/>
      <c r="M863" s="19"/>
      <c r="N863" s="19"/>
      <c r="O863" s="19"/>
      <c r="P863" s="19"/>
      <c r="Q863" s="24"/>
      <c r="R863" s="14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29"/>
      <c r="AL863" s="29"/>
      <c r="AM863" s="7"/>
      <c r="AN863" s="7"/>
      <c r="AO863" s="7"/>
      <c r="AP863" s="19"/>
      <c r="AQ863" s="19"/>
      <c r="AR863" s="19"/>
      <c r="AS863" s="14"/>
      <c r="AT863" s="19"/>
      <c r="AU863" s="19"/>
      <c r="AV863" s="19"/>
      <c r="AW863" s="14"/>
      <c r="AX863" s="19"/>
      <c r="AY863" s="19"/>
      <c r="AZ863" s="19"/>
      <c r="BA863" s="19"/>
      <c r="BB863" s="19"/>
      <c r="BC863" s="19"/>
      <c r="BD863" s="19"/>
      <c r="BE863" s="19"/>
      <c r="BF863" s="14"/>
      <c r="BG863" s="35" t="str">
        <f>IF(BB863&lt;&gt;"","&lt;a href='https://www.inaturalist.org/observations/"&amp;BB863&amp;" 'target='_blank' style='color: blue'&gt;iNaturalist Record: "&amp;BB863&amp;"&lt;/a&gt; ","")</f>
        <v/>
      </c>
      <c r="BH863" s="36" t="str">
        <f>IF(AT863&lt;&gt;"",AT863&amp;". ","")</f>
        <v/>
      </c>
      <c r="BI863" s="36" t="str">
        <f>IF(AV863&lt;&gt;"","Land use/disturbance history: "&amp;AV863&amp;". ","")</f>
        <v/>
      </c>
      <c r="BJ863" s="36" t="str">
        <f>IF(AW863&lt;&gt;"","Slope in degrees: "&amp;AW863&amp;". ","")</f>
        <v/>
      </c>
      <c r="BK863" s="36" t="str">
        <f>IF(AX863&lt;&gt;"","Slope aspect: "&amp;AX863&amp;". ","")</f>
        <v/>
      </c>
      <c r="BL863" s="36" t="str">
        <f>IF(AY863&lt;&gt;"","Soil description: "&amp;AY863&amp;". ","")</f>
        <v/>
      </c>
      <c r="BM863" s="36" t="str">
        <f>IF(BA863&lt;&gt;"","Terrain: "&amp;BA863&amp;". ","")</f>
        <v/>
      </c>
      <c r="BN863" s="36" t="str">
        <f t="shared" si="143"/>
        <v/>
      </c>
      <c r="BO863" t="str">
        <f t="shared" si="144"/>
        <v/>
      </c>
      <c r="BP863" t="str">
        <f>IF(BD863&lt;&gt;"","Permit: "&amp;BD863,"")</f>
        <v/>
      </c>
      <c r="BQ863" s="41" t="str">
        <f>IF(AA863="Abundant","Estimated frequency within viewshed: Abundant (&gt;500).",IF(AA863="Common","Estimated frequency within viewshed: Common (101-500).",IF(AA863="Frequent","Estimated frequency within viewshed: Frequent (11-100).",IF(AA863="Occasional","Estimated frequency within viewshed: Occasional (6-10).",IF(AA863="Rare","Estimated frequency within viewshed: Rare (1-5).","")))))</f>
        <v/>
      </c>
      <c r="BR863" s="41" t="str">
        <f>IF(B863&lt;&gt;"",B863&amp;". ","")</f>
        <v/>
      </c>
      <c r="BS863" s="41" t="str">
        <f>IF(M863="Same individual","Tissue sample collected.",IF(M863="Same population","Tissue sample collected from another individual in the same population.",""))</f>
        <v/>
      </c>
      <c r="BT863" s="41" t="str">
        <f>IF(R863&lt;&gt;"","Seed sample collected from "&amp;R863&amp;" plants within the same population.","")</f>
        <v/>
      </c>
      <c r="BU863" s="41" t="str">
        <f>IF(AB863&lt;&gt;"",AB863&amp;". ","")</f>
        <v/>
      </c>
      <c r="BV863" s="41" t="str">
        <f>IF(AE863&lt;&gt;"","Landowner: "&amp;AE863&amp;".","")</f>
        <v/>
      </c>
      <c r="BW863" s="41" t="str">
        <f>IF(AF863&lt;&gt;"","Element Occurrence ID: "&amp;AF863&amp;".","")</f>
        <v/>
      </c>
      <c r="BX863" s="41" t="str">
        <f t="shared" si="145"/>
        <v/>
      </c>
      <c r="BY863" t="str">
        <f t="shared" si="146"/>
        <v/>
      </c>
      <c r="BZ863" s="41" t="str">
        <f t="shared" si="147"/>
        <v/>
      </c>
      <c r="CA863" t="str">
        <f t="shared" si="148"/>
        <v/>
      </c>
      <c r="CB863" s="41" t="str">
        <f>IF(AU863&lt;&gt;"","Area immediately surrounding specimen: "&amp;AU863&amp;".","")</f>
        <v/>
      </c>
      <c r="CC863" s="41" t="str">
        <f>IF(T863&lt;&gt;"","Habit: "&amp;T863&amp;".","")</f>
        <v/>
      </c>
      <c r="CD863" s="41" t="str">
        <f>IF(U863&lt;&gt;"","Life history habit: "&amp;U863&amp;".","")</f>
        <v/>
      </c>
      <c r="CE863" s="41" t="str">
        <f>IF(V863&lt;&gt;"","Graminoid habit: "&amp;V863&amp;".","")</f>
        <v/>
      </c>
      <c r="CF863" s="41" t="str">
        <f>IF(W863&lt;&gt;"","Flower color: "&amp;W863&amp;".","")</f>
        <v/>
      </c>
      <c r="CG863" s="41" t="str">
        <f>IF(X863&lt;&gt;"","Height in centimeters: "&amp;X863&amp;".","")</f>
        <v/>
      </c>
      <c r="CH863" s="41" t="str">
        <f>IF(Y863&lt;&gt;"",Y863&amp;".","")</f>
        <v/>
      </c>
      <c r="CI863" s="41" t="str">
        <f t="shared" si="149"/>
        <v/>
      </c>
      <c r="CJ863" t="str">
        <f t="shared" si="150"/>
        <v/>
      </c>
      <c r="CK863" s="41" t="str">
        <f>IF(T863&lt;&gt;"","''habit'':"&amp;"''"&amp;T863&amp;"'',","")</f>
        <v/>
      </c>
      <c r="CL863" s="41" t="str">
        <f>IF(U863&lt;&gt;"","''life cycle habit'':"&amp;"''"&amp;U863&amp;"'',","")</f>
        <v/>
      </c>
      <c r="CM863" s="41" t="str">
        <f>IF(V863&lt;&gt;"","''graminoidHabit'':"&amp;"''"&amp;V863&amp;"'',","")</f>
        <v/>
      </c>
      <c r="CN863" s="41" t="str">
        <f>IF(W863&lt;&gt;"","''flower color'':"&amp;"''"&amp;W863&amp;"'',","")</f>
        <v/>
      </c>
      <c r="CO863" s="41" t="str">
        <f>IF(X863&lt;&gt;"","''heightInCentimeters'':"&amp;X863&amp;",","")</f>
        <v/>
      </c>
      <c r="CP863" s="41" t="str">
        <f>IF(Y863&lt;&gt;"",Y863,"")</f>
        <v/>
      </c>
      <c r="CQ863" s="41" t="str">
        <f t="shared" si="151"/>
        <v/>
      </c>
      <c r="CR863" s="42" t="str">
        <f t="shared" si="152"/>
        <v/>
      </c>
      <c r="CS863" t="str">
        <f t="shared" si="153"/>
        <v/>
      </c>
      <c r="CT863" t="str">
        <f>IF(L863="Y","tissue","")</f>
        <v/>
      </c>
      <c r="CU863" t="str">
        <f>IF(L863="Y","in collection","")</f>
        <v/>
      </c>
      <c r="CV863" t="str">
        <f>IF(L863="Y","dessicated","")</f>
        <v/>
      </c>
    </row>
    <row r="864" spans="1:100" ht="16.5" x14ac:dyDescent="0.3">
      <c r="A864" s="7"/>
      <c r="B864" s="19"/>
      <c r="C864" s="19"/>
      <c r="D864" s="19"/>
      <c r="E864" s="19"/>
      <c r="F864" s="19"/>
      <c r="G864" s="10"/>
      <c r="H864" s="14"/>
      <c r="I864" s="19"/>
      <c r="J864" s="19"/>
      <c r="K864" s="10"/>
      <c r="L864" s="19"/>
      <c r="M864" s="19"/>
      <c r="N864" s="19"/>
      <c r="O864" s="19"/>
      <c r="P864" s="19"/>
      <c r="Q864" s="24"/>
      <c r="R864" s="14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29"/>
      <c r="AL864" s="29"/>
      <c r="AM864" s="7"/>
      <c r="AN864" s="7"/>
      <c r="AO864" s="7"/>
      <c r="AP864" s="19"/>
      <c r="AQ864" s="19"/>
      <c r="AR864" s="19"/>
      <c r="AS864" s="14"/>
      <c r="AT864" s="19"/>
      <c r="AU864" s="19"/>
      <c r="AV864" s="19"/>
      <c r="AW864" s="14"/>
      <c r="AX864" s="19"/>
      <c r="AY864" s="19"/>
      <c r="AZ864" s="19"/>
      <c r="BA864" s="19"/>
      <c r="BB864" s="19"/>
      <c r="BC864" s="19"/>
      <c r="BD864" s="19"/>
      <c r="BE864" s="19"/>
      <c r="BF864" s="14"/>
      <c r="BG864" s="35" t="str">
        <f>IF(BB864&lt;&gt;"","&lt;a href='https://www.inaturalist.org/observations/"&amp;BB864&amp;" 'target='_blank' style='color: blue'&gt;iNaturalist Record: "&amp;BB864&amp;"&lt;/a&gt; ","")</f>
        <v/>
      </c>
      <c r="BH864" s="36" t="str">
        <f>IF(AT864&lt;&gt;"",AT864&amp;". ","")</f>
        <v/>
      </c>
      <c r="BI864" s="36" t="str">
        <f>IF(AV864&lt;&gt;"","Land use/disturbance history: "&amp;AV864&amp;". ","")</f>
        <v/>
      </c>
      <c r="BJ864" s="36" t="str">
        <f>IF(AW864&lt;&gt;"","Slope in degrees: "&amp;AW864&amp;". ","")</f>
        <v/>
      </c>
      <c r="BK864" s="36" t="str">
        <f>IF(AX864&lt;&gt;"","Slope aspect: "&amp;AX864&amp;". ","")</f>
        <v/>
      </c>
      <c r="BL864" s="36" t="str">
        <f>IF(AY864&lt;&gt;"","Soil description: "&amp;AY864&amp;". ","")</f>
        <v/>
      </c>
      <c r="BM864" s="36" t="str">
        <f>IF(BA864&lt;&gt;"","Terrain: "&amp;BA864&amp;". ","")</f>
        <v/>
      </c>
      <c r="BN864" s="36" t="str">
        <f t="shared" si="143"/>
        <v/>
      </c>
      <c r="BO864" t="str">
        <f t="shared" si="144"/>
        <v/>
      </c>
      <c r="BP864" t="str">
        <f>IF(BD864&lt;&gt;"","Permit: "&amp;BD864,"")</f>
        <v/>
      </c>
      <c r="BQ864" s="41" t="str">
        <f>IF(AA864="Abundant","Estimated frequency within viewshed: Abundant (&gt;500).",IF(AA864="Common","Estimated frequency within viewshed: Common (101-500).",IF(AA864="Frequent","Estimated frequency within viewshed: Frequent (11-100).",IF(AA864="Occasional","Estimated frequency within viewshed: Occasional (6-10).",IF(AA864="Rare","Estimated frequency within viewshed: Rare (1-5).","")))))</f>
        <v/>
      </c>
      <c r="BR864" s="41" t="str">
        <f>IF(B864&lt;&gt;"",B864&amp;". ","")</f>
        <v/>
      </c>
      <c r="BS864" s="41" t="str">
        <f>IF(M864="Same individual","Tissue sample collected.",IF(M864="Same population","Tissue sample collected from another individual in the same population.",""))</f>
        <v/>
      </c>
      <c r="BT864" s="41" t="str">
        <f>IF(R864&lt;&gt;"","Seed sample collected from "&amp;R864&amp;" plants within the same population.","")</f>
        <v/>
      </c>
      <c r="BU864" s="41" t="str">
        <f>IF(AB864&lt;&gt;"",AB864&amp;". ","")</f>
        <v/>
      </c>
      <c r="BV864" s="41" t="str">
        <f>IF(AE864&lt;&gt;"","Landowner: "&amp;AE864&amp;".","")</f>
        <v/>
      </c>
      <c r="BW864" s="41" t="str">
        <f>IF(AF864&lt;&gt;"","Element Occurrence ID: "&amp;AF864&amp;".","")</f>
        <v/>
      </c>
      <c r="BX864" s="41" t="str">
        <f t="shared" si="145"/>
        <v/>
      </c>
      <c r="BY864" t="str">
        <f t="shared" si="146"/>
        <v/>
      </c>
      <c r="BZ864" s="41" t="str">
        <f t="shared" si="147"/>
        <v/>
      </c>
      <c r="CA864" t="str">
        <f t="shared" si="148"/>
        <v/>
      </c>
      <c r="CB864" s="41" t="str">
        <f>IF(AU864&lt;&gt;"","Area immediately surrounding specimen: "&amp;AU864&amp;".","")</f>
        <v/>
      </c>
      <c r="CC864" s="41" t="str">
        <f>IF(T864&lt;&gt;"","Habit: "&amp;T864&amp;".","")</f>
        <v/>
      </c>
      <c r="CD864" s="41" t="str">
        <f>IF(U864&lt;&gt;"","Life history habit: "&amp;U864&amp;".","")</f>
        <v/>
      </c>
      <c r="CE864" s="41" t="str">
        <f>IF(V864&lt;&gt;"","Graminoid habit: "&amp;V864&amp;".","")</f>
        <v/>
      </c>
      <c r="CF864" s="41" t="str">
        <f>IF(W864&lt;&gt;"","Flower color: "&amp;W864&amp;".","")</f>
        <v/>
      </c>
      <c r="CG864" s="41" t="str">
        <f>IF(X864&lt;&gt;"","Height in centimeters: "&amp;X864&amp;".","")</f>
        <v/>
      </c>
      <c r="CH864" s="41" t="str">
        <f>IF(Y864&lt;&gt;"",Y864&amp;".","")</f>
        <v/>
      </c>
      <c r="CI864" s="41" t="str">
        <f t="shared" si="149"/>
        <v/>
      </c>
      <c r="CJ864" t="str">
        <f t="shared" si="150"/>
        <v/>
      </c>
      <c r="CK864" s="41" t="str">
        <f>IF(T864&lt;&gt;"","''habit'':"&amp;"''"&amp;T864&amp;"'',","")</f>
        <v/>
      </c>
      <c r="CL864" s="41" t="str">
        <f>IF(U864&lt;&gt;"","''life cycle habit'':"&amp;"''"&amp;U864&amp;"'',","")</f>
        <v/>
      </c>
      <c r="CM864" s="41" t="str">
        <f>IF(V864&lt;&gt;"","''graminoidHabit'':"&amp;"''"&amp;V864&amp;"'',","")</f>
        <v/>
      </c>
      <c r="CN864" s="41" t="str">
        <f>IF(W864&lt;&gt;"","''flower color'':"&amp;"''"&amp;W864&amp;"'',","")</f>
        <v/>
      </c>
      <c r="CO864" s="41" t="str">
        <f>IF(X864&lt;&gt;"","''heightInCentimeters'':"&amp;X864&amp;",","")</f>
        <v/>
      </c>
      <c r="CP864" s="41" t="str">
        <f>IF(Y864&lt;&gt;"",Y864,"")</f>
        <v/>
      </c>
      <c r="CQ864" s="41" t="str">
        <f t="shared" si="151"/>
        <v/>
      </c>
      <c r="CR864" s="42" t="str">
        <f t="shared" si="152"/>
        <v/>
      </c>
      <c r="CS864" t="str">
        <f t="shared" si="153"/>
        <v/>
      </c>
      <c r="CT864" t="str">
        <f>IF(L864="Y","tissue","")</f>
        <v/>
      </c>
      <c r="CU864" t="str">
        <f>IF(L864="Y","in collection","")</f>
        <v/>
      </c>
      <c r="CV864" t="str">
        <f>IF(L864="Y","dessicated","")</f>
        <v/>
      </c>
    </row>
    <row r="865" spans="1:100" ht="16.5" x14ac:dyDescent="0.3">
      <c r="A865" s="7"/>
      <c r="B865" s="19"/>
      <c r="C865" s="19"/>
      <c r="D865" s="19"/>
      <c r="E865" s="19"/>
      <c r="F865" s="19"/>
      <c r="G865" s="10"/>
      <c r="H865" s="14"/>
      <c r="I865" s="19"/>
      <c r="J865" s="19"/>
      <c r="K865" s="10"/>
      <c r="L865" s="19"/>
      <c r="M865" s="19"/>
      <c r="N865" s="19"/>
      <c r="O865" s="19"/>
      <c r="P865" s="19"/>
      <c r="Q865" s="24"/>
      <c r="R865" s="14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29"/>
      <c r="AL865" s="29"/>
      <c r="AM865" s="7"/>
      <c r="AN865" s="7"/>
      <c r="AO865" s="7"/>
      <c r="AP865" s="19"/>
      <c r="AQ865" s="19"/>
      <c r="AR865" s="19"/>
      <c r="AS865" s="14"/>
      <c r="AT865" s="19"/>
      <c r="AU865" s="19"/>
      <c r="AV865" s="19"/>
      <c r="AW865" s="14"/>
      <c r="AX865" s="19"/>
      <c r="AY865" s="19"/>
      <c r="AZ865" s="19"/>
      <c r="BA865" s="19"/>
      <c r="BB865" s="19"/>
      <c r="BC865" s="19"/>
      <c r="BD865" s="19"/>
      <c r="BE865" s="19"/>
      <c r="BF865" s="14"/>
      <c r="BG865" s="35" t="str">
        <f>IF(BB865&lt;&gt;"","&lt;a href='https://www.inaturalist.org/observations/"&amp;BB865&amp;" 'target='_blank' style='color: blue'&gt;iNaturalist Record: "&amp;BB865&amp;"&lt;/a&gt; ","")</f>
        <v/>
      </c>
      <c r="BH865" s="36" t="str">
        <f>IF(AT865&lt;&gt;"",AT865&amp;". ","")</f>
        <v/>
      </c>
      <c r="BI865" s="36" t="str">
        <f>IF(AV865&lt;&gt;"","Land use/disturbance history: "&amp;AV865&amp;". ","")</f>
        <v/>
      </c>
      <c r="BJ865" s="36" t="str">
        <f>IF(AW865&lt;&gt;"","Slope in degrees: "&amp;AW865&amp;". ","")</f>
        <v/>
      </c>
      <c r="BK865" s="36" t="str">
        <f>IF(AX865&lt;&gt;"","Slope aspect: "&amp;AX865&amp;". ","")</f>
        <v/>
      </c>
      <c r="BL865" s="36" t="str">
        <f>IF(AY865&lt;&gt;"","Soil description: "&amp;AY865&amp;". ","")</f>
        <v/>
      </c>
      <c r="BM865" s="36" t="str">
        <f>IF(BA865&lt;&gt;"","Terrain: "&amp;BA865&amp;". ","")</f>
        <v/>
      </c>
      <c r="BN865" s="36" t="str">
        <f t="shared" si="143"/>
        <v/>
      </c>
      <c r="BO865" t="str">
        <f t="shared" si="144"/>
        <v/>
      </c>
      <c r="BP865" t="str">
        <f>IF(BD865&lt;&gt;"","Permit: "&amp;BD865,"")</f>
        <v/>
      </c>
      <c r="BQ865" s="41" t="str">
        <f>IF(AA865="Abundant","Estimated frequency within viewshed: Abundant (&gt;500).",IF(AA865="Common","Estimated frequency within viewshed: Common (101-500).",IF(AA865="Frequent","Estimated frequency within viewshed: Frequent (11-100).",IF(AA865="Occasional","Estimated frequency within viewshed: Occasional (6-10).",IF(AA865="Rare","Estimated frequency within viewshed: Rare (1-5).","")))))</f>
        <v/>
      </c>
      <c r="BR865" s="41" t="str">
        <f>IF(B865&lt;&gt;"",B865&amp;". ","")</f>
        <v/>
      </c>
      <c r="BS865" s="41" t="str">
        <f>IF(M865="Same individual","Tissue sample collected.",IF(M865="Same population","Tissue sample collected from another individual in the same population.",""))</f>
        <v/>
      </c>
      <c r="BT865" s="41" t="str">
        <f>IF(R865&lt;&gt;"","Seed sample collected from "&amp;R865&amp;" plants within the same population.","")</f>
        <v/>
      </c>
      <c r="BU865" s="41" t="str">
        <f>IF(AB865&lt;&gt;"",AB865&amp;". ","")</f>
        <v/>
      </c>
      <c r="BV865" s="41" t="str">
        <f>IF(AE865&lt;&gt;"","Landowner: "&amp;AE865&amp;".","")</f>
        <v/>
      </c>
      <c r="BW865" s="41" t="str">
        <f>IF(AF865&lt;&gt;"","Element Occurrence ID: "&amp;AF865&amp;".","")</f>
        <v/>
      </c>
      <c r="BX865" s="41" t="str">
        <f t="shared" si="145"/>
        <v/>
      </c>
      <c r="BY865" t="str">
        <f t="shared" si="146"/>
        <v/>
      </c>
      <c r="BZ865" s="41" t="str">
        <f t="shared" si="147"/>
        <v/>
      </c>
      <c r="CA865" t="str">
        <f t="shared" si="148"/>
        <v/>
      </c>
      <c r="CB865" s="41" t="str">
        <f>IF(AU865&lt;&gt;"","Area immediately surrounding specimen: "&amp;AU865&amp;".","")</f>
        <v/>
      </c>
      <c r="CC865" s="41" t="str">
        <f>IF(T865&lt;&gt;"","Habit: "&amp;T865&amp;".","")</f>
        <v/>
      </c>
      <c r="CD865" s="41" t="str">
        <f>IF(U865&lt;&gt;"","Life history habit: "&amp;U865&amp;".","")</f>
        <v/>
      </c>
      <c r="CE865" s="41" t="str">
        <f>IF(V865&lt;&gt;"","Graminoid habit: "&amp;V865&amp;".","")</f>
        <v/>
      </c>
      <c r="CF865" s="41" t="str">
        <f>IF(W865&lt;&gt;"","Flower color: "&amp;W865&amp;".","")</f>
        <v/>
      </c>
      <c r="CG865" s="41" t="str">
        <f>IF(X865&lt;&gt;"","Height in centimeters: "&amp;X865&amp;".","")</f>
        <v/>
      </c>
      <c r="CH865" s="41" t="str">
        <f>IF(Y865&lt;&gt;"",Y865&amp;".","")</f>
        <v/>
      </c>
      <c r="CI865" s="41" t="str">
        <f t="shared" si="149"/>
        <v/>
      </c>
      <c r="CJ865" t="str">
        <f t="shared" si="150"/>
        <v/>
      </c>
      <c r="CK865" s="41" t="str">
        <f>IF(T865&lt;&gt;"","''habit'':"&amp;"''"&amp;T865&amp;"'',","")</f>
        <v/>
      </c>
      <c r="CL865" s="41" t="str">
        <f>IF(U865&lt;&gt;"","''life cycle habit'':"&amp;"''"&amp;U865&amp;"'',","")</f>
        <v/>
      </c>
      <c r="CM865" s="41" t="str">
        <f>IF(V865&lt;&gt;"","''graminoidHabit'':"&amp;"''"&amp;V865&amp;"'',","")</f>
        <v/>
      </c>
      <c r="CN865" s="41" t="str">
        <f>IF(W865&lt;&gt;"","''flower color'':"&amp;"''"&amp;W865&amp;"'',","")</f>
        <v/>
      </c>
      <c r="CO865" s="41" t="str">
        <f>IF(X865&lt;&gt;"","''heightInCentimeters'':"&amp;X865&amp;",","")</f>
        <v/>
      </c>
      <c r="CP865" s="41" t="str">
        <f>IF(Y865&lt;&gt;"",Y865,"")</f>
        <v/>
      </c>
      <c r="CQ865" s="41" t="str">
        <f t="shared" si="151"/>
        <v/>
      </c>
      <c r="CR865" s="42" t="str">
        <f t="shared" si="152"/>
        <v/>
      </c>
      <c r="CS865" t="str">
        <f t="shared" si="153"/>
        <v/>
      </c>
      <c r="CT865" t="str">
        <f>IF(L865="Y","tissue","")</f>
        <v/>
      </c>
      <c r="CU865" t="str">
        <f>IF(L865="Y","in collection","")</f>
        <v/>
      </c>
      <c r="CV865" t="str">
        <f>IF(L865="Y","dessicated","")</f>
        <v/>
      </c>
    </row>
    <row r="866" spans="1:100" ht="16.5" x14ac:dyDescent="0.3">
      <c r="A866" s="7"/>
      <c r="B866" s="19"/>
      <c r="C866" s="19"/>
      <c r="D866" s="19"/>
      <c r="E866" s="19"/>
      <c r="F866" s="19"/>
      <c r="G866" s="10"/>
      <c r="H866" s="14"/>
      <c r="I866" s="19"/>
      <c r="J866" s="19"/>
      <c r="K866" s="10"/>
      <c r="L866" s="19"/>
      <c r="M866" s="19"/>
      <c r="N866" s="19"/>
      <c r="O866" s="19"/>
      <c r="P866" s="19"/>
      <c r="Q866" s="24"/>
      <c r="R866" s="14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29"/>
      <c r="AL866" s="29"/>
      <c r="AM866" s="7"/>
      <c r="AN866" s="7"/>
      <c r="AO866" s="7"/>
      <c r="AP866" s="19"/>
      <c r="AQ866" s="19"/>
      <c r="AR866" s="19"/>
      <c r="AS866" s="14"/>
      <c r="AT866" s="19"/>
      <c r="AU866" s="19"/>
      <c r="AV866" s="19"/>
      <c r="AW866" s="14"/>
      <c r="AX866" s="19"/>
      <c r="AY866" s="19"/>
      <c r="AZ866" s="19"/>
      <c r="BA866" s="19"/>
      <c r="BB866" s="19"/>
      <c r="BC866" s="19"/>
      <c r="BD866" s="19"/>
      <c r="BE866" s="19"/>
      <c r="BF866" s="14"/>
      <c r="BG866" s="35" t="str">
        <f>IF(BB866&lt;&gt;"","&lt;a href='https://www.inaturalist.org/observations/"&amp;BB866&amp;" 'target='_blank' style='color: blue'&gt;iNaturalist Record: "&amp;BB866&amp;"&lt;/a&gt; ","")</f>
        <v/>
      </c>
      <c r="BH866" s="36" t="str">
        <f>IF(AT866&lt;&gt;"",AT866&amp;". ","")</f>
        <v/>
      </c>
      <c r="BI866" s="36" t="str">
        <f>IF(AV866&lt;&gt;"","Land use/disturbance history: "&amp;AV866&amp;". ","")</f>
        <v/>
      </c>
      <c r="BJ866" s="36" t="str">
        <f>IF(AW866&lt;&gt;"","Slope in degrees: "&amp;AW866&amp;". ","")</f>
        <v/>
      </c>
      <c r="BK866" s="36" t="str">
        <f>IF(AX866&lt;&gt;"","Slope aspect: "&amp;AX866&amp;". ","")</f>
        <v/>
      </c>
      <c r="BL866" s="36" t="str">
        <f>IF(AY866&lt;&gt;"","Soil description: "&amp;AY866&amp;". ","")</f>
        <v/>
      </c>
      <c r="BM866" s="36" t="str">
        <f>IF(BA866&lt;&gt;"","Terrain: "&amp;BA866&amp;". ","")</f>
        <v/>
      </c>
      <c r="BN866" s="36" t="str">
        <f t="shared" si="143"/>
        <v/>
      </c>
      <c r="BO866" t="str">
        <f t="shared" si="144"/>
        <v/>
      </c>
      <c r="BP866" t="str">
        <f>IF(BD866&lt;&gt;"","Permit: "&amp;BD866,"")</f>
        <v/>
      </c>
      <c r="BQ866" s="41" t="str">
        <f>IF(AA866="Abundant","Estimated frequency within viewshed: Abundant (&gt;500).",IF(AA866="Common","Estimated frequency within viewshed: Common (101-500).",IF(AA866="Frequent","Estimated frequency within viewshed: Frequent (11-100).",IF(AA866="Occasional","Estimated frequency within viewshed: Occasional (6-10).",IF(AA866="Rare","Estimated frequency within viewshed: Rare (1-5).","")))))</f>
        <v/>
      </c>
      <c r="BR866" s="41" t="str">
        <f>IF(B866&lt;&gt;"",B866&amp;". ","")</f>
        <v/>
      </c>
      <c r="BS866" s="41" t="str">
        <f>IF(M866="Same individual","Tissue sample collected.",IF(M866="Same population","Tissue sample collected from another individual in the same population.",""))</f>
        <v/>
      </c>
      <c r="BT866" s="41" t="str">
        <f>IF(R866&lt;&gt;"","Seed sample collected from "&amp;R866&amp;" plants within the same population.","")</f>
        <v/>
      </c>
      <c r="BU866" s="41" t="str">
        <f>IF(AB866&lt;&gt;"",AB866&amp;". ","")</f>
        <v/>
      </c>
      <c r="BV866" s="41" t="str">
        <f>IF(AE866&lt;&gt;"","Landowner: "&amp;AE866&amp;".","")</f>
        <v/>
      </c>
      <c r="BW866" s="41" t="str">
        <f>IF(AF866&lt;&gt;"","Element Occurrence ID: "&amp;AF866&amp;".","")</f>
        <v/>
      </c>
      <c r="BX866" s="41" t="str">
        <f t="shared" si="145"/>
        <v/>
      </c>
      <c r="BY866" t="str">
        <f t="shared" si="146"/>
        <v/>
      </c>
      <c r="BZ866" s="41" t="str">
        <f t="shared" si="147"/>
        <v/>
      </c>
      <c r="CA866" t="str">
        <f t="shared" si="148"/>
        <v/>
      </c>
      <c r="CB866" s="41" t="str">
        <f>IF(AU866&lt;&gt;"","Area immediately surrounding specimen: "&amp;AU866&amp;".","")</f>
        <v/>
      </c>
      <c r="CC866" s="41" t="str">
        <f>IF(T866&lt;&gt;"","Habit: "&amp;T866&amp;".","")</f>
        <v/>
      </c>
      <c r="CD866" s="41" t="str">
        <f>IF(U866&lt;&gt;"","Life history habit: "&amp;U866&amp;".","")</f>
        <v/>
      </c>
      <c r="CE866" s="41" t="str">
        <f>IF(V866&lt;&gt;"","Graminoid habit: "&amp;V866&amp;".","")</f>
        <v/>
      </c>
      <c r="CF866" s="41" t="str">
        <f>IF(W866&lt;&gt;"","Flower color: "&amp;W866&amp;".","")</f>
        <v/>
      </c>
      <c r="CG866" s="41" t="str">
        <f>IF(X866&lt;&gt;"","Height in centimeters: "&amp;X866&amp;".","")</f>
        <v/>
      </c>
      <c r="CH866" s="41" t="str">
        <f>IF(Y866&lt;&gt;"",Y866&amp;".","")</f>
        <v/>
      </c>
      <c r="CI866" s="41" t="str">
        <f t="shared" si="149"/>
        <v/>
      </c>
      <c r="CJ866" t="str">
        <f t="shared" si="150"/>
        <v/>
      </c>
      <c r="CK866" s="41" t="str">
        <f>IF(T866&lt;&gt;"","''habit'':"&amp;"''"&amp;T866&amp;"'',","")</f>
        <v/>
      </c>
      <c r="CL866" s="41" t="str">
        <f>IF(U866&lt;&gt;"","''life cycle habit'':"&amp;"''"&amp;U866&amp;"'',","")</f>
        <v/>
      </c>
      <c r="CM866" s="41" t="str">
        <f>IF(V866&lt;&gt;"","''graminoidHabit'':"&amp;"''"&amp;V866&amp;"'',","")</f>
        <v/>
      </c>
      <c r="CN866" s="41" t="str">
        <f>IF(W866&lt;&gt;"","''flower color'':"&amp;"''"&amp;W866&amp;"'',","")</f>
        <v/>
      </c>
      <c r="CO866" s="41" t="str">
        <f>IF(X866&lt;&gt;"","''heightInCentimeters'':"&amp;X866&amp;",","")</f>
        <v/>
      </c>
      <c r="CP866" s="41" t="str">
        <f>IF(Y866&lt;&gt;"",Y866,"")</f>
        <v/>
      </c>
      <c r="CQ866" s="41" t="str">
        <f t="shared" si="151"/>
        <v/>
      </c>
      <c r="CR866" s="42" t="str">
        <f t="shared" si="152"/>
        <v/>
      </c>
      <c r="CS866" t="str">
        <f t="shared" si="153"/>
        <v/>
      </c>
      <c r="CT866" t="str">
        <f>IF(L866="Y","tissue","")</f>
        <v/>
      </c>
      <c r="CU866" t="str">
        <f>IF(L866="Y","in collection","")</f>
        <v/>
      </c>
      <c r="CV866" t="str">
        <f>IF(L866="Y","dessicated","")</f>
        <v/>
      </c>
    </row>
    <row r="867" spans="1:100" ht="16.5" x14ac:dyDescent="0.3">
      <c r="A867" s="7"/>
      <c r="B867" s="19"/>
      <c r="C867" s="19"/>
      <c r="D867" s="19"/>
      <c r="E867" s="19"/>
      <c r="F867" s="19"/>
      <c r="G867" s="10"/>
      <c r="H867" s="14"/>
      <c r="I867" s="19"/>
      <c r="J867" s="19"/>
      <c r="K867" s="10"/>
      <c r="L867" s="19"/>
      <c r="M867" s="19"/>
      <c r="N867" s="19"/>
      <c r="O867" s="19"/>
      <c r="P867" s="19"/>
      <c r="Q867" s="24"/>
      <c r="R867" s="14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29"/>
      <c r="AL867" s="29"/>
      <c r="AM867" s="7"/>
      <c r="AN867" s="7"/>
      <c r="AO867" s="7"/>
      <c r="AP867" s="19"/>
      <c r="AQ867" s="19"/>
      <c r="AR867" s="19"/>
      <c r="AS867" s="14"/>
      <c r="AT867" s="19"/>
      <c r="AU867" s="19"/>
      <c r="AV867" s="19"/>
      <c r="AW867" s="14"/>
      <c r="AX867" s="19"/>
      <c r="AY867" s="19"/>
      <c r="AZ867" s="19"/>
      <c r="BA867" s="19"/>
      <c r="BB867" s="19"/>
      <c r="BC867" s="19"/>
      <c r="BD867" s="19"/>
      <c r="BE867" s="19"/>
      <c r="BF867" s="14"/>
      <c r="BG867" s="35" t="str">
        <f>IF(BB867&lt;&gt;"","&lt;a href='https://www.inaturalist.org/observations/"&amp;BB867&amp;" 'target='_blank' style='color: blue'&gt;iNaturalist Record: "&amp;BB867&amp;"&lt;/a&gt; ","")</f>
        <v/>
      </c>
      <c r="BH867" s="36" t="str">
        <f>IF(AT867&lt;&gt;"",AT867&amp;". ","")</f>
        <v/>
      </c>
      <c r="BI867" s="36" t="str">
        <f>IF(AV867&lt;&gt;"","Land use/disturbance history: "&amp;AV867&amp;". ","")</f>
        <v/>
      </c>
      <c r="BJ867" s="36" t="str">
        <f>IF(AW867&lt;&gt;"","Slope in degrees: "&amp;AW867&amp;". ","")</f>
        <v/>
      </c>
      <c r="BK867" s="36" t="str">
        <f>IF(AX867&lt;&gt;"","Slope aspect: "&amp;AX867&amp;". ","")</f>
        <v/>
      </c>
      <c r="BL867" s="36" t="str">
        <f>IF(AY867&lt;&gt;"","Soil description: "&amp;AY867&amp;". ","")</f>
        <v/>
      </c>
      <c r="BM867" s="36" t="str">
        <f>IF(BA867&lt;&gt;"","Terrain: "&amp;BA867&amp;". ","")</f>
        <v/>
      </c>
      <c r="BN867" s="36" t="str">
        <f t="shared" si="143"/>
        <v/>
      </c>
      <c r="BO867" t="str">
        <f t="shared" si="144"/>
        <v/>
      </c>
      <c r="BP867" t="str">
        <f>IF(BD867&lt;&gt;"","Permit: "&amp;BD867,"")</f>
        <v/>
      </c>
      <c r="BQ867" s="41" t="str">
        <f>IF(AA867="Abundant","Estimated frequency within viewshed: Abundant (&gt;500).",IF(AA867="Common","Estimated frequency within viewshed: Common (101-500).",IF(AA867="Frequent","Estimated frequency within viewshed: Frequent (11-100).",IF(AA867="Occasional","Estimated frequency within viewshed: Occasional (6-10).",IF(AA867="Rare","Estimated frequency within viewshed: Rare (1-5).","")))))</f>
        <v/>
      </c>
      <c r="BR867" s="41" t="str">
        <f>IF(B867&lt;&gt;"",B867&amp;". ","")</f>
        <v/>
      </c>
      <c r="BS867" s="41" t="str">
        <f>IF(M867="Same individual","Tissue sample collected.",IF(M867="Same population","Tissue sample collected from another individual in the same population.",""))</f>
        <v/>
      </c>
      <c r="BT867" s="41" t="str">
        <f>IF(R867&lt;&gt;"","Seed sample collected from "&amp;R867&amp;" plants within the same population.","")</f>
        <v/>
      </c>
      <c r="BU867" s="41" t="str">
        <f>IF(AB867&lt;&gt;"",AB867&amp;". ","")</f>
        <v/>
      </c>
      <c r="BV867" s="41" t="str">
        <f>IF(AE867&lt;&gt;"","Landowner: "&amp;AE867&amp;".","")</f>
        <v/>
      </c>
      <c r="BW867" s="41" t="str">
        <f>IF(AF867&lt;&gt;"","Element Occurrence ID: "&amp;AF867&amp;".","")</f>
        <v/>
      </c>
      <c r="BX867" s="41" t="str">
        <f t="shared" si="145"/>
        <v/>
      </c>
      <c r="BY867" t="str">
        <f t="shared" si="146"/>
        <v/>
      </c>
      <c r="BZ867" s="41" t="str">
        <f t="shared" si="147"/>
        <v/>
      </c>
      <c r="CA867" t="str">
        <f t="shared" si="148"/>
        <v/>
      </c>
      <c r="CB867" s="41" t="str">
        <f>IF(AU867&lt;&gt;"","Area immediately surrounding specimen: "&amp;AU867&amp;".","")</f>
        <v/>
      </c>
      <c r="CC867" s="41" t="str">
        <f>IF(T867&lt;&gt;"","Habit: "&amp;T867&amp;".","")</f>
        <v/>
      </c>
      <c r="CD867" s="41" t="str">
        <f>IF(U867&lt;&gt;"","Life history habit: "&amp;U867&amp;".","")</f>
        <v/>
      </c>
      <c r="CE867" s="41" t="str">
        <f>IF(V867&lt;&gt;"","Graminoid habit: "&amp;V867&amp;".","")</f>
        <v/>
      </c>
      <c r="CF867" s="41" t="str">
        <f>IF(W867&lt;&gt;"","Flower color: "&amp;W867&amp;".","")</f>
        <v/>
      </c>
      <c r="CG867" s="41" t="str">
        <f>IF(X867&lt;&gt;"","Height in centimeters: "&amp;X867&amp;".","")</f>
        <v/>
      </c>
      <c r="CH867" s="41" t="str">
        <f>IF(Y867&lt;&gt;"",Y867&amp;".","")</f>
        <v/>
      </c>
      <c r="CI867" s="41" t="str">
        <f t="shared" si="149"/>
        <v/>
      </c>
      <c r="CJ867" t="str">
        <f t="shared" si="150"/>
        <v/>
      </c>
      <c r="CK867" s="41" t="str">
        <f>IF(T867&lt;&gt;"","''habit'':"&amp;"''"&amp;T867&amp;"'',","")</f>
        <v/>
      </c>
      <c r="CL867" s="41" t="str">
        <f>IF(U867&lt;&gt;"","''life cycle habit'':"&amp;"''"&amp;U867&amp;"'',","")</f>
        <v/>
      </c>
      <c r="CM867" s="41" t="str">
        <f>IF(V867&lt;&gt;"","''graminoidHabit'':"&amp;"''"&amp;V867&amp;"'',","")</f>
        <v/>
      </c>
      <c r="CN867" s="41" t="str">
        <f>IF(W867&lt;&gt;"","''flower color'':"&amp;"''"&amp;W867&amp;"'',","")</f>
        <v/>
      </c>
      <c r="CO867" s="41" t="str">
        <f>IF(X867&lt;&gt;"","''heightInCentimeters'':"&amp;X867&amp;",","")</f>
        <v/>
      </c>
      <c r="CP867" s="41" t="str">
        <f>IF(Y867&lt;&gt;"",Y867,"")</f>
        <v/>
      </c>
      <c r="CQ867" s="41" t="str">
        <f t="shared" si="151"/>
        <v/>
      </c>
      <c r="CR867" s="42" t="str">
        <f t="shared" si="152"/>
        <v/>
      </c>
      <c r="CS867" t="str">
        <f t="shared" si="153"/>
        <v/>
      </c>
      <c r="CT867" t="str">
        <f>IF(L867="Y","tissue","")</f>
        <v/>
      </c>
      <c r="CU867" t="str">
        <f>IF(L867="Y","in collection","")</f>
        <v/>
      </c>
      <c r="CV867" t="str">
        <f>IF(L867="Y","dessicated","")</f>
        <v/>
      </c>
    </row>
    <row r="868" spans="1:100" ht="16.5" x14ac:dyDescent="0.3">
      <c r="A868" s="7"/>
      <c r="B868" s="19"/>
      <c r="C868" s="19"/>
      <c r="D868" s="19"/>
      <c r="E868" s="19"/>
      <c r="F868" s="19"/>
      <c r="G868" s="10"/>
      <c r="H868" s="14"/>
      <c r="I868" s="19"/>
      <c r="J868" s="19"/>
      <c r="K868" s="10"/>
      <c r="L868" s="19"/>
      <c r="M868" s="19"/>
      <c r="N868" s="19"/>
      <c r="O868" s="19"/>
      <c r="P868" s="19"/>
      <c r="Q868" s="24"/>
      <c r="R868" s="14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29"/>
      <c r="AL868" s="29"/>
      <c r="AM868" s="7"/>
      <c r="AN868" s="7"/>
      <c r="AO868" s="7"/>
      <c r="AP868" s="19"/>
      <c r="AQ868" s="19"/>
      <c r="AR868" s="19"/>
      <c r="AS868" s="14"/>
      <c r="AT868" s="19"/>
      <c r="AU868" s="19"/>
      <c r="AV868" s="19"/>
      <c r="AW868" s="14"/>
      <c r="AX868" s="19"/>
      <c r="AY868" s="19"/>
      <c r="AZ868" s="19"/>
      <c r="BA868" s="19"/>
      <c r="BB868" s="19"/>
      <c r="BC868" s="19"/>
      <c r="BD868" s="19"/>
      <c r="BE868" s="19"/>
      <c r="BF868" s="14"/>
      <c r="BG868" s="35" t="str">
        <f>IF(BB868&lt;&gt;"","&lt;a href='https://www.inaturalist.org/observations/"&amp;BB868&amp;" 'target='_blank' style='color: blue'&gt;iNaturalist Record: "&amp;BB868&amp;"&lt;/a&gt; ","")</f>
        <v/>
      </c>
      <c r="BH868" s="36" t="str">
        <f>IF(AT868&lt;&gt;"",AT868&amp;". ","")</f>
        <v/>
      </c>
      <c r="BI868" s="36" t="str">
        <f>IF(AV868&lt;&gt;"","Land use/disturbance history: "&amp;AV868&amp;". ","")</f>
        <v/>
      </c>
      <c r="BJ868" s="36" t="str">
        <f>IF(AW868&lt;&gt;"","Slope in degrees: "&amp;AW868&amp;". ","")</f>
        <v/>
      </c>
      <c r="BK868" s="36" t="str">
        <f>IF(AX868&lt;&gt;"","Slope aspect: "&amp;AX868&amp;". ","")</f>
        <v/>
      </c>
      <c r="BL868" s="36" t="str">
        <f>IF(AY868&lt;&gt;"","Soil description: "&amp;AY868&amp;". ","")</f>
        <v/>
      </c>
      <c r="BM868" s="36" t="str">
        <f>IF(BA868&lt;&gt;"","Terrain: "&amp;BA868&amp;". ","")</f>
        <v/>
      </c>
      <c r="BN868" s="36" t="str">
        <f t="shared" si="143"/>
        <v/>
      </c>
      <c r="BO868" t="str">
        <f t="shared" si="144"/>
        <v/>
      </c>
      <c r="BP868" t="str">
        <f>IF(BD868&lt;&gt;"","Permit: "&amp;BD868,"")</f>
        <v/>
      </c>
      <c r="BQ868" s="41" t="str">
        <f>IF(AA868="Abundant","Estimated frequency within viewshed: Abundant (&gt;500).",IF(AA868="Common","Estimated frequency within viewshed: Common (101-500).",IF(AA868="Frequent","Estimated frequency within viewshed: Frequent (11-100).",IF(AA868="Occasional","Estimated frequency within viewshed: Occasional (6-10).",IF(AA868="Rare","Estimated frequency within viewshed: Rare (1-5).","")))))</f>
        <v/>
      </c>
      <c r="BR868" s="41" t="str">
        <f>IF(B868&lt;&gt;"",B868&amp;". ","")</f>
        <v/>
      </c>
      <c r="BS868" s="41" t="str">
        <f>IF(M868="Same individual","Tissue sample collected.",IF(M868="Same population","Tissue sample collected from another individual in the same population.",""))</f>
        <v/>
      </c>
      <c r="BT868" s="41" t="str">
        <f>IF(R868&lt;&gt;"","Seed sample collected from "&amp;R868&amp;" plants within the same population.","")</f>
        <v/>
      </c>
      <c r="BU868" s="41" t="str">
        <f>IF(AB868&lt;&gt;"",AB868&amp;". ","")</f>
        <v/>
      </c>
      <c r="BV868" s="41" t="str">
        <f>IF(AE868&lt;&gt;"","Landowner: "&amp;AE868&amp;".","")</f>
        <v/>
      </c>
      <c r="BW868" s="41" t="str">
        <f>IF(AF868&lt;&gt;"","Element Occurrence ID: "&amp;AF868&amp;".","")</f>
        <v/>
      </c>
      <c r="BX868" s="41" t="str">
        <f t="shared" si="145"/>
        <v/>
      </c>
      <c r="BY868" t="str">
        <f t="shared" si="146"/>
        <v/>
      </c>
      <c r="BZ868" s="41" t="str">
        <f t="shared" si="147"/>
        <v/>
      </c>
      <c r="CA868" t="str">
        <f t="shared" si="148"/>
        <v/>
      </c>
      <c r="CB868" s="41" t="str">
        <f>IF(AU868&lt;&gt;"","Area immediately surrounding specimen: "&amp;AU868&amp;".","")</f>
        <v/>
      </c>
      <c r="CC868" s="41" t="str">
        <f>IF(T868&lt;&gt;"","Habit: "&amp;T868&amp;".","")</f>
        <v/>
      </c>
      <c r="CD868" s="41" t="str">
        <f>IF(U868&lt;&gt;"","Life history habit: "&amp;U868&amp;".","")</f>
        <v/>
      </c>
      <c r="CE868" s="41" t="str">
        <f>IF(V868&lt;&gt;"","Graminoid habit: "&amp;V868&amp;".","")</f>
        <v/>
      </c>
      <c r="CF868" s="41" t="str">
        <f>IF(W868&lt;&gt;"","Flower color: "&amp;W868&amp;".","")</f>
        <v/>
      </c>
      <c r="CG868" s="41" t="str">
        <f>IF(X868&lt;&gt;"","Height in centimeters: "&amp;X868&amp;".","")</f>
        <v/>
      </c>
      <c r="CH868" s="41" t="str">
        <f>IF(Y868&lt;&gt;"",Y868&amp;".","")</f>
        <v/>
      </c>
      <c r="CI868" s="41" t="str">
        <f t="shared" si="149"/>
        <v/>
      </c>
      <c r="CJ868" t="str">
        <f t="shared" si="150"/>
        <v/>
      </c>
      <c r="CK868" s="41" t="str">
        <f>IF(T868&lt;&gt;"","''habit'':"&amp;"''"&amp;T868&amp;"'',","")</f>
        <v/>
      </c>
      <c r="CL868" s="41" t="str">
        <f>IF(U868&lt;&gt;"","''life cycle habit'':"&amp;"''"&amp;U868&amp;"'',","")</f>
        <v/>
      </c>
      <c r="CM868" s="41" t="str">
        <f>IF(V868&lt;&gt;"","''graminoidHabit'':"&amp;"''"&amp;V868&amp;"'',","")</f>
        <v/>
      </c>
      <c r="CN868" s="41" t="str">
        <f>IF(W868&lt;&gt;"","''flower color'':"&amp;"''"&amp;W868&amp;"'',","")</f>
        <v/>
      </c>
      <c r="CO868" s="41" t="str">
        <f>IF(X868&lt;&gt;"","''heightInCentimeters'':"&amp;X868&amp;",","")</f>
        <v/>
      </c>
      <c r="CP868" s="41" t="str">
        <f>IF(Y868&lt;&gt;"",Y868,"")</f>
        <v/>
      </c>
      <c r="CQ868" s="41" t="str">
        <f t="shared" si="151"/>
        <v/>
      </c>
      <c r="CR868" s="42" t="str">
        <f t="shared" si="152"/>
        <v/>
      </c>
      <c r="CS868" t="str">
        <f t="shared" si="153"/>
        <v/>
      </c>
      <c r="CT868" t="str">
        <f>IF(L868="Y","tissue","")</f>
        <v/>
      </c>
      <c r="CU868" t="str">
        <f>IF(L868="Y","in collection","")</f>
        <v/>
      </c>
      <c r="CV868" t="str">
        <f>IF(L868="Y","dessicated","")</f>
        <v/>
      </c>
    </row>
    <row r="869" spans="1:100" ht="16.5" x14ac:dyDescent="0.3">
      <c r="A869" s="7"/>
      <c r="B869" s="19"/>
      <c r="C869" s="19"/>
      <c r="D869" s="19"/>
      <c r="E869" s="19"/>
      <c r="F869" s="19"/>
      <c r="G869" s="10"/>
      <c r="H869" s="14"/>
      <c r="I869" s="19"/>
      <c r="J869" s="19"/>
      <c r="K869" s="10"/>
      <c r="L869" s="19"/>
      <c r="M869" s="19"/>
      <c r="N869" s="19"/>
      <c r="O869" s="19"/>
      <c r="P869" s="19"/>
      <c r="Q869" s="24"/>
      <c r="R869" s="14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29"/>
      <c r="AL869" s="29"/>
      <c r="AM869" s="7"/>
      <c r="AN869" s="7"/>
      <c r="AO869" s="7"/>
      <c r="AP869" s="19"/>
      <c r="AQ869" s="19"/>
      <c r="AR869" s="19"/>
      <c r="AS869" s="14"/>
      <c r="AT869" s="19"/>
      <c r="AU869" s="19"/>
      <c r="AV869" s="19"/>
      <c r="AW869" s="14"/>
      <c r="AX869" s="19"/>
      <c r="AY869" s="19"/>
      <c r="AZ869" s="19"/>
      <c r="BA869" s="19"/>
      <c r="BB869" s="19"/>
      <c r="BC869" s="19"/>
      <c r="BD869" s="19"/>
      <c r="BE869" s="19"/>
      <c r="BF869" s="14"/>
      <c r="BG869" s="35" t="str">
        <f>IF(BB869&lt;&gt;"","&lt;a href='https://www.inaturalist.org/observations/"&amp;BB869&amp;" 'target='_blank' style='color: blue'&gt;iNaturalist Record: "&amp;BB869&amp;"&lt;/a&gt; ","")</f>
        <v/>
      </c>
      <c r="BH869" s="36" t="str">
        <f>IF(AT869&lt;&gt;"",AT869&amp;". ","")</f>
        <v/>
      </c>
      <c r="BI869" s="36" t="str">
        <f>IF(AV869&lt;&gt;"","Land use/disturbance history: "&amp;AV869&amp;". ","")</f>
        <v/>
      </c>
      <c r="BJ869" s="36" t="str">
        <f>IF(AW869&lt;&gt;"","Slope in degrees: "&amp;AW869&amp;". ","")</f>
        <v/>
      </c>
      <c r="BK869" s="36" t="str">
        <f>IF(AX869&lt;&gt;"","Slope aspect: "&amp;AX869&amp;". ","")</f>
        <v/>
      </c>
      <c r="BL869" s="36" t="str">
        <f>IF(AY869&lt;&gt;"","Soil description: "&amp;AY869&amp;". ","")</f>
        <v/>
      </c>
      <c r="BM869" s="36" t="str">
        <f>IF(BA869&lt;&gt;"","Terrain: "&amp;BA869&amp;". ","")</f>
        <v/>
      </c>
      <c r="BN869" s="36" t="str">
        <f t="shared" si="143"/>
        <v/>
      </c>
      <c r="BO869" t="str">
        <f t="shared" si="144"/>
        <v/>
      </c>
      <c r="BP869" t="str">
        <f>IF(BD869&lt;&gt;"","Permit: "&amp;BD869,"")</f>
        <v/>
      </c>
      <c r="BQ869" s="41" t="str">
        <f>IF(AA869="Abundant","Estimated frequency within viewshed: Abundant (&gt;500).",IF(AA869="Common","Estimated frequency within viewshed: Common (101-500).",IF(AA869="Frequent","Estimated frequency within viewshed: Frequent (11-100).",IF(AA869="Occasional","Estimated frequency within viewshed: Occasional (6-10).",IF(AA869="Rare","Estimated frequency within viewshed: Rare (1-5).","")))))</f>
        <v/>
      </c>
      <c r="BR869" s="41" t="str">
        <f>IF(B869&lt;&gt;"",B869&amp;". ","")</f>
        <v/>
      </c>
      <c r="BS869" s="41" t="str">
        <f>IF(M869="Same individual","Tissue sample collected.",IF(M869="Same population","Tissue sample collected from another individual in the same population.",""))</f>
        <v/>
      </c>
      <c r="BT869" s="41" t="str">
        <f>IF(R869&lt;&gt;"","Seed sample collected from "&amp;R869&amp;" plants within the same population.","")</f>
        <v/>
      </c>
      <c r="BU869" s="41" t="str">
        <f>IF(AB869&lt;&gt;"",AB869&amp;". ","")</f>
        <v/>
      </c>
      <c r="BV869" s="41" t="str">
        <f>IF(AE869&lt;&gt;"","Landowner: "&amp;AE869&amp;".","")</f>
        <v/>
      </c>
      <c r="BW869" s="41" t="str">
        <f>IF(AF869&lt;&gt;"","Element Occurrence ID: "&amp;AF869&amp;".","")</f>
        <v/>
      </c>
      <c r="BX869" s="41" t="str">
        <f t="shared" si="145"/>
        <v/>
      </c>
      <c r="BY869" t="str">
        <f t="shared" si="146"/>
        <v/>
      </c>
      <c r="BZ869" s="41" t="str">
        <f t="shared" si="147"/>
        <v/>
      </c>
      <c r="CA869" t="str">
        <f t="shared" si="148"/>
        <v/>
      </c>
      <c r="CB869" s="41" t="str">
        <f>IF(AU869&lt;&gt;"","Area immediately surrounding specimen: "&amp;AU869&amp;".","")</f>
        <v/>
      </c>
      <c r="CC869" s="41" t="str">
        <f>IF(T869&lt;&gt;"","Habit: "&amp;T869&amp;".","")</f>
        <v/>
      </c>
      <c r="CD869" s="41" t="str">
        <f>IF(U869&lt;&gt;"","Life history habit: "&amp;U869&amp;".","")</f>
        <v/>
      </c>
      <c r="CE869" s="41" t="str">
        <f>IF(V869&lt;&gt;"","Graminoid habit: "&amp;V869&amp;".","")</f>
        <v/>
      </c>
      <c r="CF869" s="41" t="str">
        <f>IF(W869&lt;&gt;"","Flower color: "&amp;W869&amp;".","")</f>
        <v/>
      </c>
      <c r="CG869" s="41" t="str">
        <f>IF(X869&lt;&gt;"","Height in centimeters: "&amp;X869&amp;".","")</f>
        <v/>
      </c>
      <c r="CH869" s="41" t="str">
        <f>IF(Y869&lt;&gt;"",Y869&amp;".","")</f>
        <v/>
      </c>
      <c r="CI869" s="41" t="str">
        <f t="shared" si="149"/>
        <v/>
      </c>
      <c r="CJ869" t="str">
        <f t="shared" si="150"/>
        <v/>
      </c>
      <c r="CK869" s="41" t="str">
        <f>IF(T869&lt;&gt;"","''habit'':"&amp;"''"&amp;T869&amp;"'',","")</f>
        <v/>
      </c>
      <c r="CL869" s="41" t="str">
        <f>IF(U869&lt;&gt;"","''life cycle habit'':"&amp;"''"&amp;U869&amp;"'',","")</f>
        <v/>
      </c>
      <c r="CM869" s="41" t="str">
        <f>IF(V869&lt;&gt;"","''graminoidHabit'':"&amp;"''"&amp;V869&amp;"'',","")</f>
        <v/>
      </c>
      <c r="CN869" s="41" t="str">
        <f>IF(W869&lt;&gt;"","''flower color'':"&amp;"''"&amp;W869&amp;"'',","")</f>
        <v/>
      </c>
      <c r="CO869" s="41" t="str">
        <f>IF(X869&lt;&gt;"","''heightInCentimeters'':"&amp;X869&amp;",","")</f>
        <v/>
      </c>
      <c r="CP869" s="41" t="str">
        <f>IF(Y869&lt;&gt;"",Y869,"")</f>
        <v/>
      </c>
      <c r="CQ869" s="41" t="str">
        <f t="shared" si="151"/>
        <v/>
      </c>
      <c r="CR869" s="42" t="str">
        <f t="shared" si="152"/>
        <v/>
      </c>
      <c r="CS869" t="str">
        <f t="shared" si="153"/>
        <v/>
      </c>
      <c r="CT869" t="str">
        <f>IF(L869="Y","tissue","")</f>
        <v/>
      </c>
      <c r="CU869" t="str">
        <f>IF(L869="Y","in collection","")</f>
        <v/>
      </c>
      <c r="CV869" t="str">
        <f>IF(L869="Y","dessicated","")</f>
        <v/>
      </c>
    </row>
    <row r="870" spans="1:100" ht="16.5" x14ac:dyDescent="0.3">
      <c r="A870" s="7"/>
      <c r="B870" s="19"/>
      <c r="C870" s="19"/>
      <c r="D870" s="19"/>
      <c r="E870" s="19"/>
      <c r="F870" s="19"/>
      <c r="G870" s="10"/>
      <c r="H870" s="14"/>
      <c r="I870" s="19"/>
      <c r="J870" s="19"/>
      <c r="K870" s="10"/>
      <c r="L870" s="19"/>
      <c r="M870" s="19"/>
      <c r="N870" s="19"/>
      <c r="O870" s="19"/>
      <c r="P870" s="19"/>
      <c r="Q870" s="24"/>
      <c r="R870" s="14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29"/>
      <c r="AL870" s="29"/>
      <c r="AM870" s="7"/>
      <c r="AN870" s="7"/>
      <c r="AO870" s="7"/>
      <c r="AP870" s="19"/>
      <c r="AQ870" s="19"/>
      <c r="AR870" s="19"/>
      <c r="AS870" s="14"/>
      <c r="AT870" s="19"/>
      <c r="AU870" s="19"/>
      <c r="AV870" s="19"/>
      <c r="AW870" s="14"/>
      <c r="AX870" s="19"/>
      <c r="AY870" s="19"/>
      <c r="AZ870" s="19"/>
      <c r="BA870" s="19"/>
      <c r="BB870" s="19"/>
      <c r="BC870" s="19"/>
      <c r="BD870" s="19"/>
      <c r="BE870" s="19"/>
      <c r="BF870" s="14"/>
      <c r="BG870" s="35" t="str">
        <f>IF(BB870&lt;&gt;"","&lt;a href='https://www.inaturalist.org/observations/"&amp;BB870&amp;" 'target='_blank' style='color: blue'&gt;iNaturalist Record: "&amp;BB870&amp;"&lt;/a&gt; ","")</f>
        <v/>
      </c>
      <c r="BH870" s="36" t="str">
        <f>IF(AT870&lt;&gt;"",AT870&amp;". ","")</f>
        <v/>
      </c>
      <c r="BI870" s="36" t="str">
        <f>IF(AV870&lt;&gt;"","Land use/disturbance history: "&amp;AV870&amp;". ","")</f>
        <v/>
      </c>
      <c r="BJ870" s="36" t="str">
        <f>IF(AW870&lt;&gt;"","Slope in degrees: "&amp;AW870&amp;". ","")</f>
        <v/>
      </c>
      <c r="BK870" s="36" t="str">
        <f>IF(AX870&lt;&gt;"","Slope aspect: "&amp;AX870&amp;". ","")</f>
        <v/>
      </c>
      <c r="BL870" s="36" t="str">
        <f>IF(AY870&lt;&gt;"","Soil description: "&amp;AY870&amp;". ","")</f>
        <v/>
      </c>
      <c r="BM870" s="36" t="str">
        <f>IF(BA870&lt;&gt;"","Terrain: "&amp;BA870&amp;". ","")</f>
        <v/>
      </c>
      <c r="BN870" s="36" t="str">
        <f t="shared" si="143"/>
        <v/>
      </c>
      <c r="BO870" t="str">
        <f t="shared" si="144"/>
        <v/>
      </c>
      <c r="BP870" t="str">
        <f>IF(BD870&lt;&gt;"","Permit: "&amp;BD870,"")</f>
        <v/>
      </c>
      <c r="BQ870" s="41" t="str">
        <f>IF(AA870="Abundant","Estimated frequency within viewshed: Abundant (&gt;500).",IF(AA870="Common","Estimated frequency within viewshed: Common (101-500).",IF(AA870="Frequent","Estimated frequency within viewshed: Frequent (11-100).",IF(AA870="Occasional","Estimated frequency within viewshed: Occasional (6-10).",IF(AA870="Rare","Estimated frequency within viewshed: Rare (1-5).","")))))</f>
        <v/>
      </c>
      <c r="BR870" s="41" t="str">
        <f>IF(B870&lt;&gt;"",B870&amp;". ","")</f>
        <v/>
      </c>
      <c r="BS870" s="41" t="str">
        <f>IF(M870="Same individual","Tissue sample collected.",IF(M870="Same population","Tissue sample collected from another individual in the same population.",""))</f>
        <v/>
      </c>
      <c r="BT870" s="41" t="str">
        <f>IF(R870&lt;&gt;"","Seed sample collected from "&amp;R870&amp;" plants within the same population.","")</f>
        <v/>
      </c>
      <c r="BU870" s="41" t="str">
        <f>IF(AB870&lt;&gt;"",AB870&amp;". ","")</f>
        <v/>
      </c>
      <c r="BV870" s="41" t="str">
        <f>IF(AE870&lt;&gt;"","Landowner: "&amp;AE870&amp;".","")</f>
        <v/>
      </c>
      <c r="BW870" s="41" t="str">
        <f>IF(AF870&lt;&gt;"","Element Occurrence ID: "&amp;AF870&amp;".","")</f>
        <v/>
      </c>
      <c r="BX870" s="41" t="str">
        <f t="shared" si="145"/>
        <v/>
      </c>
      <c r="BY870" t="str">
        <f t="shared" si="146"/>
        <v/>
      </c>
      <c r="BZ870" s="41" t="str">
        <f t="shared" si="147"/>
        <v/>
      </c>
      <c r="CA870" t="str">
        <f t="shared" si="148"/>
        <v/>
      </c>
      <c r="CB870" s="41" t="str">
        <f>IF(AU870&lt;&gt;"","Area immediately surrounding specimen: "&amp;AU870&amp;".","")</f>
        <v/>
      </c>
      <c r="CC870" s="41" t="str">
        <f>IF(T870&lt;&gt;"","Habit: "&amp;T870&amp;".","")</f>
        <v/>
      </c>
      <c r="CD870" s="41" t="str">
        <f>IF(U870&lt;&gt;"","Life history habit: "&amp;U870&amp;".","")</f>
        <v/>
      </c>
      <c r="CE870" s="41" t="str">
        <f>IF(V870&lt;&gt;"","Graminoid habit: "&amp;V870&amp;".","")</f>
        <v/>
      </c>
      <c r="CF870" s="41" t="str">
        <f>IF(W870&lt;&gt;"","Flower color: "&amp;W870&amp;".","")</f>
        <v/>
      </c>
      <c r="CG870" s="41" t="str">
        <f>IF(X870&lt;&gt;"","Height in centimeters: "&amp;X870&amp;".","")</f>
        <v/>
      </c>
      <c r="CH870" s="41" t="str">
        <f>IF(Y870&lt;&gt;"",Y870&amp;".","")</f>
        <v/>
      </c>
      <c r="CI870" s="41" t="str">
        <f t="shared" si="149"/>
        <v/>
      </c>
      <c r="CJ870" t="str">
        <f t="shared" si="150"/>
        <v/>
      </c>
      <c r="CK870" s="41" t="str">
        <f>IF(T870&lt;&gt;"","''habit'':"&amp;"''"&amp;T870&amp;"'',","")</f>
        <v/>
      </c>
      <c r="CL870" s="41" t="str">
        <f>IF(U870&lt;&gt;"","''life cycle habit'':"&amp;"''"&amp;U870&amp;"'',","")</f>
        <v/>
      </c>
      <c r="CM870" s="41" t="str">
        <f>IF(V870&lt;&gt;"","''graminoidHabit'':"&amp;"''"&amp;V870&amp;"'',","")</f>
        <v/>
      </c>
      <c r="CN870" s="41" t="str">
        <f>IF(W870&lt;&gt;"","''flower color'':"&amp;"''"&amp;W870&amp;"'',","")</f>
        <v/>
      </c>
      <c r="CO870" s="41" t="str">
        <f>IF(X870&lt;&gt;"","''heightInCentimeters'':"&amp;X870&amp;",","")</f>
        <v/>
      </c>
      <c r="CP870" s="41" t="str">
        <f>IF(Y870&lt;&gt;"",Y870,"")</f>
        <v/>
      </c>
      <c r="CQ870" s="41" t="str">
        <f t="shared" si="151"/>
        <v/>
      </c>
      <c r="CR870" s="42" t="str">
        <f t="shared" si="152"/>
        <v/>
      </c>
      <c r="CS870" t="str">
        <f t="shared" si="153"/>
        <v/>
      </c>
      <c r="CT870" t="str">
        <f>IF(L870="Y","tissue","")</f>
        <v/>
      </c>
      <c r="CU870" t="str">
        <f>IF(L870="Y","in collection","")</f>
        <v/>
      </c>
      <c r="CV870" t="str">
        <f>IF(L870="Y","dessicated","")</f>
        <v/>
      </c>
    </row>
    <row r="871" spans="1:100" ht="16.5" x14ac:dyDescent="0.3">
      <c r="A871" s="7"/>
      <c r="B871" s="19"/>
      <c r="C871" s="19"/>
      <c r="D871" s="19"/>
      <c r="E871" s="19"/>
      <c r="F871" s="19"/>
      <c r="G871" s="10"/>
      <c r="H871" s="14"/>
      <c r="I871" s="19"/>
      <c r="J871" s="19"/>
      <c r="K871" s="10"/>
      <c r="L871" s="19"/>
      <c r="M871" s="19"/>
      <c r="N871" s="19"/>
      <c r="O871" s="19"/>
      <c r="P871" s="19"/>
      <c r="Q871" s="24"/>
      <c r="R871" s="14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29"/>
      <c r="AL871" s="29"/>
      <c r="AM871" s="7"/>
      <c r="AN871" s="7"/>
      <c r="AO871" s="7"/>
      <c r="AP871" s="19"/>
      <c r="AQ871" s="19"/>
      <c r="AR871" s="19"/>
      <c r="AS871" s="14"/>
      <c r="AT871" s="19"/>
      <c r="AU871" s="19"/>
      <c r="AV871" s="19"/>
      <c r="AW871" s="14"/>
      <c r="AX871" s="19"/>
      <c r="AY871" s="19"/>
      <c r="AZ871" s="19"/>
      <c r="BA871" s="19"/>
      <c r="BB871" s="19"/>
      <c r="BC871" s="19"/>
      <c r="BD871" s="19"/>
      <c r="BE871" s="19"/>
      <c r="BF871" s="14"/>
      <c r="BG871" s="35" t="str">
        <f>IF(BB871&lt;&gt;"","&lt;a href='https://www.inaturalist.org/observations/"&amp;BB871&amp;" 'target='_blank' style='color: blue'&gt;iNaturalist Record: "&amp;BB871&amp;"&lt;/a&gt; ","")</f>
        <v/>
      </c>
      <c r="BH871" s="36" t="str">
        <f>IF(AT871&lt;&gt;"",AT871&amp;". ","")</f>
        <v/>
      </c>
      <c r="BI871" s="36" t="str">
        <f>IF(AV871&lt;&gt;"","Land use/disturbance history: "&amp;AV871&amp;". ","")</f>
        <v/>
      </c>
      <c r="BJ871" s="36" t="str">
        <f>IF(AW871&lt;&gt;"","Slope in degrees: "&amp;AW871&amp;". ","")</f>
        <v/>
      </c>
      <c r="BK871" s="36" t="str">
        <f>IF(AX871&lt;&gt;"","Slope aspect: "&amp;AX871&amp;". ","")</f>
        <v/>
      </c>
      <c r="BL871" s="36" t="str">
        <f>IF(AY871&lt;&gt;"","Soil description: "&amp;AY871&amp;". ","")</f>
        <v/>
      </c>
      <c r="BM871" s="36" t="str">
        <f>IF(BA871&lt;&gt;"","Terrain: "&amp;BA871&amp;". ","")</f>
        <v/>
      </c>
      <c r="BN871" s="36" t="str">
        <f t="shared" si="143"/>
        <v/>
      </c>
      <c r="BO871" t="str">
        <f t="shared" si="144"/>
        <v/>
      </c>
      <c r="BP871" t="str">
        <f>IF(BD871&lt;&gt;"","Permit: "&amp;BD871,"")</f>
        <v/>
      </c>
      <c r="BQ871" s="41" t="str">
        <f>IF(AA871="Abundant","Estimated frequency within viewshed: Abundant (&gt;500).",IF(AA871="Common","Estimated frequency within viewshed: Common (101-500).",IF(AA871="Frequent","Estimated frequency within viewshed: Frequent (11-100).",IF(AA871="Occasional","Estimated frequency within viewshed: Occasional (6-10).",IF(AA871="Rare","Estimated frequency within viewshed: Rare (1-5).","")))))</f>
        <v/>
      </c>
      <c r="BR871" s="41" t="str">
        <f>IF(B871&lt;&gt;"",B871&amp;". ","")</f>
        <v/>
      </c>
      <c r="BS871" s="41" t="str">
        <f>IF(M871="Same individual","Tissue sample collected.",IF(M871="Same population","Tissue sample collected from another individual in the same population.",""))</f>
        <v/>
      </c>
      <c r="BT871" s="41" t="str">
        <f>IF(R871&lt;&gt;"","Seed sample collected from "&amp;R871&amp;" plants within the same population.","")</f>
        <v/>
      </c>
      <c r="BU871" s="41" t="str">
        <f>IF(AB871&lt;&gt;"",AB871&amp;". ","")</f>
        <v/>
      </c>
      <c r="BV871" s="41" t="str">
        <f>IF(AE871&lt;&gt;"","Landowner: "&amp;AE871&amp;".","")</f>
        <v/>
      </c>
      <c r="BW871" s="41" t="str">
        <f>IF(AF871&lt;&gt;"","Element Occurrence ID: "&amp;AF871&amp;".","")</f>
        <v/>
      </c>
      <c r="BX871" s="41" t="str">
        <f t="shared" si="145"/>
        <v/>
      </c>
      <c r="BY871" t="str">
        <f t="shared" si="146"/>
        <v/>
      </c>
      <c r="BZ871" s="41" t="str">
        <f t="shared" si="147"/>
        <v/>
      </c>
      <c r="CA871" t="str">
        <f t="shared" si="148"/>
        <v/>
      </c>
      <c r="CB871" s="41" t="str">
        <f>IF(AU871&lt;&gt;"","Area immediately surrounding specimen: "&amp;AU871&amp;".","")</f>
        <v/>
      </c>
      <c r="CC871" s="41" t="str">
        <f>IF(T871&lt;&gt;"","Habit: "&amp;T871&amp;".","")</f>
        <v/>
      </c>
      <c r="CD871" s="41" t="str">
        <f>IF(U871&lt;&gt;"","Life history habit: "&amp;U871&amp;".","")</f>
        <v/>
      </c>
      <c r="CE871" s="41" t="str">
        <f>IF(V871&lt;&gt;"","Graminoid habit: "&amp;V871&amp;".","")</f>
        <v/>
      </c>
      <c r="CF871" s="41" t="str">
        <f>IF(W871&lt;&gt;"","Flower color: "&amp;W871&amp;".","")</f>
        <v/>
      </c>
      <c r="CG871" s="41" t="str">
        <f>IF(X871&lt;&gt;"","Height in centimeters: "&amp;X871&amp;".","")</f>
        <v/>
      </c>
      <c r="CH871" s="41" t="str">
        <f>IF(Y871&lt;&gt;"",Y871&amp;".","")</f>
        <v/>
      </c>
      <c r="CI871" s="41" t="str">
        <f t="shared" si="149"/>
        <v/>
      </c>
      <c r="CJ871" t="str">
        <f t="shared" si="150"/>
        <v/>
      </c>
      <c r="CK871" s="41" t="str">
        <f>IF(T871&lt;&gt;"","''habit'':"&amp;"''"&amp;T871&amp;"'',","")</f>
        <v/>
      </c>
      <c r="CL871" s="41" t="str">
        <f>IF(U871&lt;&gt;"","''life cycle habit'':"&amp;"''"&amp;U871&amp;"'',","")</f>
        <v/>
      </c>
      <c r="CM871" s="41" t="str">
        <f>IF(V871&lt;&gt;"","''graminoidHabit'':"&amp;"''"&amp;V871&amp;"'',","")</f>
        <v/>
      </c>
      <c r="CN871" s="41" t="str">
        <f>IF(W871&lt;&gt;"","''flower color'':"&amp;"''"&amp;W871&amp;"'',","")</f>
        <v/>
      </c>
      <c r="CO871" s="41" t="str">
        <f>IF(X871&lt;&gt;"","''heightInCentimeters'':"&amp;X871&amp;",","")</f>
        <v/>
      </c>
      <c r="CP871" s="41" t="str">
        <f>IF(Y871&lt;&gt;"",Y871,"")</f>
        <v/>
      </c>
      <c r="CQ871" s="41" t="str">
        <f t="shared" si="151"/>
        <v/>
      </c>
      <c r="CR871" s="42" t="str">
        <f t="shared" si="152"/>
        <v/>
      </c>
      <c r="CS871" t="str">
        <f t="shared" si="153"/>
        <v/>
      </c>
      <c r="CT871" t="str">
        <f>IF(L871="Y","tissue","")</f>
        <v/>
      </c>
      <c r="CU871" t="str">
        <f>IF(L871="Y","in collection","")</f>
        <v/>
      </c>
      <c r="CV871" t="str">
        <f>IF(L871="Y","dessicated","")</f>
        <v/>
      </c>
    </row>
    <row r="872" spans="1:100" ht="16.5" x14ac:dyDescent="0.3">
      <c r="A872" s="7"/>
      <c r="B872" s="19"/>
      <c r="C872" s="19"/>
      <c r="D872" s="19"/>
      <c r="E872" s="19"/>
      <c r="F872" s="19"/>
      <c r="G872" s="10"/>
      <c r="H872" s="14"/>
      <c r="I872" s="19"/>
      <c r="J872" s="19"/>
      <c r="K872" s="10"/>
      <c r="L872" s="19"/>
      <c r="M872" s="19"/>
      <c r="N872" s="19"/>
      <c r="O872" s="19"/>
      <c r="P872" s="19"/>
      <c r="Q872" s="24"/>
      <c r="R872" s="14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29"/>
      <c r="AL872" s="29"/>
      <c r="AM872" s="7"/>
      <c r="AN872" s="7"/>
      <c r="AO872" s="7"/>
      <c r="AP872" s="19"/>
      <c r="AQ872" s="19"/>
      <c r="AR872" s="19"/>
      <c r="AS872" s="14"/>
      <c r="AT872" s="19"/>
      <c r="AU872" s="19"/>
      <c r="AV872" s="19"/>
      <c r="AW872" s="14"/>
      <c r="AX872" s="19"/>
      <c r="AY872" s="19"/>
      <c r="AZ872" s="19"/>
      <c r="BA872" s="19"/>
      <c r="BB872" s="19"/>
      <c r="BC872" s="19"/>
      <c r="BD872" s="19"/>
      <c r="BE872" s="19"/>
      <c r="BF872" s="14"/>
      <c r="BG872" s="35" t="str">
        <f>IF(BB872&lt;&gt;"","&lt;a href='https://www.inaturalist.org/observations/"&amp;BB872&amp;" 'target='_blank' style='color: blue'&gt;iNaturalist Record: "&amp;BB872&amp;"&lt;/a&gt; ","")</f>
        <v/>
      </c>
      <c r="BH872" s="36" t="str">
        <f>IF(AT872&lt;&gt;"",AT872&amp;". ","")</f>
        <v/>
      </c>
      <c r="BI872" s="36" t="str">
        <f>IF(AV872&lt;&gt;"","Land use/disturbance history: "&amp;AV872&amp;". ","")</f>
        <v/>
      </c>
      <c r="BJ872" s="36" t="str">
        <f>IF(AW872&lt;&gt;"","Slope in degrees: "&amp;AW872&amp;". ","")</f>
        <v/>
      </c>
      <c r="BK872" s="36" t="str">
        <f>IF(AX872&lt;&gt;"","Slope aspect: "&amp;AX872&amp;". ","")</f>
        <v/>
      </c>
      <c r="BL872" s="36" t="str">
        <f>IF(AY872&lt;&gt;"","Soil description: "&amp;AY872&amp;". ","")</f>
        <v/>
      </c>
      <c r="BM872" s="36" t="str">
        <f>IF(BA872&lt;&gt;"","Terrain: "&amp;BA872&amp;". ","")</f>
        <v/>
      </c>
      <c r="BN872" s="36" t="str">
        <f t="shared" si="143"/>
        <v/>
      </c>
      <c r="BO872" t="str">
        <f t="shared" si="144"/>
        <v/>
      </c>
      <c r="BP872" t="str">
        <f>IF(BD872&lt;&gt;"","Permit: "&amp;BD872,"")</f>
        <v/>
      </c>
      <c r="BQ872" s="41" t="str">
        <f>IF(AA872="Abundant","Estimated frequency within viewshed: Abundant (&gt;500).",IF(AA872="Common","Estimated frequency within viewshed: Common (101-500).",IF(AA872="Frequent","Estimated frequency within viewshed: Frequent (11-100).",IF(AA872="Occasional","Estimated frequency within viewshed: Occasional (6-10).",IF(AA872="Rare","Estimated frequency within viewshed: Rare (1-5).","")))))</f>
        <v/>
      </c>
      <c r="BR872" s="41" t="str">
        <f>IF(B872&lt;&gt;"",B872&amp;". ","")</f>
        <v/>
      </c>
      <c r="BS872" s="41" t="str">
        <f>IF(M872="Same individual","Tissue sample collected.",IF(M872="Same population","Tissue sample collected from another individual in the same population.",""))</f>
        <v/>
      </c>
      <c r="BT872" s="41" t="str">
        <f>IF(R872&lt;&gt;"","Seed sample collected from "&amp;R872&amp;" plants within the same population.","")</f>
        <v/>
      </c>
      <c r="BU872" s="41" t="str">
        <f>IF(AB872&lt;&gt;"",AB872&amp;". ","")</f>
        <v/>
      </c>
      <c r="BV872" s="41" t="str">
        <f>IF(AE872&lt;&gt;"","Landowner: "&amp;AE872&amp;".","")</f>
        <v/>
      </c>
      <c r="BW872" s="41" t="str">
        <f>IF(AF872&lt;&gt;"","Element Occurrence ID: "&amp;AF872&amp;".","")</f>
        <v/>
      </c>
      <c r="BX872" s="41" t="str">
        <f t="shared" si="145"/>
        <v/>
      </c>
      <c r="BY872" t="str">
        <f t="shared" si="146"/>
        <v/>
      </c>
      <c r="BZ872" s="41" t="str">
        <f t="shared" si="147"/>
        <v/>
      </c>
      <c r="CA872" t="str">
        <f t="shared" si="148"/>
        <v/>
      </c>
      <c r="CB872" s="41" t="str">
        <f>IF(AU872&lt;&gt;"","Area immediately surrounding specimen: "&amp;AU872&amp;".","")</f>
        <v/>
      </c>
      <c r="CC872" s="41" t="str">
        <f>IF(T872&lt;&gt;"","Habit: "&amp;T872&amp;".","")</f>
        <v/>
      </c>
      <c r="CD872" s="41" t="str">
        <f>IF(U872&lt;&gt;"","Life history habit: "&amp;U872&amp;".","")</f>
        <v/>
      </c>
      <c r="CE872" s="41" t="str">
        <f>IF(V872&lt;&gt;"","Graminoid habit: "&amp;V872&amp;".","")</f>
        <v/>
      </c>
      <c r="CF872" s="41" t="str">
        <f>IF(W872&lt;&gt;"","Flower color: "&amp;W872&amp;".","")</f>
        <v/>
      </c>
      <c r="CG872" s="41" t="str">
        <f>IF(X872&lt;&gt;"","Height in centimeters: "&amp;X872&amp;".","")</f>
        <v/>
      </c>
      <c r="CH872" s="41" t="str">
        <f>IF(Y872&lt;&gt;"",Y872&amp;".","")</f>
        <v/>
      </c>
      <c r="CI872" s="41" t="str">
        <f t="shared" si="149"/>
        <v/>
      </c>
      <c r="CJ872" t="str">
        <f t="shared" si="150"/>
        <v/>
      </c>
      <c r="CK872" s="41" t="str">
        <f>IF(T872&lt;&gt;"","''habit'':"&amp;"''"&amp;T872&amp;"'',","")</f>
        <v/>
      </c>
      <c r="CL872" s="41" t="str">
        <f>IF(U872&lt;&gt;"","''life cycle habit'':"&amp;"''"&amp;U872&amp;"'',","")</f>
        <v/>
      </c>
      <c r="CM872" s="41" t="str">
        <f>IF(V872&lt;&gt;"","''graminoidHabit'':"&amp;"''"&amp;V872&amp;"'',","")</f>
        <v/>
      </c>
      <c r="CN872" s="41" t="str">
        <f>IF(W872&lt;&gt;"","''flower color'':"&amp;"''"&amp;W872&amp;"'',","")</f>
        <v/>
      </c>
      <c r="CO872" s="41" t="str">
        <f>IF(X872&lt;&gt;"","''heightInCentimeters'':"&amp;X872&amp;",","")</f>
        <v/>
      </c>
      <c r="CP872" s="41" t="str">
        <f>IF(Y872&lt;&gt;"",Y872,"")</f>
        <v/>
      </c>
      <c r="CQ872" s="41" t="str">
        <f t="shared" si="151"/>
        <v/>
      </c>
      <c r="CR872" s="42" t="str">
        <f t="shared" si="152"/>
        <v/>
      </c>
      <c r="CS872" t="str">
        <f t="shared" si="153"/>
        <v/>
      </c>
      <c r="CT872" t="str">
        <f>IF(L872="Y","tissue","")</f>
        <v/>
      </c>
      <c r="CU872" t="str">
        <f>IF(L872="Y","in collection","")</f>
        <v/>
      </c>
      <c r="CV872" t="str">
        <f>IF(L872="Y","dessicated","")</f>
        <v/>
      </c>
    </row>
    <row r="873" spans="1:100" ht="16.5" x14ac:dyDescent="0.3">
      <c r="A873" s="7"/>
      <c r="B873" s="19"/>
      <c r="C873" s="19"/>
      <c r="D873" s="19"/>
      <c r="E873" s="19"/>
      <c r="F873" s="19"/>
      <c r="G873" s="10"/>
      <c r="H873" s="14"/>
      <c r="I873" s="19"/>
      <c r="J873" s="19"/>
      <c r="K873" s="10"/>
      <c r="L873" s="19"/>
      <c r="M873" s="19"/>
      <c r="N873" s="19"/>
      <c r="O873" s="19"/>
      <c r="P873" s="19"/>
      <c r="Q873" s="24"/>
      <c r="R873" s="14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29"/>
      <c r="AL873" s="29"/>
      <c r="AM873" s="7"/>
      <c r="AN873" s="7"/>
      <c r="AO873" s="7"/>
      <c r="AP873" s="19"/>
      <c r="AQ873" s="19"/>
      <c r="AR873" s="19"/>
      <c r="AS873" s="14"/>
      <c r="AT873" s="19"/>
      <c r="AU873" s="19"/>
      <c r="AV873" s="19"/>
      <c r="AW873" s="14"/>
      <c r="AX873" s="19"/>
      <c r="AY873" s="19"/>
      <c r="AZ873" s="19"/>
      <c r="BA873" s="19"/>
      <c r="BB873" s="19"/>
      <c r="BC873" s="19"/>
      <c r="BD873" s="19"/>
      <c r="BE873" s="19"/>
      <c r="BF873" s="14"/>
      <c r="BG873" s="35" t="str">
        <f>IF(BB873&lt;&gt;"","&lt;a href='https://www.inaturalist.org/observations/"&amp;BB873&amp;" 'target='_blank' style='color: blue'&gt;iNaturalist Record: "&amp;BB873&amp;"&lt;/a&gt; ","")</f>
        <v/>
      </c>
      <c r="BH873" s="36" t="str">
        <f>IF(AT873&lt;&gt;"",AT873&amp;". ","")</f>
        <v/>
      </c>
      <c r="BI873" s="36" t="str">
        <f>IF(AV873&lt;&gt;"","Land use/disturbance history: "&amp;AV873&amp;". ","")</f>
        <v/>
      </c>
      <c r="BJ873" s="36" t="str">
        <f>IF(AW873&lt;&gt;"","Slope in degrees: "&amp;AW873&amp;". ","")</f>
        <v/>
      </c>
      <c r="BK873" s="36" t="str">
        <f>IF(AX873&lt;&gt;"","Slope aspect: "&amp;AX873&amp;". ","")</f>
        <v/>
      </c>
      <c r="BL873" s="36" t="str">
        <f>IF(AY873&lt;&gt;"","Soil description: "&amp;AY873&amp;". ","")</f>
        <v/>
      </c>
      <c r="BM873" s="36" t="str">
        <f>IF(BA873&lt;&gt;"","Terrain: "&amp;BA873&amp;". ","")</f>
        <v/>
      </c>
      <c r="BN873" s="36" t="str">
        <f t="shared" si="143"/>
        <v/>
      </c>
      <c r="BO873" t="str">
        <f t="shared" si="144"/>
        <v/>
      </c>
      <c r="BP873" t="str">
        <f>IF(BD873&lt;&gt;"","Permit: "&amp;BD873,"")</f>
        <v/>
      </c>
      <c r="BQ873" s="41" t="str">
        <f>IF(AA873="Abundant","Estimated frequency within viewshed: Abundant (&gt;500).",IF(AA873="Common","Estimated frequency within viewshed: Common (101-500).",IF(AA873="Frequent","Estimated frequency within viewshed: Frequent (11-100).",IF(AA873="Occasional","Estimated frequency within viewshed: Occasional (6-10).",IF(AA873="Rare","Estimated frequency within viewshed: Rare (1-5).","")))))</f>
        <v/>
      </c>
      <c r="BR873" s="41" t="str">
        <f>IF(B873&lt;&gt;"",B873&amp;". ","")</f>
        <v/>
      </c>
      <c r="BS873" s="41" t="str">
        <f>IF(M873="Same individual","Tissue sample collected.",IF(M873="Same population","Tissue sample collected from another individual in the same population.",""))</f>
        <v/>
      </c>
      <c r="BT873" s="41" t="str">
        <f>IF(R873&lt;&gt;"","Seed sample collected from "&amp;R873&amp;" plants within the same population.","")</f>
        <v/>
      </c>
      <c r="BU873" s="41" t="str">
        <f>IF(AB873&lt;&gt;"",AB873&amp;". ","")</f>
        <v/>
      </c>
      <c r="BV873" s="41" t="str">
        <f>IF(AE873&lt;&gt;"","Landowner: "&amp;AE873&amp;".","")</f>
        <v/>
      </c>
      <c r="BW873" s="41" t="str">
        <f>IF(AF873&lt;&gt;"","Element Occurrence ID: "&amp;AF873&amp;".","")</f>
        <v/>
      </c>
      <c r="BX873" s="41" t="str">
        <f t="shared" si="145"/>
        <v/>
      </c>
      <c r="BY873" t="str">
        <f t="shared" si="146"/>
        <v/>
      </c>
      <c r="BZ873" s="41" t="str">
        <f t="shared" si="147"/>
        <v/>
      </c>
      <c r="CA873" t="str">
        <f t="shared" si="148"/>
        <v/>
      </c>
      <c r="CB873" s="41" t="str">
        <f>IF(AU873&lt;&gt;"","Area immediately surrounding specimen: "&amp;AU873&amp;".","")</f>
        <v/>
      </c>
      <c r="CC873" s="41" t="str">
        <f>IF(T873&lt;&gt;"","Habit: "&amp;T873&amp;".","")</f>
        <v/>
      </c>
      <c r="CD873" s="41" t="str">
        <f>IF(U873&lt;&gt;"","Life history habit: "&amp;U873&amp;".","")</f>
        <v/>
      </c>
      <c r="CE873" s="41" t="str">
        <f>IF(V873&lt;&gt;"","Graminoid habit: "&amp;V873&amp;".","")</f>
        <v/>
      </c>
      <c r="CF873" s="41" t="str">
        <f>IF(W873&lt;&gt;"","Flower color: "&amp;W873&amp;".","")</f>
        <v/>
      </c>
      <c r="CG873" s="41" t="str">
        <f>IF(X873&lt;&gt;"","Height in centimeters: "&amp;X873&amp;".","")</f>
        <v/>
      </c>
      <c r="CH873" s="41" t="str">
        <f>IF(Y873&lt;&gt;"",Y873&amp;".","")</f>
        <v/>
      </c>
      <c r="CI873" s="41" t="str">
        <f t="shared" si="149"/>
        <v/>
      </c>
      <c r="CJ873" t="str">
        <f t="shared" si="150"/>
        <v/>
      </c>
      <c r="CK873" s="41" t="str">
        <f>IF(T873&lt;&gt;"","''habit'':"&amp;"''"&amp;T873&amp;"'',","")</f>
        <v/>
      </c>
      <c r="CL873" s="41" t="str">
        <f>IF(U873&lt;&gt;"","''life cycle habit'':"&amp;"''"&amp;U873&amp;"'',","")</f>
        <v/>
      </c>
      <c r="CM873" s="41" t="str">
        <f>IF(V873&lt;&gt;"","''graminoidHabit'':"&amp;"''"&amp;V873&amp;"'',","")</f>
        <v/>
      </c>
      <c r="CN873" s="41" t="str">
        <f>IF(W873&lt;&gt;"","''flower color'':"&amp;"''"&amp;W873&amp;"'',","")</f>
        <v/>
      </c>
      <c r="CO873" s="41" t="str">
        <f>IF(X873&lt;&gt;"","''heightInCentimeters'':"&amp;X873&amp;",","")</f>
        <v/>
      </c>
      <c r="CP873" s="41" t="str">
        <f>IF(Y873&lt;&gt;"",Y873,"")</f>
        <v/>
      </c>
      <c r="CQ873" s="41" t="str">
        <f t="shared" si="151"/>
        <v/>
      </c>
      <c r="CR873" s="42" t="str">
        <f t="shared" si="152"/>
        <v/>
      </c>
      <c r="CS873" t="str">
        <f t="shared" si="153"/>
        <v/>
      </c>
      <c r="CT873" t="str">
        <f>IF(L873="Y","tissue","")</f>
        <v/>
      </c>
      <c r="CU873" t="str">
        <f>IF(L873="Y","in collection","")</f>
        <v/>
      </c>
      <c r="CV873" t="str">
        <f>IF(L873="Y","dessicated","")</f>
        <v/>
      </c>
    </row>
    <row r="874" spans="1:100" ht="16.5" x14ac:dyDescent="0.3">
      <c r="A874" s="7"/>
      <c r="B874" s="19"/>
      <c r="C874" s="19"/>
      <c r="D874" s="19"/>
      <c r="E874" s="19"/>
      <c r="F874" s="19"/>
      <c r="G874" s="10"/>
      <c r="H874" s="14"/>
      <c r="I874" s="19"/>
      <c r="J874" s="19"/>
      <c r="K874" s="10"/>
      <c r="L874" s="19"/>
      <c r="M874" s="19"/>
      <c r="N874" s="19"/>
      <c r="O874" s="19"/>
      <c r="P874" s="19"/>
      <c r="Q874" s="24"/>
      <c r="R874" s="14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29"/>
      <c r="AL874" s="29"/>
      <c r="AM874" s="7"/>
      <c r="AN874" s="7"/>
      <c r="AO874" s="7"/>
      <c r="AP874" s="19"/>
      <c r="AQ874" s="19"/>
      <c r="AR874" s="19"/>
      <c r="AS874" s="14"/>
      <c r="AT874" s="19"/>
      <c r="AU874" s="19"/>
      <c r="AV874" s="19"/>
      <c r="AW874" s="14"/>
      <c r="AX874" s="19"/>
      <c r="AY874" s="19"/>
      <c r="AZ874" s="19"/>
      <c r="BA874" s="19"/>
      <c r="BB874" s="19"/>
      <c r="BC874" s="19"/>
      <c r="BD874" s="19"/>
      <c r="BE874" s="19"/>
      <c r="BF874" s="14"/>
      <c r="BG874" s="35" t="str">
        <f>IF(BB874&lt;&gt;"","&lt;a href='https://www.inaturalist.org/observations/"&amp;BB874&amp;" 'target='_blank' style='color: blue'&gt;iNaturalist Record: "&amp;BB874&amp;"&lt;/a&gt; ","")</f>
        <v/>
      </c>
      <c r="BH874" s="36" t="str">
        <f>IF(AT874&lt;&gt;"",AT874&amp;". ","")</f>
        <v/>
      </c>
      <c r="BI874" s="36" t="str">
        <f>IF(AV874&lt;&gt;"","Land use/disturbance history: "&amp;AV874&amp;". ","")</f>
        <v/>
      </c>
      <c r="BJ874" s="36" t="str">
        <f>IF(AW874&lt;&gt;"","Slope in degrees: "&amp;AW874&amp;". ","")</f>
        <v/>
      </c>
      <c r="BK874" s="36" t="str">
        <f>IF(AX874&lt;&gt;"","Slope aspect: "&amp;AX874&amp;". ","")</f>
        <v/>
      </c>
      <c r="BL874" s="36" t="str">
        <f>IF(AY874&lt;&gt;"","Soil description: "&amp;AY874&amp;". ","")</f>
        <v/>
      </c>
      <c r="BM874" s="36" t="str">
        <f>IF(BA874&lt;&gt;"","Terrain: "&amp;BA874&amp;". ","")</f>
        <v/>
      </c>
      <c r="BN874" s="36" t="str">
        <f t="shared" si="143"/>
        <v/>
      </c>
      <c r="BO874" t="str">
        <f t="shared" si="144"/>
        <v/>
      </c>
      <c r="BP874" t="str">
        <f>IF(BD874&lt;&gt;"","Permit: "&amp;BD874,"")</f>
        <v/>
      </c>
      <c r="BQ874" s="41" t="str">
        <f>IF(AA874="Abundant","Estimated frequency within viewshed: Abundant (&gt;500).",IF(AA874="Common","Estimated frequency within viewshed: Common (101-500).",IF(AA874="Frequent","Estimated frequency within viewshed: Frequent (11-100).",IF(AA874="Occasional","Estimated frequency within viewshed: Occasional (6-10).",IF(AA874="Rare","Estimated frequency within viewshed: Rare (1-5).","")))))</f>
        <v/>
      </c>
      <c r="BR874" s="41" t="str">
        <f>IF(B874&lt;&gt;"",B874&amp;". ","")</f>
        <v/>
      </c>
      <c r="BS874" s="41" t="str">
        <f>IF(M874="Same individual","Tissue sample collected.",IF(M874="Same population","Tissue sample collected from another individual in the same population.",""))</f>
        <v/>
      </c>
      <c r="BT874" s="41" t="str">
        <f>IF(R874&lt;&gt;"","Seed sample collected from "&amp;R874&amp;" plants within the same population.","")</f>
        <v/>
      </c>
      <c r="BU874" s="41" t="str">
        <f>IF(AB874&lt;&gt;"",AB874&amp;". ","")</f>
        <v/>
      </c>
      <c r="BV874" s="41" t="str">
        <f>IF(AE874&lt;&gt;"","Landowner: "&amp;AE874&amp;".","")</f>
        <v/>
      </c>
      <c r="BW874" s="41" t="str">
        <f>IF(AF874&lt;&gt;"","Element Occurrence ID: "&amp;AF874&amp;".","")</f>
        <v/>
      </c>
      <c r="BX874" s="41" t="str">
        <f t="shared" si="145"/>
        <v/>
      </c>
      <c r="BY874" t="str">
        <f t="shared" si="146"/>
        <v/>
      </c>
      <c r="BZ874" s="41" t="str">
        <f t="shared" si="147"/>
        <v/>
      </c>
      <c r="CA874" t="str">
        <f t="shared" si="148"/>
        <v/>
      </c>
      <c r="CB874" s="41" t="str">
        <f>IF(AU874&lt;&gt;"","Area immediately surrounding specimen: "&amp;AU874&amp;".","")</f>
        <v/>
      </c>
      <c r="CC874" s="41" t="str">
        <f>IF(T874&lt;&gt;"","Habit: "&amp;T874&amp;".","")</f>
        <v/>
      </c>
      <c r="CD874" s="41" t="str">
        <f>IF(U874&lt;&gt;"","Life history habit: "&amp;U874&amp;".","")</f>
        <v/>
      </c>
      <c r="CE874" s="41" t="str">
        <f>IF(V874&lt;&gt;"","Graminoid habit: "&amp;V874&amp;".","")</f>
        <v/>
      </c>
      <c r="CF874" s="41" t="str">
        <f>IF(W874&lt;&gt;"","Flower color: "&amp;W874&amp;".","")</f>
        <v/>
      </c>
      <c r="CG874" s="41" t="str">
        <f>IF(X874&lt;&gt;"","Height in centimeters: "&amp;X874&amp;".","")</f>
        <v/>
      </c>
      <c r="CH874" s="41" t="str">
        <f>IF(Y874&lt;&gt;"",Y874&amp;".","")</f>
        <v/>
      </c>
      <c r="CI874" s="41" t="str">
        <f t="shared" si="149"/>
        <v/>
      </c>
      <c r="CJ874" t="str">
        <f t="shared" si="150"/>
        <v/>
      </c>
      <c r="CK874" s="41" t="str">
        <f>IF(T874&lt;&gt;"","''habit'':"&amp;"''"&amp;T874&amp;"'',","")</f>
        <v/>
      </c>
      <c r="CL874" s="41" t="str">
        <f>IF(U874&lt;&gt;"","''life cycle habit'':"&amp;"''"&amp;U874&amp;"'',","")</f>
        <v/>
      </c>
      <c r="CM874" s="41" t="str">
        <f>IF(V874&lt;&gt;"","''graminoidHabit'':"&amp;"''"&amp;V874&amp;"'',","")</f>
        <v/>
      </c>
      <c r="CN874" s="41" t="str">
        <f>IF(W874&lt;&gt;"","''flower color'':"&amp;"''"&amp;W874&amp;"'',","")</f>
        <v/>
      </c>
      <c r="CO874" s="41" t="str">
        <f>IF(X874&lt;&gt;"","''heightInCentimeters'':"&amp;X874&amp;",","")</f>
        <v/>
      </c>
      <c r="CP874" s="41" t="str">
        <f>IF(Y874&lt;&gt;"",Y874,"")</f>
        <v/>
      </c>
      <c r="CQ874" s="41" t="str">
        <f t="shared" si="151"/>
        <v/>
      </c>
      <c r="CR874" s="42" t="str">
        <f t="shared" si="152"/>
        <v/>
      </c>
      <c r="CS874" t="str">
        <f t="shared" si="153"/>
        <v/>
      </c>
      <c r="CT874" t="str">
        <f>IF(L874="Y","tissue","")</f>
        <v/>
      </c>
      <c r="CU874" t="str">
        <f>IF(L874="Y","in collection","")</f>
        <v/>
      </c>
      <c r="CV874" t="str">
        <f>IF(L874="Y","dessicated","")</f>
        <v/>
      </c>
    </row>
    <row r="875" spans="1:100" ht="16.5" x14ac:dyDescent="0.3">
      <c r="A875" s="7"/>
      <c r="B875" s="19"/>
      <c r="C875" s="19"/>
      <c r="D875" s="19"/>
      <c r="E875" s="19"/>
      <c r="F875" s="19"/>
      <c r="G875" s="10"/>
      <c r="H875" s="14"/>
      <c r="I875" s="19"/>
      <c r="J875" s="19"/>
      <c r="K875" s="10"/>
      <c r="L875" s="19"/>
      <c r="M875" s="19"/>
      <c r="N875" s="19"/>
      <c r="O875" s="19"/>
      <c r="P875" s="19"/>
      <c r="Q875" s="24"/>
      <c r="R875" s="14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29"/>
      <c r="AL875" s="29"/>
      <c r="AM875" s="7"/>
      <c r="AN875" s="7"/>
      <c r="AO875" s="7"/>
      <c r="AP875" s="19"/>
      <c r="AQ875" s="19"/>
      <c r="AR875" s="19"/>
      <c r="AS875" s="14"/>
      <c r="AT875" s="19"/>
      <c r="AU875" s="19"/>
      <c r="AV875" s="19"/>
      <c r="AW875" s="14"/>
      <c r="AX875" s="19"/>
      <c r="AY875" s="19"/>
      <c r="AZ875" s="19"/>
      <c r="BA875" s="19"/>
      <c r="BB875" s="19"/>
      <c r="BC875" s="19"/>
      <c r="BD875" s="19"/>
      <c r="BE875" s="19"/>
      <c r="BF875" s="14"/>
      <c r="BG875" s="35" t="str">
        <f>IF(BB875&lt;&gt;"","&lt;a href='https://www.inaturalist.org/observations/"&amp;BB875&amp;" 'target='_blank' style='color: blue'&gt;iNaturalist Record: "&amp;BB875&amp;"&lt;/a&gt; ","")</f>
        <v/>
      </c>
      <c r="BH875" s="36" t="str">
        <f>IF(AT875&lt;&gt;"",AT875&amp;". ","")</f>
        <v/>
      </c>
      <c r="BI875" s="36" t="str">
        <f>IF(AV875&lt;&gt;"","Land use/disturbance history: "&amp;AV875&amp;". ","")</f>
        <v/>
      </c>
      <c r="BJ875" s="36" t="str">
        <f>IF(AW875&lt;&gt;"","Slope in degrees: "&amp;AW875&amp;". ","")</f>
        <v/>
      </c>
      <c r="BK875" s="36" t="str">
        <f>IF(AX875&lt;&gt;"","Slope aspect: "&amp;AX875&amp;". ","")</f>
        <v/>
      </c>
      <c r="BL875" s="36" t="str">
        <f>IF(AY875&lt;&gt;"","Soil description: "&amp;AY875&amp;". ","")</f>
        <v/>
      </c>
      <c r="BM875" s="36" t="str">
        <f>IF(BA875&lt;&gt;"","Terrain: "&amp;BA875&amp;". ","")</f>
        <v/>
      </c>
      <c r="BN875" s="36" t="str">
        <f t="shared" si="143"/>
        <v/>
      </c>
      <c r="BO875" t="str">
        <f t="shared" si="144"/>
        <v/>
      </c>
      <c r="BP875" t="str">
        <f>IF(BD875&lt;&gt;"","Permit: "&amp;BD875,"")</f>
        <v/>
      </c>
      <c r="BQ875" s="41" t="str">
        <f>IF(AA875="Abundant","Estimated frequency within viewshed: Abundant (&gt;500).",IF(AA875="Common","Estimated frequency within viewshed: Common (101-500).",IF(AA875="Frequent","Estimated frequency within viewshed: Frequent (11-100).",IF(AA875="Occasional","Estimated frequency within viewshed: Occasional (6-10).",IF(AA875="Rare","Estimated frequency within viewshed: Rare (1-5).","")))))</f>
        <v/>
      </c>
      <c r="BR875" s="41" t="str">
        <f>IF(B875&lt;&gt;"",B875&amp;". ","")</f>
        <v/>
      </c>
      <c r="BS875" s="41" t="str">
        <f>IF(M875="Same individual","Tissue sample collected.",IF(M875="Same population","Tissue sample collected from another individual in the same population.",""))</f>
        <v/>
      </c>
      <c r="BT875" s="41" t="str">
        <f>IF(R875&lt;&gt;"","Seed sample collected from "&amp;R875&amp;" plants within the same population.","")</f>
        <v/>
      </c>
      <c r="BU875" s="41" t="str">
        <f>IF(AB875&lt;&gt;"",AB875&amp;". ","")</f>
        <v/>
      </c>
      <c r="BV875" s="41" t="str">
        <f>IF(AE875&lt;&gt;"","Landowner: "&amp;AE875&amp;".","")</f>
        <v/>
      </c>
      <c r="BW875" s="41" t="str">
        <f>IF(AF875&lt;&gt;"","Element Occurrence ID: "&amp;AF875&amp;".","")</f>
        <v/>
      </c>
      <c r="BX875" s="41" t="str">
        <f t="shared" si="145"/>
        <v/>
      </c>
      <c r="BY875" t="str">
        <f t="shared" si="146"/>
        <v/>
      </c>
      <c r="BZ875" s="41" t="str">
        <f t="shared" si="147"/>
        <v/>
      </c>
      <c r="CA875" t="str">
        <f t="shared" si="148"/>
        <v/>
      </c>
      <c r="CB875" s="41" t="str">
        <f>IF(AU875&lt;&gt;"","Area immediately surrounding specimen: "&amp;AU875&amp;".","")</f>
        <v/>
      </c>
      <c r="CC875" s="41" t="str">
        <f>IF(T875&lt;&gt;"","Habit: "&amp;T875&amp;".","")</f>
        <v/>
      </c>
      <c r="CD875" s="41" t="str">
        <f>IF(U875&lt;&gt;"","Life history habit: "&amp;U875&amp;".","")</f>
        <v/>
      </c>
      <c r="CE875" s="41" t="str">
        <f>IF(V875&lt;&gt;"","Graminoid habit: "&amp;V875&amp;".","")</f>
        <v/>
      </c>
      <c r="CF875" s="41" t="str">
        <f>IF(W875&lt;&gt;"","Flower color: "&amp;W875&amp;".","")</f>
        <v/>
      </c>
      <c r="CG875" s="41" t="str">
        <f>IF(X875&lt;&gt;"","Height in centimeters: "&amp;X875&amp;".","")</f>
        <v/>
      </c>
      <c r="CH875" s="41" t="str">
        <f>IF(Y875&lt;&gt;"",Y875&amp;".","")</f>
        <v/>
      </c>
      <c r="CI875" s="41" t="str">
        <f t="shared" si="149"/>
        <v/>
      </c>
      <c r="CJ875" t="str">
        <f t="shared" si="150"/>
        <v/>
      </c>
      <c r="CK875" s="41" t="str">
        <f>IF(T875&lt;&gt;"","''habit'':"&amp;"''"&amp;T875&amp;"'',","")</f>
        <v/>
      </c>
      <c r="CL875" s="41" t="str">
        <f>IF(U875&lt;&gt;"","''life cycle habit'':"&amp;"''"&amp;U875&amp;"'',","")</f>
        <v/>
      </c>
      <c r="CM875" s="41" t="str">
        <f>IF(V875&lt;&gt;"","''graminoidHabit'':"&amp;"''"&amp;V875&amp;"'',","")</f>
        <v/>
      </c>
      <c r="CN875" s="41" t="str">
        <f>IF(W875&lt;&gt;"","''flower color'':"&amp;"''"&amp;W875&amp;"'',","")</f>
        <v/>
      </c>
      <c r="CO875" s="41" t="str">
        <f>IF(X875&lt;&gt;"","''heightInCentimeters'':"&amp;X875&amp;",","")</f>
        <v/>
      </c>
      <c r="CP875" s="41" t="str">
        <f>IF(Y875&lt;&gt;"",Y875,"")</f>
        <v/>
      </c>
      <c r="CQ875" s="41" t="str">
        <f t="shared" si="151"/>
        <v/>
      </c>
      <c r="CR875" s="42" t="str">
        <f t="shared" si="152"/>
        <v/>
      </c>
      <c r="CS875" t="str">
        <f t="shared" si="153"/>
        <v/>
      </c>
      <c r="CT875" t="str">
        <f>IF(L875="Y","tissue","")</f>
        <v/>
      </c>
      <c r="CU875" t="str">
        <f>IF(L875="Y","in collection","")</f>
        <v/>
      </c>
      <c r="CV875" t="str">
        <f>IF(L875="Y","dessicated","")</f>
        <v/>
      </c>
    </row>
    <row r="876" spans="1:100" ht="16.5" x14ac:dyDescent="0.3">
      <c r="A876" s="7"/>
      <c r="B876" s="19"/>
      <c r="C876" s="19"/>
      <c r="D876" s="19"/>
      <c r="E876" s="19"/>
      <c r="F876" s="19"/>
      <c r="G876" s="10"/>
      <c r="H876" s="14"/>
      <c r="I876" s="19"/>
      <c r="J876" s="19"/>
      <c r="K876" s="10"/>
      <c r="L876" s="19"/>
      <c r="M876" s="19"/>
      <c r="N876" s="19"/>
      <c r="O876" s="19"/>
      <c r="P876" s="19"/>
      <c r="Q876" s="24"/>
      <c r="R876" s="14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29"/>
      <c r="AL876" s="29"/>
      <c r="AM876" s="7"/>
      <c r="AN876" s="7"/>
      <c r="AO876" s="7"/>
      <c r="AP876" s="19"/>
      <c r="AQ876" s="19"/>
      <c r="AR876" s="19"/>
      <c r="AS876" s="14"/>
      <c r="AT876" s="19"/>
      <c r="AU876" s="19"/>
      <c r="AV876" s="19"/>
      <c r="AW876" s="14"/>
      <c r="AX876" s="19"/>
      <c r="AY876" s="19"/>
      <c r="AZ876" s="19"/>
      <c r="BA876" s="19"/>
      <c r="BB876" s="19"/>
      <c r="BC876" s="19"/>
      <c r="BD876" s="19"/>
      <c r="BE876" s="19"/>
      <c r="BF876" s="14"/>
      <c r="BG876" s="35" t="str">
        <f>IF(BB876&lt;&gt;"","&lt;a href='https://www.inaturalist.org/observations/"&amp;BB876&amp;" 'target='_blank' style='color: blue'&gt;iNaturalist Record: "&amp;BB876&amp;"&lt;/a&gt; ","")</f>
        <v/>
      </c>
      <c r="BH876" s="36" t="str">
        <f>IF(AT876&lt;&gt;"",AT876&amp;". ","")</f>
        <v/>
      </c>
      <c r="BI876" s="36" t="str">
        <f>IF(AV876&lt;&gt;"","Land use/disturbance history: "&amp;AV876&amp;". ","")</f>
        <v/>
      </c>
      <c r="BJ876" s="36" t="str">
        <f>IF(AW876&lt;&gt;"","Slope in degrees: "&amp;AW876&amp;". ","")</f>
        <v/>
      </c>
      <c r="BK876" s="36" t="str">
        <f>IF(AX876&lt;&gt;"","Slope aspect: "&amp;AX876&amp;". ","")</f>
        <v/>
      </c>
      <c r="BL876" s="36" t="str">
        <f>IF(AY876&lt;&gt;"","Soil description: "&amp;AY876&amp;". ","")</f>
        <v/>
      </c>
      <c r="BM876" s="36" t="str">
        <f>IF(BA876&lt;&gt;"","Terrain: "&amp;BA876&amp;". ","")</f>
        <v/>
      </c>
      <c r="BN876" s="36" t="str">
        <f t="shared" si="143"/>
        <v/>
      </c>
      <c r="BO876" t="str">
        <f t="shared" si="144"/>
        <v/>
      </c>
      <c r="BP876" t="str">
        <f>IF(BD876&lt;&gt;"","Permit: "&amp;BD876,"")</f>
        <v/>
      </c>
      <c r="BQ876" s="41" t="str">
        <f>IF(AA876="Abundant","Estimated frequency within viewshed: Abundant (&gt;500).",IF(AA876="Common","Estimated frequency within viewshed: Common (101-500).",IF(AA876="Frequent","Estimated frequency within viewshed: Frequent (11-100).",IF(AA876="Occasional","Estimated frequency within viewshed: Occasional (6-10).",IF(AA876="Rare","Estimated frequency within viewshed: Rare (1-5).","")))))</f>
        <v/>
      </c>
      <c r="BR876" s="41" t="str">
        <f>IF(B876&lt;&gt;"",B876&amp;". ","")</f>
        <v/>
      </c>
      <c r="BS876" s="41" t="str">
        <f>IF(M876="Same individual","Tissue sample collected.",IF(M876="Same population","Tissue sample collected from another individual in the same population.",""))</f>
        <v/>
      </c>
      <c r="BT876" s="41" t="str">
        <f>IF(R876&lt;&gt;"","Seed sample collected from "&amp;R876&amp;" plants within the same population.","")</f>
        <v/>
      </c>
      <c r="BU876" s="41" t="str">
        <f>IF(AB876&lt;&gt;"",AB876&amp;". ","")</f>
        <v/>
      </c>
      <c r="BV876" s="41" t="str">
        <f>IF(AE876&lt;&gt;"","Landowner: "&amp;AE876&amp;".","")</f>
        <v/>
      </c>
      <c r="BW876" s="41" t="str">
        <f>IF(AF876&lt;&gt;"","Element Occurrence ID: "&amp;AF876&amp;".","")</f>
        <v/>
      </c>
      <c r="BX876" s="41" t="str">
        <f t="shared" si="145"/>
        <v/>
      </c>
      <c r="BY876" t="str">
        <f t="shared" si="146"/>
        <v/>
      </c>
      <c r="BZ876" s="41" t="str">
        <f t="shared" si="147"/>
        <v/>
      </c>
      <c r="CA876" t="str">
        <f t="shared" si="148"/>
        <v/>
      </c>
      <c r="CB876" s="41" t="str">
        <f>IF(AU876&lt;&gt;"","Area immediately surrounding specimen: "&amp;AU876&amp;".","")</f>
        <v/>
      </c>
      <c r="CC876" s="41" t="str">
        <f>IF(T876&lt;&gt;"","Habit: "&amp;T876&amp;".","")</f>
        <v/>
      </c>
      <c r="CD876" s="41" t="str">
        <f>IF(U876&lt;&gt;"","Life history habit: "&amp;U876&amp;".","")</f>
        <v/>
      </c>
      <c r="CE876" s="41" t="str">
        <f>IF(V876&lt;&gt;"","Graminoid habit: "&amp;V876&amp;".","")</f>
        <v/>
      </c>
      <c r="CF876" s="41" t="str">
        <f>IF(W876&lt;&gt;"","Flower color: "&amp;W876&amp;".","")</f>
        <v/>
      </c>
      <c r="CG876" s="41" t="str">
        <f>IF(X876&lt;&gt;"","Height in centimeters: "&amp;X876&amp;".","")</f>
        <v/>
      </c>
      <c r="CH876" s="41" t="str">
        <f>IF(Y876&lt;&gt;"",Y876&amp;".","")</f>
        <v/>
      </c>
      <c r="CI876" s="41" t="str">
        <f t="shared" si="149"/>
        <v/>
      </c>
      <c r="CJ876" t="str">
        <f t="shared" si="150"/>
        <v/>
      </c>
      <c r="CK876" s="41" t="str">
        <f>IF(T876&lt;&gt;"","''habit'':"&amp;"''"&amp;T876&amp;"'',","")</f>
        <v/>
      </c>
      <c r="CL876" s="41" t="str">
        <f>IF(U876&lt;&gt;"","''life cycle habit'':"&amp;"''"&amp;U876&amp;"'',","")</f>
        <v/>
      </c>
      <c r="CM876" s="41" t="str">
        <f>IF(V876&lt;&gt;"","''graminoidHabit'':"&amp;"''"&amp;V876&amp;"'',","")</f>
        <v/>
      </c>
      <c r="CN876" s="41" t="str">
        <f>IF(W876&lt;&gt;"","''flower color'':"&amp;"''"&amp;W876&amp;"'',","")</f>
        <v/>
      </c>
      <c r="CO876" s="41" t="str">
        <f>IF(X876&lt;&gt;"","''heightInCentimeters'':"&amp;X876&amp;",","")</f>
        <v/>
      </c>
      <c r="CP876" s="41" t="str">
        <f>IF(Y876&lt;&gt;"",Y876,"")</f>
        <v/>
      </c>
      <c r="CQ876" s="41" t="str">
        <f t="shared" si="151"/>
        <v/>
      </c>
      <c r="CR876" s="42" t="str">
        <f t="shared" si="152"/>
        <v/>
      </c>
      <c r="CS876" t="str">
        <f t="shared" si="153"/>
        <v/>
      </c>
      <c r="CT876" t="str">
        <f>IF(L876="Y","tissue","")</f>
        <v/>
      </c>
      <c r="CU876" t="str">
        <f>IF(L876="Y","in collection","")</f>
        <v/>
      </c>
      <c r="CV876" t="str">
        <f>IF(L876="Y","dessicated","")</f>
        <v/>
      </c>
    </row>
    <row r="877" spans="1:100" ht="16.5" x14ac:dyDescent="0.3">
      <c r="A877" s="7"/>
      <c r="B877" s="19"/>
      <c r="C877" s="19"/>
      <c r="D877" s="19"/>
      <c r="E877" s="19"/>
      <c r="F877" s="19"/>
      <c r="G877" s="10"/>
      <c r="H877" s="14"/>
      <c r="I877" s="19"/>
      <c r="J877" s="19"/>
      <c r="K877" s="10"/>
      <c r="L877" s="19"/>
      <c r="M877" s="19"/>
      <c r="N877" s="19"/>
      <c r="O877" s="19"/>
      <c r="P877" s="19"/>
      <c r="Q877" s="24"/>
      <c r="R877" s="14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29"/>
      <c r="AL877" s="29"/>
      <c r="AM877" s="7"/>
      <c r="AN877" s="7"/>
      <c r="AO877" s="7"/>
      <c r="AP877" s="19"/>
      <c r="AQ877" s="19"/>
      <c r="AR877" s="19"/>
      <c r="AS877" s="14"/>
      <c r="AT877" s="19"/>
      <c r="AU877" s="19"/>
      <c r="AV877" s="19"/>
      <c r="AW877" s="14"/>
      <c r="AX877" s="19"/>
      <c r="AY877" s="19"/>
      <c r="AZ877" s="19"/>
      <c r="BA877" s="19"/>
      <c r="BB877" s="19"/>
      <c r="BC877" s="19"/>
      <c r="BD877" s="19"/>
      <c r="BE877" s="19"/>
      <c r="BF877" s="14"/>
      <c r="BG877" s="35" t="str">
        <f>IF(BB877&lt;&gt;"","&lt;a href='https://www.inaturalist.org/observations/"&amp;BB877&amp;" 'target='_blank' style='color: blue'&gt;iNaturalist Record: "&amp;BB877&amp;"&lt;/a&gt; ","")</f>
        <v/>
      </c>
      <c r="BH877" s="36" t="str">
        <f>IF(AT877&lt;&gt;"",AT877&amp;". ","")</f>
        <v/>
      </c>
      <c r="BI877" s="36" t="str">
        <f>IF(AV877&lt;&gt;"","Land use/disturbance history: "&amp;AV877&amp;". ","")</f>
        <v/>
      </c>
      <c r="BJ877" s="36" t="str">
        <f>IF(AW877&lt;&gt;"","Slope in degrees: "&amp;AW877&amp;". ","")</f>
        <v/>
      </c>
      <c r="BK877" s="36" t="str">
        <f>IF(AX877&lt;&gt;"","Slope aspect: "&amp;AX877&amp;". ","")</f>
        <v/>
      </c>
      <c r="BL877" s="36" t="str">
        <f>IF(AY877&lt;&gt;"","Soil description: "&amp;AY877&amp;". ","")</f>
        <v/>
      </c>
      <c r="BM877" s="36" t="str">
        <f>IF(BA877&lt;&gt;"","Terrain: "&amp;BA877&amp;". ","")</f>
        <v/>
      </c>
      <c r="BN877" s="36" t="str">
        <f t="shared" si="143"/>
        <v/>
      </c>
      <c r="BO877" t="str">
        <f t="shared" si="144"/>
        <v/>
      </c>
      <c r="BP877" t="str">
        <f>IF(BD877&lt;&gt;"","Permit: "&amp;BD877,"")</f>
        <v/>
      </c>
      <c r="BQ877" s="41" t="str">
        <f>IF(AA877="Abundant","Estimated frequency within viewshed: Abundant (&gt;500).",IF(AA877="Common","Estimated frequency within viewshed: Common (101-500).",IF(AA877="Frequent","Estimated frequency within viewshed: Frequent (11-100).",IF(AA877="Occasional","Estimated frequency within viewshed: Occasional (6-10).",IF(AA877="Rare","Estimated frequency within viewshed: Rare (1-5).","")))))</f>
        <v/>
      </c>
      <c r="BR877" s="41" t="str">
        <f>IF(B877&lt;&gt;"",B877&amp;". ","")</f>
        <v/>
      </c>
      <c r="BS877" s="41" t="str">
        <f>IF(M877="Same individual","Tissue sample collected.",IF(M877="Same population","Tissue sample collected from another individual in the same population.",""))</f>
        <v/>
      </c>
      <c r="BT877" s="41" t="str">
        <f>IF(R877&lt;&gt;"","Seed sample collected from "&amp;R877&amp;" plants within the same population.","")</f>
        <v/>
      </c>
      <c r="BU877" s="41" t="str">
        <f>IF(AB877&lt;&gt;"",AB877&amp;". ","")</f>
        <v/>
      </c>
      <c r="BV877" s="41" t="str">
        <f>IF(AE877&lt;&gt;"","Landowner: "&amp;AE877&amp;".","")</f>
        <v/>
      </c>
      <c r="BW877" s="41" t="str">
        <f>IF(AF877&lt;&gt;"","Element Occurrence ID: "&amp;AF877&amp;".","")</f>
        <v/>
      </c>
      <c r="BX877" s="41" t="str">
        <f t="shared" si="145"/>
        <v/>
      </c>
      <c r="BY877" t="str">
        <f t="shared" si="146"/>
        <v/>
      </c>
      <c r="BZ877" s="41" t="str">
        <f t="shared" si="147"/>
        <v/>
      </c>
      <c r="CA877" t="str">
        <f t="shared" si="148"/>
        <v/>
      </c>
      <c r="CB877" s="41" t="str">
        <f>IF(AU877&lt;&gt;"","Area immediately surrounding specimen: "&amp;AU877&amp;".","")</f>
        <v/>
      </c>
      <c r="CC877" s="41" t="str">
        <f>IF(T877&lt;&gt;"","Habit: "&amp;T877&amp;".","")</f>
        <v/>
      </c>
      <c r="CD877" s="41" t="str">
        <f>IF(U877&lt;&gt;"","Life history habit: "&amp;U877&amp;".","")</f>
        <v/>
      </c>
      <c r="CE877" s="41" t="str">
        <f>IF(V877&lt;&gt;"","Graminoid habit: "&amp;V877&amp;".","")</f>
        <v/>
      </c>
      <c r="CF877" s="41" t="str">
        <f>IF(W877&lt;&gt;"","Flower color: "&amp;W877&amp;".","")</f>
        <v/>
      </c>
      <c r="CG877" s="41" t="str">
        <f>IF(X877&lt;&gt;"","Height in centimeters: "&amp;X877&amp;".","")</f>
        <v/>
      </c>
      <c r="CH877" s="41" t="str">
        <f>IF(Y877&lt;&gt;"",Y877&amp;".","")</f>
        <v/>
      </c>
      <c r="CI877" s="41" t="str">
        <f t="shared" si="149"/>
        <v/>
      </c>
      <c r="CJ877" t="str">
        <f t="shared" si="150"/>
        <v/>
      </c>
      <c r="CK877" s="41" t="str">
        <f>IF(T877&lt;&gt;"","''habit'':"&amp;"''"&amp;T877&amp;"'',","")</f>
        <v/>
      </c>
      <c r="CL877" s="41" t="str">
        <f>IF(U877&lt;&gt;"","''life cycle habit'':"&amp;"''"&amp;U877&amp;"'',","")</f>
        <v/>
      </c>
      <c r="CM877" s="41" t="str">
        <f>IF(V877&lt;&gt;"","''graminoidHabit'':"&amp;"''"&amp;V877&amp;"'',","")</f>
        <v/>
      </c>
      <c r="CN877" s="41" t="str">
        <f>IF(W877&lt;&gt;"","''flower color'':"&amp;"''"&amp;W877&amp;"'',","")</f>
        <v/>
      </c>
      <c r="CO877" s="41" t="str">
        <f>IF(X877&lt;&gt;"","''heightInCentimeters'':"&amp;X877&amp;",","")</f>
        <v/>
      </c>
      <c r="CP877" s="41" t="str">
        <f>IF(Y877&lt;&gt;"",Y877,"")</f>
        <v/>
      </c>
      <c r="CQ877" s="41" t="str">
        <f t="shared" si="151"/>
        <v/>
      </c>
      <c r="CR877" s="42" t="str">
        <f t="shared" si="152"/>
        <v/>
      </c>
      <c r="CS877" t="str">
        <f t="shared" si="153"/>
        <v/>
      </c>
      <c r="CT877" t="str">
        <f>IF(L877="Y","tissue","")</f>
        <v/>
      </c>
      <c r="CU877" t="str">
        <f>IF(L877="Y","in collection","")</f>
        <v/>
      </c>
      <c r="CV877" t="str">
        <f>IF(L877="Y","dessicated","")</f>
        <v/>
      </c>
    </row>
    <row r="878" spans="1:100" ht="16.5" x14ac:dyDescent="0.3">
      <c r="A878" s="7"/>
      <c r="B878" s="19"/>
      <c r="C878" s="19"/>
      <c r="D878" s="19"/>
      <c r="E878" s="19"/>
      <c r="F878" s="19"/>
      <c r="G878" s="10"/>
      <c r="H878" s="14"/>
      <c r="I878" s="19"/>
      <c r="J878" s="19"/>
      <c r="K878" s="10"/>
      <c r="L878" s="19"/>
      <c r="M878" s="19"/>
      <c r="N878" s="19"/>
      <c r="O878" s="19"/>
      <c r="P878" s="19"/>
      <c r="Q878" s="24"/>
      <c r="R878" s="14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29"/>
      <c r="AL878" s="29"/>
      <c r="AM878" s="7"/>
      <c r="AN878" s="7"/>
      <c r="AO878" s="7"/>
      <c r="AP878" s="19"/>
      <c r="AQ878" s="19"/>
      <c r="AR878" s="19"/>
      <c r="AS878" s="14"/>
      <c r="AT878" s="19"/>
      <c r="AU878" s="19"/>
      <c r="AV878" s="19"/>
      <c r="AW878" s="14"/>
      <c r="AX878" s="19"/>
      <c r="AY878" s="19"/>
      <c r="AZ878" s="19"/>
      <c r="BA878" s="19"/>
      <c r="BB878" s="19"/>
      <c r="BC878" s="19"/>
      <c r="BD878" s="19"/>
      <c r="BE878" s="19"/>
      <c r="BF878" s="14"/>
      <c r="BG878" s="35" t="str">
        <f>IF(BB878&lt;&gt;"","&lt;a href='https://www.inaturalist.org/observations/"&amp;BB878&amp;" 'target='_blank' style='color: blue'&gt;iNaturalist Record: "&amp;BB878&amp;"&lt;/a&gt; ","")</f>
        <v/>
      </c>
      <c r="BH878" s="36" t="str">
        <f>IF(AT878&lt;&gt;"",AT878&amp;". ","")</f>
        <v/>
      </c>
      <c r="BI878" s="36" t="str">
        <f>IF(AV878&lt;&gt;"","Land use/disturbance history: "&amp;AV878&amp;". ","")</f>
        <v/>
      </c>
      <c r="BJ878" s="36" t="str">
        <f>IF(AW878&lt;&gt;"","Slope in degrees: "&amp;AW878&amp;". ","")</f>
        <v/>
      </c>
      <c r="BK878" s="36" t="str">
        <f>IF(AX878&lt;&gt;"","Slope aspect: "&amp;AX878&amp;". ","")</f>
        <v/>
      </c>
      <c r="BL878" s="36" t="str">
        <f>IF(AY878&lt;&gt;"","Soil description: "&amp;AY878&amp;". ","")</f>
        <v/>
      </c>
      <c r="BM878" s="36" t="str">
        <f>IF(BA878&lt;&gt;"","Terrain: "&amp;BA878&amp;". ","")</f>
        <v/>
      </c>
      <c r="BN878" s="36" t="str">
        <f t="shared" si="143"/>
        <v/>
      </c>
      <c r="BO878" t="str">
        <f t="shared" si="144"/>
        <v/>
      </c>
      <c r="BP878" t="str">
        <f>IF(BD878&lt;&gt;"","Permit: "&amp;BD878,"")</f>
        <v/>
      </c>
      <c r="BQ878" s="41" t="str">
        <f>IF(AA878="Abundant","Estimated frequency within viewshed: Abundant (&gt;500).",IF(AA878="Common","Estimated frequency within viewshed: Common (101-500).",IF(AA878="Frequent","Estimated frequency within viewshed: Frequent (11-100).",IF(AA878="Occasional","Estimated frequency within viewshed: Occasional (6-10).",IF(AA878="Rare","Estimated frequency within viewshed: Rare (1-5).","")))))</f>
        <v/>
      </c>
      <c r="BR878" s="41" t="str">
        <f>IF(B878&lt;&gt;"",B878&amp;". ","")</f>
        <v/>
      </c>
      <c r="BS878" s="41" t="str">
        <f>IF(M878="Same individual","Tissue sample collected.",IF(M878="Same population","Tissue sample collected from another individual in the same population.",""))</f>
        <v/>
      </c>
      <c r="BT878" s="41" t="str">
        <f>IF(R878&lt;&gt;"","Seed sample collected from "&amp;R878&amp;" plants within the same population.","")</f>
        <v/>
      </c>
      <c r="BU878" s="41" t="str">
        <f>IF(AB878&lt;&gt;"",AB878&amp;". ","")</f>
        <v/>
      </c>
      <c r="BV878" s="41" t="str">
        <f>IF(AE878&lt;&gt;"","Landowner: "&amp;AE878&amp;".","")</f>
        <v/>
      </c>
      <c r="BW878" s="41" t="str">
        <f>IF(AF878&lt;&gt;"","Element Occurrence ID: "&amp;AF878&amp;".","")</f>
        <v/>
      </c>
      <c r="BX878" s="41" t="str">
        <f t="shared" si="145"/>
        <v/>
      </c>
      <c r="BY878" t="str">
        <f t="shared" si="146"/>
        <v/>
      </c>
      <c r="BZ878" s="41" t="str">
        <f t="shared" si="147"/>
        <v/>
      </c>
      <c r="CA878" t="str">
        <f t="shared" si="148"/>
        <v/>
      </c>
      <c r="CB878" s="41" t="str">
        <f>IF(AU878&lt;&gt;"","Area immediately surrounding specimen: "&amp;AU878&amp;".","")</f>
        <v/>
      </c>
      <c r="CC878" s="41" t="str">
        <f>IF(T878&lt;&gt;"","Habit: "&amp;T878&amp;".","")</f>
        <v/>
      </c>
      <c r="CD878" s="41" t="str">
        <f>IF(U878&lt;&gt;"","Life history habit: "&amp;U878&amp;".","")</f>
        <v/>
      </c>
      <c r="CE878" s="41" t="str">
        <f>IF(V878&lt;&gt;"","Graminoid habit: "&amp;V878&amp;".","")</f>
        <v/>
      </c>
      <c r="CF878" s="41" t="str">
        <f>IF(W878&lt;&gt;"","Flower color: "&amp;W878&amp;".","")</f>
        <v/>
      </c>
      <c r="CG878" s="41" t="str">
        <f>IF(X878&lt;&gt;"","Height in centimeters: "&amp;X878&amp;".","")</f>
        <v/>
      </c>
      <c r="CH878" s="41" t="str">
        <f>IF(Y878&lt;&gt;"",Y878&amp;".","")</f>
        <v/>
      </c>
      <c r="CI878" s="41" t="str">
        <f t="shared" si="149"/>
        <v/>
      </c>
      <c r="CJ878" t="str">
        <f t="shared" si="150"/>
        <v/>
      </c>
      <c r="CK878" s="41" t="str">
        <f>IF(T878&lt;&gt;"","''habit'':"&amp;"''"&amp;T878&amp;"'',","")</f>
        <v/>
      </c>
      <c r="CL878" s="41" t="str">
        <f>IF(U878&lt;&gt;"","''life cycle habit'':"&amp;"''"&amp;U878&amp;"'',","")</f>
        <v/>
      </c>
      <c r="CM878" s="41" t="str">
        <f>IF(V878&lt;&gt;"","''graminoidHabit'':"&amp;"''"&amp;V878&amp;"'',","")</f>
        <v/>
      </c>
      <c r="CN878" s="41" t="str">
        <f>IF(W878&lt;&gt;"","''flower color'':"&amp;"''"&amp;W878&amp;"'',","")</f>
        <v/>
      </c>
      <c r="CO878" s="41" t="str">
        <f>IF(X878&lt;&gt;"","''heightInCentimeters'':"&amp;X878&amp;",","")</f>
        <v/>
      </c>
      <c r="CP878" s="41" t="str">
        <f>IF(Y878&lt;&gt;"",Y878,"")</f>
        <v/>
      </c>
      <c r="CQ878" s="41" t="str">
        <f t="shared" si="151"/>
        <v/>
      </c>
      <c r="CR878" s="42" t="str">
        <f t="shared" si="152"/>
        <v/>
      </c>
      <c r="CS878" t="str">
        <f t="shared" si="153"/>
        <v/>
      </c>
      <c r="CT878" t="str">
        <f>IF(L878="Y","tissue","")</f>
        <v/>
      </c>
      <c r="CU878" t="str">
        <f>IF(L878="Y","in collection","")</f>
        <v/>
      </c>
      <c r="CV878" t="str">
        <f>IF(L878="Y","dessicated","")</f>
        <v/>
      </c>
    </row>
    <row r="879" spans="1:100" ht="16.5" x14ac:dyDescent="0.3">
      <c r="A879" s="7"/>
      <c r="B879" s="19"/>
      <c r="C879" s="19"/>
      <c r="D879" s="19"/>
      <c r="E879" s="19"/>
      <c r="F879" s="19"/>
      <c r="G879" s="10"/>
      <c r="H879" s="14"/>
      <c r="I879" s="19"/>
      <c r="J879" s="19"/>
      <c r="K879" s="10"/>
      <c r="L879" s="19"/>
      <c r="M879" s="19"/>
      <c r="N879" s="19"/>
      <c r="O879" s="19"/>
      <c r="P879" s="19"/>
      <c r="Q879" s="24"/>
      <c r="R879" s="14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29"/>
      <c r="AL879" s="29"/>
      <c r="AM879" s="7"/>
      <c r="AN879" s="7"/>
      <c r="AO879" s="7"/>
      <c r="AP879" s="19"/>
      <c r="AQ879" s="19"/>
      <c r="AR879" s="19"/>
      <c r="AS879" s="14"/>
      <c r="AT879" s="19"/>
      <c r="AU879" s="19"/>
      <c r="AV879" s="19"/>
      <c r="AW879" s="14"/>
      <c r="AX879" s="19"/>
      <c r="AY879" s="19"/>
      <c r="AZ879" s="19"/>
      <c r="BA879" s="19"/>
      <c r="BB879" s="19"/>
      <c r="BC879" s="19"/>
      <c r="BD879" s="19"/>
      <c r="BE879" s="19"/>
      <c r="BF879" s="14"/>
      <c r="BG879" s="35" t="str">
        <f>IF(BB879&lt;&gt;"","&lt;a href='https://www.inaturalist.org/observations/"&amp;BB879&amp;" 'target='_blank' style='color: blue'&gt;iNaturalist Record: "&amp;BB879&amp;"&lt;/a&gt; ","")</f>
        <v/>
      </c>
      <c r="BH879" s="36" t="str">
        <f>IF(AT879&lt;&gt;"",AT879&amp;". ","")</f>
        <v/>
      </c>
      <c r="BI879" s="36" t="str">
        <f>IF(AV879&lt;&gt;"","Land use/disturbance history: "&amp;AV879&amp;". ","")</f>
        <v/>
      </c>
      <c r="BJ879" s="36" t="str">
        <f>IF(AW879&lt;&gt;"","Slope in degrees: "&amp;AW879&amp;". ","")</f>
        <v/>
      </c>
      <c r="BK879" s="36" t="str">
        <f>IF(AX879&lt;&gt;"","Slope aspect: "&amp;AX879&amp;". ","")</f>
        <v/>
      </c>
      <c r="BL879" s="36" t="str">
        <f>IF(AY879&lt;&gt;"","Soil description: "&amp;AY879&amp;". ","")</f>
        <v/>
      </c>
      <c r="BM879" s="36" t="str">
        <f>IF(BA879&lt;&gt;"","Terrain: "&amp;BA879&amp;". ","")</f>
        <v/>
      </c>
      <c r="BN879" s="36" t="str">
        <f t="shared" si="143"/>
        <v/>
      </c>
      <c r="BO879" t="str">
        <f t="shared" si="144"/>
        <v/>
      </c>
      <c r="BP879" t="str">
        <f>IF(BD879&lt;&gt;"","Permit: "&amp;BD879,"")</f>
        <v/>
      </c>
      <c r="BQ879" s="41" t="str">
        <f>IF(AA879="Abundant","Estimated frequency within viewshed: Abundant (&gt;500).",IF(AA879="Common","Estimated frequency within viewshed: Common (101-500).",IF(AA879="Frequent","Estimated frequency within viewshed: Frequent (11-100).",IF(AA879="Occasional","Estimated frequency within viewshed: Occasional (6-10).",IF(AA879="Rare","Estimated frequency within viewshed: Rare (1-5).","")))))</f>
        <v/>
      </c>
      <c r="BR879" s="41" t="str">
        <f>IF(B879&lt;&gt;"",B879&amp;". ","")</f>
        <v/>
      </c>
      <c r="BS879" s="41" t="str">
        <f>IF(M879="Same individual","Tissue sample collected.",IF(M879="Same population","Tissue sample collected from another individual in the same population.",""))</f>
        <v/>
      </c>
      <c r="BT879" s="41" t="str">
        <f>IF(R879&lt;&gt;"","Seed sample collected from "&amp;R879&amp;" plants within the same population.","")</f>
        <v/>
      </c>
      <c r="BU879" s="41" t="str">
        <f>IF(AB879&lt;&gt;"",AB879&amp;". ","")</f>
        <v/>
      </c>
      <c r="BV879" s="41" t="str">
        <f>IF(AE879&lt;&gt;"","Landowner: "&amp;AE879&amp;".","")</f>
        <v/>
      </c>
      <c r="BW879" s="41" t="str">
        <f>IF(AF879&lt;&gt;"","Element Occurrence ID: "&amp;AF879&amp;".","")</f>
        <v/>
      </c>
      <c r="BX879" s="41" t="str">
        <f t="shared" si="145"/>
        <v/>
      </c>
      <c r="BY879" t="str">
        <f t="shared" si="146"/>
        <v/>
      </c>
      <c r="BZ879" s="41" t="str">
        <f t="shared" si="147"/>
        <v/>
      </c>
      <c r="CA879" t="str">
        <f t="shared" si="148"/>
        <v/>
      </c>
      <c r="CB879" s="41" t="str">
        <f>IF(AU879&lt;&gt;"","Area immediately surrounding specimen: "&amp;AU879&amp;".","")</f>
        <v/>
      </c>
      <c r="CC879" s="41" t="str">
        <f>IF(T879&lt;&gt;"","Habit: "&amp;T879&amp;".","")</f>
        <v/>
      </c>
      <c r="CD879" s="41" t="str">
        <f>IF(U879&lt;&gt;"","Life history habit: "&amp;U879&amp;".","")</f>
        <v/>
      </c>
      <c r="CE879" s="41" t="str">
        <f>IF(V879&lt;&gt;"","Graminoid habit: "&amp;V879&amp;".","")</f>
        <v/>
      </c>
      <c r="CF879" s="41" t="str">
        <f>IF(W879&lt;&gt;"","Flower color: "&amp;W879&amp;".","")</f>
        <v/>
      </c>
      <c r="CG879" s="41" t="str">
        <f>IF(X879&lt;&gt;"","Height in centimeters: "&amp;X879&amp;".","")</f>
        <v/>
      </c>
      <c r="CH879" s="41" t="str">
        <f>IF(Y879&lt;&gt;"",Y879&amp;".","")</f>
        <v/>
      </c>
      <c r="CI879" s="41" t="str">
        <f t="shared" si="149"/>
        <v/>
      </c>
      <c r="CJ879" t="str">
        <f t="shared" si="150"/>
        <v/>
      </c>
      <c r="CK879" s="41" t="str">
        <f>IF(T879&lt;&gt;"","''habit'':"&amp;"''"&amp;T879&amp;"'',","")</f>
        <v/>
      </c>
      <c r="CL879" s="41" t="str">
        <f>IF(U879&lt;&gt;"","''life cycle habit'':"&amp;"''"&amp;U879&amp;"'',","")</f>
        <v/>
      </c>
      <c r="CM879" s="41" t="str">
        <f>IF(V879&lt;&gt;"","''graminoidHabit'':"&amp;"''"&amp;V879&amp;"'',","")</f>
        <v/>
      </c>
      <c r="CN879" s="41" t="str">
        <f>IF(W879&lt;&gt;"","''flower color'':"&amp;"''"&amp;W879&amp;"'',","")</f>
        <v/>
      </c>
      <c r="CO879" s="41" t="str">
        <f>IF(X879&lt;&gt;"","''heightInCentimeters'':"&amp;X879&amp;",","")</f>
        <v/>
      </c>
      <c r="CP879" s="41" t="str">
        <f>IF(Y879&lt;&gt;"",Y879,"")</f>
        <v/>
      </c>
      <c r="CQ879" s="41" t="str">
        <f t="shared" si="151"/>
        <v/>
      </c>
      <c r="CR879" s="42" t="str">
        <f t="shared" si="152"/>
        <v/>
      </c>
      <c r="CS879" t="str">
        <f t="shared" si="153"/>
        <v/>
      </c>
      <c r="CT879" t="str">
        <f>IF(L879="Y","tissue","")</f>
        <v/>
      </c>
      <c r="CU879" t="str">
        <f>IF(L879="Y","in collection","")</f>
        <v/>
      </c>
      <c r="CV879" t="str">
        <f>IF(L879="Y","dessicated","")</f>
        <v/>
      </c>
    </row>
    <row r="880" spans="1:100" ht="16.5" x14ac:dyDescent="0.3">
      <c r="A880" s="7"/>
      <c r="B880" s="19"/>
      <c r="C880" s="19"/>
      <c r="D880" s="19"/>
      <c r="E880" s="19"/>
      <c r="F880" s="19"/>
      <c r="G880" s="10"/>
      <c r="H880" s="14"/>
      <c r="I880" s="19"/>
      <c r="J880" s="19"/>
      <c r="K880" s="10"/>
      <c r="L880" s="19"/>
      <c r="M880" s="19"/>
      <c r="N880" s="19"/>
      <c r="O880" s="19"/>
      <c r="P880" s="19"/>
      <c r="Q880" s="24"/>
      <c r="R880" s="14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29"/>
      <c r="AL880" s="29"/>
      <c r="AM880" s="7"/>
      <c r="AN880" s="7"/>
      <c r="AO880" s="7"/>
      <c r="AP880" s="19"/>
      <c r="AQ880" s="19"/>
      <c r="AR880" s="19"/>
      <c r="AS880" s="14"/>
      <c r="AT880" s="19"/>
      <c r="AU880" s="19"/>
      <c r="AV880" s="19"/>
      <c r="AW880" s="14"/>
      <c r="AX880" s="19"/>
      <c r="AY880" s="19"/>
      <c r="AZ880" s="19"/>
      <c r="BA880" s="19"/>
      <c r="BB880" s="19"/>
      <c r="BC880" s="19"/>
      <c r="BD880" s="19"/>
      <c r="BE880" s="19"/>
      <c r="BF880" s="14"/>
      <c r="BG880" s="35" t="str">
        <f>IF(BB880&lt;&gt;"","&lt;a href='https://www.inaturalist.org/observations/"&amp;BB880&amp;" 'target='_blank' style='color: blue'&gt;iNaturalist Record: "&amp;BB880&amp;"&lt;/a&gt; ","")</f>
        <v/>
      </c>
      <c r="BH880" s="36" t="str">
        <f>IF(AT880&lt;&gt;"",AT880&amp;". ","")</f>
        <v/>
      </c>
      <c r="BI880" s="36" t="str">
        <f>IF(AV880&lt;&gt;"","Land use/disturbance history: "&amp;AV880&amp;". ","")</f>
        <v/>
      </c>
      <c r="BJ880" s="36" t="str">
        <f>IF(AW880&lt;&gt;"","Slope in degrees: "&amp;AW880&amp;". ","")</f>
        <v/>
      </c>
      <c r="BK880" s="36" t="str">
        <f>IF(AX880&lt;&gt;"","Slope aspect: "&amp;AX880&amp;". ","")</f>
        <v/>
      </c>
      <c r="BL880" s="36" t="str">
        <f>IF(AY880&lt;&gt;"","Soil description: "&amp;AY880&amp;". ","")</f>
        <v/>
      </c>
      <c r="BM880" s="36" t="str">
        <f>IF(BA880&lt;&gt;"","Terrain: "&amp;BA880&amp;". ","")</f>
        <v/>
      </c>
      <c r="BN880" s="36" t="str">
        <f t="shared" si="143"/>
        <v/>
      </c>
      <c r="BO880" t="str">
        <f t="shared" si="144"/>
        <v/>
      </c>
      <c r="BP880" t="str">
        <f>IF(BD880&lt;&gt;"","Permit: "&amp;BD880,"")</f>
        <v/>
      </c>
      <c r="BQ880" s="41" t="str">
        <f>IF(AA880="Abundant","Estimated frequency within viewshed: Abundant (&gt;500).",IF(AA880="Common","Estimated frequency within viewshed: Common (101-500).",IF(AA880="Frequent","Estimated frequency within viewshed: Frequent (11-100).",IF(AA880="Occasional","Estimated frequency within viewshed: Occasional (6-10).",IF(AA880="Rare","Estimated frequency within viewshed: Rare (1-5).","")))))</f>
        <v/>
      </c>
      <c r="BR880" s="41" t="str">
        <f>IF(B880&lt;&gt;"",B880&amp;". ","")</f>
        <v/>
      </c>
      <c r="BS880" s="41" t="str">
        <f>IF(M880="Same individual","Tissue sample collected.",IF(M880="Same population","Tissue sample collected from another individual in the same population.",""))</f>
        <v/>
      </c>
      <c r="BT880" s="41" t="str">
        <f>IF(R880&lt;&gt;"","Seed sample collected from "&amp;R880&amp;" plants within the same population.","")</f>
        <v/>
      </c>
      <c r="BU880" s="41" t="str">
        <f>IF(AB880&lt;&gt;"",AB880&amp;". ","")</f>
        <v/>
      </c>
      <c r="BV880" s="41" t="str">
        <f>IF(AE880&lt;&gt;"","Landowner: "&amp;AE880&amp;".","")</f>
        <v/>
      </c>
      <c r="BW880" s="41" t="str">
        <f>IF(AF880&lt;&gt;"","Element Occurrence ID: "&amp;AF880&amp;".","")</f>
        <v/>
      </c>
      <c r="BX880" s="41" t="str">
        <f t="shared" si="145"/>
        <v/>
      </c>
      <c r="BY880" t="str">
        <f t="shared" si="146"/>
        <v/>
      </c>
      <c r="BZ880" s="41" t="str">
        <f t="shared" si="147"/>
        <v/>
      </c>
      <c r="CA880" t="str">
        <f t="shared" si="148"/>
        <v/>
      </c>
      <c r="CB880" s="41" t="str">
        <f>IF(AU880&lt;&gt;"","Area immediately surrounding specimen: "&amp;AU880&amp;".","")</f>
        <v/>
      </c>
      <c r="CC880" s="41" t="str">
        <f>IF(T880&lt;&gt;"","Habit: "&amp;T880&amp;".","")</f>
        <v/>
      </c>
      <c r="CD880" s="41" t="str">
        <f>IF(U880&lt;&gt;"","Life history habit: "&amp;U880&amp;".","")</f>
        <v/>
      </c>
      <c r="CE880" s="41" t="str">
        <f>IF(V880&lt;&gt;"","Graminoid habit: "&amp;V880&amp;".","")</f>
        <v/>
      </c>
      <c r="CF880" s="41" t="str">
        <f>IF(W880&lt;&gt;"","Flower color: "&amp;W880&amp;".","")</f>
        <v/>
      </c>
      <c r="CG880" s="41" t="str">
        <f>IF(X880&lt;&gt;"","Height in centimeters: "&amp;X880&amp;".","")</f>
        <v/>
      </c>
      <c r="CH880" s="41" t="str">
        <f>IF(Y880&lt;&gt;"",Y880&amp;".","")</f>
        <v/>
      </c>
      <c r="CI880" s="41" t="str">
        <f t="shared" si="149"/>
        <v/>
      </c>
      <c r="CJ880" t="str">
        <f t="shared" si="150"/>
        <v/>
      </c>
      <c r="CK880" s="41" t="str">
        <f>IF(T880&lt;&gt;"","''habit'':"&amp;"''"&amp;T880&amp;"'',","")</f>
        <v/>
      </c>
      <c r="CL880" s="41" t="str">
        <f>IF(U880&lt;&gt;"","''life cycle habit'':"&amp;"''"&amp;U880&amp;"'',","")</f>
        <v/>
      </c>
      <c r="CM880" s="41" t="str">
        <f>IF(V880&lt;&gt;"","''graminoidHabit'':"&amp;"''"&amp;V880&amp;"'',","")</f>
        <v/>
      </c>
      <c r="CN880" s="41" t="str">
        <f>IF(W880&lt;&gt;"","''flower color'':"&amp;"''"&amp;W880&amp;"'',","")</f>
        <v/>
      </c>
      <c r="CO880" s="41" t="str">
        <f>IF(X880&lt;&gt;"","''heightInCentimeters'':"&amp;X880&amp;",","")</f>
        <v/>
      </c>
      <c r="CP880" s="41" t="str">
        <f>IF(Y880&lt;&gt;"",Y880,"")</f>
        <v/>
      </c>
      <c r="CQ880" s="41" t="str">
        <f t="shared" si="151"/>
        <v/>
      </c>
      <c r="CR880" s="42" t="str">
        <f t="shared" si="152"/>
        <v/>
      </c>
      <c r="CS880" t="str">
        <f t="shared" si="153"/>
        <v/>
      </c>
      <c r="CT880" t="str">
        <f>IF(L880="Y","tissue","")</f>
        <v/>
      </c>
      <c r="CU880" t="str">
        <f>IF(L880="Y","in collection","")</f>
        <v/>
      </c>
      <c r="CV880" t="str">
        <f>IF(L880="Y","dessicated","")</f>
        <v/>
      </c>
    </row>
    <row r="881" spans="1:100" ht="16.5" x14ac:dyDescent="0.3">
      <c r="A881" s="7"/>
      <c r="B881" s="19"/>
      <c r="C881" s="19"/>
      <c r="D881" s="19"/>
      <c r="E881" s="19"/>
      <c r="F881" s="19"/>
      <c r="G881" s="10"/>
      <c r="H881" s="14"/>
      <c r="I881" s="19"/>
      <c r="J881" s="19"/>
      <c r="K881" s="10"/>
      <c r="L881" s="19"/>
      <c r="M881" s="19"/>
      <c r="N881" s="19"/>
      <c r="O881" s="19"/>
      <c r="P881" s="19"/>
      <c r="Q881" s="24"/>
      <c r="R881" s="14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29"/>
      <c r="AL881" s="29"/>
      <c r="AM881" s="7"/>
      <c r="AN881" s="7"/>
      <c r="AO881" s="7"/>
      <c r="AP881" s="19"/>
      <c r="AQ881" s="19"/>
      <c r="AR881" s="19"/>
      <c r="AS881" s="14"/>
      <c r="AT881" s="19"/>
      <c r="AU881" s="19"/>
      <c r="AV881" s="19"/>
      <c r="AW881" s="14"/>
      <c r="AX881" s="19"/>
      <c r="AY881" s="19"/>
      <c r="AZ881" s="19"/>
      <c r="BA881" s="19"/>
      <c r="BB881" s="19"/>
      <c r="BC881" s="19"/>
      <c r="BD881" s="19"/>
      <c r="BE881" s="19"/>
      <c r="BF881" s="14"/>
      <c r="BG881" s="35" t="str">
        <f>IF(BB881&lt;&gt;"","&lt;a href='https://www.inaturalist.org/observations/"&amp;BB881&amp;" 'target='_blank' style='color: blue'&gt;iNaturalist Record: "&amp;BB881&amp;"&lt;/a&gt; ","")</f>
        <v/>
      </c>
      <c r="BH881" s="36" t="str">
        <f>IF(AT881&lt;&gt;"",AT881&amp;". ","")</f>
        <v/>
      </c>
      <c r="BI881" s="36" t="str">
        <f>IF(AV881&lt;&gt;"","Land use/disturbance history: "&amp;AV881&amp;". ","")</f>
        <v/>
      </c>
      <c r="BJ881" s="36" t="str">
        <f>IF(AW881&lt;&gt;"","Slope in degrees: "&amp;AW881&amp;". ","")</f>
        <v/>
      </c>
      <c r="BK881" s="36" t="str">
        <f>IF(AX881&lt;&gt;"","Slope aspect: "&amp;AX881&amp;". ","")</f>
        <v/>
      </c>
      <c r="BL881" s="36" t="str">
        <f>IF(AY881&lt;&gt;"","Soil description: "&amp;AY881&amp;". ","")</f>
        <v/>
      </c>
      <c r="BM881" s="36" t="str">
        <f>IF(BA881&lt;&gt;"","Terrain: "&amp;BA881&amp;". ","")</f>
        <v/>
      </c>
      <c r="BN881" s="36" t="str">
        <f t="shared" si="143"/>
        <v/>
      </c>
      <c r="BO881" t="str">
        <f t="shared" si="144"/>
        <v/>
      </c>
      <c r="BP881" t="str">
        <f>IF(BD881&lt;&gt;"","Permit: "&amp;BD881,"")</f>
        <v/>
      </c>
      <c r="BQ881" s="41" t="str">
        <f>IF(AA881="Abundant","Estimated frequency within viewshed: Abundant (&gt;500).",IF(AA881="Common","Estimated frequency within viewshed: Common (101-500).",IF(AA881="Frequent","Estimated frequency within viewshed: Frequent (11-100).",IF(AA881="Occasional","Estimated frequency within viewshed: Occasional (6-10).",IF(AA881="Rare","Estimated frequency within viewshed: Rare (1-5).","")))))</f>
        <v/>
      </c>
      <c r="BR881" s="41" t="str">
        <f>IF(B881&lt;&gt;"",B881&amp;". ","")</f>
        <v/>
      </c>
      <c r="BS881" s="41" t="str">
        <f>IF(M881="Same individual","Tissue sample collected.",IF(M881="Same population","Tissue sample collected from another individual in the same population.",""))</f>
        <v/>
      </c>
      <c r="BT881" s="41" t="str">
        <f>IF(R881&lt;&gt;"","Seed sample collected from "&amp;R881&amp;" plants within the same population.","")</f>
        <v/>
      </c>
      <c r="BU881" s="41" t="str">
        <f>IF(AB881&lt;&gt;"",AB881&amp;". ","")</f>
        <v/>
      </c>
      <c r="BV881" s="41" t="str">
        <f>IF(AE881&lt;&gt;"","Landowner: "&amp;AE881&amp;".","")</f>
        <v/>
      </c>
      <c r="BW881" s="41" t="str">
        <f>IF(AF881&lt;&gt;"","Element Occurrence ID: "&amp;AF881&amp;".","")</f>
        <v/>
      </c>
      <c r="BX881" s="41" t="str">
        <f t="shared" si="145"/>
        <v/>
      </c>
      <c r="BY881" t="str">
        <f t="shared" si="146"/>
        <v/>
      </c>
      <c r="BZ881" s="41" t="str">
        <f t="shared" si="147"/>
        <v/>
      </c>
      <c r="CA881" t="str">
        <f t="shared" si="148"/>
        <v/>
      </c>
      <c r="CB881" s="41" t="str">
        <f>IF(AU881&lt;&gt;"","Area immediately surrounding specimen: "&amp;AU881&amp;".","")</f>
        <v/>
      </c>
      <c r="CC881" s="41" t="str">
        <f>IF(T881&lt;&gt;"","Habit: "&amp;T881&amp;".","")</f>
        <v/>
      </c>
      <c r="CD881" s="41" t="str">
        <f>IF(U881&lt;&gt;"","Life history habit: "&amp;U881&amp;".","")</f>
        <v/>
      </c>
      <c r="CE881" s="41" t="str">
        <f>IF(V881&lt;&gt;"","Graminoid habit: "&amp;V881&amp;".","")</f>
        <v/>
      </c>
      <c r="CF881" s="41" t="str">
        <f>IF(W881&lt;&gt;"","Flower color: "&amp;W881&amp;".","")</f>
        <v/>
      </c>
      <c r="CG881" s="41" t="str">
        <f>IF(X881&lt;&gt;"","Height in centimeters: "&amp;X881&amp;".","")</f>
        <v/>
      </c>
      <c r="CH881" s="41" t="str">
        <f>IF(Y881&lt;&gt;"",Y881&amp;".","")</f>
        <v/>
      </c>
      <c r="CI881" s="41" t="str">
        <f t="shared" si="149"/>
        <v/>
      </c>
      <c r="CJ881" t="str">
        <f t="shared" si="150"/>
        <v/>
      </c>
      <c r="CK881" s="41" t="str">
        <f>IF(T881&lt;&gt;"","''habit'':"&amp;"''"&amp;T881&amp;"'',","")</f>
        <v/>
      </c>
      <c r="CL881" s="41" t="str">
        <f>IF(U881&lt;&gt;"","''life cycle habit'':"&amp;"''"&amp;U881&amp;"'',","")</f>
        <v/>
      </c>
      <c r="CM881" s="41" t="str">
        <f>IF(V881&lt;&gt;"","''graminoidHabit'':"&amp;"''"&amp;V881&amp;"'',","")</f>
        <v/>
      </c>
      <c r="CN881" s="41" t="str">
        <f>IF(W881&lt;&gt;"","''flower color'':"&amp;"''"&amp;W881&amp;"'',","")</f>
        <v/>
      </c>
      <c r="CO881" s="41" t="str">
        <f>IF(X881&lt;&gt;"","''heightInCentimeters'':"&amp;X881&amp;",","")</f>
        <v/>
      </c>
      <c r="CP881" s="41" t="str">
        <f>IF(Y881&lt;&gt;"",Y881,"")</f>
        <v/>
      </c>
      <c r="CQ881" s="41" t="str">
        <f t="shared" si="151"/>
        <v/>
      </c>
      <c r="CR881" s="42" t="str">
        <f t="shared" si="152"/>
        <v/>
      </c>
      <c r="CS881" t="str">
        <f t="shared" si="153"/>
        <v/>
      </c>
      <c r="CT881" t="str">
        <f>IF(L881="Y","tissue","")</f>
        <v/>
      </c>
      <c r="CU881" t="str">
        <f>IF(L881="Y","in collection","")</f>
        <v/>
      </c>
      <c r="CV881" t="str">
        <f>IF(L881="Y","dessicated","")</f>
        <v/>
      </c>
    </row>
    <row r="882" spans="1:100" ht="16.5" x14ac:dyDescent="0.3">
      <c r="A882" s="7"/>
      <c r="B882" s="19"/>
      <c r="C882" s="19"/>
      <c r="D882" s="19"/>
      <c r="E882" s="19"/>
      <c r="F882" s="19"/>
      <c r="G882" s="10"/>
      <c r="H882" s="14"/>
      <c r="I882" s="19"/>
      <c r="J882" s="19"/>
      <c r="K882" s="10"/>
      <c r="L882" s="19"/>
      <c r="M882" s="19"/>
      <c r="N882" s="19"/>
      <c r="O882" s="19"/>
      <c r="P882" s="19"/>
      <c r="Q882" s="24"/>
      <c r="R882" s="14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29"/>
      <c r="AL882" s="29"/>
      <c r="AM882" s="7"/>
      <c r="AN882" s="7"/>
      <c r="AO882" s="7"/>
      <c r="AP882" s="19"/>
      <c r="AQ882" s="19"/>
      <c r="AR882" s="19"/>
      <c r="AS882" s="14"/>
      <c r="AT882" s="19"/>
      <c r="AU882" s="19"/>
      <c r="AV882" s="19"/>
      <c r="AW882" s="14"/>
      <c r="AX882" s="19"/>
      <c r="AY882" s="19"/>
      <c r="AZ882" s="19"/>
      <c r="BA882" s="19"/>
      <c r="BB882" s="19"/>
      <c r="BC882" s="19"/>
      <c r="BD882" s="19"/>
      <c r="BE882" s="19"/>
      <c r="BF882" s="14"/>
      <c r="BG882" s="35" t="str">
        <f>IF(BB882&lt;&gt;"","&lt;a href='https://www.inaturalist.org/observations/"&amp;BB882&amp;" 'target='_blank' style='color: blue'&gt;iNaturalist Record: "&amp;BB882&amp;"&lt;/a&gt; ","")</f>
        <v/>
      </c>
      <c r="BH882" s="36" t="str">
        <f>IF(AT882&lt;&gt;"",AT882&amp;". ","")</f>
        <v/>
      </c>
      <c r="BI882" s="36" t="str">
        <f>IF(AV882&lt;&gt;"","Land use/disturbance history: "&amp;AV882&amp;". ","")</f>
        <v/>
      </c>
      <c r="BJ882" s="36" t="str">
        <f>IF(AW882&lt;&gt;"","Slope in degrees: "&amp;AW882&amp;". ","")</f>
        <v/>
      </c>
      <c r="BK882" s="36" t="str">
        <f>IF(AX882&lt;&gt;"","Slope aspect: "&amp;AX882&amp;". ","")</f>
        <v/>
      </c>
      <c r="BL882" s="36" t="str">
        <f>IF(AY882&lt;&gt;"","Soil description: "&amp;AY882&amp;". ","")</f>
        <v/>
      </c>
      <c r="BM882" s="36" t="str">
        <f>IF(BA882&lt;&gt;"","Terrain: "&amp;BA882&amp;". ","")</f>
        <v/>
      </c>
      <c r="BN882" s="36" t="str">
        <f t="shared" si="143"/>
        <v/>
      </c>
      <c r="BO882" t="str">
        <f t="shared" si="144"/>
        <v/>
      </c>
      <c r="BP882" t="str">
        <f>IF(BD882&lt;&gt;"","Permit: "&amp;BD882,"")</f>
        <v/>
      </c>
      <c r="BQ882" s="41" t="str">
        <f>IF(AA882="Abundant","Estimated frequency within viewshed: Abundant (&gt;500).",IF(AA882="Common","Estimated frequency within viewshed: Common (101-500).",IF(AA882="Frequent","Estimated frequency within viewshed: Frequent (11-100).",IF(AA882="Occasional","Estimated frequency within viewshed: Occasional (6-10).",IF(AA882="Rare","Estimated frequency within viewshed: Rare (1-5).","")))))</f>
        <v/>
      </c>
      <c r="BR882" s="41" t="str">
        <f>IF(B882&lt;&gt;"",B882&amp;". ","")</f>
        <v/>
      </c>
      <c r="BS882" s="41" t="str">
        <f>IF(M882="Same individual","Tissue sample collected.",IF(M882="Same population","Tissue sample collected from another individual in the same population.",""))</f>
        <v/>
      </c>
      <c r="BT882" s="41" t="str">
        <f>IF(R882&lt;&gt;"","Seed sample collected from "&amp;R882&amp;" plants within the same population.","")</f>
        <v/>
      </c>
      <c r="BU882" s="41" t="str">
        <f>IF(AB882&lt;&gt;"",AB882&amp;". ","")</f>
        <v/>
      </c>
      <c r="BV882" s="41" t="str">
        <f>IF(AE882&lt;&gt;"","Landowner: "&amp;AE882&amp;".","")</f>
        <v/>
      </c>
      <c r="BW882" s="41" t="str">
        <f>IF(AF882&lt;&gt;"","Element Occurrence ID: "&amp;AF882&amp;".","")</f>
        <v/>
      </c>
      <c r="BX882" s="41" t="str">
        <f t="shared" si="145"/>
        <v/>
      </c>
      <c r="BY882" t="str">
        <f t="shared" si="146"/>
        <v/>
      </c>
      <c r="BZ882" s="41" t="str">
        <f t="shared" si="147"/>
        <v/>
      </c>
      <c r="CA882" t="str">
        <f t="shared" si="148"/>
        <v/>
      </c>
      <c r="CB882" s="41" t="str">
        <f>IF(AU882&lt;&gt;"","Area immediately surrounding specimen: "&amp;AU882&amp;".","")</f>
        <v/>
      </c>
      <c r="CC882" s="41" t="str">
        <f>IF(T882&lt;&gt;"","Habit: "&amp;T882&amp;".","")</f>
        <v/>
      </c>
      <c r="CD882" s="41" t="str">
        <f>IF(U882&lt;&gt;"","Life history habit: "&amp;U882&amp;".","")</f>
        <v/>
      </c>
      <c r="CE882" s="41" t="str">
        <f>IF(V882&lt;&gt;"","Graminoid habit: "&amp;V882&amp;".","")</f>
        <v/>
      </c>
      <c r="CF882" s="41" t="str">
        <f>IF(W882&lt;&gt;"","Flower color: "&amp;W882&amp;".","")</f>
        <v/>
      </c>
      <c r="CG882" s="41" t="str">
        <f>IF(X882&lt;&gt;"","Height in centimeters: "&amp;X882&amp;".","")</f>
        <v/>
      </c>
      <c r="CH882" s="41" t="str">
        <f>IF(Y882&lt;&gt;"",Y882&amp;".","")</f>
        <v/>
      </c>
      <c r="CI882" s="41" t="str">
        <f t="shared" si="149"/>
        <v/>
      </c>
      <c r="CJ882" t="str">
        <f t="shared" si="150"/>
        <v/>
      </c>
      <c r="CK882" s="41" t="str">
        <f>IF(T882&lt;&gt;"","''habit'':"&amp;"''"&amp;T882&amp;"'',","")</f>
        <v/>
      </c>
      <c r="CL882" s="41" t="str">
        <f>IF(U882&lt;&gt;"","''life cycle habit'':"&amp;"''"&amp;U882&amp;"'',","")</f>
        <v/>
      </c>
      <c r="CM882" s="41" t="str">
        <f>IF(V882&lt;&gt;"","''graminoidHabit'':"&amp;"''"&amp;V882&amp;"'',","")</f>
        <v/>
      </c>
      <c r="CN882" s="41" t="str">
        <f>IF(W882&lt;&gt;"","''flower color'':"&amp;"''"&amp;W882&amp;"'',","")</f>
        <v/>
      </c>
      <c r="CO882" s="41" t="str">
        <f>IF(X882&lt;&gt;"","''heightInCentimeters'':"&amp;X882&amp;",","")</f>
        <v/>
      </c>
      <c r="CP882" s="41" t="str">
        <f>IF(Y882&lt;&gt;"",Y882,"")</f>
        <v/>
      </c>
      <c r="CQ882" s="41" t="str">
        <f t="shared" si="151"/>
        <v/>
      </c>
      <c r="CR882" s="42" t="str">
        <f t="shared" si="152"/>
        <v/>
      </c>
      <c r="CS882" t="str">
        <f t="shared" si="153"/>
        <v/>
      </c>
      <c r="CT882" t="str">
        <f>IF(L882="Y","tissue","")</f>
        <v/>
      </c>
      <c r="CU882" t="str">
        <f>IF(L882="Y","in collection","")</f>
        <v/>
      </c>
      <c r="CV882" t="str">
        <f>IF(L882="Y","dessicated","")</f>
        <v/>
      </c>
    </row>
    <row r="883" spans="1:100" ht="16.5" x14ac:dyDescent="0.3">
      <c r="A883" s="7"/>
      <c r="B883" s="19"/>
      <c r="C883" s="19"/>
      <c r="D883" s="19"/>
      <c r="E883" s="19"/>
      <c r="F883" s="19"/>
      <c r="G883" s="10"/>
      <c r="H883" s="14"/>
      <c r="I883" s="19"/>
      <c r="J883" s="19"/>
      <c r="K883" s="10"/>
      <c r="L883" s="19"/>
      <c r="M883" s="19"/>
      <c r="N883" s="19"/>
      <c r="O883" s="19"/>
      <c r="P883" s="19"/>
      <c r="Q883" s="24"/>
      <c r="R883" s="14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29"/>
      <c r="AL883" s="29"/>
      <c r="AM883" s="7"/>
      <c r="AN883" s="7"/>
      <c r="AO883" s="7"/>
      <c r="AP883" s="19"/>
      <c r="AQ883" s="19"/>
      <c r="AR883" s="19"/>
      <c r="AS883" s="14"/>
      <c r="AT883" s="19"/>
      <c r="AU883" s="19"/>
      <c r="AV883" s="19"/>
      <c r="AW883" s="14"/>
      <c r="AX883" s="19"/>
      <c r="AY883" s="19"/>
      <c r="AZ883" s="19"/>
      <c r="BA883" s="19"/>
      <c r="BB883" s="19"/>
      <c r="BC883" s="19"/>
      <c r="BD883" s="19"/>
      <c r="BE883" s="19"/>
      <c r="BF883" s="14"/>
      <c r="BG883" s="35" t="str">
        <f>IF(BB883&lt;&gt;"","&lt;a href='https://www.inaturalist.org/observations/"&amp;BB883&amp;" 'target='_blank' style='color: blue'&gt;iNaturalist Record: "&amp;BB883&amp;"&lt;/a&gt; ","")</f>
        <v/>
      </c>
      <c r="BH883" s="36" t="str">
        <f>IF(AT883&lt;&gt;"",AT883&amp;". ","")</f>
        <v/>
      </c>
      <c r="BI883" s="36" t="str">
        <f>IF(AV883&lt;&gt;"","Land use/disturbance history: "&amp;AV883&amp;". ","")</f>
        <v/>
      </c>
      <c r="BJ883" s="36" t="str">
        <f>IF(AW883&lt;&gt;"","Slope in degrees: "&amp;AW883&amp;". ","")</f>
        <v/>
      </c>
      <c r="BK883" s="36" t="str">
        <f>IF(AX883&lt;&gt;"","Slope aspect: "&amp;AX883&amp;". ","")</f>
        <v/>
      </c>
      <c r="BL883" s="36" t="str">
        <f>IF(AY883&lt;&gt;"","Soil description: "&amp;AY883&amp;". ","")</f>
        <v/>
      </c>
      <c r="BM883" s="36" t="str">
        <f>IF(BA883&lt;&gt;"","Terrain: "&amp;BA883&amp;". ","")</f>
        <v/>
      </c>
      <c r="BN883" s="36" t="str">
        <f t="shared" si="143"/>
        <v/>
      </c>
      <c r="BO883" t="str">
        <f t="shared" si="144"/>
        <v/>
      </c>
      <c r="BP883" t="str">
        <f>IF(BD883&lt;&gt;"","Permit: "&amp;BD883,"")</f>
        <v/>
      </c>
      <c r="BQ883" s="41" t="str">
        <f>IF(AA883="Abundant","Estimated frequency within viewshed: Abundant (&gt;500).",IF(AA883="Common","Estimated frequency within viewshed: Common (101-500).",IF(AA883="Frequent","Estimated frequency within viewshed: Frequent (11-100).",IF(AA883="Occasional","Estimated frequency within viewshed: Occasional (6-10).",IF(AA883="Rare","Estimated frequency within viewshed: Rare (1-5).","")))))</f>
        <v/>
      </c>
      <c r="BR883" s="41" t="str">
        <f>IF(B883&lt;&gt;"",B883&amp;". ","")</f>
        <v/>
      </c>
      <c r="BS883" s="41" t="str">
        <f>IF(M883="Same individual","Tissue sample collected.",IF(M883="Same population","Tissue sample collected from another individual in the same population.",""))</f>
        <v/>
      </c>
      <c r="BT883" s="41" t="str">
        <f>IF(R883&lt;&gt;"","Seed sample collected from "&amp;R883&amp;" plants within the same population.","")</f>
        <v/>
      </c>
      <c r="BU883" s="41" t="str">
        <f>IF(AB883&lt;&gt;"",AB883&amp;". ","")</f>
        <v/>
      </c>
      <c r="BV883" s="41" t="str">
        <f>IF(AE883&lt;&gt;"","Landowner: "&amp;AE883&amp;".","")</f>
        <v/>
      </c>
      <c r="BW883" s="41" t="str">
        <f>IF(AF883&lt;&gt;"","Element Occurrence ID: "&amp;AF883&amp;".","")</f>
        <v/>
      </c>
      <c r="BX883" s="41" t="str">
        <f t="shared" si="145"/>
        <v/>
      </c>
      <c r="BY883" t="str">
        <f t="shared" si="146"/>
        <v/>
      </c>
      <c r="BZ883" s="41" t="str">
        <f t="shared" si="147"/>
        <v/>
      </c>
      <c r="CA883" t="str">
        <f t="shared" si="148"/>
        <v/>
      </c>
      <c r="CB883" s="41" t="str">
        <f>IF(AU883&lt;&gt;"","Area immediately surrounding specimen: "&amp;AU883&amp;".","")</f>
        <v/>
      </c>
      <c r="CC883" s="41" t="str">
        <f>IF(T883&lt;&gt;"","Habit: "&amp;T883&amp;".","")</f>
        <v/>
      </c>
      <c r="CD883" s="41" t="str">
        <f>IF(U883&lt;&gt;"","Life history habit: "&amp;U883&amp;".","")</f>
        <v/>
      </c>
      <c r="CE883" s="41" t="str">
        <f>IF(V883&lt;&gt;"","Graminoid habit: "&amp;V883&amp;".","")</f>
        <v/>
      </c>
      <c r="CF883" s="41" t="str">
        <f>IF(W883&lt;&gt;"","Flower color: "&amp;W883&amp;".","")</f>
        <v/>
      </c>
      <c r="CG883" s="41" t="str">
        <f>IF(X883&lt;&gt;"","Height in centimeters: "&amp;X883&amp;".","")</f>
        <v/>
      </c>
      <c r="CH883" s="41" t="str">
        <f>IF(Y883&lt;&gt;"",Y883&amp;".","")</f>
        <v/>
      </c>
      <c r="CI883" s="41" t="str">
        <f t="shared" si="149"/>
        <v/>
      </c>
      <c r="CJ883" t="str">
        <f t="shared" si="150"/>
        <v/>
      </c>
      <c r="CK883" s="41" t="str">
        <f>IF(T883&lt;&gt;"","''habit'':"&amp;"''"&amp;T883&amp;"'',","")</f>
        <v/>
      </c>
      <c r="CL883" s="41" t="str">
        <f>IF(U883&lt;&gt;"","''life cycle habit'':"&amp;"''"&amp;U883&amp;"'',","")</f>
        <v/>
      </c>
      <c r="CM883" s="41" t="str">
        <f>IF(V883&lt;&gt;"","''graminoidHabit'':"&amp;"''"&amp;V883&amp;"'',","")</f>
        <v/>
      </c>
      <c r="CN883" s="41" t="str">
        <f>IF(W883&lt;&gt;"","''flower color'':"&amp;"''"&amp;W883&amp;"'',","")</f>
        <v/>
      </c>
      <c r="CO883" s="41" t="str">
        <f>IF(X883&lt;&gt;"","''heightInCentimeters'':"&amp;X883&amp;",","")</f>
        <v/>
      </c>
      <c r="CP883" s="41" t="str">
        <f>IF(Y883&lt;&gt;"",Y883,"")</f>
        <v/>
      </c>
      <c r="CQ883" s="41" t="str">
        <f t="shared" si="151"/>
        <v/>
      </c>
      <c r="CR883" s="42" t="str">
        <f t="shared" si="152"/>
        <v/>
      </c>
      <c r="CS883" t="str">
        <f t="shared" si="153"/>
        <v/>
      </c>
      <c r="CT883" t="str">
        <f>IF(L883="Y","tissue","")</f>
        <v/>
      </c>
      <c r="CU883" t="str">
        <f>IF(L883="Y","in collection","")</f>
        <v/>
      </c>
      <c r="CV883" t="str">
        <f>IF(L883="Y","dessicated","")</f>
        <v/>
      </c>
    </row>
    <row r="884" spans="1:100" ht="16.5" x14ac:dyDescent="0.3">
      <c r="A884" s="7"/>
      <c r="B884" s="19"/>
      <c r="C884" s="19"/>
      <c r="D884" s="19"/>
      <c r="E884" s="19"/>
      <c r="F884" s="19"/>
      <c r="G884" s="10"/>
      <c r="H884" s="14"/>
      <c r="I884" s="19"/>
      <c r="J884" s="19"/>
      <c r="K884" s="10"/>
      <c r="L884" s="19"/>
      <c r="M884" s="19"/>
      <c r="N884" s="19"/>
      <c r="O884" s="19"/>
      <c r="P884" s="19"/>
      <c r="Q884" s="24"/>
      <c r="R884" s="14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29"/>
      <c r="AL884" s="29"/>
      <c r="AM884" s="7"/>
      <c r="AN884" s="7"/>
      <c r="AO884" s="7"/>
      <c r="AP884" s="19"/>
      <c r="AQ884" s="19"/>
      <c r="AR884" s="19"/>
      <c r="AS884" s="14"/>
      <c r="AT884" s="19"/>
      <c r="AU884" s="19"/>
      <c r="AV884" s="19"/>
      <c r="AW884" s="14"/>
      <c r="AX884" s="19"/>
      <c r="AY884" s="19"/>
      <c r="AZ884" s="19"/>
      <c r="BA884" s="19"/>
      <c r="BB884" s="19"/>
      <c r="BC884" s="19"/>
      <c r="BD884" s="19"/>
      <c r="BE884" s="19"/>
      <c r="BF884" s="14"/>
      <c r="BG884" s="35" t="str">
        <f>IF(BB884&lt;&gt;"","&lt;a href='https://www.inaturalist.org/observations/"&amp;BB884&amp;" 'target='_blank' style='color: blue'&gt;iNaturalist Record: "&amp;BB884&amp;"&lt;/a&gt; ","")</f>
        <v/>
      </c>
      <c r="BH884" s="36" t="str">
        <f>IF(AT884&lt;&gt;"",AT884&amp;". ","")</f>
        <v/>
      </c>
      <c r="BI884" s="36" t="str">
        <f>IF(AV884&lt;&gt;"","Land use/disturbance history: "&amp;AV884&amp;". ","")</f>
        <v/>
      </c>
      <c r="BJ884" s="36" t="str">
        <f>IF(AW884&lt;&gt;"","Slope in degrees: "&amp;AW884&amp;". ","")</f>
        <v/>
      </c>
      <c r="BK884" s="36" t="str">
        <f>IF(AX884&lt;&gt;"","Slope aspect: "&amp;AX884&amp;". ","")</f>
        <v/>
      </c>
      <c r="BL884" s="36" t="str">
        <f>IF(AY884&lt;&gt;"","Soil description: "&amp;AY884&amp;". ","")</f>
        <v/>
      </c>
      <c r="BM884" s="36" t="str">
        <f>IF(BA884&lt;&gt;"","Terrain: "&amp;BA884&amp;". ","")</f>
        <v/>
      </c>
      <c r="BN884" s="36" t="str">
        <f t="shared" si="143"/>
        <v/>
      </c>
      <c r="BO884" t="str">
        <f t="shared" si="144"/>
        <v/>
      </c>
      <c r="BP884" t="str">
        <f>IF(BD884&lt;&gt;"","Permit: "&amp;BD884,"")</f>
        <v/>
      </c>
      <c r="BQ884" s="41" t="str">
        <f>IF(AA884="Abundant","Estimated frequency within viewshed: Abundant (&gt;500).",IF(AA884="Common","Estimated frequency within viewshed: Common (101-500).",IF(AA884="Frequent","Estimated frequency within viewshed: Frequent (11-100).",IF(AA884="Occasional","Estimated frequency within viewshed: Occasional (6-10).",IF(AA884="Rare","Estimated frequency within viewshed: Rare (1-5).","")))))</f>
        <v/>
      </c>
      <c r="BR884" s="41" t="str">
        <f>IF(B884&lt;&gt;"",B884&amp;". ","")</f>
        <v/>
      </c>
      <c r="BS884" s="41" t="str">
        <f>IF(M884="Same individual","Tissue sample collected.",IF(M884="Same population","Tissue sample collected from another individual in the same population.",""))</f>
        <v/>
      </c>
      <c r="BT884" s="41" t="str">
        <f>IF(R884&lt;&gt;"","Seed sample collected from "&amp;R884&amp;" plants within the same population.","")</f>
        <v/>
      </c>
      <c r="BU884" s="41" t="str">
        <f>IF(AB884&lt;&gt;"",AB884&amp;". ","")</f>
        <v/>
      </c>
      <c r="BV884" s="41" t="str">
        <f>IF(AE884&lt;&gt;"","Landowner: "&amp;AE884&amp;".","")</f>
        <v/>
      </c>
      <c r="BW884" s="41" t="str">
        <f>IF(AF884&lt;&gt;"","Element Occurrence ID: "&amp;AF884&amp;".","")</f>
        <v/>
      </c>
      <c r="BX884" s="41" t="str">
        <f t="shared" si="145"/>
        <v/>
      </c>
      <c r="BY884" t="str">
        <f t="shared" si="146"/>
        <v/>
      </c>
      <c r="BZ884" s="41" t="str">
        <f t="shared" si="147"/>
        <v/>
      </c>
      <c r="CA884" t="str">
        <f t="shared" si="148"/>
        <v/>
      </c>
      <c r="CB884" s="41" t="str">
        <f>IF(AU884&lt;&gt;"","Area immediately surrounding specimen: "&amp;AU884&amp;".","")</f>
        <v/>
      </c>
      <c r="CC884" s="41" t="str">
        <f>IF(T884&lt;&gt;"","Habit: "&amp;T884&amp;".","")</f>
        <v/>
      </c>
      <c r="CD884" s="41" t="str">
        <f>IF(U884&lt;&gt;"","Life history habit: "&amp;U884&amp;".","")</f>
        <v/>
      </c>
      <c r="CE884" s="41" t="str">
        <f>IF(V884&lt;&gt;"","Graminoid habit: "&amp;V884&amp;".","")</f>
        <v/>
      </c>
      <c r="CF884" s="41" t="str">
        <f>IF(W884&lt;&gt;"","Flower color: "&amp;W884&amp;".","")</f>
        <v/>
      </c>
      <c r="CG884" s="41" t="str">
        <f>IF(X884&lt;&gt;"","Height in centimeters: "&amp;X884&amp;".","")</f>
        <v/>
      </c>
      <c r="CH884" s="41" t="str">
        <f>IF(Y884&lt;&gt;"",Y884&amp;".","")</f>
        <v/>
      </c>
      <c r="CI884" s="41" t="str">
        <f t="shared" si="149"/>
        <v/>
      </c>
      <c r="CJ884" t="str">
        <f t="shared" si="150"/>
        <v/>
      </c>
      <c r="CK884" s="41" t="str">
        <f>IF(T884&lt;&gt;"","''habit'':"&amp;"''"&amp;T884&amp;"'',","")</f>
        <v/>
      </c>
      <c r="CL884" s="41" t="str">
        <f>IF(U884&lt;&gt;"","''life cycle habit'':"&amp;"''"&amp;U884&amp;"'',","")</f>
        <v/>
      </c>
      <c r="CM884" s="41" t="str">
        <f>IF(V884&lt;&gt;"","''graminoidHabit'':"&amp;"''"&amp;V884&amp;"'',","")</f>
        <v/>
      </c>
      <c r="CN884" s="41" t="str">
        <f>IF(W884&lt;&gt;"","''flower color'':"&amp;"''"&amp;W884&amp;"'',","")</f>
        <v/>
      </c>
      <c r="CO884" s="41" t="str">
        <f>IF(X884&lt;&gt;"","''heightInCentimeters'':"&amp;X884&amp;",","")</f>
        <v/>
      </c>
      <c r="CP884" s="41" t="str">
        <f>IF(Y884&lt;&gt;"",Y884,"")</f>
        <v/>
      </c>
      <c r="CQ884" s="41" t="str">
        <f t="shared" si="151"/>
        <v/>
      </c>
      <c r="CR884" s="42" t="str">
        <f t="shared" si="152"/>
        <v/>
      </c>
      <c r="CS884" t="str">
        <f t="shared" si="153"/>
        <v/>
      </c>
      <c r="CT884" t="str">
        <f>IF(L884="Y","tissue","")</f>
        <v/>
      </c>
      <c r="CU884" t="str">
        <f>IF(L884="Y","in collection","")</f>
        <v/>
      </c>
      <c r="CV884" t="str">
        <f>IF(L884="Y","dessicated","")</f>
        <v/>
      </c>
    </row>
    <row r="885" spans="1:100" ht="16.5" x14ac:dyDescent="0.3">
      <c r="A885" s="7"/>
      <c r="B885" s="19"/>
      <c r="C885" s="19"/>
      <c r="D885" s="19"/>
      <c r="E885" s="19"/>
      <c r="F885" s="19"/>
      <c r="G885" s="10"/>
      <c r="H885" s="14"/>
      <c r="I885" s="19"/>
      <c r="J885" s="19"/>
      <c r="K885" s="10"/>
      <c r="L885" s="19"/>
      <c r="M885" s="19"/>
      <c r="N885" s="19"/>
      <c r="O885" s="19"/>
      <c r="P885" s="19"/>
      <c r="Q885" s="24"/>
      <c r="R885" s="14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29"/>
      <c r="AL885" s="29"/>
      <c r="AM885" s="7"/>
      <c r="AN885" s="7"/>
      <c r="AO885" s="7"/>
      <c r="AP885" s="19"/>
      <c r="AQ885" s="19"/>
      <c r="AR885" s="19"/>
      <c r="AS885" s="14"/>
      <c r="AT885" s="19"/>
      <c r="AU885" s="19"/>
      <c r="AV885" s="19"/>
      <c r="AW885" s="14"/>
      <c r="AX885" s="19"/>
      <c r="AY885" s="19"/>
      <c r="AZ885" s="19"/>
      <c r="BA885" s="19"/>
      <c r="BB885" s="19"/>
      <c r="BC885" s="19"/>
      <c r="BD885" s="19"/>
      <c r="BE885" s="19"/>
      <c r="BF885" s="14"/>
      <c r="BG885" s="35" t="str">
        <f>IF(BB885&lt;&gt;"","&lt;a href='https://www.inaturalist.org/observations/"&amp;BB885&amp;" 'target='_blank' style='color: blue'&gt;iNaturalist Record: "&amp;BB885&amp;"&lt;/a&gt; ","")</f>
        <v/>
      </c>
      <c r="BH885" s="36" t="str">
        <f>IF(AT885&lt;&gt;"",AT885&amp;". ","")</f>
        <v/>
      </c>
      <c r="BI885" s="36" t="str">
        <f>IF(AV885&lt;&gt;"","Land use/disturbance history: "&amp;AV885&amp;". ","")</f>
        <v/>
      </c>
      <c r="BJ885" s="36" t="str">
        <f>IF(AW885&lt;&gt;"","Slope in degrees: "&amp;AW885&amp;". ","")</f>
        <v/>
      </c>
      <c r="BK885" s="36" t="str">
        <f>IF(AX885&lt;&gt;"","Slope aspect: "&amp;AX885&amp;". ","")</f>
        <v/>
      </c>
      <c r="BL885" s="36" t="str">
        <f>IF(AY885&lt;&gt;"","Soil description: "&amp;AY885&amp;". ","")</f>
        <v/>
      </c>
      <c r="BM885" s="36" t="str">
        <f>IF(BA885&lt;&gt;"","Terrain: "&amp;BA885&amp;". ","")</f>
        <v/>
      </c>
      <c r="BN885" s="36" t="str">
        <f t="shared" si="143"/>
        <v/>
      </c>
      <c r="BO885" t="str">
        <f t="shared" si="144"/>
        <v/>
      </c>
      <c r="BP885" t="str">
        <f>IF(BD885&lt;&gt;"","Permit: "&amp;BD885,"")</f>
        <v/>
      </c>
      <c r="BQ885" s="41" t="str">
        <f>IF(AA885="Abundant","Estimated frequency within viewshed: Abundant (&gt;500).",IF(AA885="Common","Estimated frequency within viewshed: Common (101-500).",IF(AA885="Frequent","Estimated frequency within viewshed: Frequent (11-100).",IF(AA885="Occasional","Estimated frequency within viewshed: Occasional (6-10).",IF(AA885="Rare","Estimated frequency within viewshed: Rare (1-5).","")))))</f>
        <v/>
      </c>
      <c r="BR885" s="41" t="str">
        <f>IF(B885&lt;&gt;"",B885&amp;". ","")</f>
        <v/>
      </c>
      <c r="BS885" s="41" t="str">
        <f>IF(M885="Same individual","Tissue sample collected.",IF(M885="Same population","Tissue sample collected from another individual in the same population.",""))</f>
        <v/>
      </c>
      <c r="BT885" s="41" t="str">
        <f>IF(R885&lt;&gt;"","Seed sample collected from "&amp;R885&amp;" plants within the same population.","")</f>
        <v/>
      </c>
      <c r="BU885" s="41" t="str">
        <f>IF(AB885&lt;&gt;"",AB885&amp;". ","")</f>
        <v/>
      </c>
      <c r="BV885" s="41" t="str">
        <f>IF(AE885&lt;&gt;"","Landowner: "&amp;AE885&amp;".","")</f>
        <v/>
      </c>
      <c r="BW885" s="41" t="str">
        <f>IF(AF885&lt;&gt;"","Element Occurrence ID: "&amp;AF885&amp;".","")</f>
        <v/>
      </c>
      <c r="BX885" s="41" t="str">
        <f t="shared" si="145"/>
        <v/>
      </c>
      <c r="BY885" t="str">
        <f t="shared" si="146"/>
        <v/>
      </c>
      <c r="BZ885" s="41" t="str">
        <f t="shared" si="147"/>
        <v/>
      </c>
      <c r="CA885" t="str">
        <f t="shared" si="148"/>
        <v/>
      </c>
      <c r="CB885" s="41" t="str">
        <f>IF(AU885&lt;&gt;"","Area immediately surrounding specimen: "&amp;AU885&amp;".","")</f>
        <v/>
      </c>
      <c r="CC885" s="41" t="str">
        <f>IF(T885&lt;&gt;"","Habit: "&amp;T885&amp;".","")</f>
        <v/>
      </c>
      <c r="CD885" s="41" t="str">
        <f>IF(U885&lt;&gt;"","Life history habit: "&amp;U885&amp;".","")</f>
        <v/>
      </c>
      <c r="CE885" s="41" t="str">
        <f>IF(V885&lt;&gt;"","Graminoid habit: "&amp;V885&amp;".","")</f>
        <v/>
      </c>
      <c r="CF885" s="41" t="str">
        <f>IF(W885&lt;&gt;"","Flower color: "&amp;W885&amp;".","")</f>
        <v/>
      </c>
      <c r="CG885" s="41" t="str">
        <f>IF(X885&lt;&gt;"","Height in centimeters: "&amp;X885&amp;".","")</f>
        <v/>
      </c>
      <c r="CH885" s="41" t="str">
        <f>IF(Y885&lt;&gt;"",Y885&amp;".","")</f>
        <v/>
      </c>
      <c r="CI885" s="41" t="str">
        <f t="shared" si="149"/>
        <v/>
      </c>
      <c r="CJ885" t="str">
        <f t="shared" si="150"/>
        <v/>
      </c>
      <c r="CK885" s="41" t="str">
        <f>IF(T885&lt;&gt;"","''habit'':"&amp;"''"&amp;T885&amp;"'',","")</f>
        <v/>
      </c>
      <c r="CL885" s="41" t="str">
        <f>IF(U885&lt;&gt;"","''life cycle habit'':"&amp;"''"&amp;U885&amp;"'',","")</f>
        <v/>
      </c>
      <c r="CM885" s="41" t="str">
        <f>IF(V885&lt;&gt;"","''graminoidHabit'':"&amp;"''"&amp;V885&amp;"'',","")</f>
        <v/>
      </c>
      <c r="CN885" s="41" t="str">
        <f>IF(W885&lt;&gt;"","''flower color'':"&amp;"''"&amp;W885&amp;"'',","")</f>
        <v/>
      </c>
      <c r="CO885" s="41" t="str">
        <f>IF(X885&lt;&gt;"","''heightInCentimeters'':"&amp;X885&amp;",","")</f>
        <v/>
      </c>
      <c r="CP885" s="41" t="str">
        <f>IF(Y885&lt;&gt;"",Y885,"")</f>
        <v/>
      </c>
      <c r="CQ885" s="41" t="str">
        <f t="shared" si="151"/>
        <v/>
      </c>
      <c r="CR885" s="42" t="str">
        <f t="shared" si="152"/>
        <v/>
      </c>
      <c r="CS885" t="str">
        <f t="shared" si="153"/>
        <v/>
      </c>
      <c r="CT885" t="str">
        <f>IF(L885="Y","tissue","")</f>
        <v/>
      </c>
      <c r="CU885" t="str">
        <f>IF(L885="Y","in collection","")</f>
        <v/>
      </c>
      <c r="CV885" t="str">
        <f>IF(L885="Y","dessicated","")</f>
        <v/>
      </c>
    </row>
    <row r="886" spans="1:100" ht="16.5" x14ac:dyDescent="0.3">
      <c r="A886" s="7"/>
      <c r="B886" s="19"/>
      <c r="C886" s="19"/>
      <c r="D886" s="19"/>
      <c r="E886" s="19"/>
      <c r="F886" s="19"/>
      <c r="G886" s="10"/>
      <c r="H886" s="14"/>
      <c r="I886" s="19"/>
      <c r="J886" s="19"/>
      <c r="K886" s="10"/>
      <c r="L886" s="19"/>
      <c r="M886" s="19"/>
      <c r="N886" s="19"/>
      <c r="O886" s="19"/>
      <c r="P886" s="19"/>
      <c r="Q886" s="24"/>
      <c r="R886" s="14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29"/>
      <c r="AL886" s="29"/>
      <c r="AM886" s="7"/>
      <c r="AN886" s="7"/>
      <c r="AO886" s="7"/>
      <c r="AP886" s="19"/>
      <c r="AQ886" s="19"/>
      <c r="AR886" s="19"/>
      <c r="AS886" s="14"/>
      <c r="AT886" s="19"/>
      <c r="AU886" s="19"/>
      <c r="AV886" s="19"/>
      <c r="AW886" s="14"/>
      <c r="AX886" s="19"/>
      <c r="AY886" s="19"/>
      <c r="AZ886" s="19"/>
      <c r="BA886" s="19"/>
      <c r="BB886" s="19"/>
      <c r="BC886" s="19"/>
      <c r="BD886" s="19"/>
      <c r="BE886" s="19"/>
      <c r="BF886" s="14"/>
      <c r="BG886" s="35" t="str">
        <f>IF(BB886&lt;&gt;"","&lt;a href='https://www.inaturalist.org/observations/"&amp;BB886&amp;" 'target='_blank' style='color: blue'&gt;iNaturalist Record: "&amp;BB886&amp;"&lt;/a&gt; ","")</f>
        <v/>
      </c>
      <c r="BH886" s="36" t="str">
        <f>IF(AT886&lt;&gt;"",AT886&amp;". ","")</f>
        <v/>
      </c>
      <c r="BI886" s="36" t="str">
        <f>IF(AV886&lt;&gt;"","Land use/disturbance history: "&amp;AV886&amp;". ","")</f>
        <v/>
      </c>
      <c r="BJ886" s="36" t="str">
        <f>IF(AW886&lt;&gt;"","Slope in degrees: "&amp;AW886&amp;". ","")</f>
        <v/>
      </c>
      <c r="BK886" s="36" t="str">
        <f>IF(AX886&lt;&gt;"","Slope aspect: "&amp;AX886&amp;". ","")</f>
        <v/>
      </c>
      <c r="BL886" s="36" t="str">
        <f>IF(AY886&lt;&gt;"","Soil description: "&amp;AY886&amp;". ","")</f>
        <v/>
      </c>
      <c r="BM886" s="36" t="str">
        <f>IF(BA886&lt;&gt;"","Terrain: "&amp;BA886&amp;". ","")</f>
        <v/>
      </c>
      <c r="BN886" s="36" t="str">
        <f t="shared" si="143"/>
        <v/>
      </c>
      <c r="BO886" t="str">
        <f t="shared" si="144"/>
        <v/>
      </c>
      <c r="BP886" t="str">
        <f>IF(BD886&lt;&gt;"","Permit: "&amp;BD886,"")</f>
        <v/>
      </c>
      <c r="BQ886" s="41" t="str">
        <f>IF(AA886="Abundant","Estimated frequency within viewshed: Abundant (&gt;500).",IF(AA886="Common","Estimated frequency within viewshed: Common (101-500).",IF(AA886="Frequent","Estimated frequency within viewshed: Frequent (11-100).",IF(AA886="Occasional","Estimated frequency within viewshed: Occasional (6-10).",IF(AA886="Rare","Estimated frequency within viewshed: Rare (1-5).","")))))</f>
        <v/>
      </c>
      <c r="BR886" s="41" t="str">
        <f>IF(B886&lt;&gt;"",B886&amp;". ","")</f>
        <v/>
      </c>
      <c r="BS886" s="41" t="str">
        <f>IF(M886="Same individual","Tissue sample collected.",IF(M886="Same population","Tissue sample collected from another individual in the same population.",""))</f>
        <v/>
      </c>
      <c r="BT886" s="41" t="str">
        <f>IF(R886&lt;&gt;"","Seed sample collected from "&amp;R886&amp;" plants within the same population.","")</f>
        <v/>
      </c>
      <c r="BU886" s="41" t="str">
        <f>IF(AB886&lt;&gt;"",AB886&amp;". ","")</f>
        <v/>
      </c>
      <c r="BV886" s="41" t="str">
        <f>IF(AE886&lt;&gt;"","Landowner: "&amp;AE886&amp;".","")</f>
        <v/>
      </c>
      <c r="BW886" s="41" t="str">
        <f>IF(AF886&lt;&gt;"","Element Occurrence ID: "&amp;AF886&amp;".","")</f>
        <v/>
      </c>
      <c r="BX886" s="41" t="str">
        <f t="shared" si="145"/>
        <v/>
      </c>
      <c r="BY886" t="str">
        <f t="shared" si="146"/>
        <v/>
      </c>
      <c r="BZ886" s="41" t="str">
        <f t="shared" si="147"/>
        <v/>
      </c>
      <c r="CA886" t="str">
        <f t="shared" si="148"/>
        <v/>
      </c>
      <c r="CB886" s="41" t="str">
        <f>IF(AU886&lt;&gt;"","Area immediately surrounding specimen: "&amp;AU886&amp;".","")</f>
        <v/>
      </c>
      <c r="CC886" s="41" t="str">
        <f>IF(T886&lt;&gt;"","Habit: "&amp;T886&amp;".","")</f>
        <v/>
      </c>
      <c r="CD886" s="41" t="str">
        <f>IF(U886&lt;&gt;"","Life history habit: "&amp;U886&amp;".","")</f>
        <v/>
      </c>
      <c r="CE886" s="41" t="str">
        <f>IF(V886&lt;&gt;"","Graminoid habit: "&amp;V886&amp;".","")</f>
        <v/>
      </c>
      <c r="CF886" s="41" t="str">
        <f>IF(W886&lt;&gt;"","Flower color: "&amp;W886&amp;".","")</f>
        <v/>
      </c>
      <c r="CG886" s="41" t="str">
        <f>IF(X886&lt;&gt;"","Height in centimeters: "&amp;X886&amp;".","")</f>
        <v/>
      </c>
      <c r="CH886" s="41" t="str">
        <f>IF(Y886&lt;&gt;"",Y886&amp;".","")</f>
        <v/>
      </c>
      <c r="CI886" s="41" t="str">
        <f t="shared" si="149"/>
        <v/>
      </c>
      <c r="CJ886" t="str">
        <f t="shared" si="150"/>
        <v/>
      </c>
      <c r="CK886" s="41" t="str">
        <f>IF(T886&lt;&gt;"","''habit'':"&amp;"''"&amp;T886&amp;"'',","")</f>
        <v/>
      </c>
      <c r="CL886" s="41" t="str">
        <f>IF(U886&lt;&gt;"","''life cycle habit'':"&amp;"''"&amp;U886&amp;"'',","")</f>
        <v/>
      </c>
      <c r="CM886" s="41" t="str">
        <f>IF(V886&lt;&gt;"","''graminoidHabit'':"&amp;"''"&amp;V886&amp;"'',","")</f>
        <v/>
      </c>
      <c r="CN886" s="41" t="str">
        <f>IF(W886&lt;&gt;"","''flower color'':"&amp;"''"&amp;W886&amp;"'',","")</f>
        <v/>
      </c>
      <c r="CO886" s="41" t="str">
        <f>IF(X886&lt;&gt;"","''heightInCentimeters'':"&amp;X886&amp;",","")</f>
        <v/>
      </c>
      <c r="CP886" s="41" t="str">
        <f>IF(Y886&lt;&gt;"",Y886,"")</f>
        <v/>
      </c>
      <c r="CQ886" s="41" t="str">
        <f t="shared" si="151"/>
        <v/>
      </c>
      <c r="CR886" s="42" t="str">
        <f t="shared" si="152"/>
        <v/>
      </c>
      <c r="CS886" t="str">
        <f t="shared" si="153"/>
        <v/>
      </c>
      <c r="CT886" t="str">
        <f>IF(L886="Y","tissue","")</f>
        <v/>
      </c>
      <c r="CU886" t="str">
        <f>IF(L886="Y","in collection","")</f>
        <v/>
      </c>
      <c r="CV886" t="str">
        <f>IF(L886="Y","dessicated","")</f>
        <v/>
      </c>
    </row>
    <row r="887" spans="1:100" ht="16.5" x14ac:dyDescent="0.3">
      <c r="A887" s="7"/>
      <c r="B887" s="19"/>
      <c r="C887" s="19"/>
      <c r="D887" s="19"/>
      <c r="E887" s="19"/>
      <c r="F887" s="19"/>
      <c r="G887" s="10"/>
      <c r="H887" s="14"/>
      <c r="I887" s="19"/>
      <c r="J887" s="19"/>
      <c r="K887" s="10"/>
      <c r="L887" s="19"/>
      <c r="M887" s="19"/>
      <c r="N887" s="19"/>
      <c r="O887" s="19"/>
      <c r="P887" s="19"/>
      <c r="Q887" s="24"/>
      <c r="R887" s="14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29"/>
      <c r="AL887" s="29"/>
      <c r="AM887" s="7"/>
      <c r="AN887" s="7"/>
      <c r="AO887" s="7"/>
      <c r="AP887" s="19"/>
      <c r="AQ887" s="19"/>
      <c r="AR887" s="19"/>
      <c r="AS887" s="14"/>
      <c r="AT887" s="19"/>
      <c r="AU887" s="19"/>
      <c r="AV887" s="19"/>
      <c r="AW887" s="14"/>
      <c r="AX887" s="19"/>
      <c r="AY887" s="19"/>
      <c r="AZ887" s="19"/>
      <c r="BA887" s="19"/>
      <c r="BB887" s="19"/>
      <c r="BC887" s="19"/>
      <c r="BD887" s="19"/>
      <c r="BE887" s="19"/>
      <c r="BF887" s="14"/>
      <c r="BG887" s="35" t="str">
        <f>IF(BB887&lt;&gt;"","&lt;a href='https://www.inaturalist.org/observations/"&amp;BB887&amp;" 'target='_blank' style='color: blue'&gt;iNaturalist Record: "&amp;BB887&amp;"&lt;/a&gt; ","")</f>
        <v/>
      </c>
      <c r="BH887" s="36" t="str">
        <f>IF(AT887&lt;&gt;"",AT887&amp;". ","")</f>
        <v/>
      </c>
      <c r="BI887" s="36" t="str">
        <f>IF(AV887&lt;&gt;"","Land use/disturbance history: "&amp;AV887&amp;". ","")</f>
        <v/>
      </c>
      <c r="BJ887" s="36" t="str">
        <f>IF(AW887&lt;&gt;"","Slope in degrees: "&amp;AW887&amp;". ","")</f>
        <v/>
      </c>
      <c r="BK887" s="36" t="str">
        <f>IF(AX887&lt;&gt;"","Slope aspect: "&amp;AX887&amp;". ","")</f>
        <v/>
      </c>
      <c r="BL887" s="36" t="str">
        <f>IF(AY887&lt;&gt;"","Soil description: "&amp;AY887&amp;". ","")</f>
        <v/>
      </c>
      <c r="BM887" s="36" t="str">
        <f>IF(BA887&lt;&gt;"","Terrain: "&amp;BA887&amp;". ","")</f>
        <v/>
      </c>
      <c r="BN887" s="36" t="str">
        <f t="shared" si="143"/>
        <v/>
      </c>
      <c r="BO887" t="str">
        <f t="shared" si="144"/>
        <v/>
      </c>
      <c r="BP887" t="str">
        <f>IF(BD887&lt;&gt;"","Permit: "&amp;BD887,"")</f>
        <v/>
      </c>
      <c r="BQ887" s="41" t="str">
        <f>IF(AA887="Abundant","Estimated frequency within viewshed: Abundant (&gt;500).",IF(AA887="Common","Estimated frequency within viewshed: Common (101-500).",IF(AA887="Frequent","Estimated frequency within viewshed: Frequent (11-100).",IF(AA887="Occasional","Estimated frequency within viewshed: Occasional (6-10).",IF(AA887="Rare","Estimated frequency within viewshed: Rare (1-5).","")))))</f>
        <v/>
      </c>
      <c r="BR887" s="41" t="str">
        <f>IF(B887&lt;&gt;"",B887&amp;". ","")</f>
        <v/>
      </c>
      <c r="BS887" s="41" t="str">
        <f>IF(M887="Same individual","Tissue sample collected.",IF(M887="Same population","Tissue sample collected from another individual in the same population.",""))</f>
        <v/>
      </c>
      <c r="BT887" s="41" t="str">
        <f>IF(R887&lt;&gt;"","Seed sample collected from "&amp;R887&amp;" plants within the same population.","")</f>
        <v/>
      </c>
      <c r="BU887" s="41" t="str">
        <f>IF(AB887&lt;&gt;"",AB887&amp;". ","")</f>
        <v/>
      </c>
      <c r="BV887" s="41" t="str">
        <f>IF(AE887&lt;&gt;"","Landowner: "&amp;AE887&amp;".","")</f>
        <v/>
      </c>
      <c r="BW887" s="41" t="str">
        <f>IF(AF887&lt;&gt;"","Element Occurrence ID: "&amp;AF887&amp;".","")</f>
        <v/>
      </c>
      <c r="BX887" s="41" t="str">
        <f t="shared" si="145"/>
        <v/>
      </c>
      <c r="BY887" t="str">
        <f t="shared" si="146"/>
        <v/>
      </c>
      <c r="BZ887" s="41" t="str">
        <f t="shared" si="147"/>
        <v/>
      </c>
      <c r="CA887" t="str">
        <f t="shared" si="148"/>
        <v/>
      </c>
      <c r="CB887" s="41" t="str">
        <f>IF(AU887&lt;&gt;"","Area immediately surrounding specimen: "&amp;AU887&amp;".","")</f>
        <v/>
      </c>
      <c r="CC887" s="41" t="str">
        <f>IF(T887&lt;&gt;"","Habit: "&amp;T887&amp;".","")</f>
        <v/>
      </c>
      <c r="CD887" s="41" t="str">
        <f>IF(U887&lt;&gt;"","Life history habit: "&amp;U887&amp;".","")</f>
        <v/>
      </c>
      <c r="CE887" s="41" t="str">
        <f>IF(V887&lt;&gt;"","Graminoid habit: "&amp;V887&amp;".","")</f>
        <v/>
      </c>
      <c r="CF887" s="41" t="str">
        <f>IF(W887&lt;&gt;"","Flower color: "&amp;W887&amp;".","")</f>
        <v/>
      </c>
      <c r="CG887" s="41" t="str">
        <f>IF(X887&lt;&gt;"","Height in centimeters: "&amp;X887&amp;".","")</f>
        <v/>
      </c>
      <c r="CH887" s="41" t="str">
        <f>IF(Y887&lt;&gt;"",Y887&amp;".","")</f>
        <v/>
      </c>
      <c r="CI887" s="41" t="str">
        <f t="shared" si="149"/>
        <v/>
      </c>
      <c r="CJ887" t="str">
        <f t="shared" si="150"/>
        <v/>
      </c>
      <c r="CK887" s="41" t="str">
        <f>IF(T887&lt;&gt;"","''habit'':"&amp;"''"&amp;T887&amp;"'',","")</f>
        <v/>
      </c>
      <c r="CL887" s="41" t="str">
        <f>IF(U887&lt;&gt;"","''life cycle habit'':"&amp;"''"&amp;U887&amp;"'',","")</f>
        <v/>
      </c>
      <c r="CM887" s="41" t="str">
        <f>IF(V887&lt;&gt;"","''graminoidHabit'':"&amp;"''"&amp;V887&amp;"'',","")</f>
        <v/>
      </c>
      <c r="CN887" s="41" t="str">
        <f>IF(W887&lt;&gt;"","''flower color'':"&amp;"''"&amp;W887&amp;"'',","")</f>
        <v/>
      </c>
      <c r="CO887" s="41" t="str">
        <f>IF(X887&lt;&gt;"","''heightInCentimeters'':"&amp;X887&amp;",","")</f>
        <v/>
      </c>
      <c r="CP887" s="41" t="str">
        <f>IF(Y887&lt;&gt;"",Y887,"")</f>
        <v/>
      </c>
      <c r="CQ887" s="41" t="str">
        <f t="shared" si="151"/>
        <v/>
      </c>
      <c r="CR887" s="42" t="str">
        <f t="shared" si="152"/>
        <v/>
      </c>
      <c r="CS887" t="str">
        <f t="shared" si="153"/>
        <v/>
      </c>
      <c r="CT887" t="str">
        <f>IF(L887="Y","tissue","")</f>
        <v/>
      </c>
      <c r="CU887" t="str">
        <f>IF(L887="Y","in collection","")</f>
        <v/>
      </c>
      <c r="CV887" t="str">
        <f>IF(L887="Y","dessicated","")</f>
        <v/>
      </c>
    </row>
    <row r="888" spans="1:100" ht="16.5" x14ac:dyDescent="0.3">
      <c r="A888" s="7"/>
      <c r="B888" s="19"/>
      <c r="C888" s="19"/>
      <c r="D888" s="19"/>
      <c r="E888" s="19"/>
      <c r="F888" s="19"/>
      <c r="G888" s="10"/>
      <c r="H888" s="14"/>
      <c r="I888" s="19"/>
      <c r="J888" s="19"/>
      <c r="K888" s="10"/>
      <c r="L888" s="19"/>
      <c r="M888" s="19"/>
      <c r="N888" s="19"/>
      <c r="O888" s="19"/>
      <c r="P888" s="19"/>
      <c r="Q888" s="24"/>
      <c r="R888" s="14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29"/>
      <c r="AL888" s="29"/>
      <c r="AM888" s="7"/>
      <c r="AN888" s="7"/>
      <c r="AO888" s="7"/>
      <c r="AP888" s="19"/>
      <c r="AQ888" s="19"/>
      <c r="AR888" s="19"/>
      <c r="AS888" s="14"/>
      <c r="AT888" s="19"/>
      <c r="AU888" s="19"/>
      <c r="AV888" s="19"/>
      <c r="AW888" s="14"/>
      <c r="AX888" s="19"/>
      <c r="AY888" s="19"/>
      <c r="AZ888" s="19"/>
      <c r="BA888" s="19"/>
      <c r="BB888" s="19"/>
      <c r="BC888" s="19"/>
      <c r="BD888" s="19"/>
      <c r="BE888" s="19"/>
      <c r="BF888" s="14"/>
      <c r="BG888" s="35" t="str">
        <f>IF(BB888&lt;&gt;"","&lt;a href='https://www.inaturalist.org/observations/"&amp;BB888&amp;" 'target='_blank' style='color: blue'&gt;iNaturalist Record: "&amp;BB888&amp;"&lt;/a&gt; ","")</f>
        <v/>
      </c>
      <c r="BH888" s="36" t="str">
        <f>IF(AT888&lt;&gt;"",AT888&amp;". ","")</f>
        <v/>
      </c>
      <c r="BI888" s="36" t="str">
        <f>IF(AV888&lt;&gt;"","Land use/disturbance history: "&amp;AV888&amp;". ","")</f>
        <v/>
      </c>
      <c r="BJ888" s="36" t="str">
        <f>IF(AW888&lt;&gt;"","Slope in degrees: "&amp;AW888&amp;". ","")</f>
        <v/>
      </c>
      <c r="BK888" s="36" t="str">
        <f>IF(AX888&lt;&gt;"","Slope aspect: "&amp;AX888&amp;". ","")</f>
        <v/>
      </c>
      <c r="BL888" s="36" t="str">
        <f>IF(AY888&lt;&gt;"","Soil description: "&amp;AY888&amp;". ","")</f>
        <v/>
      </c>
      <c r="BM888" s="36" t="str">
        <f>IF(BA888&lt;&gt;"","Terrain: "&amp;BA888&amp;". ","")</f>
        <v/>
      </c>
      <c r="BN888" s="36" t="str">
        <f t="shared" si="143"/>
        <v/>
      </c>
      <c r="BO888" t="str">
        <f t="shared" si="144"/>
        <v/>
      </c>
      <c r="BP888" t="str">
        <f>IF(BD888&lt;&gt;"","Permit: "&amp;BD888,"")</f>
        <v/>
      </c>
      <c r="BQ888" s="41" t="str">
        <f>IF(AA888="Abundant","Estimated frequency within viewshed: Abundant (&gt;500).",IF(AA888="Common","Estimated frequency within viewshed: Common (101-500).",IF(AA888="Frequent","Estimated frequency within viewshed: Frequent (11-100).",IF(AA888="Occasional","Estimated frequency within viewshed: Occasional (6-10).",IF(AA888="Rare","Estimated frequency within viewshed: Rare (1-5).","")))))</f>
        <v/>
      </c>
      <c r="BR888" s="41" t="str">
        <f>IF(B888&lt;&gt;"",B888&amp;". ","")</f>
        <v/>
      </c>
      <c r="BS888" s="41" t="str">
        <f>IF(M888="Same individual","Tissue sample collected.",IF(M888="Same population","Tissue sample collected from another individual in the same population.",""))</f>
        <v/>
      </c>
      <c r="BT888" s="41" t="str">
        <f>IF(R888&lt;&gt;"","Seed sample collected from "&amp;R888&amp;" plants within the same population.","")</f>
        <v/>
      </c>
      <c r="BU888" s="41" t="str">
        <f>IF(AB888&lt;&gt;"",AB888&amp;". ","")</f>
        <v/>
      </c>
      <c r="BV888" s="41" t="str">
        <f>IF(AE888&lt;&gt;"","Landowner: "&amp;AE888&amp;".","")</f>
        <v/>
      </c>
      <c r="BW888" s="41" t="str">
        <f>IF(AF888&lt;&gt;"","Element Occurrence ID: "&amp;AF888&amp;".","")</f>
        <v/>
      </c>
      <c r="BX888" s="41" t="str">
        <f t="shared" si="145"/>
        <v/>
      </c>
      <c r="BY888" t="str">
        <f t="shared" si="146"/>
        <v/>
      </c>
      <c r="BZ888" s="41" t="str">
        <f t="shared" si="147"/>
        <v/>
      </c>
      <c r="CA888" t="str">
        <f t="shared" si="148"/>
        <v/>
      </c>
      <c r="CB888" s="41" t="str">
        <f>IF(AU888&lt;&gt;"","Area immediately surrounding specimen: "&amp;AU888&amp;".","")</f>
        <v/>
      </c>
      <c r="CC888" s="41" t="str">
        <f>IF(T888&lt;&gt;"","Habit: "&amp;T888&amp;".","")</f>
        <v/>
      </c>
      <c r="CD888" s="41" t="str">
        <f>IF(U888&lt;&gt;"","Life history habit: "&amp;U888&amp;".","")</f>
        <v/>
      </c>
      <c r="CE888" s="41" t="str">
        <f>IF(V888&lt;&gt;"","Graminoid habit: "&amp;V888&amp;".","")</f>
        <v/>
      </c>
      <c r="CF888" s="41" t="str">
        <f>IF(W888&lt;&gt;"","Flower color: "&amp;W888&amp;".","")</f>
        <v/>
      </c>
      <c r="CG888" s="41" t="str">
        <f>IF(X888&lt;&gt;"","Height in centimeters: "&amp;X888&amp;".","")</f>
        <v/>
      </c>
      <c r="CH888" s="41" t="str">
        <f>IF(Y888&lt;&gt;"",Y888&amp;".","")</f>
        <v/>
      </c>
      <c r="CI888" s="41" t="str">
        <f t="shared" si="149"/>
        <v/>
      </c>
      <c r="CJ888" t="str">
        <f t="shared" si="150"/>
        <v/>
      </c>
      <c r="CK888" s="41" t="str">
        <f>IF(T888&lt;&gt;"","''habit'':"&amp;"''"&amp;T888&amp;"'',","")</f>
        <v/>
      </c>
      <c r="CL888" s="41" t="str">
        <f>IF(U888&lt;&gt;"","''life cycle habit'':"&amp;"''"&amp;U888&amp;"'',","")</f>
        <v/>
      </c>
      <c r="CM888" s="41" t="str">
        <f>IF(V888&lt;&gt;"","''graminoidHabit'':"&amp;"''"&amp;V888&amp;"'',","")</f>
        <v/>
      </c>
      <c r="CN888" s="41" t="str">
        <f>IF(W888&lt;&gt;"","''flower color'':"&amp;"''"&amp;W888&amp;"'',","")</f>
        <v/>
      </c>
      <c r="CO888" s="41" t="str">
        <f>IF(X888&lt;&gt;"","''heightInCentimeters'':"&amp;X888&amp;",","")</f>
        <v/>
      </c>
      <c r="CP888" s="41" t="str">
        <f>IF(Y888&lt;&gt;"",Y888,"")</f>
        <v/>
      </c>
      <c r="CQ888" s="41" t="str">
        <f t="shared" si="151"/>
        <v/>
      </c>
      <c r="CR888" s="42" t="str">
        <f t="shared" si="152"/>
        <v/>
      </c>
      <c r="CS888" t="str">
        <f t="shared" si="153"/>
        <v/>
      </c>
      <c r="CT888" t="str">
        <f>IF(L888="Y","tissue","")</f>
        <v/>
      </c>
      <c r="CU888" t="str">
        <f>IF(L888="Y","in collection","")</f>
        <v/>
      </c>
      <c r="CV888" t="str">
        <f>IF(L888="Y","dessicated","")</f>
        <v/>
      </c>
    </row>
    <row r="889" spans="1:100" ht="16.5" x14ac:dyDescent="0.3">
      <c r="A889" s="7"/>
      <c r="B889" s="19"/>
      <c r="C889" s="19"/>
      <c r="D889" s="19"/>
      <c r="E889" s="19"/>
      <c r="F889" s="19"/>
      <c r="G889" s="10"/>
      <c r="H889" s="14"/>
      <c r="I889" s="19"/>
      <c r="J889" s="19"/>
      <c r="K889" s="10"/>
      <c r="L889" s="19"/>
      <c r="M889" s="19"/>
      <c r="N889" s="19"/>
      <c r="O889" s="19"/>
      <c r="P889" s="19"/>
      <c r="Q889" s="24"/>
      <c r="R889" s="14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29"/>
      <c r="AL889" s="29"/>
      <c r="AM889" s="7"/>
      <c r="AN889" s="7"/>
      <c r="AO889" s="7"/>
      <c r="AP889" s="19"/>
      <c r="AQ889" s="19"/>
      <c r="AR889" s="19"/>
      <c r="AS889" s="14"/>
      <c r="AT889" s="19"/>
      <c r="AU889" s="19"/>
      <c r="AV889" s="19"/>
      <c r="AW889" s="14"/>
      <c r="AX889" s="19"/>
      <c r="AY889" s="19"/>
      <c r="AZ889" s="19"/>
      <c r="BA889" s="19"/>
      <c r="BB889" s="19"/>
      <c r="BC889" s="19"/>
      <c r="BD889" s="19"/>
      <c r="BE889" s="19"/>
      <c r="BF889" s="14"/>
      <c r="BG889" s="35" t="str">
        <f>IF(BB889&lt;&gt;"","&lt;a href='https://www.inaturalist.org/observations/"&amp;BB889&amp;" 'target='_blank' style='color: blue'&gt;iNaturalist Record: "&amp;BB889&amp;"&lt;/a&gt; ","")</f>
        <v/>
      </c>
      <c r="BH889" s="36" t="str">
        <f>IF(AT889&lt;&gt;"",AT889&amp;". ","")</f>
        <v/>
      </c>
      <c r="BI889" s="36" t="str">
        <f>IF(AV889&lt;&gt;"","Land use/disturbance history: "&amp;AV889&amp;". ","")</f>
        <v/>
      </c>
      <c r="BJ889" s="36" t="str">
        <f>IF(AW889&lt;&gt;"","Slope in degrees: "&amp;AW889&amp;". ","")</f>
        <v/>
      </c>
      <c r="BK889" s="36" t="str">
        <f>IF(AX889&lt;&gt;"","Slope aspect: "&amp;AX889&amp;". ","")</f>
        <v/>
      </c>
      <c r="BL889" s="36" t="str">
        <f>IF(AY889&lt;&gt;"","Soil description: "&amp;AY889&amp;". ","")</f>
        <v/>
      </c>
      <c r="BM889" s="36" t="str">
        <f>IF(BA889&lt;&gt;"","Terrain: "&amp;BA889&amp;". ","")</f>
        <v/>
      </c>
      <c r="BN889" s="36" t="str">
        <f t="shared" si="143"/>
        <v/>
      </c>
      <c r="BO889" t="str">
        <f t="shared" si="144"/>
        <v/>
      </c>
      <c r="BP889" t="str">
        <f>IF(BD889&lt;&gt;"","Permit: "&amp;BD889,"")</f>
        <v/>
      </c>
      <c r="BQ889" s="41" t="str">
        <f>IF(AA889="Abundant","Estimated frequency within viewshed: Abundant (&gt;500).",IF(AA889="Common","Estimated frequency within viewshed: Common (101-500).",IF(AA889="Frequent","Estimated frequency within viewshed: Frequent (11-100).",IF(AA889="Occasional","Estimated frequency within viewshed: Occasional (6-10).",IF(AA889="Rare","Estimated frequency within viewshed: Rare (1-5).","")))))</f>
        <v/>
      </c>
      <c r="BR889" s="41" t="str">
        <f>IF(B889&lt;&gt;"",B889&amp;". ","")</f>
        <v/>
      </c>
      <c r="BS889" s="41" t="str">
        <f>IF(M889="Same individual","Tissue sample collected.",IF(M889="Same population","Tissue sample collected from another individual in the same population.",""))</f>
        <v/>
      </c>
      <c r="BT889" s="41" t="str">
        <f>IF(R889&lt;&gt;"","Seed sample collected from "&amp;R889&amp;" plants within the same population.","")</f>
        <v/>
      </c>
      <c r="BU889" s="41" t="str">
        <f>IF(AB889&lt;&gt;"",AB889&amp;". ","")</f>
        <v/>
      </c>
      <c r="BV889" s="41" t="str">
        <f>IF(AE889&lt;&gt;"","Landowner: "&amp;AE889&amp;".","")</f>
        <v/>
      </c>
      <c r="BW889" s="41" t="str">
        <f>IF(AF889&lt;&gt;"","Element Occurrence ID: "&amp;AF889&amp;".","")</f>
        <v/>
      </c>
      <c r="BX889" s="41" t="str">
        <f t="shared" si="145"/>
        <v/>
      </c>
      <c r="BY889" t="str">
        <f t="shared" si="146"/>
        <v/>
      </c>
      <c r="BZ889" s="41" t="str">
        <f t="shared" si="147"/>
        <v/>
      </c>
      <c r="CA889" t="str">
        <f t="shared" si="148"/>
        <v/>
      </c>
      <c r="CB889" s="41" t="str">
        <f>IF(AU889&lt;&gt;"","Area immediately surrounding specimen: "&amp;AU889&amp;".","")</f>
        <v/>
      </c>
      <c r="CC889" s="41" t="str">
        <f>IF(T889&lt;&gt;"","Habit: "&amp;T889&amp;".","")</f>
        <v/>
      </c>
      <c r="CD889" s="41" t="str">
        <f>IF(U889&lt;&gt;"","Life history habit: "&amp;U889&amp;".","")</f>
        <v/>
      </c>
      <c r="CE889" s="41" t="str">
        <f>IF(V889&lt;&gt;"","Graminoid habit: "&amp;V889&amp;".","")</f>
        <v/>
      </c>
      <c r="CF889" s="41" t="str">
        <f>IF(W889&lt;&gt;"","Flower color: "&amp;W889&amp;".","")</f>
        <v/>
      </c>
      <c r="CG889" s="41" t="str">
        <f>IF(X889&lt;&gt;"","Height in centimeters: "&amp;X889&amp;".","")</f>
        <v/>
      </c>
      <c r="CH889" s="41" t="str">
        <f>IF(Y889&lt;&gt;"",Y889&amp;".","")</f>
        <v/>
      </c>
      <c r="CI889" s="41" t="str">
        <f t="shared" si="149"/>
        <v/>
      </c>
      <c r="CJ889" t="str">
        <f t="shared" si="150"/>
        <v/>
      </c>
      <c r="CK889" s="41" t="str">
        <f>IF(T889&lt;&gt;"","''habit'':"&amp;"''"&amp;T889&amp;"'',","")</f>
        <v/>
      </c>
      <c r="CL889" s="41" t="str">
        <f>IF(U889&lt;&gt;"","''life cycle habit'':"&amp;"''"&amp;U889&amp;"'',","")</f>
        <v/>
      </c>
      <c r="CM889" s="41" t="str">
        <f>IF(V889&lt;&gt;"","''graminoidHabit'':"&amp;"''"&amp;V889&amp;"'',","")</f>
        <v/>
      </c>
      <c r="CN889" s="41" t="str">
        <f>IF(W889&lt;&gt;"","''flower color'':"&amp;"''"&amp;W889&amp;"'',","")</f>
        <v/>
      </c>
      <c r="CO889" s="41" t="str">
        <f>IF(X889&lt;&gt;"","''heightInCentimeters'':"&amp;X889&amp;",","")</f>
        <v/>
      </c>
      <c r="CP889" s="41" t="str">
        <f>IF(Y889&lt;&gt;"",Y889,"")</f>
        <v/>
      </c>
      <c r="CQ889" s="41" t="str">
        <f t="shared" si="151"/>
        <v/>
      </c>
      <c r="CR889" s="42" t="str">
        <f t="shared" si="152"/>
        <v/>
      </c>
      <c r="CS889" t="str">
        <f t="shared" si="153"/>
        <v/>
      </c>
      <c r="CT889" t="str">
        <f>IF(L889="Y","tissue","")</f>
        <v/>
      </c>
      <c r="CU889" t="str">
        <f>IF(L889="Y","in collection","")</f>
        <v/>
      </c>
      <c r="CV889" t="str">
        <f>IF(L889="Y","dessicated","")</f>
        <v/>
      </c>
    </row>
    <row r="890" spans="1:100" ht="16.5" x14ac:dyDescent="0.3">
      <c r="A890" s="7"/>
      <c r="B890" s="19"/>
      <c r="C890" s="19"/>
      <c r="D890" s="19"/>
      <c r="E890" s="19"/>
      <c r="F890" s="19"/>
      <c r="G890" s="10"/>
      <c r="H890" s="14"/>
      <c r="I890" s="19"/>
      <c r="J890" s="19"/>
      <c r="K890" s="10"/>
      <c r="L890" s="19"/>
      <c r="M890" s="19"/>
      <c r="N890" s="19"/>
      <c r="O890" s="19"/>
      <c r="P890" s="19"/>
      <c r="Q890" s="24"/>
      <c r="R890" s="14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29"/>
      <c r="AL890" s="29"/>
      <c r="AM890" s="7"/>
      <c r="AN890" s="7"/>
      <c r="AO890" s="7"/>
      <c r="AP890" s="19"/>
      <c r="AQ890" s="19"/>
      <c r="AR890" s="19"/>
      <c r="AS890" s="14"/>
      <c r="AT890" s="19"/>
      <c r="AU890" s="19"/>
      <c r="AV890" s="19"/>
      <c r="AW890" s="14"/>
      <c r="AX890" s="19"/>
      <c r="AY890" s="19"/>
      <c r="AZ890" s="19"/>
      <c r="BA890" s="19"/>
      <c r="BB890" s="19"/>
      <c r="BC890" s="19"/>
      <c r="BD890" s="19"/>
      <c r="BE890" s="19"/>
      <c r="BF890" s="14"/>
      <c r="BG890" s="35" t="str">
        <f>IF(BB890&lt;&gt;"","&lt;a href='https://www.inaturalist.org/observations/"&amp;BB890&amp;" 'target='_blank' style='color: blue'&gt;iNaturalist Record: "&amp;BB890&amp;"&lt;/a&gt; ","")</f>
        <v/>
      </c>
      <c r="BH890" s="36" t="str">
        <f>IF(AT890&lt;&gt;"",AT890&amp;". ","")</f>
        <v/>
      </c>
      <c r="BI890" s="36" t="str">
        <f>IF(AV890&lt;&gt;"","Land use/disturbance history: "&amp;AV890&amp;". ","")</f>
        <v/>
      </c>
      <c r="BJ890" s="36" t="str">
        <f>IF(AW890&lt;&gt;"","Slope in degrees: "&amp;AW890&amp;". ","")</f>
        <v/>
      </c>
      <c r="BK890" s="36" t="str">
        <f>IF(AX890&lt;&gt;"","Slope aspect: "&amp;AX890&amp;". ","")</f>
        <v/>
      </c>
      <c r="BL890" s="36" t="str">
        <f>IF(AY890&lt;&gt;"","Soil description: "&amp;AY890&amp;". ","")</f>
        <v/>
      </c>
      <c r="BM890" s="36" t="str">
        <f>IF(BA890&lt;&gt;"","Terrain: "&amp;BA890&amp;". ","")</f>
        <v/>
      </c>
      <c r="BN890" s="36" t="str">
        <f t="shared" si="143"/>
        <v/>
      </c>
      <c r="BO890" t="str">
        <f t="shared" si="144"/>
        <v/>
      </c>
      <c r="BP890" t="str">
        <f>IF(BD890&lt;&gt;"","Permit: "&amp;BD890,"")</f>
        <v/>
      </c>
      <c r="BQ890" s="41" t="str">
        <f>IF(AA890="Abundant","Estimated frequency within viewshed: Abundant (&gt;500).",IF(AA890="Common","Estimated frequency within viewshed: Common (101-500).",IF(AA890="Frequent","Estimated frequency within viewshed: Frequent (11-100).",IF(AA890="Occasional","Estimated frequency within viewshed: Occasional (6-10).",IF(AA890="Rare","Estimated frequency within viewshed: Rare (1-5).","")))))</f>
        <v/>
      </c>
      <c r="BR890" s="41" t="str">
        <f>IF(B890&lt;&gt;"",B890&amp;". ","")</f>
        <v/>
      </c>
      <c r="BS890" s="41" t="str">
        <f>IF(M890="Same individual","Tissue sample collected.",IF(M890="Same population","Tissue sample collected from another individual in the same population.",""))</f>
        <v/>
      </c>
      <c r="BT890" s="41" t="str">
        <f>IF(R890&lt;&gt;"","Seed sample collected from "&amp;R890&amp;" plants within the same population.","")</f>
        <v/>
      </c>
      <c r="BU890" s="41" t="str">
        <f>IF(AB890&lt;&gt;"",AB890&amp;". ","")</f>
        <v/>
      </c>
      <c r="BV890" s="41" t="str">
        <f>IF(AE890&lt;&gt;"","Landowner: "&amp;AE890&amp;".","")</f>
        <v/>
      </c>
      <c r="BW890" s="41" t="str">
        <f>IF(AF890&lt;&gt;"","Element Occurrence ID: "&amp;AF890&amp;".","")</f>
        <v/>
      </c>
      <c r="BX890" s="41" t="str">
        <f t="shared" si="145"/>
        <v/>
      </c>
      <c r="BY890" t="str">
        <f t="shared" si="146"/>
        <v/>
      </c>
      <c r="BZ890" s="41" t="str">
        <f t="shared" si="147"/>
        <v/>
      </c>
      <c r="CA890" t="str">
        <f t="shared" si="148"/>
        <v/>
      </c>
      <c r="CB890" s="41" t="str">
        <f>IF(AU890&lt;&gt;"","Area immediately surrounding specimen: "&amp;AU890&amp;".","")</f>
        <v/>
      </c>
      <c r="CC890" s="41" t="str">
        <f>IF(T890&lt;&gt;"","Habit: "&amp;T890&amp;".","")</f>
        <v/>
      </c>
      <c r="CD890" s="41" t="str">
        <f>IF(U890&lt;&gt;"","Life history habit: "&amp;U890&amp;".","")</f>
        <v/>
      </c>
      <c r="CE890" s="41" t="str">
        <f>IF(V890&lt;&gt;"","Graminoid habit: "&amp;V890&amp;".","")</f>
        <v/>
      </c>
      <c r="CF890" s="41" t="str">
        <f>IF(W890&lt;&gt;"","Flower color: "&amp;W890&amp;".","")</f>
        <v/>
      </c>
      <c r="CG890" s="41" t="str">
        <f>IF(X890&lt;&gt;"","Height in centimeters: "&amp;X890&amp;".","")</f>
        <v/>
      </c>
      <c r="CH890" s="41" t="str">
        <f>IF(Y890&lt;&gt;"",Y890&amp;".","")</f>
        <v/>
      </c>
      <c r="CI890" s="41" t="str">
        <f t="shared" si="149"/>
        <v/>
      </c>
      <c r="CJ890" t="str">
        <f t="shared" si="150"/>
        <v/>
      </c>
      <c r="CK890" s="41" t="str">
        <f>IF(T890&lt;&gt;"","''habit'':"&amp;"''"&amp;T890&amp;"'',","")</f>
        <v/>
      </c>
      <c r="CL890" s="41" t="str">
        <f>IF(U890&lt;&gt;"","''life cycle habit'':"&amp;"''"&amp;U890&amp;"'',","")</f>
        <v/>
      </c>
      <c r="CM890" s="41" t="str">
        <f>IF(V890&lt;&gt;"","''graminoidHabit'':"&amp;"''"&amp;V890&amp;"'',","")</f>
        <v/>
      </c>
      <c r="CN890" s="41" t="str">
        <f>IF(W890&lt;&gt;"","''flower color'':"&amp;"''"&amp;W890&amp;"'',","")</f>
        <v/>
      </c>
      <c r="CO890" s="41" t="str">
        <f>IF(X890&lt;&gt;"","''heightInCentimeters'':"&amp;X890&amp;",","")</f>
        <v/>
      </c>
      <c r="CP890" s="41" t="str">
        <f>IF(Y890&lt;&gt;"",Y890,"")</f>
        <v/>
      </c>
      <c r="CQ890" s="41" t="str">
        <f t="shared" si="151"/>
        <v/>
      </c>
      <c r="CR890" s="42" t="str">
        <f t="shared" si="152"/>
        <v/>
      </c>
      <c r="CS890" t="str">
        <f t="shared" si="153"/>
        <v/>
      </c>
      <c r="CT890" t="str">
        <f>IF(L890="Y","tissue","")</f>
        <v/>
      </c>
      <c r="CU890" t="str">
        <f>IF(L890="Y","in collection","")</f>
        <v/>
      </c>
      <c r="CV890" t="str">
        <f>IF(L890="Y","dessicated","")</f>
        <v/>
      </c>
    </row>
    <row r="891" spans="1:100" ht="16.5" x14ac:dyDescent="0.3">
      <c r="A891" s="7"/>
      <c r="B891" s="19"/>
      <c r="C891" s="19"/>
      <c r="D891" s="19"/>
      <c r="E891" s="19"/>
      <c r="F891" s="19"/>
      <c r="G891" s="10"/>
      <c r="H891" s="14"/>
      <c r="I891" s="19"/>
      <c r="J891" s="19"/>
      <c r="K891" s="10"/>
      <c r="L891" s="19"/>
      <c r="M891" s="19"/>
      <c r="N891" s="19"/>
      <c r="O891" s="19"/>
      <c r="P891" s="19"/>
      <c r="Q891" s="24"/>
      <c r="R891" s="14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29"/>
      <c r="AL891" s="29"/>
      <c r="AM891" s="7"/>
      <c r="AN891" s="7"/>
      <c r="AO891" s="7"/>
      <c r="AP891" s="19"/>
      <c r="AQ891" s="19"/>
      <c r="AR891" s="19"/>
      <c r="AS891" s="14"/>
      <c r="AT891" s="19"/>
      <c r="AU891" s="19"/>
      <c r="AV891" s="19"/>
      <c r="AW891" s="14"/>
      <c r="AX891" s="19"/>
      <c r="AY891" s="19"/>
      <c r="AZ891" s="19"/>
      <c r="BA891" s="19"/>
      <c r="BB891" s="19"/>
      <c r="BC891" s="19"/>
      <c r="BD891" s="19"/>
      <c r="BE891" s="19"/>
      <c r="BF891" s="14"/>
      <c r="BG891" s="35" t="str">
        <f>IF(BB891&lt;&gt;"","&lt;a href='https://www.inaturalist.org/observations/"&amp;BB891&amp;" 'target='_blank' style='color: blue'&gt;iNaturalist Record: "&amp;BB891&amp;"&lt;/a&gt; ","")</f>
        <v/>
      </c>
      <c r="BH891" s="36" t="str">
        <f>IF(AT891&lt;&gt;"",AT891&amp;". ","")</f>
        <v/>
      </c>
      <c r="BI891" s="36" t="str">
        <f>IF(AV891&lt;&gt;"","Land use/disturbance history: "&amp;AV891&amp;". ","")</f>
        <v/>
      </c>
      <c r="BJ891" s="36" t="str">
        <f>IF(AW891&lt;&gt;"","Slope in degrees: "&amp;AW891&amp;". ","")</f>
        <v/>
      </c>
      <c r="BK891" s="36" t="str">
        <f>IF(AX891&lt;&gt;"","Slope aspect: "&amp;AX891&amp;". ","")</f>
        <v/>
      </c>
      <c r="BL891" s="36" t="str">
        <f>IF(AY891&lt;&gt;"","Soil description: "&amp;AY891&amp;". ","")</f>
        <v/>
      </c>
      <c r="BM891" s="36" t="str">
        <f>IF(BA891&lt;&gt;"","Terrain: "&amp;BA891&amp;". ","")</f>
        <v/>
      </c>
      <c r="BN891" s="36" t="str">
        <f t="shared" si="143"/>
        <v/>
      </c>
      <c r="BO891" t="str">
        <f t="shared" si="144"/>
        <v/>
      </c>
      <c r="BP891" t="str">
        <f>IF(BD891&lt;&gt;"","Permit: "&amp;BD891,"")</f>
        <v/>
      </c>
      <c r="BQ891" s="41" t="str">
        <f>IF(AA891="Abundant","Estimated frequency within viewshed: Abundant (&gt;500).",IF(AA891="Common","Estimated frequency within viewshed: Common (101-500).",IF(AA891="Frequent","Estimated frequency within viewshed: Frequent (11-100).",IF(AA891="Occasional","Estimated frequency within viewshed: Occasional (6-10).",IF(AA891="Rare","Estimated frequency within viewshed: Rare (1-5).","")))))</f>
        <v/>
      </c>
      <c r="BR891" s="41" t="str">
        <f>IF(B891&lt;&gt;"",B891&amp;". ","")</f>
        <v/>
      </c>
      <c r="BS891" s="41" t="str">
        <f>IF(M891="Same individual","Tissue sample collected.",IF(M891="Same population","Tissue sample collected from another individual in the same population.",""))</f>
        <v/>
      </c>
      <c r="BT891" s="41" t="str">
        <f>IF(R891&lt;&gt;"","Seed sample collected from "&amp;R891&amp;" plants within the same population.","")</f>
        <v/>
      </c>
      <c r="BU891" s="41" t="str">
        <f>IF(AB891&lt;&gt;"",AB891&amp;". ","")</f>
        <v/>
      </c>
      <c r="BV891" s="41" t="str">
        <f>IF(AE891&lt;&gt;"","Landowner: "&amp;AE891&amp;".","")</f>
        <v/>
      </c>
      <c r="BW891" s="41" t="str">
        <f>IF(AF891&lt;&gt;"","Element Occurrence ID: "&amp;AF891&amp;".","")</f>
        <v/>
      </c>
      <c r="BX891" s="41" t="str">
        <f t="shared" si="145"/>
        <v/>
      </c>
      <c r="BY891" t="str">
        <f t="shared" si="146"/>
        <v/>
      </c>
      <c r="BZ891" s="41" t="str">
        <f t="shared" si="147"/>
        <v/>
      </c>
      <c r="CA891" t="str">
        <f t="shared" si="148"/>
        <v/>
      </c>
      <c r="CB891" s="41" t="str">
        <f>IF(AU891&lt;&gt;"","Area immediately surrounding specimen: "&amp;AU891&amp;".","")</f>
        <v/>
      </c>
      <c r="CC891" s="41" t="str">
        <f>IF(T891&lt;&gt;"","Habit: "&amp;T891&amp;".","")</f>
        <v/>
      </c>
      <c r="CD891" s="41" t="str">
        <f>IF(U891&lt;&gt;"","Life history habit: "&amp;U891&amp;".","")</f>
        <v/>
      </c>
      <c r="CE891" s="41" t="str">
        <f>IF(V891&lt;&gt;"","Graminoid habit: "&amp;V891&amp;".","")</f>
        <v/>
      </c>
      <c r="CF891" s="41" t="str">
        <f>IF(W891&lt;&gt;"","Flower color: "&amp;W891&amp;".","")</f>
        <v/>
      </c>
      <c r="CG891" s="41" t="str">
        <f>IF(X891&lt;&gt;"","Height in centimeters: "&amp;X891&amp;".","")</f>
        <v/>
      </c>
      <c r="CH891" s="41" t="str">
        <f>IF(Y891&lt;&gt;"",Y891&amp;".","")</f>
        <v/>
      </c>
      <c r="CI891" s="41" t="str">
        <f t="shared" si="149"/>
        <v/>
      </c>
      <c r="CJ891" t="str">
        <f t="shared" si="150"/>
        <v/>
      </c>
      <c r="CK891" s="41" t="str">
        <f>IF(T891&lt;&gt;"","''habit'':"&amp;"''"&amp;T891&amp;"'',","")</f>
        <v/>
      </c>
      <c r="CL891" s="41" t="str">
        <f>IF(U891&lt;&gt;"","''life cycle habit'':"&amp;"''"&amp;U891&amp;"'',","")</f>
        <v/>
      </c>
      <c r="CM891" s="41" t="str">
        <f>IF(V891&lt;&gt;"","''graminoidHabit'':"&amp;"''"&amp;V891&amp;"'',","")</f>
        <v/>
      </c>
      <c r="CN891" s="41" t="str">
        <f>IF(W891&lt;&gt;"","''flower color'':"&amp;"''"&amp;W891&amp;"'',","")</f>
        <v/>
      </c>
      <c r="CO891" s="41" t="str">
        <f>IF(X891&lt;&gt;"","''heightInCentimeters'':"&amp;X891&amp;",","")</f>
        <v/>
      </c>
      <c r="CP891" s="41" t="str">
        <f>IF(Y891&lt;&gt;"",Y891,"")</f>
        <v/>
      </c>
      <c r="CQ891" s="41" t="str">
        <f t="shared" si="151"/>
        <v/>
      </c>
      <c r="CR891" s="42" t="str">
        <f t="shared" si="152"/>
        <v/>
      </c>
      <c r="CS891" t="str">
        <f t="shared" si="153"/>
        <v/>
      </c>
      <c r="CT891" t="str">
        <f>IF(L891="Y","tissue","")</f>
        <v/>
      </c>
      <c r="CU891" t="str">
        <f>IF(L891="Y","in collection","")</f>
        <v/>
      </c>
      <c r="CV891" t="str">
        <f>IF(L891="Y","dessicated","")</f>
        <v/>
      </c>
    </row>
    <row r="892" spans="1:100" ht="16.5" x14ac:dyDescent="0.3">
      <c r="A892" s="7"/>
      <c r="B892" s="19"/>
      <c r="C892" s="19"/>
      <c r="D892" s="19"/>
      <c r="E892" s="19"/>
      <c r="F892" s="19"/>
      <c r="G892" s="10"/>
      <c r="H892" s="14"/>
      <c r="I892" s="19"/>
      <c r="J892" s="19"/>
      <c r="K892" s="10"/>
      <c r="L892" s="19"/>
      <c r="M892" s="19"/>
      <c r="N892" s="19"/>
      <c r="O892" s="19"/>
      <c r="P892" s="19"/>
      <c r="Q892" s="24"/>
      <c r="R892" s="14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29"/>
      <c r="AL892" s="29"/>
      <c r="AM892" s="7"/>
      <c r="AN892" s="7"/>
      <c r="AO892" s="7"/>
      <c r="AP892" s="19"/>
      <c r="AQ892" s="19"/>
      <c r="AR892" s="19"/>
      <c r="AS892" s="14"/>
      <c r="AT892" s="19"/>
      <c r="AU892" s="19"/>
      <c r="AV892" s="19"/>
      <c r="AW892" s="14"/>
      <c r="AX892" s="19"/>
      <c r="AY892" s="19"/>
      <c r="AZ892" s="19"/>
      <c r="BA892" s="19"/>
      <c r="BB892" s="19"/>
      <c r="BC892" s="19"/>
      <c r="BD892" s="19"/>
      <c r="BE892" s="19"/>
      <c r="BF892" s="14"/>
      <c r="BG892" s="35" t="str">
        <f>IF(BB892&lt;&gt;"","&lt;a href='https://www.inaturalist.org/observations/"&amp;BB892&amp;" 'target='_blank' style='color: blue'&gt;iNaturalist Record: "&amp;BB892&amp;"&lt;/a&gt; ","")</f>
        <v/>
      </c>
      <c r="BH892" s="36" t="str">
        <f>IF(AT892&lt;&gt;"",AT892&amp;". ","")</f>
        <v/>
      </c>
      <c r="BI892" s="36" t="str">
        <f>IF(AV892&lt;&gt;"","Land use/disturbance history: "&amp;AV892&amp;". ","")</f>
        <v/>
      </c>
      <c r="BJ892" s="36" t="str">
        <f>IF(AW892&lt;&gt;"","Slope in degrees: "&amp;AW892&amp;". ","")</f>
        <v/>
      </c>
      <c r="BK892" s="36" t="str">
        <f>IF(AX892&lt;&gt;"","Slope aspect: "&amp;AX892&amp;". ","")</f>
        <v/>
      </c>
      <c r="BL892" s="36" t="str">
        <f>IF(AY892&lt;&gt;"","Soil description: "&amp;AY892&amp;". ","")</f>
        <v/>
      </c>
      <c r="BM892" s="36" t="str">
        <f>IF(BA892&lt;&gt;"","Terrain: "&amp;BA892&amp;". ","")</f>
        <v/>
      </c>
      <c r="BN892" s="36" t="str">
        <f t="shared" si="143"/>
        <v/>
      </c>
      <c r="BO892" t="str">
        <f t="shared" si="144"/>
        <v/>
      </c>
      <c r="BP892" t="str">
        <f>IF(BD892&lt;&gt;"","Permit: "&amp;BD892,"")</f>
        <v/>
      </c>
      <c r="BQ892" s="41" t="str">
        <f>IF(AA892="Abundant","Estimated frequency within viewshed: Abundant (&gt;500).",IF(AA892="Common","Estimated frequency within viewshed: Common (101-500).",IF(AA892="Frequent","Estimated frequency within viewshed: Frequent (11-100).",IF(AA892="Occasional","Estimated frequency within viewshed: Occasional (6-10).",IF(AA892="Rare","Estimated frequency within viewshed: Rare (1-5).","")))))</f>
        <v/>
      </c>
      <c r="BR892" s="41" t="str">
        <f>IF(B892&lt;&gt;"",B892&amp;". ","")</f>
        <v/>
      </c>
      <c r="BS892" s="41" t="str">
        <f>IF(M892="Same individual","Tissue sample collected.",IF(M892="Same population","Tissue sample collected from another individual in the same population.",""))</f>
        <v/>
      </c>
      <c r="BT892" s="41" t="str">
        <f>IF(R892&lt;&gt;"","Seed sample collected from "&amp;R892&amp;" plants within the same population.","")</f>
        <v/>
      </c>
      <c r="BU892" s="41" t="str">
        <f>IF(AB892&lt;&gt;"",AB892&amp;". ","")</f>
        <v/>
      </c>
      <c r="BV892" s="41" t="str">
        <f>IF(AE892&lt;&gt;"","Landowner: "&amp;AE892&amp;".","")</f>
        <v/>
      </c>
      <c r="BW892" s="41" t="str">
        <f>IF(AF892&lt;&gt;"","Element Occurrence ID: "&amp;AF892&amp;".","")</f>
        <v/>
      </c>
      <c r="BX892" s="41" t="str">
        <f t="shared" si="145"/>
        <v/>
      </c>
      <c r="BY892" t="str">
        <f t="shared" si="146"/>
        <v/>
      </c>
      <c r="BZ892" s="41" t="str">
        <f t="shared" si="147"/>
        <v/>
      </c>
      <c r="CA892" t="str">
        <f t="shared" si="148"/>
        <v/>
      </c>
      <c r="CB892" s="41" t="str">
        <f>IF(AU892&lt;&gt;"","Area immediately surrounding specimen: "&amp;AU892&amp;".","")</f>
        <v/>
      </c>
      <c r="CC892" s="41" t="str">
        <f>IF(T892&lt;&gt;"","Habit: "&amp;T892&amp;".","")</f>
        <v/>
      </c>
      <c r="CD892" s="41" t="str">
        <f>IF(U892&lt;&gt;"","Life history habit: "&amp;U892&amp;".","")</f>
        <v/>
      </c>
      <c r="CE892" s="41" t="str">
        <f>IF(V892&lt;&gt;"","Graminoid habit: "&amp;V892&amp;".","")</f>
        <v/>
      </c>
      <c r="CF892" s="41" t="str">
        <f>IF(W892&lt;&gt;"","Flower color: "&amp;W892&amp;".","")</f>
        <v/>
      </c>
      <c r="CG892" s="41" t="str">
        <f>IF(X892&lt;&gt;"","Height in centimeters: "&amp;X892&amp;".","")</f>
        <v/>
      </c>
      <c r="CH892" s="41" t="str">
        <f>IF(Y892&lt;&gt;"",Y892&amp;".","")</f>
        <v/>
      </c>
      <c r="CI892" s="41" t="str">
        <f t="shared" si="149"/>
        <v/>
      </c>
      <c r="CJ892" t="str">
        <f t="shared" si="150"/>
        <v/>
      </c>
      <c r="CK892" s="41" t="str">
        <f>IF(T892&lt;&gt;"","''habit'':"&amp;"''"&amp;T892&amp;"'',","")</f>
        <v/>
      </c>
      <c r="CL892" s="41" t="str">
        <f>IF(U892&lt;&gt;"","''life cycle habit'':"&amp;"''"&amp;U892&amp;"'',","")</f>
        <v/>
      </c>
      <c r="CM892" s="41" t="str">
        <f>IF(V892&lt;&gt;"","''graminoidHabit'':"&amp;"''"&amp;V892&amp;"'',","")</f>
        <v/>
      </c>
      <c r="CN892" s="41" t="str">
        <f>IF(W892&lt;&gt;"","''flower color'':"&amp;"''"&amp;W892&amp;"'',","")</f>
        <v/>
      </c>
      <c r="CO892" s="41" t="str">
        <f>IF(X892&lt;&gt;"","''heightInCentimeters'':"&amp;X892&amp;",","")</f>
        <v/>
      </c>
      <c r="CP892" s="41" t="str">
        <f>IF(Y892&lt;&gt;"",Y892,"")</f>
        <v/>
      </c>
      <c r="CQ892" s="41" t="str">
        <f t="shared" si="151"/>
        <v/>
      </c>
      <c r="CR892" s="42" t="str">
        <f t="shared" si="152"/>
        <v/>
      </c>
      <c r="CS892" t="str">
        <f t="shared" si="153"/>
        <v/>
      </c>
      <c r="CT892" t="str">
        <f>IF(L892="Y","tissue","")</f>
        <v/>
      </c>
      <c r="CU892" t="str">
        <f>IF(L892="Y","in collection","")</f>
        <v/>
      </c>
      <c r="CV892" t="str">
        <f>IF(L892="Y","dessicated","")</f>
        <v/>
      </c>
    </row>
    <row r="893" spans="1:100" ht="16.5" x14ac:dyDescent="0.3">
      <c r="A893" s="7"/>
      <c r="B893" s="19"/>
      <c r="C893" s="19"/>
      <c r="D893" s="19"/>
      <c r="E893" s="19"/>
      <c r="F893" s="19"/>
      <c r="G893" s="10"/>
      <c r="H893" s="14"/>
      <c r="I893" s="19"/>
      <c r="J893" s="19"/>
      <c r="K893" s="10"/>
      <c r="L893" s="19"/>
      <c r="M893" s="19"/>
      <c r="N893" s="19"/>
      <c r="O893" s="19"/>
      <c r="P893" s="19"/>
      <c r="Q893" s="24"/>
      <c r="R893" s="14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29"/>
      <c r="AL893" s="29"/>
      <c r="AM893" s="7"/>
      <c r="AN893" s="7"/>
      <c r="AO893" s="7"/>
      <c r="AP893" s="19"/>
      <c r="AQ893" s="19"/>
      <c r="AR893" s="19"/>
      <c r="AS893" s="14"/>
      <c r="AT893" s="19"/>
      <c r="AU893" s="19"/>
      <c r="AV893" s="19"/>
      <c r="AW893" s="14"/>
      <c r="AX893" s="19"/>
      <c r="AY893" s="19"/>
      <c r="AZ893" s="19"/>
      <c r="BA893" s="19"/>
      <c r="BB893" s="19"/>
      <c r="BC893" s="19"/>
      <c r="BD893" s="19"/>
      <c r="BE893" s="19"/>
      <c r="BF893" s="14"/>
      <c r="BG893" s="35" t="str">
        <f>IF(BB893&lt;&gt;"","&lt;a href='https://www.inaturalist.org/observations/"&amp;BB893&amp;" 'target='_blank' style='color: blue'&gt;iNaturalist Record: "&amp;BB893&amp;"&lt;/a&gt; ","")</f>
        <v/>
      </c>
      <c r="BH893" s="36" t="str">
        <f>IF(AT893&lt;&gt;"",AT893&amp;". ","")</f>
        <v/>
      </c>
      <c r="BI893" s="36" t="str">
        <f>IF(AV893&lt;&gt;"","Land use/disturbance history: "&amp;AV893&amp;". ","")</f>
        <v/>
      </c>
      <c r="BJ893" s="36" t="str">
        <f>IF(AW893&lt;&gt;"","Slope in degrees: "&amp;AW893&amp;". ","")</f>
        <v/>
      </c>
      <c r="BK893" s="36" t="str">
        <f>IF(AX893&lt;&gt;"","Slope aspect: "&amp;AX893&amp;". ","")</f>
        <v/>
      </c>
      <c r="BL893" s="36" t="str">
        <f>IF(AY893&lt;&gt;"","Soil description: "&amp;AY893&amp;". ","")</f>
        <v/>
      </c>
      <c r="BM893" s="36" t="str">
        <f>IF(BA893&lt;&gt;"","Terrain: "&amp;BA893&amp;". ","")</f>
        <v/>
      </c>
      <c r="BN893" s="36" t="str">
        <f t="shared" si="143"/>
        <v/>
      </c>
      <c r="BO893" t="str">
        <f t="shared" si="144"/>
        <v/>
      </c>
      <c r="BP893" t="str">
        <f>IF(BD893&lt;&gt;"","Permit: "&amp;BD893,"")</f>
        <v/>
      </c>
      <c r="BQ893" s="41" t="str">
        <f>IF(AA893="Abundant","Estimated frequency within viewshed: Abundant (&gt;500).",IF(AA893="Common","Estimated frequency within viewshed: Common (101-500).",IF(AA893="Frequent","Estimated frequency within viewshed: Frequent (11-100).",IF(AA893="Occasional","Estimated frequency within viewshed: Occasional (6-10).",IF(AA893="Rare","Estimated frequency within viewshed: Rare (1-5).","")))))</f>
        <v/>
      </c>
      <c r="BR893" s="41" t="str">
        <f>IF(B893&lt;&gt;"",B893&amp;". ","")</f>
        <v/>
      </c>
      <c r="BS893" s="41" t="str">
        <f>IF(M893="Same individual","Tissue sample collected.",IF(M893="Same population","Tissue sample collected from another individual in the same population.",""))</f>
        <v/>
      </c>
      <c r="BT893" s="41" t="str">
        <f>IF(R893&lt;&gt;"","Seed sample collected from "&amp;R893&amp;" plants within the same population.","")</f>
        <v/>
      </c>
      <c r="BU893" s="41" t="str">
        <f>IF(AB893&lt;&gt;"",AB893&amp;". ","")</f>
        <v/>
      </c>
      <c r="BV893" s="41" t="str">
        <f>IF(AE893&lt;&gt;"","Landowner: "&amp;AE893&amp;".","")</f>
        <v/>
      </c>
      <c r="BW893" s="41" t="str">
        <f>IF(AF893&lt;&gt;"","Element Occurrence ID: "&amp;AF893&amp;".","")</f>
        <v/>
      </c>
      <c r="BX893" s="41" t="str">
        <f t="shared" si="145"/>
        <v/>
      </c>
      <c r="BY893" t="str">
        <f t="shared" si="146"/>
        <v/>
      </c>
      <c r="BZ893" s="41" t="str">
        <f t="shared" si="147"/>
        <v/>
      </c>
      <c r="CA893" t="str">
        <f t="shared" si="148"/>
        <v/>
      </c>
      <c r="CB893" s="41" t="str">
        <f>IF(AU893&lt;&gt;"","Area immediately surrounding specimen: "&amp;AU893&amp;".","")</f>
        <v/>
      </c>
      <c r="CC893" s="41" t="str">
        <f>IF(T893&lt;&gt;"","Habit: "&amp;T893&amp;".","")</f>
        <v/>
      </c>
      <c r="CD893" s="41" t="str">
        <f>IF(U893&lt;&gt;"","Life history habit: "&amp;U893&amp;".","")</f>
        <v/>
      </c>
      <c r="CE893" s="41" t="str">
        <f>IF(V893&lt;&gt;"","Graminoid habit: "&amp;V893&amp;".","")</f>
        <v/>
      </c>
      <c r="CF893" s="41" t="str">
        <f>IF(W893&lt;&gt;"","Flower color: "&amp;W893&amp;".","")</f>
        <v/>
      </c>
      <c r="CG893" s="41" t="str">
        <f>IF(X893&lt;&gt;"","Height in centimeters: "&amp;X893&amp;".","")</f>
        <v/>
      </c>
      <c r="CH893" s="41" t="str">
        <f>IF(Y893&lt;&gt;"",Y893&amp;".","")</f>
        <v/>
      </c>
      <c r="CI893" s="41" t="str">
        <f t="shared" si="149"/>
        <v/>
      </c>
      <c r="CJ893" t="str">
        <f t="shared" si="150"/>
        <v/>
      </c>
      <c r="CK893" s="41" t="str">
        <f>IF(T893&lt;&gt;"","''habit'':"&amp;"''"&amp;T893&amp;"'',","")</f>
        <v/>
      </c>
      <c r="CL893" s="41" t="str">
        <f>IF(U893&lt;&gt;"","''life cycle habit'':"&amp;"''"&amp;U893&amp;"'',","")</f>
        <v/>
      </c>
      <c r="CM893" s="41" t="str">
        <f>IF(V893&lt;&gt;"","''graminoidHabit'':"&amp;"''"&amp;V893&amp;"'',","")</f>
        <v/>
      </c>
      <c r="CN893" s="41" t="str">
        <f>IF(W893&lt;&gt;"","''flower color'':"&amp;"''"&amp;W893&amp;"'',","")</f>
        <v/>
      </c>
      <c r="CO893" s="41" t="str">
        <f>IF(X893&lt;&gt;"","''heightInCentimeters'':"&amp;X893&amp;",","")</f>
        <v/>
      </c>
      <c r="CP893" s="41" t="str">
        <f>IF(Y893&lt;&gt;"",Y893,"")</f>
        <v/>
      </c>
      <c r="CQ893" s="41" t="str">
        <f t="shared" si="151"/>
        <v/>
      </c>
      <c r="CR893" s="42" t="str">
        <f t="shared" si="152"/>
        <v/>
      </c>
      <c r="CS893" t="str">
        <f t="shared" si="153"/>
        <v/>
      </c>
      <c r="CT893" t="str">
        <f>IF(L893="Y","tissue","")</f>
        <v/>
      </c>
      <c r="CU893" t="str">
        <f>IF(L893="Y","in collection","")</f>
        <v/>
      </c>
      <c r="CV893" t="str">
        <f>IF(L893="Y","dessicated","")</f>
        <v/>
      </c>
    </row>
    <row r="894" spans="1:100" ht="16.5" x14ac:dyDescent="0.3">
      <c r="A894" s="7"/>
      <c r="B894" s="19"/>
      <c r="C894" s="19"/>
      <c r="D894" s="19"/>
      <c r="E894" s="19"/>
      <c r="F894" s="19"/>
      <c r="G894" s="10"/>
      <c r="H894" s="14"/>
      <c r="I894" s="19"/>
      <c r="J894" s="19"/>
      <c r="K894" s="10"/>
      <c r="L894" s="19"/>
      <c r="M894" s="19"/>
      <c r="N894" s="19"/>
      <c r="O894" s="19"/>
      <c r="P894" s="19"/>
      <c r="Q894" s="24"/>
      <c r="R894" s="14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29"/>
      <c r="AL894" s="29"/>
      <c r="AM894" s="7"/>
      <c r="AN894" s="7"/>
      <c r="AO894" s="7"/>
      <c r="AP894" s="19"/>
      <c r="AQ894" s="19"/>
      <c r="AR894" s="19"/>
      <c r="AS894" s="14"/>
      <c r="AT894" s="19"/>
      <c r="AU894" s="19"/>
      <c r="AV894" s="19"/>
      <c r="AW894" s="14"/>
      <c r="AX894" s="19"/>
      <c r="AY894" s="19"/>
      <c r="AZ894" s="19"/>
      <c r="BA894" s="19"/>
      <c r="BB894" s="19"/>
      <c r="BC894" s="19"/>
      <c r="BD894" s="19"/>
      <c r="BE894" s="19"/>
      <c r="BF894" s="14"/>
      <c r="BG894" s="35" t="str">
        <f>IF(BB894&lt;&gt;"","&lt;a href='https://www.inaturalist.org/observations/"&amp;BB894&amp;" 'target='_blank' style='color: blue'&gt;iNaturalist Record: "&amp;BB894&amp;"&lt;/a&gt; ","")</f>
        <v/>
      </c>
      <c r="BH894" s="36" t="str">
        <f>IF(AT894&lt;&gt;"",AT894&amp;". ","")</f>
        <v/>
      </c>
      <c r="BI894" s="36" t="str">
        <f>IF(AV894&lt;&gt;"","Land use/disturbance history: "&amp;AV894&amp;". ","")</f>
        <v/>
      </c>
      <c r="BJ894" s="36" t="str">
        <f>IF(AW894&lt;&gt;"","Slope in degrees: "&amp;AW894&amp;". ","")</f>
        <v/>
      </c>
      <c r="BK894" s="36" t="str">
        <f>IF(AX894&lt;&gt;"","Slope aspect: "&amp;AX894&amp;". ","")</f>
        <v/>
      </c>
      <c r="BL894" s="36" t="str">
        <f>IF(AY894&lt;&gt;"","Soil description: "&amp;AY894&amp;". ","")</f>
        <v/>
      </c>
      <c r="BM894" s="36" t="str">
        <f>IF(BA894&lt;&gt;"","Terrain: "&amp;BA894&amp;". ","")</f>
        <v/>
      </c>
      <c r="BN894" s="36" t="str">
        <f t="shared" si="143"/>
        <v/>
      </c>
      <c r="BO894" t="str">
        <f t="shared" si="144"/>
        <v/>
      </c>
      <c r="BP894" t="str">
        <f>IF(BD894&lt;&gt;"","Permit: "&amp;BD894,"")</f>
        <v/>
      </c>
      <c r="BQ894" s="41" t="str">
        <f>IF(AA894="Abundant","Estimated frequency within viewshed: Abundant (&gt;500).",IF(AA894="Common","Estimated frequency within viewshed: Common (101-500).",IF(AA894="Frequent","Estimated frequency within viewshed: Frequent (11-100).",IF(AA894="Occasional","Estimated frequency within viewshed: Occasional (6-10).",IF(AA894="Rare","Estimated frequency within viewshed: Rare (1-5).","")))))</f>
        <v/>
      </c>
      <c r="BR894" s="41" t="str">
        <f>IF(B894&lt;&gt;"",B894&amp;". ","")</f>
        <v/>
      </c>
      <c r="BS894" s="41" t="str">
        <f>IF(M894="Same individual","Tissue sample collected.",IF(M894="Same population","Tissue sample collected from another individual in the same population.",""))</f>
        <v/>
      </c>
      <c r="BT894" s="41" t="str">
        <f>IF(R894&lt;&gt;"","Seed sample collected from "&amp;R894&amp;" plants within the same population.","")</f>
        <v/>
      </c>
      <c r="BU894" s="41" t="str">
        <f>IF(AB894&lt;&gt;"",AB894&amp;". ","")</f>
        <v/>
      </c>
      <c r="BV894" s="41" t="str">
        <f>IF(AE894&lt;&gt;"","Landowner: "&amp;AE894&amp;".","")</f>
        <v/>
      </c>
      <c r="BW894" s="41" t="str">
        <f>IF(AF894&lt;&gt;"","Element Occurrence ID: "&amp;AF894&amp;".","")</f>
        <v/>
      </c>
      <c r="BX894" s="41" t="str">
        <f t="shared" si="145"/>
        <v/>
      </c>
      <c r="BY894" t="str">
        <f t="shared" si="146"/>
        <v/>
      </c>
      <c r="BZ894" s="41" t="str">
        <f t="shared" si="147"/>
        <v/>
      </c>
      <c r="CA894" t="str">
        <f t="shared" si="148"/>
        <v/>
      </c>
      <c r="CB894" s="41" t="str">
        <f>IF(AU894&lt;&gt;"","Area immediately surrounding specimen: "&amp;AU894&amp;".","")</f>
        <v/>
      </c>
      <c r="CC894" s="41" t="str">
        <f>IF(T894&lt;&gt;"","Habit: "&amp;T894&amp;".","")</f>
        <v/>
      </c>
      <c r="CD894" s="41" t="str">
        <f>IF(U894&lt;&gt;"","Life history habit: "&amp;U894&amp;".","")</f>
        <v/>
      </c>
      <c r="CE894" s="41" t="str">
        <f>IF(V894&lt;&gt;"","Graminoid habit: "&amp;V894&amp;".","")</f>
        <v/>
      </c>
      <c r="CF894" s="41" t="str">
        <f>IF(W894&lt;&gt;"","Flower color: "&amp;W894&amp;".","")</f>
        <v/>
      </c>
      <c r="CG894" s="41" t="str">
        <f>IF(X894&lt;&gt;"","Height in centimeters: "&amp;X894&amp;".","")</f>
        <v/>
      </c>
      <c r="CH894" s="41" t="str">
        <f>IF(Y894&lt;&gt;"",Y894&amp;".","")</f>
        <v/>
      </c>
      <c r="CI894" s="41" t="str">
        <f t="shared" si="149"/>
        <v/>
      </c>
      <c r="CJ894" t="str">
        <f t="shared" si="150"/>
        <v/>
      </c>
      <c r="CK894" s="41" t="str">
        <f>IF(T894&lt;&gt;"","''habit'':"&amp;"''"&amp;T894&amp;"'',","")</f>
        <v/>
      </c>
      <c r="CL894" s="41" t="str">
        <f>IF(U894&lt;&gt;"","''life cycle habit'':"&amp;"''"&amp;U894&amp;"'',","")</f>
        <v/>
      </c>
      <c r="CM894" s="41" t="str">
        <f>IF(V894&lt;&gt;"","''graminoidHabit'':"&amp;"''"&amp;V894&amp;"'',","")</f>
        <v/>
      </c>
      <c r="CN894" s="41" t="str">
        <f>IF(W894&lt;&gt;"","''flower color'':"&amp;"''"&amp;W894&amp;"'',","")</f>
        <v/>
      </c>
      <c r="CO894" s="41" t="str">
        <f>IF(X894&lt;&gt;"","''heightInCentimeters'':"&amp;X894&amp;",","")</f>
        <v/>
      </c>
      <c r="CP894" s="41" t="str">
        <f>IF(Y894&lt;&gt;"",Y894,"")</f>
        <v/>
      </c>
      <c r="CQ894" s="41" t="str">
        <f t="shared" si="151"/>
        <v/>
      </c>
      <c r="CR894" s="42" t="str">
        <f t="shared" si="152"/>
        <v/>
      </c>
      <c r="CS894" t="str">
        <f t="shared" si="153"/>
        <v/>
      </c>
      <c r="CT894" t="str">
        <f>IF(L894="Y","tissue","")</f>
        <v/>
      </c>
      <c r="CU894" t="str">
        <f>IF(L894="Y","in collection","")</f>
        <v/>
      </c>
      <c r="CV894" t="str">
        <f>IF(L894="Y","dessicated","")</f>
        <v/>
      </c>
    </row>
    <row r="895" spans="1:100" ht="16.5" x14ac:dyDescent="0.3">
      <c r="A895" s="7"/>
      <c r="B895" s="19"/>
      <c r="C895" s="19"/>
      <c r="D895" s="19"/>
      <c r="E895" s="19"/>
      <c r="F895" s="19"/>
      <c r="G895" s="10"/>
      <c r="H895" s="14"/>
      <c r="I895" s="19"/>
      <c r="J895" s="19"/>
      <c r="K895" s="10"/>
      <c r="L895" s="19"/>
      <c r="M895" s="19"/>
      <c r="N895" s="19"/>
      <c r="O895" s="19"/>
      <c r="P895" s="19"/>
      <c r="Q895" s="24"/>
      <c r="R895" s="14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29"/>
      <c r="AL895" s="29"/>
      <c r="AM895" s="7"/>
      <c r="AN895" s="7"/>
      <c r="AO895" s="7"/>
      <c r="AP895" s="19"/>
      <c r="AQ895" s="19"/>
      <c r="AR895" s="19"/>
      <c r="AS895" s="14"/>
      <c r="AT895" s="19"/>
      <c r="AU895" s="19"/>
      <c r="AV895" s="19"/>
      <c r="AW895" s="14"/>
      <c r="AX895" s="19"/>
      <c r="AY895" s="19"/>
      <c r="AZ895" s="19"/>
      <c r="BA895" s="19"/>
      <c r="BB895" s="19"/>
      <c r="BC895" s="19"/>
      <c r="BD895" s="19"/>
      <c r="BE895" s="19"/>
      <c r="BF895" s="14"/>
      <c r="BG895" s="35" t="str">
        <f>IF(BB895&lt;&gt;"","&lt;a href='https://www.inaturalist.org/observations/"&amp;BB895&amp;" 'target='_blank' style='color: blue'&gt;iNaturalist Record: "&amp;BB895&amp;"&lt;/a&gt; ","")</f>
        <v/>
      </c>
      <c r="BH895" s="36" t="str">
        <f>IF(AT895&lt;&gt;"",AT895&amp;". ","")</f>
        <v/>
      </c>
      <c r="BI895" s="36" t="str">
        <f>IF(AV895&lt;&gt;"","Land use/disturbance history: "&amp;AV895&amp;". ","")</f>
        <v/>
      </c>
      <c r="BJ895" s="36" t="str">
        <f>IF(AW895&lt;&gt;"","Slope in degrees: "&amp;AW895&amp;". ","")</f>
        <v/>
      </c>
      <c r="BK895" s="36" t="str">
        <f>IF(AX895&lt;&gt;"","Slope aspect: "&amp;AX895&amp;". ","")</f>
        <v/>
      </c>
      <c r="BL895" s="36" t="str">
        <f>IF(AY895&lt;&gt;"","Soil description: "&amp;AY895&amp;". ","")</f>
        <v/>
      </c>
      <c r="BM895" s="36" t="str">
        <f>IF(BA895&lt;&gt;"","Terrain: "&amp;BA895&amp;". ","")</f>
        <v/>
      </c>
      <c r="BN895" s="36" t="str">
        <f t="shared" si="143"/>
        <v/>
      </c>
      <c r="BO895" t="str">
        <f t="shared" si="144"/>
        <v/>
      </c>
      <c r="BP895" t="str">
        <f>IF(BD895&lt;&gt;"","Permit: "&amp;BD895,"")</f>
        <v/>
      </c>
      <c r="BQ895" s="41" t="str">
        <f>IF(AA895="Abundant","Estimated frequency within viewshed: Abundant (&gt;500).",IF(AA895="Common","Estimated frequency within viewshed: Common (101-500).",IF(AA895="Frequent","Estimated frequency within viewshed: Frequent (11-100).",IF(AA895="Occasional","Estimated frequency within viewshed: Occasional (6-10).",IF(AA895="Rare","Estimated frequency within viewshed: Rare (1-5).","")))))</f>
        <v/>
      </c>
      <c r="BR895" s="41" t="str">
        <f>IF(B895&lt;&gt;"",B895&amp;". ","")</f>
        <v/>
      </c>
      <c r="BS895" s="41" t="str">
        <f>IF(M895="Same individual","Tissue sample collected.",IF(M895="Same population","Tissue sample collected from another individual in the same population.",""))</f>
        <v/>
      </c>
      <c r="BT895" s="41" t="str">
        <f>IF(R895&lt;&gt;"","Seed sample collected from "&amp;R895&amp;" plants within the same population.","")</f>
        <v/>
      </c>
      <c r="BU895" s="41" t="str">
        <f>IF(AB895&lt;&gt;"",AB895&amp;". ","")</f>
        <v/>
      </c>
      <c r="BV895" s="41" t="str">
        <f>IF(AE895&lt;&gt;"","Landowner: "&amp;AE895&amp;".","")</f>
        <v/>
      </c>
      <c r="BW895" s="41" t="str">
        <f>IF(AF895&lt;&gt;"","Element Occurrence ID: "&amp;AF895&amp;".","")</f>
        <v/>
      </c>
      <c r="BX895" s="41" t="str">
        <f t="shared" si="145"/>
        <v/>
      </c>
      <c r="BY895" t="str">
        <f t="shared" si="146"/>
        <v/>
      </c>
      <c r="BZ895" s="41" t="str">
        <f t="shared" si="147"/>
        <v/>
      </c>
      <c r="CA895" t="str">
        <f t="shared" si="148"/>
        <v/>
      </c>
      <c r="CB895" s="41" t="str">
        <f>IF(AU895&lt;&gt;"","Area immediately surrounding specimen: "&amp;AU895&amp;".","")</f>
        <v/>
      </c>
      <c r="CC895" s="41" t="str">
        <f>IF(T895&lt;&gt;"","Habit: "&amp;T895&amp;".","")</f>
        <v/>
      </c>
      <c r="CD895" s="41" t="str">
        <f>IF(U895&lt;&gt;"","Life history habit: "&amp;U895&amp;".","")</f>
        <v/>
      </c>
      <c r="CE895" s="41" t="str">
        <f>IF(V895&lt;&gt;"","Graminoid habit: "&amp;V895&amp;".","")</f>
        <v/>
      </c>
      <c r="CF895" s="41" t="str">
        <f>IF(W895&lt;&gt;"","Flower color: "&amp;W895&amp;".","")</f>
        <v/>
      </c>
      <c r="CG895" s="41" t="str">
        <f>IF(X895&lt;&gt;"","Height in centimeters: "&amp;X895&amp;".","")</f>
        <v/>
      </c>
      <c r="CH895" s="41" t="str">
        <f>IF(Y895&lt;&gt;"",Y895&amp;".","")</f>
        <v/>
      </c>
      <c r="CI895" s="41" t="str">
        <f t="shared" si="149"/>
        <v/>
      </c>
      <c r="CJ895" t="str">
        <f t="shared" si="150"/>
        <v/>
      </c>
      <c r="CK895" s="41" t="str">
        <f>IF(T895&lt;&gt;"","''habit'':"&amp;"''"&amp;T895&amp;"'',","")</f>
        <v/>
      </c>
      <c r="CL895" s="41" t="str">
        <f>IF(U895&lt;&gt;"","''life cycle habit'':"&amp;"''"&amp;U895&amp;"'',","")</f>
        <v/>
      </c>
      <c r="CM895" s="41" t="str">
        <f>IF(V895&lt;&gt;"","''graminoidHabit'':"&amp;"''"&amp;V895&amp;"'',","")</f>
        <v/>
      </c>
      <c r="CN895" s="41" t="str">
        <f>IF(W895&lt;&gt;"","''flower color'':"&amp;"''"&amp;W895&amp;"'',","")</f>
        <v/>
      </c>
      <c r="CO895" s="41" t="str">
        <f>IF(X895&lt;&gt;"","''heightInCentimeters'':"&amp;X895&amp;",","")</f>
        <v/>
      </c>
      <c r="CP895" s="41" t="str">
        <f>IF(Y895&lt;&gt;"",Y895,"")</f>
        <v/>
      </c>
      <c r="CQ895" s="41" t="str">
        <f t="shared" si="151"/>
        <v/>
      </c>
      <c r="CR895" s="42" t="str">
        <f t="shared" si="152"/>
        <v/>
      </c>
      <c r="CS895" t="str">
        <f t="shared" si="153"/>
        <v/>
      </c>
      <c r="CT895" t="str">
        <f>IF(L895="Y","tissue","")</f>
        <v/>
      </c>
      <c r="CU895" t="str">
        <f>IF(L895="Y","in collection","")</f>
        <v/>
      </c>
      <c r="CV895" t="str">
        <f>IF(L895="Y","dessicated","")</f>
        <v/>
      </c>
    </row>
    <row r="896" spans="1:100" ht="16.5" x14ac:dyDescent="0.3">
      <c r="A896" s="7"/>
      <c r="B896" s="19"/>
      <c r="C896" s="19"/>
      <c r="D896" s="19"/>
      <c r="E896" s="19"/>
      <c r="F896" s="19"/>
      <c r="G896" s="10"/>
      <c r="H896" s="14"/>
      <c r="I896" s="19"/>
      <c r="J896" s="19"/>
      <c r="K896" s="10"/>
      <c r="L896" s="19"/>
      <c r="M896" s="19"/>
      <c r="N896" s="19"/>
      <c r="O896" s="19"/>
      <c r="P896" s="19"/>
      <c r="Q896" s="24"/>
      <c r="R896" s="14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29"/>
      <c r="AL896" s="29"/>
      <c r="AM896" s="7"/>
      <c r="AN896" s="7"/>
      <c r="AO896" s="7"/>
      <c r="AP896" s="19"/>
      <c r="AQ896" s="19"/>
      <c r="AR896" s="19"/>
      <c r="AS896" s="14"/>
      <c r="AT896" s="19"/>
      <c r="AU896" s="19"/>
      <c r="AV896" s="19"/>
      <c r="AW896" s="14"/>
      <c r="AX896" s="19"/>
      <c r="AY896" s="19"/>
      <c r="AZ896" s="19"/>
      <c r="BA896" s="19"/>
      <c r="BB896" s="19"/>
      <c r="BC896" s="19"/>
      <c r="BD896" s="19"/>
      <c r="BE896" s="19"/>
      <c r="BF896" s="14"/>
      <c r="BG896" s="35" t="str">
        <f>IF(BB896&lt;&gt;"","&lt;a href='https://www.inaturalist.org/observations/"&amp;BB896&amp;" 'target='_blank' style='color: blue'&gt;iNaturalist Record: "&amp;BB896&amp;"&lt;/a&gt; ","")</f>
        <v/>
      </c>
      <c r="BH896" s="36" t="str">
        <f>IF(AT896&lt;&gt;"",AT896&amp;". ","")</f>
        <v/>
      </c>
      <c r="BI896" s="36" t="str">
        <f>IF(AV896&lt;&gt;"","Land use/disturbance history: "&amp;AV896&amp;". ","")</f>
        <v/>
      </c>
      <c r="BJ896" s="36" t="str">
        <f>IF(AW896&lt;&gt;"","Slope in degrees: "&amp;AW896&amp;". ","")</f>
        <v/>
      </c>
      <c r="BK896" s="36" t="str">
        <f>IF(AX896&lt;&gt;"","Slope aspect: "&amp;AX896&amp;". ","")</f>
        <v/>
      </c>
      <c r="BL896" s="36" t="str">
        <f>IF(AY896&lt;&gt;"","Soil description: "&amp;AY896&amp;". ","")</f>
        <v/>
      </c>
      <c r="BM896" s="36" t="str">
        <f>IF(BA896&lt;&gt;"","Terrain: "&amp;BA896&amp;". ","")</f>
        <v/>
      </c>
      <c r="BN896" s="36" t="str">
        <f t="shared" si="143"/>
        <v/>
      </c>
      <c r="BO896" t="str">
        <f t="shared" si="144"/>
        <v/>
      </c>
      <c r="BP896" t="str">
        <f>IF(BD896&lt;&gt;"","Permit: "&amp;BD896,"")</f>
        <v/>
      </c>
      <c r="BQ896" s="41" t="str">
        <f>IF(AA896="Abundant","Estimated frequency within viewshed: Abundant (&gt;500).",IF(AA896="Common","Estimated frequency within viewshed: Common (101-500).",IF(AA896="Frequent","Estimated frequency within viewshed: Frequent (11-100).",IF(AA896="Occasional","Estimated frequency within viewshed: Occasional (6-10).",IF(AA896="Rare","Estimated frequency within viewshed: Rare (1-5).","")))))</f>
        <v/>
      </c>
      <c r="BR896" s="41" t="str">
        <f>IF(B896&lt;&gt;"",B896&amp;". ","")</f>
        <v/>
      </c>
      <c r="BS896" s="41" t="str">
        <f>IF(M896="Same individual","Tissue sample collected.",IF(M896="Same population","Tissue sample collected from another individual in the same population.",""))</f>
        <v/>
      </c>
      <c r="BT896" s="41" t="str">
        <f>IF(R896&lt;&gt;"","Seed sample collected from "&amp;R896&amp;" plants within the same population.","")</f>
        <v/>
      </c>
      <c r="BU896" s="41" t="str">
        <f>IF(AB896&lt;&gt;"",AB896&amp;". ","")</f>
        <v/>
      </c>
      <c r="BV896" s="41" t="str">
        <f>IF(AE896&lt;&gt;"","Landowner: "&amp;AE896&amp;".","")</f>
        <v/>
      </c>
      <c r="BW896" s="41" t="str">
        <f>IF(AF896&lt;&gt;"","Element Occurrence ID: "&amp;AF896&amp;".","")</f>
        <v/>
      </c>
      <c r="BX896" s="41" t="str">
        <f t="shared" si="145"/>
        <v/>
      </c>
      <c r="BY896" t="str">
        <f t="shared" si="146"/>
        <v/>
      </c>
      <c r="BZ896" s="41" t="str">
        <f t="shared" si="147"/>
        <v/>
      </c>
      <c r="CA896" t="str">
        <f t="shared" si="148"/>
        <v/>
      </c>
      <c r="CB896" s="41" t="str">
        <f>IF(AU896&lt;&gt;"","Area immediately surrounding specimen: "&amp;AU896&amp;".","")</f>
        <v/>
      </c>
      <c r="CC896" s="41" t="str">
        <f>IF(T896&lt;&gt;"","Habit: "&amp;T896&amp;".","")</f>
        <v/>
      </c>
      <c r="CD896" s="41" t="str">
        <f>IF(U896&lt;&gt;"","Life history habit: "&amp;U896&amp;".","")</f>
        <v/>
      </c>
      <c r="CE896" s="41" t="str">
        <f>IF(V896&lt;&gt;"","Graminoid habit: "&amp;V896&amp;".","")</f>
        <v/>
      </c>
      <c r="CF896" s="41" t="str">
        <f>IF(W896&lt;&gt;"","Flower color: "&amp;W896&amp;".","")</f>
        <v/>
      </c>
      <c r="CG896" s="41" t="str">
        <f>IF(X896&lt;&gt;"","Height in centimeters: "&amp;X896&amp;".","")</f>
        <v/>
      </c>
      <c r="CH896" s="41" t="str">
        <f>IF(Y896&lt;&gt;"",Y896&amp;".","")</f>
        <v/>
      </c>
      <c r="CI896" s="41" t="str">
        <f t="shared" si="149"/>
        <v/>
      </c>
      <c r="CJ896" t="str">
        <f t="shared" si="150"/>
        <v/>
      </c>
      <c r="CK896" s="41" t="str">
        <f>IF(T896&lt;&gt;"","''habit'':"&amp;"''"&amp;T896&amp;"'',","")</f>
        <v/>
      </c>
      <c r="CL896" s="41" t="str">
        <f>IF(U896&lt;&gt;"","''life cycle habit'':"&amp;"''"&amp;U896&amp;"'',","")</f>
        <v/>
      </c>
      <c r="CM896" s="41" t="str">
        <f>IF(V896&lt;&gt;"","''graminoidHabit'':"&amp;"''"&amp;V896&amp;"'',","")</f>
        <v/>
      </c>
      <c r="CN896" s="41" t="str">
        <f>IF(W896&lt;&gt;"","''flower color'':"&amp;"''"&amp;W896&amp;"'',","")</f>
        <v/>
      </c>
      <c r="CO896" s="41" t="str">
        <f>IF(X896&lt;&gt;"","''heightInCentimeters'':"&amp;X896&amp;",","")</f>
        <v/>
      </c>
      <c r="CP896" s="41" t="str">
        <f>IF(Y896&lt;&gt;"",Y896,"")</f>
        <v/>
      </c>
      <c r="CQ896" s="41" t="str">
        <f t="shared" si="151"/>
        <v/>
      </c>
      <c r="CR896" s="42" t="str">
        <f t="shared" si="152"/>
        <v/>
      </c>
      <c r="CS896" t="str">
        <f t="shared" si="153"/>
        <v/>
      </c>
      <c r="CT896" t="str">
        <f>IF(L896="Y","tissue","")</f>
        <v/>
      </c>
      <c r="CU896" t="str">
        <f>IF(L896="Y","in collection","")</f>
        <v/>
      </c>
      <c r="CV896" t="str">
        <f>IF(L896="Y","dessicated","")</f>
        <v/>
      </c>
    </row>
    <row r="897" spans="1:100" ht="16.5" x14ac:dyDescent="0.3">
      <c r="A897" s="7"/>
      <c r="B897" s="19"/>
      <c r="C897" s="19"/>
      <c r="D897" s="19"/>
      <c r="E897" s="19"/>
      <c r="F897" s="19"/>
      <c r="G897" s="10"/>
      <c r="H897" s="14"/>
      <c r="I897" s="19"/>
      <c r="J897" s="19"/>
      <c r="K897" s="10"/>
      <c r="L897" s="19"/>
      <c r="M897" s="19"/>
      <c r="N897" s="19"/>
      <c r="O897" s="19"/>
      <c r="P897" s="19"/>
      <c r="Q897" s="24"/>
      <c r="R897" s="14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29"/>
      <c r="AL897" s="29"/>
      <c r="AM897" s="7"/>
      <c r="AN897" s="7"/>
      <c r="AO897" s="7"/>
      <c r="AP897" s="19"/>
      <c r="AQ897" s="19"/>
      <c r="AR897" s="19"/>
      <c r="AS897" s="14"/>
      <c r="AT897" s="19"/>
      <c r="AU897" s="19"/>
      <c r="AV897" s="19"/>
      <c r="AW897" s="14"/>
      <c r="AX897" s="19"/>
      <c r="AY897" s="19"/>
      <c r="AZ897" s="19"/>
      <c r="BA897" s="19"/>
      <c r="BB897" s="19"/>
      <c r="BC897" s="19"/>
      <c r="BD897" s="19"/>
      <c r="BE897" s="19"/>
      <c r="BF897" s="14"/>
      <c r="BG897" s="35" t="str">
        <f>IF(BB897&lt;&gt;"","&lt;a href='https://www.inaturalist.org/observations/"&amp;BB897&amp;" 'target='_blank' style='color: blue'&gt;iNaturalist Record: "&amp;BB897&amp;"&lt;/a&gt; ","")</f>
        <v/>
      </c>
      <c r="BH897" s="36" t="str">
        <f>IF(AT897&lt;&gt;"",AT897&amp;". ","")</f>
        <v/>
      </c>
      <c r="BI897" s="36" t="str">
        <f>IF(AV897&lt;&gt;"","Land use/disturbance history: "&amp;AV897&amp;". ","")</f>
        <v/>
      </c>
      <c r="BJ897" s="36" t="str">
        <f>IF(AW897&lt;&gt;"","Slope in degrees: "&amp;AW897&amp;". ","")</f>
        <v/>
      </c>
      <c r="BK897" s="36" t="str">
        <f>IF(AX897&lt;&gt;"","Slope aspect: "&amp;AX897&amp;". ","")</f>
        <v/>
      </c>
      <c r="BL897" s="36" t="str">
        <f>IF(AY897&lt;&gt;"","Soil description: "&amp;AY897&amp;". ","")</f>
        <v/>
      </c>
      <c r="BM897" s="36" t="str">
        <f>IF(BA897&lt;&gt;"","Terrain: "&amp;BA897&amp;". ","")</f>
        <v/>
      </c>
      <c r="BN897" s="36" t="str">
        <f t="shared" si="143"/>
        <v/>
      </c>
      <c r="BO897" t="str">
        <f t="shared" si="144"/>
        <v/>
      </c>
      <c r="BP897" t="str">
        <f>IF(BD897&lt;&gt;"","Permit: "&amp;BD897,"")</f>
        <v/>
      </c>
      <c r="BQ897" s="41" t="str">
        <f>IF(AA897="Abundant","Estimated frequency within viewshed: Abundant (&gt;500).",IF(AA897="Common","Estimated frequency within viewshed: Common (101-500).",IF(AA897="Frequent","Estimated frequency within viewshed: Frequent (11-100).",IF(AA897="Occasional","Estimated frequency within viewshed: Occasional (6-10).",IF(AA897="Rare","Estimated frequency within viewshed: Rare (1-5).","")))))</f>
        <v/>
      </c>
      <c r="BR897" s="41" t="str">
        <f>IF(B897&lt;&gt;"",B897&amp;". ","")</f>
        <v/>
      </c>
      <c r="BS897" s="41" t="str">
        <f>IF(M897="Same individual","Tissue sample collected.",IF(M897="Same population","Tissue sample collected from another individual in the same population.",""))</f>
        <v/>
      </c>
      <c r="BT897" s="41" t="str">
        <f>IF(R897&lt;&gt;"","Seed sample collected from "&amp;R897&amp;" plants within the same population.","")</f>
        <v/>
      </c>
      <c r="BU897" s="41" t="str">
        <f>IF(AB897&lt;&gt;"",AB897&amp;". ","")</f>
        <v/>
      </c>
      <c r="BV897" s="41" t="str">
        <f>IF(AE897&lt;&gt;"","Landowner: "&amp;AE897&amp;".","")</f>
        <v/>
      </c>
      <c r="BW897" s="41" t="str">
        <f>IF(AF897&lt;&gt;"","Element Occurrence ID: "&amp;AF897&amp;".","")</f>
        <v/>
      </c>
      <c r="BX897" s="41" t="str">
        <f t="shared" si="145"/>
        <v/>
      </c>
      <c r="BY897" t="str">
        <f t="shared" si="146"/>
        <v/>
      </c>
      <c r="BZ897" s="41" t="str">
        <f t="shared" si="147"/>
        <v/>
      </c>
      <c r="CA897" t="str">
        <f t="shared" si="148"/>
        <v/>
      </c>
      <c r="CB897" s="41" t="str">
        <f>IF(AU897&lt;&gt;"","Area immediately surrounding specimen: "&amp;AU897&amp;".","")</f>
        <v/>
      </c>
      <c r="CC897" s="41" t="str">
        <f>IF(T897&lt;&gt;"","Habit: "&amp;T897&amp;".","")</f>
        <v/>
      </c>
      <c r="CD897" s="41" t="str">
        <f>IF(U897&lt;&gt;"","Life history habit: "&amp;U897&amp;".","")</f>
        <v/>
      </c>
      <c r="CE897" s="41" t="str">
        <f>IF(V897&lt;&gt;"","Graminoid habit: "&amp;V897&amp;".","")</f>
        <v/>
      </c>
      <c r="CF897" s="41" t="str">
        <f>IF(W897&lt;&gt;"","Flower color: "&amp;W897&amp;".","")</f>
        <v/>
      </c>
      <c r="CG897" s="41" t="str">
        <f>IF(X897&lt;&gt;"","Height in centimeters: "&amp;X897&amp;".","")</f>
        <v/>
      </c>
      <c r="CH897" s="41" t="str">
        <f>IF(Y897&lt;&gt;"",Y897&amp;".","")</f>
        <v/>
      </c>
      <c r="CI897" s="41" t="str">
        <f t="shared" si="149"/>
        <v/>
      </c>
      <c r="CJ897" t="str">
        <f t="shared" si="150"/>
        <v/>
      </c>
      <c r="CK897" s="41" t="str">
        <f>IF(T897&lt;&gt;"","''habit'':"&amp;"''"&amp;T897&amp;"'',","")</f>
        <v/>
      </c>
      <c r="CL897" s="41" t="str">
        <f>IF(U897&lt;&gt;"","''life cycle habit'':"&amp;"''"&amp;U897&amp;"'',","")</f>
        <v/>
      </c>
      <c r="CM897" s="41" t="str">
        <f>IF(V897&lt;&gt;"","''graminoidHabit'':"&amp;"''"&amp;V897&amp;"'',","")</f>
        <v/>
      </c>
      <c r="CN897" s="41" t="str">
        <f>IF(W897&lt;&gt;"","''flower color'':"&amp;"''"&amp;W897&amp;"'',","")</f>
        <v/>
      </c>
      <c r="CO897" s="41" t="str">
        <f>IF(X897&lt;&gt;"","''heightInCentimeters'':"&amp;X897&amp;",","")</f>
        <v/>
      </c>
      <c r="CP897" s="41" t="str">
        <f>IF(Y897&lt;&gt;"",Y897,"")</f>
        <v/>
      </c>
      <c r="CQ897" s="41" t="str">
        <f t="shared" si="151"/>
        <v/>
      </c>
      <c r="CR897" s="42" t="str">
        <f t="shared" si="152"/>
        <v/>
      </c>
      <c r="CS897" t="str">
        <f t="shared" si="153"/>
        <v/>
      </c>
      <c r="CT897" t="str">
        <f>IF(L897="Y","tissue","")</f>
        <v/>
      </c>
      <c r="CU897" t="str">
        <f>IF(L897="Y","in collection","")</f>
        <v/>
      </c>
      <c r="CV897" t="str">
        <f>IF(L897="Y","dessicated","")</f>
        <v/>
      </c>
    </row>
    <row r="898" spans="1:100" ht="16.5" x14ac:dyDescent="0.3">
      <c r="A898" s="7"/>
      <c r="B898" s="19"/>
      <c r="C898" s="19"/>
      <c r="D898" s="19"/>
      <c r="E898" s="19"/>
      <c r="F898" s="19"/>
      <c r="G898" s="10"/>
      <c r="H898" s="14"/>
      <c r="I898" s="19"/>
      <c r="J898" s="19"/>
      <c r="K898" s="10"/>
      <c r="L898" s="19"/>
      <c r="M898" s="19"/>
      <c r="N898" s="19"/>
      <c r="O898" s="19"/>
      <c r="P898" s="19"/>
      <c r="Q898" s="24"/>
      <c r="R898" s="14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29"/>
      <c r="AL898" s="29"/>
      <c r="AM898" s="7"/>
      <c r="AN898" s="7"/>
      <c r="AO898" s="7"/>
      <c r="AP898" s="19"/>
      <c r="AQ898" s="19"/>
      <c r="AR898" s="19"/>
      <c r="AS898" s="14"/>
      <c r="AT898" s="19"/>
      <c r="AU898" s="19"/>
      <c r="AV898" s="19"/>
      <c r="AW898" s="14"/>
      <c r="AX898" s="19"/>
      <c r="AY898" s="19"/>
      <c r="AZ898" s="19"/>
      <c r="BA898" s="19"/>
      <c r="BB898" s="19"/>
      <c r="BC898" s="19"/>
      <c r="BD898" s="19"/>
      <c r="BE898" s="19"/>
      <c r="BF898" s="14"/>
      <c r="BG898" s="35" t="str">
        <f>IF(BB898&lt;&gt;"","&lt;a href='https://www.inaturalist.org/observations/"&amp;BB898&amp;" 'target='_blank' style='color: blue'&gt;iNaturalist Record: "&amp;BB898&amp;"&lt;/a&gt; ","")</f>
        <v/>
      </c>
      <c r="BH898" s="36" t="str">
        <f>IF(AT898&lt;&gt;"",AT898&amp;". ","")</f>
        <v/>
      </c>
      <c r="BI898" s="36" t="str">
        <f>IF(AV898&lt;&gt;"","Land use/disturbance history: "&amp;AV898&amp;". ","")</f>
        <v/>
      </c>
      <c r="BJ898" s="36" t="str">
        <f>IF(AW898&lt;&gt;"","Slope in degrees: "&amp;AW898&amp;". ","")</f>
        <v/>
      </c>
      <c r="BK898" s="36" t="str">
        <f>IF(AX898&lt;&gt;"","Slope aspect: "&amp;AX898&amp;". ","")</f>
        <v/>
      </c>
      <c r="BL898" s="36" t="str">
        <f>IF(AY898&lt;&gt;"","Soil description: "&amp;AY898&amp;". ","")</f>
        <v/>
      </c>
      <c r="BM898" s="36" t="str">
        <f>IF(BA898&lt;&gt;"","Terrain: "&amp;BA898&amp;". ","")</f>
        <v/>
      </c>
      <c r="BN898" s="36" t="str">
        <f t="shared" si="143"/>
        <v/>
      </c>
      <c r="BO898" t="str">
        <f t="shared" si="144"/>
        <v/>
      </c>
      <c r="BP898" t="str">
        <f>IF(BD898&lt;&gt;"","Permit: "&amp;BD898,"")</f>
        <v/>
      </c>
      <c r="BQ898" s="41" t="str">
        <f>IF(AA898="Abundant","Estimated frequency within viewshed: Abundant (&gt;500).",IF(AA898="Common","Estimated frequency within viewshed: Common (101-500).",IF(AA898="Frequent","Estimated frequency within viewshed: Frequent (11-100).",IF(AA898="Occasional","Estimated frequency within viewshed: Occasional (6-10).",IF(AA898="Rare","Estimated frequency within viewshed: Rare (1-5).","")))))</f>
        <v/>
      </c>
      <c r="BR898" s="41" t="str">
        <f>IF(B898&lt;&gt;"",B898&amp;". ","")</f>
        <v/>
      </c>
      <c r="BS898" s="41" t="str">
        <f>IF(M898="Same individual","Tissue sample collected.",IF(M898="Same population","Tissue sample collected from another individual in the same population.",""))</f>
        <v/>
      </c>
      <c r="BT898" s="41" t="str">
        <f>IF(R898&lt;&gt;"","Seed sample collected from "&amp;R898&amp;" plants within the same population.","")</f>
        <v/>
      </c>
      <c r="BU898" s="41" t="str">
        <f>IF(AB898&lt;&gt;"",AB898&amp;". ","")</f>
        <v/>
      </c>
      <c r="BV898" s="41" t="str">
        <f>IF(AE898&lt;&gt;"","Landowner: "&amp;AE898&amp;".","")</f>
        <v/>
      </c>
      <c r="BW898" s="41" t="str">
        <f>IF(AF898&lt;&gt;"","Element Occurrence ID: "&amp;AF898&amp;".","")</f>
        <v/>
      </c>
      <c r="BX898" s="41" t="str">
        <f t="shared" si="145"/>
        <v/>
      </c>
      <c r="BY898" t="str">
        <f t="shared" si="146"/>
        <v/>
      </c>
      <c r="BZ898" s="41" t="str">
        <f t="shared" si="147"/>
        <v/>
      </c>
      <c r="CA898" t="str">
        <f t="shared" si="148"/>
        <v/>
      </c>
      <c r="CB898" s="41" t="str">
        <f>IF(AU898&lt;&gt;"","Area immediately surrounding specimen: "&amp;AU898&amp;".","")</f>
        <v/>
      </c>
      <c r="CC898" s="41" t="str">
        <f>IF(T898&lt;&gt;"","Habit: "&amp;T898&amp;".","")</f>
        <v/>
      </c>
      <c r="CD898" s="41" t="str">
        <f>IF(U898&lt;&gt;"","Life history habit: "&amp;U898&amp;".","")</f>
        <v/>
      </c>
      <c r="CE898" s="41" t="str">
        <f>IF(V898&lt;&gt;"","Graminoid habit: "&amp;V898&amp;".","")</f>
        <v/>
      </c>
      <c r="CF898" s="41" t="str">
        <f>IF(W898&lt;&gt;"","Flower color: "&amp;W898&amp;".","")</f>
        <v/>
      </c>
      <c r="CG898" s="41" t="str">
        <f>IF(X898&lt;&gt;"","Height in centimeters: "&amp;X898&amp;".","")</f>
        <v/>
      </c>
      <c r="CH898" s="41" t="str">
        <f>IF(Y898&lt;&gt;"",Y898&amp;".","")</f>
        <v/>
      </c>
      <c r="CI898" s="41" t="str">
        <f t="shared" si="149"/>
        <v/>
      </c>
      <c r="CJ898" t="str">
        <f t="shared" si="150"/>
        <v/>
      </c>
      <c r="CK898" s="41" t="str">
        <f>IF(T898&lt;&gt;"","''habit'':"&amp;"''"&amp;T898&amp;"'',","")</f>
        <v/>
      </c>
      <c r="CL898" s="41" t="str">
        <f>IF(U898&lt;&gt;"","''life cycle habit'':"&amp;"''"&amp;U898&amp;"'',","")</f>
        <v/>
      </c>
      <c r="CM898" s="41" t="str">
        <f>IF(V898&lt;&gt;"","''graminoidHabit'':"&amp;"''"&amp;V898&amp;"'',","")</f>
        <v/>
      </c>
      <c r="CN898" s="41" t="str">
        <f>IF(W898&lt;&gt;"","''flower color'':"&amp;"''"&amp;W898&amp;"'',","")</f>
        <v/>
      </c>
      <c r="CO898" s="41" t="str">
        <f>IF(X898&lt;&gt;"","''heightInCentimeters'':"&amp;X898&amp;",","")</f>
        <v/>
      </c>
      <c r="CP898" s="41" t="str">
        <f>IF(Y898&lt;&gt;"",Y898,"")</f>
        <v/>
      </c>
      <c r="CQ898" s="41" t="str">
        <f t="shared" si="151"/>
        <v/>
      </c>
      <c r="CR898" s="42" t="str">
        <f t="shared" si="152"/>
        <v/>
      </c>
      <c r="CS898" t="str">
        <f t="shared" si="153"/>
        <v/>
      </c>
      <c r="CT898" t="str">
        <f>IF(L898="Y","tissue","")</f>
        <v/>
      </c>
      <c r="CU898" t="str">
        <f>IF(L898="Y","in collection","")</f>
        <v/>
      </c>
      <c r="CV898" t="str">
        <f>IF(L898="Y","dessicated","")</f>
        <v/>
      </c>
    </row>
    <row r="899" spans="1:100" ht="16.5" x14ac:dyDescent="0.3">
      <c r="A899" s="7"/>
      <c r="B899" s="19"/>
      <c r="C899" s="19"/>
      <c r="D899" s="19"/>
      <c r="E899" s="19"/>
      <c r="F899" s="19"/>
      <c r="G899" s="10"/>
      <c r="H899" s="14"/>
      <c r="I899" s="19"/>
      <c r="J899" s="19"/>
      <c r="K899" s="10"/>
      <c r="L899" s="19"/>
      <c r="M899" s="19"/>
      <c r="N899" s="19"/>
      <c r="O899" s="19"/>
      <c r="P899" s="19"/>
      <c r="Q899" s="24"/>
      <c r="R899" s="14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29"/>
      <c r="AL899" s="29"/>
      <c r="AM899" s="7"/>
      <c r="AN899" s="7"/>
      <c r="AO899" s="7"/>
      <c r="AP899" s="19"/>
      <c r="AQ899" s="19"/>
      <c r="AR899" s="19"/>
      <c r="AS899" s="14"/>
      <c r="AT899" s="19"/>
      <c r="AU899" s="19"/>
      <c r="AV899" s="19"/>
      <c r="AW899" s="14"/>
      <c r="AX899" s="19"/>
      <c r="AY899" s="19"/>
      <c r="AZ899" s="19"/>
      <c r="BA899" s="19"/>
      <c r="BB899" s="19"/>
      <c r="BC899" s="19"/>
      <c r="BD899" s="19"/>
      <c r="BE899" s="19"/>
      <c r="BF899" s="14"/>
      <c r="BG899" s="35" t="str">
        <f>IF(BB899&lt;&gt;"","&lt;a href='https://www.inaturalist.org/observations/"&amp;BB899&amp;" 'target='_blank' style='color: blue'&gt;iNaturalist Record: "&amp;BB899&amp;"&lt;/a&gt; ","")</f>
        <v/>
      </c>
      <c r="BH899" s="36" t="str">
        <f>IF(AT899&lt;&gt;"",AT899&amp;". ","")</f>
        <v/>
      </c>
      <c r="BI899" s="36" t="str">
        <f>IF(AV899&lt;&gt;"","Land use/disturbance history: "&amp;AV899&amp;". ","")</f>
        <v/>
      </c>
      <c r="BJ899" s="36" t="str">
        <f>IF(AW899&lt;&gt;"","Slope in degrees: "&amp;AW899&amp;". ","")</f>
        <v/>
      </c>
      <c r="BK899" s="36" t="str">
        <f>IF(AX899&lt;&gt;"","Slope aspect: "&amp;AX899&amp;". ","")</f>
        <v/>
      </c>
      <c r="BL899" s="36" t="str">
        <f>IF(AY899&lt;&gt;"","Soil description: "&amp;AY899&amp;". ","")</f>
        <v/>
      </c>
      <c r="BM899" s="36" t="str">
        <f>IF(BA899&lt;&gt;"","Terrain: "&amp;BA899&amp;". ","")</f>
        <v/>
      </c>
      <c r="BN899" s="36" t="str">
        <f t="shared" si="143"/>
        <v/>
      </c>
      <c r="BO899" t="str">
        <f t="shared" si="144"/>
        <v/>
      </c>
      <c r="BP899" t="str">
        <f>IF(BD899&lt;&gt;"","Permit: "&amp;BD899,"")</f>
        <v/>
      </c>
      <c r="BQ899" s="41" t="str">
        <f>IF(AA899="Abundant","Estimated frequency within viewshed: Abundant (&gt;500).",IF(AA899="Common","Estimated frequency within viewshed: Common (101-500).",IF(AA899="Frequent","Estimated frequency within viewshed: Frequent (11-100).",IF(AA899="Occasional","Estimated frequency within viewshed: Occasional (6-10).",IF(AA899="Rare","Estimated frequency within viewshed: Rare (1-5).","")))))</f>
        <v/>
      </c>
      <c r="BR899" s="41" t="str">
        <f>IF(B899&lt;&gt;"",B899&amp;". ","")</f>
        <v/>
      </c>
      <c r="BS899" s="41" t="str">
        <f>IF(M899="Same individual","Tissue sample collected.",IF(M899="Same population","Tissue sample collected from another individual in the same population.",""))</f>
        <v/>
      </c>
      <c r="BT899" s="41" t="str">
        <f>IF(R899&lt;&gt;"","Seed sample collected from "&amp;R899&amp;" plants within the same population.","")</f>
        <v/>
      </c>
      <c r="BU899" s="41" t="str">
        <f>IF(AB899&lt;&gt;"",AB899&amp;". ","")</f>
        <v/>
      </c>
      <c r="BV899" s="41" t="str">
        <f>IF(AE899&lt;&gt;"","Landowner: "&amp;AE899&amp;".","")</f>
        <v/>
      </c>
      <c r="BW899" s="41" t="str">
        <f>IF(AF899&lt;&gt;"","Element Occurrence ID: "&amp;AF899&amp;".","")</f>
        <v/>
      </c>
      <c r="BX899" s="41" t="str">
        <f t="shared" si="145"/>
        <v/>
      </c>
      <c r="BY899" t="str">
        <f t="shared" si="146"/>
        <v/>
      </c>
      <c r="BZ899" s="41" t="str">
        <f t="shared" si="147"/>
        <v/>
      </c>
      <c r="CA899" t="str">
        <f t="shared" si="148"/>
        <v/>
      </c>
      <c r="CB899" s="41" t="str">
        <f>IF(AU899&lt;&gt;"","Area immediately surrounding specimen: "&amp;AU899&amp;".","")</f>
        <v/>
      </c>
      <c r="CC899" s="41" t="str">
        <f>IF(T899&lt;&gt;"","Habit: "&amp;T899&amp;".","")</f>
        <v/>
      </c>
      <c r="CD899" s="41" t="str">
        <f>IF(U899&lt;&gt;"","Life history habit: "&amp;U899&amp;".","")</f>
        <v/>
      </c>
      <c r="CE899" s="41" t="str">
        <f>IF(V899&lt;&gt;"","Graminoid habit: "&amp;V899&amp;".","")</f>
        <v/>
      </c>
      <c r="CF899" s="41" t="str">
        <f>IF(W899&lt;&gt;"","Flower color: "&amp;W899&amp;".","")</f>
        <v/>
      </c>
      <c r="CG899" s="41" t="str">
        <f>IF(X899&lt;&gt;"","Height in centimeters: "&amp;X899&amp;".","")</f>
        <v/>
      </c>
      <c r="CH899" s="41" t="str">
        <f>IF(Y899&lt;&gt;"",Y899&amp;".","")</f>
        <v/>
      </c>
      <c r="CI899" s="41" t="str">
        <f t="shared" si="149"/>
        <v/>
      </c>
      <c r="CJ899" t="str">
        <f t="shared" si="150"/>
        <v/>
      </c>
      <c r="CK899" s="41" t="str">
        <f>IF(T899&lt;&gt;"","''habit'':"&amp;"''"&amp;T899&amp;"'',","")</f>
        <v/>
      </c>
      <c r="CL899" s="41" t="str">
        <f>IF(U899&lt;&gt;"","''life cycle habit'':"&amp;"''"&amp;U899&amp;"'',","")</f>
        <v/>
      </c>
      <c r="CM899" s="41" t="str">
        <f>IF(V899&lt;&gt;"","''graminoidHabit'':"&amp;"''"&amp;V899&amp;"'',","")</f>
        <v/>
      </c>
      <c r="CN899" s="41" t="str">
        <f>IF(W899&lt;&gt;"","''flower color'':"&amp;"''"&amp;W899&amp;"'',","")</f>
        <v/>
      </c>
      <c r="CO899" s="41" t="str">
        <f>IF(X899&lt;&gt;"","''heightInCentimeters'':"&amp;X899&amp;",","")</f>
        <v/>
      </c>
      <c r="CP899" s="41" t="str">
        <f>IF(Y899&lt;&gt;"",Y899,"")</f>
        <v/>
      </c>
      <c r="CQ899" s="41" t="str">
        <f t="shared" si="151"/>
        <v/>
      </c>
      <c r="CR899" s="42" t="str">
        <f t="shared" si="152"/>
        <v/>
      </c>
      <c r="CS899" t="str">
        <f t="shared" si="153"/>
        <v/>
      </c>
      <c r="CT899" t="str">
        <f>IF(L899="Y","tissue","")</f>
        <v/>
      </c>
      <c r="CU899" t="str">
        <f>IF(L899="Y","in collection","")</f>
        <v/>
      </c>
      <c r="CV899" t="str">
        <f>IF(L899="Y","dessicated","")</f>
        <v/>
      </c>
    </row>
    <row r="900" spans="1:100" ht="16.5" x14ac:dyDescent="0.3">
      <c r="A900" s="7"/>
      <c r="B900" s="19"/>
      <c r="C900" s="19"/>
      <c r="D900" s="19"/>
      <c r="E900" s="19"/>
      <c r="F900" s="19"/>
      <c r="G900" s="10"/>
      <c r="H900" s="14"/>
      <c r="I900" s="19"/>
      <c r="J900" s="19"/>
      <c r="K900" s="10"/>
      <c r="L900" s="19"/>
      <c r="M900" s="19"/>
      <c r="N900" s="19"/>
      <c r="O900" s="19"/>
      <c r="P900" s="19"/>
      <c r="Q900" s="24"/>
      <c r="R900" s="14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29"/>
      <c r="AL900" s="29"/>
      <c r="AM900" s="7"/>
      <c r="AN900" s="7"/>
      <c r="AO900" s="7"/>
      <c r="AP900" s="19"/>
      <c r="AQ900" s="19"/>
      <c r="AR900" s="19"/>
      <c r="AS900" s="14"/>
      <c r="AT900" s="19"/>
      <c r="AU900" s="19"/>
      <c r="AV900" s="19"/>
      <c r="AW900" s="14"/>
      <c r="AX900" s="19"/>
      <c r="AY900" s="19"/>
      <c r="AZ900" s="19"/>
      <c r="BA900" s="19"/>
      <c r="BB900" s="19"/>
      <c r="BC900" s="19"/>
      <c r="BD900" s="19"/>
      <c r="BE900" s="19"/>
      <c r="BF900" s="14"/>
      <c r="BG900" s="35" t="str">
        <f>IF(BB900&lt;&gt;"","&lt;a href='https://www.inaturalist.org/observations/"&amp;BB900&amp;" 'target='_blank' style='color: blue'&gt;iNaturalist Record: "&amp;BB900&amp;"&lt;/a&gt; ","")</f>
        <v/>
      </c>
      <c r="BH900" s="36" t="str">
        <f>IF(AT900&lt;&gt;"",AT900&amp;". ","")</f>
        <v/>
      </c>
      <c r="BI900" s="36" t="str">
        <f>IF(AV900&lt;&gt;"","Land use/disturbance history: "&amp;AV900&amp;". ","")</f>
        <v/>
      </c>
      <c r="BJ900" s="36" t="str">
        <f>IF(AW900&lt;&gt;"","Slope in degrees: "&amp;AW900&amp;". ","")</f>
        <v/>
      </c>
      <c r="BK900" s="36" t="str">
        <f>IF(AX900&lt;&gt;"","Slope aspect: "&amp;AX900&amp;". ","")</f>
        <v/>
      </c>
      <c r="BL900" s="36" t="str">
        <f>IF(AY900&lt;&gt;"","Soil description: "&amp;AY900&amp;". ","")</f>
        <v/>
      </c>
      <c r="BM900" s="36" t="str">
        <f>IF(BA900&lt;&gt;"","Terrain: "&amp;BA900&amp;". ","")</f>
        <v/>
      </c>
      <c r="BN900" s="36" t="str">
        <f t="shared" ref="BN900:BN963" si="154">TRIM(BH900&amp;BI900&amp;BJ900&amp;BK900&amp;BL900&amp;BM900&amp;CB900)</f>
        <v/>
      </c>
      <c r="BO900" t="str">
        <f t="shared" ref="BO900:BO963" si="155">SUBSTITUTE(BN900,"..",".")</f>
        <v/>
      </c>
      <c r="BP900" t="str">
        <f>IF(BD900&lt;&gt;"","Permit: "&amp;BD900,"")</f>
        <v/>
      </c>
      <c r="BQ900" s="41" t="str">
        <f>IF(AA900="Abundant","Estimated frequency within viewshed: Abundant (&gt;500).",IF(AA900="Common","Estimated frequency within viewshed: Common (101-500).",IF(AA900="Frequent","Estimated frequency within viewshed: Frequent (11-100).",IF(AA900="Occasional","Estimated frequency within viewshed: Occasional (6-10).",IF(AA900="Rare","Estimated frequency within viewshed: Rare (1-5).","")))))</f>
        <v/>
      </c>
      <c r="BR900" s="41" t="str">
        <f>IF(B900&lt;&gt;"",B900&amp;". ","")</f>
        <v/>
      </c>
      <c r="BS900" s="41" t="str">
        <f>IF(M900="Same individual","Tissue sample collected.",IF(M900="Same population","Tissue sample collected from another individual in the same population.",""))</f>
        <v/>
      </c>
      <c r="BT900" s="41" t="str">
        <f>IF(R900&lt;&gt;"","Seed sample collected from "&amp;R900&amp;" plants within the same population.","")</f>
        <v/>
      </c>
      <c r="BU900" s="41" t="str">
        <f>IF(AB900&lt;&gt;"",AB900&amp;". ","")</f>
        <v/>
      </c>
      <c r="BV900" s="41" t="str">
        <f>IF(AE900&lt;&gt;"","Landowner: "&amp;AE900&amp;".","")</f>
        <v/>
      </c>
      <c r="BW900" s="41" t="str">
        <f>IF(AF900&lt;&gt;"","Element Occurrence ID: "&amp;AF900&amp;".","")</f>
        <v/>
      </c>
      <c r="BX900" s="41" t="str">
        <f t="shared" ref="BX900:BX963" si="156">TRIM(BV900&amp;" "&amp;BW900)</f>
        <v/>
      </c>
      <c r="BY900" t="str">
        <f t="shared" ref="BY900:BY963" si="157">SUBSTITUTE(BX900,"..",".")</f>
        <v/>
      </c>
      <c r="BZ900" s="41" t="str">
        <f t="shared" ref="BZ900:BZ963" si="158">TRIM(BR900&amp;BQ900&amp;BS900&amp;BT900&amp;BU900&amp;BG900)</f>
        <v/>
      </c>
      <c r="CA900" t="str">
        <f t="shared" ref="CA900:CA963" si="159">SUBSTITUTE(BZ900,"..",".")</f>
        <v/>
      </c>
      <c r="CB900" s="41" t="str">
        <f>IF(AU900&lt;&gt;"","Area immediately surrounding specimen: "&amp;AU900&amp;".","")</f>
        <v/>
      </c>
      <c r="CC900" s="41" t="str">
        <f>IF(T900&lt;&gt;"","Habit: "&amp;T900&amp;".","")</f>
        <v/>
      </c>
      <c r="CD900" s="41" t="str">
        <f>IF(U900&lt;&gt;"","Life history habit: "&amp;U900&amp;".","")</f>
        <v/>
      </c>
      <c r="CE900" s="41" t="str">
        <f>IF(V900&lt;&gt;"","Graminoid habit: "&amp;V900&amp;".","")</f>
        <v/>
      </c>
      <c r="CF900" s="41" t="str">
        <f>IF(W900&lt;&gt;"","Flower color: "&amp;W900&amp;".","")</f>
        <v/>
      </c>
      <c r="CG900" s="41" t="str">
        <f>IF(X900&lt;&gt;"","Height in centimeters: "&amp;X900&amp;".","")</f>
        <v/>
      </c>
      <c r="CH900" s="41" t="str">
        <f>IF(Y900&lt;&gt;"",Y900&amp;".","")</f>
        <v/>
      </c>
      <c r="CI900" s="41" t="str">
        <f t="shared" ref="CI900:CI963" si="160">TRIM(CC900&amp;" "&amp;CD900&amp;" "&amp;CE900&amp;" "&amp;CF900&amp;" "&amp;CG900&amp;" "&amp;CH900)</f>
        <v/>
      </c>
      <c r="CJ900" t="str">
        <f t="shared" ref="CJ900:CJ963" si="161">SUBSTITUTE(CI900,"..",".")</f>
        <v/>
      </c>
      <c r="CK900" s="41" t="str">
        <f>IF(T900&lt;&gt;"","''habit'':"&amp;"''"&amp;T900&amp;"'',","")</f>
        <v/>
      </c>
      <c r="CL900" s="41" t="str">
        <f>IF(U900&lt;&gt;"","''life cycle habit'':"&amp;"''"&amp;U900&amp;"'',","")</f>
        <v/>
      </c>
      <c r="CM900" s="41" t="str">
        <f>IF(V900&lt;&gt;"","''graminoidHabit'':"&amp;"''"&amp;V900&amp;"'',","")</f>
        <v/>
      </c>
      <c r="CN900" s="41" t="str">
        <f>IF(W900&lt;&gt;"","''flower color'':"&amp;"''"&amp;W900&amp;"'',","")</f>
        <v/>
      </c>
      <c r="CO900" s="41" t="str">
        <f>IF(X900&lt;&gt;"","''heightInCentimeters'':"&amp;X900&amp;",","")</f>
        <v/>
      </c>
      <c r="CP900" s="41" t="str">
        <f>IF(Y900&lt;&gt;"",Y900,"")</f>
        <v/>
      </c>
      <c r="CQ900" s="41" t="str">
        <f t="shared" ref="CQ900:CQ963" si="162">TRIM(CK900&amp;CL900&amp;CM900&amp;CN900&amp;CO900&amp;CP900)</f>
        <v/>
      </c>
      <c r="CR900" s="42" t="str">
        <f t="shared" ref="CR900:CR963" si="163">IF(AND(LEFT(CQ900)=",",RIGHT(CQ900)=","),MID(CQ900,2,LEN(CQ900)-2),IF(LEFT(CQ900)=",",MID(CQ900,2,LEN(CQ900)),IF(RIGHT(CQ900)=",",LEFT(CQ900,LEN(CQ900)-1),CQ900)))</f>
        <v/>
      </c>
      <c r="CS900" t="str">
        <f t="shared" ref="CS900:CS963" si="164">IF(CR900&lt;&gt;"","{"&amp;CR900&amp;"}","")</f>
        <v/>
      </c>
      <c r="CT900" t="str">
        <f>IF(L900="Y","tissue","")</f>
        <v/>
      </c>
      <c r="CU900" t="str">
        <f>IF(L900="Y","in collection","")</f>
        <v/>
      </c>
      <c r="CV900" t="str">
        <f>IF(L900="Y","dessicated","")</f>
        <v/>
      </c>
    </row>
    <row r="901" spans="1:100" ht="16.5" x14ac:dyDescent="0.3">
      <c r="A901" s="7"/>
      <c r="B901" s="19"/>
      <c r="C901" s="19"/>
      <c r="D901" s="19"/>
      <c r="E901" s="19"/>
      <c r="F901" s="19"/>
      <c r="G901" s="10"/>
      <c r="H901" s="14"/>
      <c r="I901" s="19"/>
      <c r="J901" s="19"/>
      <c r="K901" s="10"/>
      <c r="L901" s="19"/>
      <c r="M901" s="19"/>
      <c r="N901" s="19"/>
      <c r="O901" s="19"/>
      <c r="P901" s="19"/>
      <c r="Q901" s="24"/>
      <c r="R901" s="14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29"/>
      <c r="AL901" s="29"/>
      <c r="AM901" s="7"/>
      <c r="AN901" s="7"/>
      <c r="AO901" s="7"/>
      <c r="AP901" s="19"/>
      <c r="AQ901" s="19"/>
      <c r="AR901" s="19"/>
      <c r="AS901" s="14"/>
      <c r="AT901" s="19"/>
      <c r="AU901" s="19"/>
      <c r="AV901" s="19"/>
      <c r="AW901" s="14"/>
      <c r="AX901" s="19"/>
      <c r="AY901" s="19"/>
      <c r="AZ901" s="19"/>
      <c r="BA901" s="19"/>
      <c r="BB901" s="19"/>
      <c r="BC901" s="19"/>
      <c r="BD901" s="19"/>
      <c r="BE901" s="19"/>
      <c r="BF901" s="14"/>
      <c r="BG901" s="35" t="str">
        <f>IF(BB901&lt;&gt;"","&lt;a href='https://www.inaturalist.org/observations/"&amp;BB901&amp;" 'target='_blank' style='color: blue'&gt;iNaturalist Record: "&amp;BB901&amp;"&lt;/a&gt; ","")</f>
        <v/>
      </c>
      <c r="BH901" s="36" t="str">
        <f>IF(AT901&lt;&gt;"",AT901&amp;". ","")</f>
        <v/>
      </c>
      <c r="BI901" s="36" t="str">
        <f>IF(AV901&lt;&gt;"","Land use/disturbance history: "&amp;AV901&amp;". ","")</f>
        <v/>
      </c>
      <c r="BJ901" s="36" t="str">
        <f>IF(AW901&lt;&gt;"","Slope in degrees: "&amp;AW901&amp;". ","")</f>
        <v/>
      </c>
      <c r="BK901" s="36" t="str">
        <f>IF(AX901&lt;&gt;"","Slope aspect: "&amp;AX901&amp;". ","")</f>
        <v/>
      </c>
      <c r="BL901" s="36" t="str">
        <f>IF(AY901&lt;&gt;"","Soil description: "&amp;AY901&amp;". ","")</f>
        <v/>
      </c>
      <c r="BM901" s="36" t="str">
        <f>IF(BA901&lt;&gt;"","Terrain: "&amp;BA901&amp;". ","")</f>
        <v/>
      </c>
      <c r="BN901" s="36" t="str">
        <f t="shared" si="154"/>
        <v/>
      </c>
      <c r="BO901" t="str">
        <f t="shared" si="155"/>
        <v/>
      </c>
      <c r="BP901" t="str">
        <f>IF(BD901&lt;&gt;"","Permit: "&amp;BD901,"")</f>
        <v/>
      </c>
      <c r="BQ901" s="41" t="str">
        <f>IF(AA901="Abundant","Estimated frequency within viewshed: Abundant (&gt;500).",IF(AA901="Common","Estimated frequency within viewshed: Common (101-500).",IF(AA901="Frequent","Estimated frequency within viewshed: Frequent (11-100).",IF(AA901="Occasional","Estimated frequency within viewshed: Occasional (6-10).",IF(AA901="Rare","Estimated frequency within viewshed: Rare (1-5).","")))))</f>
        <v/>
      </c>
      <c r="BR901" s="41" t="str">
        <f>IF(B901&lt;&gt;"",B901&amp;". ","")</f>
        <v/>
      </c>
      <c r="BS901" s="41" t="str">
        <f>IF(M901="Same individual","Tissue sample collected.",IF(M901="Same population","Tissue sample collected from another individual in the same population.",""))</f>
        <v/>
      </c>
      <c r="BT901" s="41" t="str">
        <f>IF(R901&lt;&gt;"","Seed sample collected from "&amp;R901&amp;" plants within the same population.","")</f>
        <v/>
      </c>
      <c r="BU901" s="41" t="str">
        <f>IF(AB901&lt;&gt;"",AB901&amp;". ","")</f>
        <v/>
      </c>
      <c r="BV901" s="41" t="str">
        <f>IF(AE901&lt;&gt;"","Landowner: "&amp;AE901&amp;".","")</f>
        <v/>
      </c>
      <c r="BW901" s="41" t="str">
        <f>IF(AF901&lt;&gt;"","Element Occurrence ID: "&amp;AF901&amp;".","")</f>
        <v/>
      </c>
      <c r="BX901" s="41" t="str">
        <f t="shared" si="156"/>
        <v/>
      </c>
      <c r="BY901" t="str">
        <f t="shared" si="157"/>
        <v/>
      </c>
      <c r="BZ901" s="41" t="str">
        <f t="shared" si="158"/>
        <v/>
      </c>
      <c r="CA901" t="str">
        <f t="shared" si="159"/>
        <v/>
      </c>
      <c r="CB901" s="41" t="str">
        <f>IF(AU901&lt;&gt;"","Area immediately surrounding specimen: "&amp;AU901&amp;".","")</f>
        <v/>
      </c>
      <c r="CC901" s="41" t="str">
        <f>IF(T901&lt;&gt;"","Habit: "&amp;T901&amp;".","")</f>
        <v/>
      </c>
      <c r="CD901" s="41" t="str">
        <f>IF(U901&lt;&gt;"","Life history habit: "&amp;U901&amp;".","")</f>
        <v/>
      </c>
      <c r="CE901" s="41" t="str">
        <f>IF(V901&lt;&gt;"","Graminoid habit: "&amp;V901&amp;".","")</f>
        <v/>
      </c>
      <c r="CF901" s="41" t="str">
        <f>IF(W901&lt;&gt;"","Flower color: "&amp;W901&amp;".","")</f>
        <v/>
      </c>
      <c r="CG901" s="41" t="str">
        <f>IF(X901&lt;&gt;"","Height in centimeters: "&amp;X901&amp;".","")</f>
        <v/>
      </c>
      <c r="CH901" s="41" t="str">
        <f>IF(Y901&lt;&gt;"",Y901&amp;".","")</f>
        <v/>
      </c>
      <c r="CI901" s="41" t="str">
        <f t="shared" si="160"/>
        <v/>
      </c>
      <c r="CJ901" t="str">
        <f t="shared" si="161"/>
        <v/>
      </c>
      <c r="CK901" s="41" t="str">
        <f>IF(T901&lt;&gt;"","''habit'':"&amp;"''"&amp;T901&amp;"'',","")</f>
        <v/>
      </c>
      <c r="CL901" s="41" t="str">
        <f>IF(U901&lt;&gt;"","''life cycle habit'':"&amp;"''"&amp;U901&amp;"'',","")</f>
        <v/>
      </c>
      <c r="CM901" s="41" t="str">
        <f>IF(V901&lt;&gt;"","''graminoidHabit'':"&amp;"''"&amp;V901&amp;"'',","")</f>
        <v/>
      </c>
      <c r="CN901" s="41" t="str">
        <f>IF(W901&lt;&gt;"","''flower color'':"&amp;"''"&amp;W901&amp;"'',","")</f>
        <v/>
      </c>
      <c r="CO901" s="41" t="str">
        <f>IF(X901&lt;&gt;"","''heightInCentimeters'':"&amp;X901&amp;",","")</f>
        <v/>
      </c>
      <c r="CP901" s="41" t="str">
        <f>IF(Y901&lt;&gt;"",Y901,"")</f>
        <v/>
      </c>
      <c r="CQ901" s="41" t="str">
        <f t="shared" si="162"/>
        <v/>
      </c>
      <c r="CR901" s="42" t="str">
        <f t="shared" si="163"/>
        <v/>
      </c>
      <c r="CS901" t="str">
        <f t="shared" si="164"/>
        <v/>
      </c>
      <c r="CT901" t="str">
        <f>IF(L901="Y","tissue","")</f>
        <v/>
      </c>
      <c r="CU901" t="str">
        <f>IF(L901="Y","in collection","")</f>
        <v/>
      </c>
      <c r="CV901" t="str">
        <f>IF(L901="Y","dessicated","")</f>
        <v/>
      </c>
    </row>
    <row r="902" spans="1:100" ht="16.5" x14ac:dyDescent="0.3">
      <c r="A902" s="7"/>
      <c r="B902" s="19"/>
      <c r="C902" s="19"/>
      <c r="D902" s="19"/>
      <c r="E902" s="19"/>
      <c r="F902" s="19"/>
      <c r="G902" s="10"/>
      <c r="H902" s="14"/>
      <c r="I902" s="19"/>
      <c r="J902" s="19"/>
      <c r="K902" s="10"/>
      <c r="L902" s="19"/>
      <c r="M902" s="19"/>
      <c r="N902" s="19"/>
      <c r="O902" s="19"/>
      <c r="P902" s="19"/>
      <c r="Q902" s="24"/>
      <c r="R902" s="14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29"/>
      <c r="AL902" s="29"/>
      <c r="AM902" s="7"/>
      <c r="AN902" s="7"/>
      <c r="AO902" s="7"/>
      <c r="AP902" s="19"/>
      <c r="AQ902" s="19"/>
      <c r="AR902" s="19"/>
      <c r="AS902" s="14"/>
      <c r="AT902" s="19"/>
      <c r="AU902" s="19"/>
      <c r="AV902" s="19"/>
      <c r="AW902" s="14"/>
      <c r="AX902" s="19"/>
      <c r="AY902" s="19"/>
      <c r="AZ902" s="19"/>
      <c r="BA902" s="19"/>
      <c r="BB902" s="19"/>
      <c r="BC902" s="19"/>
      <c r="BD902" s="19"/>
      <c r="BE902" s="19"/>
      <c r="BF902" s="14"/>
      <c r="BG902" s="35" t="str">
        <f>IF(BB902&lt;&gt;"","&lt;a href='https://www.inaturalist.org/observations/"&amp;BB902&amp;" 'target='_blank' style='color: blue'&gt;iNaturalist Record: "&amp;BB902&amp;"&lt;/a&gt; ","")</f>
        <v/>
      </c>
      <c r="BH902" s="36" t="str">
        <f>IF(AT902&lt;&gt;"",AT902&amp;". ","")</f>
        <v/>
      </c>
      <c r="BI902" s="36" t="str">
        <f>IF(AV902&lt;&gt;"","Land use/disturbance history: "&amp;AV902&amp;". ","")</f>
        <v/>
      </c>
      <c r="BJ902" s="36" t="str">
        <f>IF(AW902&lt;&gt;"","Slope in degrees: "&amp;AW902&amp;". ","")</f>
        <v/>
      </c>
      <c r="BK902" s="36" t="str">
        <f>IF(AX902&lt;&gt;"","Slope aspect: "&amp;AX902&amp;". ","")</f>
        <v/>
      </c>
      <c r="BL902" s="36" t="str">
        <f>IF(AY902&lt;&gt;"","Soil description: "&amp;AY902&amp;". ","")</f>
        <v/>
      </c>
      <c r="BM902" s="36" t="str">
        <f>IF(BA902&lt;&gt;"","Terrain: "&amp;BA902&amp;". ","")</f>
        <v/>
      </c>
      <c r="BN902" s="36" t="str">
        <f t="shared" si="154"/>
        <v/>
      </c>
      <c r="BO902" t="str">
        <f t="shared" si="155"/>
        <v/>
      </c>
      <c r="BP902" t="str">
        <f>IF(BD902&lt;&gt;"","Permit: "&amp;BD902,"")</f>
        <v/>
      </c>
      <c r="BQ902" s="41" t="str">
        <f>IF(AA902="Abundant","Estimated frequency within viewshed: Abundant (&gt;500).",IF(AA902="Common","Estimated frequency within viewshed: Common (101-500).",IF(AA902="Frequent","Estimated frequency within viewshed: Frequent (11-100).",IF(AA902="Occasional","Estimated frequency within viewshed: Occasional (6-10).",IF(AA902="Rare","Estimated frequency within viewshed: Rare (1-5).","")))))</f>
        <v/>
      </c>
      <c r="BR902" s="41" t="str">
        <f>IF(B902&lt;&gt;"",B902&amp;". ","")</f>
        <v/>
      </c>
      <c r="BS902" s="41" t="str">
        <f>IF(M902="Same individual","Tissue sample collected.",IF(M902="Same population","Tissue sample collected from another individual in the same population.",""))</f>
        <v/>
      </c>
      <c r="BT902" s="41" t="str">
        <f>IF(R902&lt;&gt;"","Seed sample collected from "&amp;R902&amp;" plants within the same population.","")</f>
        <v/>
      </c>
      <c r="BU902" s="41" t="str">
        <f>IF(AB902&lt;&gt;"",AB902&amp;". ","")</f>
        <v/>
      </c>
      <c r="BV902" s="41" t="str">
        <f>IF(AE902&lt;&gt;"","Landowner: "&amp;AE902&amp;".","")</f>
        <v/>
      </c>
      <c r="BW902" s="41" t="str">
        <f>IF(AF902&lt;&gt;"","Element Occurrence ID: "&amp;AF902&amp;".","")</f>
        <v/>
      </c>
      <c r="BX902" s="41" t="str">
        <f t="shared" si="156"/>
        <v/>
      </c>
      <c r="BY902" t="str">
        <f t="shared" si="157"/>
        <v/>
      </c>
      <c r="BZ902" s="41" t="str">
        <f t="shared" si="158"/>
        <v/>
      </c>
      <c r="CA902" t="str">
        <f t="shared" si="159"/>
        <v/>
      </c>
      <c r="CB902" s="41" t="str">
        <f>IF(AU902&lt;&gt;"","Area immediately surrounding specimen: "&amp;AU902&amp;".","")</f>
        <v/>
      </c>
      <c r="CC902" s="41" t="str">
        <f>IF(T902&lt;&gt;"","Habit: "&amp;T902&amp;".","")</f>
        <v/>
      </c>
      <c r="CD902" s="41" t="str">
        <f>IF(U902&lt;&gt;"","Life history habit: "&amp;U902&amp;".","")</f>
        <v/>
      </c>
      <c r="CE902" s="41" t="str">
        <f>IF(V902&lt;&gt;"","Graminoid habit: "&amp;V902&amp;".","")</f>
        <v/>
      </c>
      <c r="CF902" s="41" t="str">
        <f>IF(W902&lt;&gt;"","Flower color: "&amp;W902&amp;".","")</f>
        <v/>
      </c>
      <c r="CG902" s="41" t="str">
        <f>IF(X902&lt;&gt;"","Height in centimeters: "&amp;X902&amp;".","")</f>
        <v/>
      </c>
      <c r="CH902" s="41" t="str">
        <f>IF(Y902&lt;&gt;"",Y902&amp;".","")</f>
        <v/>
      </c>
      <c r="CI902" s="41" t="str">
        <f t="shared" si="160"/>
        <v/>
      </c>
      <c r="CJ902" t="str">
        <f t="shared" si="161"/>
        <v/>
      </c>
      <c r="CK902" s="41" t="str">
        <f>IF(T902&lt;&gt;"","''habit'':"&amp;"''"&amp;T902&amp;"'',","")</f>
        <v/>
      </c>
      <c r="CL902" s="41" t="str">
        <f>IF(U902&lt;&gt;"","''life cycle habit'':"&amp;"''"&amp;U902&amp;"'',","")</f>
        <v/>
      </c>
      <c r="CM902" s="41" t="str">
        <f>IF(V902&lt;&gt;"","''graminoidHabit'':"&amp;"''"&amp;V902&amp;"'',","")</f>
        <v/>
      </c>
      <c r="CN902" s="41" t="str">
        <f>IF(W902&lt;&gt;"","''flower color'':"&amp;"''"&amp;W902&amp;"'',","")</f>
        <v/>
      </c>
      <c r="CO902" s="41" t="str">
        <f>IF(X902&lt;&gt;"","''heightInCentimeters'':"&amp;X902&amp;",","")</f>
        <v/>
      </c>
      <c r="CP902" s="41" t="str">
        <f>IF(Y902&lt;&gt;"",Y902,"")</f>
        <v/>
      </c>
      <c r="CQ902" s="41" t="str">
        <f t="shared" si="162"/>
        <v/>
      </c>
      <c r="CR902" s="42" t="str">
        <f t="shared" si="163"/>
        <v/>
      </c>
      <c r="CS902" t="str">
        <f t="shared" si="164"/>
        <v/>
      </c>
      <c r="CT902" t="str">
        <f>IF(L902="Y","tissue","")</f>
        <v/>
      </c>
      <c r="CU902" t="str">
        <f>IF(L902="Y","in collection","")</f>
        <v/>
      </c>
      <c r="CV902" t="str">
        <f>IF(L902="Y","dessicated","")</f>
        <v/>
      </c>
    </row>
    <row r="903" spans="1:100" ht="16.5" x14ac:dyDescent="0.3">
      <c r="A903" s="7"/>
      <c r="B903" s="19"/>
      <c r="C903" s="19"/>
      <c r="D903" s="19"/>
      <c r="E903" s="19"/>
      <c r="F903" s="19"/>
      <c r="G903" s="10"/>
      <c r="H903" s="14"/>
      <c r="I903" s="19"/>
      <c r="J903" s="19"/>
      <c r="K903" s="10"/>
      <c r="L903" s="19"/>
      <c r="M903" s="19"/>
      <c r="N903" s="19"/>
      <c r="O903" s="19"/>
      <c r="P903" s="19"/>
      <c r="Q903" s="24"/>
      <c r="R903" s="14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29"/>
      <c r="AL903" s="29"/>
      <c r="AM903" s="7"/>
      <c r="AN903" s="7"/>
      <c r="AO903" s="7"/>
      <c r="AP903" s="19"/>
      <c r="AQ903" s="19"/>
      <c r="AR903" s="19"/>
      <c r="AS903" s="14"/>
      <c r="AT903" s="19"/>
      <c r="AU903" s="19"/>
      <c r="AV903" s="19"/>
      <c r="AW903" s="14"/>
      <c r="AX903" s="19"/>
      <c r="AY903" s="19"/>
      <c r="AZ903" s="19"/>
      <c r="BA903" s="19"/>
      <c r="BB903" s="19"/>
      <c r="BC903" s="19"/>
      <c r="BD903" s="19"/>
      <c r="BE903" s="19"/>
      <c r="BF903" s="14"/>
      <c r="BG903" s="35" t="str">
        <f>IF(BB903&lt;&gt;"","&lt;a href='https://www.inaturalist.org/observations/"&amp;BB903&amp;" 'target='_blank' style='color: blue'&gt;iNaturalist Record: "&amp;BB903&amp;"&lt;/a&gt; ","")</f>
        <v/>
      </c>
      <c r="BH903" s="36" t="str">
        <f>IF(AT903&lt;&gt;"",AT903&amp;". ","")</f>
        <v/>
      </c>
      <c r="BI903" s="36" t="str">
        <f>IF(AV903&lt;&gt;"","Land use/disturbance history: "&amp;AV903&amp;". ","")</f>
        <v/>
      </c>
      <c r="BJ903" s="36" t="str">
        <f>IF(AW903&lt;&gt;"","Slope in degrees: "&amp;AW903&amp;". ","")</f>
        <v/>
      </c>
      <c r="BK903" s="36" t="str">
        <f>IF(AX903&lt;&gt;"","Slope aspect: "&amp;AX903&amp;". ","")</f>
        <v/>
      </c>
      <c r="BL903" s="36" t="str">
        <f>IF(AY903&lt;&gt;"","Soil description: "&amp;AY903&amp;". ","")</f>
        <v/>
      </c>
      <c r="BM903" s="36" t="str">
        <f>IF(BA903&lt;&gt;"","Terrain: "&amp;BA903&amp;". ","")</f>
        <v/>
      </c>
      <c r="BN903" s="36" t="str">
        <f t="shared" si="154"/>
        <v/>
      </c>
      <c r="BO903" t="str">
        <f t="shared" si="155"/>
        <v/>
      </c>
      <c r="BP903" t="str">
        <f>IF(BD903&lt;&gt;"","Permit: "&amp;BD903,"")</f>
        <v/>
      </c>
      <c r="BQ903" s="41" t="str">
        <f>IF(AA903="Abundant","Estimated frequency within viewshed: Abundant (&gt;500).",IF(AA903="Common","Estimated frequency within viewshed: Common (101-500).",IF(AA903="Frequent","Estimated frequency within viewshed: Frequent (11-100).",IF(AA903="Occasional","Estimated frequency within viewshed: Occasional (6-10).",IF(AA903="Rare","Estimated frequency within viewshed: Rare (1-5).","")))))</f>
        <v/>
      </c>
      <c r="BR903" s="41" t="str">
        <f>IF(B903&lt;&gt;"",B903&amp;". ","")</f>
        <v/>
      </c>
      <c r="BS903" s="41" t="str">
        <f>IF(M903="Same individual","Tissue sample collected.",IF(M903="Same population","Tissue sample collected from another individual in the same population.",""))</f>
        <v/>
      </c>
      <c r="BT903" s="41" t="str">
        <f>IF(R903&lt;&gt;"","Seed sample collected from "&amp;R903&amp;" plants within the same population.","")</f>
        <v/>
      </c>
      <c r="BU903" s="41" t="str">
        <f>IF(AB903&lt;&gt;"",AB903&amp;". ","")</f>
        <v/>
      </c>
      <c r="BV903" s="41" t="str">
        <f>IF(AE903&lt;&gt;"","Landowner: "&amp;AE903&amp;".","")</f>
        <v/>
      </c>
      <c r="BW903" s="41" t="str">
        <f>IF(AF903&lt;&gt;"","Element Occurrence ID: "&amp;AF903&amp;".","")</f>
        <v/>
      </c>
      <c r="BX903" s="41" t="str">
        <f t="shared" si="156"/>
        <v/>
      </c>
      <c r="BY903" t="str">
        <f t="shared" si="157"/>
        <v/>
      </c>
      <c r="BZ903" s="41" t="str">
        <f t="shared" si="158"/>
        <v/>
      </c>
      <c r="CA903" t="str">
        <f t="shared" si="159"/>
        <v/>
      </c>
      <c r="CB903" s="41" t="str">
        <f>IF(AU903&lt;&gt;"","Area immediately surrounding specimen: "&amp;AU903&amp;".","")</f>
        <v/>
      </c>
      <c r="CC903" s="41" t="str">
        <f>IF(T903&lt;&gt;"","Habit: "&amp;T903&amp;".","")</f>
        <v/>
      </c>
      <c r="CD903" s="41" t="str">
        <f>IF(U903&lt;&gt;"","Life history habit: "&amp;U903&amp;".","")</f>
        <v/>
      </c>
      <c r="CE903" s="41" t="str">
        <f>IF(V903&lt;&gt;"","Graminoid habit: "&amp;V903&amp;".","")</f>
        <v/>
      </c>
      <c r="CF903" s="41" t="str">
        <f>IF(W903&lt;&gt;"","Flower color: "&amp;W903&amp;".","")</f>
        <v/>
      </c>
      <c r="CG903" s="41" t="str">
        <f>IF(X903&lt;&gt;"","Height in centimeters: "&amp;X903&amp;".","")</f>
        <v/>
      </c>
      <c r="CH903" s="41" t="str">
        <f>IF(Y903&lt;&gt;"",Y903&amp;".","")</f>
        <v/>
      </c>
      <c r="CI903" s="41" t="str">
        <f t="shared" si="160"/>
        <v/>
      </c>
      <c r="CJ903" t="str">
        <f t="shared" si="161"/>
        <v/>
      </c>
      <c r="CK903" s="41" t="str">
        <f>IF(T903&lt;&gt;"","''habit'':"&amp;"''"&amp;T903&amp;"'',","")</f>
        <v/>
      </c>
      <c r="CL903" s="41" t="str">
        <f>IF(U903&lt;&gt;"","''life cycle habit'':"&amp;"''"&amp;U903&amp;"'',","")</f>
        <v/>
      </c>
      <c r="CM903" s="41" t="str">
        <f>IF(V903&lt;&gt;"","''graminoidHabit'':"&amp;"''"&amp;V903&amp;"'',","")</f>
        <v/>
      </c>
      <c r="CN903" s="41" t="str">
        <f>IF(W903&lt;&gt;"","''flower color'':"&amp;"''"&amp;W903&amp;"'',","")</f>
        <v/>
      </c>
      <c r="CO903" s="41" t="str">
        <f>IF(X903&lt;&gt;"","''heightInCentimeters'':"&amp;X903&amp;",","")</f>
        <v/>
      </c>
      <c r="CP903" s="41" t="str">
        <f>IF(Y903&lt;&gt;"",Y903,"")</f>
        <v/>
      </c>
      <c r="CQ903" s="41" t="str">
        <f t="shared" si="162"/>
        <v/>
      </c>
      <c r="CR903" s="42" t="str">
        <f t="shared" si="163"/>
        <v/>
      </c>
      <c r="CS903" t="str">
        <f t="shared" si="164"/>
        <v/>
      </c>
      <c r="CT903" t="str">
        <f>IF(L903="Y","tissue","")</f>
        <v/>
      </c>
      <c r="CU903" t="str">
        <f>IF(L903="Y","in collection","")</f>
        <v/>
      </c>
      <c r="CV903" t="str">
        <f>IF(L903="Y","dessicated","")</f>
        <v/>
      </c>
    </row>
    <row r="904" spans="1:100" ht="16.5" x14ac:dyDescent="0.3">
      <c r="A904" s="7"/>
      <c r="B904" s="19"/>
      <c r="C904" s="19"/>
      <c r="D904" s="19"/>
      <c r="E904" s="19"/>
      <c r="F904" s="19"/>
      <c r="G904" s="10"/>
      <c r="H904" s="14"/>
      <c r="I904" s="19"/>
      <c r="J904" s="19"/>
      <c r="K904" s="10"/>
      <c r="L904" s="19"/>
      <c r="M904" s="19"/>
      <c r="N904" s="19"/>
      <c r="O904" s="19"/>
      <c r="P904" s="19"/>
      <c r="Q904" s="24"/>
      <c r="R904" s="14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29"/>
      <c r="AL904" s="29"/>
      <c r="AM904" s="7"/>
      <c r="AN904" s="7"/>
      <c r="AO904" s="7"/>
      <c r="AP904" s="19"/>
      <c r="AQ904" s="19"/>
      <c r="AR904" s="19"/>
      <c r="AS904" s="14"/>
      <c r="AT904" s="19"/>
      <c r="AU904" s="19"/>
      <c r="AV904" s="19"/>
      <c r="AW904" s="14"/>
      <c r="AX904" s="19"/>
      <c r="AY904" s="19"/>
      <c r="AZ904" s="19"/>
      <c r="BA904" s="19"/>
      <c r="BB904" s="19"/>
      <c r="BC904" s="19"/>
      <c r="BD904" s="19"/>
      <c r="BE904" s="19"/>
      <c r="BF904" s="14"/>
      <c r="BG904" s="35" t="str">
        <f>IF(BB904&lt;&gt;"","&lt;a href='https://www.inaturalist.org/observations/"&amp;BB904&amp;" 'target='_blank' style='color: blue'&gt;iNaturalist Record: "&amp;BB904&amp;"&lt;/a&gt; ","")</f>
        <v/>
      </c>
      <c r="BH904" s="36" t="str">
        <f>IF(AT904&lt;&gt;"",AT904&amp;". ","")</f>
        <v/>
      </c>
      <c r="BI904" s="36" t="str">
        <f>IF(AV904&lt;&gt;"","Land use/disturbance history: "&amp;AV904&amp;". ","")</f>
        <v/>
      </c>
      <c r="BJ904" s="36" t="str">
        <f>IF(AW904&lt;&gt;"","Slope in degrees: "&amp;AW904&amp;". ","")</f>
        <v/>
      </c>
      <c r="BK904" s="36" t="str">
        <f>IF(AX904&lt;&gt;"","Slope aspect: "&amp;AX904&amp;". ","")</f>
        <v/>
      </c>
      <c r="BL904" s="36" t="str">
        <f>IF(AY904&lt;&gt;"","Soil description: "&amp;AY904&amp;". ","")</f>
        <v/>
      </c>
      <c r="BM904" s="36" t="str">
        <f>IF(BA904&lt;&gt;"","Terrain: "&amp;BA904&amp;". ","")</f>
        <v/>
      </c>
      <c r="BN904" s="36" t="str">
        <f t="shared" si="154"/>
        <v/>
      </c>
      <c r="BO904" t="str">
        <f t="shared" si="155"/>
        <v/>
      </c>
      <c r="BP904" t="str">
        <f>IF(BD904&lt;&gt;"","Permit: "&amp;BD904,"")</f>
        <v/>
      </c>
      <c r="BQ904" s="41" t="str">
        <f>IF(AA904="Abundant","Estimated frequency within viewshed: Abundant (&gt;500).",IF(AA904="Common","Estimated frequency within viewshed: Common (101-500).",IF(AA904="Frequent","Estimated frequency within viewshed: Frequent (11-100).",IF(AA904="Occasional","Estimated frequency within viewshed: Occasional (6-10).",IF(AA904="Rare","Estimated frequency within viewshed: Rare (1-5).","")))))</f>
        <v/>
      </c>
      <c r="BR904" s="41" t="str">
        <f>IF(B904&lt;&gt;"",B904&amp;". ","")</f>
        <v/>
      </c>
      <c r="BS904" s="41" t="str">
        <f>IF(M904="Same individual","Tissue sample collected.",IF(M904="Same population","Tissue sample collected from another individual in the same population.",""))</f>
        <v/>
      </c>
      <c r="BT904" s="41" t="str">
        <f>IF(R904&lt;&gt;"","Seed sample collected from "&amp;R904&amp;" plants within the same population.","")</f>
        <v/>
      </c>
      <c r="BU904" s="41" t="str">
        <f>IF(AB904&lt;&gt;"",AB904&amp;". ","")</f>
        <v/>
      </c>
      <c r="BV904" s="41" t="str">
        <f>IF(AE904&lt;&gt;"","Landowner: "&amp;AE904&amp;".","")</f>
        <v/>
      </c>
      <c r="BW904" s="41" t="str">
        <f>IF(AF904&lt;&gt;"","Element Occurrence ID: "&amp;AF904&amp;".","")</f>
        <v/>
      </c>
      <c r="BX904" s="41" t="str">
        <f t="shared" si="156"/>
        <v/>
      </c>
      <c r="BY904" t="str">
        <f t="shared" si="157"/>
        <v/>
      </c>
      <c r="BZ904" s="41" t="str">
        <f t="shared" si="158"/>
        <v/>
      </c>
      <c r="CA904" t="str">
        <f t="shared" si="159"/>
        <v/>
      </c>
      <c r="CB904" s="41" t="str">
        <f>IF(AU904&lt;&gt;"","Area immediately surrounding specimen: "&amp;AU904&amp;".","")</f>
        <v/>
      </c>
      <c r="CC904" s="41" t="str">
        <f>IF(T904&lt;&gt;"","Habit: "&amp;T904&amp;".","")</f>
        <v/>
      </c>
      <c r="CD904" s="41" t="str">
        <f>IF(U904&lt;&gt;"","Life history habit: "&amp;U904&amp;".","")</f>
        <v/>
      </c>
      <c r="CE904" s="41" t="str">
        <f>IF(V904&lt;&gt;"","Graminoid habit: "&amp;V904&amp;".","")</f>
        <v/>
      </c>
      <c r="CF904" s="41" t="str">
        <f>IF(W904&lt;&gt;"","Flower color: "&amp;W904&amp;".","")</f>
        <v/>
      </c>
      <c r="CG904" s="41" t="str">
        <f>IF(X904&lt;&gt;"","Height in centimeters: "&amp;X904&amp;".","")</f>
        <v/>
      </c>
      <c r="CH904" s="41" t="str">
        <f>IF(Y904&lt;&gt;"",Y904&amp;".","")</f>
        <v/>
      </c>
      <c r="CI904" s="41" t="str">
        <f t="shared" si="160"/>
        <v/>
      </c>
      <c r="CJ904" t="str">
        <f t="shared" si="161"/>
        <v/>
      </c>
      <c r="CK904" s="41" t="str">
        <f>IF(T904&lt;&gt;"","''habit'':"&amp;"''"&amp;T904&amp;"'',","")</f>
        <v/>
      </c>
      <c r="CL904" s="41" t="str">
        <f>IF(U904&lt;&gt;"","''life cycle habit'':"&amp;"''"&amp;U904&amp;"'',","")</f>
        <v/>
      </c>
      <c r="CM904" s="41" t="str">
        <f>IF(V904&lt;&gt;"","''graminoidHabit'':"&amp;"''"&amp;V904&amp;"'',","")</f>
        <v/>
      </c>
      <c r="CN904" s="41" t="str">
        <f>IF(W904&lt;&gt;"","''flower color'':"&amp;"''"&amp;W904&amp;"'',","")</f>
        <v/>
      </c>
      <c r="CO904" s="41" t="str">
        <f>IF(X904&lt;&gt;"","''heightInCentimeters'':"&amp;X904&amp;",","")</f>
        <v/>
      </c>
      <c r="CP904" s="41" t="str">
        <f>IF(Y904&lt;&gt;"",Y904,"")</f>
        <v/>
      </c>
      <c r="CQ904" s="41" t="str">
        <f t="shared" si="162"/>
        <v/>
      </c>
      <c r="CR904" s="42" t="str">
        <f t="shared" si="163"/>
        <v/>
      </c>
      <c r="CS904" t="str">
        <f t="shared" si="164"/>
        <v/>
      </c>
      <c r="CT904" t="str">
        <f>IF(L904="Y","tissue","")</f>
        <v/>
      </c>
      <c r="CU904" t="str">
        <f>IF(L904="Y","in collection","")</f>
        <v/>
      </c>
      <c r="CV904" t="str">
        <f>IF(L904="Y","dessicated","")</f>
        <v/>
      </c>
    </row>
    <row r="905" spans="1:100" ht="16.5" x14ac:dyDescent="0.3">
      <c r="A905" s="7"/>
      <c r="B905" s="19"/>
      <c r="C905" s="19"/>
      <c r="D905" s="19"/>
      <c r="E905" s="19"/>
      <c r="F905" s="19"/>
      <c r="G905" s="10"/>
      <c r="H905" s="14"/>
      <c r="I905" s="19"/>
      <c r="J905" s="19"/>
      <c r="K905" s="10"/>
      <c r="L905" s="19"/>
      <c r="M905" s="19"/>
      <c r="N905" s="19"/>
      <c r="O905" s="19"/>
      <c r="P905" s="19"/>
      <c r="Q905" s="24"/>
      <c r="R905" s="14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29"/>
      <c r="AL905" s="29"/>
      <c r="AM905" s="7"/>
      <c r="AN905" s="7"/>
      <c r="AO905" s="7"/>
      <c r="AP905" s="19"/>
      <c r="AQ905" s="19"/>
      <c r="AR905" s="19"/>
      <c r="AS905" s="14"/>
      <c r="AT905" s="19"/>
      <c r="AU905" s="19"/>
      <c r="AV905" s="19"/>
      <c r="AW905" s="14"/>
      <c r="AX905" s="19"/>
      <c r="AY905" s="19"/>
      <c r="AZ905" s="19"/>
      <c r="BA905" s="19"/>
      <c r="BB905" s="19"/>
      <c r="BC905" s="19"/>
      <c r="BD905" s="19"/>
      <c r="BE905" s="19"/>
      <c r="BF905" s="14"/>
      <c r="BG905" s="35" t="str">
        <f>IF(BB905&lt;&gt;"","&lt;a href='https://www.inaturalist.org/observations/"&amp;BB905&amp;" 'target='_blank' style='color: blue'&gt;iNaturalist Record: "&amp;BB905&amp;"&lt;/a&gt; ","")</f>
        <v/>
      </c>
      <c r="BH905" s="36" t="str">
        <f>IF(AT905&lt;&gt;"",AT905&amp;". ","")</f>
        <v/>
      </c>
      <c r="BI905" s="36" t="str">
        <f>IF(AV905&lt;&gt;"","Land use/disturbance history: "&amp;AV905&amp;". ","")</f>
        <v/>
      </c>
      <c r="BJ905" s="36" t="str">
        <f>IF(AW905&lt;&gt;"","Slope in degrees: "&amp;AW905&amp;". ","")</f>
        <v/>
      </c>
      <c r="BK905" s="36" t="str">
        <f>IF(AX905&lt;&gt;"","Slope aspect: "&amp;AX905&amp;". ","")</f>
        <v/>
      </c>
      <c r="BL905" s="36" t="str">
        <f>IF(AY905&lt;&gt;"","Soil description: "&amp;AY905&amp;". ","")</f>
        <v/>
      </c>
      <c r="BM905" s="36" t="str">
        <f>IF(BA905&lt;&gt;"","Terrain: "&amp;BA905&amp;". ","")</f>
        <v/>
      </c>
      <c r="BN905" s="36" t="str">
        <f t="shared" si="154"/>
        <v/>
      </c>
      <c r="BO905" t="str">
        <f t="shared" si="155"/>
        <v/>
      </c>
      <c r="BP905" t="str">
        <f>IF(BD905&lt;&gt;"","Permit: "&amp;BD905,"")</f>
        <v/>
      </c>
      <c r="BQ905" s="41" t="str">
        <f>IF(AA905="Abundant","Estimated frequency within viewshed: Abundant (&gt;500).",IF(AA905="Common","Estimated frequency within viewshed: Common (101-500).",IF(AA905="Frequent","Estimated frequency within viewshed: Frequent (11-100).",IF(AA905="Occasional","Estimated frequency within viewshed: Occasional (6-10).",IF(AA905="Rare","Estimated frequency within viewshed: Rare (1-5).","")))))</f>
        <v/>
      </c>
      <c r="BR905" s="41" t="str">
        <f>IF(B905&lt;&gt;"",B905&amp;". ","")</f>
        <v/>
      </c>
      <c r="BS905" s="41" t="str">
        <f>IF(M905="Same individual","Tissue sample collected.",IF(M905="Same population","Tissue sample collected from another individual in the same population.",""))</f>
        <v/>
      </c>
      <c r="BT905" s="41" t="str">
        <f>IF(R905&lt;&gt;"","Seed sample collected from "&amp;R905&amp;" plants within the same population.","")</f>
        <v/>
      </c>
      <c r="BU905" s="41" t="str">
        <f>IF(AB905&lt;&gt;"",AB905&amp;". ","")</f>
        <v/>
      </c>
      <c r="BV905" s="41" t="str">
        <f>IF(AE905&lt;&gt;"","Landowner: "&amp;AE905&amp;".","")</f>
        <v/>
      </c>
      <c r="BW905" s="41" t="str">
        <f>IF(AF905&lt;&gt;"","Element Occurrence ID: "&amp;AF905&amp;".","")</f>
        <v/>
      </c>
      <c r="BX905" s="41" t="str">
        <f t="shared" si="156"/>
        <v/>
      </c>
      <c r="BY905" t="str">
        <f t="shared" si="157"/>
        <v/>
      </c>
      <c r="BZ905" s="41" t="str">
        <f t="shared" si="158"/>
        <v/>
      </c>
      <c r="CA905" t="str">
        <f t="shared" si="159"/>
        <v/>
      </c>
      <c r="CB905" s="41" t="str">
        <f>IF(AU905&lt;&gt;"","Area immediately surrounding specimen: "&amp;AU905&amp;".","")</f>
        <v/>
      </c>
      <c r="CC905" s="41" t="str">
        <f>IF(T905&lt;&gt;"","Habit: "&amp;T905&amp;".","")</f>
        <v/>
      </c>
      <c r="CD905" s="41" t="str">
        <f>IF(U905&lt;&gt;"","Life history habit: "&amp;U905&amp;".","")</f>
        <v/>
      </c>
      <c r="CE905" s="41" t="str">
        <f>IF(V905&lt;&gt;"","Graminoid habit: "&amp;V905&amp;".","")</f>
        <v/>
      </c>
      <c r="CF905" s="41" t="str">
        <f>IF(W905&lt;&gt;"","Flower color: "&amp;W905&amp;".","")</f>
        <v/>
      </c>
      <c r="CG905" s="41" t="str">
        <f>IF(X905&lt;&gt;"","Height in centimeters: "&amp;X905&amp;".","")</f>
        <v/>
      </c>
      <c r="CH905" s="41" t="str">
        <f>IF(Y905&lt;&gt;"",Y905&amp;".","")</f>
        <v/>
      </c>
      <c r="CI905" s="41" t="str">
        <f t="shared" si="160"/>
        <v/>
      </c>
      <c r="CJ905" t="str">
        <f t="shared" si="161"/>
        <v/>
      </c>
      <c r="CK905" s="41" t="str">
        <f>IF(T905&lt;&gt;"","''habit'':"&amp;"''"&amp;T905&amp;"'',","")</f>
        <v/>
      </c>
      <c r="CL905" s="41" t="str">
        <f>IF(U905&lt;&gt;"","''life cycle habit'':"&amp;"''"&amp;U905&amp;"'',","")</f>
        <v/>
      </c>
      <c r="CM905" s="41" t="str">
        <f>IF(V905&lt;&gt;"","''graminoidHabit'':"&amp;"''"&amp;V905&amp;"'',","")</f>
        <v/>
      </c>
      <c r="CN905" s="41" t="str">
        <f>IF(W905&lt;&gt;"","''flower color'':"&amp;"''"&amp;W905&amp;"'',","")</f>
        <v/>
      </c>
      <c r="CO905" s="41" t="str">
        <f>IF(X905&lt;&gt;"","''heightInCentimeters'':"&amp;X905&amp;",","")</f>
        <v/>
      </c>
      <c r="CP905" s="41" t="str">
        <f>IF(Y905&lt;&gt;"",Y905,"")</f>
        <v/>
      </c>
      <c r="CQ905" s="41" t="str">
        <f t="shared" si="162"/>
        <v/>
      </c>
      <c r="CR905" s="42" t="str">
        <f t="shared" si="163"/>
        <v/>
      </c>
      <c r="CS905" t="str">
        <f t="shared" si="164"/>
        <v/>
      </c>
      <c r="CT905" t="str">
        <f>IF(L905="Y","tissue","")</f>
        <v/>
      </c>
      <c r="CU905" t="str">
        <f>IF(L905="Y","in collection","")</f>
        <v/>
      </c>
      <c r="CV905" t="str">
        <f>IF(L905="Y","dessicated","")</f>
        <v/>
      </c>
    </row>
    <row r="906" spans="1:100" ht="16.5" x14ac:dyDescent="0.3">
      <c r="A906" s="7"/>
      <c r="B906" s="19"/>
      <c r="C906" s="19"/>
      <c r="D906" s="19"/>
      <c r="E906" s="19"/>
      <c r="F906" s="19"/>
      <c r="G906" s="10"/>
      <c r="H906" s="14"/>
      <c r="I906" s="19"/>
      <c r="J906" s="19"/>
      <c r="K906" s="10"/>
      <c r="L906" s="19"/>
      <c r="M906" s="19"/>
      <c r="N906" s="19"/>
      <c r="O906" s="19"/>
      <c r="P906" s="19"/>
      <c r="Q906" s="24"/>
      <c r="R906" s="14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29"/>
      <c r="AL906" s="29"/>
      <c r="AM906" s="7"/>
      <c r="AN906" s="7"/>
      <c r="AO906" s="7"/>
      <c r="AP906" s="19"/>
      <c r="AQ906" s="19"/>
      <c r="AR906" s="19"/>
      <c r="AS906" s="14"/>
      <c r="AT906" s="19"/>
      <c r="AU906" s="19"/>
      <c r="AV906" s="19"/>
      <c r="AW906" s="14"/>
      <c r="AX906" s="19"/>
      <c r="AY906" s="19"/>
      <c r="AZ906" s="19"/>
      <c r="BA906" s="19"/>
      <c r="BB906" s="19"/>
      <c r="BC906" s="19"/>
      <c r="BD906" s="19"/>
      <c r="BE906" s="19"/>
      <c r="BF906" s="14"/>
      <c r="BG906" s="35" t="str">
        <f>IF(BB906&lt;&gt;"","&lt;a href='https://www.inaturalist.org/observations/"&amp;BB906&amp;" 'target='_blank' style='color: blue'&gt;iNaturalist Record: "&amp;BB906&amp;"&lt;/a&gt; ","")</f>
        <v/>
      </c>
      <c r="BH906" s="36" t="str">
        <f>IF(AT906&lt;&gt;"",AT906&amp;". ","")</f>
        <v/>
      </c>
      <c r="BI906" s="36" t="str">
        <f>IF(AV906&lt;&gt;"","Land use/disturbance history: "&amp;AV906&amp;". ","")</f>
        <v/>
      </c>
      <c r="BJ906" s="36" t="str">
        <f>IF(AW906&lt;&gt;"","Slope in degrees: "&amp;AW906&amp;". ","")</f>
        <v/>
      </c>
      <c r="BK906" s="36" t="str">
        <f>IF(AX906&lt;&gt;"","Slope aspect: "&amp;AX906&amp;". ","")</f>
        <v/>
      </c>
      <c r="BL906" s="36" t="str">
        <f>IF(AY906&lt;&gt;"","Soil description: "&amp;AY906&amp;". ","")</f>
        <v/>
      </c>
      <c r="BM906" s="36" t="str">
        <f>IF(BA906&lt;&gt;"","Terrain: "&amp;BA906&amp;". ","")</f>
        <v/>
      </c>
      <c r="BN906" s="36" t="str">
        <f t="shared" si="154"/>
        <v/>
      </c>
      <c r="BO906" t="str">
        <f t="shared" si="155"/>
        <v/>
      </c>
      <c r="BP906" t="str">
        <f>IF(BD906&lt;&gt;"","Permit: "&amp;BD906,"")</f>
        <v/>
      </c>
      <c r="BQ906" s="41" t="str">
        <f>IF(AA906="Abundant","Estimated frequency within viewshed: Abundant (&gt;500).",IF(AA906="Common","Estimated frequency within viewshed: Common (101-500).",IF(AA906="Frequent","Estimated frequency within viewshed: Frequent (11-100).",IF(AA906="Occasional","Estimated frequency within viewshed: Occasional (6-10).",IF(AA906="Rare","Estimated frequency within viewshed: Rare (1-5).","")))))</f>
        <v/>
      </c>
      <c r="BR906" s="41" t="str">
        <f>IF(B906&lt;&gt;"",B906&amp;". ","")</f>
        <v/>
      </c>
      <c r="BS906" s="41" t="str">
        <f>IF(M906="Same individual","Tissue sample collected.",IF(M906="Same population","Tissue sample collected from another individual in the same population.",""))</f>
        <v/>
      </c>
      <c r="BT906" s="41" t="str">
        <f>IF(R906&lt;&gt;"","Seed sample collected from "&amp;R906&amp;" plants within the same population.","")</f>
        <v/>
      </c>
      <c r="BU906" s="41" t="str">
        <f>IF(AB906&lt;&gt;"",AB906&amp;". ","")</f>
        <v/>
      </c>
      <c r="BV906" s="41" t="str">
        <f>IF(AE906&lt;&gt;"","Landowner: "&amp;AE906&amp;".","")</f>
        <v/>
      </c>
      <c r="BW906" s="41" t="str">
        <f>IF(AF906&lt;&gt;"","Element Occurrence ID: "&amp;AF906&amp;".","")</f>
        <v/>
      </c>
      <c r="BX906" s="41" t="str">
        <f t="shared" si="156"/>
        <v/>
      </c>
      <c r="BY906" t="str">
        <f t="shared" si="157"/>
        <v/>
      </c>
      <c r="BZ906" s="41" t="str">
        <f t="shared" si="158"/>
        <v/>
      </c>
      <c r="CA906" t="str">
        <f t="shared" si="159"/>
        <v/>
      </c>
      <c r="CB906" s="41" t="str">
        <f>IF(AU906&lt;&gt;"","Area immediately surrounding specimen: "&amp;AU906&amp;".","")</f>
        <v/>
      </c>
      <c r="CC906" s="41" t="str">
        <f>IF(T906&lt;&gt;"","Habit: "&amp;T906&amp;".","")</f>
        <v/>
      </c>
      <c r="CD906" s="41" t="str">
        <f>IF(U906&lt;&gt;"","Life history habit: "&amp;U906&amp;".","")</f>
        <v/>
      </c>
      <c r="CE906" s="41" t="str">
        <f>IF(V906&lt;&gt;"","Graminoid habit: "&amp;V906&amp;".","")</f>
        <v/>
      </c>
      <c r="CF906" s="41" t="str">
        <f>IF(W906&lt;&gt;"","Flower color: "&amp;W906&amp;".","")</f>
        <v/>
      </c>
      <c r="CG906" s="41" t="str">
        <f>IF(X906&lt;&gt;"","Height in centimeters: "&amp;X906&amp;".","")</f>
        <v/>
      </c>
      <c r="CH906" s="41" t="str">
        <f>IF(Y906&lt;&gt;"",Y906&amp;".","")</f>
        <v/>
      </c>
      <c r="CI906" s="41" t="str">
        <f t="shared" si="160"/>
        <v/>
      </c>
      <c r="CJ906" t="str">
        <f t="shared" si="161"/>
        <v/>
      </c>
      <c r="CK906" s="41" t="str">
        <f>IF(T906&lt;&gt;"","''habit'':"&amp;"''"&amp;T906&amp;"'',","")</f>
        <v/>
      </c>
      <c r="CL906" s="41" t="str">
        <f>IF(U906&lt;&gt;"","''life cycle habit'':"&amp;"''"&amp;U906&amp;"'',","")</f>
        <v/>
      </c>
      <c r="CM906" s="41" t="str">
        <f>IF(V906&lt;&gt;"","''graminoidHabit'':"&amp;"''"&amp;V906&amp;"'',","")</f>
        <v/>
      </c>
      <c r="CN906" s="41" t="str">
        <f>IF(W906&lt;&gt;"","''flower color'':"&amp;"''"&amp;W906&amp;"'',","")</f>
        <v/>
      </c>
      <c r="CO906" s="41" t="str">
        <f>IF(X906&lt;&gt;"","''heightInCentimeters'':"&amp;X906&amp;",","")</f>
        <v/>
      </c>
      <c r="CP906" s="41" t="str">
        <f>IF(Y906&lt;&gt;"",Y906,"")</f>
        <v/>
      </c>
      <c r="CQ906" s="41" t="str">
        <f t="shared" si="162"/>
        <v/>
      </c>
      <c r="CR906" s="42" t="str">
        <f t="shared" si="163"/>
        <v/>
      </c>
      <c r="CS906" t="str">
        <f t="shared" si="164"/>
        <v/>
      </c>
      <c r="CT906" t="str">
        <f>IF(L906="Y","tissue","")</f>
        <v/>
      </c>
      <c r="CU906" t="str">
        <f>IF(L906="Y","in collection","")</f>
        <v/>
      </c>
      <c r="CV906" t="str">
        <f>IF(L906="Y","dessicated","")</f>
        <v/>
      </c>
    </row>
    <row r="907" spans="1:100" ht="16.5" x14ac:dyDescent="0.3">
      <c r="A907" s="7"/>
      <c r="B907" s="19"/>
      <c r="C907" s="19"/>
      <c r="D907" s="19"/>
      <c r="E907" s="19"/>
      <c r="F907" s="19"/>
      <c r="G907" s="10"/>
      <c r="H907" s="14"/>
      <c r="I907" s="19"/>
      <c r="J907" s="19"/>
      <c r="K907" s="10"/>
      <c r="L907" s="19"/>
      <c r="M907" s="19"/>
      <c r="N907" s="19"/>
      <c r="O907" s="19"/>
      <c r="P907" s="19"/>
      <c r="Q907" s="24"/>
      <c r="R907" s="14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29"/>
      <c r="AL907" s="29"/>
      <c r="AM907" s="7"/>
      <c r="AN907" s="7"/>
      <c r="AO907" s="7"/>
      <c r="AP907" s="19"/>
      <c r="AQ907" s="19"/>
      <c r="AR907" s="19"/>
      <c r="AS907" s="14"/>
      <c r="AT907" s="19"/>
      <c r="AU907" s="19"/>
      <c r="AV907" s="19"/>
      <c r="AW907" s="14"/>
      <c r="AX907" s="19"/>
      <c r="AY907" s="19"/>
      <c r="AZ907" s="19"/>
      <c r="BA907" s="19"/>
      <c r="BB907" s="19"/>
      <c r="BC907" s="19"/>
      <c r="BD907" s="19"/>
      <c r="BE907" s="19"/>
      <c r="BF907" s="14"/>
      <c r="BG907" s="35" t="str">
        <f>IF(BB907&lt;&gt;"","&lt;a href='https://www.inaturalist.org/observations/"&amp;BB907&amp;" 'target='_blank' style='color: blue'&gt;iNaturalist Record: "&amp;BB907&amp;"&lt;/a&gt; ","")</f>
        <v/>
      </c>
      <c r="BH907" s="36" t="str">
        <f>IF(AT907&lt;&gt;"",AT907&amp;". ","")</f>
        <v/>
      </c>
      <c r="BI907" s="36" t="str">
        <f>IF(AV907&lt;&gt;"","Land use/disturbance history: "&amp;AV907&amp;". ","")</f>
        <v/>
      </c>
      <c r="BJ907" s="36" t="str">
        <f>IF(AW907&lt;&gt;"","Slope in degrees: "&amp;AW907&amp;". ","")</f>
        <v/>
      </c>
      <c r="BK907" s="36" t="str">
        <f>IF(AX907&lt;&gt;"","Slope aspect: "&amp;AX907&amp;". ","")</f>
        <v/>
      </c>
      <c r="BL907" s="36" t="str">
        <f>IF(AY907&lt;&gt;"","Soil description: "&amp;AY907&amp;". ","")</f>
        <v/>
      </c>
      <c r="BM907" s="36" t="str">
        <f>IF(BA907&lt;&gt;"","Terrain: "&amp;BA907&amp;". ","")</f>
        <v/>
      </c>
      <c r="BN907" s="36" t="str">
        <f t="shared" si="154"/>
        <v/>
      </c>
      <c r="BO907" t="str">
        <f t="shared" si="155"/>
        <v/>
      </c>
      <c r="BP907" t="str">
        <f>IF(BD907&lt;&gt;"","Permit: "&amp;BD907,"")</f>
        <v/>
      </c>
      <c r="BQ907" s="41" t="str">
        <f>IF(AA907="Abundant","Estimated frequency within viewshed: Abundant (&gt;500).",IF(AA907="Common","Estimated frequency within viewshed: Common (101-500).",IF(AA907="Frequent","Estimated frequency within viewshed: Frequent (11-100).",IF(AA907="Occasional","Estimated frequency within viewshed: Occasional (6-10).",IF(AA907="Rare","Estimated frequency within viewshed: Rare (1-5).","")))))</f>
        <v/>
      </c>
      <c r="BR907" s="41" t="str">
        <f>IF(B907&lt;&gt;"",B907&amp;". ","")</f>
        <v/>
      </c>
      <c r="BS907" s="41" t="str">
        <f>IF(M907="Same individual","Tissue sample collected.",IF(M907="Same population","Tissue sample collected from another individual in the same population.",""))</f>
        <v/>
      </c>
      <c r="BT907" s="41" t="str">
        <f>IF(R907&lt;&gt;"","Seed sample collected from "&amp;R907&amp;" plants within the same population.","")</f>
        <v/>
      </c>
      <c r="BU907" s="41" t="str">
        <f>IF(AB907&lt;&gt;"",AB907&amp;". ","")</f>
        <v/>
      </c>
      <c r="BV907" s="41" t="str">
        <f>IF(AE907&lt;&gt;"","Landowner: "&amp;AE907&amp;".","")</f>
        <v/>
      </c>
      <c r="BW907" s="41" t="str">
        <f>IF(AF907&lt;&gt;"","Element Occurrence ID: "&amp;AF907&amp;".","")</f>
        <v/>
      </c>
      <c r="BX907" s="41" t="str">
        <f t="shared" si="156"/>
        <v/>
      </c>
      <c r="BY907" t="str">
        <f t="shared" si="157"/>
        <v/>
      </c>
      <c r="BZ907" s="41" t="str">
        <f t="shared" si="158"/>
        <v/>
      </c>
      <c r="CA907" t="str">
        <f t="shared" si="159"/>
        <v/>
      </c>
      <c r="CB907" s="41" t="str">
        <f>IF(AU907&lt;&gt;"","Area immediately surrounding specimen: "&amp;AU907&amp;".","")</f>
        <v/>
      </c>
      <c r="CC907" s="41" t="str">
        <f>IF(T907&lt;&gt;"","Habit: "&amp;T907&amp;".","")</f>
        <v/>
      </c>
      <c r="CD907" s="41" t="str">
        <f>IF(U907&lt;&gt;"","Life history habit: "&amp;U907&amp;".","")</f>
        <v/>
      </c>
      <c r="CE907" s="41" t="str">
        <f>IF(V907&lt;&gt;"","Graminoid habit: "&amp;V907&amp;".","")</f>
        <v/>
      </c>
      <c r="CF907" s="41" t="str">
        <f>IF(W907&lt;&gt;"","Flower color: "&amp;W907&amp;".","")</f>
        <v/>
      </c>
      <c r="CG907" s="41" t="str">
        <f>IF(X907&lt;&gt;"","Height in centimeters: "&amp;X907&amp;".","")</f>
        <v/>
      </c>
      <c r="CH907" s="41" t="str">
        <f>IF(Y907&lt;&gt;"",Y907&amp;".","")</f>
        <v/>
      </c>
      <c r="CI907" s="41" t="str">
        <f t="shared" si="160"/>
        <v/>
      </c>
      <c r="CJ907" t="str">
        <f t="shared" si="161"/>
        <v/>
      </c>
      <c r="CK907" s="41" t="str">
        <f>IF(T907&lt;&gt;"","''habit'':"&amp;"''"&amp;T907&amp;"'',","")</f>
        <v/>
      </c>
      <c r="CL907" s="41" t="str">
        <f>IF(U907&lt;&gt;"","''life cycle habit'':"&amp;"''"&amp;U907&amp;"'',","")</f>
        <v/>
      </c>
      <c r="CM907" s="41" t="str">
        <f>IF(V907&lt;&gt;"","''graminoidHabit'':"&amp;"''"&amp;V907&amp;"'',","")</f>
        <v/>
      </c>
      <c r="CN907" s="41" t="str">
        <f>IF(W907&lt;&gt;"","''flower color'':"&amp;"''"&amp;W907&amp;"'',","")</f>
        <v/>
      </c>
      <c r="CO907" s="41" t="str">
        <f>IF(X907&lt;&gt;"","''heightInCentimeters'':"&amp;X907&amp;",","")</f>
        <v/>
      </c>
      <c r="CP907" s="41" t="str">
        <f>IF(Y907&lt;&gt;"",Y907,"")</f>
        <v/>
      </c>
      <c r="CQ907" s="41" t="str">
        <f t="shared" si="162"/>
        <v/>
      </c>
      <c r="CR907" s="42" t="str">
        <f t="shared" si="163"/>
        <v/>
      </c>
      <c r="CS907" t="str">
        <f t="shared" si="164"/>
        <v/>
      </c>
      <c r="CT907" t="str">
        <f>IF(L907="Y","tissue","")</f>
        <v/>
      </c>
      <c r="CU907" t="str">
        <f>IF(L907="Y","in collection","")</f>
        <v/>
      </c>
      <c r="CV907" t="str">
        <f>IF(L907="Y","dessicated","")</f>
        <v/>
      </c>
    </row>
    <row r="908" spans="1:100" ht="16.5" x14ac:dyDescent="0.3">
      <c r="A908" s="7"/>
      <c r="B908" s="19"/>
      <c r="C908" s="19"/>
      <c r="D908" s="19"/>
      <c r="E908" s="19"/>
      <c r="F908" s="19"/>
      <c r="G908" s="10"/>
      <c r="H908" s="14"/>
      <c r="I908" s="19"/>
      <c r="J908" s="19"/>
      <c r="K908" s="10"/>
      <c r="L908" s="19"/>
      <c r="M908" s="19"/>
      <c r="N908" s="19"/>
      <c r="O908" s="19"/>
      <c r="P908" s="19"/>
      <c r="Q908" s="24"/>
      <c r="R908" s="14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29"/>
      <c r="AL908" s="29"/>
      <c r="AM908" s="7"/>
      <c r="AN908" s="7"/>
      <c r="AO908" s="7"/>
      <c r="AP908" s="19"/>
      <c r="AQ908" s="19"/>
      <c r="AR908" s="19"/>
      <c r="AS908" s="14"/>
      <c r="AT908" s="19"/>
      <c r="AU908" s="19"/>
      <c r="AV908" s="19"/>
      <c r="AW908" s="14"/>
      <c r="AX908" s="19"/>
      <c r="AY908" s="19"/>
      <c r="AZ908" s="19"/>
      <c r="BA908" s="19"/>
      <c r="BB908" s="19"/>
      <c r="BC908" s="19"/>
      <c r="BD908" s="19"/>
      <c r="BE908" s="19"/>
      <c r="BF908" s="14"/>
      <c r="BG908" s="35" t="str">
        <f>IF(BB908&lt;&gt;"","&lt;a href='https://www.inaturalist.org/observations/"&amp;BB908&amp;" 'target='_blank' style='color: blue'&gt;iNaturalist Record: "&amp;BB908&amp;"&lt;/a&gt; ","")</f>
        <v/>
      </c>
      <c r="BH908" s="36" t="str">
        <f>IF(AT908&lt;&gt;"",AT908&amp;". ","")</f>
        <v/>
      </c>
      <c r="BI908" s="36" t="str">
        <f>IF(AV908&lt;&gt;"","Land use/disturbance history: "&amp;AV908&amp;". ","")</f>
        <v/>
      </c>
      <c r="BJ908" s="36" t="str">
        <f>IF(AW908&lt;&gt;"","Slope in degrees: "&amp;AW908&amp;". ","")</f>
        <v/>
      </c>
      <c r="BK908" s="36" t="str">
        <f>IF(AX908&lt;&gt;"","Slope aspect: "&amp;AX908&amp;". ","")</f>
        <v/>
      </c>
      <c r="BL908" s="36" t="str">
        <f>IF(AY908&lt;&gt;"","Soil description: "&amp;AY908&amp;". ","")</f>
        <v/>
      </c>
      <c r="BM908" s="36" t="str">
        <f>IF(BA908&lt;&gt;"","Terrain: "&amp;BA908&amp;". ","")</f>
        <v/>
      </c>
      <c r="BN908" s="36" t="str">
        <f t="shared" si="154"/>
        <v/>
      </c>
      <c r="BO908" t="str">
        <f t="shared" si="155"/>
        <v/>
      </c>
      <c r="BP908" t="str">
        <f>IF(BD908&lt;&gt;"","Permit: "&amp;BD908,"")</f>
        <v/>
      </c>
      <c r="BQ908" s="41" t="str">
        <f>IF(AA908="Abundant","Estimated frequency within viewshed: Abundant (&gt;500).",IF(AA908="Common","Estimated frequency within viewshed: Common (101-500).",IF(AA908="Frequent","Estimated frequency within viewshed: Frequent (11-100).",IF(AA908="Occasional","Estimated frequency within viewshed: Occasional (6-10).",IF(AA908="Rare","Estimated frequency within viewshed: Rare (1-5).","")))))</f>
        <v/>
      </c>
      <c r="BR908" s="41" t="str">
        <f>IF(B908&lt;&gt;"",B908&amp;". ","")</f>
        <v/>
      </c>
      <c r="BS908" s="41" t="str">
        <f>IF(M908="Same individual","Tissue sample collected.",IF(M908="Same population","Tissue sample collected from another individual in the same population.",""))</f>
        <v/>
      </c>
      <c r="BT908" s="41" t="str">
        <f>IF(R908&lt;&gt;"","Seed sample collected from "&amp;R908&amp;" plants within the same population.","")</f>
        <v/>
      </c>
      <c r="BU908" s="41" t="str">
        <f>IF(AB908&lt;&gt;"",AB908&amp;". ","")</f>
        <v/>
      </c>
      <c r="BV908" s="41" t="str">
        <f>IF(AE908&lt;&gt;"","Landowner: "&amp;AE908&amp;".","")</f>
        <v/>
      </c>
      <c r="BW908" s="41" t="str">
        <f>IF(AF908&lt;&gt;"","Element Occurrence ID: "&amp;AF908&amp;".","")</f>
        <v/>
      </c>
      <c r="BX908" s="41" t="str">
        <f t="shared" si="156"/>
        <v/>
      </c>
      <c r="BY908" t="str">
        <f t="shared" si="157"/>
        <v/>
      </c>
      <c r="BZ908" s="41" t="str">
        <f t="shared" si="158"/>
        <v/>
      </c>
      <c r="CA908" t="str">
        <f t="shared" si="159"/>
        <v/>
      </c>
      <c r="CB908" s="41" t="str">
        <f>IF(AU908&lt;&gt;"","Area immediately surrounding specimen: "&amp;AU908&amp;".","")</f>
        <v/>
      </c>
      <c r="CC908" s="41" t="str">
        <f>IF(T908&lt;&gt;"","Habit: "&amp;T908&amp;".","")</f>
        <v/>
      </c>
      <c r="CD908" s="41" t="str">
        <f>IF(U908&lt;&gt;"","Life history habit: "&amp;U908&amp;".","")</f>
        <v/>
      </c>
      <c r="CE908" s="41" t="str">
        <f>IF(V908&lt;&gt;"","Graminoid habit: "&amp;V908&amp;".","")</f>
        <v/>
      </c>
      <c r="CF908" s="41" t="str">
        <f>IF(W908&lt;&gt;"","Flower color: "&amp;W908&amp;".","")</f>
        <v/>
      </c>
      <c r="CG908" s="41" t="str">
        <f>IF(X908&lt;&gt;"","Height in centimeters: "&amp;X908&amp;".","")</f>
        <v/>
      </c>
      <c r="CH908" s="41" t="str">
        <f>IF(Y908&lt;&gt;"",Y908&amp;".","")</f>
        <v/>
      </c>
      <c r="CI908" s="41" t="str">
        <f t="shared" si="160"/>
        <v/>
      </c>
      <c r="CJ908" t="str">
        <f t="shared" si="161"/>
        <v/>
      </c>
      <c r="CK908" s="41" t="str">
        <f>IF(T908&lt;&gt;"","''habit'':"&amp;"''"&amp;T908&amp;"'',","")</f>
        <v/>
      </c>
      <c r="CL908" s="41" t="str">
        <f>IF(U908&lt;&gt;"","''life cycle habit'':"&amp;"''"&amp;U908&amp;"'',","")</f>
        <v/>
      </c>
      <c r="CM908" s="41" t="str">
        <f>IF(V908&lt;&gt;"","''graminoidHabit'':"&amp;"''"&amp;V908&amp;"'',","")</f>
        <v/>
      </c>
      <c r="CN908" s="41" t="str">
        <f>IF(W908&lt;&gt;"","''flower color'':"&amp;"''"&amp;W908&amp;"'',","")</f>
        <v/>
      </c>
      <c r="CO908" s="41" t="str">
        <f>IF(X908&lt;&gt;"","''heightInCentimeters'':"&amp;X908&amp;",","")</f>
        <v/>
      </c>
      <c r="CP908" s="41" t="str">
        <f>IF(Y908&lt;&gt;"",Y908,"")</f>
        <v/>
      </c>
      <c r="CQ908" s="41" t="str">
        <f t="shared" si="162"/>
        <v/>
      </c>
      <c r="CR908" s="42" t="str">
        <f t="shared" si="163"/>
        <v/>
      </c>
      <c r="CS908" t="str">
        <f t="shared" si="164"/>
        <v/>
      </c>
      <c r="CT908" t="str">
        <f>IF(L908="Y","tissue","")</f>
        <v/>
      </c>
      <c r="CU908" t="str">
        <f>IF(L908="Y","in collection","")</f>
        <v/>
      </c>
      <c r="CV908" t="str">
        <f>IF(L908="Y","dessicated","")</f>
        <v/>
      </c>
    </row>
    <row r="909" spans="1:100" ht="16.5" x14ac:dyDescent="0.3">
      <c r="A909" s="7"/>
      <c r="B909" s="19"/>
      <c r="C909" s="19"/>
      <c r="D909" s="19"/>
      <c r="E909" s="19"/>
      <c r="F909" s="19"/>
      <c r="G909" s="10"/>
      <c r="H909" s="14"/>
      <c r="I909" s="19"/>
      <c r="J909" s="19"/>
      <c r="K909" s="10"/>
      <c r="L909" s="19"/>
      <c r="M909" s="19"/>
      <c r="N909" s="19"/>
      <c r="O909" s="19"/>
      <c r="P909" s="19"/>
      <c r="Q909" s="24"/>
      <c r="R909" s="14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29"/>
      <c r="AL909" s="29"/>
      <c r="AM909" s="7"/>
      <c r="AN909" s="7"/>
      <c r="AO909" s="7"/>
      <c r="AP909" s="19"/>
      <c r="AQ909" s="19"/>
      <c r="AR909" s="19"/>
      <c r="AS909" s="14"/>
      <c r="AT909" s="19"/>
      <c r="AU909" s="19"/>
      <c r="AV909" s="19"/>
      <c r="AW909" s="14"/>
      <c r="AX909" s="19"/>
      <c r="AY909" s="19"/>
      <c r="AZ909" s="19"/>
      <c r="BA909" s="19"/>
      <c r="BB909" s="19"/>
      <c r="BC909" s="19"/>
      <c r="BD909" s="19"/>
      <c r="BE909" s="19"/>
      <c r="BF909" s="14"/>
      <c r="BG909" s="35" t="str">
        <f>IF(BB909&lt;&gt;"","&lt;a href='https://www.inaturalist.org/observations/"&amp;BB909&amp;" 'target='_blank' style='color: blue'&gt;iNaturalist Record: "&amp;BB909&amp;"&lt;/a&gt; ","")</f>
        <v/>
      </c>
      <c r="BH909" s="36" t="str">
        <f>IF(AT909&lt;&gt;"",AT909&amp;". ","")</f>
        <v/>
      </c>
      <c r="BI909" s="36" t="str">
        <f>IF(AV909&lt;&gt;"","Land use/disturbance history: "&amp;AV909&amp;". ","")</f>
        <v/>
      </c>
      <c r="BJ909" s="36" t="str">
        <f>IF(AW909&lt;&gt;"","Slope in degrees: "&amp;AW909&amp;". ","")</f>
        <v/>
      </c>
      <c r="BK909" s="36" t="str">
        <f>IF(AX909&lt;&gt;"","Slope aspect: "&amp;AX909&amp;". ","")</f>
        <v/>
      </c>
      <c r="BL909" s="36" t="str">
        <f>IF(AY909&lt;&gt;"","Soil description: "&amp;AY909&amp;". ","")</f>
        <v/>
      </c>
      <c r="BM909" s="36" t="str">
        <f>IF(BA909&lt;&gt;"","Terrain: "&amp;BA909&amp;". ","")</f>
        <v/>
      </c>
      <c r="BN909" s="36" t="str">
        <f t="shared" si="154"/>
        <v/>
      </c>
      <c r="BO909" t="str">
        <f t="shared" si="155"/>
        <v/>
      </c>
      <c r="BP909" t="str">
        <f>IF(BD909&lt;&gt;"","Permit: "&amp;BD909,"")</f>
        <v/>
      </c>
      <c r="BQ909" s="41" t="str">
        <f>IF(AA909="Abundant","Estimated frequency within viewshed: Abundant (&gt;500).",IF(AA909="Common","Estimated frequency within viewshed: Common (101-500).",IF(AA909="Frequent","Estimated frequency within viewshed: Frequent (11-100).",IF(AA909="Occasional","Estimated frequency within viewshed: Occasional (6-10).",IF(AA909="Rare","Estimated frequency within viewshed: Rare (1-5).","")))))</f>
        <v/>
      </c>
      <c r="BR909" s="41" t="str">
        <f>IF(B909&lt;&gt;"",B909&amp;". ","")</f>
        <v/>
      </c>
      <c r="BS909" s="41" t="str">
        <f>IF(M909="Same individual","Tissue sample collected.",IF(M909="Same population","Tissue sample collected from another individual in the same population.",""))</f>
        <v/>
      </c>
      <c r="BT909" s="41" t="str">
        <f>IF(R909&lt;&gt;"","Seed sample collected from "&amp;R909&amp;" plants within the same population.","")</f>
        <v/>
      </c>
      <c r="BU909" s="41" t="str">
        <f>IF(AB909&lt;&gt;"",AB909&amp;". ","")</f>
        <v/>
      </c>
      <c r="BV909" s="41" t="str">
        <f>IF(AE909&lt;&gt;"","Landowner: "&amp;AE909&amp;".","")</f>
        <v/>
      </c>
      <c r="BW909" s="41" t="str">
        <f>IF(AF909&lt;&gt;"","Element Occurrence ID: "&amp;AF909&amp;".","")</f>
        <v/>
      </c>
      <c r="BX909" s="41" t="str">
        <f t="shared" si="156"/>
        <v/>
      </c>
      <c r="BY909" t="str">
        <f t="shared" si="157"/>
        <v/>
      </c>
      <c r="BZ909" s="41" t="str">
        <f t="shared" si="158"/>
        <v/>
      </c>
      <c r="CA909" t="str">
        <f t="shared" si="159"/>
        <v/>
      </c>
      <c r="CB909" s="41" t="str">
        <f>IF(AU909&lt;&gt;"","Area immediately surrounding specimen: "&amp;AU909&amp;".","")</f>
        <v/>
      </c>
      <c r="CC909" s="41" t="str">
        <f>IF(T909&lt;&gt;"","Habit: "&amp;T909&amp;".","")</f>
        <v/>
      </c>
      <c r="CD909" s="41" t="str">
        <f>IF(U909&lt;&gt;"","Life history habit: "&amp;U909&amp;".","")</f>
        <v/>
      </c>
      <c r="CE909" s="41" t="str">
        <f>IF(V909&lt;&gt;"","Graminoid habit: "&amp;V909&amp;".","")</f>
        <v/>
      </c>
      <c r="CF909" s="41" t="str">
        <f>IF(W909&lt;&gt;"","Flower color: "&amp;W909&amp;".","")</f>
        <v/>
      </c>
      <c r="CG909" s="41" t="str">
        <f>IF(X909&lt;&gt;"","Height in centimeters: "&amp;X909&amp;".","")</f>
        <v/>
      </c>
      <c r="CH909" s="41" t="str">
        <f>IF(Y909&lt;&gt;"",Y909&amp;".","")</f>
        <v/>
      </c>
      <c r="CI909" s="41" t="str">
        <f t="shared" si="160"/>
        <v/>
      </c>
      <c r="CJ909" t="str">
        <f t="shared" si="161"/>
        <v/>
      </c>
      <c r="CK909" s="41" t="str">
        <f>IF(T909&lt;&gt;"","''habit'':"&amp;"''"&amp;T909&amp;"'',","")</f>
        <v/>
      </c>
      <c r="CL909" s="41" t="str">
        <f>IF(U909&lt;&gt;"","''life cycle habit'':"&amp;"''"&amp;U909&amp;"'',","")</f>
        <v/>
      </c>
      <c r="CM909" s="41" t="str">
        <f>IF(V909&lt;&gt;"","''graminoidHabit'':"&amp;"''"&amp;V909&amp;"'',","")</f>
        <v/>
      </c>
      <c r="CN909" s="41" t="str">
        <f>IF(W909&lt;&gt;"","''flower color'':"&amp;"''"&amp;W909&amp;"'',","")</f>
        <v/>
      </c>
      <c r="CO909" s="41" t="str">
        <f>IF(X909&lt;&gt;"","''heightInCentimeters'':"&amp;X909&amp;",","")</f>
        <v/>
      </c>
      <c r="CP909" s="41" t="str">
        <f>IF(Y909&lt;&gt;"",Y909,"")</f>
        <v/>
      </c>
      <c r="CQ909" s="41" t="str">
        <f t="shared" si="162"/>
        <v/>
      </c>
      <c r="CR909" s="42" t="str">
        <f t="shared" si="163"/>
        <v/>
      </c>
      <c r="CS909" t="str">
        <f t="shared" si="164"/>
        <v/>
      </c>
      <c r="CT909" t="str">
        <f>IF(L909="Y","tissue","")</f>
        <v/>
      </c>
      <c r="CU909" t="str">
        <f>IF(L909="Y","in collection","")</f>
        <v/>
      </c>
      <c r="CV909" t="str">
        <f>IF(L909="Y","dessicated","")</f>
        <v/>
      </c>
    </row>
    <row r="910" spans="1:100" ht="16.5" x14ac:dyDescent="0.3">
      <c r="A910" s="7"/>
      <c r="B910" s="19"/>
      <c r="C910" s="19"/>
      <c r="D910" s="19"/>
      <c r="E910" s="19"/>
      <c r="F910" s="19"/>
      <c r="G910" s="10"/>
      <c r="H910" s="14"/>
      <c r="I910" s="19"/>
      <c r="J910" s="19"/>
      <c r="K910" s="10"/>
      <c r="L910" s="19"/>
      <c r="M910" s="19"/>
      <c r="N910" s="19"/>
      <c r="O910" s="19"/>
      <c r="P910" s="19"/>
      <c r="Q910" s="24"/>
      <c r="R910" s="14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29"/>
      <c r="AL910" s="29"/>
      <c r="AM910" s="7"/>
      <c r="AN910" s="7"/>
      <c r="AO910" s="7"/>
      <c r="AP910" s="19"/>
      <c r="AQ910" s="19"/>
      <c r="AR910" s="19"/>
      <c r="AS910" s="14"/>
      <c r="AT910" s="19"/>
      <c r="AU910" s="19"/>
      <c r="AV910" s="19"/>
      <c r="AW910" s="14"/>
      <c r="AX910" s="19"/>
      <c r="AY910" s="19"/>
      <c r="AZ910" s="19"/>
      <c r="BA910" s="19"/>
      <c r="BB910" s="19"/>
      <c r="BC910" s="19"/>
      <c r="BD910" s="19"/>
      <c r="BE910" s="19"/>
      <c r="BF910" s="14"/>
      <c r="BG910" s="35" t="str">
        <f>IF(BB910&lt;&gt;"","&lt;a href='https://www.inaturalist.org/observations/"&amp;BB910&amp;" 'target='_blank' style='color: blue'&gt;iNaturalist Record: "&amp;BB910&amp;"&lt;/a&gt; ","")</f>
        <v/>
      </c>
      <c r="BH910" s="36" t="str">
        <f>IF(AT910&lt;&gt;"",AT910&amp;". ","")</f>
        <v/>
      </c>
      <c r="BI910" s="36" t="str">
        <f>IF(AV910&lt;&gt;"","Land use/disturbance history: "&amp;AV910&amp;". ","")</f>
        <v/>
      </c>
      <c r="BJ910" s="36" t="str">
        <f>IF(AW910&lt;&gt;"","Slope in degrees: "&amp;AW910&amp;". ","")</f>
        <v/>
      </c>
      <c r="BK910" s="36" t="str">
        <f>IF(AX910&lt;&gt;"","Slope aspect: "&amp;AX910&amp;". ","")</f>
        <v/>
      </c>
      <c r="BL910" s="36" t="str">
        <f>IF(AY910&lt;&gt;"","Soil description: "&amp;AY910&amp;". ","")</f>
        <v/>
      </c>
      <c r="BM910" s="36" t="str">
        <f>IF(BA910&lt;&gt;"","Terrain: "&amp;BA910&amp;". ","")</f>
        <v/>
      </c>
      <c r="BN910" s="36" t="str">
        <f t="shared" si="154"/>
        <v/>
      </c>
      <c r="BO910" t="str">
        <f t="shared" si="155"/>
        <v/>
      </c>
      <c r="BP910" t="str">
        <f>IF(BD910&lt;&gt;"","Permit: "&amp;BD910,"")</f>
        <v/>
      </c>
      <c r="BQ910" s="41" t="str">
        <f>IF(AA910="Abundant","Estimated frequency within viewshed: Abundant (&gt;500).",IF(AA910="Common","Estimated frequency within viewshed: Common (101-500).",IF(AA910="Frequent","Estimated frequency within viewshed: Frequent (11-100).",IF(AA910="Occasional","Estimated frequency within viewshed: Occasional (6-10).",IF(AA910="Rare","Estimated frequency within viewshed: Rare (1-5).","")))))</f>
        <v/>
      </c>
      <c r="BR910" s="41" t="str">
        <f>IF(B910&lt;&gt;"",B910&amp;". ","")</f>
        <v/>
      </c>
      <c r="BS910" s="41" t="str">
        <f>IF(M910="Same individual","Tissue sample collected.",IF(M910="Same population","Tissue sample collected from another individual in the same population.",""))</f>
        <v/>
      </c>
      <c r="BT910" s="41" t="str">
        <f>IF(R910&lt;&gt;"","Seed sample collected from "&amp;R910&amp;" plants within the same population.","")</f>
        <v/>
      </c>
      <c r="BU910" s="41" t="str">
        <f>IF(AB910&lt;&gt;"",AB910&amp;". ","")</f>
        <v/>
      </c>
      <c r="BV910" s="41" t="str">
        <f>IF(AE910&lt;&gt;"","Landowner: "&amp;AE910&amp;".","")</f>
        <v/>
      </c>
      <c r="BW910" s="41" t="str">
        <f>IF(AF910&lt;&gt;"","Element Occurrence ID: "&amp;AF910&amp;".","")</f>
        <v/>
      </c>
      <c r="BX910" s="41" t="str">
        <f t="shared" si="156"/>
        <v/>
      </c>
      <c r="BY910" t="str">
        <f t="shared" si="157"/>
        <v/>
      </c>
      <c r="BZ910" s="41" t="str">
        <f t="shared" si="158"/>
        <v/>
      </c>
      <c r="CA910" t="str">
        <f t="shared" si="159"/>
        <v/>
      </c>
      <c r="CB910" s="41" t="str">
        <f>IF(AU910&lt;&gt;"","Area immediately surrounding specimen: "&amp;AU910&amp;".","")</f>
        <v/>
      </c>
      <c r="CC910" s="41" t="str">
        <f>IF(T910&lt;&gt;"","Habit: "&amp;T910&amp;".","")</f>
        <v/>
      </c>
      <c r="CD910" s="41" t="str">
        <f>IF(U910&lt;&gt;"","Life history habit: "&amp;U910&amp;".","")</f>
        <v/>
      </c>
      <c r="CE910" s="41" t="str">
        <f>IF(V910&lt;&gt;"","Graminoid habit: "&amp;V910&amp;".","")</f>
        <v/>
      </c>
      <c r="CF910" s="41" t="str">
        <f>IF(W910&lt;&gt;"","Flower color: "&amp;W910&amp;".","")</f>
        <v/>
      </c>
      <c r="CG910" s="41" t="str">
        <f>IF(X910&lt;&gt;"","Height in centimeters: "&amp;X910&amp;".","")</f>
        <v/>
      </c>
      <c r="CH910" s="41" t="str">
        <f>IF(Y910&lt;&gt;"",Y910&amp;".","")</f>
        <v/>
      </c>
      <c r="CI910" s="41" t="str">
        <f t="shared" si="160"/>
        <v/>
      </c>
      <c r="CJ910" t="str">
        <f t="shared" si="161"/>
        <v/>
      </c>
      <c r="CK910" s="41" t="str">
        <f>IF(T910&lt;&gt;"","''habit'':"&amp;"''"&amp;T910&amp;"'',","")</f>
        <v/>
      </c>
      <c r="CL910" s="41" t="str">
        <f>IF(U910&lt;&gt;"","''life cycle habit'':"&amp;"''"&amp;U910&amp;"'',","")</f>
        <v/>
      </c>
      <c r="CM910" s="41" t="str">
        <f>IF(V910&lt;&gt;"","''graminoidHabit'':"&amp;"''"&amp;V910&amp;"'',","")</f>
        <v/>
      </c>
      <c r="CN910" s="41" t="str">
        <f>IF(W910&lt;&gt;"","''flower color'':"&amp;"''"&amp;W910&amp;"'',","")</f>
        <v/>
      </c>
      <c r="CO910" s="41" t="str">
        <f>IF(X910&lt;&gt;"","''heightInCentimeters'':"&amp;X910&amp;",","")</f>
        <v/>
      </c>
      <c r="CP910" s="41" t="str">
        <f>IF(Y910&lt;&gt;"",Y910,"")</f>
        <v/>
      </c>
      <c r="CQ910" s="41" t="str">
        <f t="shared" si="162"/>
        <v/>
      </c>
      <c r="CR910" s="42" t="str">
        <f t="shared" si="163"/>
        <v/>
      </c>
      <c r="CS910" t="str">
        <f t="shared" si="164"/>
        <v/>
      </c>
      <c r="CT910" t="str">
        <f>IF(L910="Y","tissue","")</f>
        <v/>
      </c>
      <c r="CU910" t="str">
        <f>IF(L910="Y","in collection","")</f>
        <v/>
      </c>
      <c r="CV910" t="str">
        <f>IF(L910="Y","dessicated","")</f>
        <v/>
      </c>
    </row>
    <row r="911" spans="1:100" ht="16.5" x14ac:dyDescent="0.3">
      <c r="A911" s="7"/>
      <c r="B911" s="19"/>
      <c r="C911" s="19"/>
      <c r="D911" s="19"/>
      <c r="E911" s="19"/>
      <c r="F911" s="19"/>
      <c r="G911" s="10"/>
      <c r="H911" s="14"/>
      <c r="I911" s="19"/>
      <c r="J911" s="19"/>
      <c r="K911" s="10"/>
      <c r="L911" s="19"/>
      <c r="M911" s="19"/>
      <c r="N911" s="19"/>
      <c r="O911" s="19"/>
      <c r="P911" s="19"/>
      <c r="Q911" s="24"/>
      <c r="R911" s="14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29"/>
      <c r="AL911" s="29"/>
      <c r="AM911" s="7"/>
      <c r="AN911" s="7"/>
      <c r="AO911" s="7"/>
      <c r="AP911" s="19"/>
      <c r="AQ911" s="19"/>
      <c r="AR911" s="19"/>
      <c r="AS911" s="14"/>
      <c r="AT911" s="19"/>
      <c r="AU911" s="19"/>
      <c r="AV911" s="19"/>
      <c r="AW911" s="14"/>
      <c r="AX911" s="19"/>
      <c r="AY911" s="19"/>
      <c r="AZ911" s="19"/>
      <c r="BA911" s="19"/>
      <c r="BB911" s="19"/>
      <c r="BC911" s="19"/>
      <c r="BD911" s="19"/>
      <c r="BE911" s="19"/>
      <c r="BF911" s="14"/>
      <c r="BG911" s="35" t="str">
        <f>IF(BB911&lt;&gt;"","&lt;a href='https://www.inaturalist.org/observations/"&amp;BB911&amp;" 'target='_blank' style='color: blue'&gt;iNaturalist Record: "&amp;BB911&amp;"&lt;/a&gt; ","")</f>
        <v/>
      </c>
      <c r="BH911" s="36" t="str">
        <f>IF(AT911&lt;&gt;"",AT911&amp;". ","")</f>
        <v/>
      </c>
      <c r="BI911" s="36" t="str">
        <f>IF(AV911&lt;&gt;"","Land use/disturbance history: "&amp;AV911&amp;". ","")</f>
        <v/>
      </c>
      <c r="BJ911" s="36" t="str">
        <f>IF(AW911&lt;&gt;"","Slope in degrees: "&amp;AW911&amp;". ","")</f>
        <v/>
      </c>
      <c r="BK911" s="36" t="str">
        <f>IF(AX911&lt;&gt;"","Slope aspect: "&amp;AX911&amp;". ","")</f>
        <v/>
      </c>
      <c r="BL911" s="36" t="str">
        <f>IF(AY911&lt;&gt;"","Soil description: "&amp;AY911&amp;". ","")</f>
        <v/>
      </c>
      <c r="BM911" s="36" t="str">
        <f>IF(BA911&lt;&gt;"","Terrain: "&amp;BA911&amp;". ","")</f>
        <v/>
      </c>
      <c r="BN911" s="36" t="str">
        <f t="shared" si="154"/>
        <v/>
      </c>
      <c r="BO911" t="str">
        <f t="shared" si="155"/>
        <v/>
      </c>
      <c r="BP911" t="str">
        <f>IF(BD911&lt;&gt;"","Permit: "&amp;BD911,"")</f>
        <v/>
      </c>
      <c r="BQ911" s="41" t="str">
        <f>IF(AA911="Abundant","Estimated frequency within viewshed: Abundant (&gt;500).",IF(AA911="Common","Estimated frequency within viewshed: Common (101-500).",IF(AA911="Frequent","Estimated frequency within viewshed: Frequent (11-100).",IF(AA911="Occasional","Estimated frequency within viewshed: Occasional (6-10).",IF(AA911="Rare","Estimated frequency within viewshed: Rare (1-5).","")))))</f>
        <v/>
      </c>
      <c r="BR911" s="41" t="str">
        <f>IF(B911&lt;&gt;"",B911&amp;". ","")</f>
        <v/>
      </c>
      <c r="BS911" s="41" t="str">
        <f>IF(M911="Same individual","Tissue sample collected.",IF(M911="Same population","Tissue sample collected from another individual in the same population.",""))</f>
        <v/>
      </c>
      <c r="BT911" s="41" t="str">
        <f>IF(R911&lt;&gt;"","Seed sample collected from "&amp;R911&amp;" plants within the same population.","")</f>
        <v/>
      </c>
      <c r="BU911" s="41" t="str">
        <f>IF(AB911&lt;&gt;"",AB911&amp;". ","")</f>
        <v/>
      </c>
      <c r="BV911" s="41" t="str">
        <f>IF(AE911&lt;&gt;"","Landowner: "&amp;AE911&amp;".","")</f>
        <v/>
      </c>
      <c r="BW911" s="41" t="str">
        <f>IF(AF911&lt;&gt;"","Element Occurrence ID: "&amp;AF911&amp;".","")</f>
        <v/>
      </c>
      <c r="BX911" s="41" t="str">
        <f t="shared" si="156"/>
        <v/>
      </c>
      <c r="BY911" t="str">
        <f t="shared" si="157"/>
        <v/>
      </c>
      <c r="BZ911" s="41" t="str">
        <f t="shared" si="158"/>
        <v/>
      </c>
      <c r="CA911" t="str">
        <f t="shared" si="159"/>
        <v/>
      </c>
      <c r="CB911" s="41" t="str">
        <f>IF(AU911&lt;&gt;"","Area immediately surrounding specimen: "&amp;AU911&amp;".","")</f>
        <v/>
      </c>
      <c r="CC911" s="41" t="str">
        <f>IF(T911&lt;&gt;"","Habit: "&amp;T911&amp;".","")</f>
        <v/>
      </c>
      <c r="CD911" s="41" t="str">
        <f>IF(U911&lt;&gt;"","Life history habit: "&amp;U911&amp;".","")</f>
        <v/>
      </c>
      <c r="CE911" s="41" t="str">
        <f>IF(V911&lt;&gt;"","Graminoid habit: "&amp;V911&amp;".","")</f>
        <v/>
      </c>
      <c r="CF911" s="41" t="str">
        <f>IF(W911&lt;&gt;"","Flower color: "&amp;W911&amp;".","")</f>
        <v/>
      </c>
      <c r="CG911" s="41" t="str">
        <f>IF(X911&lt;&gt;"","Height in centimeters: "&amp;X911&amp;".","")</f>
        <v/>
      </c>
      <c r="CH911" s="41" t="str">
        <f>IF(Y911&lt;&gt;"",Y911&amp;".","")</f>
        <v/>
      </c>
      <c r="CI911" s="41" t="str">
        <f t="shared" si="160"/>
        <v/>
      </c>
      <c r="CJ911" t="str">
        <f t="shared" si="161"/>
        <v/>
      </c>
      <c r="CK911" s="41" t="str">
        <f>IF(T911&lt;&gt;"","''habit'':"&amp;"''"&amp;T911&amp;"'',","")</f>
        <v/>
      </c>
      <c r="CL911" s="41" t="str">
        <f>IF(U911&lt;&gt;"","''life cycle habit'':"&amp;"''"&amp;U911&amp;"'',","")</f>
        <v/>
      </c>
      <c r="CM911" s="41" t="str">
        <f>IF(V911&lt;&gt;"","''graminoidHabit'':"&amp;"''"&amp;V911&amp;"'',","")</f>
        <v/>
      </c>
      <c r="CN911" s="41" t="str">
        <f>IF(W911&lt;&gt;"","''flower color'':"&amp;"''"&amp;W911&amp;"'',","")</f>
        <v/>
      </c>
      <c r="CO911" s="41" t="str">
        <f>IF(X911&lt;&gt;"","''heightInCentimeters'':"&amp;X911&amp;",","")</f>
        <v/>
      </c>
      <c r="CP911" s="41" t="str">
        <f>IF(Y911&lt;&gt;"",Y911,"")</f>
        <v/>
      </c>
      <c r="CQ911" s="41" t="str">
        <f t="shared" si="162"/>
        <v/>
      </c>
      <c r="CR911" s="42" t="str">
        <f t="shared" si="163"/>
        <v/>
      </c>
      <c r="CS911" t="str">
        <f t="shared" si="164"/>
        <v/>
      </c>
      <c r="CT911" t="str">
        <f>IF(L911="Y","tissue","")</f>
        <v/>
      </c>
      <c r="CU911" t="str">
        <f>IF(L911="Y","in collection","")</f>
        <v/>
      </c>
      <c r="CV911" t="str">
        <f>IF(L911="Y","dessicated","")</f>
        <v/>
      </c>
    </row>
    <row r="912" spans="1:100" ht="16.5" x14ac:dyDescent="0.3">
      <c r="A912" s="7"/>
      <c r="B912" s="19"/>
      <c r="C912" s="19"/>
      <c r="D912" s="19"/>
      <c r="E912" s="19"/>
      <c r="F912" s="19"/>
      <c r="G912" s="10"/>
      <c r="H912" s="14"/>
      <c r="I912" s="19"/>
      <c r="J912" s="19"/>
      <c r="K912" s="10"/>
      <c r="L912" s="19"/>
      <c r="M912" s="19"/>
      <c r="N912" s="19"/>
      <c r="O912" s="19"/>
      <c r="P912" s="19"/>
      <c r="Q912" s="24"/>
      <c r="R912" s="14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29"/>
      <c r="AL912" s="29"/>
      <c r="AM912" s="7"/>
      <c r="AN912" s="7"/>
      <c r="AO912" s="7"/>
      <c r="AP912" s="19"/>
      <c r="AQ912" s="19"/>
      <c r="AR912" s="19"/>
      <c r="AS912" s="14"/>
      <c r="AT912" s="19"/>
      <c r="AU912" s="19"/>
      <c r="AV912" s="19"/>
      <c r="AW912" s="14"/>
      <c r="AX912" s="19"/>
      <c r="AY912" s="19"/>
      <c r="AZ912" s="19"/>
      <c r="BA912" s="19"/>
      <c r="BB912" s="19"/>
      <c r="BC912" s="19"/>
      <c r="BD912" s="19"/>
      <c r="BE912" s="19"/>
      <c r="BF912" s="14"/>
      <c r="BG912" s="35" t="str">
        <f>IF(BB912&lt;&gt;"","&lt;a href='https://www.inaturalist.org/observations/"&amp;BB912&amp;" 'target='_blank' style='color: blue'&gt;iNaturalist Record: "&amp;BB912&amp;"&lt;/a&gt; ","")</f>
        <v/>
      </c>
      <c r="BH912" s="36" t="str">
        <f>IF(AT912&lt;&gt;"",AT912&amp;". ","")</f>
        <v/>
      </c>
      <c r="BI912" s="36" t="str">
        <f>IF(AV912&lt;&gt;"","Land use/disturbance history: "&amp;AV912&amp;". ","")</f>
        <v/>
      </c>
      <c r="BJ912" s="36" t="str">
        <f>IF(AW912&lt;&gt;"","Slope in degrees: "&amp;AW912&amp;". ","")</f>
        <v/>
      </c>
      <c r="BK912" s="36" t="str">
        <f>IF(AX912&lt;&gt;"","Slope aspect: "&amp;AX912&amp;". ","")</f>
        <v/>
      </c>
      <c r="BL912" s="36" t="str">
        <f>IF(AY912&lt;&gt;"","Soil description: "&amp;AY912&amp;". ","")</f>
        <v/>
      </c>
      <c r="BM912" s="36" t="str">
        <f>IF(BA912&lt;&gt;"","Terrain: "&amp;BA912&amp;". ","")</f>
        <v/>
      </c>
      <c r="BN912" s="36" t="str">
        <f t="shared" si="154"/>
        <v/>
      </c>
      <c r="BO912" t="str">
        <f t="shared" si="155"/>
        <v/>
      </c>
      <c r="BP912" t="str">
        <f>IF(BD912&lt;&gt;"","Permit: "&amp;BD912,"")</f>
        <v/>
      </c>
      <c r="BQ912" s="41" t="str">
        <f>IF(AA912="Abundant","Estimated frequency within viewshed: Abundant (&gt;500).",IF(AA912="Common","Estimated frequency within viewshed: Common (101-500).",IF(AA912="Frequent","Estimated frequency within viewshed: Frequent (11-100).",IF(AA912="Occasional","Estimated frequency within viewshed: Occasional (6-10).",IF(AA912="Rare","Estimated frequency within viewshed: Rare (1-5).","")))))</f>
        <v/>
      </c>
      <c r="BR912" s="41" t="str">
        <f>IF(B912&lt;&gt;"",B912&amp;". ","")</f>
        <v/>
      </c>
      <c r="BS912" s="41" t="str">
        <f>IF(M912="Same individual","Tissue sample collected.",IF(M912="Same population","Tissue sample collected from another individual in the same population.",""))</f>
        <v/>
      </c>
      <c r="BT912" s="41" t="str">
        <f>IF(R912&lt;&gt;"","Seed sample collected from "&amp;R912&amp;" plants within the same population.","")</f>
        <v/>
      </c>
      <c r="BU912" s="41" t="str">
        <f>IF(AB912&lt;&gt;"",AB912&amp;". ","")</f>
        <v/>
      </c>
      <c r="BV912" s="41" t="str">
        <f>IF(AE912&lt;&gt;"","Landowner: "&amp;AE912&amp;".","")</f>
        <v/>
      </c>
      <c r="BW912" s="41" t="str">
        <f>IF(AF912&lt;&gt;"","Element Occurrence ID: "&amp;AF912&amp;".","")</f>
        <v/>
      </c>
      <c r="BX912" s="41" t="str">
        <f t="shared" si="156"/>
        <v/>
      </c>
      <c r="BY912" t="str">
        <f t="shared" si="157"/>
        <v/>
      </c>
      <c r="BZ912" s="41" t="str">
        <f t="shared" si="158"/>
        <v/>
      </c>
      <c r="CA912" t="str">
        <f t="shared" si="159"/>
        <v/>
      </c>
      <c r="CB912" s="41" t="str">
        <f>IF(AU912&lt;&gt;"","Area immediately surrounding specimen: "&amp;AU912&amp;".","")</f>
        <v/>
      </c>
      <c r="CC912" s="41" t="str">
        <f>IF(T912&lt;&gt;"","Habit: "&amp;T912&amp;".","")</f>
        <v/>
      </c>
      <c r="CD912" s="41" t="str">
        <f>IF(U912&lt;&gt;"","Life history habit: "&amp;U912&amp;".","")</f>
        <v/>
      </c>
      <c r="CE912" s="41" t="str">
        <f>IF(V912&lt;&gt;"","Graminoid habit: "&amp;V912&amp;".","")</f>
        <v/>
      </c>
      <c r="CF912" s="41" t="str">
        <f>IF(W912&lt;&gt;"","Flower color: "&amp;W912&amp;".","")</f>
        <v/>
      </c>
      <c r="CG912" s="41" t="str">
        <f>IF(X912&lt;&gt;"","Height in centimeters: "&amp;X912&amp;".","")</f>
        <v/>
      </c>
      <c r="CH912" s="41" t="str">
        <f>IF(Y912&lt;&gt;"",Y912&amp;".","")</f>
        <v/>
      </c>
      <c r="CI912" s="41" t="str">
        <f t="shared" si="160"/>
        <v/>
      </c>
      <c r="CJ912" t="str">
        <f t="shared" si="161"/>
        <v/>
      </c>
      <c r="CK912" s="41" t="str">
        <f>IF(T912&lt;&gt;"","''habit'':"&amp;"''"&amp;T912&amp;"'',","")</f>
        <v/>
      </c>
      <c r="CL912" s="41" t="str">
        <f>IF(U912&lt;&gt;"","''life cycle habit'':"&amp;"''"&amp;U912&amp;"'',","")</f>
        <v/>
      </c>
      <c r="CM912" s="41" t="str">
        <f>IF(V912&lt;&gt;"","''graminoidHabit'':"&amp;"''"&amp;V912&amp;"'',","")</f>
        <v/>
      </c>
      <c r="CN912" s="41" t="str">
        <f>IF(W912&lt;&gt;"","''flower color'':"&amp;"''"&amp;W912&amp;"'',","")</f>
        <v/>
      </c>
      <c r="CO912" s="41" t="str">
        <f>IF(X912&lt;&gt;"","''heightInCentimeters'':"&amp;X912&amp;",","")</f>
        <v/>
      </c>
      <c r="CP912" s="41" t="str">
        <f>IF(Y912&lt;&gt;"",Y912,"")</f>
        <v/>
      </c>
      <c r="CQ912" s="41" t="str">
        <f t="shared" si="162"/>
        <v/>
      </c>
      <c r="CR912" s="42" t="str">
        <f t="shared" si="163"/>
        <v/>
      </c>
      <c r="CS912" t="str">
        <f t="shared" si="164"/>
        <v/>
      </c>
      <c r="CT912" t="str">
        <f>IF(L912="Y","tissue","")</f>
        <v/>
      </c>
      <c r="CU912" t="str">
        <f>IF(L912="Y","in collection","")</f>
        <v/>
      </c>
      <c r="CV912" t="str">
        <f>IF(L912="Y","dessicated","")</f>
        <v/>
      </c>
    </row>
    <row r="913" spans="1:100" ht="16.5" x14ac:dyDescent="0.3">
      <c r="A913" s="7"/>
      <c r="B913" s="19"/>
      <c r="C913" s="19"/>
      <c r="D913" s="19"/>
      <c r="E913" s="19"/>
      <c r="F913" s="19"/>
      <c r="G913" s="10"/>
      <c r="H913" s="14"/>
      <c r="I913" s="19"/>
      <c r="J913" s="19"/>
      <c r="K913" s="10"/>
      <c r="L913" s="19"/>
      <c r="M913" s="19"/>
      <c r="N913" s="19"/>
      <c r="O913" s="19"/>
      <c r="P913" s="19"/>
      <c r="Q913" s="24"/>
      <c r="R913" s="14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29"/>
      <c r="AL913" s="29"/>
      <c r="AM913" s="7"/>
      <c r="AN913" s="7"/>
      <c r="AO913" s="7"/>
      <c r="AP913" s="19"/>
      <c r="AQ913" s="19"/>
      <c r="AR913" s="19"/>
      <c r="AS913" s="14"/>
      <c r="AT913" s="19"/>
      <c r="AU913" s="19"/>
      <c r="AV913" s="19"/>
      <c r="AW913" s="14"/>
      <c r="AX913" s="19"/>
      <c r="AY913" s="19"/>
      <c r="AZ913" s="19"/>
      <c r="BA913" s="19"/>
      <c r="BB913" s="19"/>
      <c r="BC913" s="19"/>
      <c r="BD913" s="19"/>
      <c r="BE913" s="19"/>
      <c r="BF913" s="14"/>
      <c r="BG913" s="35" t="str">
        <f>IF(BB913&lt;&gt;"","&lt;a href='https://www.inaturalist.org/observations/"&amp;BB913&amp;" 'target='_blank' style='color: blue'&gt;iNaturalist Record: "&amp;BB913&amp;"&lt;/a&gt; ","")</f>
        <v/>
      </c>
      <c r="BH913" s="36" t="str">
        <f>IF(AT913&lt;&gt;"",AT913&amp;". ","")</f>
        <v/>
      </c>
      <c r="BI913" s="36" t="str">
        <f>IF(AV913&lt;&gt;"","Land use/disturbance history: "&amp;AV913&amp;". ","")</f>
        <v/>
      </c>
      <c r="BJ913" s="36" t="str">
        <f>IF(AW913&lt;&gt;"","Slope in degrees: "&amp;AW913&amp;". ","")</f>
        <v/>
      </c>
      <c r="BK913" s="36" t="str">
        <f>IF(AX913&lt;&gt;"","Slope aspect: "&amp;AX913&amp;". ","")</f>
        <v/>
      </c>
      <c r="BL913" s="36" t="str">
        <f>IF(AY913&lt;&gt;"","Soil description: "&amp;AY913&amp;". ","")</f>
        <v/>
      </c>
      <c r="BM913" s="36" t="str">
        <f>IF(BA913&lt;&gt;"","Terrain: "&amp;BA913&amp;". ","")</f>
        <v/>
      </c>
      <c r="BN913" s="36" t="str">
        <f t="shared" si="154"/>
        <v/>
      </c>
      <c r="BO913" t="str">
        <f t="shared" si="155"/>
        <v/>
      </c>
      <c r="BP913" t="str">
        <f>IF(BD913&lt;&gt;"","Permit: "&amp;BD913,"")</f>
        <v/>
      </c>
      <c r="BQ913" s="41" t="str">
        <f>IF(AA913="Abundant","Estimated frequency within viewshed: Abundant (&gt;500).",IF(AA913="Common","Estimated frequency within viewshed: Common (101-500).",IF(AA913="Frequent","Estimated frequency within viewshed: Frequent (11-100).",IF(AA913="Occasional","Estimated frequency within viewshed: Occasional (6-10).",IF(AA913="Rare","Estimated frequency within viewshed: Rare (1-5).","")))))</f>
        <v/>
      </c>
      <c r="BR913" s="41" t="str">
        <f>IF(B913&lt;&gt;"",B913&amp;". ","")</f>
        <v/>
      </c>
      <c r="BS913" s="41" t="str">
        <f>IF(M913="Same individual","Tissue sample collected.",IF(M913="Same population","Tissue sample collected from another individual in the same population.",""))</f>
        <v/>
      </c>
      <c r="BT913" s="41" t="str">
        <f>IF(R913&lt;&gt;"","Seed sample collected from "&amp;R913&amp;" plants within the same population.","")</f>
        <v/>
      </c>
      <c r="BU913" s="41" t="str">
        <f>IF(AB913&lt;&gt;"",AB913&amp;". ","")</f>
        <v/>
      </c>
      <c r="BV913" s="41" t="str">
        <f>IF(AE913&lt;&gt;"","Landowner: "&amp;AE913&amp;".","")</f>
        <v/>
      </c>
      <c r="BW913" s="41" t="str">
        <f>IF(AF913&lt;&gt;"","Element Occurrence ID: "&amp;AF913&amp;".","")</f>
        <v/>
      </c>
      <c r="BX913" s="41" t="str">
        <f t="shared" si="156"/>
        <v/>
      </c>
      <c r="BY913" t="str">
        <f t="shared" si="157"/>
        <v/>
      </c>
      <c r="BZ913" s="41" t="str">
        <f t="shared" si="158"/>
        <v/>
      </c>
      <c r="CA913" t="str">
        <f t="shared" si="159"/>
        <v/>
      </c>
      <c r="CB913" s="41" t="str">
        <f>IF(AU913&lt;&gt;"","Area immediately surrounding specimen: "&amp;AU913&amp;".","")</f>
        <v/>
      </c>
      <c r="CC913" s="41" t="str">
        <f>IF(T913&lt;&gt;"","Habit: "&amp;T913&amp;".","")</f>
        <v/>
      </c>
      <c r="CD913" s="41" t="str">
        <f>IF(U913&lt;&gt;"","Life history habit: "&amp;U913&amp;".","")</f>
        <v/>
      </c>
      <c r="CE913" s="41" t="str">
        <f>IF(V913&lt;&gt;"","Graminoid habit: "&amp;V913&amp;".","")</f>
        <v/>
      </c>
      <c r="CF913" s="41" t="str">
        <f>IF(W913&lt;&gt;"","Flower color: "&amp;W913&amp;".","")</f>
        <v/>
      </c>
      <c r="CG913" s="41" t="str">
        <f>IF(X913&lt;&gt;"","Height in centimeters: "&amp;X913&amp;".","")</f>
        <v/>
      </c>
      <c r="CH913" s="41" t="str">
        <f>IF(Y913&lt;&gt;"",Y913&amp;".","")</f>
        <v/>
      </c>
      <c r="CI913" s="41" t="str">
        <f t="shared" si="160"/>
        <v/>
      </c>
      <c r="CJ913" t="str">
        <f t="shared" si="161"/>
        <v/>
      </c>
      <c r="CK913" s="41" t="str">
        <f>IF(T913&lt;&gt;"","''habit'':"&amp;"''"&amp;T913&amp;"'',","")</f>
        <v/>
      </c>
      <c r="CL913" s="41" t="str">
        <f>IF(U913&lt;&gt;"","''life cycle habit'':"&amp;"''"&amp;U913&amp;"'',","")</f>
        <v/>
      </c>
      <c r="CM913" s="41" t="str">
        <f>IF(V913&lt;&gt;"","''graminoidHabit'':"&amp;"''"&amp;V913&amp;"'',","")</f>
        <v/>
      </c>
      <c r="CN913" s="41" t="str">
        <f>IF(W913&lt;&gt;"","''flower color'':"&amp;"''"&amp;W913&amp;"'',","")</f>
        <v/>
      </c>
      <c r="CO913" s="41" t="str">
        <f>IF(X913&lt;&gt;"","''heightInCentimeters'':"&amp;X913&amp;",","")</f>
        <v/>
      </c>
      <c r="CP913" s="41" t="str">
        <f>IF(Y913&lt;&gt;"",Y913,"")</f>
        <v/>
      </c>
      <c r="CQ913" s="41" t="str">
        <f t="shared" si="162"/>
        <v/>
      </c>
      <c r="CR913" s="42" t="str">
        <f t="shared" si="163"/>
        <v/>
      </c>
      <c r="CS913" t="str">
        <f t="shared" si="164"/>
        <v/>
      </c>
      <c r="CT913" t="str">
        <f>IF(L913="Y","tissue","")</f>
        <v/>
      </c>
      <c r="CU913" t="str">
        <f>IF(L913="Y","in collection","")</f>
        <v/>
      </c>
      <c r="CV913" t="str">
        <f>IF(L913="Y","dessicated","")</f>
        <v/>
      </c>
    </row>
    <row r="914" spans="1:100" ht="16.5" x14ac:dyDescent="0.3">
      <c r="A914" s="7"/>
      <c r="B914" s="19"/>
      <c r="C914" s="19"/>
      <c r="D914" s="19"/>
      <c r="E914" s="19"/>
      <c r="F914" s="19"/>
      <c r="G914" s="10"/>
      <c r="H914" s="14"/>
      <c r="I914" s="19"/>
      <c r="J914" s="19"/>
      <c r="K914" s="10"/>
      <c r="L914" s="19"/>
      <c r="M914" s="19"/>
      <c r="N914" s="19"/>
      <c r="O914" s="19"/>
      <c r="P914" s="19"/>
      <c r="Q914" s="24"/>
      <c r="R914" s="14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29"/>
      <c r="AL914" s="29"/>
      <c r="AM914" s="7"/>
      <c r="AN914" s="7"/>
      <c r="AO914" s="7"/>
      <c r="AP914" s="19"/>
      <c r="AQ914" s="19"/>
      <c r="AR914" s="19"/>
      <c r="AS914" s="14"/>
      <c r="AT914" s="19"/>
      <c r="AU914" s="19"/>
      <c r="AV914" s="19"/>
      <c r="AW914" s="14"/>
      <c r="AX914" s="19"/>
      <c r="AY914" s="19"/>
      <c r="AZ914" s="19"/>
      <c r="BA914" s="19"/>
      <c r="BB914" s="19"/>
      <c r="BC914" s="19"/>
      <c r="BD914" s="19"/>
      <c r="BE914" s="19"/>
      <c r="BF914" s="14"/>
      <c r="BG914" s="35" t="str">
        <f>IF(BB914&lt;&gt;"","&lt;a href='https://www.inaturalist.org/observations/"&amp;BB914&amp;" 'target='_blank' style='color: blue'&gt;iNaturalist Record: "&amp;BB914&amp;"&lt;/a&gt; ","")</f>
        <v/>
      </c>
      <c r="BH914" s="36" t="str">
        <f>IF(AT914&lt;&gt;"",AT914&amp;". ","")</f>
        <v/>
      </c>
      <c r="BI914" s="36" t="str">
        <f>IF(AV914&lt;&gt;"","Land use/disturbance history: "&amp;AV914&amp;". ","")</f>
        <v/>
      </c>
      <c r="BJ914" s="36" t="str">
        <f>IF(AW914&lt;&gt;"","Slope in degrees: "&amp;AW914&amp;". ","")</f>
        <v/>
      </c>
      <c r="BK914" s="36" t="str">
        <f>IF(AX914&lt;&gt;"","Slope aspect: "&amp;AX914&amp;". ","")</f>
        <v/>
      </c>
      <c r="BL914" s="36" t="str">
        <f>IF(AY914&lt;&gt;"","Soil description: "&amp;AY914&amp;". ","")</f>
        <v/>
      </c>
      <c r="BM914" s="36" t="str">
        <f>IF(BA914&lt;&gt;"","Terrain: "&amp;BA914&amp;". ","")</f>
        <v/>
      </c>
      <c r="BN914" s="36" t="str">
        <f t="shared" si="154"/>
        <v/>
      </c>
      <c r="BO914" t="str">
        <f t="shared" si="155"/>
        <v/>
      </c>
      <c r="BP914" t="str">
        <f>IF(BD914&lt;&gt;"","Permit: "&amp;BD914,"")</f>
        <v/>
      </c>
      <c r="BQ914" s="41" t="str">
        <f>IF(AA914="Abundant","Estimated frequency within viewshed: Abundant (&gt;500).",IF(AA914="Common","Estimated frequency within viewshed: Common (101-500).",IF(AA914="Frequent","Estimated frequency within viewshed: Frequent (11-100).",IF(AA914="Occasional","Estimated frequency within viewshed: Occasional (6-10).",IF(AA914="Rare","Estimated frequency within viewshed: Rare (1-5).","")))))</f>
        <v/>
      </c>
      <c r="BR914" s="41" t="str">
        <f>IF(B914&lt;&gt;"",B914&amp;". ","")</f>
        <v/>
      </c>
      <c r="BS914" s="41" t="str">
        <f>IF(M914="Same individual","Tissue sample collected.",IF(M914="Same population","Tissue sample collected from another individual in the same population.",""))</f>
        <v/>
      </c>
      <c r="BT914" s="41" t="str">
        <f>IF(R914&lt;&gt;"","Seed sample collected from "&amp;R914&amp;" plants within the same population.","")</f>
        <v/>
      </c>
      <c r="BU914" s="41" t="str">
        <f>IF(AB914&lt;&gt;"",AB914&amp;". ","")</f>
        <v/>
      </c>
      <c r="BV914" s="41" t="str">
        <f>IF(AE914&lt;&gt;"","Landowner: "&amp;AE914&amp;".","")</f>
        <v/>
      </c>
      <c r="BW914" s="41" t="str">
        <f>IF(AF914&lt;&gt;"","Element Occurrence ID: "&amp;AF914&amp;".","")</f>
        <v/>
      </c>
      <c r="BX914" s="41" t="str">
        <f t="shared" si="156"/>
        <v/>
      </c>
      <c r="BY914" t="str">
        <f t="shared" si="157"/>
        <v/>
      </c>
      <c r="BZ914" s="41" t="str">
        <f t="shared" si="158"/>
        <v/>
      </c>
      <c r="CA914" t="str">
        <f t="shared" si="159"/>
        <v/>
      </c>
      <c r="CB914" s="41" t="str">
        <f>IF(AU914&lt;&gt;"","Area immediately surrounding specimen: "&amp;AU914&amp;".","")</f>
        <v/>
      </c>
      <c r="CC914" s="41" t="str">
        <f>IF(T914&lt;&gt;"","Habit: "&amp;T914&amp;".","")</f>
        <v/>
      </c>
      <c r="CD914" s="41" t="str">
        <f>IF(U914&lt;&gt;"","Life history habit: "&amp;U914&amp;".","")</f>
        <v/>
      </c>
      <c r="CE914" s="41" t="str">
        <f>IF(V914&lt;&gt;"","Graminoid habit: "&amp;V914&amp;".","")</f>
        <v/>
      </c>
      <c r="CF914" s="41" t="str">
        <f>IF(W914&lt;&gt;"","Flower color: "&amp;W914&amp;".","")</f>
        <v/>
      </c>
      <c r="CG914" s="41" t="str">
        <f>IF(X914&lt;&gt;"","Height in centimeters: "&amp;X914&amp;".","")</f>
        <v/>
      </c>
      <c r="CH914" s="41" t="str">
        <f>IF(Y914&lt;&gt;"",Y914&amp;".","")</f>
        <v/>
      </c>
      <c r="CI914" s="41" t="str">
        <f t="shared" si="160"/>
        <v/>
      </c>
      <c r="CJ914" t="str">
        <f t="shared" si="161"/>
        <v/>
      </c>
      <c r="CK914" s="41" t="str">
        <f>IF(T914&lt;&gt;"","''habit'':"&amp;"''"&amp;T914&amp;"'',","")</f>
        <v/>
      </c>
      <c r="CL914" s="41" t="str">
        <f>IF(U914&lt;&gt;"","''life cycle habit'':"&amp;"''"&amp;U914&amp;"'',","")</f>
        <v/>
      </c>
      <c r="CM914" s="41" t="str">
        <f>IF(V914&lt;&gt;"","''graminoidHabit'':"&amp;"''"&amp;V914&amp;"'',","")</f>
        <v/>
      </c>
      <c r="CN914" s="41" t="str">
        <f>IF(W914&lt;&gt;"","''flower color'':"&amp;"''"&amp;W914&amp;"'',","")</f>
        <v/>
      </c>
      <c r="CO914" s="41" t="str">
        <f>IF(X914&lt;&gt;"","''heightInCentimeters'':"&amp;X914&amp;",","")</f>
        <v/>
      </c>
      <c r="CP914" s="41" t="str">
        <f>IF(Y914&lt;&gt;"",Y914,"")</f>
        <v/>
      </c>
      <c r="CQ914" s="41" t="str">
        <f t="shared" si="162"/>
        <v/>
      </c>
      <c r="CR914" s="42" t="str">
        <f t="shared" si="163"/>
        <v/>
      </c>
      <c r="CS914" t="str">
        <f t="shared" si="164"/>
        <v/>
      </c>
      <c r="CT914" t="str">
        <f>IF(L914="Y","tissue","")</f>
        <v/>
      </c>
      <c r="CU914" t="str">
        <f>IF(L914="Y","in collection","")</f>
        <v/>
      </c>
      <c r="CV914" t="str">
        <f>IF(L914="Y","dessicated","")</f>
        <v/>
      </c>
    </row>
    <row r="915" spans="1:100" ht="16.5" x14ac:dyDescent="0.3">
      <c r="A915" s="7"/>
      <c r="B915" s="19"/>
      <c r="C915" s="19"/>
      <c r="D915" s="19"/>
      <c r="E915" s="19"/>
      <c r="F915" s="19"/>
      <c r="G915" s="10"/>
      <c r="H915" s="14"/>
      <c r="I915" s="19"/>
      <c r="J915" s="19"/>
      <c r="K915" s="10"/>
      <c r="L915" s="19"/>
      <c r="M915" s="19"/>
      <c r="N915" s="19"/>
      <c r="O915" s="19"/>
      <c r="P915" s="19"/>
      <c r="Q915" s="24"/>
      <c r="R915" s="14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29"/>
      <c r="AL915" s="29"/>
      <c r="AM915" s="7"/>
      <c r="AN915" s="7"/>
      <c r="AO915" s="7"/>
      <c r="AP915" s="19"/>
      <c r="AQ915" s="19"/>
      <c r="AR915" s="19"/>
      <c r="AS915" s="14"/>
      <c r="AT915" s="19"/>
      <c r="AU915" s="19"/>
      <c r="AV915" s="19"/>
      <c r="AW915" s="14"/>
      <c r="AX915" s="19"/>
      <c r="AY915" s="19"/>
      <c r="AZ915" s="19"/>
      <c r="BA915" s="19"/>
      <c r="BB915" s="19"/>
      <c r="BC915" s="19"/>
      <c r="BD915" s="19"/>
      <c r="BE915" s="19"/>
      <c r="BF915" s="14"/>
      <c r="BG915" s="35" t="str">
        <f>IF(BB915&lt;&gt;"","&lt;a href='https://www.inaturalist.org/observations/"&amp;BB915&amp;" 'target='_blank' style='color: blue'&gt;iNaturalist Record: "&amp;BB915&amp;"&lt;/a&gt; ","")</f>
        <v/>
      </c>
      <c r="BH915" s="36" t="str">
        <f>IF(AT915&lt;&gt;"",AT915&amp;". ","")</f>
        <v/>
      </c>
      <c r="BI915" s="36" t="str">
        <f>IF(AV915&lt;&gt;"","Land use/disturbance history: "&amp;AV915&amp;". ","")</f>
        <v/>
      </c>
      <c r="BJ915" s="36" t="str">
        <f>IF(AW915&lt;&gt;"","Slope in degrees: "&amp;AW915&amp;". ","")</f>
        <v/>
      </c>
      <c r="BK915" s="36" t="str">
        <f>IF(AX915&lt;&gt;"","Slope aspect: "&amp;AX915&amp;". ","")</f>
        <v/>
      </c>
      <c r="BL915" s="36" t="str">
        <f>IF(AY915&lt;&gt;"","Soil description: "&amp;AY915&amp;". ","")</f>
        <v/>
      </c>
      <c r="BM915" s="36" t="str">
        <f>IF(BA915&lt;&gt;"","Terrain: "&amp;BA915&amp;". ","")</f>
        <v/>
      </c>
      <c r="BN915" s="36" t="str">
        <f t="shared" si="154"/>
        <v/>
      </c>
      <c r="BO915" t="str">
        <f t="shared" si="155"/>
        <v/>
      </c>
      <c r="BP915" t="str">
        <f>IF(BD915&lt;&gt;"","Permit: "&amp;BD915,"")</f>
        <v/>
      </c>
      <c r="BQ915" s="41" t="str">
        <f>IF(AA915="Abundant","Estimated frequency within viewshed: Abundant (&gt;500).",IF(AA915="Common","Estimated frequency within viewshed: Common (101-500).",IF(AA915="Frequent","Estimated frequency within viewshed: Frequent (11-100).",IF(AA915="Occasional","Estimated frequency within viewshed: Occasional (6-10).",IF(AA915="Rare","Estimated frequency within viewshed: Rare (1-5).","")))))</f>
        <v/>
      </c>
      <c r="BR915" s="41" t="str">
        <f>IF(B915&lt;&gt;"",B915&amp;". ","")</f>
        <v/>
      </c>
      <c r="BS915" s="41" t="str">
        <f>IF(M915="Same individual","Tissue sample collected.",IF(M915="Same population","Tissue sample collected from another individual in the same population.",""))</f>
        <v/>
      </c>
      <c r="BT915" s="41" t="str">
        <f>IF(R915&lt;&gt;"","Seed sample collected from "&amp;R915&amp;" plants within the same population.","")</f>
        <v/>
      </c>
      <c r="BU915" s="41" t="str">
        <f>IF(AB915&lt;&gt;"",AB915&amp;". ","")</f>
        <v/>
      </c>
      <c r="BV915" s="41" t="str">
        <f>IF(AE915&lt;&gt;"","Landowner: "&amp;AE915&amp;".","")</f>
        <v/>
      </c>
      <c r="BW915" s="41" t="str">
        <f>IF(AF915&lt;&gt;"","Element Occurrence ID: "&amp;AF915&amp;".","")</f>
        <v/>
      </c>
      <c r="BX915" s="41" t="str">
        <f t="shared" si="156"/>
        <v/>
      </c>
      <c r="BY915" t="str">
        <f t="shared" si="157"/>
        <v/>
      </c>
      <c r="BZ915" s="41" t="str">
        <f t="shared" si="158"/>
        <v/>
      </c>
      <c r="CA915" t="str">
        <f t="shared" si="159"/>
        <v/>
      </c>
      <c r="CB915" s="41" t="str">
        <f>IF(AU915&lt;&gt;"","Area immediately surrounding specimen: "&amp;AU915&amp;".","")</f>
        <v/>
      </c>
      <c r="CC915" s="41" t="str">
        <f>IF(T915&lt;&gt;"","Habit: "&amp;T915&amp;".","")</f>
        <v/>
      </c>
      <c r="CD915" s="41" t="str">
        <f>IF(U915&lt;&gt;"","Life history habit: "&amp;U915&amp;".","")</f>
        <v/>
      </c>
      <c r="CE915" s="41" t="str">
        <f>IF(V915&lt;&gt;"","Graminoid habit: "&amp;V915&amp;".","")</f>
        <v/>
      </c>
      <c r="CF915" s="41" t="str">
        <f>IF(W915&lt;&gt;"","Flower color: "&amp;W915&amp;".","")</f>
        <v/>
      </c>
      <c r="CG915" s="41" t="str">
        <f>IF(X915&lt;&gt;"","Height in centimeters: "&amp;X915&amp;".","")</f>
        <v/>
      </c>
      <c r="CH915" s="41" t="str">
        <f>IF(Y915&lt;&gt;"",Y915&amp;".","")</f>
        <v/>
      </c>
      <c r="CI915" s="41" t="str">
        <f t="shared" si="160"/>
        <v/>
      </c>
      <c r="CJ915" t="str">
        <f t="shared" si="161"/>
        <v/>
      </c>
      <c r="CK915" s="41" t="str">
        <f>IF(T915&lt;&gt;"","''habit'':"&amp;"''"&amp;T915&amp;"'',","")</f>
        <v/>
      </c>
      <c r="CL915" s="41" t="str">
        <f>IF(U915&lt;&gt;"","''life cycle habit'':"&amp;"''"&amp;U915&amp;"'',","")</f>
        <v/>
      </c>
      <c r="CM915" s="41" t="str">
        <f>IF(V915&lt;&gt;"","''graminoidHabit'':"&amp;"''"&amp;V915&amp;"'',","")</f>
        <v/>
      </c>
      <c r="CN915" s="41" t="str">
        <f>IF(W915&lt;&gt;"","''flower color'':"&amp;"''"&amp;W915&amp;"'',","")</f>
        <v/>
      </c>
      <c r="CO915" s="41" t="str">
        <f>IF(X915&lt;&gt;"","''heightInCentimeters'':"&amp;X915&amp;",","")</f>
        <v/>
      </c>
      <c r="CP915" s="41" t="str">
        <f>IF(Y915&lt;&gt;"",Y915,"")</f>
        <v/>
      </c>
      <c r="CQ915" s="41" t="str">
        <f t="shared" si="162"/>
        <v/>
      </c>
      <c r="CR915" s="42" t="str">
        <f t="shared" si="163"/>
        <v/>
      </c>
      <c r="CS915" t="str">
        <f t="shared" si="164"/>
        <v/>
      </c>
      <c r="CT915" t="str">
        <f>IF(L915="Y","tissue","")</f>
        <v/>
      </c>
      <c r="CU915" t="str">
        <f>IF(L915="Y","in collection","")</f>
        <v/>
      </c>
      <c r="CV915" t="str">
        <f>IF(L915="Y","dessicated","")</f>
        <v/>
      </c>
    </row>
    <row r="916" spans="1:100" ht="16.5" x14ac:dyDescent="0.3">
      <c r="A916" s="7"/>
      <c r="B916" s="19"/>
      <c r="C916" s="19"/>
      <c r="D916" s="19"/>
      <c r="E916" s="19"/>
      <c r="F916" s="19"/>
      <c r="G916" s="10"/>
      <c r="H916" s="14"/>
      <c r="I916" s="19"/>
      <c r="J916" s="19"/>
      <c r="K916" s="10"/>
      <c r="L916" s="19"/>
      <c r="M916" s="19"/>
      <c r="N916" s="19"/>
      <c r="O916" s="19"/>
      <c r="P916" s="19"/>
      <c r="Q916" s="24"/>
      <c r="R916" s="14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29"/>
      <c r="AL916" s="29"/>
      <c r="AM916" s="7"/>
      <c r="AN916" s="7"/>
      <c r="AO916" s="7"/>
      <c r="AP916" s="19"/>
      <c r="AQ916" s="19"/>
      <c r="AR916" s="19"/>
      <c r="AS916" s="14"/>
      <c r="AT916" s="19"/>
      <c r="AU916" s="19"/>
      <c r="AV916" s="19"/>
      <c r="AW916" s="14"/>
      <c r="AX916" s="19"/>
      <c r="AY916" s="19"/>
      <c r="AZ916" s="19"/>
      <c r="BA916" s="19"/>
      <c r="BB916" s="19"/>
      <c r="BC916" s="19"/>
      <c r="BD916" s="19"/>
      <c r="BE916" s="19"/>
      <c r="BF916" s="14"/>
      <c r="BG916" s="35" t="str">
        <f>IF(BB916&lt;&gt;"","&lt;a href='https://www.inaturalist.org/observations/"&amp;BB916&amp;" 'target='_blank' style='color: blue'&gt;iNaturalist Record: "&amp;BB916&amp;"&lt;/a&gt; ","")</f>
        <v/>
      </c>
      <c r="BH916" s="36" t="str">
        <f>IF(AT916&lt;&gt;"",AT916&amp;". ","")</f>
        <v/>
      </c>
      <c r="BI916" s="36" t="str">
        <f>IF(AV916&lt;&gt;"","Land use/disturbance history: "&amp;AV916&amp;". ","")</f>
        <v/>
      </c>
      <c r="BJ916" s="36" t="str">
        <f>IF(AW916&lt;&gt;"","Slope in degrees: "&amp;AW916&amp;". ","")</f>
        <v/>
      </c>
      <c r="BK916" s="36" t="str">
        <f>IF(AX916&lt;&gt;"","Slope aspect: "&amp;AX916&amp;". ","")</f>
        <v/>
      </c>
      <c r="BL916" s="36" t="str">
        <f>IF(AY916&lt;&gt;"","Soil description: "&amp;AY916&amp;". ","")</f>
        <v/>
      </c>
      <c r="BM916" s="36" t="str">
        <f>IF(BA916&lt;&gt;"","Terrain: "&amp;BA916&amp;". ","")</f>
        <v/>
      </c>
      <c r="BN916" s="36" t="str">
        <f t="shared" si="154"/>
        <v/>
      </c>
      <c r="BO916" t="str">
        <f t="shared" si="155"/>
        <v/>
      </c>
      <c r="BP916" t="str">
        <f>IF(BD916&lt;&gt;"","Permit: "&amp;BD916,"")</f>
        <v/>
      </c>
      <c r="BQ916" s="41" t="str">
        <f>IF(AA916="Abundant","Estimated frequency within viewshed: Abundant (&gt;500).",IF(AA916="Common","Estimated frequency within viewshed: Common (101-500).",IF(AA916="Frequent","Estimated frequency within viewshed: Frequent (11-100).",IF(AA916="Occasional","Estimated frequency within viewshed: Occasional (6-10).",IF(AA916="Rare","Estimated frequency within viewshed: Rare (1-5).","")))))</f>
        <v/>
      </c>
      <c r="BR916" s="41" t="str">
        <f>IF(B916&lt;&gt;"",B916&amp;". ","")</f>
        <v/>
      </c>
      <c r="BS916" s="41" t="str">
        <f>IF(M916="Same individual","Tissue sample collected.",IF(M916="Same population","Tissue sample collected from another individual in the same population.",""))</f>
        <v/>
      </c>
      <c r="BT916" s="41" t="str">
        <f>IF(R916&lt;&gt;"","Seed sample collected from "&amp;R916&amp;" plants within the same population.","")</f>
        <v/>
      </c>
      <c r="BU916" s="41" t="str">
        <f>IF(AB916&lt;&gt;"",AB916&amp;". ","")</f>
        <v/>
      </c>
      <c r="BV916" s="41" t="str">
        <f>IF(AE916&lt;&gt;"","Landowner: "&amp;AE916&amp;".","")</f>
        <v/>
      </c>
      <c r="BW916" s="41" t="str">
        <f>IF(AF916&lt;&gt;"","Element Occurrence ID: "&amp;AF916&amp;".","")</f>
        <v/>
      </c>
      <c r="BX916" s="41" t="str">
        <f t="shared" si="156"/>
        <v/>
      </c>
      <c r="BY916" t="str">
        <f t="shared" si="157"/>
        <v/>
      </c>
      <c r="BZ916" s="41" t="str">
        <f t="shared" si="158"/>
        <v/>
      </c>
      <c r="CA916" t="str">
        <f t="shared" si="159"/>
        <v/>
      </c>
      <c r="CB916" s="41" t="str">
        <f>IF(AU916&lt;&gt;"","Area immediately surrounding specimen: "&amp;AU916&amp;".","")</f>
        <v/>
      </c>
      <c r="CC916" s="41" t="str">
        <f>IF(T916&lt;&gt;"","Habit: "&amp;T916&amp;".","")</f>
        <v/>
      </c>
      <c r="CD916" s="41" t="str">
        <f>IF(U916&lt;&gt;"","Life history habit: "&amp;U916&amp;".","")</f>
        <v/>
      </c>
      <c r="CE916" s="41" t="str">
        <f>IF(V916&lt;&gt;"","Graminoid habit: "&amp;V916&amp;".","")</f>
        <v/>
      </c>
      <c r="CF916" s="41" t="str">
        <f>IF(W916&lt;&gt;"","Flower color: "&amp;W916&amp;".","")</f>
        <v/>
      </c>
      <c r="CG916" s="41" t="str">
        <f>IF(X916&lt;&gt;"","Height in centimeters: "&amp;X916&amp;".","")</f>
        <v/>
      </c>
      <c r="CH916" s="41" t="str">
        <f>IF(Y916&lt;&gt;"",Y916&amp;".","")</f>
        <v/>
      </c>
      <c r="CI916" s="41" t="str">
        <f t="shared" si="160"/>
        <v/>
      </c>
      <c r="CJ916" t="str">
        <f t="shared" si="161"/>
        <v/>
      </c>
      <c r="CK916" s="41" t="str">
        <f>IF(T916&lt;&gt;"","''habit'':"&amp;"''"&amp;T916&amp;"'',","")</f>
        <v/>
      </c>
      <c r="CL916" s="41" t="str">
        <f>IF(U916&lt;&gt;"","''life cycle habit'':"&amp;"''"&amp;U916&amp;"'',","")</f>
        <v/>
      </c>
      <c r="CM916" s="41" t="str">
        <f>IF(V916&lt;&gt;"","''graminoidHabit'':"&amp;"''"&amp;V916&amp;"'',","")</f>
        <v/>
      </c>
      <c r="CN916" s="41" t="str">
        <f>IF(W916&lt;&gt;"","''flower color'':"&amp;"''"&amp;W916&amp;"'',","")</f>
        <v/>
      </c>
      <c r="CO916" s="41" t="str">
        <f>IF(X916&lt;&gt;"","''heightInCentimeters'':"&amp;X916&amp;",","")</f>
        <v/>
      </c>
      <c r="CP916" s="41" t="str">
        <f>IF(Y916&lt;&gt;"",Y916,"")</f>
        <v/>
      </c>
      <c r="CQ916" s="41" t="str">
        <f t="shared" si="162"/>
        <v/>
      </c>
      <c r="CR916" s="42" t="str">
        <f t="shared" si="163"/>
        <v/>
      </c>
      <c r="CS916" t="str">
        <f t="shared" si="164"/>
        <v/>
      </c>
      <c r="CT916" t="str">
        <f>IF(L916="Y","tissue","")</f>
        <v/>
      </c>
      <c r="CU916" t="str">
        <f>IF(L916="Y","in collection","")</f>
        <v/>
      </c>
      <c r="CV916" t="str">
        <f>IF(L916="Y","dessicated","")</f>
        <v/>
      </c>
    </row>
    <row r="917" spans="1:100" ht="16.5" x14ac:dyDescent="0.3">
      <c r="A917" s="7"/>
      <c r="B917" s="19"/>
      <c r="C917" s="19"/>
      <c r="D917" s="19"/>
      <c r="E917" s="19"/>
      <c r="F917" s="19"/>
      <c r="G917" s="10"/>
      <c r="H917" s="14"/>
      <c r="I917" s="19"/>
      <c r="J917" s="19"/>
      <c r="K917" s="10"/>
      <c r="L917" s="19"/>
      <c r="M917" s="19"/>
      <c r="N917" s="19"/>
      <c r="O917" s="19"/>
      <c r="P917" s="19"/>
      <c r="Q917" s="24"/>
      <c r="R917" s="14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29"/>
      <c r="AL917" s="29"/>
      <c r="AM917" s="7"/>
      <c r="AN917" s="7"/>
      <c r="AO917" s="7"/>
      <c r="AP917" s="19"/>
      <c r="AQ917" s="19"/>
      <c r="AR917" s="19"/>
      <c r="AS917" s="14"/>
      <c r="AT917" s="19"/>
      <c r="AU917" s="19"/>
      <c r="AV917" s="19"/>
      <c r="AW917" s="14"/>
      <c r="AX917" s="19"/>
      <c r="AY917" s="19"/>
      <c r="AZ917" s="19"/>
      <c r="BA917" s="19"/>
      <c r="BB917" s="19"/>
      <c r="BC917" s="19"/>
      <c r="BD917" s="19"/>
      <c r="BE917" s="19"/>
      <c r="BF917" s="14"/>
      <c r="BG917" s="35" t="str">
        <f>IF(BB917&lt;&gt;"","&lt;a href='https://www.inaturalist.org/observations/"&amp;BB917&amp;" 'target='_blank' style='color: blue'&gt;iNaturalist Record: "&amp;BB917&amp;"&lt;/a&gt; ","")</f>
        <v/>
      </c>
      <c r="BH917" s="36" t="str">
        <f>IF(AT917&lt;&gt;"",AT917&amp;". ","")</f>
        <v/>
      </c>
      <c r="BI917" s="36" t="str">
        <f>IF(AV917&lt;&gt;"","Land use/disturbance history: "&amp;AV917&amp;". ","")</f>
        <v/>
      </c>
      <c r="BJ917" s="36" t="str">
        <f>IF(AW917&lt;&gt;"","Slope in degrees: "&amp;AW917&amp;". ","")</f>
        <v/>
      </c>
      <c r="BK917" s="36" t="str">
        <f>IF(AX917&lt;&gt;"","Slope aspect: "&amp;AX917&amp;". ","")</f>
        <v/>
      </c>
      <c r="BL917" s="36" t="str">
        <f>IF(AY917&lt;&gt;"","Soil description: "&amp;AY917&amp;". ","")</f>
        <v/>
      </c>
      <c r="BM917" s="36" t="str">
        <f>IF(BA917&lt;&gt;"","Terrain: "&amp;BA917&amp;". ","")</f>
        <v/>
      </c>
      <c r="BN917" s="36" t="str">
        <f t="shared" si="154"/>
        <v/>
      </c>
      <c r="BO917" t="str">
        <f t="shared" si="155"/>
        <v/>
      </c>
      <c r="BP917" t="str">
        <f>IF(BD917&lt;&gt;"","Permit: "&amp;BD917,"")</f>
        <v/>
      </c>
      <c r="BQ917" s="41" t="str">
        <f>IF(AA917="Abundant","Estimated frequency within viewshed: Abundant (&gt;500).",IF(AA917="Common","Estimated frequency within viewshed: Common (101-500).",IF(AA917="Frequent","Estimated frequency within viewshed: Frequent (11-100).",IF(AA917="Occasional","Estimated frequency within viewshed: Occasional (6-10).",IF(AA917="Rare","Estimated frequency within viewshed: Rare (1-5).","")))))</f>
        <v/>
      </c>
      <c r="BR917" s="41" t="str">
        <f>IF(B917&lt;&gt;"",B917&amp;". ","")</f>
        <v/>
      </c>
      <c r="BS917" s="41" t="str">
        <f>IF(M917="Same individual","Tissue sample collected.",IF(M917="Same population","Tissue sample collected from another individual in the same population.",""))</f>
        <v/>
      </c>
      <c r="BT917" s="41" t="str">
        <f>IF(R917&lt;&gt;"","Seed sample collected from "&amp;R917&amp;" plants within the same population.","")</f>
        <v/>
      </c>
      <c r="BU917" s="41" t="str">
        <f>IF(AB917&lt;&gt;"",AB917&amp;". ","")</f>
        <v/>
      </c>
      <c r="BV917" s="41" t="str">
        <f>IF(AE917&lt;&gt;"","Landowner: "&amp;AE917&amp;".","")</f>
        <v/>
      </c>
      <c r="BW917" s="41" t="str">
        <f>IF(AF917&lt;&gt;"","Element Occurrence ID: "&amp;AF917&amp;".","")</f>
        <v/>
      </c>
      <c r="BX917" s="41" t="str">
        <f t="shared" si="156"/>
        <v/>
      </c>
      <c r="BY917" t="str">
        <f t="shared" si="157"/>
        <v/>
      </c>
      <c r="BZ917" s="41" t="str">
        <f t="shared" si="158"/>
        <v/>
      </c>
      <c r="CA917" t="str">
        <f t="shared" si="159"/>
        <v/>
      </c>
      <c r="CB917" s="41" t="str">
        <f>IF(AU917&lt;&gt;"","Area immediately surrounding specimen: "&amp;AU917&amp;".","")</f>
        <v/>
      </c>
      <c r="CC917" s="41" t="str">
        <f>IF(T917&lt;&gt;"","Habit: "&amp;T917&amp;".","")</f>
        <v/>
      </c>
      <c r="CD917" s="41" t="str">
        <f>IF(U917&lt;&gt;"","Life history habit: "&amp;U917&amp;".","")</f>
        <v/>
      </c>
      <c r="CE917" s="41" t="str">
        <f>IF(V917&lt;&gt;"","Graminoid habit: "&amp;V917&amp;".","")</f>
        <v/>
      </c>
      <c r="CF917" s="41" t="str">
        <f>IF(W917&lt;&gt;"","Flower color: "&amp;W917&amp;".","")</f>
        <v/>
      </c>
      <c r="CG917" s="41" t="str">
        <f>IF(X917&lt;&gt;"","Height in centimeters: "&amp;X917&amp;".","")</f>
        <v/>
      </c>
      <c r="CH917" s="41" t="str">
        <f>IF(Y917&lt;&gt;"",Y917&amp;".","")</f>
        <v/>
      </c>
      <c r="CI917" s="41" t="str">
        <f t="shared" si="160"/>
        <v/>
      </c>
      <c r="CJ917" t="str">
        <f t="shared" si="161"/>
        <v/>
      </c>
      <c r="CK917" s="41" t="str">
        <f>IF(T917&lt;&gt;"","''habit'':"&amp;"''"&amp;T917&amp;"'',","")</f>
        <v/>
      </c>
      <c r="CL917" s="41" t="str">
        <f>IF(U917&lt;&gt;"","''life cycle habit'':"&amp;"''"&amp;U917&amp;"'',","")</f>
        <v/>
      </c>
      <c r="CM917" s="41" t="str">
        <f>IF(V917&lt;&gt;"","''graminoidHabit'':"&amp;"''"&amp;V917&amp;"'',","")</f>
        <v/>
      </c>
      <c r="CN917" s="41" t="str">
        <f>IF(W917&lt;&gt;"","''flower color'':"&amp;"''"&amp;W917&amp;"'',","")</f>
        <v/>
      </c>
      <c r="CO917" s="41" t="str">
        <f>IF(X917&lt;&gt;"","''heightInCentimeters'':"&amp;X917&amp;",","")</f>
        <v/>
      </c>
      <c r="CP917" s="41" t="str">
        <f>IF(Y917&lt;&gt;"",Y917,"")</f>
        <v/>
      </c>
      <c r="CQ917" s="41" t="str">
        <f t="shared" si="162"/>
        <v/>
      </c>
      <c r="CR917" s="42" t="str">
        <f t="shared" si="163"/>
        <v/>
      </c>
      <c r="CS917" t="str">
        <f t="shared" si="164"/>
        <v/>
      </c>
      <c r="CT917" t="str">
        <f>IF(L917="Y","tissue","")</f>
        <v/>
      </c>
      <c r="CU917" t="str">
        <f>IF(L917="Y","in collection","")</f>
        <v/>
      </c>
      <c r="CV917" t="str">
        <f>IF(L917="Y","dessicated","")</f>
        <v/>
      </c>
    </row>
    <row r="918" spans="1:100" ht="16.5" x14ac:dyDescent="0.3">
      <c r="A918" s="7"/>
      <c r="B918" s="19"/>
      <c r="C918" s="19"/>
      <c r="D918" s="19"/>
      <c r="E918" s="19"/>
      <c r="F918" s="19"/>
      <c r="G918" s="10"/>
      <c r="H918" s="14"/>
      <c r="I918" s="19"/>
      <c r="J918" s="19"/>
      <c r="K918" s="10"/>
      <c r="L918" s="19"/>
      <c r="M918" s="19"/>
      <c r="N918" s="19"/>
      <c r="O918" s="19"/>
      <c r="P918" s="19"/>
      <c r="Q918" s="24"/>
      <c r="R918" s="14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29"/>
      <c r="AL918" s="29"/>
      <c r="AM918" s="7"/>
      <c r="AN918" s="7"/>
      <c r="AO918" s="7"/>
      <c r="AP918" s="19"/>
      <c r="AQ918" s="19"/>
      <c r="AR918" s="19"/>
      <c r="AS918" s="14"/>
      <c r="AT918" s="19"/>
      <c r="AU918" s="19"/>
      <c r="AV918" s="19"/>
      <c r="AW918" s="14"/>
      <c r="AX918" s="19"/>
      <c r="AY918" s="19"/>
      <c r="AZ918" s="19"/>
      <c r="BA918" s="19"/>
      <c r="BB918" s="19"/>
      <c r="BC918" s="19"/>
      <c r="BD918" s="19"/>
      <c r="BE918" s="19"/>
      <c r="BF918" s="14"/>
      <c r="BG918" s="35" t="str">
        <f>IF(BB918&lt;&gt;"","&lt;a href='https://www.inaturalist.org/observations/"&amp;BB918&amp;" 'target='_blank' style='color: blue'&gt;iNaturalist Record: "&amp;BB918&amp;"&lt;/a&gt; ","")</f>
        <v/>
      </c>
      <c r="BH918" s="36" t="str">
        <f>IF(AT918&lt;&gt;"",AT918&amp;". ","")</f>
        <v/>
      </c>
      <c r="BI918" s="36" t="str">
        <f>IF(AV918&lt;&gt;"","Land use/disturbance history: "&amp;AV918&amp;". ","")</f>
        <v/>
      </c>
      <c r="BJ918" s="36" t="str">
        <f>IF(AW918&lt;&gt;"","Slope in degrees: "&amp;AW918&amp;". ","")</f>
        <v/>
      </c>
      <c r="BK918" s="36" t="str">
        <f>IF(AX918&lt;&gt;"","Slope aspect: "&amp;AX918&amp;". ","")</f>
        <v/>
      </c>
      <c r="BL918" s="36" t="str">
        <f>IF(AY918&lt;&gt;"","Soil description: "&amp;AY918&amp;". ","")</f>
        <v/>
      </c>
      <c r="BM918" s="36" t="str">
        <f>IF(BA918&lt;&gt;"","Terrain: "&amp;BA918&amp;". ","")</f>
        <v/>
      </c>
      <c r="BN918" s="36" t="str">
        <f t="shared" si="154"/>
        <v/>
      </c>
      <c r="BO918" t="str">
        <f t="shared" si="155"/>
        <v/>
      </c>
      <c r="BP918" t="str">
        <f>IF(BD918&lt;&gt;"","Permit: "&amp;BD918,"")</f>
        <v/>
      </c>
      <c r="BQ918" s="41" t="str">
        <f>IF(AA918="Abundant","Estimated frequency within viewshed: Abundant (&gt;500).",IF(AA918="Common","Estimated frequency within viewshed: Common (101-500).",IF(AA918="Frequent","Estimated frequency within viewshed: Frequent (11-100).",IF(AA918="Occasional","Estimated frequency within viewshed: Occasional (6-10).",IF(AA918="Rare","Estimated frequency within viewshed: Rare (1-5).","")))))</f>
        <v/>
      </c>
      <c r="BR918" s="41" t="str">
        <f>IF(B918&lt;&gt;"",B918&amp;". ","")</f>
        <v/>
      </c>
      <c r="BS918" s="41" t="str">
        <f>IF(M918="Same individual","Tissue sample collected.",IF(M918="Same population","Tissue sample collected from another individual in the same population.",""))</f>
        <v/>
      </c>
      <c r="BT918" s="41" t="str">
        <f>IF(R918&lt;&gt;"","Seed sample collected from "&amp;R918&amp;" plants within the same population.","")</f>
        <v/>
      </c>
      <c r="BU918" s="41" t="str">
        <f>IF(AB918&lt;&gt;"",AB918&amp;". ","")</f>
        <v/>
      </c>
      <c r="BV918" s="41" t="str">
        <f>IF(AE918&lt;&gt;"","Landowner: "&amp;AE918&amp;".","")</f>
        <v/>
      </c>
      <c r="BW918" s="41" t="str">
        <f>IF(AF918&lt;&gt;"","Element Occurrence ID: "&amp;AF918&amp;".","")</f>
        <v/>
      </c>
      <c r="BX918" s="41" t="str">
        <f t="shared" si="156"/>
        <v/>
      </c>
      <c r="BY918" t="str">
        <f t="shared" si="157"/>
        <v/>
      </c>
      <c r="BZ918" s="41" t="str">
        <f t="shared" si="158"/>
        <v/>
      </c>
      <c r="CA918" t="str">
        <f t="shared" si="159"/>
        <v/>
      </c>
      <c r="CB918" s="41" t="str">
        <f>IF(AU918&lt;&gt;"","Area immediately surrounding specimen: "&amp;AU918&amp;".","")</f>
        <v/>
      </c>
      <c r="CC918" s="41" t="str">
        <f>IF(T918&lt;&gt;"","Habit: "&amp;T918&amp;".","")</f>
        <v/>
      </c>
      <c r="CD918" s="41" t="str">
        <f>IF(U918&lt;&gt;"","Life history habit: "&amp;U918&amp;".","")</f>
        <v/>
      </c>
      <c r="CE918" s="41" t="str">
        <f>IF(V918&lt;&gt;"","Graminoid habit: "&amp;V918&amp;".","")</f>
        <v/>
      </c>
      <c r="CF918" s="41" t="str">
        <f>IF(W918&lt;&gt;"","Flower color: "&amp;W918&amp;".","")</f>
        <v/>
      </c>
      <c r="CG918" s="41" t="str">
        <f>IF(X918&lt;&gt;"","Height in centimeters: "&amp;X918&amp;".","")</f>
        <v/>
      </c>
      <c r="CH918" s="41" t="str">
        <f>IF(Y918&lt;&gt;"",Y918&amp;".","")</f>
        <v/>
      </c>
      <c r="CI918" s="41" t="str">
        <f t="shared" si="160"/>
        <v/>
      </c>
      <c r="CJ918" t="str">
        <f t="shared" si="161"/>
        <v/>
      </c>
      <c r="CK918" s="41" t="str">
        <f>IF(T918&lt;&gt;"","''habit'':"&amp;"''"&amp;T918&amp;"'',","")</f>
        <v/>
      </c>
      <c r="CL918" s="41" t="str">
        <f>IF(U918&lt;&gt;"","''life cycle habit'':"&amp;"''"&amp;U918&amp;"'',","")</f>
        <v/>
      </c>
      <c r="CM918" s="41" t="str">
        <f>IF(V918&lt;&gt;"","''graminoidHabit'':"&amp;"''"&amp;V918&amp;"'',","")</f>
        <v/>
      </c>
      <c r="CN918" s="41" t="str">
        <f>IF(W918&lt;&gt;"","''flower color'':"&amp;"''"&amp;W918&amp;"'',","")</f>
        <v/>
      </c>
      <c r="CO918" s="41" t="str">
        <f>IF(X918&lt;&gt;"","''heightInCentimeters'':"&amp;X918&amp;",","")</f>
        <v/>
      </c>
      <c r="CP918" s="41" t="str">
        <f>IF(Y918&lt;&gt;"",Y918,"")</f>
        <v/>
      </c>
      <c r="CQ918" s="41" t="str">
        <f t="shared" si="162"/>
        <v/>
      </c>
      <c r="CR918" s="42" t="str">
        <f t="shared" si="163"/>
        <v/>
      </c>
      <c r="CS918" t="str">
        <f t="shared" si="164"/>
        <v/>
      </c>
      <c r="CT918" t="str">
        <f>IF(L918="Y","tissue","")</f>
        <v/>
      </c>
      <c r="CU918" t="str">
        <f>IF(L918="Y","in collection","")</f>
        <v/>
      </c>
      <c r="CV918" t="str">
        <f>IF(L918="Y","dessicated","")</f>
        <v/>
      </c>
    </row>
    <row r="919" spans="1:100" ht="16.5" x14ac:dyDescent="0.3">
      <c r="A919" s="7"/>
      <c r="B919" s="19"/>
      <c r="C919" s="19"/>
      <c r="D919" s="19"/>
      <c r="E919" s="19"/>
      <c r="F919" s="19"/>
      <c r="G919" s="10"/>
      <c r="H919" s="14"/>
      <c r="I919" s="19"/>
      <c r="J919" s="19"/>
      <c r="K919" s="10"/>
      <c r="L919" s="19"/>
      <c r="M919" s="19"/>
      <c r="N919" s="19"/>
      <c r="O919" s="19"/>
      <c r="P919" s="19"/>
      <c r="Q919" s="24"/>
      <c r="R919" s="14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29"/>
      <c r="AL919" s="29"/>
      <c r="AM919" s="7"/>
      <c r="AN919" s="7"/>
      <c r="AO919" s="7"/>
      <c r="AP919" s="19"/>
      <c r="AQ919" s="19"/>
      <c r="AR919" s="19"/>
      <c r="AS919" s="14"/>
      <c r="AT919" s="19"/>
      <c r="AU919" s="19"/>
      <c r="AV919" s="19"/>
      <c r="AW919" s="14"/>
      <c r="AX919" s="19"/>
      <c r="AY919" s="19"/>
      <c r="AZ919" s="19"/>
      <c r="BA919" s="19"/>
      <c r="BB919" s="19"/>
      <c r="BC919" s="19"/>
      <c r="BD919" s="19"/>
      <c r="BE919" s="19"/>
      <c r="BF919" s="14"/>
      <c r="BG919" s="35" t="str">
        <f>IF(BB919&lt;&gt;"","&lt;a href='https://www.inaturalist.org/observations/"&amp;BB919&amp;" 'target='_blank' style='color: blue'&gt;iNaturalist Record: "&amp;BB919&amp;"&lt;/a&gt; ","")</f>
        <v/>
      </c>
      <c r="BH919" s="36" t="str">
        <f>IF(AT919&lt;&gt;"",AT919&amp;". ","")</f>
        <v/>
      </c>
      <c r="BI919" s="36" t="str">
        <f>IF(AV919&lt;&gt;"","Land use/disturbance history: "&amp;AV919&amp;". ","")</f>
        <v/>
      </c>
      <c r="BJ919" s="36" t="str">
        <f>IF(AW919&lt;&gt;"","Slope in degrees: "&amp;AW919&amp;". ","")</f>
        <v/>
      </c>
      <c r="BK919" s="36" t="str">
        <f>IF(AX919&lt;&gt;"","Slope aspect: "&amp;AX919&amp;". ","")</f>
        <v/>
      </c>
      <c r="BL919" s="36" t="str">
        <f>IF(AY919&lt;&gt;"","Soil description: "&amp;AY919&amp;". ","")</f>
        <v/>
      </c>
      <c r="BM919" s="36" t="str">
        <f>IF(BA919&lt;&gt;"","Terrain: "&amp;BA919&amp;". ","")</f>
        <v/>
      </c>
      <c r="BN919" s="36" t="str">
        <f t="shared" si="154"/>
        <v/>
      </c>
      <c r="BO919" t="str">
        <f t="shared" si="155"/>
        <v/>
      </c>
      <c r="BP919" t="str">
        <f>IF(BD919&lt;&gt;"","Permit: "&amp;BD919,"")</f>
        <v/>
      </c>
      <c r="BQ919" s="41" t="str">
        <f>IF(AA919="Abundant","Estimated frequency within viewshed: Abundant (&gt;500).",IF(AA919="Common","Estimated frequency within viewshed: Common (101-500).",IF(AA919="Frequent","Estimated frequency within viewshed: Frequent (11-100).",IF(AA919="Occasional","Estimated frequency within viewshed: Occasional (6-10).",IF(AA919="Rare","Estimated frequency within viewshed: Rare (1-5).","")))))</f>
        <v/>
      </c>
      <c r="BR919" s="41" t="str">
        <f>IF(B919&lt;&gt;"",B919&amp;". ","")</f>
        <v/>
      </c>
      <c r="BS919" s="41" t="str">
        <f>IF(M919="Same individual","Tissue sample collected.",IF(M919="Same population","Tissue sample collected from another individual in the same population.",""))</f>
        <v/>
      </c>
      <c r="BT919" s="41" t="str">
        <f>IF(R919&lt;&gt;"","Seed sample collected from "&amp;R919&amp;" plants within the same population.","")</f>
        <v/>
      </c>
      <c r="BU919" s="41" t="str">
        <f>IF(AB919&lt;&gt;"",AB919&amp;". ","")</f>
        <v/>
      </c>
      <c r="BV919" s="41" t="str">
        <f>IF(AE919&lt;&gt;"","Landowner: "&amp;AE919&amp;".","")</f>
        <v/>
      </c>
      <c r="BW919" s="41" t="str">
        <f>IF(AF919&lt;&gt;"","Element Occurrence ID: "&amp;AF919&amp;".","")</f>
        <v/>
      </c>
      <c r="BX919" s="41" t="str">
        <f t="shared" si="156"/>
        <v/>
      </c>
      <c r="BY919" t="str">
        <f t="shared" si="157"/>
        <v/>
      </c>
      <c r="BZ919" s="41" t="str">
        <f t="shared" si="158"/>
        <v/>
      </c>
      <c r="CA919" t="str">
        <f t="shared" si="159"/>
        <v/>
      </c>
      <c r="CB919" s="41" t="str">
        <f>IF(AU919&lt;&gt;"","Area immediately surrounding specimen: "&amp;AU919&amp;".","")</f>
        <v/>
      </c>
      <c r="CC919" s="41" t="str">
        <f>IF(T919&lt;&gt;"","Habit: "&amp;T919&amp;".","")</f>
        <v/>
      </c>
      <c r="CD919" s="41" t="str">
        <f>IF(U919&lt;&gt;"","Life history habit: "&amp;U919&amp;".","")</f>
        <v/>
      </c>
      <c r="CE919" s="41" t="str">
        <f>IF(V919&lt;&gt;"","Graminoid habit: "&amp;V919&amp;".","")</f>
        <v/>
      </c>
      <c r="CF919" s="41" t="str">
        <f>IF(W919&lt;&gt;"","Flower color: "&amp;W919&amp;".","")</f>
        <v/>
      </c>
      <c r="CG919" s="41" t="str">
        <f>IF(X919&lt;&gt;"","Height in centimeters: "&amp;X919&amp;".","")</f>
        <v/>
      </c>
      <c r="CH919" s="41" t="str">
        <f>IF(Y919&lt;&gt;"",Y919&amp;".","")</f>
        <v/>
      </c>
      <c r="CI919" s="41" t="str">
        <f t="shared" si="160"/>
        <v/>
      </c>
      <c r="CJ919" t="str">
        <f t="shared" si="161"/>
        <v/>
      </c>
      <c r="CK919" s="41" t="str">
        <f>IF(T919&lt;&gt;"","''habit'':"&amp;"''"&amp;T919&amp;"'',","")</f>
        <v/>
      </c>
      <c r="CL919" s="41" t="str">
        <f>IF(U919&lt;&gt;"","''life cycle habit'':"&amp;"''"&amp;U919&amp;"'',","")</f>
        <v/>
      </c>
      <c r="CM919" s="41" t="str">
        <f>IF(V919&lt;&gt;"","''graminoidHabit'':"&amp;"''"&amp;V919&amp;"'',","")</f>
        <v/>
      </c>
      <c r="CN919" s="41" t="str">
        <f>IF(W919&lt;&gt;"","''flower color'':"&amp;"''"&amp;W919&amp;"'',","")</f>
        <v/>
      </c>
      <c r="CO919" s="41" t="str">
        <f>IF(X919&lt;&gt;"","''heightInCentimeters'':"&amp;X919&amp;",","")</f>
        <v/>
      </c>
      <c r="CP919" s="41" t="str">
        <f>IF(Y919&lt;&gt;"",Y919,"")</f>
        <v/>
      </c>
      <c r="CQ919" s="41" t="str">
        <f t="shared" si="162"/>
        <v/>
      </c>
      <c r="CR919" s="42" t="str">
        <f t="shared" si="163"/>
        <v/>
      </c>
      <c r="CS919" t="str">
        <f t="shared" si="164"/>
        <v/>
      </c>
      <c r="CT919" t="str">
        <f>IF(L919="Y","tissue","")</f>
        <v/>
      </c>
      <c r="CU919" t="str">
        <f>IF(L919="Y","in collection","")</f>
        <v/>
      </c>
      <c r="CV919" t="str">
        <f>IF(L919="Y","dessicated","")</f>
        <v/>
      </c>
    </row>
    <row r="920" spans="1:100" ht="16.5" x14ac:dyDescent="0.3">
      <c r="A920" s="7"/>
      <c r="B920" s="19"/>
      <c r="C920" s="19"/>
      <c r="D920" s="19"/>
      <c r="E920" s="19"/>
      <c r="F920" s="19"/>
      <c r="G920" s="10"/>
      <c r="H920" s="14"/>
      <c r="I920" s="19"/>
      <c r="J920" s="19"/>
      <c r="K920" s="10"/>
      <c r="L920" s="19"/>
      <c r="M920" s="19"/>
      <c r="N920" s="19"/>
      <c r="O920" s="19"/>
      <c r="P920" s="19"/>
      <c r="Q920" s="24"/>
      <c r="R920" s="14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29"/>
      <c r="AL920" s="29"/>
      <c r="AM920" s="7"/>
      <c r="AN920" s="7"/>
      <c r="AO920" s="7"/>
      <c r="AP920" s="19"/>
      <c r="AQ920" s="19"/>
      <c r="AR920" s="19"/>
      <c r="AS920" s="14"/>
      <c r="AT920" s="19"/>
      <c r="AU920" s="19"/>
      <c r="AV920" s="19"/>
      <c r="AW920" s="14"/>
      <c r="AX920" s="19"/>
      <c r="AY920" s="19"/>
      <c r="AZ920" s="19"/>
      <c r="BA920" s="19"/>
      <c r="BB920" s="19"/>
      <c r="BC920" s="19"/>
      <c r="BD920" s="19"/>
      <c r="BE920" s="19"/>
      <c r="BF920" s="14"/>
      <c r="BG920" s="35" t="str">
        <f>IF(BB920&lt;&gt;"","&lt;a href='https://www.inaturalist.org/observations/"&amp;BB920&amp;" 'target='_blank' style='color: blue'&gt;iNaturalist Record: "&amp;BB920&amp;"&lt;/a&gt; ","")</f>
        <v/>
      </c>
      <c r="BH920" s="36" t="str">
        <f>IF(AT920&lt;&gt;"",AT920&amp;". ","")</f>
        <v/>
      </c>
      <c r="BI920" s="36" t="str">
        <f>IF(AV920&lt;&gt;"","Land use/disturbance history: "&amp;AV920&amp;". ","")</f>
        <v/>
      </c>
      <c r="BJ920" s="36" t="str">
        <f>IF(AW920&lt;&gt;"","Slope in degrees: "&amp;AW920&amp;". ","")</f>
        <v/>
      </c>
      <c r="BK920" s="36" t="str">
        <f>IF(AX920&lt;&gt;"","Slope aspect: "&amp;AX920&amp;". ","")</f>
        <v/>
      </c>
      <c r="BL920" s="36" t="str">
        <f>IF(AY920&lt;&gt;"","Soil description: "&amp;AY920&amp;". ","")</f>
        <v/>
      </c>
      <c r="BM920" s="36" t="str">
        <f>IF(BA920&lt;&gt;"","Terrain: "&amp;BA920&amp;". ","")</f>
        <v/>
      </c>
      <c r="BN920" s="36" t="str">
        <f t="shared" si="154"/>
        <v/>
      </c>
      <c r="BO920" t="str">
        <f t="shared" si="155"/>
        <v/>
      </c>
      <c r="BP920" t="str">
        <f>IF(BD920&lt;&gt;"","Permit: "&amp;BD920,"")</f>
        <v/>
      </c>
      <c r="BQ920" s="41" t="str">
        <f>IF(AA920="Abundant","Estimated frequency within viewshed: Abundant (&gt;500).",IF(AA920="Common","Estimated frequency within viewshed: Common (101-500).",IF(AA920="Frequent","Estimated frequency within viewshed: Frequent (11-100).",IF(AA920="Occasional","Estimated frequency within viewshed: Occasional (6-10).",IF(AA920="Rare","Estimated frequency within viewshed: Rare (1-5).","")))))</f>
        <v/>
      </c>
      <c r="BR920" s="41" t="str">
        <f>IF(B920&lt;&gt;"",B920&amp;". ","")</f>
        <v/>
      </c>
      <c r="BS920" s="41" t="str">
        <f>IF(M920="Same individual","Tissue sample collected.",IF(M920="Same population","Tissue sample collected from another individual in the same population.",""))</f>
        <v/>
      </c>
      <c r="BT920" s="41" t="str">
        <f>IF(R920&lt;&gt;"","Seed sample collected from "&amp;R920&amp;" plants within the same population.","")</f>
        <v/>
      </c>
      <c r="BU920" s="41" t="str">
        <f>IF(AB920&lt;&gt;"",AB920&amp;". ","")</f>
        <v/>
      </c>
      <c r="BV920" s="41" t="str">
        <f>IF(AE920&lt;&gt;"","Landowner: "&amp;AE920&amp;".","")</f>
        <v/>
      </c>
      <c r="BW920" s="41" t="str">
        <f>IF(AF920&lt;&gt;"","Element Occurrence ID: "&amp;AF920&amp;".","")</f>
        <v/>
      </c>
      <c r="BX920" s="41" t="str">
        <f t="shared" si="156"/>
        <v/>
      </c>
      <c r="BY920" t="str">
        <f t="shared" si="157"/>
        <v/>
      </c>
      <c r="BZ920" s="41" t="str">
        <f t="shared" si="158"/>
        <v/>
      </c>
      <c r="CA920" t="str">
        <f t="shared" si="159"/>
        <v/>
      </c>
      <c r="CB920" s="41" t="str">
        <f>IF(AU920&lt;&gt;"","Area immediately surrounding specimen: "&amp;AU920&amp;".","")</f>
        <v/>
      </c>
      <c r="CC920" s="41" t="str">
        <f>IF(T920&lt;&gt;"","Habit: "&amp;T920&amp;".","")</f>
        <v/>
      </c>
      <c r="CD920" s="41" t="str">
        <f>IF(U920&lt;&gt;"","Life history habit: "&amp;U920&amp;".","")</f>
        <v/>
      </c>
      <c r="CE920" s="41" t="str">
        <f>IF(V920&lt;&gt;"","Graminoid habit: "&amp;V920&amp;".","")</f>
        <v/>
      </c>
      <c r="CF920" s="41" t="str">
        <f>IF(W920&lt;&gt;"","Flower color: "&amp;W920&amp;".","")</f>
        <v/>
      </c>
      <c r="CG920" s="41" t="str">
        <f>IF(X920&lt;&gt;"","Height in centimeters: "&amp;X920&amp;".","")</f>
        <v/>
      </c>
      <c r="CH920" s="41" t="str">
        <f>IF(Y920&lt;&gt;"",Y920&amp;".","")</f>
        <v/>
      </c>
      <c r="CI920" s="41" t="str">
        <f t="shared" si="160"/>
        <v/>
      </c>
      <c r="CJ920" t="str">
        <f t="shared" si="161"/>
        <v/>
      </c>
      <c r="CK920" s="41" t="str">
        <f>IF(T920&lt;&gt;"","''habit'':"&amp;"''"&amp;T920&amp;"'',","")</f>
        <v/>
      </c>
      <c r="CL920" s="41" t="str">
        <f>IF(U920&lt;&gt;"","''life cycle habit'':"&amp;"''"&amp;U920&amp;"'',","")</f>
        <v/>
      </c>
      <c r="CM920" s="41" t="str">
        <f>IF(V920&lt;&gt;"","''graminoidHabit'':"&amp;"''"&amp;V920&amp;"'',","")</f>
        <v/>
      </c>
      <c r="CN920" s="41" t="str">
        <f>IF(W920&lt;&gt;"","''flower color'':"&amp;"''"&amp;W920&amp;"'',","")</f>
        <v/>
      </c>
      <c r="CO920" s="41" t="str">
        <f>IF(X920&lt;&gt;"","''heightInCentimeters'':"&amp;X920&amp;",","")</f>
        <v/>
      </c>
      <c r="CP920" s="41" t="str">
        <f>IF(Y920&lt;&gt;"",Y920,"")</f>
        <v/>
      </c>
      <c r="CQ920" s="41" t="str">
        <f t="shared" si="162"/>
        <v/>
      </c>
      <c r="CR920" s="42" t="str">
        <f t="shared" si="163"/>
        <v/>
      </c>
      <c r="CS920" t="str">
        <f t="shared" si="164"/>
        <v/>
      </c>
      <c r="CT920" t="str">
        <f>IF(L920="Y","tissue","")</f>
        <v/>
      </c>
      <c r="CU920" t="str">
        <f>IF(L920="Y","in collection","")</f>
        <v/>
      </c>
      <c r="CV920" t="str">
        <f>IF(L920="Y","dessicated","")</f>
        <v/>
      </c>
    </row>
    <row r="921" spans="1:100" ht="16.5" x14ac:dyDescent="0.3">
      <c r="A921" s="7"/>
      <c r="B921" s="19"/>
      <c r="C921" s="19"/>
      <c r="D921" s="19"/>
      <c r="E921" s="19"/>
      <c r="F921" s="19"/>
      <c r="G921" s="10"/>
      <c r="H921" s="14"/>
      <c r="I921" s="19"/>
      <c r="J921" s="19"/>
      <c r="K921" s="10"/>
      <c r="L921" s="19"/>
      <c r="M921" s="19"/>
      <c r="N921" s="19"/>
      <c r="O921" s="19"/>
      <c r="P921" s="19"/>
      <c r="Q921" s="24"/>
      <c r="R921" s="14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29"/>
      <c r="AL921" s="29"/>
      <c r="AM921" s="7"/>
      <c r="AN921" s="7"/>
      <c r="AO921" s="7"/>
      <c r="AP921" s="19"/>
      <c r="AQ921" s="19"/>
      <c r="AR921" s="19"/>
      <c r="AS921" s="14"/>
      <c r="AT921" s="19"/>
      <c r="AU921" s="19"/>
      <c r="AV921" s="19"/>
      <c r="AW921" s="14"/>
      <c r="AX921" s="19"/>
      <c r="AY921" s="19"/>
      <c r="AZ921" s="19"/>
      <c r="BA921" s="19"/>
      <c r="BB921" s="19"/>
      <c r="BC921" s="19"/>
      <c r="BD921" s="19"/>
      <c r="BE921" s="19"/>
      <c r="BF921" s="14"/>
      <c r="BG921" s="35" t="str">
        <f>IF(BB921&lt;&gt;"","&lt;a href='https://www.inaturalist.org/observations/"&amp;BB921&amp;" 'target='_blank' style='color: blue'&gt;iNaturalist Record: "&amp;BB921&amp;"&lt;/a&gt; ","")</f>
        <v/>
      </c>
      <c r="BH921" s="36" t="str">
        <f>IF(AT921&lt;&gt;"",AT921&amp;". ","")</f>
        <v/>
      </c>
      <c r="BI921" s="36" t="str">
        <f>IF(AV921&lt;&gt;"","Land use/disturbance history: "&amp;AV921&amp;". ","")</f>
        <v/>
      </c>
      <c r="BJ921" s="36" t="str">
        <f>IF(AW921&lt;&gt;"","Slope in degrees: "&amp;AW921&amp;". ","")</f>
        <v/>
      </c>
      <c r="BK921" s="36" t="str">
        <f>IF(AX921&lt;&gt;"","Slope aspect: "&amp;AX921&amp;". ","")</f>
        <v/>
      </c>
      <c r="BL921" s="36" t="str">
        <f>IF(AY921&lt;&gt;"","Soil description: "&amp;AY921&amp;". ","")</f>
        <v/>
      </c>
      <c r="BM921" s="36" t="str">
        <f>IF(BA921&lt;&gt;"","Terrain: "&amp;BA921&amp;". ","")</f>
        <v/>
      </c>
      <c r="BN921" s="36" t="str">
        <f t="shared" si="154"/>
        <v/>
      </c>
      <c r="BO921" t="str">
        <f t="shared" si="155"/>
        <v/>
      </c>
      <c r="BP921" t="str">
        <f>IF(BD921&lt;&gt;"","Permit: "&amp;BD921,"")</f>
        <v/>
      </c>
      <c r="BQ921" s="41" t="str">
        <f>IF(AA921="Abundant","Estimated frequency within viewshed: Abundant (&gt;500).",IF(AA921="Common","Estimated frequency within viewshed: Common (101-500).",IF(AA921="Frequent","Estimated frequency within viewshed: Frequent (11-100).",IF(AA921="Occasional","Estimated frequency within viewshed: Occasional (6-10).",IF(AA921="Rare","Estimated frequency within viewshed: Rare (1-5).","")))))</f>
        <v/>
      </c>
      <c r="BR921" s="41" t="str">
        <f>IF(B921&lt;&gt;"",B921&amp;". ","")</f>
        <v/>
      </c>
      <c r="BS921" s="41" t="str">
        <f>IF(M921="Same individual","Tissue sample collected.",IF(M921="Same population","Tissue sample collected from another individual in the same population.",""))</f>
        <v/>
      </c>
      <c r="BT921" s="41" t="str">
        <f>IF(R921&lt;&gt;"","Seed sample collected from "&amp;R921&amp;" plants within the same population.","")</f>
        <v/>
      </c>
      <c r="BU921" s="41" t="str">
        <f>IF(AB921&lt;&gt;"",AB921&amp;". ","")</f>
        <v/>
      </c>
      <c r="BV921" s="41" t="str">
        <f>IF(AE921&lt;&gt;"","Landowner: "&amp;AE921&amp;".","")</f>
        <v/>
      </c>
      <c r="BW921" s="41" t="str">
        <f>IF(AF921&lt;&gt;"","Element Occurrence ID: "&amp;AF921&amp;".","")</f>
        <v/>
      </c>
      <c r="BX921" s="41" t="str">
        <f t="shared" si="156"/>
        <v/>
      </c>
      <c r="BY921" t="str">
        <f t="shared" si="157"/>
        <v/>
      </c>
      <c r="BZ921" s="41" t="str">
        <f t="shared" si="158"/>
        <v/>
      </c>
      <c r="CA921" t="str">
        <f t="shared" si="159"/>
        <v/>
      </c>
      <c r="CB921" s="41" t="str">
        <f>IF(AU921&lt;&gt;"","Area immediately surrounding specimen: "&amp;AU921&amp;".","")</f>
        <v/>
      </c>
      <c r="CC921" s="41" t="str">
        <f>IF(T921&lt;&gt;"","Habit: "&amp;T921&amp;".","")</f>
        <v/>
      </c>
      <c r="CD921" s="41" t="str">
        <f>IF(U921&lt;&gt;"","Life history habit: "&amp;U921&amp;".","")</f>
        <v/>
      </c>
      <c r="CE921" s="41" t="str">
        <f>IF(V921&lt;&gt;"","Graminoid habit: "&amp;V921&amp;".","")</f>
        <v/>
      </c>
      <c r="CF921" s="41" t="str">
        <f>IF(W921&lt;&gt;"","Flower color: "&amp;W921&amp;".","")</f>
        <v/>
      </c>
      <c r="CG921" s="41" t="str">
        <f>IF(X921&lt;&gt;"","Height in centimeters: "&amp;X921&amp;".","")</f>
        <v/>
      </c>
      <c r="CH921" s="41" t="str">
        <f>IF(Y921&lt;&gt;"",Y921&amp;".","")</f>
        <v/>
      </c>
      <c r="CI921" s="41" t="str">
        <f t="shared" si="160"/>
        <v/>
      </c>
      <c r="CJ921" t="str">
        <f t="shared" si="161"/>
        <v/>
      </c>
      <c r="CK921" s="41" t="str">
        <f>IF(T921&lt;&gt;"","''habit'':"&amp;"''"&amp;T921&amp;"'',","")</f>
        <v/>
      </c>
      <c r="CL921" s="41" t="str">
        <f>IF(U921&lt;&gt;"","''life cycle habit'':"&amp;"''"&amp;U921&amp;"'',","")</f>
        <v/>
      </c>
      <c r="CM921" s="41" t="str">
        <f>IF(V921&lt;&gt;"","''graminoidHabit'':"&amp;"''"&amp;V921&amp;"'',","")</f>
        <v/>
      </c>
      <c r="CN921" s="41" t="str">
        <f>IF(W921&lt;&gt;"","''flower color'':"&amp;"''"&amp;W921&amp;"'',","")</f>
        <v/>
      </c>
      <c r="CO921" s="41" t="str">
        <f>IF(X921&lt;&gt;"","''heightInCentimeters'':"&amp;X921&amp;",","")</f>
        <v/>
      </c>
      <c r="CP921" s="41" t="str">
        <f>IF(Y921&lt;&gt;"",Y921,"")</f>
        <v/>
      </c>
      <c r="CQ921" s="41" t="str">
        <f t="shared" si="162"/>
        <v/>
      </c>
      <c r="CR921" s="42" t="str">
        <f t="shared" si="163"/>
        <v/>
      </c>
      <c r="CS921" t="str">
        <f t="shared" si="164"/>
        <v/>
      </c>
      <c r="CT921" t="str">
        <f>IF(L921="Y","tissue","")</f>
        <v/>
      </c>
      <c r="CU921" t="str">
        <f>IF(L921="Y","in collection","")</f>
        <v/>
      </c>
      <c r="CV921" t="str">
        <f>IF(L921="Y","dessicated","")</f>
        <v/>
      </c>
    </row>
    <row r="922" spans="1:100" ht="16.5" x14ac:dyDescent="0.3">
      <c r="A922" s="7"/>
      <c r="B922" s="19"/>
      <c r="C922" s="19"/>
      <c r="D922" s="19"/>
      <c r="E922" s="19"/>
      <c r="F922" s="19"/>
      <c r="G922" s="10"/>
      <c r="H922" s="14"/>
      <c r="I922" s="19"/>
      <c r="J922" s="19"/>
      <c r="K922" s="10"/>
      <c r="L922" s="19"/>
      <c r="M922" s="19"/>
      <c r="N922" s="19"/>
      <c r="O922" s="19"/>
      <c r="P922" s="19"/>
      <c r="Q922" s="24"/>
      <c r="R922" s="14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29"/>
      <c r="AL922" s="29"/>
      <c r="AM922" s="7"/>
      <c r="AN922" s="7"/>
      <c r="AO922" s="7"/>
      <c r="AP922" s="19"/>
      <c r="AQ922" s="19"/>
      <c r="AR922" s="19"/>
      <c r="AS922" s="14"/>
      <c r="AT922" s="19"/>
      <c r="AU922" s="19"/>
      <c r="AV922" s="19"/>
      <c r="AW922" s="14"/>
      <c r="AX922" s="19"/>
      <c r="AY922" s="19"/>
      <c r="AZ922" s="19"/>
      <c r="BA922" s="19"/>
      <c r="BB922" s="19"/>
      <c r="BC922" s="19"/>
      <c r="BD922" s="19"/>
      <c r="BE922" s="19"/>
      <c r="BF922" s="14"/>
      <c r="BG922" s="35" t="str">
        <f>IF(BB922&lt;&gt;"","&lt;a href='https://www.inaturalist.org/observations/"&amp;BB922&amp;" 'target='_blank' style='color: blue'&gt;iNaturalist Record: "&amp;BB922&amp;"&lt;/a&gt; ","")</f>
        <v/>
      </c>
      <c r="BH922" s="36" t="str">
        <f>IF(AT922&lt;&gt;"",AT922&amp;". ","")</f>
        <v/>
      </c>
      <c r="BI922" s="36" t="str">
        <f>IF(AV922&lt;&gt;"","Land use/disturbance history: "&amp;AV922&amp;". ","")</f>
        <v/>
      </c>
      <c r="BJ922" s="36" t="str">
        <f>IF(AW922&lt;&gt;"","Slope in degrees: "&amp;AW922&amp;". ","")</f>
        <v/>
      </c>
      <c r="BK922" s="36" t="str">
        <f>IF(AX922&lt;&gt;"","Slope aspect: "&amp;AX922&amp;". ","")</f>
        <v/>
      </c>
      <c r="BL922" s="36" t="str">
        <f>IF(AY922&lt;&gt;"","Soil description: "&amp;AY922&amp;". ","")</f>
        <v/>
      </c>
      <c r="BM922" s="36" t="str">
        <f>IF(BA922&lt;&gt;"","Terrain: "&amp;BA922&amp;". ","")</f>
        <v/>
      </c>
      <c r="BN922" s="36" t="str">
        <f t="shared" si="154"/>
        <v/>
      </c>
      <c r="BO922" t="str">
        <f t="shared" si="155"/>
        <v/>
      </c>
      <c r="BP922" t="str">
        <f>IF(BD922&lt;&gt;"","Permit: "&amp;BD922,"")</f>
        <v/>
      </c>
      <c r="BQ922" s="41" t="str">
        <f>IF(AA922="Abundant","Estimated frequency within viewshed: Abundant (&gt;500).",IF(AA922="Common","Estimated frequency within viewshed: Common (101-500).",IF(AA922="Frequent","Estimated frequency within viewshed: Frequent (11-100).",IF(AA922="Occasional","Estimated frequency within viewshed: Occasional (6-10).",IF(AA922="Rare","Estimated frequency within viewshed: Rare (1-5).","")))))</f>
        <v/>
      </c>
      <c r="BR922" s="41" t="str">
        <f>IF(B922&lt;&gt;"",B922&amp;". ","")</f>
        <v/>
      </c>
      <c r="BS922" s="41" t="str">
        <f>IF(M922="Same individual","Tissue sample collected.",IF(M922="Same population","Tissue sample collected from another individual in the same population.",""))</f>
        <v/>
      </c>
      <c r="BT922" s="41" t="str">
        <f>IF(R922&lt;&gt;"","Seed sample collected from "&amp;R922&amp;" plants within the same population.","")</f>
        <v/>
      </c>
      <c r="BU922" s="41" t="str">
        <f>IF(AB922&lt;&gt;"",AB922&amp;". ","")</f>
        <v/>
      </c>
      <c r="BV922" s="41" t="str">
        <f>IF(AE922&lt;&gt;"","Landowner: "&amp;AE922&amp;".","")</f>
        <v/>
      </c>
      <c r="BW922" s="41" t="str">
        <f>IF(AF922&lt;&gt;"","Element Occurrence ID: "&amp;AF922&amp;".","")</f>
        <v/>
      </c>
      <c r="BX922" s="41" t="str">
        <f t="shared" si="156"/>
        <v/>
      </c>
      <c r="BY922" t="str">
        <f t="shared" si="157"/>
        <v/>
      </c>
      <c r="BZ922" s="41" t="str">
        <f t="shared" si="158"/>
        <v/>
      </c>
      <c r="CA922" t="str">
        <f t="shared" si="159"/>
        <v/>
      </c>
      <c r="CB922" s="41" t="str">
        <f>IF(AU922&lt;&gt;"","Area immediately surrounding specimen: "&amp;AU922&amp;".","")</f>
        <v/>
      </c>
      <c r="CC922" s="41" t="str">
        <f>IF(T922&lt;&gt;"","Habit: "&amp;T922&amp;".","")</f>
        <v/>
      </c>
      <c r="CD922" s="41" t="str">
        <f>IF(U922&lt;&gt;"","Life history habit: "&amp;U922&amp;".","")</f>
        <v/>
      </c>
      <c r="CE922" s="41" t="str">
        <f>IF(V922&lt;&gt;"","Graminoid habit: "&amp;V922&amp;".","")</f>
        <v/>
      </c>
      <c r="CF922" s="41" t="str">
        <f>IF(W922&lt;&gt;"","Flower color: "&amp;W922&amp;".","")</f>
        <v/>
      </c>
      <c r="CG922" s="41" t="str">
        <f>IF(X922&lt;&gt;"","Height in centimeters: "&amp;X922&amp;".","")</f>
        <v/>
      </c>
      <c r="CH922" s="41" t="str">
        <f>IF(Y922&lt;&gt;"",Y922&amp;".","")</f>
        <v/>
      </c>
      <c r="CI922" s="41" t="str">
        <f t="shared" si="160"/>
        <v/>
      </c>
      <c r="CJ922" t="str">
        <f t="shared" si="161"/>
        <v/>
      </c>
      <c r="CK922" s="41" t="str">
        <f>IF(T922&lt;&gt;"","''habit'':"&amp;"''"&amp;T922&amp;"'',","")</f>
        <v/>
      </c>
      <c r="CL922" s="41" t="str">
        <f>IF(U922&lt;&gt;"","''life cycle habit'':"&amp;"''"&amp;U922&amp;"'',","")</f>
        <v/>
      </c>
      <c r="CM922" s="41" t="str">
        <f>IF(V922&lt;&gt;"","''graminoidHabit'':"&amp;"''"&amp;V922&amp;"'',","")</f>
        <v/>
      </c>
      <c r="CN922" s="41" t="str">
        <f>IF(W922&lt;&gt;"","''flower color'':"&amp;"''"&amp;W922&amp;"'',","")</f>
        <v/>
      </c>
      <c r="CO922" s="41" t="str">
        <f>IF(X922&lt;&gt;"","''heightInCentimeters'':"&amp;X922&amp;",","")</f>
        <v/>
      </c>
      <c r="CP922" s="41" t="str">
        <f>IF(Y922&lt;&gt;"",Y922,"")</f>
        <v/>
      </c>
      <c r="CQ922" s="41" t="str">
        <f t="shared" si="162"/>
        <v/>
      </c>
      <c r="CR922" s="42" t="str">
        <f t="shared" si="163"/>
        <v/>
      </c>
      <c r="CS922" t="str">
        <f t="shared" si="164"/>
        <v/>
      </c>
      <c r="CT922" t="str">
        <f>IF(L922="Y","tissue","")</f>
        <v/>
      </c>
      <c r="CU922" t="str">
        <f>IF(L922="Y","in collection","")</f>
        <v/>
      </c>
      <c r="CV922" t="str">
        <f>IF(L922="Y","dessicated","")</f>
        <v/>
      </c>
    </row>
    <row r="923" spans="1:100" ht="16.5" x14ac:dyDescent="0.3">
      <c r="A923" s="7"/>
      <c r="B923" s="19"/>
      <c r="C923" s="19"/>
      <c r="D923" s="19"/>
      <c r="E923" s="19"/>
      <c r="F923" s="19"/>
      <c r="G923" s="10"/>
      <c r="H923" s="14"/>
      <c r="I923" s="19"/>
      <c r="J923" s="19"/>
      <c r="K923" s="10"/>
      <c r="L923" s="19"/>
      <c r="M923" s="19"/>
      <c r="N923" s="19"/>
      <c r="O923" s="19"/>
      <c r="P923" s="19"/>
      <c r="Q923" s="24"/>
      <c r="R923" s="14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29"/>
      <c r="AL923" s="29"/>
      <c r="AM923" s="7"/>
      <c r="AN923" s="7"/>
      <c r="AO923" s="7"/>
      <c r="AP923" s="19"/>
      <c r="AQ923" s="19"/>
      <c r="AR923" s="19"/>
      <c r="AS923" s="14"/>
      <c r="AT923" s="19"/>
      <c r="AU923" s="19"/>
      <c r="AV923" s="19"/>
      <c r="AW923" s="14"/>
      <c r="AX923" s="19"/>
      <c r="AY923" s="19"/>
      <c r="AZ923" s="19"/>
      <c r="BA923" s="19"/>
      <c r="BB923" s="19"/>
      <c r="BC923" s="19"/>
      <c r="BD923" s="19"/>
      <c r="BE923" s="19"/>
      <c r="BF923" s="14"/>
      <c r="BG923" s="35" t="str">
        <f>IF(BB923&lt;&gt;"","&lt;a href='https://www.inaturalist.org/observations/"&amp;BB923&amp;" 'target='_blank' style='color: blue'&gt;iNaturalist Record: "&amp;BB923&amp;"&lt;/a&gt; ","")</f>
        <v/>
      </c>
      <c r="BH923" s="36" t="str">
        <f>IF(AT923&lt;&gt;"",AT923&amp;". ","")</f>
        <v/>
      </c>
      <c r="BI923" s="36" t="str">
        <f>IF(AV923&lt;&gt;"","Land use/disturbance history: "&amp;AV923&amp;". ","")</f>
        <v/>
      </c>
      <c r="BJ923" s="36" t="str">
        <f>IF(AW923&lt;&gt;"","Slope in degrees: "&amp;AW923&amp;". ","")</f>
        <v/>
      </c>
      <c r="BK923" s="36" t="str">
        <f>IF(AX923&lt;&gt;"","Slope aspect: "&amp;AX923&amp;". ","")</f>
        <v/>
      </c>
      <c r="BL923" s="36" t="str">
        <f>IF(AY923&lt;&gt;"","Soil description: "&amp;AY923&amp;". ","")</f>
        <v/>
      </c>
      <c r="BM923" s="36" t="str">
        <f>IF(BA923&lt;&gt;"","Terrain: "&amp;BA923&amp;". ","")</f>
        <v/>
      </c>
      <c r="BN923" s="36" t="str">
        <f t="shared" si="154"/>
        <v/>
      </c>
      <c r="BO923" t="str">
        <f t="shared" si="155"/>
        <v/>
      </c>
      <c r="BP923" t="str">
        <f>IF(BD923&lt;&gt;"","Permit: "&amp;BD923,"")</f>
        <v/>
      </c>
      <c r="BQ923" s="41" t="str">
        <f>IF(AA923="Abundant","Estimated frequency within viewshed: Abundant (&gt;500).",IF(AA923="Common","Estimated frequency within viewshed: Common (101-500).",IF(AA923="Frequent","Estimated frequency within viewshed: Frequent (11-100).",IF(AA923="Occasional","Estimated frequency within viewshed: Occasional (6-10).",IF(AA923="Rare","Estimated frequency within viewshed: Rare (1-5).","")))))</f>
        <v/>
      </c>
      <c r="BR923" s="41" t="str">
        <f>IF(B923&lt;&gt;"",B923&amp;". ","")</f>
        <v/>
      </c>
      <c r="BS923" s="41" t="str">
        <f>IF(M923="Same individual","Tissue sample collected.",IF(M923="Same population","Tissue sample collected from another individual in the same population.",""))</f>
        <v/>
      </c>
      <c r="BT923" s="41" t="str">
        <f>IF(R923&lt;&gt;"","Seed sample collected from "&amp;R923&amp;" plants within the same population.","")</f>
        <v/>
      </c>
      <c r="BU923" s="41" t="str">
        <f>IF(AB923&lt;&gt;"",AB923&amp;". ","")</f>
        <v/>
      </c>
      <c r="BV923" s="41" t="str">
        <f>IF(AE923&lt;&gt;"","Landowner: "&amp;AE923&amp;".","")</f>
        <v/>
      </c>
      <c r="BW923" s="41" t="str">
        <f>IF(AF923&lt;&gt;"","Element Occurrence ID: "&amp;AF923&amp;".","")</f>
        <v/>
      </c>
      <c r="BX923" s="41" t="str">
        <f t="shared" si="156"/>
        <v/>
      </c>
      <c r="BY923" t="str">
        <f t="shared" si="157"/>
        <v/>
      </c>
      <c r="BZ923" s="41" t="str">
        <f t="shared" si="158"/>
        <v/>
      </c>
      <c r="CA923" t="str">
        <f t="shared" si="159"/>
        <v/>
      </c>
      <c r="CB923" s="41" t="str">
        <f>IF(AU923&lt;&gt;"","Area immediately surrounding specimen: "&amp;AU923&amp;".","")</f>
        <v/>
      </c>
      <c r="CC923" s="41" t="str">
        <f>IF(T923&lt;&gt;"","Habit: "&amp;T923&amp;".","")</f>
        <v/>
      </c>
      <c r="CD923" s="41" t="str">
        <f>IF(U923&lt;&gt;"","Life history habit: "&amp;U923&amp;".","")</f>
        <v/>
      </c>
      <c r="CE923" s="41" t="str">
        <f>IF(V923&lt;&gt;"","Graminoid habit: "&amp;V923&amp;".","")</f>
        <v/>
      </c>
      <c r="CF923" s="41" t="str">
        <f>IF(W923&lt;&gt;"","Flower color: "&amp;W923&amp;".","")</f>
        <v/>
      </c>
      <c r="CG923" s="41" t="str">
        <f>IF(X923&lt;&gt;"","Height in centimeters: "&amp;X923&amp;".","")</f>
        <v/>
      </c>
      <c r="CH923" s="41" t="str">
        <f>IF(Y923&lt;&gt;"",Y923&amp;".","")</f>
        <v/>
      </c>
      <c r="CI923" s="41" t="str">
        <f t="shared" si="160"/>
        <v/>
      </c>
      <c r="CJ923" t="str">
        <f t="shared" si="161"/>
        <v/>
      </c>
      <c r="CK923" s="41" t="str">
        <f>IF(T923&lt;&gt;"","''habit'':"&amp;"''"&amp;T923&amp;"'',","")</f>
        <v/>
      </c>
      <c r="CL923" s="41" t="str">
        <f>IF(U923&lt;&gt;"","''life cycle habit'':"&amp;"''"&amp;U923&amp;"'',","")</f>
        <v/>
      </c>
      <c r="CM923" s="41" t="str">
        <f>IF(V923&lt;&gt;"","''graminoidHabit'':"&amp;"''"&amp;V923&amp;"'',","")</f>
        <v/>
      </c>
      <c r="CN923" s="41" t="str">
        <f>IF(W923&lt;&gt;"","''flower color'':"&amp;"''"&amp;W923&amp;"'',","")</f>
        <v/>
      </c>
      <c r="CO923" s="41" t="str">
        <f>IF(X923&lt;&gt;"","''heightInCentimeters'':"&amp;X923&amp;",","")</f>
        <v/>
      </c>
      <c r="CP923" s="41" t="str">
        <f>IF(Y923&lt;&gt;"",Y923,"")</f>
        <v/>
      </c>
      <c r="CQ923" s="41" t="str">
        <f t="shared" si="162"/>
        <v/>
      </c>
      <c r="CR923" s="42" t="str">
        <f t="shared" si="163"/>
        <v/>
      </c>
      <c r="CS923" t="str">
        <f t="shared" si="164"/>
        <v/>
      </c>
      <c r="CT923" t="str">
        <f>IF(L923="Y","tissue","")</f>
        <v/>
      </c>
      <c r="CU923" t="str">
        <f>IF(L923="Y","in collection","")</f>
        <v/>
      </c>
      <c r="CV923" t="str">
        <f>IF(L923="Y","dessicated","")</f>
        <v/>
      </c>
    </row>
    <row r="924" spans="1:100" ht="16.5" x14ac:dyDescent="0.3">
      <c r="A924" s="7"/>
      <c r="B924" s="19"/>
      <c r="C924" s="19"/>
      <c r="D924" s="19"/>
      <c r="E924" s="19"/>
      <c r="F924" s="19"/>
      <c r="G924" s="10"/>
      <c r="H924" s="14"/>
      <c r="I924" s="19"/>
      <c r="J924" s="19"/>
      <c r="K924" s="10"/>
      <c r="L924" s="19"/>
      <c r="M924" s="19"/>
      <c r="N924" s="19"/>
      <c r="O924" s="19"/>
      <c r="P924" s="19"/>
      <c r="Q924" s="24"/>
      <c r="R924" s="14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29"/>
      <c r="AL924" s="29"/>
      <c r="AM924" s="7"/>
      <c r="AN924" s="7"/>
      <c r="AO924" s="7"/>
      <c r="AP924" s="19"/>
      <c r="AQ924" s="19"/>
      <c r="AR924" s="19"/>
      <c r="AS924" s="14"/>
      <c r="AT924" s="19"/>
      <c r="AU924" s="19"/>
      <c r="AV924" s="19"/>
      <c r="AW924" s="14"/>
      <c r="AX924" s="19"/>
      <c r="AY924" s="19"/>
      <c r="AZ924" s="19"/>
      <c r="BA924" s="19"/>
      <c r="BB924" s="19"/>
      <c r="BC924" s="19"/>
      <c r="BD924" s="19"/>
      <c r="BE924" s="19"/>
      <c r="BF924" s="14"/>
      <c r="BG924" s="35" t="str">
        <f>IF(BB924&lt;&gt;"","&lt;a href='https://www.inaturalist.org/observations/"&amp;BB924&amp;" 'target='_blank' style='color: blue'&gt;iNaturalist Record: "&amp;BB924&amp;"&lt;/a&gt; ","")</f>
        <v/>
      </c>
      <c r="BH924" s="36" t="str">
        <f>IF(AT924&lt;&gt;"",AT924&amp;". ","")</f>
        <v/>
      </c>
      <c r="BI924" s="36" t="str">
        <f>IF(AV924&lt;&gt;"","Land use/disturbance history: "&amp;AV924&amp;". ","")</f>
        <v/>
      </c>
      <c r="BJ924" s="36" t="str">
        <f>IF(AW924&lt;&gt;"","Slope in degrees: "&amp;AW924&amp;". ","")</f>
        <v/>
      </c>
      <c r="BK924" s="36" t="str">
        <f>IF(AX924&lt;&gt;"","Slope aspect: "&amp;AX924&amp;". ","")</f>
        <v/>
      </c>
      <c r="BL924" s="36" t="str">
        <f>IF(AY924&lt;&gt;"","Soil description: "&amp;AY924&amp;". ","")</f>
        <v/>
      </c>
      <c r="BM924" s="36" t="str">
        <f>IF(BA924&lt;&gt;"","Terrain: "&amp;BA924&amp;". ","")</f>
        <v/>
      </c>
      <c r="BN924" s="36" t="str">
        <f t="shared" si="154"/>
        <v/>
      </c>
      <c r="BO924" t="str">
        <f t="shared" si="155"/>
        <v/>
      </c>
      <c r="BP924" t="str">
        <f>IF(BD924&lt;&gt;"","Permit: "&amp;BD924,"")</f>
        <v/>
      </c>
      <c r="BQ924" s="41" t="str">
        <f>IF(AA924="Abundant","Estimated frequency within viewshed: Abundant (&gt;500).",IF(AA924="Common","Estimated frequency within viewshed: Common (101-500).",IF(AA924="Frequent","Estimated frequency within viewshed: Frequent (11-100).",IF(AA924="Occasional","Estimated frequency within viewshed: Occasional (6-10).",IF(AA924="Rare","Estimated frequency within viewshed: Rare (1-5).","")))))</f>
        <v/>
      </c>
      <c r="BR924" s="41" t="str">
        <f>IF(B924&lt;&gt;"",B924&amp;". ","")</f>
        <v/>
      </c>
      <c r="BS924" s="41" t="str">
        <f>IF(M924="Same individual","Tissue sample collected.",IF(M924="Same population","Tissue sample collected from another individual in the same population.",""))</f>
        <v/>
      </c>
      <c r="BT924" s="41" t="str">
        <f>IF(R924&lt;&gt;"","Seed sample collected from "&amp;R924&amp;" plants within the same population.","")</f>
        <v/>
      </c>
      <c r="BU924" s="41" t="str">
        <f>IF(AB924&lt;&gt;"",AB924&amp;". ","")</f>
        <v/>
      </c>
      <c r="BV924" s="41" t="str">
        <f>IF(AE924&lt;&gt;"","Landowner: "&amp;AE924&amp;".","")</f>
        <v/>
      </c>
      <c r="BW924" s="41" t="str">
        <f>IF(AF924&lt;&gt;"","Element Occurrence ID: "&amp;AF924&amp;".","")</f>
        <v/>
      </c>
      <c r="BX924" s="41" t="str">
        <f t="shared" si="156"/>
        <v/>
      </c>
      <c r="BY924" t="str">
        <f t="shared" si="157"/>
        <v/>
      </c>
      <c r="BZ924" s="41" t="str">
        <f t="shared" si="158"/>
        <v/>
      </c>
      <c r="CA924" t="str">
        <f t="shared" si="159"/>
        <v/>
      </c>
      <c r="CB924" s="41" t="str">
        <f>IF(AU924&lt;&gt;"","Area immediately surrounding specimen: "&amp;AU924&amp;".","")</f>
        <v/>
      </c>
      <c r="CC924" s="41" t="str">
        <f>IF(T924&lt;&gt;"","Habit: "&amp;T924&amp;".","")</f>
        <v/>
      </c>
      <c r="CD924" s="41" t="str">
        <f>IF(U924&lt;&gt;"","Life history habit: "&amp;U924&amp;".","")</f>
        <v/>
      </c>
      <c r="CE924" s="41" t="str">
        <f>IF(V924&lt;&gt;"","Graminoid habit: "&amp;V924&amp;".","")</f>
        <v/>
      </c>
      <c r="CF924" s="41" t="str">
        <f>IF(W924&lt;&gt;"","Flower color: "&amp;W924&amp;".","")</f>
        <v/>
      </c>
      <c r="CG924" s="41" t="str">
        <f>IF(X924&lt;&gt;"","Height in centimeters: "&amp;X924&amp;".","")</f>
        <v/>
      </c>
      <c r="CH924" s="41" t="str">
        <f>IF(Y924&lt;&gt;"",Y924&amp;".","")</f>
        <v/>
      </c>
      <c r="CI924" s="41" t="str">
        <f t="shared" si="160"/>
        <v/>
      </c>
      <c r="CJ924" t="str">
        <f t="shared" si="161"/>
        <v/>
      </c>
      <c r="CK924" s="41" t="str">
        <f>IF(T924&lt;&gt;"","''habit'':"&amp;"''"&amp;T924&amp;"'',","")</f>
        <v/>
      </c>
      <c r="CL924" s="41" t="str">
        <f>IF(U924&lt;&gt;"","''life cycle habit'':"&amp;"''"&amp;U924&amp;"'',","")</f>
        <v/>
      </c>
      <c r="CM924" s="41" t="str">
        <f>IF(V924&lt;&gt;"","''graminoidHabit'':"&amp;"''"&amp;V924&amp;"'',","")</f>
        <v/>
      </c>
      <c r="CN924" s="41" t="str">
        <f>IF(W924&lt;&gt;"","''flower color'':"&amp;"''"&amp;W924&amp;"'',","")</f>
        <v/>
      </c>
      <c r="CO924" s="41" t="str">
        <f>IF(X924&lt;&gt;"","''heightInCentimeters'':"&amp;X924&amp;",","")</f>
        <v/>
      </c>
      <c r="CP924" s="41" t="str">
        <f>IF(Y924&lt;&gt;"",Y924,"")</f>
        <v/>
      </c>
      <c r="CQ924" s="41" t="str">
        <f t="shared" si="162"/>
        <v/>
      </c>
      <c r="CR924" s="42" t="str">
        <f t="shared" si="163"/>
        <v/>
      </c>
      <c r="CS924" t="str">
        <f t="shared" si="164"/>
        <v/>
      </c>
      <c r="CT924" t="str">
        <f>IF(L924="Y","tissue","")</f>
        <v/>
      </c>
      <c r="CU924" t="str">
        <f>IF(L924="Y","in collection","")</f>
        <v/>
      </c>
      <c r="CV924" t="str">
        <f>IF(L924="Y","dessicated","")</f>
        <v/>
      </c>
    </row>
    <row r="925" spans="1:100" ht="16.5" x14ac:dyDescent="0.3">
      <c r="A925" s="7"/>
      <c r="B925" s="19"/>
      <c r="C925" s="19"/>
      <c r="D925" s="19"/>
      <c r="E925" s="19"/>
      <c r="F925" s="19"/>
      <c r="G925" s="10"/>
      <c r="H925" s="14"/>
      <c r="I925" s="19"/>
      <c r="J925" s="19"/>
      <c r="K925" s="10"/>
      <c r="L925" s="19"/>
      <c r="M925" s="19"/>
      <c r="N925" s="19"/>
      <c r="O925" s="19"/>
      <c r="P925" s="19"/>
      <c r="Q925" s="24"/>
      <c r="R925" s="14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29"/>
      <c r="AL925" s="29"/>
      <c r="AM925" s="7"/>
      <c r="AN925" s="7"/>
      <c r="AO925" s="7"/>
      <c r="AP925" s="19"/>
      <c r="AQ925" s="19"/>
      <c r="AR925" s="19"/>
      <c r="AS925" s="14"/>
      <c r="AT925" s="19"/>
      <c r="AU925" s="19"/>
      <c r="AV925" s="19"/>
      <c r="AW925" s="14"/>
      <c r="AX925" s="19"/>
      <c r="AY925" s="19"/>
      <c r="AZ925" s="19"/>
      <c r="BA925" s="19"/>
      <c r="BB925" s="19"/>
      <c r="BC925" s="19"/>
      <c r="BD925" s="19"/>
      <c r="BE925" s="19"/>
      <c r="BF925" s="14"/>
      <c r="BG925" s="35" t="str">
        <f>IF(BB925&lt;&gt;"","&lt;a href='https://www.inaturalist.org/observations/"&amp;BB925&amp;" 'target='_blank' style='color: blue'&gt;iNaturalist Record: "&amp;BB925&amp;"&lt;/a&gt; ","")</f>
        <v/>
      </c>
      <c r="BH925" s="36" t="str">
        <f>IF(AT925&lt;&gt;"",AT925&amp;". ","")</f>
        <v/>
      </c>
      <c r="BI925" s="36" t="str">
        <f>IF(AV925&lt;&gt;"","Land use/disturbance history: "&amp;AV925&amp;". ","")</f>
        <v/>
      </c>
      <c r="BJ925" s="36" t="str">
        <f>IF(AW925&lt;&gt;"","Slope in degrees: "&amp;AW925&amp;". ","")</f>
        <v/>
      </c>
      <c r="BK925" s="36" t="str">
        <f>IF(AX925&lt;&gt;"","Slope aspect: "&amp;AX925&amp;". ","")</f>
        <v/>
      </c>
      <c r="BL925" s="36" t="str">
        <f>IF(AY925&lt;&gt;"","Soil description: "&amp;AY925&amp;". ","")</f>
        <v/>
      </c>
      <c r="BM925" s="36" t="str">
        <f>IF(BA925&lt;&gt;"","Terrain: "&amp;BA925&amp;". ","")</f>
        <v/>
      </c>
      <c r="BN925" s="36" t="str">
        <f t="shared" si="154"/>
        <v/>
      </c>
      <c r="BO925" t="str">
        <f t="shared" si="155"/>
        <v/>
      </c>
      <c r="BP925" t="str">
        <f>IF(BD925&lt;&gt;"","Permit: "&amp;BD925,"")</f>
        <v/>
      </c>
      <c r="BQ925" s="41" t="str">
        <f>IF(AA925="Abundant","Estimated frequency within viewshed: Abundant (&gt;500).",IF(AA925="Common","Estimated frequency within viewshed: Common (101-500).",IF(AA925="Frequent","Estimated frequency within viewshed: Frequent (11-100).",IF(AA925="Occasional","Estimated frequency within viewshed: Occasional (6-10).",IF(AA925="Rare","Estimated frequency within viewshed: Rare (1-5).","")))))</f>
        <v/>
      </c>
      <c r="BR925" s="41" t="str">
        <f>IF(B925&lt;&gt;"",B925&amp;". ","")</f>
        <v/>
      </c>
      <c r="BS925" s="41" t="str">
        <f>IF(M925="Same individual","Tissue sample collected.",IF(M925="Same population","Tissue sample collected from another individual in the same population.",""))</f>
        <v/>
      </c>
      <c r="BT925" s="41" t="str">
        <f>IF(R925&lt;&gt;"","Seed sample collected from "&amp;R925&amp;" plants within the same population.","")</f>
        <v/>
      </c>
      <c r="BU925" s="41" t="str">
        <f>IF(AB925&lt;&gt;"",AB925&amp;". ","")</f>
        <v/>
      </c>
      <c r="BV925" s="41" t="str">
        <f>IF(AE925&lt;&gt;"","Landowner: "&amp;AE925&amp;".","")</f>
        <v/>
      </c>
      <c r="BW925" s="41" t="str">
        <f>IF(AF925&lt;&gt;"","Element Occurrence ID: "&amp;AF925&amp;".","")</f>
        <v/>
      </c>
      <c r="BX925" s="41" t="str">
        <f t="shared" si="156"/>
        <v/>
      </c>
      <c r="BY925" t="str">
        <f t="shared" si="157"/>
        <v/>
      </c>
      <c r="BZ925" s="41" t="str">
        <f t="shared" si="158"/>
        <v/>
      </c>
      <c r="CA925" t="str">
        <f t="shared" si="159"/>
        <v/>
      </c>
      <c r="CB925" s="41" t="str">
        <f>IF(AU925&lt;&gt;"","Area immediately surrounding specimen: "&amp;AU925&amp;".","")</f>
        <v/>
      </c>
      <c r="CC925" s="41" t="str">
        <f>IF(T925&lt;&gt;"","Habit: "&amp;T925&amp;".","")</f>
        <v/>
      </c>
      <c r="CD925" s="41" t="str">
        <f>IF(U925&lt;&gt;"","Life history habit: "&amp;U925&amp;".","")</f>
        <v/>
      </c>
      <c r="CE925" s="41" t="str">
        <f>IF(V925&lt;&gt;"","Graminoid habit: "&amp;V925&amp;".","")</f>
        <v/>
      </c>
      <c r="CF925" s="41" t="str">
        <f>IF(W925&lt;&gt;"","Flower color: "&amp;W925&amp;".","")</f>
        <v/>
      </c>
      <c r="CG925" s="41" t="str">
        <f>IF(X925&lt;&gt;"","Height in centimeters: "&amp;X925&amp;".","")</f>
        <v/>
      </c>
      <c r="CH925" s="41" t="str">
        <f>IF(Y925&lt;&gt;"",Y925&amp;".","")</f>
        <v/>
      </c>
      <c r="CI925" s="41" t="str">
        <f t="shared" si="160"/>
        <v/>
      </c>
      <c r="CJ925" t="str">
        <f t="shared" si="161"/>
        <v/>
      </c>
      <c r="CK925" s="41" t="str">
        <f>IF(T925&lt;&gt;"","''habit'':"&amp;"''"&amp;T925&amp;"'',","")</f>
        <v/>
      </c>
      <c r="CL925" s="41" t="str">
        <f>IF(U925&lt;&gt;"","''life cycle habit'':"&amp;"''"&amp;U925&amp;"'',","")</f>
        <v/>
      </c>
      <c r="CM925" s="41" t="str">
        <f>IF(V925&lt;&gt;"","''graminoidHabit'':"&amp;"''"&amp;V925&amp;"'',","")</f>
        <v/>
      </c>
      <c r="CN925" s="41" t="str">
        <f>IF(W925&lt;&gt;"","''flower color'':"&amp;"''"&amp;W925&amp;"'',","")</f>
        <v/>
      </c>
      <c r="CO925" s="41" t="str">
        <f>IF(X925&lt;&gt;"","''heightInCentimeters'':"&amp;X925&amp;",","")</f>
        <v/>
      </c>
      <c r="CP925" s="41" t="str">
        <f>IF(Y925&lt;&gt;"",Y925,"")</f>
        <v/>
      </c>
      <c r="CQ925" s="41" t="str">
        <f t="shared" si="162"/>
        <v/>
      </c>
      <c r="CR925" s="42" t="str">
        <f t="shared" si="163"/>
        <v/>
      </c>
      <c r="CS925" t="str">
        <f t="shared" si="164"/>
        <v/>
      </c>
      <c r="CT925" t="str">
        <f>IF(L925="Y","tissue","")</f>
        <v/>
      </c>
      <c r="CU925" t="str">
        <f>IF(L925="Y","in collection","")</f>
        <v/>
      </c>
      <c r="CV925" t="str">
        <f>IF(L925="Y","dessicated","")</f>
        <v/>
      </c>
    </row>
    <row r="926" spans="1:100" ht="16.5" x14ac:dyDescent="0.3">
      <c r="A926" s="7"/>
      <c r="B926" s="19"/>
      <c r="C926" s="19"/>
      <c r="D926" s="19"/>
      <c r="E926" s="19"/>
      <c r="F926" s="19"/>
      <c r="G926" s="10"/>
      <c r="H926" s="14"/>
      <c r="I926" s="19"/>
      <c r="J926" s="19"/>
      <c r="K926" s="10"/>
      <c r="L926" s="19"/>
      <c r="M926" s="19"/>
      <c r="N926" s="19"/>
      <c r="O926" s="19"/>
      <c r="P926" s="19"/>
      <c r="Q926" s="24"/>
      <c r="R926" s="14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29"/>
      <c r="AL926" s="29"/>
      <c r="AM926" s="7"/>
      <c r="AN926" s="7"/>
      <c r="AO926" s="7"/>
      <c r="AP926" s="19"/>
      <c r="AQ926" s="19"/>
      <c r="AR926" s="19"/>
      <c r="AS926" s="14"/>
      <c r="AT926" s="19"/>
      <c r="AU926" s="19"/>
      <c r="AV926" s="19"/>
      <c r="AW926" s="14"/>
      <c r="AX926" s="19"/>
      <c r="AY926" s="19"/>
      <c r="AZ926" s="19"/>
      <c r="BA926" s="19"/>
      <c r="BB926" s="19"/>
      <c r="BC926" s="19"/>
      <c r="BD926" s="19"/>
      <c r="BE926" s="19"/>
      <c r="BF926" s="14"/>
      <c r="BG926" s="35" t="str">
        <f>IF(BB926&lt;&gt;"","&lt;a href='https://www.inaturalist.org/observations/"&amp;BB926&amp;" 'target='_blank' style='color: blue'&gt;iNaturalist Record: "&amp;BB926&amp;"&lt;/a&gt; ","")</f>
        <v/>
      </c>
      <c r="BH926" s="36" t="str">
        <f>IF(AT926&lt;&gt;"",AT926&amp;". ","")</f>
        <v/>
      </c>
      <c r="BI926" s="36" t="str">
        <f>IF(AV926&lt;&gt;"","Land use/disturbance history: "&amp;AV926&amp;". ","")</f>
        <v/>
      </c>
      <c r="BJ926" s="36" t="str">
        <f>IF(AW926&lt;&gt;"","Slope in degrees: "&amp;AW926&amp;". ","")</f>
        <v/>
      </c>
      <c r="BK926" s="36" t="str">
        <f>IF(AX926&lt;&gt;"","Slope aspect: "&amp;AX926&amp;". ","")</f>
        <v/>
      </c>
      <c r="BL926" s="36" t="str">
        <f>IF(AY926&lt;&gt;"","Soil description: "&amp;AY926&amp;". ","")</f>
        <v/>
      </c>
      <c r="BM926" s="36" t="str">
        <f>IF(BA926&lt;&gt;"","Terrain: "&amp;BA926&amp;". ","")</f>
        <v/>
      </c>
      <c r="BN926" s="36" t="str">
        <f t="shared" si="154"/>
        <v/>
      </c>
      <c r="BO926" t="str">
        <f t="shared" si="155"/>
        <v/>
      </c>
      <c r="BP926" t="str">
        <f>IF(BD926&lt;&gt;"","Permit: "&amp;BD926,"")</f>
        <v/>
      </c>
      <c r="BQ926" s="41" t="str">
        <f>IF(AA926="Abundant","Estimated frequency within viewshed: Abundant (&gt;500).",IF(AA926="Common","Estimated frequency within viewshed: Common (101-500).",IF(AA926="Frequent","Estimated frequency within viewshed: Frequent (11-100).",IF(AA926="Occasional","Estimated frequency within viewshed: Occasional (6-10).",IF(AA926="Rare","Estimated frequency within viewshed: Rare (1-5).","")))))</f>
        <v/>
      </c>
      <c r="BR926" s="41" t="str">
        <f>IF(B926&lt;&gt;"",B926&amp;". ","")</f>
        <v/>
      </c>
      <c r="BS926" s="41" t="str">
        <f>IF(M926="Same individual","Tissue sample collected.",IF(M926="Same population","Tissue sample collected from another individual in the same population.",""))</f>
        <v/>
      </c>
      <c r="BT926" s="41" t="str">
        <f>IF(R926&lt;&gt;"","Seed sample collected from "&amp;R926&amp;" plants within the same population.","")</f>
        <v/>
      </c>
      <c r="BU926" s="41" t="str">
        <f>IF(AB926&lt;&gt;"",AB926&amp;". ","")</f>
        <v/>
      </c>
      <c r="BV926" s="41" t="str">
        <f>IF(AE926&lt;&gt;"","Landowner: "&amp;AE926&amp;".","")</f>
        <v/>
      </c>
      <c r="BW926" s="41" t="str">
        <f>IF(AF926&lt;&gt;"","Element Occurrence ID: "&amp;AF926&amp;".","")</f>
        <v/>
      </c>
      <c r="BX926" s="41" t="str">
        <f t="shared" si="156"/>
        <v/>
      </c>
      <c r="BY926" t="str">
        <f t="shared" si="157"/>
        <v/>
      </c>
      <c r="BZ926" s="41" t="str">
        <f t="shared" si="158"/>
        <v/>
      </c>
      <c r="CA926" t="str">
        <f t="shared" si="159"/>
        <v/>
      </c>
      <c r="CB926" s="41" t="str">
        <f>IF(AU926&lt;&gt;"","Area immediately surrounding specimen: "&amp;AU926&amp;".","")</f>
        <v/>
      </c>
      <c r="CC926" s="41" t="str">
        <f>IF(T926&lt;&gt;"","Habit: "&amp;T926&amp;".","")</f>
        <v/>
      </c>
      <c r="CD926" s="41" t="str">
        <f>IF(U926&lt;&gt;"","Life history habit: "&amp;U926&amp;".","")</f>
        <v/>
      </c>
      <c r="CE926" s="41" t="str">
        <f>IF(V926&lt;&gt;"","Graminoid habit: "&amp;V926&amp;".","")</f>
        <v/>
      </c>
      <c r="CF926" s="41" t="str">
        <f>IF(W926&lt;&gt;"","Flower color: "&amp;W926&amp;".","")</f>
        <v/>
      </c>
      <c r="CG926" s="41" t="str">
        <f>IF(X926&lt;&gt;"","Height in centimeters: "&amp;X926&amp;".","")</f>
        <v/>
      </c>
      <c r="CH926" s="41" t="str">
        <f>IF(Y926&lt;&gt;"",Y926&amp;".","")</f>
        <v/>
      </c>
      <c r="CI926" s="41" t="str">
        <f t="shared" si="160"/>
        <v/>
      </c>
      <c r="CJ926" t="str">
        <f t="shared" si="161"/>
        <v/>
      </c>
      <c r="CK926" s="41" t="str">
        <f>IF(T926&lt;&gt;"","''habit'':"&amp;"''"&amp;T926&amp;"'',","")</f>
        <v/>
      </c>
      <c r="CL926" s="41" t="str">
        <f>IF(U926&lt;&gt;"","''life cycle habit'':"&amp;"''"&amp;U926&amp;"'',","")</f>
        <v/>
      </c>
      <c r="CM926" s="41" t="str">
        <f>IF(V926&lt;&gt;"","''graminoidHabit'':"&amp;"''"&amp;V926&amp;"'',","")</f>
        <v/>
      </c>
      <c r="CN926" s="41" t="str">
        <f>IF(W926&lt;&gt;"","''flower color'':"&amp;"''"&amp;W926&amp;"'',","")</f>
        <v/>
      </c>
      <c r="CO926" s="41" t="str">
        <f>IF(X926&lt;&gt;"","''heightInCentimeters'':"&amp;X926&amp;",","")</f>
        <v/>
      </c>
      <c r="CP926" s="41" t="str">
        <f>IF(Y926&lt;&gt;"",Y926,"")</f>
        <v/>
      </c>
      <c r="CQ926" s="41" t="str">
        <f t="shared" si="162"/>
        <v/>
      </c>
      <c r="CR926" s="42" t="str">
        <f t="shared" si="163"/>
        <v/>
      </c>
      <c r="CS926" t="str">
        <f t="shared" si="164"/>
        <v/>
      </c>
      <c r="CT926" t="str">
        <f>IF(L926="Y","tissue","")</f>
        <v/>
      </c>
      <c r="CU926" t="str">
        <f>IF(L926="Y","in collection","")</f>
        <v/>
      </c>
      <c r="CV926" t="str">
        <f>IF(L926="Y","dessicated","")</f>
        <v/>
      </c>
    </row>
    <row r="927" spans="1:100" ht="16.5" x14ac:dyDescent="0.3">
      <c r="A927" s="7"/>
      <c r="B927" s="19"/>
      <c r="C927" s="19"/>
      <c r="D927" s="19"/>
      <c r="E927" s="19"/>
      <c r="F927" s="19"/>
      <c r="G927" s="10"/>
      <c r="H927" s="14"/>
      <c r="I927" s="19"/>
      <c r="J927" s="19"/>
      <c r="K927" s="10"/>
      <c r="L927" s="19"/>
      <c r="M927" s="19"/>
      <c r="N927" s="19"/>
      <c r="O927" s="19"/>
      <c r="P927" s="19"/>
      <c r="Q927" s="24"/>
      <c r="R927" s="14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29"/>
      <c r="AL927" s="29"/>
      <c r="AM927" s="7"/>
      <c r="AN927" s="7"/>
      <c r="AO927" s="7"/>
      <c r="AP927" s="19"/>
      <c r="AQ927" s="19"/>
      <c r="AR927" s="19"/>
      <c r="AS927" s="14"/>
      <c r="AT927" s="19"/>
      <c r="AU927" s="19"/>
      <c r="AV927" s="19"/>
      <c r="AW927" s="14"/>
      <c r="AX927" s="19"/>
      <c r="AY927" s="19"/>
      <c r="AZ927" s="19"/>
      <c r="BA927" s="19"/>
      <c r="BB927" s="19"/>
      <c r="BC927" s="19"/>
      <c r="BD927" s="19"/>
      <c r="BE927" s="19"/>
      <c r="BF927" s="14"/>
      <c r="BG927" s="35" t="str">
        <f>IF(BB927&lt;&gt;"","&lt;a href='https://www.inaturalist.org/observations/"&amp;BB927&amp;" 'target='_blank' style='color: blue'&gt;iNaturalist Record: "&amp;BB927&amp;"&lt;/a&gt; ","")</f>
        <v/>
      </c>
      <c r="BH927" s="36" t="str">
        <f>IF(AT927&lt;&gt;"",AT927&amp;". ","")</f>
        <v/>
      </c>
      <c r="BI927" s="36" t="str">
        <f>IF(AV927&lt;&gt;"","Land use/disturbance history: "&amp;AV927&amp;". ","")</f>
        <v/>
      </c>
      <c r="BJ927" s="36" t="str">
        <f>IF(AW927&lt;&gt;"","Slope in degrees: "&amp;AW927&amp;". ","")</f>
        <v/>
      </c>
      <c r="BK927" s="36" t="str">
        <f>IF(AX927&lt;&gt;"","Slope aspect: "&amp;AX927&amp;". ","")</f>
        <v/>
      </c>
      <c r="BL927" s="36" t="str">
        <f>IF(AY927&lt;&gt;"","Soil description: "&amp;AY927&amp;". ","")</f>
        <v/>
      </c>
      <c r="BM927" s="36" t="str">
        <f>IF(BA927&lt;&gt;"","Terrain: "&amp;BA927&amp;". ","")</f>
        <v/>
      </c>
      <c r="BN927" s="36" t="str">
        <f t="shared" si="154"/>
        <v/>
      </c>
      <c r="BO927" t="str">
        <f t="shared" si="155"/>
        <v/>
      </c>
      <c r="BP927" t="str">
        <f>IF(BD927&lt;&gt;"","Permit: "&amp;BD927,"")</f>
        <v/>
      </c>
      <c r="BQ927" s="41" t="str">
        <f>IF(AA927="Abundant","Estimated frequency within viewshed: Abundant (&gt;500).",IF(AA927="Common","Estimated frequency within viewshed: Common (101-500).",IF(AA927="Frequent","Estimated frequency within viewshed: Frequent (11-100).",IF(AA927="Occasional","Estimated frequency within viewshed: Occasional (6-10).",IF(AA927="Rare","Estimated frequency within viewshed: Rare (1-5).","")))))</f>
        <v/>
      </c>
      <c r="BR927" s="41" t="str">
        <f>IF(B927&lt;&gt;"",B927&amp;". ","")</f>
        <v/>
      </c>
      <c r="BS927" s="41" t="str">
        <f>IF(M927="Same individual","Tissue sample collected.",IF(M927="Same population","Tissue sample collected from another individual in the same population.",""))</f>
        <v/>
      </c>
      <c r="BT927" s="41" t="str">
        <f>IF(R927&lt;&gt;"","Seed sample collected from "&amp;R927&amp;" plants within the same population.","")</f>
        <v/>
      </c>
      <c r="BU927" s="41" t="str">
        <f>IF(AB927&lt;&gt;"",AB927&amp;". ","")</f>
        <v/>
      </c>
      <c r="BV927" s="41" t="str">
        <f>IF(AE927&lt;&gt;"","Landowner: "&amp;AE927&amp;".","")</f>
        <v/>
      </c>
      <c r="BW927" s="41" t="str">
        <f>IF(AF927&lt;&gt;"","Element Occurrence ID: "&amp;AF927&amp;".","")</f>
        <v/>
      </c>
      <c r="BX927" s="41" t="str">
        <f t="shared" si="156"/>
        <v/>
      </c>
      <c r="BY927" t="str">
        <f t="shared" si="157"/>
        <v/>
      </c>
      <c r="BZ927" s="41" t="str">
        <f t="shared" si="158"/>
        <v/>
      </c>
      <c r="CA927" t="str">
        <f t="shared" si="159"/>
        <v/>
      </c>
      <c r="CB927" s="41" t="str">
        <f>IF(AU927&lt;&gt;"","Area immediately surrounding specimen: "&amp;AU927&amp;".","")</f>
        <v/>
      </c>
      <c r="CC927" s="41" t="str">
        <f>IF(T927&lt;&gt;"","Habit: "&amp;T927&amp;".","")</f>
        <v/>
      </c>
      <c r="CD927" s="41" t="str">
        <f>IF(U927&lt;&gt;"","Life history habit: "&amp;U927&amp;".","")</f>
        <v/>
      </c>
      <c r="CE927" s="41" t="str">
        <f>IF(V927&lt;&gt;"","Graminoid habit: "&amp;V927&amp;".","")</f>
        <v/>
      </c>
      <c r="CF927" s="41" t="str">
        <f>IF(W927&lt;&gt;"","Flower color: "&amp;W927&amp;".","")</f>
        <v/>
      </c>
      <c r="CG927" s="41" t="str">
        <f>IF(X927&lt;&gt;"","Height in centimeters: "&amp;X927&amp;".","")</f>
        <v/>
      </c>
      <c r="CH927" s="41" t="str">
        <f>IF(Y927&lt;&gt;"",Y927&amp;".","")</f>
        <v/>
      </c>
      <c r="CI927" s="41" t="str">
        <f t="shared" si="160"/>
        <v/>
      </c>
      <c r="CJ927" t="str">
        <f t="shared" si="161"/>
        <v/>
      </c>
      <c r="CK927" s="41" t="str">
        <f>IF(T927&lt;&gt;"","''habit'':"&amp;"''"&amp;T927&amp;"'',","")</f>
        <v/>
      </c>
      <c r="CL927" s="41" t="str">
        <f>IF(U927&lt;&gt;"","''life cycle habit'':"&amp;"''"&amp;U927&amp;"'',","")</f>
        <v/>
      </c>
      <c r="CM927" s="41" t="str">
        <f>IF(V927&lt;&gt;"","''graminoidHabit'':"&amp;"''"&amp;V927&amp;"'',","")</f>
        <v/>
      </c>
      <c r="CN927" s="41" t="str">
        <f>IF(W927&lt;&gt;"","''flower color'':"&amp;"''"&amp;W927&amp;"'',","")</f>
        <v/>
      </c>
      <c r="CO927" s="41" t="str">
        <f>IF(X927&lt;&gt;"","''heightInCentimeters'':"&amp;X927&amp;",","")</f>
        <v/>
      </c>
      <c r="CP927" s="41" t="str">
        <f>IF(Y927&lt;&gt;"",Y927,"")</f>
        <v/>
      </c>
      <c r="CQ927" s="41" t="str">
        <f t="shared" si="162"/>
        <v/>
      </c>
      <c r="CR927" s="42" t="str">
        <f t="shared" si="163"/>
        <v/>
      </c>
      <c r="CS927" t="str">
        <f t="shared" si="164"/>
        <v/>
      </c>
      <c r="CT927" t="str">
        <f>IF(L927="Y","tissue","")</f>
        <v/>
      </c>
      <c r="CU927" t="str">
        <f>IF(L927="Y","in collection","")</f>
        <v/>
      </c>
      <c r="CV927" t="str">
        <f>IF(L927="Y","dessicated","")</f>
        <v/>
      </c>
    </row>
    <row r="928" spans="1:100" ht="16.5" x14ac:dyDescent="0.3">
      <c r="A928" s="7"/>
      <c r="B928" s="19"/>
      <c r="C928" s="19"/>
      <c r="D928" s="19"/>
      <c r="E928" s="19"/>
      <c r="F928" s="19"/>
      <c r="G928" s="10"/>
      <c r="H928" s="14"/>
      <c r="I928" s="19"/>
      <c r="J928" s="19"/>
      <c r="K928" s="10"/>
      <c r="L928" s="19"/>
      <c r="M928" s="19"/>
      <c r="N928" s="19"/>
      <c r="O928" s="19"/>
      <c r="P928" s="19"/>
      <c r="Q928" s="24"/>
      <c r="R928" s="14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29"/>
      <c r="AL928" s="29"/>
      <c r="AM928" s="7"/>
      <c r="AN928" s="7"/>
      <c r="AO928" s="7"/>
      <c r="AP928" s="19"/>
      <c r="AQ928" s="19"/>
      <c r="AR928" s="19"/>
      <c r="AS928" s="14"/>
      <c r="AT928" s="19"/>
      <c r="AU928" s="19"/>
      <c r="AV928" s="19"/>
      <c r="AW928" s="14"/>
      <c r="AX928" s="19"/>
      <c r="AY928" s="19"/>
      <c r="AZ928" s="19"/>
      <c r="BA928" s="19"/>
      <c r="BB928" s="19"/>
      <c r="BC928" s="19"/>
      <c r="BD928" s="19"/>
      <c r="BE928" s="19"/>
      <c r="BF928" s="14"/>
      <c r="BG928" s="35" t="str">
        <f>IF(BB928&lt;&gt;"","&lt;a href='https://www.inaturalist.org/observations/"&amp;BB928&amp;" 'target='_blank' style='color: blue'&gt;iNaturalist Record: "&amp;BB928&amp;"&lt;/a&gt; ","")</f>
        <v/>
      </c>
      <c r="BH928" s="36" t="str">
        <f>IF(AT928&lt;&gt;"",AT928&amp;". ","")</f>
        <v/>
      </c>
      <c r="BI928" s="36" t="str">
        <f>IF(AV928&lt;&gt;"","Land use/disturbance history: "&amp;AV928&amp;". ","")</f>
        <v/>
      </c>
      <c r="BJ928" s="36" t="str">
        <f>IF(AW928&lt;&gt;"","Slope in degrees: "&amp;AW928&amp;". ","")</f>
        <v/>
      </c>
      <c r="BK928" s="36" t="str">
        <f>IF(AX928&lt;&gt;"","Slope aspect: "&amp;AX928&amp;". ","")</f>
        <v/>
      </c>
      <c r="BL928" s="36" t="str">
        <f>IF(AY928&lt;&gt;"","Soil description: "&amp;AY928&amp;". ","")</f>
        <v/>
      </c>
      <c r="BM928" s="36" t="str">
        <f>IF(BA928&lt;&gt;"","Terrain: "&amp;BA928&amp;". ","")</f>
        <v/>
      </c>
      <c r="BN928" s="36" t="str">
        <f t="shared" si="154"/>
        <v/>
      </c>
      <c r="BO928" t="str">
        <f t="shared" si="155"/>
        <v/>
      </c>
      <c r="BP928" t="str">
        <f>IF(BD928&lt;&gt;"","Permit: "&amp;BD928,"")</f>
        <v/>
      </c>
      <c r="BQ928" s="41" t="str">
        <f>IF(AA928="Abundant","Estimated frequency within viewshed: Abundant (&gt;500).",IF(AA928="Common","Estimated frequency within viewshed: Common (101-500).",IF(AA928="Frequent","Estimated frequency within viewshed: Frequent (11-100).",IF(AA928="Occasional","Estimated frequency within viewshed: Occasional (6-10).",IF(AA928="Rare","Estimated frequency within viewshed: Rare (1-5).","")))))</f>
        <v/>
      </c>
      <c r="BR928" s="41" t="str">
        <f>IF(B928&lt;&gt;"",B928&amp;". ","")</f>
        <v/>
      </c>
      <c r="BS928" s="41" t="str">
        <f>IF(M928="Same individual","Tissue sample collected.",IF(M928="Same population","Tissue sample collected from another individual in the same population.",""))</f>
        <v/>
      </c>
      <c r="BT928" s="41" t="str">
        <f>IF(R928&lt;&gt;"","Seed sample collected from "&amp;R928&amp;" plants within the same population.","")</f>
        <v/>
      </c>
      <c r="BU928" s="41" t="str">
        <f>IF(AB928&lt;&gt;"",AB928&amp;". ","")</f>
        <v/>
      </c>
      <c r="BV928" s="41" t="str">
        <f>IF(AE928&lt;&gt;"","Landowner: "&amp;AE928&amp;".","")</f>
        <v/>
      </c>
      <c r="BW928" s="41" t="str">
        <f>IF(AF928&lt;&gt;"","Element Occurrence ID: "&amp;AF928&amp;".","")</f>
        <v/>
      </c>
      <c r="BX928" s="41" t="str">
        <f t="shared" si="156"/>
        <v/>
      </c>
      <c r="BY928" t="str">
        <f t="shared" si="157"/>
        <v/>
      </c>
      <c r="BZ928" s="41" t="str">
        <f t="shared" si="158"/>
        <v/>
      </c>
      <c r="CA928" t="str">
        <f t="shared" si="159"/>
        <v/>
      </c>
      <c r="CB928" s="41" t="str">
        <f>IF(AU928&lt;&gt;"","Area immediately surrounding specimen: "&amp;AU928&amp;".","")</f>
        <v/>
      </c>
      <c r="CC928" s="41" t="str">
        <f>IF(T928&lt;&gt;"","Habit: "&amp;T928&amp;".","")</f>
        <v/>
      </c>
      <c r="CD928" s="41" t="str">
        <f>IF(U928&lt;&gt;"","Life history habit: "&amp;U928&amp;".","")</f>
        <v/>
      </c>
      <c r="CE928" s="41" t="str">
        <f>IF(V928&lt;&gt;"","Graminoid habit: "&amp;V928&amp;".","")</f>
        <v/>
      </c>
      <c r="CF928" s="41" t="str">
        <f>IF(W928&lt;&gt;"","Flower color: "&amp;W928&amp;".","")</f>
        <v/>
      </c>
      <c r="CG928" s="41" t="str">
        <f>IF(X928&lt;&gt;"","Height in centimeters: "&amp;X928&amp;".","")</f>
        <v/>
      </c>
      <c r="CH928" s="41" t="str">
        <f>IF(Y928&lt;&gt;"",Y928&amp;".","")</f>
        <v/>
      </c>
      <c r="CI928" s="41" t="str">
        <f t="shared" si="160"/>
        <v/>
      </c>
      <c r="CJ928" t="str">
        <f t="shared" si="161"/>
        <v/>
      </c>
      <c r="CK928" s="41" t="str">
        <f>IF(T928&lt;&gt;"","''habit'':"&amp;"''"&amp;T928&amp;"'',","")</f>
        <v/>
      </c>
      <c r="CL928" s="41" t="str">
        <f>IF(U928&lt;&gt;"","''life cycle habit'':"&amp;"''"&amp;U928&amp;"'',","")</f>
        <v/>
      </c>
      <c r="CM928" s="41" t="str">
        <f>IF(V928&lt;&gt;"","''graminoidHabit'':"&amp;"''"&amp;V928&amp;"'',","")</f>
        <v/>
      </c>
      <c r="CN928" s="41" t="str">
        <f>IF(W928&lt;&gt;"","''flower color'':"&amp;"''"&amp;W928&amp;"'',","")</f>
        <v/>
      </c>
      <c r="CO928" s="41" t="str">
        <f>IF(X928&lt;&gt;"","''heightInCentimeters'':"&amp;X928&amp;",","")</f>
        <v/>
      </c>
      <c r="CP928" s="41" t="str">
        <f>IF(Y928&lt;&gt;"",Y928,"")</f>
        <v/>
      </c>
      <c r="CQ928" s="41" t="str">
        <f t="shared" si="162"/>
        <v/>
      </c>
      <c r="CR928" s="42" t="str">
        <f t="shared" si="163"/>
        <v/>
      </c>
      <c r="CS928" t="str">
        <f t="shared" si="164"/>
        <v/>
      </c>
      <c r="CT928" t="str">
        <f>IF(L928="Y","tissue","")</f>
        <v/>
      </c>
      <c r="CU928" t="str">
        <f>IF(L928="Y","in collection","")</f>
        <v/>
      </c>
      <c r="CV928" t="str">
        <f>IF(L928="Y","dessicated","")</f>
        <v/>
      </c>
    </row>
    <row r="929" spans="1:100" ht="16.5" x14ac:dyDescent="0.3">
      <c r="A929" s="7"/>
      <c r="B929" s="19"/>
      <c r="C929" s="19"/>
      <c r="D929" s="19"/>
      <c r="E929" s="19"/>
      <c r="F929" s="19"/>
      <c r="G929" s="10"/>
      <c r="H929" s="14"/>
      <c r="I929" s="19"/>
      <c r="J929" s="19"/>
      <c r="K929" s="10"/>
      <c r="L929" s="19"/>
      <c r="M929" s="19"/>
      <c r="N929" s="19"/>
      <c r="O929" s="19"/>
      <c r="P929" s="19"/>
      <c r="Q929" s="24"/>
      <c r="R929" s="14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29"/>
      <c r="AL929" s="29"/>
      <c r="AM929" s="7"/>
      <c r="AN929" s="7"/>
      <c r="AO929" s="7"/>
      <c r="AP929" s="19"/>
      <c r="AQ929" s="19"/>
      <c r="AR929" s="19"/>
      <c r="AS929" s="14"/>
      <c r="AT929" s="19"/>
      <c r="AU929" s="19"/>
      <c r="AV929" s="19"/>
      <c r="AW929" s="14"/>
      <c r="AX929" s="19"/>
      <c r="AY929" s="19"/>
      <c r="AZ929" s="19"/>
      <c r="BA929" s="19"/>
      <c r="BB929" s="19"/>
      <c r="BC929" s="19"/>
      <c r="BD929" s="19"/>
      <c r="BE929" s="19"/>
      <c r="BF929" s="14"/>
      <c r="BG929" s="35" t="str">
        <f>IF(BB929&lt;&gt;"","&lt;a href='https://www.inaturalist.org/observations/"&amp;BB929&amp;" 'target='_blank' style='color: blue'&gt;iNaturalist Record: "&amp;BB929&amp;"&lt;/a&gt; ","")</f>
        <v/>
      </c>
      <c r="BH929" s="36" t="str">
        <f>IF(AT929&lt;&gt;"",AT929&amp;". ","")</f>
        <v/>
      </c>
      <c r="BI929" s="36" t="str">
        <f>IF(AV929&lt;&gt;"","Land use/disturbance history: "&amp;AV929&amp;". ","")</f>
        <v/>
      </c>
      <c r="BJ929" s="36" t="str">
        <f>IF(AW929&lt;&gt;"","Slope in degrees: "&amp;AW929&amp;". ","")</f>
        <v/>
      </c>
      <c r="BK929" s="36" t="str">
        <f>IF(AX929&lt;&gt;"","Slope aspect: "&amp;AX929&amp;". ","")</f>
        <v/>
      </c>
      <c r="BL929" s="36" t="str">
        <f>IF(AY929&lt;&gt;"","Soil description: "&amp;AY929&amp;". ","")</f>
        <v/>
      </c>
      <c r="BM929" s="36" t="str">
        <f>IF(BA929&lt;&gt;"","Terrain: "&amp;BA929&amp;". ","")</f>
        <v/>
      </c>
      <c r="BN929" s="36" t="str">
        <f t="shared" si="154"/>
        <v/>
      </c>
      <c r="BO929" t="str">
        <f t="shared" si="155"/>
        <v/>
      </c>
      <c r="BP929" t="str">
        <f>IF(BD929&lt;&gt;"","Permit: "&amp;BD929,"")</f>
        <v/>
      </c>
      <c r="BQ929" s="41" t="str">
        <f>IF(AA929="Abundant","Estimated frequency within viewshed: Abundant (&gt;500).",IF(AA929="Common","Estimated frequency within viewshed: Common (101-500).",IF(AA929="Frequent","Estimated frequency within viewshed: Frequent (11-100).",IF(AA929="Occasional","Estimated frequency within viewshed: Occasional (6-10).",IF(AA929="Rare","Estimated frequency within viewshed: Rare (1-5).","")))))</f>
        <v/>
      </c>
      <c r="BR929" s="41" t="str">
        <f>IF(B929&lt;&gt;"",B929&amp;". ","")</f>
        <v/>
      </c>
      <c r="BS929" s="41" t="str">
        <f>IF(M929="Same individual","Tissue sample collected.",IF(M929="Same population","Tissue sample collected from another individual in the same population.",""))</f>
        <v/>
      </c>
      <c r="BT929" s="41" t="str">
        <f>IF(R929&lt;&gt;"","Seed sample collected from "&amp;R929&amp;" plants within the same population.","")</f>
        <v/>
      </c>
      <c r="BU929" s="41" t="str">
        <f>IF(AB929&lt;&gt;"",AB929&amp;". ","")</f>
        <v/>
      </c>
      <c r="BV929" s="41" t="str">
        <f>IF(AE929&lt;&gt;"","Landowner: "&amp;AE929&amp;".","")</f>
        <v/>
      </c>
      <c r="BW929" s="41" t="str">
        <f>IF(AF929&lt;&gt;"","Element Occurrence ID: "&amp;AF929&amp;".","")</f>
        <v/>
      </c>
      <c r="BX929" s="41" t="str">
        <f t="shared" si="156"/>
        <v/>
      </c>
      <c r="BY929" t="str">
        <f t="shared" si="157"/>
        <v/>
      </c>
      <c r="BZ929" s="41" t="str">
        <f t="shared" si="158"/>
        <v/>
      </c>
      <c r="CA929" t="str">
        <f t="shared" si="159"/>
        <v/>
      </c>
      <c r="CB929" s="41" t="str">
        <f>IF(AU929&lt;&gt;"","Area immediately surrounding specimen: "&amp;AU929&amp;".","")</f>
        <v/>
      </c>
      <c r="CC929" s="41" t="str">
        <f>IF(T929&lt;&gt;"","Habit: "&amp;T929&amp;".","")</f>
        <v/>
      </c>
      <c r="CD929" s="41" t="str">
        <f>IF(U929&lt;&gt;"","Life history habit: "&amp;U929&amp;".","")</f>
        <v/>
      </c>
      <c r="CE929" s="41" t="str">
        <f>IF(V929&lt;&gt;"","Graminoid habit: "&amp;V929&amp;".","")</f>
        <v/>
      </c>
      <c r="CF929" s="41" t="str">
        <f>IF(W929&lt;&gt;"","Flower color: "&amp;W929&amp;".","")</f>
        <v/>
      </c>
      <c r="CG929" s="41" t="str">
        <f>IF(X929&lt;&gt;"","Height in centimeters: "&amp;X929&amp;".","")</f>
        <v/>
      </c>
      <c r="CH929" s="41" t="str">
        <f>IF(Y929&lt;&gt;"",Y929&amp;".","")</f>
        <v/>
      </c>
      <c r="CI929" s="41" t="str">
        <f t="shared" si="160"/>
        <v/>
      </c>
      <c r="CJ929" t="str">
        <f t="shared" si="161"/>
        <v/>
      </c>
      <c r="CK929" s="41" t="str">
        <f>IF(T929&lt;&gt;"","''habit'':"&amp;"''"&amp;T929&amp;"'',","")</f>
        <v/>
      </c>
      <c r="CL929" s="41" t="str">
        <f>IF(U929&lt;&gt;"","''life cycle habit'':"&amp;"''"&amp;U929&amp;"'',","")</f>
        <v/>
      </c>
      <c r="CM929" s="41" t="str">
        <f>IF(V929&lt;&gt;"","''graminoidHabit'':"&amp;"''"&amp;V929&amp;"'',","")</f>
        <v/>
      </c>
      <c r="CN929" s="41" t="str">
        <f>IF(W929&lt;&gt;"","''flower color'':"&amp;"''"&amp;W929&amp;"'',","")</f>
        <v/>
      </c>
      <c r="CO929" s="41" t="str">
        <f>IF(X929&lt;&gt;"","''heightInCentimeters'':"&amp;X929&amp;",","")</f>
        <v/>
      </c>
      <c r="CP929" s="41" t="str">
        <f>IF(Y929&lt;&gt;"",Y929,"")</f>
        <v/>
      </c>
      <c r="CQ929" s="41" t="str">
        <f t="shared" si="162"/>
        <v/>
      </c>
      <c r="CR929" s="42" t="str">
        <f t="shared" si="163"/>
        <v/>
      </c>
      <c r="CS929" t="str">
        <f t="shared" si="164"/>
        <v/>
      </c>
      <c r="CT929" t="str">
        <f>IF(L929="Y","tissue","")</f>
        <v/>
      </c>
      <c r="CU929" t="str">
        <f>IF(L929="Y","in collection","")</f>
        <v/>
      </c>
      <c r="CV929" t="str">
        <f>IF(L929="Y","dessicated","")</f>
        <v/>
      </c>
    </row>
    <row r="930" spans="1:100" ht="16.5" x14ac:dyDescent="0.3">
      <c r="A930" s="7"/>
      <c r="B930" s="19"/>
      <c r="C930" s="19"/>
      <c r="D930" s="19"/>
      <c r="E930" s="19"/>
      <c r="F930" s="19"/>
      <c r="G930" s="10"/>
      <c r="H930" s="14"/>
      <c r="I930" s="19"/>
      <c r="J930" s="19"/>
      <c r="K930" s="10"/>
      <c r="L930" s="19"/>
      <c r="M930" s="19"/>
      <c r="N930" s="19"/>
      <c r="O930" s="19"/>
      <c r="P930" s="19"/>
      <c r="Q930" s="24"/>
      <c r="R930" s="14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29"/>
      <c r="AL930" s="29"/>
      <c r="AM930" s="7"/>
      <c r="AN930" s="7"/>
      <c r="AO930" s="7"/>
      <c r="AP930" s="19"/>
      <c r="AQ930" s="19"/>
      <c r="AR930" s="19"/>
      <c r="AS930" s="14"/>
      <c r="AT930" s="19"/>
      <c r="AU930" s="19"/>
      <c r="AV930" s="19"/>
      <c r="AW930" s="14"/>
      <c r="AX930" s="19"/>
      <c r="AY930" s="19"/>
      <c r="AZ930" s="19"/>
      <c r="BA930" s="19"/>
      <c r="BB930" s="19"/>
      <c r="BC930" s="19"/>
      <c r="BD930" s="19"/>
      <c r="BE930" s="19"/>
      <c r="BF930" s="14"/>
      <c r="BG930" s="35" t="str">
        <f>IF(BB930&lt;&gt;"","&lt;a href='https://www.inaturalist.org/observations/"&amp;BB930&amp;" 'target='_blank' style='color: blue'&gt;iNaturalist Record: "&amp;BB930&amp;"&lt;/a&gt; ","")</f>
        <v/>
      </c>
      <c r="BH930" s="36" t="str">
        <f>IF(AT930&lt;&gt;"",AT930&amp;". ","")</f>
        <v/>
      </c>
      <c r="BI930" s="36" t="str">
        <f>IF(AV930&lt;&gt;"","Land use/disturbance history: "&amp;AV930&amp;". ","")</f>
        <v/>
      </c>
      <c r="BJ930" s="36" t="str">
        <f>IF(AW930&lt;&gt;"","Slope in degrees: "&amp;AW930&amp;". ","")</f>
        <v/>
      </c>
      <c r="BK930" s="36" t="str">
        <f>IF(AX930&lt;&gt;"","Slope aspect: "&amp;AX930&amp;". ","")</f>
        <v/>
      </c>
      <c r="BL930" s="36" t="str">
        <f>IF(AY930&lt;&gt;"","Soil description: "&amp;AY930&amp;". ","")</f>
        <v/>
      </c>
      <c r="BM930" s="36" t="str">
        <f>IF(BA930&lt;&gt;"","Terrain: "&amp;BA930&amp;". ","")</f>
        <v/>
      </c>
      <c r="BN930" s="36" t="str">
        <f t="shared" si="154"/>
        <v/>
      </c>
      <c r="BO930" t="str">
        <f t="shared" si="155"/>
        <v/>
      </c>
      <c r="BP930" t="str">
        <f>IF(BD930&lt;&gt;"","Permit: "&amp;BD930,"")</f>
        <v/>
      </c>
      <c r="BQ930" s="41" t="str">
        <f>IF(AA930="Abundant","Estimated frequency within viewshed: Abundant (&gt;500).",IF(AA930="Common","Estimated frequency within viewshed: Common (101-500).",IF(AA930="Frequent","Estimated frequency within viewshed: Frequent (11-100).",IF(AA930="Occasional","Estimated frequency within viewshed: Occasional (6-10).",IF(AA930="Rare","Estimated frequency within viewshed: Rare (1-5).","")))))</f>
        <v/>
      </c>
      <c r="BR930" s="41" t="str">
        <f>IF(B930&lt;&gt;"",B930&amp;". ","")</f>
        <v/>
      </c>
      <c r="BS930" s="41" t="str">
        <f>IF(M930="Same individual","Tissue sample collected.",IF(M930="Same population","Tissue sample collected from another individual in the same population.",""))</f>
        <v/>
      </c>
      <c r="BT930" s="41" t="str">
        <f>IF(R930&lt;&gt;"","Seed sample collected from "&amp;R930&amp;" plants within the same population.","")</f>
        <v/>
      </c>
      <c r="BU930" s="41" t="str">
        <f>IF(AB930&lt;&gt;"",AB930&amp;". ","")</f>
        <v/>
      </c>
      <c r="BV930" s="41" t="str">
        <f>IF(AE930&lt;&gt;"","Landowner: "&amp;AE930&amp;".","")</f>
        <v/>
      </c>
      <c r="BW930" s="41" t="str">
        <f>IF(AF930&lt;&gt;"","Element Occurrence ID: "&amp;AF930&amp;".","")</f>
        <v/>
      </c>
      <c r="BX930" s="41" t="str">
        <f t="shared" si="156"/>
        <v/>
      </c>
      <c r="BY930" t="str">
        <f t="shared" si="157"/>
        <v/>
      </c>
      <c r="BZ930" s="41" t="str">
        <f t="shared" si="158"/>
        <v/>
      </c>
      <c r="CA930" t="str">
        <f t="shared" si="159"/>
        <v/>
      </c>
      <c r="CB930" s="41" t="str">
        <f>IF(AU930&lt;&gt;"","Area immediately surrounding specimen: "&amp;AU930&amp;".","")</f>
        <v/>
      </c>
      <c r="CC930" s="41" t="str">
        <f>IF(T930&lt;&gt;"","Habit: "&amp;T930&amp;".","")</f>
        <v/>
      </c>
      <c r="CD930" s="41" t="str">
        <f>IF(U930&lt;&gt;"","Life history habit: "&amp;U930&amp;".","")</f>
        <v/>
      </c>
      <c r="CE930" s="41" t="str">
        <f>IF(V930&lt;&gt;"","Graminoid habit: "&amp;V930&amp;".","")</f>
        <v/>
      </c>
      <c r="CF930" s="41" t="str">
        <f>IF(W930&lt;&gt;"","Flower color: "&amp;W930&amp;".","")</f>
        <v/>
      </c>
      <c r="CG930" s="41" t="str">
        <f>IF(X930&lt;&gt;"","Height in centimeters: "&amp;X930&amp;".","")</f>
        <v/>
      </c>
      <c r="CH930" s="41" t="str">
        <f>IF(Y930&lt;&gt;"",Y930&amp;".","")</f>
        <v/>
      </c>
      <c r="CI930" s="41" t="str">
        <f t="shared" si="160"/>
        <v/>
      </c>
      <c r="CJ930" t="str">
        <f t="shared" si="161"/>
        <v/>
      </c>
      <c r="CK930" s="41" t="str">
        <f>IF(T930&lt;&gt;"","''habit'':"&amp;"''"&amp;T930&amp;"'',","")</f>
        <v/>
      </c>
      <c r="CL930" s="41" t="str">
        <f>IF(U930&lt;&gt;"","''life cycle habit'':"&amp;"''"&amp;U930&amp;"'',","")</f>
        <v/>
      </c>
      <c r="CM930" s="41" t="str">
        <f>IF(V930&lt;&gt;"","''graminoidHabit'':"&amp;"''"&amp;V930&amp;"'',","")</f>
        <v/>
      </c>
      <c r="CN930" s="41" t="str">
        <f>IF(W930&lt;&gt;"","''flower color'':"&amp;"''"&amp;W930&amp;"'',","")</f>
        <v/>
      </c>
      <c r="CO930" s="41" t="str">
        <f>IF(X930&lt;&gt;"","''heightInCentimeters'':"&amp;X930&amp;",","")</f>
        <v/>
      </c>
      <c r="CP930" s="41" t="str">
        <f>IF(Y930&lt;&gt;"",Y930,"")</f>
        <v/>
      </c>
      <c r="CQ930" s="41" t="str">
        <f t="shared" si="162"/>
        <v/>
      </c>
      <c r="CR930" s="42" t="str">
        <f t="shared" si="163"/>
        <v/>
      </c>
      <c r="CS930" t="str">
        <f t="shared" si="164"/>
        <v/>
      </c>
      <c r="CT930" t="str">
        <f>IF(L930="Y","tissue","")</f>
        <v/>
      </c>
      <c r="CU930" t="str">
        <f>IF(L930="Y","in collection","")</f>
        <v/>
      </c>
      <c r="CV930" t="str">
        <f>IF(L930="Y","dessicated","")</f>
        <v/>
      </c>
    </row>
    <row r="931" spans="1:100" ht="16.5" x14ac:dyDescent="0.3">
      <c r="A931" s="7"/>
      <c r="B931" s="19"/>
      <c r="C931" s="19"/>
      <c r="D931" s="19"/>
      <c r="E931" s="19"/>
      <c r="F931" s="19"/>
      <c r="G931" s="10"/>
      <c r="H931" s="14"/>
      <c r="I931" s="19"/>
      <c r="J931" s="19"/>
      <c r="K931" s="10"/>
      <c r="L931" s="19"/>
      <c r="M931" s="19"/>
      <c r="N931" s="19"/>
      <c r="O931" s="19"/>
      <c r="P931" s="19"/>
      <c r="Q931" s="24"/>
      <c r="R931" s="14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29"/>
      <c r="AL931" s="29"/>
      <c r="AM931" s="7"/>
      <c r="AN931" s="7"/>
      <c r="AO931" s="7"/>
      <c r="AP931" s="19"/>
      <c r="AQ931" s="19"/>
      <c r="AR931" s="19"/>
      <c r="AS931" s="14"/>
      <c r="AT931" s="19"/>
      <c r="AU931" s="19"/>
      <c r="AV931" s="19"/>
      <c r="AW931" s="14"/>
      <c r="AX931" s="19"/>
      <c r="AY931" s="19"/>
      <c r="AZ931" s="19"/>
      <c r="BA931" s="19"/>
      <c r="BB931" s="19"/>
      <c r="BC931" s="19"/>
      <c r="BD931" s="19"/>
      <c r="BE931" s="19"/>
      <c r="BF931" s="14"/>
      <c r="BG931" s="35" t="str">
        <f>IF(BB931&lt;&gt;"","&lt;a href='https://www.inaturalist.org/observations/"&amp;BB931&amp;" 'target='_blank' style='color: blue'&gt;iNaturalist Record: "&amp;BB931&amp;"&lt;/a&gt; ","")</f>
        <v/>
      </c>
      <c r="BH931" s="36" t="str">
        <f>IF(AT931&lt;&gt;"",AT931&amp;". ","")</f>
        <v/>
      </c>
      <c r="BI931" s="36" t="str">
        <f>IF(AV931&lt;&gt;"","Land use/disturbance history: "&amp;AV931&amp;". ","")</f>
        <v/>
      </c>
      <c r="BJ931" s="36" t="str">
        <f>IF(AW931&lt;&gt;"","Slope in degrees: "&amp;AW931&amp;". ","")</f>
        <v/>
      </c>
      <c r="BK931" s="36" t="str">
        <f>IF(AX931&lt;&gt;"","Slope aspect: "&amp;AX931&amp;". ","")</f>
        <v/>
      </c>
      <c r="BL931" s="36" t="str">
        <f>IF(AY931&lt;&gt;"","Soil description: "&amp;AY931&amp;". ","")</f>
        <v/>
      </c>
      <c r="BM931" s="36" t="str">
        <f>IF(BA931&lt;&gt;"","Terrain: "&amp;BA931&amp;". ","")</f>
        <v/>
      </c>
      <c r="BN931" s="36" t="str">
        <f t="shared" si="154"/>
        <v/>
      </c>
      <c r="BO931" t="str">
        <f t="shared" si="155"/>
        <v/>
      </c>
      <c r="BP931" t="str">
        <f>IF(BD931&lt;&gt;"","Permit: "&amp;BD931,"")</f>
        <v/>
      </c>
      <c r="BQ931" s="41" t="str">
        <f>IF(AA931="Abundant","Estimated frequency within viewshed: Abundant (&gt;500).",IF(AA931="Common","Estimated frequency within viewshed: Common (101-500).",IF(AA931="Frequent","Estimated frequency within viewshed: Frequent (11-100).",IF(AA931="Occasional","Estimated frequency within viewshed: Occasional (6-10).",IF(AA931="Rare","Estimated frequency within viewshed: Rare (1-5).","")))))</f>
        <v/>
      </c>
      <c r="BR931" s="41" t="str">
        <f>IF(B931&lt;&gt;"",B931&amp;". ","")</f>
        <v/>
      </c>
      <c r="BS931" s="41" t="str">
        <f>IF(M931="Same individual","Tissue sample collected.",IF(M931="Same population","Tissue sample collected from another individual in the same population.",""))</f>
        <v/>
      </c>
      <c r="BT931" s="41" t="str">
        <f>IF(R931&lt;&gt;"","Seed sample collected from "&amp;R931&amp;" plants within the same population.","")</f>
        <v/>
      </c>
      <c r="BU931" s="41" t="str">
        <f>IF(AB931&lt;&gt;"",AB931&amp;". ","")</f>
        <v/>
      </c>
      <c r="BV931" s="41" t="str">
        <f>IF(AE931&lt;&gt;"","Landowner: "&amp;AE931&amp;".","")</f>
        <v/>
      </c>
      <c r="BW931" s="41" t="str">
        <f>IF(AF931&lt;&gt;"","Element Occurrence ID: "&amp;AF931&amp;".","")</f>
        <v/>
      </c>
      <c r="BX931" s="41" t="str">
        <f t="shared" si="156"/>
        <v/>
      </c>
      <c r="BY931" t="str">
        <f t="shared" si="157"/>
        <v/>
      </c>
      <c r="BZ931" s="41" t="str">
        <f t="shared" si="158"/>
        <v/>
      </c>
      <c r="CA931" t="str">
        <f t="shared" si="159"/>
        <v/>
      </c>
      <c r="CB931" s="41" t="str">
        <f>IF(AU931&lt;&gt;"","Area immediately surrounding specimen: "&amp;AU931&amp;".","")</f>
        <v/>
      </c>
      <c r="CC931" s="41" t="str">
        <f>IF(T931&lt;&gt;"","Habit: "&amp;T931&amp;".","")</f>
        <v/>
      </c>
      <c r="CD931" s="41" t="str">
        <f>IF(U931&lt;&gt;"","Life history habit: "&amp;U931&amp;".","")</f>
        <v/>
      </c>
      <c r="CE931" s="41" t="str">
        <f>IF(V931&lt;&gt;"","Graminoid habit: "&amp;V931&amp;".","")</f>
        <v/>
      </c>
      <c r="CF931" s="41" t="str">
        <f>IF(W931&lt;&gt;"","Flower color: "&amp;W931&amp;".","")</f>
        <v/>
      </c>
      <c r="CG931" s="41" t="str">
        <f>IF(X931&lt;&gt;"","Height in centimeters: "&amp;X931&amp;".","")</f>
        <v/>
      </c>
      <c r="CH931" s="41" t="str">
        <f>IF(Y931&lt;&gt;"",Y931&amp;".","")</f>
        <v/>
      </c>
      <c r="CI931" s="41" t="str">
        <f t="shared" si="160"/>
        <v/>
      </c>
      <c r="CJ931" t="str">
        <f t="shared" si="161"/>
        <v/>
      </c>
      <c r="CK931" s="41" t="str">
        <f>IF(T931&lt;&gt;"","''habit'':"&amp;"''"&amp;T931&amp;"'',","")</f>
        <v/>
      </c>
      <c r="CL931" s="41" t="str">
        <f>IF(U931&lt;&gt;"","''life cycle habit'':"&amp;"''"&amp;U931&amp;"'',","")</f>
        <v/>
      </c>
      <c r="CM931" s="41" t="str">
        <f>IF(V931&lt;&gt;"","''graminoidHabit'':"&amp;"''"&amp;V931&amp;"'',","")</f>
        <v/>
      </c>
      <c r="CN931" s="41" t="str">
        <f>IF(W931&lt;&gt;"","''flower color'':"&amp;"''"&amp;W931&amp;"'',","")</f>
        <v/>
      </c>
      <c r="CO931" s="41" t="str">
        <f>IF(X931&lt;&gt;"","''heightInCentimeters'':"&amp;X931&amp;",","")</f>
        <v/>
      </c>
      <c r="CP931" s="41" t="str">
        <f>IF(Y931&lt;&gt;"",Y931,"")</f>
        <v/>
      </c>
      <c r="CQ931" s="41" t="str">
        <f t="shared" si="162"/>
        <v/>
      </c>
      <c r="CR931" s="42" t="str">
        <f t="shared" si="163"/>
        <v/>
      </c>
      <c r="CS931" t="str">
        <f t="shared" si="164"/>
        <v/>
      </c>
      <c r="CT931" t="str">
        <f>IF(L931="Y","tissue","")</f>
        <v/>
      </c>
      <c r="CU931" t="str">
        <f>IF(L931="Y","in collection","")</f>
        <v/>
      </c>
      <c r="CV931" t="str">
        <f>IF(L931="Y","dessicated","")</f>
        <v/>
      </c>
    </row>
    <row r="932" spans="1:100" ht="16.5" x14ac:dyDescent="0.3">
      <c r="A932" s="7"/>
      <c r="B932" s="19"/>
      <c r="C932" s="19"/>
      <c r="D932" s="19"/>
      <c r="E932" s="19"/>
      <c r="F932" s="19"/>
      <c r="G932" s="10"/>
      <c r="H932" s="14"/>
      <c r="I932" s="19"/>
      <c r="J932" s="19"/>
      <c r="K932" s="10"/>
      <c r="L932" s="19"/>
      <c r="M932" s="19"/>
      <c r="N932" s="19"/>
      <c r="O932" s="19"/>
      <c r="P932" s="19"/>
      <c r="Q932" s="24"/>
      <c r="R932" s="14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29"/>
      <c r="AL932" s="29"/>
      <c r="AM932" s="7"/>
      <c r="AN932" s="7"/>
      <c r="AO932" s="7"/>
      <c r="AP932" s="19"/>
      <c r="AQ932" s="19"/>
      <c r="AR932" s="19"/>
      <c r="AS932" s="14"/>
      <c r="AT932" s="19"/>
      <c r="AU932" s="19"/>
      <c r="AV932" s="19"/>
      <c r="AW932" s="14"/>
      <c r="AX932" s="19"/>
      <c r="AY932" s="19"/>
      <c r="AZ932" s="19"/>
      <c r="BA932" s="19"/>
      <c r="BB932" s="19"/>
      <c r="BC932" s="19"/>
      <c r="BD932" s="19"/>
      <c r="BE932" s="19"/>
      <c r="BF932" s="14"/>
      <c r="BG932" s="35" t="str">
        <f>IF(BB932&lt;&gt;"","&lt;a href='https://www.inaturalist.org/observations/"&amp;BB932&amp;" 'target='_blank' style='color: blue'&gt;iNaturalist Record: "&amp;BB932&amp;"&lt;/a&gt; ","")</f>
        <v/>
      </c>
      <c r="BH932" s="36" t="str">
        <f>IF(AT932&lt;&gt;"",AT932&amp;". ","")</f>
        <v/>
      </c>
      <c r="BI932" s="36" t="str">
        <f>IF(AV932&lt;&gt;"","Land use/disturbance history: "&amp;AV932&amp;". ","")</f>
        <v/>
      </c>
      <c r="BJ932" s="36" t="str">
        <f>IF(AW932&lt;&gt;"","Slope in degrees: "&amp;AW932&amp;". ","")</f>
        <v/>
      </c>
      <c r="BK932" s="36" t="str">
        <f>IF(AX932&lt;&gt;"","Slope aspect: "&amp;AX932&amp;". ","")</f>
        <v/>
      </c>
      <c r="BL932" s="36" t="str">
        <f>IF(AY932&lt;&gt;"","Soil description: "&amp;AY932&amp;". ","")</f>
        <v/>
      </c>
      <c r="BM932" s="36" t="str">
        <f>IF(BA932&lt;&gt;"","Terrain: "&amp;BA932&amp;". ","")</f>
        <v/>
      </c>
      <c r="BN932" s="36" t="str">
        <f t="shared" si="154"/>
        <v/>
      </c>
      <c r="BO932" t="str">
        <f t="shared" si="155"/>
        <v/>
      </c>
      <c r="BP932" t="str">
        <f>IF(BD932&lt;&gt;"","Permit: "&amp;BD932,"")</f>
        <v/>
      </c>
      <c r="BQ932" s="41" t="str">
        <f>IF(AA932="Abundant","Estimated frequency within viewshed: Abundant (&gt;500).",IF(AA932="Common","Estimated frequency within viewshed: Common (101-500).",IF(AA932="Frequent","Estimated frequency within viewshed: Frequent (11-100).",IF(AA932="Occasional","Estimated frequency within viewshed: Occasional (6-10).",IF(AA932="Rare","Estimated frequency within viewshed: Rare (1-5).","")))))</f>
        <v/>
      </c>
      <c r="BR932" s="41" t="str">
        <f>IF(B932&lt;&gt;"",B932&amp;". ","")</f>
        <v/>
      </c>
      <c r="BS932" s="41" t="str">
        <f>IF(M932="Same individual","Tissue sample collected.",IF(M932="Same population","Tissue sample collected from another individual in the same population.",""))</f>
        <v/>
      </c>
      <c r="BT932" s="41" t="str">
        <f>IF(R932&lt;&gt;"","Seed sample collected from "&amp;R932&amp;" plants within the same population.","")</f>
        <v/>
      </c>
      <c r="BU932" s="41" t="str">
        <f>IF(AB932&lt;&gt;"",AB932&amp;". ","")</f>
        <v/>
      </c>
      <c r="BV932" s="41" t="str">
        <f>IF(AE932&lt;&gt;"","Landowner: "&amp;AE932&amp;".","")</f>
        <v/>
      </c>
      <c r="BW932" s="41" t="str">
        <f>IF(AF932&lt;&gt;"","Element Occurrence ID: "&amp;AF932&amp;".","")</f>
        <v/>
      </c>
      <c r="BX932" s="41" t="str">
        <f t="shared" si="156"/>
        <v/>
      </c>
      <c r="BY932" t="str">
        <f t="shared" si="157"/>
        <v/>
      </c>
      <c r="BZ932" s="41" t="str">
        <f t="shared" si="158"/>
        <v/>
      </c>
      <c r="CA932" t="str">
        <f t="shared" si="159"/>
        <v/>
      </c>
      <c r="CB932" s="41" t="str">
        <f>IF(AU932&lt;&gt;"","Area immediately surrounding specimen: "&amp;AU932&amp;".","")</f>
        <v/>
      </c>
      <c r="CC932" s="41" t="str">
        <f>IF(T932&lt;&gt;"","Habit: "&amp;T932&amp;".","")</f>
        <v/>
      </c>
      <c r="CD932" s="41" t="str">
        <f>IF(U932&lt;&gt;"","Life history habit: "&amp;U932&amp;".","")</f>
        <v/>
      </c>
      <c r="CE932" s="41" t="str">
        <f>IF(V932&lt;&gt;"","Graminoid habit: "&amp;V932&amp;".","")</f>
        <v/>
      </c>
      <c r="CF932" s="41" t="str">
        <f>IF(W932&lt;&gt;"","Flower color: "&amp;W932&amp;".","")</f>
        <v/>
      </c>
      <c r="CG932" s="41" t="str">
        <f>IF(X932&lt;&gt;"","Height in centimeters: "&amp;X932&amp;".","")</f>
        <v/>
      </c>
      <c r="CH932" s="41" t="str">
        <f>IF(Y932&lt;&gt;"",Y932&amp;".","")</f>
        <v/>
      </c>
      <c r="CI932" s="41" t="str">
        <f t="shared" si="160"/>
        <v/>
      </c>
      <c r="CJ932" t="str">
        <f t="shared" si="161"/>
        <v/>
      </c>
      <c r="CK932" s="41" t="str">
        <f>IF(T932&lt;&gt;"","''habit'':"&amp;"''"&amp;T932&amp;"'',","")</f>
        <v/>
      </c>
      <c r="CL932" s="41" t="str">
        <f>IF(U932&lt;&gt;"","''life cycle habit'':"&amp;"''"&amp;U932&amp;"'',","")</f>
        <v/>
      </c>
      <c r="CM932" s="41" t="str">
        <f>IF(V932&lt;&gt;"","''graminoidHabit'':"&amp;"''"&amp;V932&amp;"'',","")</f>
        <v/>
      </c>
      <c r="CN932" s="41" t="str">
        <f>IF(W932&lt;&gt;"","''flower color'':"&amp;"''"&amp;W932&amp;"'',","")</f>
        <v/>
      </c>
      <c r="CO932" s="41" t="str">
        <f>IF(X932&lt;&gt;"","''heightInCentimeters'':"&amp;X932&amp;",","")</f>
        <v/>
      </c>
      <c r="CP932" s="41" t="str">
        <f>IF(Y932&lt;&gt;"",Y932,"")</f>
        <v/>
      </c>
      <c r="CQ932" s="41" t="str">
        <f t="shared" si="162"/>
        <v/>
      </c>
      <c r="CR932" s="42" t="str">
        <f t="shared" si="163"/>
        <v/>
      </c>
      <c r="CS932" t="str">
        <f t="shared" si="164"/>
        <v/>
      </c>
      <c r="CT932" t="str">
        <f>IF(L932="Y","tissue","")</f>
        <v/>
      </c>
      <c r="CU932" t="str">
        <f>IF(L932="Y","in collection","")</f>
        <v/>
      </c>
      <c r="CV932" t="str">
        <f>IF(L932="Y","dessicated","")</f>
        <v/>
      </c>
    </row>
    <row r="933" spans="1:100" ht="16.5" x14ac:dyDescent="0.3">
      <c r="A933" s="7"/>
      <c r="B933" s="19"/>
      <c r="C933" s="19"/>
      <c r="D933" s="19"/>
      <c r="E933" s="19"/>
      <c r="F933" s="19"/>
      <c r="G933" s="10"/>
      <c r="H933" s="14"/>
      <c r="I933" s="19"/>
      <c r="J933" s="19"/>
      <c r="K933" s="10"/>
      <c r="L933" s="19"/>
      <c r="M933" s="19"/>
      <c r="N933" s="19"/>
      <c r="O933" s="19"/>
      <c r="P933" s="19"/>
      <c r="Q933" s="24"/>
      <c r="R933" s="14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29"/>
      <c r="AL933" s="29"/>
      <c r="AM933" s="7"/>
      <c r="AN933" s="7"/>
      <c r="AO933" s="7"/>
      <c r="AP933" s="19"/>
      <c r="AQ933" s="19"/>
      <c r="AR933" s="19"/>
      <c r="AS933" s="14"/>
      <c r="AT933" s="19"/>
      <c r="AU933" s="19"/>
      <c r="AV933" s="19"/>
      <c r="AW933" s="14"/>
      <c r="AX933" s="19"/>
      <c r="AY933" s="19"/>
      <c r="AZ933" s="19"/>
      <c r="BA933" s="19"/>
      <c r="BB933" s="19"/>
      <c r="BC933" s="19"/>
      <c r="BD933" s="19"/>
      <c r="BE933" s="19"/>
      <c r="BF933" s="14"/>
      <c r="BG933" s="35" t="str">
        <f>IF(BB933&lt;&gt;"","&lt;a href='https://www.inaturalist.org/observations/"&amp;BB933&amp;" 'target='_blank' style='color: blue'&gt;iNaturalist Record: "&amp;BB933&amp;"&lt;/a&gt; ","")</f>
        <v/>
      </c>
      <c r="BH933" s="36" t="str">
        <f>IF(AT933&lt;&gt;"",AT933&amp;". ","")</f>
        <v/>
      </c>
      <c r="BI933" s="36" t="str">
        <f>IF(AV933&lt;&gt;"","Land use/disturbance history: "&amp;AV933&amp;". ","")</f>
        <v/>
      </c>
      <c r="BJ933" s="36" t="str">
        <f>IF(AW933&lt;&gt;"","Slope in degrees: "&amp;AW933&amp;". ","")</f>
        <v/>
      </c>
      <c r="BK933" s="36" t="str">
        <f>IF(AX933&lt;&gt;"","Slope aspect: "&amp;AX933&amp;". ","")</f>
        <v/>
      </c>
      <c r="BL933" s="36" t="str">
        <f>IF(AY933&lt;&gt;"","Soil description: "&amp;AY933&amp;". ","")</f>
        <v/>
      </c>
      <c r="BM933" s="36" t="str">
        <f>IF(BA933&lt;&gt;"","Terrain: "&amp;BA933&amp;". ","")</f>
        <v/>
      </c>
      <c r="BN933" s="36" t="str">
        <f t="shared" si="154"/>
        <v/>
      </c>
      <c r="BO933" t="str">
        <f t="shared" si="155"/>
        <v/>
      </c>
      <c r="BP933" t="str">
        <f>IF(BD933&lt;&gt;"","Permit: "&amp;BD933,"")</f>
        <v/>
      </c>
      <c r="BQ933" s="41" t="str">
        <f>IF(AA933="Abundant","Estimated frequency within viewshed: Abundant (&gt;500).",IF(AA933="Common","Estimated frequency within viewshed: Common (101-500).",IF(AA933="Frequent","Estimated frequency within viewshed: Frequent (11-100).",IF(AA933="Occasional","Estimated frequency within viewshed: Occasional (6-10).",IF(AA933="Rare","Estimated frequency within viewshed: Rare (1-5).","")))))</f>
        <v/>
      </c>
      <c r="BR933" s="41" t="str">
        <f>IF(B933&lt;&gt;"",B933&amp;". ","")</f>
        <v/>
      </c>
      <c r="BS933" s="41" t="str">
        <f>IF(M933="Same individual","Tissue sample collected.",IF(M933="Same population","Tissue sample collected from another individual in the same population.",""))</f>
        <v/>
      </c>
      <c r="BT933" s="41" t="str">
        <f>IF(R933&lt;&gt;"","Seed sample collected from "&amp;R933&amp;" plants within the same population.","")</f>
        <v/>
      </c>
      <c r="BU933" s="41" t="str">
        <f>IF(AB933&lt;&gt;"",AB933&amp;". ","")</f>
        <v/>
      </c>
      <c r="BV933" s="41" t="str">
        <f>IF(AE933&lt;&gt;"","Landowner: "&amp;AE933&amp;".","")</f>
        <v/>
      </c>
      <c r="BW933" s="41" t="str">
        <f>IF(AF933&lt;&gt;"","Element Occurrence ID: "&amp;AF933&amp;".","")</f>
        <v/>
      </c>
      <c r="BX933" s="41" t="str">
        <f t="shared" si="156"/>
        <v/>
      </c>
      <c r="BY933" t="str">
        <f t="shared" si="157"/>
        <v/>
      </c>
      <c r="BZ933" s="41" t="str">
        <f t="shared" si="158"/>
        <v/>
      </c>
      <c r="CA933" t="str">
        <f t="shared" si="159"/>
        <v/>
      </c>
      <c r="CB933" s="41" t="str">
        <f>IF(AU933&lt;&gt;"","Area immediately surrounding specimen: "&amp;AU933&amp;".","")</f>
        <v/>
      </c>
      <c r="CC933" s="41" t="str">
        <f>IF(T933&lt;&gt;"","Habit: "&amp;T933&amp;".","")</f>
        <v/>
      </c>
      <c r="CD933" s="41" t="str">
        <f>IF(U933&lt;&gt;"","Life history habit: "&amp;U933&amp;".","")</f>
        <v/>
      </c>
      <c r="CE933" s="41" t="str">
        <f>IF(V933&lt;&gt;"","Graminoid habit: "&amp;V933&amp;".","")</f>
        <v/>
      </c>
      <c r="CF933" s="41" t="str">
        <f>IF(W933&lt;&gt;"","Flower color: "&amp;W933&amp;".","")</f>
        <v/>
      </c>
      <c r="CG933" s="41" t="str">
        <f>IF(X933&lt;&gt;"","Height in centimeters: "&amp;X933&amp;".","")</f>
        <v/>
      </c>
      <c r="CH933" s="41" t="str">
        <f>IF(Y933&lt;&gt;"",Y933&amp;".","")</f>
        <v/>
      </c>
      <c r="CI933" s="41" t="str">
        <f t="shared" si="160"/>
        <v/>
      </c>
      <c r="CJ933" t="str">
        <f t="shared" si="161"/>
        <v/>
      </c>
      <c r="CK933" s="41" t="str">
        <f>IF(T933&lt;&gt;"","''habit'':"&amp;"''"&amp;T933&amp;"'',","")</f>
        <v/>
      </c>
      <c r="CL933" s="41" t="str">
        <f>IF(U933&lt;&gt;"","''life cycle habit'':"&amp;"''"&amp;U933&amp;"'',","")</f>
        <v/>
      </c>
      <c r="CM933" s="41" t="str">
        <f>IF(V933&lt;&gt;"","''graminoidHabit'':"&amp;"''"&amp;V933&amp;"'',","")</f>
        <v/>
      </c>
      <c r="CN933" s="41" t="str">
        <f>IF(W933&lt;&gt;"","''flower color'':"&amp;"''"&amp;W933&amp;"'',","")</f>
        <v/>
      </c>
      <c r="CO933" s="41" t="str">
        <f>IF(X933&lt;&gt;"","''heightInCentimeters'':"&amp;X933&amp;",","")</f>
        <v/>
      </c>
      <c r="CP933" s="41" t="str">
        <f>IF(Y933&lt;&gt;"",Y933,"")</f>
        <v/>
      </c>
      <c r="CQ933" s="41" t="str">
        <f t="shared" si="162"/>
        <v/>
      </c>
      <c r="CR933" s="42" t="str">
        <f t="shared" si="163"/>
        <v/>
      </c>
      <c r="CS933" t="str">
        <f t="shared" si="164"/>
        <v/>
      </c>
      <c r="CT933" t="str">
        <f>IF(L933="Y","tissue","")</f>
        <v/>
      </c>
      <c r="CU933" t="str">
        <f>IF(L933="Y","in collection","")</f>
        <v/>
      </c>
      <c r="CV933" t="str">
        <f>IF(L933="Y","dessicated","")</f>
        <v/>
      </c>
    </row>
    <row r="934" spans="1:100" ht="16.5" x14ac:dyDescent="0.3">
      <c r="A934" s="7"/>
      <c r="B934" s="19"/>
      <c r="C934" s="19"/>
      <c r="D934" s="19"/>
      <c r="E934" s="19"/>
      <c r="F934" s="19"/>
      <c r="G934" s="10"/>
      <c r="H934" s="14"/>
      <c r="I934" s="19"/>
      <c r="J934" s="19"/>
      <c r="K934" s="10"/>
      <c r="L934" s="19"/>
      <c r="M934" s="19"/>
      <c r="N934" s="19"/>
      <c r="O934" s="19"/>
      <c r="P934" s="19"/>
      <c r="Q934" s="24"/>
      <c r="R934" s="14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29"/>
      <c r="AL934" s="29"/>
      <c r="AM934" s="7"/>
      <c r="AN934" s="7"/>
      <c r="AO934" s="7"/>
      <c r="AP934" s="19"/>
      <c r="AQ934" s="19"/>
      <c r="AR934" s="19"/>
      <c r="AS934" s="14"/>
      <c r="AT934" s="19"/>
      <c r="AU934" s="19"/>
      <c r="AV934" s="19"/>
      <c r="AW934" s="14"/>
      <c r="AX934" s="19"/>
      <c r="AY934" s="19"/>
      <c r="AZ934" s="19"/>
      <c r="BA934" s="19"/>
      <c r="BB934" s="19"/>
      <c r="BC934" s="19"/>
      <c r="BD934" s="19"/>
      <c r="BE934" s="19"/>
      <c r="BF934" s="14"/>
      <c r="BG934" s="35" t="str">
        <f>IF(BB934&lt;&gt;"","&lt;a href='https://www.inaturalist.org/observations/"&amp;BB934&amp;" 'target='_blank' style='color: blue'&gt;iNaturalist Record: "&amp;BB934&amp;"&lt;/a&gt; ","")</f>
        <v/>
      </c>
      <c r="BH934" s="36" t="str">
        <f>IF(AT934&lt;&gt;"",AT934&amp;". ","")</f>
        <v/>
      </c>
      <c r="BI934" s="36" t="str">
        <f>IF(AV934&lt;&gt;"","Land use/disturbance history: "&amp;AV934&amp;". ","")</f>
        <v/>
      </c>
      <c r="BJ934" s="36" t="str">
        <f>IF(AW934&lt;&gt;"","Slope in degrees: "&amp;AW934&amp;". ","")</f>
        <v/>
      </c>
      <c r="BK934" s="36" t="str">
        <f>IF(AX934&lt;&gt;"","Slope aspect: "&amp;AX934&amp;". ","")</f>
        <v/>
      </c>
      <c r="BL934" s="36" t="str">
        <f>IF(AY934&lt;&gt;"","Soil description: "&amp;AY934&amp;". ","")</f>
        <v/>
      </c>
      <c r="BM934" s="36" t="str">
        <f>IF(BA934&lt;&gt;"","Terrain: "&amp;BA934&amp;". ","")</f>
        <v/>
      </c>
      <c r="BN934" s="36" t="str">
        <f t="shared" si="154"/>
        <v/>
      </c>
      <c r="BO934" t="str">
        <f t="shared" si="155"/>
        <v/>
      </c>
      <c r="BP934" t="str">
        <f>IF(BD934&lt;&gt;"","Permit: "&amp;BD934,"")</f>
        <v/>
      </c>
      <c r="BQ934" s="41" t="str">
        <f>IF(AA934="Abundant","Estimated frequency within viewshed: Abundant (&gt;500).",IF(AA934="Common","Estimated frequency within viewshed: Common (101-500).",IF(AA934="Frequent","Estimated frequency within viewshed: Frequent (11-100).",IF(AA934="Occasional","Estimated frequency within viewshed: Occasional (6-10).",IF(AA934="Rare","Estimated frequency within viewshed: Rare (1-5).","")))))</f>
        <v/>
      </c>
      <c r="BR934" s="41" t="str">
        <f>IF(B934&lt;&gt;"",B934&amp;". ","")</f>
        <v/>
      </c>
      <c r="BS934" s="41" t="str">
        <f>IF(M934="Same individual","Tissue sample collected.",IF(M934="Same population","Tissue sample collected from another individual in the same population.",""))</f>
        <v/>
      </c>
      <c r="BT934" s="41" t="str">
        <f>IF(R934&lt;&gt;"","Seed sample collected from "&amp;R934&amp;" plants within the same population.","")</f>
        <v/>
      </c>
      <c r="BU934" s="41" t="str">
        <f>IF(AB934&lt;&gt;"",AB934&amp;". ","")</f>
        <v/>
      </c>
      <c r="BV934" s="41" t="str">
        <f>IF(AE934&lt;&gt;"","Landowner: "&amp;AE934&amp;".","")</f>
        <v/>
      </c>
      <c r="BW934" s="41" t="str">
        <f>IF(AF934&lt;&gt;"","Element Occurrence ID: "&amp;AF934&amp;".","")</f>
        <v/>
      </c>
      <c r="BX934" s="41" t="str">
        <f t="shared" si="156"/>
        <v/>
      </c>
      <c r="BY934" t="str">
        <f t="shared" si="157"/>
        <v/>
      </c>
      <c r="BZ934" s="41" t="str">
        <f t="shared" si="158"/>
        <v/>
      </c>
      <c r="CA934" t="str">
        <f t="shared" si="159"/>
        <v/>
      </c>
      <c r="CB934" s="41" t="str">
        <f>IF(AU934&lt;&gt;"","Area immediately surrounding specimen: "&amp;AU934&amp;".","")</f>
        <v/>
      </c>
      <c r="CC934" s="41" t="str">
        <f>IF(T934&lt;&gt;"","Habit: "&amp;T934&amp;".","")</f>
        <v/>
      </c>
      <c r="CD934" s="41" t="str">
        <f>IF(U934&lt;&gt;"","Life history habit: "&amp;U934&amp;".","")</f>
        <v/>
      </c>
      <c r="CE934" s="41" t="str">
        <f>IF(V934&lt;&gt;"","Graminoid habit: "&amp;V934&amp;".","")</f>
        <v/>
      </c>
      <c r="CF934" s="41" t="str">
        <f>IF(W934&lt;&gt;"","Flower color: "&amp;W934&amp;".","")</f>
        <v/>
      </c>
      <c r="CG934" s="41" t="str">
        <f>IF(X934&lt;&gt;"","Height in centimeters: "&amp;X934&amp;".","")</f>
        <v/>
      </c>
      <c r="CH934" s="41" t="str">
        <f>IF(Y934&lt;&gt;"",Y934&amp;".","")</f>
        <v/>
      </c>
      <c r="CI934" s="41" t="str">
        <f t="shared" si="160"/>
        <v/>
      </c>
      <c r="CJ934" t="str">
        <f t="shared" si="161"/>
        <v/>
      </c>
      <c r="CK934" s="41" t="str">
        <f>IF(T934&lt;&gt;"","''habit'':"&amp;"''"&amp;T934&amp;"'',","")</f>
        <v/>
      </c>
      <c r="CL934" s="41" t="str">
        <f>IF(U934&lt;&gt;"","''life cycle habit'':"&amp;"''"&amp;U934&amp;"'',","")</f>
        <v/>
      </c>
      <c r="CM934" s="41" t="str">
        <f>IF(V934&lt;&gt;"","''graminoidHabit'':"&amp;"''"&amp;V934&amp;"'',","")</f>
        <v/>
      </c>
      <c r="CN934" s="41" t="str">
        <f>IF(W934&lt;&gt;"","''flower color'':"&amp;"''"&amp;W934&amp;"'',","")</f>
        <v/>
      </c>
      <c r="CO934" s="41" t="str">
        <f>IF(X934&lt;&gt;"","''heightInCentimeters'':"&amp;X934&amp;",","")</f>
        <v/>
      </c>
      <c r="CP934" s="41" t="str">
        <f>IF(Y934&lt;&gt;"",Y934,"")</f>
        <v/>
      </c>
      <c r="CQ934" s="41" t="str">
        <f t="shared" si="162"/>
        <v/>
      </c>
      <c r="CR934" s="42" t="str">
        <f t="shared" si="163"/>
        <v/>
      </c>
      <c r="CS934" t="str">
        <f t="shared" si="164"/>
        <v/>
      </c>
      <c r="CT934" t="str">
        <f>IF(L934="Y","tissue","")</f>
        <v/>
      </c>
      <c r="CU934" t="str">
        <f>IF(L934="Y","in collection","")</f>
        <v/>
      </c>
      <c r="CV934" t="str">
        <f>IF(L934="Y","dessicated","")</f>
        <v/>
      </c>
    </row>
    <row r="935" spans="1:100" ht="16.5" x14ac:dyDescent="0.3">
      <c r="A935" s="7"/>
      <c r="B935" s="19"/>
      <c r="C935" s="19"/>
      <c r="D935" s="19"/>
      <c r="E935" s="19"/>
      <c r="F935" s="19"/>
      <c r="G935" s="10"/>
      <c r="H935" s="14"/>
      <c r="I935" s="19"/>
      <c r="J935" s="19"/>
      <c r="K935" s="10"/>
      <c r="L935" s="19"/>
      <c r="M935" s="19"/>
      <c r="N935" s="19"/>
      <c r="O935" s="19"/>
      <c r="P935" s="19"/>
      <c r="Q935" s="24"/>
      <c r="R935" s="14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29"/>
      <c r="AL935" s="29"/>
      <c r="AM935" s="7"/>
      <c r="AN935" s="7"/>
      <c r="AO935" s="7"/>
      <c r="AP935" s="19"/>
      <c r="AQ935" s="19"/>
      <c r="AR935" s="19"/>
      <c r="AS935" s="14"/>
      <c r="AT935" s="19"/>
      <c r="AU935" s="19"/>
      <c r="AV935" s="19"/>
      <c r="AW935" s="14"/>
      <c r="AX935" s="19"/>
      <c r="AY935" s="19"/>
      <c r="AZ935" s="19"/>
      <c r="BA935" s="19"/>
      <c r="BB935" s="19"/>
      <c r="BC935" s="19"/>
      <c r="BD935" s="19"/>
      <c r="BE935" s="19"/>
      <c r="BF935" s="14"/>
      <c r="BG935" s="35" t="str">
        <f>IF(BB935&lt;&gt;"","&lt;a href='https://www.inaturalist.org/observations/"&amp;BB935&amp;" 'target='_blank' style='color: blue'&gt;iNaturalist Record: "&amp;BB935&amp;"&lt;/a&gt; ","")</f>
        <v/>
      </c>
      <c r="BH935" s="36" t="str">
        <f>IF(AT935&lt;&gt;"",AT935&amp;". ","")</f>
        <v/>
      </c>
      <c r="BI935" s="36" t="str">
        <f>IF(AV935&lt;&gt;"","Land use/disturbance history: "&amp;AV935&amp;". ","")</f>
        <v/>
      </c>
      <c r="BJ935" s="36" t="str">
        <f>IF(AW935&lt;&gt;"","Slope in degrees: "&amp;AW935&amp;". ","")</f>
        <v/>
      </c>
      <c r="BK935" s="36" t="str">
        <f>IF(AX935&lt;&gt;"","Slope aspect: "&amp;AX935&amp;". ","")</f>
        <v/>
      </c>
      <c r="BL935" s="36" t="str">
        <f>IF(AY935&lt;&gt;"","Soil description: "&amp;AY935&amp;". ","")</f>
        <v/>
      </c>
      <c r="BM935" s="36" t="str">
        <f>IF(BA935&lt;&gt;"","Terrain: "&amp;BA935&amp;". ","")</f>
        <v/>
      </c>
      <c r="BN935" s="36" t="str">
        <f t="shared" si="154"/>
        <v/>
      </c>
      <c r="BO935" t="str">
        <f t="shared" si="155"/>
        <v/>
      </c>
      <c r="BP935" t="str">
        <f>IF(BD935&lt;&gt;"","Permit: "&amp;BD935,"")</f>
        <v/>
      </c>
      <c r="BQ935" s="41" t="str">
        <f>IF(AA935="Abundant","Estimated frequency within viewshed: Abundant (&gt;500).",IF(AA935="Common","Estimated frequency within viewshed: Common (101-500).",IF(AA935="Frequent","Estimated frequency within viewshed: Frequent (11-100).",IF(AA935="Occasional","Estimated frequency within viewshed: Occasional (6-10).",IF(AA935="Rare","Estimated frequency within viewshed: Rare (1-5).","")))))</f>
        <v/>
      </c>
      <c r="BR935" s="41" t="str">
        <f>IF(B935&lt;&gt;"",B935&amp;". ","")</f>
        <v/>
      </c>
      <c r="BS935" s="41" t="str">
        <f>IF(M935="Same individual","Tissue sample collected.",IF(M935="Same population","Tissue sample collected from another individual in the same population.",""))</f>
        <v/>
      </c>
      <c r="BT935" s="41" t="str">
        <f>IF(R935&lt;&gt;"","Seed sample collected from "&amp;R935&amp;" plants within the same population.","")</f>
        <v/>
      </c>
      <c r="BU935" s="41" t="str">
        <f>IF(AB935&lt;&gt;"",AB935&amp;". ","")</f>
        <v/>
      </c>
      <c r="BV935" s="41" t="str">
        <f>IF(AE935&lt;&gt;"","Landowner: "&amp;AE935&amp;".","")</f>
        <v/>
      </c>
      <c r="BW935" s="41" t="str">
        <f>IF(AF935&lt;&gt;"","Element Occurrence ID: "&amp;AF935&amp;".","")</f>
        <v/>
      </c>
      <c r="BX935" s="41" t="str">
        <f t="shared" si="156"/>
        <v/>
      </c>
      <c r="BY935" t="str">
        <f t="shared" si="157"/>
        <v/>
      </c>
      <c r="BZ935" s="41" t="str">
        <f t="shared" si="158"/>
        <v/>
      </c>
      <c r="CA935" t="str">
        <f t="shared" si="159"/>
        <v/>
      </c>
      <c r="CB935" s="41" t="str">
        <f>IF(AU935&lt;&gt;"","Area immediately surrounding specimen: "&amp;AU935&amp;".","")</f>
        <v/>
      </c>
      <c r="CC935" s="41" t="str">
        <f>IF(T935&lt;&gt;"","Habit: "&amp;T935&amp;".","")</f>
        <v/>
      </c>
      <c r="CD935" s="41" t="str">
        <f>IF(U935&lt;&gt;"","Life history habit: "&amp;U935&amp;".","")</f>
        <v/>
      </c>
      <c r="CE935" s="41" t="str">
        <f>IF(V935&lt;&gt;"","Graminoid habit: "&amp;V935&amp;".","")</f>
        <v/>
      </c>
      <c r="CF935" s="41" t="str">
        <f>IF(W935&lt;&gt;"","Flower color: "&amp;W935&amp;".","")</f>
        <v/>
      </c>
      <c r="CG935" s="41" t="str">
        <f>IF(X935&lt;&gt;"","Height in centimeters: "&amp;X935&amp;".","")</f>
        <v/>
      </c>
      <c r="CH935" s="41" t="str">
        <f>IF(Y935&lt;&gt;"",Y935&amp;".","")</f>
        <v/>
      </c>
      <c r="CI935" s="41" t="str">
        <f t="shared" si="160"/>
        <v/>
      </c>
      <c r="CJ935" t="str">
        <f t="shared" si="161"/>
        <v/>
      </c>
      <c r="CK935" s="41" t="str">
        <f>IF(T935&lt;&gt;"","''habit'':"&amp;"''"&amp;T935&amp;"'',","")</f>
        <v/>
      </c>
      <c r="CL935" s="41" t="str">
        <f>IF(U935&lt;&gt;"","''life cycle habit'':"&amp;"''"&amp;U935&amp;"'',","")</f>
        <v/>
      </c>
      <c r="CM935" s="41" t="str">
        <f>IF(V935&lt;&gt;"","''graminoidHabit'':"&amp;"''"&amp;V935&amp;"'',","")</f>
        <v/>
      </c>
      <c r="CN935" s="41" t="str">
        <f>IF(W935&lt;&gt;"","''flower color'':"&amp;"''"&amp;W935&amp;"'',","")</f>
        <v/>
      </c>
      <c r="CO935" s="41" t="str">
        <f>IF(X935&lt;&gt;"","''heightInCentimeters'':"&amp;X935&amp;",","")</f>
        <v/>
      </c>
      <c r="CP935" s="41" t="str">
        <f>IF(Y935&lt;&gt;"",Y935,"")</f>
        <v/>
      </c>
      <c r="CQ935" s="41" t="str">
        <f t="shared" si="162"/>
        <v/>
      </c>
      <c r="CR935" s="42" t="str">
        <f t="shared" si="163"/>
        <v/>
      </c>
      <c r="CS935" t="str">
        <f t="shared" si="164"/>
        <v/>
      </c>
      <c r="CT935" t="str">
        <f>IF(L935="Y","tissue","")</f>
        <v/>
      </c>
      <c r="CU935" t="str">
        <f>IF(L935="Y","in collection","")</f>
        <v/>
      </c>
      <c r="CV935" t="str">
        <f>IF(L935="Y","dessicated","")</f>
        <v/>
      </c>
    </row>
    <row r="936" spans="1:100" ht="16.5" x14ac:dyDescent="0.3">
      <c r="A936" s="7"/>
      <c r="B936" s="19"/>
      <c r="C936" s="19"/>
      <c r="D936" s="19"/>
      <c r="E936" s="19"/>
      <c r="F936" s="19"/>
      <c r="G936" s="10"/>
      <c r="H936" s="14"/>
      <c r="I936" s="19"/>
      <c r="J936" s="19"/>
      <c r="K936" s="10"/>
      <c r="L936" s="19"/>
      <c r="M936" s="19"/>
      <c r="N936" s="19"/>
      <c r="O936" s="19"/>
      <c r="P936" s="19"/>
      <c r="Q936" s="24"/>
      <c r="R936" s="14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29"/>
      <c r="AL936" s="29"/>
      <c r="AM936" s="7"/>
      <c r="AN936" s="7"/>
      <c r="AO936" s="7"/>
      <c r="AP936" s="19"/>
      <c r="AQ936" s="19"/>
      <c r="AR936" s="19"/>
      <c r="AS936" s="14"/>
      <c r="AT936" s="19"/>
      <c r="AU936" s="19"/>
      <c r="AV936" s="19"/>
      <c r="AW936" s="14"/>
      <c r="AX936" s="19"/>
      <c r="AY936" s="19"/>
      <c r="AZ936" s="19"/>
      <c r="BA936" s="19"/>
      <c r="BB936" s="19"/>
      <c r="BC936" s="19"/>
      <c r="BD936" s="19"/>
      <c r="BE936" s="19"/>
      <c r="BF936" s="14"/>
      <c r="BG936" s="35" t="str">
        <f>IF(BB936&lt;&gt;"","&lt;a href='https://www.inaturalist.org/observations/"&amp;BB936&amp;" 'target='_blank' style='color: blue'&gt;iNaturalist Record: "&amp;BB936&amp;"&lt;/a&gt; ","")</f>
        <v/>
      </c>
      <c r="BH936" s="36" t="str">
        <f>IF(AT936&lt;&gt;"",AT936&amp;". ","")</f>
        <v/>
      </c>
      <c r="BI936" s="36" t="str">
        <f>IF(AV936&lt;&gt;"","Land use/disturbance history: "&amp;AV936&amp;". ","")</f>
        <v/>
      </c>
      <c r="BJ936" s="36" t="str">
        <f>IF(AW936&lt;&gt;"","Slope in degrees: "&amp;AW936&amp;". ","")</f>
        <v/>
      </c>
      <c r="BK936" s="36" t="str">
        <f>IF(AX936&lt;&gt;"","Slope aspect: "&amp;AX936&amp;". ","")</f>
        <v/>
      </c>
      <c r="BL936" s="36" t="str">
        <f>IF(AY936&lt;&gt;"","Soil description: "&amp;AY936&amp;". ","")</f>
        <v/>
      </c>
      <c r="BM936" s="36" t="str">
        <f>IF(BA936&lt;&gt;"","Terrain: "&amp;BA936&amp;". ","")</f>
        <v/>
      </c>
      <c r="BN936" s="36" t="str">
        <f t="shared" si="154"/>
        <v/>
      </c>
      <c r="BO936" t="str">
        <f t="shared" si="155"/>
        <v/>
      </c>
      <c r="BP936" t="str">
        <f>IF(BD936&lt;&gt;"","Permit: "&amp;BD936,"")</f>
        <v/>
      </c>
      <c r="BQ936" s="41" t="str">
        <f>IF(AA936="Abundant","Estimated frequency within viewshed: Abundant (&gt;500).",IF(AA936="Common","Estimated frequency within viewshed: Common (101-500).",IF(AA936="Frequent","Estimated frequency within viewshed: Frequent (11-100).",IF(AA936="Occasional","Estimated frequency within viewshed: Occasional (6-10).",IF(AA936="Rare","Estimated frequency within viewshed: Rare (1-5).","")))))</f>
        <v/>
      </c>
      <c r="BR936" s="41" t="str">
        <f>IF(B936&lt;&gt;"",B936&amp;". ","")</f>
        <v/>
      </c>
      <c r="BS936" s="41" t="str">
        <f>IF(M936="Same individual","Tissue sample collected.",IF(M936="Same population","Tissue sample collected from another individual in the same population.",""))</f>
        <v/>
      </c>
      <c r="BT936" s="41" t="str">
        <f>IF(R936&lt;&gt;"","Seed sample collected from "&amp;R936&amp;" plants within the same population.","")</f>
        <v/>
      </c>
      <c r="BU936" s="41" t="str">
        <f>IF(AB936&lt;&gt;"",AB936&amp;". ","")</f>
        <v/>
      </c>
      <c r="BV936" s="41" t="str">
        <f>IF(AE936&lt;&gt;"","Landowner: "&amp;AE936&amp;".","")</f>
        <v/>
      </c>
      <c r="BW936" s="41" t="str">
        <f>IF(AF936&lt;&gt;"","Element Occurrence ID: "&amp;AF936&amp;".","")</f>
        <v/>
      </c>
      <c r="BX936" s="41" t="str">
        <f t="shared" si="156"/>
        <v/>
      </c>
      <c r="BY936" t="str">
        <f t="shared" si="157"/>
        <v/>
      </c>
      <c r="BZ936" s="41" t="str">
        <f t="shared" si="158"/>
        <v/>
      </c>
      <c r="CA936" t="str">
        <f t="shared" si="159"/>
        <v/>
      </c>
      <c r="CB936" s="41" t="str">
        <f>IF(AU936&lt;&gt;"","Area immediately surrounding specimen: "&amp;AU936&amp;".","")</f>
        <v/>
      </c>
      <c r="CC936" s="41" t="str">
        <f>IF(T936&lt;&gt;"","Habit: "&amp;T936&amp;".","")</f>
        <v/>
      </c>
      <c r="CD936" s="41" t="str">
        <f>IF(U936&lt;&gt;"","Life history habit: "&amp;U936&amp;".","")</f>
        <v/>
      </c>
      <c r="CE936" s="41" t="str">
        <f>IF(V936&lt;&gt;"","Graminoid habit: "&amp;V936&amp;".","")</f>
        <v/>
      </c>
      <c r="CF936" s="41" t="str">
        <f>IF(W936&lt;&gt;"","Flower color: "&amp;W936&amp;".","")</f>
        <v/>
      </c>
      <c r="CG936" s="41" t="str">
        <f>IF(X936&lt;&gt;"","Height in centimeters: "&amp;X936&amp;".","")</f>
        <v/>
      </c>
      <c r="CH936" s="41" t="str">
        <f>IF(Y936&lt;&gt;"",Y936&amp;".","")</f>
        <v/>
      </c>
      <c r="CI936" s="41" t="str">
        <f t="shared" si="160"/>
        <v/>
      </c>
      <c r="CJ936" t="str">
        <f t="shared" si="161"/>
        <v/>
      </c>
      <c r="CK936" s="41" t="str">
        <f>IF(T936&lt;&gt;"","''habit'':"&amp;"''"&amp;T936&amp;"'',","")</f>
        <v/>
      </c>
      <c r="CL936" s="41" t="str">
        <f>IF(U936&lt;&gt;"","''life cycle habit'':"&amp;"''"&amp;U936&amp;"'',","")</f>
        <v/>
      </c>
      <c r="CM936" s="41" t="str">
        <f>IF(V936&lt;&gt;"","''graminoidHabit'':"&amp;"''"&amp;V936&amp;"'',","")</f>
        <v/>
      </c>
      <c r="CN936" s="41" t="str">
        <f>IF(W936&lt;&gt;"","''flower color'':"&amp;"''"&amp;W936&amp;"'',","")</f>
        <v/>
      </c>
      <c r="CO936" s="41" t="str">
        <f>IF(X936&lt;&gt;"","''heightInCentimeters'':"&amp;X936&amp;",","")</f>
        <v/>
      </c>
      <c r="CP936" s="41" t="str">
        <f>IF(Y936&lt;&gt;"",Y936,"")</f>
        <v/>
      </c>
      <c r="CQ936" s="41" t="str">
        <f t="shared" si="162"/>
        <v/>
      </c>
      <c r="CR936" s="42" t="str">
        <f t="shared" si="163"/>
        <v/>
      </c>
      <c r="CS936" t="str">
        <f t="shared" si="164"/>
        <v/>
      </c>
      <c r="CT936" t="str">
        <f>IF(L936="Y","tissue","")</f>
        <v/>
      </c>
      <c r="CU936" t="str">
        <f>IF(L936="Y","in collection","")</f>
        <v/>
      </c>
      <c r="CV936" t="str">
        <f>IF(L936="Y","dessicated","")</f>
        <v/>
      </c>
    </row>
    <row r="937" spans="1:100" ht="16.5" x14ac:dyDescent="0.3">
      <c r="A937" s="7"/>
      <c r="B937" s="19"/>
      <c r="C937" s="19"/>
      <c r="D937" s="19"/>
      <c r="E937" s="19"/>
      <c r="F937" s="19"/>
      <c r="G937" s="10"/>
      <c r="H937" s="14"/>
      <c r="I937" s="19"/>
      <c r="J937" s="19"/>
      <c r="K937" s="10"/>
      <c r="L937" s="19"/>
      <c r="M937" s="19"/>
      <c r="N937" s="19"/>
      <c r="O937" s="19"/>
      <c r="P937" s="19"/>
      <c r="Q937" s="24"/>
      <c r="R937" s="14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29"/>
      <c r="AL937" s="29"/>
      <c r="AM937" s="7"/>
      <c r="AN937" s="7"/>
      <c r="AO937" s="7"/>
      <c r="AP937" s="19"/>
      <c r="AQ937" s="19"/>
      <c r="AR937" s="19"/>
      <c r="AS937" s="14"/>
      <c r="AT937" s="19"/>
      <c r="AU937" s="19"/>
      <c r="AV937" s="19"/>
      <c r="AW937" s="14"/>
      <c r="AX937" s="19"/>
      <c r="AY937" s="19"/>
      <c r="AZ937" s="19"/>
      <c r="BA937" s="19"/>
      <c r="BB937" s="19"/>
      <c r="BC937" s="19"/>
      <c r="BD937" s="19"/>
      <c r="BE937" s="19"/>
      <c r="BF937" s="14"/>
      <c r="BG937" s="35" t="str">
        <f>IF(BB937&lt;&gt;"","&lt;a href='https://www.inaturalist.org/observations/"&amp;BB937&amp;" 'target='_blank' style='color: blue'&gt;iNaturalist Record: "&amp;BB937&amp;"&lt;/a&gt; ","")</f>
        <v/>
      </c>
      <c r="BH937" s="36" t="str">
        <f>IF(AT937&lt;&gt;"",AT937&amp;". ","")</f>
        <v/>
      </c>
      <c r="BI937" s="36" t="str">
        <f>IF(AV937&lt;&gt;"","Land use/disturbance history: "&amp;AV937&amp;". ","")</f>
        <v/>
      </c>
      <c r="BJ937" s="36" t="str">
        <f>IF(AW937&lt;&gt;"","Slope in degrees: "&amp;AW937&amp;". ","")</f>
        <v/>
      </c>
      <c r="BK937" s="36" t="str">
        <f>IF(AX937&lt;&gt;"","Slope aspect: "&amp;AX937&amp;". ","")</f>
        <v/>
      </c>
      <c r="BL937" s="36" t="str">
        <f>IF(AY937&lt;&gt;"","Soil description: "&amp;AY937&amp;". ","")</f>
        <v/>
      </c>
      <c r="BM937" s="36" t="str">
        <f>IF(BA937&lt;&gt;"","Terrain: "&amp;BA937&amp;". ","")</f>
        <v/>
      </c>
      <c r="BN937" s="36" t="str">
        <f t="shared" si="154"/>
        <v/>
      </c>
      <c r="BO937" t="str">
        <f t="shared" si="155"/>
        <v/>
      </c>
      <c r="BP937" t="str">
        <f>IF(BD937&lt;&gt;"","Permit: "&amp;BD937,"")</f>
        <v/>
      </c>
      <c r="BQ937" s="41" t="str">
        <f>IF(AA937="Abundant","Estimated frequency within viewshed: Abundant (&gt;500).",IF(AA937="Common","Estimated frequency within viewshed: Common (101-500).",IF(AA937="Frequent","Estimated frequency within viewshed: Frequent (11-100).",IF(AA937="Occasional","Estimated frequency within viewshed: Occasional (6-10).",IF(AA937="Rare","Estimated frequency within viewshed: Rare (1-5).","")))))</f>
        <v/>
      </c>
      <c r="BR937" s="41" t="str">
        <f>IF(B937&lt;&gt;"",B937&amp;". ","")</f>
        <v/>
      </c>
      <c r="BS937" s="41" t="str">
        <f>IF(M937="Same individual","Tissue sample collected.",IF(M937="Same population","Tissue sample collected from another individual in the same population.",""))</f>
        <v/>
      </c>
      <c r="BT937" s="41" t="str">
        <f>IF(R937&lt;&gt;"","Seed sample collected from "&amp;R937&amp;" plants within the same population.","")</f>
        <v/>
      </c>
      <c r="BU937" s="41" t="str">
        <f>IF(AB937&lt;&gt;"",AB937&amp;". ","")</f>
        <v/>
      </c>
      <c r="BV937" s="41" t="str">
        <f>IF(AE937&lt;&gt;"","Landowner: "&amp;AE937&amp;".","")</f>
        <v/>
      </c>
      <c r="BW937" s="41" t="str">
        <f>IF(AF937&lt;&gt;"","Element Occurrence ID: "&amp;AF937&amp;".","")</f>
        <v/>
      </c>
      <c r="BX937" s="41" t="str">
        <f t="shared" si="156"/>
        <v/>
      </c>
      <c r="BY937" t="str">
        <f t="shared" si="157"/>
        <v/>
      </c>
      <c r="BZ937" s="41" t="str">
        <f t="shared" si="158"/>
        <v/>
      </c>
      <c r="CA937" t="str">
        <f t="shared" si="159"/>
        <v/>
      </c>
      <c r="CB937" s="41" t="str">
        <f>IF(AU937&lt;&gt;"","Area immediately surrounding specimen: "&amp;AU937&amp;".","")</f>
        <v/>
      </c>
      <c r="CC937" s="41" t="str">
        <f>IF(T937&lt;&gt;"","Habit: "&amp;T937&amp;".","")</f>
        <v/>
      </c>
      <c r="CD937" s="41" t="str">
        <f>IF(U937&lt;&gt;"","Life history habit: "&amp;U937&amp;".","")</f>
        <v/>
      </c>
      <c r="CE937" s="41" t="str">
        <f>IF(V937&lt;&gt;"","Graminoid habit: "&amp;V937&amp;".","")</f>
        <v/>
      </c>
      <c r="CF937" s="41" t="str">
        <f>IF(W937&lt;&gt;"","Flower color: "&amp;W937&amp;".","")</f>
        <v/>
      </c>
      <c r="CG937" s="41" t="str">
        <f>IF(X937&lt;&gt;"","Height in centimeters: "&amp;X937&amp;".","")</f>
        <v/>
      </c>
      <c r="CH937" s="41" t="str">
        <f>IF(Y937&lt;&gt;"",Y937&amp;".","")</f>
        <v/>
      </c>
      <c r="CI937" s="41" t="str">
        <f t="shared" si="160"/>
        <v/>
      </c>
      <c r="CJ937" t="str">
        <f t="shared" si="161"/>
        <v/>
      </c>
      <c r="CK937" s="41" t="str">
        <f>IF(T937&lt;&gt;"","''habit'':"&amp;"''"&amp;T937&amp;"'',","")</f>
        <v/>
      </c>
      <c r="CL937" s="41" t="str">
        <f>IF(U937&lt;&gt;"","''life cycle habit'':"&amp;"''"&amp;U937&amp;"'',","")</f>
        <v/>
      </c>
      <c r="CM937" s="41" t="str">
        <f>IF(V937&lt;&gt;"","''graminoidHabit'':"&amp;"''"&amp;V937&amp;"'',","")</f>
        <v/>
      </c>
      <c r="CN937" s="41" t="str">
        <f>IF(W937&lt;&gt;"","''flower color'':"&amp;"''"&amp;W937&amp;"'',","")</f>
        <v/>
      </c>
      <c r="CO937" s="41" t="str">
        <f>IF(X937&lt;&gt;"","''heightInCentimeters'':"&amp;X937&amp;",","")</f>
        <v/>
      </c>
      <c r="CP937" s="41" t="str">
        <f>IF(Y937&lt;&gt;"",Y937,"")</f>
        <v/>
      </c>
      <c r="CQ937" s="41" t="str">
        <f t="shared" si="162"/>
        <v/>
      </c>
      <c r="CR937" s="42" t="str">
        <f t="shared" si="163"/>
        <v/>
      </c>
      <c r="CS937" t="str">
        <f t="shared" si="164"/>
        <v/>
      </c>
      <c r="CT937" t="str">
        <f>IF(L937="Y","tissue","")</f>
        <v/>
      </c>
      <c r="CU937" t="str">
        <f>IF(L937="Y","in collection","")</f>
        <v/>
      </c>
      <c r="CV937" t="str">
        <f>IF(L937="Y","dessicated","")</f>
        <v/>
      </c>
    </row>
    <row r="938" spans="1:100" ht="16.5" x14ac:dyDescent="0.3">
      <c r="A938" s="7"/>
      <c r="B938" s="19"/>
      <c r="C938" s="19"/>
      <c r="D938" s="19"/>
      <c r="E938" s="19"/>
      <c r="F938" s="19"/>
      <c r="G938" s="10"/>
      <c r="H938" s="14"/>
      <c r="I938" s="19"/>
      <c r="J938" s="19"/>
      <c r="K938" s="10"/>
      <c r="L938" s="19"/>
      <c r="M938" s="19"/>
      <c r="N938" s="19"/>
      <c r="O938" s="19"/>
      <c r="P938" s="19"/>
      <c r="Q938" s="24"/>
      <c r="R938" s="14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29"/>
      <c r="AL938" s="29"/>
      <c r="AM938" s="7"/>
      <c r="AN938" s="7"/>
      <c r="AO938" s="7"/>
      <c r="AP938" s="19"/>
      <c r="AQ938" s="19"/>
      <c r="AR938" s="19"/>
      <c r="AS938" s="14"/>
      <c r="AT938" s="19"/>
      <c r="AU938" s="19"/>
      <c r="AV938" s="19"/>
      <c r="AW938" s="14"/>
      <c r="AX938" s="19"/>
      <c r="AY938" s="19"/>
      <c r="AZ938" s="19"/>
      <c r="BA938" s="19"/>
      <c r="BB938" s="19"/>
      <c r="BC938" s="19"/>
      <c r="BD938" s="19"/>
      <c r="BE938" s="19"/>
      <c r="BF938" s="14"/>
      <c r="BG938" s="35" t="str">
        <f>IF(BB938&lt;&gt;"","&lt;a href='https://www.inaturalist.org/observations/"&amp;BB938&amp;" 'target='_blank' style='color: blue'&gt;iNaturalist Record: "&amp;BB938&amp;"&lt;/a&gt; ","")</f>
        <v/>
      </c>
      <c r="BH938" s="36" t="str">
        <f>IF(AT938&lt;&gt;"",AT938&amp;". ","")</f>
        <v/>
      </c>
      <c r="BI938" s="36" t="str">
        <f>IF(AV938&lt;&gt;"","Land use/disturbance history: "&amp;AV938&amp;". ","")</f>
        <v/>
      </c>
      <c r="BJ938" s="36" t="str">
        <f>IF(AW938&lt;&gt;"","Slope in degrees: "&amp;AW938&amp;". ","")</f>
        <v/>
      </c>
      <c r="BK938" s="36" t="str">
        <f>IF(AX938&lt;&gt;"","Slope aspect: "&amp;AX938&amp;". ","")</f>
        <v/>
      </c>
      <c r="BL938" s="36" t="str">
        <f>IF(AY938&lt;&gt;"","Soil description: "&amp;AY938&amp;". ","")</f>
        <v/>
      </c>
      <c r="BM938" s="36" t="str">
        <f>IF(BA938&lt;&gt;"","Terrain: "&amp;BA938&amp;". ","")</f>
        <v/>
      </c>
      <c r="BN938" s="36" t="str">
        <f t="shared" si="154"/>
        <v/>
      </c>
      <c r="BO938" t="str">
        <f t="shared" si="155"/>
        <v/>
      </c>
      <c r="BP938" t="str">
        <f>IF(BD938&lt;&gt;"","Permit: "&amp;BD938,"")</f>
        <v/>
      </c>
      <c r="BQ938" s="41" t="str">
        <f>IF(AA938="Abundant","Estimated frequency within viewshed: Abundant (&gt;500).",IF(AA938="Common","Estimated frequency within viewshed: Common (101-500).",IF(AA938="Frequent","Estimated frequency within viewshed: Frequent (11-100).",IF(AA938="Occasional","Estimated frequency within viewshed: Occasional (6-10).",IF(AA938="Rare","Estimated frequency within viewshed: Rare (1-5).","")))))</f>
        <v/>
      </c>
      <c r="BR938" s="41" t="str">
        <f>IF(B938&lt;&gt;"",B938&amp;". ","")</f>
        <v/>
      </c>
      <c r="BS938" s="41" t="str">
        <f>IF(M938="Same individual","Tissue sample collected.",IF(M938="Same population","Tissue sample collected from another individual in the same population.",""))</f>
        <v/>
      </c>
      <c r="BT938" s="41" t="str">
        <f>IF(R938&lt;&gt;"","Seed sample collected from "&amp;R938&amp;" plants within the same population.","")</f>
        <v/>
      </c>
      <c r="BU938" s="41" t="str">
        <f>IF(AB938&lt;&gt;"",AB938&amp;". ","")</f>
        <v/>
      </c>
      <c r="BV938" s="41" t="str">
        <f>IF(AE938&lt;&gt;"","Landowner: "&amp;AE938&amp;".","")</f>
        <v/>
      </c>
      <c r="BW938" s="41" t="str">
        <f>IF(AF938&lt;&gt;"","Element Occurrence ID: "&amp;AF938&amp;".","")</f>
        <v/>
      </c>
      <c r="BX938" s="41" t="str">
        <f t="shared" si="156"/>
        <v/>
      </c>
      <c r="BY938" t="str">
        <f t="shared" si="157"/>
        <v/>
      </c>
      <c r="BZ938" s="41" t="str">
        <f t="shared" si="158"/>
        <v/>
      </c>
      <c r="CA938" t="str">
        <f t="shared" si="159"/>
        <v/>
      </c>
      <c r="CB938" s="41" t="str">
        <f>IF(AU938&lt;&gt;"","Area immediately surrounding specimen: "&amp;AU938&amp;".","")</f>
        <v/>
      </c>
      <c r="CC938" s="41" t="str">
        <f>IF(T938&lt;&gt;"","Habit: "&amp;T938&amp;".","")</f>
        <v/>
      </c>
      <c r="CD938" s="41" t="str">
        <f>IF(U938&lt;&gt;"","Life history habit: "&amp;U938&amp;".","")</f>
        <v/>
      </c>
      <c r="CE938" s="41" t="str">
        <f>IF(V938&lt;&gt;"","Graminoid habit: "&amp;V938&amp;".","")</f>
        <v/>
      </c>
      <c r="CF938" s="41" t="str">
        <f>IF(W938&lt;&gt;"","Flower color: "&amp;W938&amp;".","")</f>
        <v/>
      </c>
      <c r="CG938" s="41" t="str">
        <f>IF(X938&lt;&gt;"","Height in centimeters: "&amp;X938&amp;".","")</f>
        <v/>
      </c>
      <c r="CH938" s="41" t="str">
        <f>IF(Y938&lt;&gt;"",Y938&amp;".","")</f>
        <v/>
      </c>
      <c r="CI938" s="41" t="str">
        <f t="shared" si="160"/>
        <v/>
      </c>
      <c r="CJ938" t="str">
        <f t="shared" si="161"/>
        <v/>
      </c>
      <c r="CK938" s="41" t="str">
        <f>IF(T938&lt;&gt;"","''habit'':"&amp;"''"&amp;T938&amp;"'',","")</f>
        <v/>
      </c>
      <c r="CL938" s="41" t="str">
        <f>IF(U938&lt;&gt;"","''life cycle habit'':"&amp;"''"&amp;U938&amp;"'',","")</f>
        <v/>
      </c>
      <c r="CM938" s="41" t="str">
        <f>IF(V938&lt;&gt;"","''graminoidHabit'':"&amp;"''"&amp;V938&amp;"'',","")</f>
        <v/>
      </c>
      <c r="CN938" s="41" t="str">
        <f>IF(W938&lt;&gt;"","''flower color'':"&amp;"''"&amp;W938&amp;"'',","")</f>
        <v/>
      </c>
      <c r="CO938" s="41" t="str">
        <f>IF(X938&lt;&gt;"","''heightInCentimeters'':"&amp;X938&amp;",","")</f>
        <v/>
      </c>
      <c r="CP938" s="41" t="str">
        <f>IF(Y938&lt;&gt;"",Y938,"")</f>
        <v/>
      </c>
      <c r="CQ938" s="41" t="str">
        <f t="shared" si="162"/>
        <v/>
      </c>
      <c r="CR938" s="42" t="str">
        <f t="shared" si="163"/>
        <v/>
      </c>
      <c r="CS938" t="str">
        <f t="shared" si="164"/>
        <v/>
      </c>
      <c r="CT938" t="str">
        <f>IF(L938="Y","tissue","")</f>
        <v/>
      </c>
      <c r="CU938" t="str">
        <f>IF(L938="Y","in collection","")</f>
        <v/>
      </c>
      <c r="CV938" t="str">
        <f>IF(L938="Y","dessicated","")</f>
        <v/>
      </c>
    </row>
    <row r="939" spans="1:100" ht="16.5" x14ac:dyDescent="0.3">
      <c r="A939" s="7"/>
      <c r="B939" s="19"/>
      <c r="C939" s="19"/>
      <c r="D939" s="19"/>
      <c r="E939" s="19"/>
      <c r="F939" s="19"/>
      <c r="G939" s="10"/>
      <c r="H939" s="14"/>
      <c r="I939" s="19"/>
      <c r="J939" s="19"/>
      <c r="K939" s="10"/>
      <c r="L939" s="19"/>
      <c r="M939" s="19"/>
      <c r="N939" s="19"/>
      <c r="O939" s="19"/>
      <c r="P939" s="19"/>
      <c r="Q939" s="24"/>
      <c r="R939" s="14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29"/>
      <c r="AL939" s="29"/>
      <c r="AM939" s="7"/>
      <c r="AN939" s="7"/>
      <c r="AO939" s="7"/>
      <c r="AP939" s="19"/>
      <c r="AQ939" s="19"/>
      <c r="AR939" s="19"/>
      <c r="AS939" s="14"/>
      <c r="AT939" s="19"/>
      <c r="AU939" s="19"/>
      <c r="AV939" s="19"/>
      <c r="AW939" s="14"/>
      <c r="AX939" s="19"/>
      <c r="AY939" s="19"/>
      <c r="AZ939" s="19"/>
      <c r="BA939" s="19"/>
      <c r="BB939" s="19"/>
      <c r="BC939" s="19"/>
      <c r="BD939" s="19"/>
      <c r="BE939" s="19"/>
      <c r="BF939" s="14"/>
      <c r="BG939" s="35" t="str">
        <f>IF(BB939&lt;&gt;"","&lt;a href='https://www.inaturalist.org/observations/"&amp;BB939&amp;" 'target='_blank' style='color: blue'&gt;iNaturalist Record: "&amp;BB939&amp;"&lt;/a&gt; ","")</f>
        <v/>
      </c>
      <c r="BH939" s="36" t="str">
        <f>IF(AT939&lt;&gt;"",AT939&amp;". ","")</f>
        <v/>
      </c>
      <c r="BI939" s="36" t="str">
        <f>IF(AV939&lt;&gt;"","Land use/disturbance history: "&amp;AV939&amp;". ","")</f>
        <v/>
      </c>
      <c r="BJ939" s="36" t="str">
        <f>IF(AW939&lt;&gt;"","Slope in degrees: "&amp;AW939&amp;". ","")</f>
        <v/>
      </c>
      <c r="BK939" s="36" t="str">
        <f>IF(AX939&lt;&gt;"","Slope aspect: "&amp;AX939&amp;". ","")</f>
        <v/>
      </c>
      <c r="BL939" s="36" t="str">
        <f>IF(AY939&lt;&gt;"","Soil description: "&amp;AY939&amp;". ","")</f>
        <v/>
      </c>
      <c r="BM939" s="36" t="str">
        <f>IF(BA939&lt;&gt;"","Terrain: "&amp;BA939&amp;". ","")</f>
        <v/>
      </c>
      <c r="BN939" s="36" t="str">
        <f t="shared" si="154"/>
        <v/>
      </c>
      <c r="BO939" t="str">
        <f t="shared" si="155"/>
        <v/>
      </c>
      <c r="BP939" t="str">
        <f>IF(BD939&lt;&gt;"","Permit: "&amp;BD939,"")</f>
        <v/>
      </c>
      <c r="BQ939" s="41" t="str">
        <f>IF(AA939="Abundant","Estimated frequency within viewshed: Abundant (&gt;500).",IF(AA939="Common","Estimated frequency within viewshed: Common (101-500).",IF(AA939="Frequent","Estimated frequency within viewshed: Frequent (11-100).",IF(AA939="Occasional","Estimated frequency within viewshed: Occasional (6-10).",IF(AA939="Rare","Estimated frequency within viewshed: Rare (1-5).","")))))</f>
        <v/>
      </c>
      <c r="BR939" s="41" t="str">
        <f>IF(B939&lt;&gt;"",B939&amp;". ","")</f>
        <v/>
      </c>
      <c r="BS939" s="41" t="str">
        <f>IF(M939="Same individual","Tissue sample collected.",IF(M939="Same population","Tissue sample collected from another individual in the same population.",""))</f>
        <v/>
      </c>
      <c r="BT939" s="41" t="str">
        <f>IF(R939&lt;&gt;"","Seed sample collected from "&amp;R939&amp;" plants within the same population.","")</f>
        <v/>
      </c>
      <c r="BU939" s="41" t="str">
        <f>IF(AB939&lt;&gt;"",AB939&amp;". ","")</f>
        <v/>
      </c>
      <c r="BV939" s="41" t="str">
        <f>IF(AE939&lt;&gt;"","Landowner: "&amp;AE939&amp;".","")</f>
        <v/>
      </c>
      <c r="BW939" s="41" t="str">
        <f>IF(AF939&lt;&gt;"","Element Occurrence ID: "&amp;AF939&amp;".","")</f>
        <v/>
      </c>
      <c r="BX939" s="41" t="str">
        <f t="shared" si="156"/>
        <v/>
      </c>
      <c r="BY939" t="str">
        <f t="shared" si="157"/>
        <v/>
      </c>
      <c r="BZ939" s="41" t="str">
        <f t="shared" si="158"/>
        <v/>
      </c>
      <c r="CA939" t="str">
        <f t="shared" si="159"/>
        <v/>
      </c>
      <c r="CB939" s="41" t="str">
        <f>IF(AU939&lt;&gt;"","Area immediately surrounding specimen: "&amp;AU939&amp;".","")</f>
        <v/>
      </c>
      <c r="CC939" s="41" t="str">
        <f>IF(T939&lt;&gt;"","Habit: "&amp;T939&amp;".","")</f>
        <v/>
      </c>
      <c r="CD939" s="41" t="str">
        <f>IF(U939&lt;&gt;"","Life history habit: "&amp;U939&amp;".","")</f>
        <v/>
      </c>
      <c r="CE939" s="41" t="str">
        <f>IF(V939&lt;&gt;"","Graminoid habit: "&amp;V939&amp;".","")</f>
        <v/>
      </c>
      <c r="CF939" s="41" t="str">
        <f>IF(W939&lt;&gt;"","Flower color: "&amp;W939&amp;".","")</f>
        <v/>
      </c>
      <c r="CG939" s="41" t="str">
        <f>IF(X939&lt;&gt;"","Height in centimeters: "&amp;X939&amp;".","")</f>
        <v/>
      </c>
      <c r="CH939" s="41" t="str">
        <f>IF(Y939&lt;&gt;"",Y939&amp;".","")</f>
        <v/>
      </c>
      <c r="CI939" s="41" t="str">
        <f t="shared" si="160"/>
        <v/>
      </c>
      <c r="CJ939" t="str">
        <f t="shared" si="161"/>
        <v/>
      </c>
      <c r="CK939" s="41" t="str">
        <f>IF(T939&lt;&gt;"","''habit'':"&amp;"''"&amp;T939&amp;"'',","")</f>
        <v/>
      </c>
      <c r="CL939" s="41" t="str">
        <f>IF(U939&lt;&gt;"","''life cycle habit'':"&amp;"''"&amp;U939&amp;"'',","")</f>
        <v/>
      </c>
      <c r="CM939" s="41" t="str">
        <f>IF(V939&lt;&gt;"","''graminoidHabit'':"&amp;"''"&amp;V939&amp;"'',","")</f>
        <v/>
      </c>
      <c r="CN939" s="41" t="str">
        <f>IF(W939&lt;&gt;"","''flower color'':"&amp;"''"&amp;W939&amp;"'',","")</f>
        <v/>
      </c>
      <c r="CO939" s="41" t="str">
        <f>IF(X939&lt;&gt;"","''heightInCentimeters'':"&amp;X939&amp;",","")</f>
        <v/>
      </c>
      <c r="CP939" s="41" t="str">
        <f>IF(Y939&lt;&gt;"",Y939,"")</f>
        <v/>
      </c>
      <c r="CQ939" s="41" t="str">
        <f t="shared" si="162"/>
        <v/>
      </c>
      <c r="CR939" s="42" t="str">
        <f t="shared" si="163"/>
        <v/>
      </c>
      <c r="CS939" t="str">
        <f t="shared" si="164"/>
        <v/>
      </c>
      <c r="CT939" t="str">
        <f>IF(L939="Y","tissue","")</f>
        <v/>
      </c>
      <c r="CU939" t="str">
        <f>IF(L939="Y","in collection","")</f>
        <v/>
      </c>
      <c r="CV939" t="str">
        <f>IF(L939="Y","dessicated","")</f>
        <v/>
      </c>
    </row>
    <row r="940" spans="1:100" ht="16.5" x14ac:dyDescent="0.3">
      <c r="A940" s="7"/>
      <c r="B940" s="19"/>
      <c r="C940" s="19"/>
      <c r="D940" s="19"/>
      <c r="E940" s="19"/>
      <c r="F940" s="19"/>
      <c r="G940" s="10"/>
      <c r="H940" s="14"/>
      <c r="I940" s="19"/>
      <c r="J940" s="19"/>
      <c r="K940" s="10"/>
      <c r="L940" s="19"/>
      <c r="M940" s="19"/>
      <c r="N940" s="19"/>
      <c r="O940" s="19"/>
      <c r="P940" s="19"/>
      <c r="Q940" s="24"/>
      <c r="R940" s="14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29"/>
      <c r="AL940" s="29"/>
      <c r="AM940" s="7"/>
      <c r="AN940" s="7"/>
      <c r="AO940" s="7"/>
      <c r="AP940" s="19"/>
      <c r="AQ940" s="19"/>
      <c r="AR940" s="19"/>
      <c r="AS940" s="14"/>
      <c r="AT940" s="19"/>
      <c r="AU940" s="19"/>
      <c r="AV940" s="19"/>
      <c r="AW940" s="14"/>
      <c r="AX940" s="19"/>
      <c r="AY940" s="19"/>
      <c r="AZ940" s="19"/>
      <c r="BA940" s="19"/>
      <c r="BB940" s="19"/>
      <c r="BC940" s="19"/>
      <c r="BD940" s="19"/>
      <c r="BE940" s="19"/>
      <c r="BF940" s="14"/>
      <c r="BG940" s="35" t="str">
        <f>IF(BB940&lt;&gt;"","&lt;a href='https://www.inaturalist.org/observations/"&amp;BB940&amp;" 'target='_blank' style='color: blue'&gt;iNaturalist Record: "&amp;BB940&amp;"&lt;/a&gt; ","")</f>
        <v/>
      </c>
      <c r="BH940" s="36" t="str">
        <f>IF(AT940&lt;&gt;"",AT940&amp;". ","")</f>
        <v/>
      </c>
      <c r="BI940" s="36" t="str">
        <f>IF(AV940&lt;&gt;"","Land use/disturbance history: "&amp;AV940&amp;". ","")</f>
        <v/>
      </c>
      <c r="BJ940" s="36" t="str">
        <f>IF(AW940&lt;&gt;"","Slope in degrees: "&amp;AW940&amp;". ","")</f>
        <v/>
      </c>
      <c r="BK940" s="36" t="str">
        <f>IF(AX940&lt;&gt;"","Slope aspect: "&amp;AX940&amp;". ","")</f>
        <v/>
      </c>
      <c r="BL940" s="36" t="str">
        <f>IF(AY940&lt;&gt;"","Soil description: "&amp;AY940&amp;". ","")</f>
        <v/>
      </c>
      <c r="BM940" s="36" t="str">
        <f>IF(BA940&lt;&gt;"","Terrain: "&amp;BA940&amp;". ","")</f>
        <v/>
      </c>
      <c r="BN940" s="36" t="str">
        <f t="shared" si="154"/>
        <v/>
      </c>
      <c r="BO940" t="str">
        <f t="shared" si="155"/>
        <v/>
      </c>
      <c r="BP940" t="str">
        <f>IF(BD940&lt;&gt;"","Permit: "&amp;BD940,"")</f>
        <v/>
      </c>
      <c r="BQ940" s="41" t="str">
        <f>IF(AA940="Abundant","Estimated frequency within viewshed: Abundant (&gt;500).",IF(AA940="Common","Estimated frequency within viewshed: Common (101-500).",IF(AA940="Frequent","Estimated frequency within viewshed: Frequent (11-100).",IF(AA940="Occasional","Estimated frequency within viewshed: Occasional (6-10).",IF(AA940="Rare","Estimated frequency within viewshed: Rare (1-5).","")))))</f>
        <v/>
      </c>
      <c r="BR940" s="41" t="str">
        <f>IF(B940&lt;&gt;"",B940&amp;". ","")</f>
        <v/>
      </c>
      <c r="BS940" s="41" t="str">
        <f>IF(M940="Same individual","Tissue sample collected.",IF(M940="Same population","Tissue sample collected from another individual in the same population.",""))</f>
        <v/>
      </c>
      <c r="BT940" s="41" t="str">
        <f>IF(R940&lt;&gt;"","Seed sample collected from "&amp;R940&amp;" plants within the same population.","")</f>
        <v/>
      </c>
      <c r="BU940" s="41" t="str">
        <f>IF(AB940&lt;&gt;"",AB940&amp;". ","")</f>
        <v/>
      </c>
      <c r="BV940" s="41" t="str">
        <f>IF(AE940&lt;&gt;"","Landowner: "&amp;AE940&amp;".","")</f>
        <v/>
      </c>
      <c r="BW940" s="41" t="str">
        <f>IF(AF940&lt;&gt;"","Element Occurrence ID: "&amp;AF940&amp;".","")</f>
        <v/>
      </c>
      <c r="BX940" s="41" t="str">
        <f t="shared" si="156"/>
        <v/>
      </c>
      <c r="BY940" t="str">
        <f t="shared" si="157"/>
        <v/>
      </c>
      <c r="BZ940" s="41" t="str">
        <f t="shared" si="158"/>
        <v/>
      </c>
      <c r="CA940" t="str">
        <f t="shared" si="159"/>
        <v/>
      </c>
      <c r="CB940" s="41" t="str">
        <f>IF(AU940&lt;&gt;"","Area immediately surrounding specimen: "&amp;AU940&amp;".","")</f>
        <v/>
      </c>
      <c r="CC940" s="41" t="str">
        <f>IF(T940&lt;&gt;"","Habit: "&amp;T940&amp;".","")</f>
        <v/>
      </c>
      <c r="CD940" s="41" t="str">
        <f>IF(U940&lt;&gt;"","Life history habit: "&amp;U940&amp;".","")</f>
        <v/>
      </c>
      <c r="CE940" s="41" t="str">
        <f>IF(V940&lt;&gt;"","Graminoid habit: "&amp;V940&amp;".","")</f>
        <v/>
      </c>
      <c r="CF940" s="41" t="str">
        <f>IF(W940&lt;&gt;"","Flower color: "&amp;W940&amp;".","")</f>
        <v/>
      </c>
      <c r="CG940" s="41" t="str">
        <f>IF(X940&lt;&gt;"","Height in centimeters: "&amp;X940&amp;".","")</f>
        <v/>
      </c>
      <c r="CH940" s="41" t="str">
        <f>IF(Y940&lt;&gt;"",Y940&amp;".","")</f>
        <v/>
      </c>
      <c r="CI940" s="41" t="str">
        <f t="shared" si="160"/>
        <v/>
      </c>
      <c r="CJ940" t="str">
        <f t="shared" si="161"/>
        <v/>
      </c>
      <c r="CK940" s="41" t="str">
        <f>IF(T940&lt;&gt;"","''habit'':"&amp;"''"&amp;T940&amp;"'',","")</f>
        <v/>
      </c>
      <c r="CL940" s="41" t="str">
        <f>IF(U940&lt;&gt;"","''life cycle habit'':"&amp;"''"&amp;U940&amp;"'',","")</f>
        <v/>
      </c>
      <c r="CM940" s="41" t="str">
        <f>IF(V940&lt;&gt;"","''graminoidHabit'':"&amp;"''"&amp;V940&amp;"'',","")</f>
        <v/>
      </c>
      <c r="CN940" s="41" t="str">
        <f>IF(W940&lt;&gt;"","''flower color'':"&amp;"''"&amp;W940&amp;"'',","")</f>
        <v/>
      </c>
      <c r="CO940" s="41" t="str">
        <f>IF(X940&lt;&gt;"","''heightInCentimeters'':"&amp;X940&amp;",","")</f>
        <v/>
      </c>
      <c r="CP940" s="41" t="str">
        <f>IF(Y940&lt;&gt;"",Y940,"")</f>
        <v/>
      </c>
      <c r="CQ940" s="41" t="str">
        <f t="shared" si="162"/>
        <v/>
      </c>
      <c r="CR940" s="42" t="str">
        <f t="shared" si="163"/>
        <v/>
      </c>
      <c r="CS940" t="str">
        <f t="shared" si="164"/>
        <v/>
      </c>
      <c r="CT940" t="str">
        <f>IF(L940="Y","tissue","")</f>
        <v/>
      </c>
      <c r="CU940" t="str">
        <f>IF(L940="Y","in collection","")</f>
        <v/>
      </c>
      <c r="CV940" t="str">
        <f>IF(L940="Y","dessicated","")</f>
        <v/>
      </c>
    </row>
    <row r="941" spans="1:100" ht="16.5" x14ac:dyDescent="0.3">
      <c r="A941" s="7"/>
      <c r="B941" s="19"/>
      <c r="C941" s="19"/>
      <c r="D941" s="19"/>
      <c r="E941" s="19"/>
      <c r="F941" s="19"/>
      <c r="G941" s="10"/>
      <c r="H941" s="14"/>
      <c r="I941" s="19"/>
      <c r="J941" s="19"/>
      <c r="K941" s="10"/>
      <c r="L941" s="19"/>
      <c r="M941" s="19"/>
      <c r="N941" s="19"/>
      <c r="O941" s="19"/>
      <c r="P941" s="19"/>
      <c r="Q941" s="24"/>
      <c r="R941" s="14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29"/>
      <c r="AL941" s="29"/>
      <c r="AM941" s="7"/>
      <c r="AN941" s="7"/>
      <c r="AO941" s="7"/>
      <c r="AP941" s="19"/>
      <c r="AQ941" s="19"/>
      <c r="AR941" s="19"/>
      <c r="AS941" s="14"/>
      <c r="AT941" s="19"/>
      <c r="AU941" s="19"/>
      <c r="AV941" s="19"/>
      <c r="AW941" s="14"/>
      <c r="AX941" s="19"/>
      <c r="AY941" s="19"/>
      <c r="AZ941" s="19"/>
      <c r="BA941" s="19"/>
      <c r="BB941" s="19"/>
      <c r="BC941" s="19"/>
      <c r="BD941" s="19"/>
      <c r="BE941" s="19"/>
      <c r="BF941" s="14"/>
      <c r="BG941" s="35" t="str">
        <f>IF(BB941&lt;&gt;"","&lt;a href='https://www.inaturalist.org/observations/"&amp;BB941&amp;" 'target='_blank' style='color: blue'&gt;iNaturalist Record: "&amp;BB941&amp;"&lt;/a&gt; ","")</f>
        <v/>
      </c>
      <c r="BH941" s="36" t="str">
        <f>IF(AT941&lt;&gt;"",AT941&amp;". ","")</f>
        <v/>
      </c>
      <c r="BI941" s="36" t="str">
        <f>IF(AV941&lt;&gt;"","Land use/disturbance history: "&amp;AV941&amp;". ","")</f>
        <v/>
      </c>
      <c r="BJ941" s="36" t="str">
        <f>IF(AW941&lt;&gt;"","Slope in degrees: "&amp;AW941&amp;". ","")</f>
        <v/>
      </c>
      <c r="BK941" s="36" t="str">
        <f>IF(AX941&lt;&gt;"","Slope aspect: "&amp;AX941&amp;". ","")</f>
        <v/>
      </c>
      <c r="BL941" s="36" t="str">
        <f>IF(AY941&lt;&gt;"","Soil description: "&amp;AY941&amp;". ","")</f>
        <v/>
      </c>
      <c r="BM941" s="36" t="str">
        <f>IF(BA941&lt;&gt;"","Terrain: "&amp;BA941&amp;". ","")</f>
        <v/>
      </c>
      <c r="BN941" s="36" t="str">
        <f t="shared" si="154"/>
        <v/>
      </c>
      <c r="BO941" t="str">
        <f t="shared" si="155"/>
        <v/>
      </c>
      <c r="BP941" t="str">
        <f>IF(BD941&lt;&gt;"","Permit: "&amp;BD941,"")</f>
        <v/>
      </c>
      <c r="BQ941" s="41" t="str">
        <f>IF(AA941="Abundant","Estimated frequency within viewshed: Abundant (&gt;500).",IF(AA941="Common","Estimated frequency within viewshed: Common (101-500).",IF(AA941="Frequent","Estimated frequency within viewshed: Frequent (11-100).",IF(AA941="Occasional","Estimated frequency within viewshed: Occasional (6-10).",IF(AA941="Rare","Estimated frequency within viewshed: Rare (1-5).","")))))</f>
        <v/>
      </c>
      <c r="BR941" s="41" t="str">
        <f>IF(B941&lt;&gt;"",B941&amp;". ","")</f>
        <v/>
      </c>
      <c r="BS941" s="41" t="str">
        <f>IF(M941="Same individual","Tissue sample collected.",IF(M941="Same population","Tissue sample collected from another individual in the same population.",""))</f>
        <v/>
      </c>
      <c r="BT941" s="41" t="str">
        <f>IF(R941&lt;&gt;"","Seed sample collected from "&amp;R941&amp;" plants within the same population.","")</f>
        <v/>
      </c>
      <c r="BU941" s="41" t="str">
        <f>IF(AB941&lt;&gt;"",AB941&amp;". ","")</f>
        <v/>
      </c>
      <c r="BV941" s="41" t="str">
        <f>IF(AE941&lt;&gt;"","Landowner: "&amp;AE941&amp;".","")</f>
        <v/>
      </c>
      <c r="BW941" s="41" t="str">
        <f>IF(AF941&lt;&gt;"","Element Occurrence ID: "&amp;AF941&amp;".","")</f>
        <v/>
      </c>
      <c r="BX941" s="41" t="str">
        <f t="shared" si="156"/>
        <v/>
      </c>
      <c r="BY941" t="str">
        <f t="shared" si="157"/>
        <v/>
      </c>
      <c r="BZ941" s="41" t="str">
        <f t="shared" si="158"/>
        <v/>
      </c>
      <c r="CA941" t="str">
        <f t="shared" si="159"/>
        <v/>
      </c>
      <c r="CB941" s="41" t="str">
        <f>IF(AU941&lt;&gt;"","Area immediately surrounding specimen: "&amp;AU941&amp;".","")</f>
        <v/>
      </c>
      <c r="CC941" s="41" t="str">
        <f>IF(T941&lt;&gt;"","Habit: "&amp;T941&amp;".","")</f>
        <v/>
      </c>
      <c r="CD941" s="41" t="str">
        <f>IF(U941&lt;&gt;"","Life history habit: "&amp;U941&amp;".","")</f>
        <v/>
      </c>
      <c r="CE941" s="41" t="str">
        <f>IF(V941&lt;&gt;"","Graminoid habit: "&amp;V941&amp;".","")</f>
        <v/>
      </c>
      <c r="CF941" s="41" t="str">
        <f>IF(W941&lt;&gt;"","Flower color: "&amp;W941&amp;".","")</f>
        <v/>
      </c>
      <c r="CG941" s="41" t="str">
        <f>IF(X941&lt;&gt;"","Height in centimeters: "&amp;X941&amp;".","")</f>
        <v/>
      </c>
      <c r="CH941" s="41" t="str">
        <f>IF(Y941&lt;&gt;"",Y941&amp;".","")</f>
        <v/>
      </c>
      <c r="CI941" s="41" t="str">
        <f t="shared" si="160"/>
        <v/>
      </c>
      <c r="CJ941" t="str">
        <f t="shared" si="161"/>
        <v/>
      </c>
      <c r="CK941" s="41" t="str">
        <f>IF(T941&lt;&gt;"","''habit'':"&amp;"''"&amp;T941&amp;"'',","")</f>
        <v/>
      </c>
      <c r="CL941" s="41" t="str">
        <f>IF(U941&lt;&gt;"","''life cycle habit'':"&amp;"''"&amp;U941&amp;"'',","")</f>
        <v/>
      </c>
      <c r="CM941" s="41" t="str">
        <f>IF(V941&lt;&gt;"","''graminoidHabit'':"&amp;"''"&amp;V941&amp;"'',","")</f>
        <v/>
      </c>
      <c r="CN941" s="41" t="str">
        <f>IF(W941&lt;&gt;"","''flower color'':"&amp;"''"&amp;W941&amp;"'',","")</f>
        <v/>
      </c>
      <c r="CO941" s="41" t="str">
        <f>IF(X941&lt;&gt;"","''heightInCentimeters'':"&amp;X941&amp;",","")</f>
        <v/>
      </c>
      <c r="CP941" s="41" t="str">
        <f>IF(Y941&lt;&gt;"",Y941,"")</f>
        <v/>
      </c>
      <c r="CQ941" s="41" t="str">
        <f t="shared" si="162"/>
        <v/>
      </c>
      <c r="CR941" s="42" t="str">
        <f t="shared" si="163"/>
        <v/>
      </c>
      <c r="CS941" t="str">
        <f t="shared" si="164"/>
        <v/>
      </c>
      <c r="CT941" t="str">
        <f>IF(L941="Y","tissue","")</f>
        <v/>
      </c>
      <c r="CU941" t="str">
        <f>IF(L941="Y","in collection","")</f>
        <v/>
      </c>
      <c r="CV941" t="str">
        <f>IF(L941="Y","dessicated","")</f>
        <v/>
      </c>
    </row>
    <row r="942" spans="1:100" ht="16.5" x14ac:dyDescent="0.3">
      <c r="A942" s="7"/>
      <c r="B942" s="19"/>
      <c r="C942" s="19"/>
      <c r="D942" s="19"/>
      <c r="E942" s="19"/>
      <c r="F942" s="19"/>
      <c r="G942" s="10"/>
      <c r="H942" s="14"/>
      <c r="I942" s="19"/>
      <c r="J942" s="19"/>
      <c r="K942" s="10"/>
      <c r="L942" s="19"/>
      <c r="M942" s="19"/>
      <c r="N942" s="19"/>
      <c r="O942" s="19"/>
      <c r="P942" s="19"/>
      <c r="Q942" s="24"/>
      <c r="R942" s="14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29"/>
      <c r="AL942" s="29"/>
      <c r="AM942" s="7"/>
      <c r="AN942" s="7"/>
      <c r="AO942" s="7"/>
      <c r="AP942" s="19"/>
      <c r="AQ942" s="19"/>
      <c r="AR942" s="19"/>
      <c r="AS942" s="14"/>
      <c r="AT942" s="19"/>
      <c r="AU942" s="19"/>
      <c r="AV942" s="19"/>
      <c r="AW942" s="14"/>
      <c r="AX942" s="19"/>
      <c r="AY942" s="19"/>
      <c r="AZ942" s="19"/>
      <c r="BA942" s="19"/>
      <c r="BB942" s="19"/>
      <c r="BC942" s="19"/>
      <c r="BD942" s="19"/>
      <c r="BE942" s="19"/>
      <c r="BF942" s="14"/>
      <c r="BG942" s="35" t="str">
        <f>IF(BB942&lt;&gt;"","&lt;a href='https://www.inaturalist.org/observations/"&amp;BB942&amp;" 'target='_blank' style='color: blue'&gt;iNaturalist Record: "&amp;BB942&amp;"&lt;/a&gt; ","")</f>
        <v/>
      </c>
      <c r="BH942" s="36" t="str">
        <f>IF(AT942&lt;&gt;"",AT942&amp;". ","")</f>
        <v/>
      </c>
      <c r="BI942" s="36" t="str">
        <f>IF(AV942&lt;&gt;"","Land use/disturbance history: "&amp;AV942&amp;". ","")</f>
        <v/>
      </c>
      <c r="BJ942" s="36" t="str">
        <f>IF(AW942&lt;&gt;"","Slope in degrees: "&amp;AW942&amp;". ","")</f>
        <v/>
      </c>
      <c r="BK942" s="36" t="str">
        <f>IF(AX942&lt;&gt;"","Slope aspect: "&amp;AX942&amp;". ","")</f>
        <v/>
      </c>
      <c r="BL942" s="36" t="str">
        <f>IF(AY942&lt;&gt;"","Soil description: "&amp;AY942&amp;". ","")</f>
        <v/>
      </c>
      <c r="BM942" s="36" t="str">
        <f>IF(BA942&lt;&gt;"","Terrain: "&amp;BA942&amp;". ","")</f>
        <v/>
      </c>
      <c r="BN942" s="36" t="str">
        <f t="shared" si="154"/>
        <v/>
      </c>
      <c r="BO942" t="str">
        <f t="shared" si="155"/>
        <v/>
      </c>
      <c r="BP942" t="str">
        <f>IF(BD942&lt;&gt;"","Permit: "&amp;BD942,"")</f>
        <v/>
      </c>
      <c r="BQ942" s="41" t="str">
        <f>IF(AA942="Abundant","Estimated frequency within viewshed: Abundant (&gt;500).",IF(AA942="Common","Estimated frequency within viewshed: Common (101-500).",IF(AA942="Frequent","Estimated frequency within viewshed: Frequent (11-100).",IF(AA942="Occasional","Estimated frequency within viewshed: Occasional (6-10).",IF(AA942="Rare","Estimated frequency within viewshed: Rare (1-5).","")))))</f>
        <v/>
      </c>
      <c r="BR942" s="41" t="str">
        <f>IF(B942&lt;&gt;"",B942&amp;". ","")</f>
        <v/>
      </c>
      <c r="BS942" s="41" t="str">
        <f>IF(M942="Same individual","Tissue sample collected.",IF(M942="Same population","Tissue sample collected from another individual in the same population.",""))</f>
        <v/>
      </c>
      <c r="BT942" s="41" t="str">
        <f>IF(R942&lt;&gt;"","Seed sample collected from "&amp;R942&amp;" plants within the same population.","")</f>
        <v/>
      </c>
      <c r="BU942" s="41" t="str">
        <f>IF(AB942&lt;&gt;"",AB942&amp;". ","")</f>
        <v/>
      </c>
      <c r="BV942" s="41" t="str">
        <f>IF(AE942&lt;&gt;"","Landowner: "&amp;AE942&amp;".","")</f>
        <v/>
      </c>
      <c r="BW942" s="41" t="str">
        <f>IF(AF942&lt;&gt;"","Element Occurrence ID: "&amp;AF942&amp;".","")</f>
        <v/>
      </c>
      <c r="BX942" s="41" t="str">
        <f t="shared" si="156"/>
        <v/>
      </c>
      <c r="BY942" t="str">
        <f t="shared" si="157"/>
        <v/>
      </c>
      <c r="BZ942" s="41" t="str">
        <f t="shared" si="158"/>
        <v/>
      </c>
      <c r="CA942" t="str">
        <f t="shared" si="159"/>
        <v/>
      </c>
      <c r="CB942" s="41" t="str">
        <f>IF(AU942&lt;&gt;"","Area immediately surrounding specimen: "&amp;AU942&amp;".","")</f>
        <v/>
      </c>
      <c r="CC942" s="41" t="str">
        <f>IF(T942&lt;&gt;"","Habit: "&amp;T942&amp;".","")</f>
        <v/>
      </c>
      <c r="CD942" s="41" t="str">
        <f>IF(U942&lt;&gt;"","Life history habit: "&amp;U942&amp;".","")</f>
        <v/>
      </c>
      <c r="CE942" s="41" t="str">
        <f>IF(V942&lt;&gt;"","Graminoid habit: "&amp;V942&amp;".","")</f>
        <v/>
      </c>
      <c r="CF942" s="41" t="str">
        <f>IF(W942&lt;&gt;"","Flower color: "&amp;W942&amp;".","")</f>
        <v/>
      </c>
      <c r="CG942" s="41" t="str">
        <f>IF(X942&lt;&gt;"","Height in centimeters: "&amp;X942&amp;".","")</f>
        <v/>
      </c>
      <c r="CH942" s="41" t="str">
        <f>IF(Y942&lt;&gt;"",Y942&amp;".","")</f>
        <v/>
      </c>
      <c r="CI942" s="41" t="str">
        <f t="shared" si="160"/>
        <v/>
      </c>
      <c r="CJ942" t="str">
        <f t="shared" si="161"/>
        <v/>
      </c>
      <c r="CK942" s="41" t="str">
        <f>IF(T942&lt;&gt;"","''habit'':"&amp;"''"&amp;T942&amp;"'',","")</f>
        <v/>
      </c>
      <c r="CL942" s="41" t="str">
        <f>IF(U942&lt;&gt;"","''life cycle habit'':"&amp;"''"&amp;U942&amp;"'',","")</f>
        <v/>
      </c>
      <c r="CM942" s="41" t="str">
        <f>IF(V942&lt;&gt;"","''graminoidHabit'':"&amp;"''"&amp;V942&amp;"'',","")</f>
        <v/>
      </c>
      <c r="CN942" s="41" t="str">
        <f>IF(W942&lt;&gt;"","''flower color'':"&amp;"''"&amp;W942&amp;"'',","")</f>
        <v/>
      </c>
      <c r="CO942" s="41" t="str">
        <f>IF(X942&lt;&gt;"","''heightInCentimeters'':"&amp;X942&amp;",","")</f>
        <v/>
      </c>
      <c r="CP942" s="41" t="str">
        <f>IF(Y942&lt;&gt;"",Y942,"")</f>
        <v/>
      </c>
      <c r="CQ942" s="41" t="str">
        <f t="shared" si="162"/>
        <v/>
      </c>
      <c r="CR942" s="42" t="str">
        <f t="shared" si="163"/>
        <v/>
      </c>
      <c r="CS942" t="str">
        <f t="shared" si="164"/>
        <v/>
      </c>
      <c r="CT942" t="str">
        <f>IF(L942="Y","tissue","")</f>
        <v/>
      </c>
      <c r="CU942" t="str">
        <f>IF(L942="Y","in collection","")</f>
        <v/>
      </c>
      <c r="CV942" t="str">
        <f>IF(L942="Y","dessicated","")</f>
        <v/>
      </c>
    </row>
    <row r="943" spans="1:100" ht="16.5" x14ac:dyDescent="0.3">
      <c r="A943" s="7"/>
      <c r="B943" s="19"/>
      <c r="C943" s="19"/>
      <c r="D943" s="19"/>
      <c r="E943" s="19"/>
      <c r="F943" s="19"/>
      <c r="G943" s="10"/>
      <c r="H943" s="14"/>
      <c r="I943" s="19"/>
      <c r="J943" s="19"/>
      <c r="K943" s="10"/>
      <c r="L943" s="19"/>
      <c r="M943" s="19"/>
      <c r="N943" s="19"/>
      <c r="O943" s="19"/>
      <c r="P943" s="19"/>
      <c r="Q943" s="24"/>
      <c r="R943" s="14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29"/>
      <c r="AL943" s="29"/>
      <c r="AM943" s="7"/>
      <c r="AN943" s="7"/>
      <c r="AO943" s="7"/>
      <c r="AP943" s="19"/>
      <c r="AQ943" s="19"/>
      <c r="AR943" s="19"/>
      <c r="AS943" s="14"/>
      <c r="AT943" s="19"/>
      <c r="AU943" s="19"/>
      <c r="AV943" s="19"/>
      <c r="AW943" s="14"/>
      <c r="AX943" s="19"/>
      <c r="AY943" s="19"/>
      <c r="AZ943" s="19"/>
      <c r="BA943" s="19"/>
      <c r="BB943" s="19"/>
      <c r="BC943" s="19"/>
      <c r="BD943" s="19"/>
      <c r="BE943" s="19"/>
      <c r="BF943" s="14"/>
      <c r="BG943" s="35" t="str">
        <f>IF(BB943&lt;&gt;"","&lt;a href='https://www.inaturalist.org/observations/"&amp;BB943&amp;" 'target='_blank' style='color: blue'&gt;iNaturalist Record: "&amp;BB943&amp;"&lt;/a&gt; ","")</f>
        <v/>
      </c>
      <c r="BH943" s="36" t="str">
        <f>IF(AT943&lt;&gt;"",AT943&amp;". ","")</f>
        <v/>
      </c>
      <c r="BI943" s="36" t="str">
        <f>IF(AV943&lt;&gt;"","Land use/disturbance history: "&amp;AV943&amp;". ","")</f>
        <v/>
      </c>
      <c r="BJ943" s="36" t="str">
        <f>IF(AW943&lt;&gt;"","Slope in degrees: "&amp;AW943&amp;". ","")</f>
        <v/>
      </c>
      <c r="BK943" s="36" t="str">
        <f>IF(AX943&lt;&gt;"","Slope aspect: "&amp;AX943&amp;". ","")</f>
        <v/>
      </c>
      <c r="BL943" s="36" t="str">
        <f>IF(AY943&lt;&gt;"","Soil description: "&amp;AY943&amp;". ","")</f>
        <v/>
      </c>
      <c r="BM943" s="36" t="str">
        <f>IF(BA943&lt;&gt;"","Terrain: "&amp;BA943&amp;". ","")</f>
        <v/>
      </c>
      <c r="BN943" s="36" t="str">
        <f t="shared" si="154"/>
        <v/>
      </c>
      <c r="BO943" t="str">
        <f t="shared" si="155"/>
        <v/>
      </c>
      <c r="BP943" t="str">
        <f>IF(BD943&lt;&gt;"","Permit: "&amp;BD943,"")</f>
        <v/>
      </c>
      <c r="BQ943" s="41" t="str">
        <f>IF(AA943="Abundant","Estimated frequency within viewshed: Abundant (&gt;500).",IF(AA943="Common","Estimated frequency within viewshed: Common (101-500).",IF(AA943="Frequent","Estimated frequency within viewshed: Frequent (11-100).",IF(AA943="Occasional","Estimated frequency within viewshed: Occasional (6-10).",IF(AA943="Rare","Estimated frequency within viewshed: Rare (1-5).","")))))</f>
        <v/>
      </c>
      <c r="BR943" s="41" t="str">
        <f>IF(B943&lt;&gt;"",B943&amp;". ","")</f>
        <v/>
      </c>
      <c r="BS943" s="41" t="str">
        <f>IF(M943="Same individual","Tissue sample collected.",IF(M943="Same population","Tissue sample collected from another individual in the same population.",""))</f>
        <v/>
      </c>
      <c r="BT943" s="41" t="str">
        <f>IF(R943&lt;&gt;"","Seed sample collected from "&amp;R943&amp;" plants within the same population.","")</f>
        <v/>
      </c>
      <c r="BU943" s="41" t="str">
        <f>IF(AB943&lt;&gt;"",AB943&amp;". ","")</f>
        <v/>
      </c>
      <c r="BV943" s="41" t="str">
        <f>IF(AE943&lt;&gt;"","Landowner: "&amp;AE943&amp;".","")</f>
        <v/>
      </c>
      <c r="BW943" s="41" t="str">
        <f>IF(AF943&lt;&gt;"","Element Occurrence ID: "&amp;AF943&amp;".","")</f>
        <v/>
      </c>
      <c r="BX943" s="41" t="str">
        <f t="shared" si="156"/>
        <v/>
      </c>
      <c r="BY943" t="str">
        <f t="shared" si="157"/>
        <v/>
      </c>
      <c r="BZ943" s="41" t="str">
        <f t="shared" si="158"/>
        <v/>
      </c>
      <c r="CA943" t="str">
        <f t="shared" si="159"/>
        <v/>
      </c>
      <c r="CB943" s="41" t="str">
        <f>IF(AU943&lt;&gt;"","Area immediately surrounding specimen: "&amp;AU943&amp;".","")</f>
        <v/>
      </c>
      <c r="CC943" s="41" t="str">
        <f>IF(T943&lt;&gt;"","Habit: "&amp;T943&amp;".","")</f>
        <v/>
      </c>
      <c r="CD943" s="41" t="str">
        <f>IF(U943&lt;&gt;"","Life history habit: "&amp;U943&amp;".","")</f>
        <v/>
      </c>
      <c r="CE943" s="41" t="str">
        <f>IF(V943&lt;&gt;"","Graminoid habit: "&amp;V943&amp;".","")</f>
        <v/>
      </c>
      <c r="CF943" s="41" t="str">
        <f>IF(W943&lt;&gt;"","Flower color: "&amp;W943&amp;".","")</f>
        <v/>
      </c>
      <c r="CG943" s="41" t="str">
        <f>IF(X943&lt;&gt;"","Height in centimeters: "&amp;X943&amp;".","")</f>
        <v/>
      </c>
      <c r="CH943" s="41" t="str">
        <f>IF(Y943&lt;&gt;"",Y943&amp;".","")</f>
        <v/>
      </c>
      <c r="CI943" s="41" t="str">
        <f t="shared" si="160"/>
        <v/>
      </c>
      <c r="CJ943" t="str">
        <f t="shared" si="161"/>
        <v/>
      </c>
      <c r="CK943" s="41" t="str">
        <f>IF(T943&lt;&gt;"","''habit'':"&amp;"''"&amp;T943&amp;"'',","")</f>
        <v/>
      </c>
      <c r="CL943" s="41" t="str">
        <f>IF(U943&lt;&gt;"","''life cycle habit'':"&amp;"''"&amp;U943&amp;"'',","")</f>
        <v/>
      </c>
      <c r="CM943" s="41" t="str">
        <f>IF(V943&lt;&gt;"","''graminoidHabit'':"&amp;"''"&amp;V943&amp;"'',","")</f>
        <v/>
      </c>
      <c r="CN943" s="41" t="str">
        <f>IF(W943&lt;&gt;"","''flower color'':"&amp;"''"&amp;W943&amp;"'',","")</f>
        <v/>
      </c>
      <c r="CO943" s="41" t="str">
        <f>IF(X943&lt;&gt;"","''heightInCentimeters'':"&amp;X943&amp;",","")</f>
        <v/>
      </c>
      <c r="CP943" s="41" t="str">
        <f>IF(Y943&lt;&gt;"",Y943,"")</f>
        <v/>
      </c>
      <c r="CQ943" s="41" t="str">
        <f t="shared" si="162"/>
        <v/>
      </c>
      <c r="CR943" s="42" t="str">
        <f t="shared" si="163"/>
        <v/>
      </c>
      <c r="CS943" t="str">
        <f t="shared" si="164"/>
        <v/>
      </c>
      <c r="CT943" t="str">
        <f>IF(L943="Y","tissue","")</f>
        <v/>
      </c>
      <c r="CU943" t="str">
        <f>IF(L943="Y","in collection","")</f>
        <v/>
      </c>
      <c r="CV943" t="str">
        <f>IF(L943="Y","dessicated","")</f>
        <v/>
      </c>
    </row>
    <row r="944" spans="1:100" ht="16.5" x14ac:dyDescent="0.3">
      <c r="A944" s="7"/>
      <c r="B944" s="19"/>
      <c r="C944" s="19"/>
      <c r="D944" s="19"/>
      <c r="E944" s="19"/>
      <c r="F944" s="19"/>
      <c r="G944" s="10"/>
      <c r="H944" s="14"/>
      <c r="I944" s="19"/>
      <c r="J944" s="19"/>
      <c r="K944" s="10"/>
      <c r="L944" s="19"/>
      <c r="M944" s="19"/>
      <c r="N944" s="19"/>
      <c r="O944" s="19"/>
      <c r="P944" s="19"/>
      <c r="Q944" s="24"/>
      <c r="R944" s="14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29"/>
      <c r="AL944" s="29"/>
      <c r="AM944" s="7"/>
      <c r="AN944" s="7"/>
      <c r="AO944" s="7"/>
      <c r="AP944" s="19"/>
      <c r="AQ944" s="19"/>
      <c r="AR944" s="19"/>
      <c r="AS944" s="14"/>
      <c r="AT944" s="19"/>
      <c r="AU944" s="19"/>
      <c r="AV944" s="19"/>
      <c r="AW944" s="14"/>
      <c r="AX944" s="19"/>
      <c r="AY944" s="19"/>
      <c r="AZ944" s="19"/>
      <c r="BA944" s="19"/>
      <c r="BB944" s="19"/>
      <c r="BC944" s="19"/>
      <c r="BD944" s="19"/>
      <c r="BE944" s="19"/>
      <c r="BF944" s="14"/>
      <c r="BG944" s="35" t="str">
        <f>IF(BB944&lt;&gt;"","&lt;a href='https://www.inaturalist.org/observations/"&amp;BB944&amp;" 'target='_blank' style='color: blue'&gt;iNaturalist Record: "&amp;BB944&amp;"&lt;/a&gt; ","")</f>
        <v/>
      </c>
      <c r="BH944" s="36" t="str">
        <f>IF(AT944&lt;&gt;"",AT944&amp;". ","")</f>
        <v/>
      </c>
      <c r="BI944" s="36" t="str">
        <f>IF(AV944&lt;&gt;"","Land use/disturbance history: "&amp;AV944&amp;". ","")</f>
        <v/>
      </c>
      <c r="BJ944" s="36" t="str">
        <f>IF(AW944&lt;&gt;"","Slope in degrees: "&amp;AW944&amp;". ","")</f>
        <v/>
      </c>
      <c r="BK944" s="36" t="str">
        <f>IF(AX944&lt;&gt;"","Slope aspect: "&amp;AX944&amp;". ","")</f>
        <v/>
      </c>
      <c r="BL944" s="36" t="str">
        <f>IF(AY944&lt;&gt;"","Soil description: "&amp;AY944&amp;". ","")</f>
        <v/>
      </c>
      <c r="BM944" s="36" t="str">
        <f>IF(BA944&lt;&gt;"","Terrain: "&amp;BA944&amp;". ","")</f>
        <v/>
      </c>
      <c r="BN944" s="36" t="str">
        <f t="shared" si="154"/>
        <v/>
      </c>
      <c r="BO944" t="str">
        <f t="shared" si="155"/>
        <v/>
      </c>
      <c r="BP944" t="str">
        <f>IF(BD944&lt;&gt;"","Permit: "&amp;BD944,"")</f>
        <v/>
      </c>
      <c r="BQ944" s="41" t="str">
        <f>IF(AA944="Abundant","Estimated frequency within viewshed: Abundant (&gt;500).",IF(AA944="Common","Estimated frequency within viewshed: Common (101-500).",IF(AA944="Frequent","Estimated frequency within viewshed: Frequent (11-100).",IF(AA944="Occasional","Estimated frequency within viewshed: Occasional (6-10).",IF(AA944="Rare","Estimated frequency within viewshed: Rare (1-5).","")))))</f>
        <v/>
      </c>
      <c r="BR944" s="41" t="str">
        <f>IF(B944&lt;&gt;"",B944&amp;". ","")</f>
        <v/>
      </c>
      <c r="BS944" s="41" t="str">
        <f>IF(M944="Same individual","Tissue sample collected.",IF(M944="Same population","Tissue sample collected from another individual in the same population.",""))</f>
        <v/>
      </c>
      <c r="BT944" s="41" t="str">
        <f>IF(R944&lt;&gt;"","Seed sample collected from "&amp;R944&amp;" plants within the same population.","")</f>
        <v/>
      </c>
      <c r="BU944" s="41" t="str">
        <f>IF(AB944&lt;&gt;"",AB944&amp;". ","")</f>
        <v/>
      </c>
      <c r="BV944" s="41" t="str">
        <f>IF(AE944&lt;&gt;"","Landowner: "&amp;AE944&amp;".","")</f>
        <v/>
      </c>
      <c r="BW944" s="41" t="str">
        <f>IF(AF944&lt;&gt;"","Element Occurrence ID: "&amp;AF944&amp;".","")</f>
        <v/>
      </c>
      <c r="BX944" s="41" t="str">
        <f t="shared" si="156"/>
        <v/>
      </c>
      <c r="BY944" t="str">
        <f t="shared" si="157"/>
        <v/>
      </c>
      <c r="BZ944" s="41" t="str">
        <f t="shared" si="158"/>
        <v/>
      </c>
      <c r="CA944" t="str">
        <f t="shared" si="159"/>
        <v/>
      </c>
      <c r="CB944" s="41" t="str">
        <f>IF(AU944&lt;&gt;"","Area immediately surrounding specimen: "&amp;AU944&amp;".","")</f>
        <v/>
      </c>
      <c r="CC944" s="41" t="str">
        <f>IF(T944&lt;&gt;"","Habit: "&amp;T944&amp;".","")</f>
        <v/>
      </c>
      <c r="CD944" s="41" t="str">
        <f>IF(U944&lt;&gt;"","Life history habit: "&amp;U944&amp;".","")</f>
        <v/>
      </c>
      <c r="CE944" s="41" t="str">
        <f>IF(V944&lt;&gt;"","Graminoid habit: "&amp;V944&amp;".","")</f>
        <v/>
      </c>
      <c r="CF944" s="41" t="str">
        <f>IF(W944&lt;&gt;"","Flower color: "&amp;W944&amp;".","")</f>
        <v/>
      </c>
      <c r="CG944" s="41" t="str">
        <f>IF(X944&lt;&gt;"","Height in centimeters: "&amp;X944&amp;".","")</f>
        <v/>
      </c>
      <c r="CH944" s="41" t="str">
        <f>IF(Y944&lt;&gt;"",Y944&amp;".","")</f>
        <v/>
      </c>
      <c r="CI944" s="41" t="str">
        <f t="shared" si="160"/>
        <v/>
      </c>
      <c r="CJ944" t="str">
        <f t="shared" si="161"/>
        <v/>
      </c>
      <c r="CK944" s="41" t="str">
        <f>IF(T944&lt;&gt;"","''habit'':"&amp;"''"&amp;T944&amp;"'',","")</f>
        <v/>
      </c>
      <c r="CL944" s="41" t="str">
        <f>IF(U944&lt;&gt;"","''life cycle habit'':"&amp;"''"&amp;U944&amp;"'',","")</f>
        <v/>
      </c>
      <c r="CM944" s="41" t="str">
        <f>IF(V944&lt;&gt;"","''graminoidHabit'':"&amp;"''"&amp;V944&amp;"'',","")</f>
        <v/>
      </c>
      <c r="CN944" s="41" t="str">
        <f>IF(W944&lt;&gt;"","''flower color'':"&amp;"''"&amp;W944&amp;"'',","")</f>
        <v/>
      </c>
      <c r="CO944" s="41" t="str">
        <f>IF(X944&lt;&gt;"","''heightInCentimeters'':"&amp;X944&amp;",","")</f>
        <v/>
      </c>
      <c r="CP944" s="41" t="str">
        <f>IF(Y944&lt;&gt;"",Y944,"")</f>
        <v/>
      </c>
      <c r="CQ944" s="41" t="str">
        <f t="shared" si="162"/>
        <v/>
      </c>
      <c r="CR944" s="42" t="str">
        <f t="shared" si="163"/>
        <v/>
      </c>
      <c r="CS944" t="str">
        <f t="shared" si="164"/>
        <v/>
      </c>
      <c r="CT944" t="str">
        <f>IF(L944="Y","tissue","")</f>
        <v/>
      </c>
      <c r="CU944" t="str">
        <f>IF(L944="Y","in collection","")</f>
        <v/>
      </c>
      <c r="CV944" t="str">
        <f>IF(L944="Y","dessicated","")</f>
        <v/>
      </c>
    </row>
    <row r="945" spans="1:100" ht="16.5" x14ac:dyDescent="0.3">
      <c r="A945" s="7"/>
      <c r="B945" s="19"/>
      <c r="C945" s="19"/>
      <c r="D945" s="19"/>
      <c r="E945" s="19"/>
      <c r="F945" s="19"/>
      <c r="G945" s="10"/>
      <c r="H945" s="14"/>
      <c r="I945" s="19"/>
      <c r="J945" s="19"/>
      <c r="K945" s="10"/>
      <c r="L945" s="19"/>
      <c r="M945" s="19"/>
      <c r="N945" s="19"/>
      <c r="O945" s="19"/>
      <c r="P945" s="19"/>
      <c r="Q945" s="24"/>
      <c r="R945" s="14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29"/>
      <c r="AL945" s="29"/>
      <c r="AM945" s="7"/>
      <c r="AN945" s="7"/>
      <c r="AO945" s="7"/>
      <c r="AP945" s="19"/>
      <c r="AQ945" s="19"/>
      <c r="AR945" s="19"/>
      <c r="AS945" s="14"/>
      <c r="AT945" s="19"/>
      <c r="AU945" s="19"/>
      <c r="AV945" s="19"/>
      <c r="AW945" s="14"/>
      <c r="AX945" s="19"/>
      <c r="AY945" s="19"/>
      <c r="AZ945" s="19"/>
      <c r="BA945" s="19"/>
      <c r="BB945" s="19"/>
      <c r="BC945" s="19"/>
      <c r="BD945" s="19"/>
      <c r="BE945" s="19"/>
      <c r="BF945" s="14"/>
      <c r="BG945" s="35" t="str">
        <f>IF(BB945&lt;&gt;"","&lt;a href='https://www.inaturalist.org/observations/"&amp;BB945&amp;" 'target='_blank' style='color: blue'&gt;iNaturalist Record: "&amp;BB945&amp;"&lt;/a&gt; ","")</f>
        <v/>
      </c>
      <c r="BH945" s="36" t="str">
        <f>IF(AT945&lt;&gt;"",AT945&amp;". ","")</f>
        <v/>
      </c>
      <c r="BI945" s="36" t="str">
        <f>IF(AV945&lt;&gt;"","Land use/disturbance history: "&amp;AV945&amp;". ","")</f>
        <v/>
      </c>
      <c r="BJ945" s="36" t="str">
        <f>IF(AW945&lt;&gt;"","Slope in degrees: "&amp;AW945&amp;". ","")</f>
        <v/>
      </c>
      <c r="BK945" s="36" t="str">
        <f>IF(AX945&lt;&gt;"","Slope aspect: "&amp;AX945&amp;". ","")</f>
        <v/>
      </c>
      <c r="BL945" s="36" t="str">
        <f>IF(AY945&lt;&gt;"","Soil description: "&amp;AY945&amp;". ","")</f>
        <v/>
      </c>
      <c r="BM945" s="36" t="str">
        <f>IF(BA945&lt;&gt;"","Terrain: "&amp;BA945&amp;". ","")</f>
        <v/>
      </c>
      <c r="BN945" s="36" t="str">
        <f t="shared" si="154"/>
        <v/>
      </c>
      <c r="BO945" t="str">
        <f t="shared" si="155"/>
        <v/>
      </c>
      <c r="BP945" t="str">
        <f>IF(BD945&lt;&gt;"","Permit: "&amp;BD945,"")</f>
        <v/>
      </c>
      <c r="BQ945" s="41" t="str">
        <f>IF(AA945="Abundant","Estimated frequency within viewshed: Abundant (&gt;500).",IF(AA945="Common","Estimated frequency within viewshed: Common (101-500).",IF(AA945="Frequent","Estimated frequency within viewshed: Frequent (11-100).",IF(AA945="Occasional","Estimated frequency within viewshed: Occasional (6-10).",IF(AA945="Rare","Estimated frequency within viewshed: Rare (1-5).","")))))</f>
        <v/>
      </c>
      <c r="BR945" s="41" t="str">
        <f>IF(B945&lt;&gt;"",B945&amp;". ","")</f>
        <v/>
      </c>
      <c r="BS945" s="41" t="str">
        <f>IF(M945="Same individual","Tissue sample collected.",IF(M945="Same population","Tissue sample collected from another individual in the same population.",""))</f>
        <v/>
      </c>
      <c r="BT945" s="41" t="str">
        <f>IF(R945&lt;&gt;"","Seed sample collected from "&amp;R945&amp;" plants within the same population.","")</f>
        <v/>
      </c>
      <c r="BU945" s="41" t="str">
        <f>IF(AB945&lt;&gt;"",AB945&amp;". ","")</f>
        <v/>
      </c>
      <c r="BV945" s="41" t="str">
        <f>IF(AE945&lt;&gt;"","Landowner: "&amp;AE945&amp;".","")</f>
        <v/>
      </c>
      <c r="BW945" s="41" t="str">
        <f>IF(AF945&lt;&gt;"","Element Occurrence ID: "&amp;AF945&amp;".","")</f>
        <v/>
      </c>
      <c r="BX945" s="41" t="str">
        <f t="shared" si="156"/>
        <v/>
      </c>
      <c r="BY945" t="str">
        <f t="shared" si="157"/>
        <v/>
      </c>
      <c r="BZ945" s="41" t="str">
        <f t="shared" si="158"/>
        <v/>
      </c>
      <c r="CA945" t="str">
        <f t="shared" si="159"/>
        <v/>
      </c>
      <c r="CB945" s="41" t="str">
        <f>IF(AU945&lt;&gt;"","Area immediately surrounding specimen: "&amp;AU945&amp;".","")</f>
        <v/>
      </c>
      <c r="CC945" s="41" t="str">
        <f>IF(T945&lt;&gt;"","Habit: "&amp;T945&amp;".","")</f>
        <v/>
      </c>
      <c r="CD945" s="41" t="str">
        <f>IF(U945&lt;&gt;"","Life history habit: "&amp;U945&amp;".","")</f>
        <v/>
      </c>
      <c r="CE945" s="41" t="str">
        <f>IF(V945&lt;&gt;"","Graminoid habit: "&amp;V945&amp;".","")</f>
        <v/>
      </c>
      <c r="CF945" s="41" t="str">
        <f>IF(W945&lt;&gt;"","Flower color: "&amp;W945&amp;".","")</f>
        <v/>
      </c>
      <c r="CG945" s="41" t="str">
        <f>IF(X945&lt;&gt;"","Height in centimeters: "&amp;X945&amp;".","")</f>
        <v/>
      </c>
      <c r="CH945" s="41" t="str">
        <f>IF(Y945&lt;&gt;"",Y945&amp;".","")</f>
        <v/>
      </c>
      <c r="CI945" s="41" t="str">
        <f t="shared" si="160"/>
        <v/>
      </c>
      <c r="CJ945" t="str">
        <f t="shared" si="161"/>
        <v/>
      </c>
      <c r="CK945" s="41" t="str">
        <f>IF(T945&lt;&gt;"","''habit'':"&amp;"''"&amp;T945&amp;"'',","")</f>
        <v/>
      </c>
      <c r="CL945" s="41" t="str">
        <f>IF(U945&lt;&gt;"","''life cycle habit'':"&amp;"''"&amp;U945&amp;"'',","")</f>
        <v/>
      </c>
      <c r="CM945" s="41" t="str">
        <f>IF(V945&lt;&gt;"","''graminoidHabit'':"&amp;"''"&amp;V945&amp;"'',","")</f>
        <v/>
      </c>
      <c r="CN945" s="41" t="str">
        <f>IF(W945&lt;&gt;"","''flower color'':"&amp;"''"&amp;W945&amp;"'',","")</f>
        <v/>
      </c>
      <c r="CO945" s="41" t="str">
        <f>IF(X945&lt;&gt;"","''heightInCentimeters'':"&amp;X945&amp;",","")</f>
        <v/>
      </c>
      <c r="CP945" s="41" t="str">
        <f>IF(Y945&lt;&gt;"",Y945,"")</f>
        <v/>
      </c>
      <c r="CQ945" s="41" t="str">
        <f t="shared" si="162"/>
        <v/>
      </c>
      <c r="CR945" s="42" t="str">
        <f t="shared" si="163"/>
        <v/>
      </c>
      <c r="CS945" t="str">
        <f t="shared" si="164"/>
        <v/>
      </c>
      <c r="CT945" t="str">
        <f>IF(L945="Y","tissue","")</f>
        <v/>
      </c>
      <c r="CU945" t="str">
        <f>IF(L945="Y","in collection","")</f>
        <v/>
      </c>
      <c r="CV945" t="str">
        <f>IF(L945="Y","dessicated","")</f>
        <v/>
      </c>
    </row>
    <row r="946" spans="1:100" ht="16.5" x14ac:dyDescent="0.3">
      <c r="A946" s="7"/>
      <c r="B946" s="19"/>
      <c r="C946" s="19"/>
      <c r="D946" s="19"/>
      <c r="E946" s="19"/>
      <c r="F946" s="19"/>
      <c r="G946" s="10"/>
      <c r="H946" s="14"/>
      <c r="I946" s="19"/>
      <c r="J946" s="19"/>
      <c r="K946" s="10"/>
      <c r="L946" s="19"/>
      <c r="M946" s="19"/>
      <c r="N946" s="19"/>
      <c r="O946" s="19"/>
      <c r="P946" s="19"/>
      <c r="Q946" s="24"/>
      <c r="R946" s="14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29"/>
      <c r="AL946" s="29"/>
      <c r="AM946" s="7"/>
      <c r="AN946" s="7"/>
      <c r="AO946" s="7"/>
      <c r="AP946" s="19"/>
      <c r="AQ946" s="19"/>
      <c r="AR946" s="19"/>
      <c r="AS946" s="14"/>
      <c r="AT946" s="19"/>
      <c r="AU946" s="19"/>
      <c r="AV946" s="19"/>
      <c r="AW946" s="14"/>
      <c r="AX946" s="19"/>
      <c r="AY946" s="19"/>
      <c r="AZ946" s="19"/>
      <c r="BA946" s="19"/>
      <c r="BB946" s="19"/>
      <c r="BC946" s="19"/>
      <c r="BD946" s="19"/>
      <c r="BE946" s="19"/>
      <c r="BF946" s="14"/>
      <c r="BG946" s="35" t="str">
        <f>IF(BB946&lt;&gt;"","&lt;a href='https://www.inaturalist.org/observations/"&amp;BB946&amp;" 'target='_blank' style='color: blue'&gt;iNaturalist Record: "&amp;BB946&amp;"&lt;/a&gt; ","")</f>
        <v/>
      </c>
      <c r="BH946" s="36" t="str">
        <f>IF(AT946&lt;&gt;"",AT946&amp;". ","")</f>
        <v/>
      </c>
      <c r="BI946" s="36" t="str">
        <f>IF(AV946&lt;&gt;"","Land use/disturbance history: "&amp;AV946&amp;". ","")</f>
        <v/>
      </c>
      <c r="BJ946" s="36" t="str">
        <f>IF(AW946&lt;&gt;"","Slope in degrees: "&amp;AW946&amp;". ","")</f>
        <v/>
      </c>
      <c r="BK946" s="36" t="str">
        <f>IF(AX946&lt;&gt;"","Slope aspect: "&amp;AX946&amp;". ","")</f>
        <v/>
      </c>
      <c r="BL946" s="36" t="str">
        <f>IF(AY946&lt;&gt;"","Soil description: "&amp;AY946&amp;". ","")</f>
        <v/>
      </c>
      <c r="BM946" s="36" t="str">
        <f>IF(BA946&lt;&gt;"","Terrain: "&amp;BA946&amp;". ","")</f>
        <v/>
      </c>
      <c r="BN946" s="36" t="str">
        <f t="shared" si="154"/>
        <v/>
      </c>
      <c r="BO946" t="str">
        <f t="shared" si="155"/>
        <v/>
      </c>
      <c r="BP946" t="str">
        <f>IF(BD946&lt;&gt;"","Permit: "&amp;BD946,"")</f>
        <v/>
      </c>
      <c r="BQ946" s="41" t="str">
        <f>IF(AA946="Abundant","Estimated frequency within viewshed: Abundant (&gt;500).",IF(AA946="Common","Estimated frequency within viewshed: Common (101-500).",IF(AA946="Frequent","Estimated frequency within viewshed: Frequent (11-100).",IF(AA946="Occasional","Estimated frequency within viewshed: Occasional (6-10).",IF(AA946="Rare","Estimated frequency within viewshed: Rare (1-5).","")))))</f>
        <v/>
      </c>
      <c r="BR946" s="41" t="str">
        <f>IF(B946&lt;&gt;"",B946&amp;". ","")</f>
        <v/>
      </c>
      <c r="BS946" s="41" t="str">
        <f>IF(M946="Same individual","Tissue sample collected.",IF(M946="Same population","Tissue sample collected from another individual in the same population.",""))</f>
        <v/>
      </c>
      <c r="BT946" s="41" t="str">
        <f>IF(R946&lt;&gt;"","Seed sample collected from "&amp;R946&amp;" plants within the same population.","")</f>
        <v/>
      </c>
      <c r="BU946" s="41" t="str">
        <f>IF(AB946&lt;&gt;"",AB946&amp;". ","")</f>
        <v/>
      </c>
      <c r="BV946" s="41" t="str">
        <f>IF(AE946&lt;&gt;"","Landowner: "&amp;AE946&amp;".","")</f>
        <v/>
      </c>
      <c r="BW946" s="41" t="str">
        <f>IF(AF946&lt;&gt;"","Element Occurrence ID: "&amp;AF946&amp;".","")</f>
        <v/>
      </c>
      <c r="BX946" s="41" t="str">
        <f t="shared" si="156"/>
        <v/>
      </c>
      <c r="BY946" t="str">
        <f t="shared" si="157"/>
        <v/>
      </c>
      <c r="BZ946" s="41" t="str">
        <f t="shared" si="158"/>
        <v/>
      </c>
      <c r="CA946" t="str">
        <f t="shared" si="159"/>
        <v/>
      </c>
      <c r="CB946" s="41" t="str">
        <f>IF(AU946&lt;&gt;"","Area immediately surrounding specimen: "&amp;AU946&amp;".","")</f>
        <v/>
      </c>
      <c r="CC946" s="41" t="str">
        <f>IF(T946&lt;&gt;"","Habit: "&amp;T946&amp;".","")</f>
        <v/>
      </c>
      <c r="CD946" s="41" t="str">
        <f>IF(U946&lt;&gt;"","Life history habit: "&amp;U946&amp;".","")</f>
        <v/>
      </c>
      <c r="CE946" s="41" t="str">
        <f>IF(V946&lt;&gt;"","Graminoid habit: "&amp;V946&amp;".","")</f>
        <v/>
      </c>
      <c r="CF946" s="41" t="str">
        <f>IF(W946&lt;&gt;"","Flower color: "&amp;W946&amp;".","")</f>
        <v/>
      </c>
      <c r="CG946" s="41" t="str">
        <f>IF(X946&lt;&gt;"","Height in centimeters: "&amp;X946&amp;".","")</f>
        <v/>
      </c>
      <c r="CH946" s="41" t="str">
        <f>IF(Y946&lt;&gt;"",Y946&amp;".","")</f>
        <v/>
      </c>
      <c r="CI946" s="41" t="str">
        <f t="shared" si="160"/>
        <v/>
      </c>
      <c r="CJ946" t="str">
        <f t="shared" si="161"/>
        <v/>
      </c>
      <c r="CK946" s="41" t="str">
        <f>IF(T946&lt;&gt;"","''habit'':"&amp;"''"&amp;T946&amp;"'',","")</f>
        <v/>
      </c>
      <c r="CL946" s="41" t="str">
        <f>IF(U946&lt;&gt;"","''life cycle habit'':"&amp;"''"&amp;U946&amp;"'',","")</f>
        <v/>
      </c>
      <c r="CM946" s="41" t="str">
        <f>IF(V946&lt;&gt;"","''graminoidHabit'':"&amp;"''"&amp;V946&amp;"'',","")</f>
        <v/>
      </c>
      <c r="CN946" s="41" t="str">
        <f>IF(W946&lt;&gt;"","''flower color'':"&amp;"''"&amp;W946&amp;"'',","")</f>
        <v/>
      </c>
      <c r="CO946" s="41" t="str">
        <f>IF(X946&lt;&gt;"","''heightInCentimeters'':"&amp;X946&amp;",","")</f>
        <v/>
      </c>
      <c r="CP946" s="41" t="str">
        <f>IF(Y946&lt;&gt;"",Y946,"")</f>
        <v/>
      </c>
      <c r="CQ946" s="41" t="str">
        <f t="shared" si="162"/>
        <v/>
      </c>
      <c r="CR946" s="42" t="str">
        <f t="shared" si="163"/>
        <v/>
      </c>
      <c r="CS946" t="str">
        <f t="shared" si="164"/>
        <v/>
      </c>
      <c r="CT946" t="str">
        <f>IF(L946="Y","tissue","")</f>
        <v/>
      </c>
      <c r="CU946" t="str">
        <f>IF(L946="Y","in collection","")</f>
        <v/>
      </c>
      <c r="CV946" t="str">
        <f>IF(L946="Y","dessicated","")</f>
        <v/>
      </c>
    </row>
    <row r="947" spans="1:100" ht="16.5" x14ac:dyDescent="0.3">
      <c r="A947" s="7"/>
      <c r="B947" s="19"/>
      <c r="C947" s="19"/>
      <c r="D947" s="19"/>
      <c r="E947" s="19"/>
      <c r="F947" s="19"/>
      <c r="G947" s="10"/>
      <c r="H947" s="14"/>
      <c r="I947" s="19"/>
      <c r="J947" s="19"/>
      <c r="K947" s="10"/>
      <c r="L947" s="19"/>
      <c r="M947" s="19"/>
      <c r="N947" s="19"/>
      <c r="O947" s="19"/>
      <c r="P947" s="19"/>
      <c r="Q947" s="24"/>
      <c r="R947" s="14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29"/>
      <c r="AL947" s="29"/>
      <c r="AM947" s="7"/>
      <c r="AN947" s="7"/>
      <c r="AO947" s="7"/>
      <c r="AP947" s="19"/>
      <c r="AQ947" s="19"/>
      <c r="AR947" s="19"/>
      <c r="AS947" s="14"/>
      <c r="AT947" s="19"/>
      <c r="AU947" s="19"/>
      <c r="AV947" s="19"/>
      <c r="AW947" s="14"/>
      <c r="AX947" s="19"/>
      <c r="AY947" s="19"/>
      <c r="AZ947" s="19"/>
      <c r="BA947" s="19"/>
      <c r="BB947" s="19"/>
      <c r="BC947" s="19"/>
      <c r="BD947" s="19"/>
      <c r="BE947" s="19"/>
      <c r="BF947" s="14"/>
      <c r="BG947" s="35" t="str">
        <f>IF(BB947&lt;&gt;"","&lt;a href='https://www.inaturalist.org/observations/"&amp;BB947&amp;" 'target='_blank' style='color: blue'&gt;iNaturalist Record: "&amp;BB947&amp;"&lt;/a&gt; ","")</f>
        <v/>
      </c>
      <c r="BH947" s="36" t="str">
        <f>IF(AT947&lt;&gt;"",AT947&amp;". ","")</f>
        <v/>
      </c>
      <c r="BI947" s="36" t="str">
        <f>IF(AV947&lt;&gt;"","Land use/disturbance history: "&amp;AV947&amp;". ","")</f>
        <v/>
      </c>
      <c r="BJ947" s="36" t="str">
        <f>IF(AW947&lt;&gt;"","Slope in degrees: "&amp;AW947&amp;". ","")</f>
        <v/>
      </c>
      <c r="BK947" s="36" t="str">
        <f>IF(AX947&lt;&gt;"","Slope aspect: "&amp;AX947&amp;". ","")</f>
        <v/>
      </c>
      <c r="BL947" s="36" t="str">
        <f>IF(AY947&lt;&gt;"","Soil description: "&amp;AY947&amp;". ","")</f>
        <v/>
      </c>
      <c r="BM947" s="36" t="str">
        <f>IF(BA947&lt;&gt;"","Terrain: "&amp;BA947&amp;". ","")</f>
        <v/>
      </c>
      <c r="BN947" s="36" t="str">
        <f t="shared" si="154"/>
        <v/>
      </c>
      <c r="BO947" t="str">
        <f t="shared" si="155"/>
        <v/>
      </c>
      <c r="BP947" t="str">
        <f>IF(BD947&lt;&gt;"","Permit: "&amp;BD947,"")</f>
        <v/>
      </c>
      <c r="BQ947" s="41" t="str">
        <f>IF(AA947="Abundant","Estimated frequency within viewshed: Abundant (&gt;500).",IF(AA947="Common","Estimated frequency within viewshed: Common (101-500).",IF(AA947="Frequent","Estimated frequency within viewshed: Frequent (11-100).",IF(AA947="Occasional","Estimated frequency within viewshed: Occasional (6-10).",IF(AA947="Rare","Estimated frequency within viewshed: Rare (1-5).","")))))</f>
        <v/>
      </c>
      <c r="BR947" s="41" t="str">
        <f>IF(B947&lt;&gt;"",B947&amp;". ","")</f>
        <v/>
      </c>
      <c r="BS947" s="41" t="str">
        <f>IF(M947="Same individual","Tissue sample collected.",IF(M947="Same population","Tissue sample collected from another individual in the same population.",""))</f>
        <v/>
      </c>
      <c r="BT947" s="41" t="str">
        <f>IF(R947&lt;&gt;"","Seed sample collected from "&amp;R947&amp;" plants within the same population.","")</f>
        <v/>
      </c>
      <c r="BU947" s="41" t="str">
        <f>IF(AB947&lt;&gt;"",AB947&amp;". ","")</f>
        <v/>
      </c>
      <c r="BV947" s="41" t="str">
        <f>IF(AE947&lt;&gt;"","Landowner: "&amp;AE947&amp;".","")</f>
        <v/>
      </c>
      <c r="BW947" s="41" t="str">
        <f>IF(AF947&lt;&gt;"","Element Occurrence ID: "&amp;AF947&amp;".","")</f>
        <v/>
      </c>
      <c r="BX947" s="41" t="str">
        <f t="shared" si="156"/>
        <v/>
      </c>
      <c r="BY947" t="str">
        <f t="shared" si="157"/>
        <v/>
      </c>
      <c r="BZ947" s="41" t="str">
        <f t="shared" si="158"/>
        <v/>
      </c>
      <c r="CA947" t="str">
        <f t="shared" si="159"/>
        <v/>
      </c>
      <c r="CB947" s="41" t="str">
        <f>IF(AU947&lt;&gt;"","Area immediately surrounding specimen: "&amp;AU947&amp;".","")</f>
        <v/>
      </c>
      <c r="CC947" s="41" t="str">
        <f>IF(T947&lt;&gt;"","Habit: "&amp;T947&amp;".","")</f>
        <v/>
      </c>
      <c r="CD947" s="41" t="str">
        <f>IF(U947&lt;&gt;"","Life history habit: "&amp;U947&amp;".","")</f>
        <v/>
      </c>
      <c r="CE947" s="41" t="str">
        <f>IF(V947&lt;&gt;"","Graminoid habit: "&amp;V947&amp;".","")</f>
        <v/>
      </c>
      <c r="CF947" s="41" t="str">
        <f>IF(W947&lt;&gt;"","Flower color: "&amp;W947&amp;".","")</f>
        <v/>
      </c>
      <c r="CG947" s="41" t="str">
        <f>IF(X947&lt;&gt;"","Height in centimeters: "&amp;X947&amp;".","")</f>
        <v/>
      </c>
      <c r="CH947" s="41" t="str">
        <f>IF(Y947&lt;&gt;"",Y947&amp;".","")</f>
        <v/>
      </c>
      <c r="CI947" s="41" t="str">
        <f t="shared" si="160"/>
        <v/>
      </c>
      <c r="CJ947" t="str">
        <f t="shared" si="161"/>
        <v/>
      </c>
      <c r="CK947" s="41" t="str">
        <f>IF(T947&lt;&gt;"","''habit'':"&amp;"''"&amp;T947&amp;"'',","")</f>
        <v/>
      </c>
      <c r="CL947" s="41" t="str">
        <f>IF(U947&lt;&gt;"","''life cycle habit'':"&amp;"''"&amp;U947&amp;"'',","")</f>
        <v/>
      </c>
      <c r="CM947" s="41" t="str">
        <f>IF(V947&lt;&gt;"","''graminoidHabit'':"&amp;"''"&amp;V947&amp;"'',","")</f>
        <v/>
      </c>
      <c r="CN947" s="41" t="str">
        <f>IF(W947&lt;&gt;"","''flower color'':"&amp;"''"&amp;W947&amp;"'',","")</f>
        <v/>
      </c>
      <c r="CO947" s="41" t="str">
        <f>IF(X947&lt;&gt;"","''heightInCentimeters'':"&amp;X947&amp;",","")</f>
        <v/>
      </c>
      <c r="CP947" s="41" t="str">
        <f>IF(Y947&lt;&gt;"",Y947,"")</f>
        <v/>
      </c>
      <c r="CQ947" s="41" t="str">
        <f t="shared" si="162"/>
        <v/>
      </c>
      <c r="CR947" s="42" t="str">
        <f t="shared" si="163"/>
        <v/>
      </c>
      <c r="CS947" t="str">
        <f t="shared" si="164"/>
        <v/>
      </c>
      <c r="CT947" t="str">
        <f>IF(L947="Y","tissue","")</f>
        <v/>
      </c>
      <c r="CU947" t="str">
        <f>IF(L947="Y","in collection","")</f>
        <v/>
      </c>
      <c r="CV947" t="str">
        <f>IF(L947="Y","dessicated","")</f>
        <v/>
      </c>
    </row>
    <row r="948" spans="1:100" ht="16.5" x14ac:dyDescent="0.3">
      <c r="A948" s="7"/>
      <c r="B948" s="19"/>
      <c r="C948" s="19"/>
      <c r="D948" s="19"/>
      <c r="E948" s="19"/>
      <c r="F948" s="19"/>
      <c r="G948" s="10"/>
      <c r="H948" s="14"/>
      <c r="I948" s="19"/>
      <c r="J948" s="19"/>
      <c r="K948" s="10"/>
      <c r="L948" s="19"/>
      <c r="M948" s="19"/>
      <c r="N948" s="19"/>
      <c r="O948" s="19"/>
      <c r="P948" s="19"/>
      <c r="Q948" s="24"/>
      <c r="R948" s="14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29"/>
      <c r="AL948" s="29"/>
      <c r="AM948" s="7"/>
      <c r="AN948" s="7"/>
      <c r="AO948" s="7"/>
      <c r="AP948" s="19"/>
      <c r="AQ948" s="19"/>
      <c r="AR948" s="19"/>
      <c r="AS948" s="14"/>
      <c r="AT948" s="19"/>
      <c r="AU948" s="19"/>
      <c r="AV948" s="19"/>
      <c r="AW948" s="14"/>
      <c r="AX948" s="19"/>
      <c r="AY948" s="19"/>
      <c r="AZ948" s="19"/>
      <c r="BA948" s="19"/>
      <c r="BB948" s="19"/>
      <c r="BC948" s="19"/>
      <c r="BD948" s="19"/>
      <c r="BE948" s="19"/>
      <c r="BF948" s="14"/>
      <c r="BG948" s="35" t="str">
        <f>IF(BB948&lt;&gt;"","&lt;a href='https://www.inaturalist.org/observations/"&amp;BB948&amp;" 'target='_blank' style='color: blue'&gt;iNaturalist Record: "&amp;BB948&amp;"&lt;/a&gt; ","")</f>
        <v/>
      </c>
      <c r="BH948" s="36" t="str">
        <f>IF(AT948&lt;&gt;"",AT948&amp;". ","")</f>
        <v/>
      </c>
      <c r="BI948" s="36" t="str">
        <f>IF(AV948&lt;&gt;"","Land use/disturbance history: "&amp;AV948&amp;". ","")</f>
        <v/>
      </c>
      <c r="BJ948" s="36" t="str">
        <f>IF(AW948&lt;&gt;"","Slope in degrees: "&amp;AW948&amp;". ","")</f>
        <v/>
      </c>
      <c r="BK948" s="36" t="str">
        <f>IF(AX948&lt;&gt;"","Slope aspect: "&amp;AX948&amp;". ","")</f>
        <v/>
      </c>
      <c r="BL948" s="36" t="str">
        <f>IF(AY948&lt;&gt;"","Soil description: "&amp;AY948&amp;". ","")</f>
        <v/>
      </c>
      <c r="BM948" s="36" t="str">
        <f>IF(BA948&lt;&gt;"","Terrain: "&amp;BA948&amp;". ","")</f>
        <v/>
      </c>
      <c r="BN948" s="36" t="str">
        <f t="shared" si="154"/>
        <v/>
      </c>
      <c r="BO948" t="str">
        <f t="shared" si="155"/>
        <v/>
      </c>
      <c r="BP948" t="str">
        <f>IF(BD948&lt;&gt;"","Permit: "&amp;BD948,"")</f>
        <v/>
      </c>
      <c r="BQ948" s="41" t="str">
        <f>IF(AA948="Abundant","Estimated frequency within viewshed: Abundant (&gt;500).",IF(AA948="Common","Estimated frequency within viewshed: Common (101-500).",IF(AA948="Frequent","Estimated frequency within viewshed: Frequent (11-100).",IF(AA948="Occasional","Estimated frequency within viewshed: Occasional (6-10).",IF(AA948="Rare","Estimated frequency within viewshed: Rare (1-5).","")))))</f>
        <v/>
      </c>
      <c r="BR948" s="41" t="str">
        <f>IF(B948&lt;&gt;"",B948&amp;". ","")</f>
        <v/>
      </c>
      <c r="BS948" s="41" t="str">
        <f>IF(M948="Same individual","Tissue sample collected.",IF(M948="Same population","Tissue sample collected from another individual in the same population.",""))</f>
        <v/>
      </c>
      <c r="BT948" s="41" t="str">
        <f>IF(R948&lt;&gt;"","Seed sample collected from "&amp;R948&amp;" plants within the same population.","")</f>
        <v/>
      </c>
      <c r="BU948" s="41" t="str">
        <f>IF(AB948&lt;&gt;"",AB948&amp;". ","")</f>
        <v/>
      </c>
      <c r="BV948" s="41" t="str">
        <f>IF(AE948&lt;&gt;"","Landowner: "&amp;AE948&amp;".","")</f>
        <v/>
      </c>
      <c r="BW948" s="41" t="str">
        <f>IF(AF948&lt;&gt;"","Element Occurrence ID: "&amp;AF948&amp;".","")</f>
        <v/>
      </c>
      <c r="BX948" s="41" t="str">
        <f t="shared" si="156"/>
        <v/>
      </c>
      <c r="BY948" t="str">
        <f t="shared" si="157"/>
        <v/>
      </c>
      <c r="BZ948" s="41" t="str">
        <f t="shared" si="158"/>
        <v/>
      </c>
      <c r="CA948" t="str">
        <f t="shared" si="159"/>
        <v/>
      </c>
      <c r="CB948" s="41" t="str">
        <f>IF(AU948&lt;&gt;"","Area immediately surrounding specimen: "&amp;AU948&amp;".","")</f>
        <v/>
      </c>
      <c r="CC948" s="41" t="str">
        <f>IF(T948&lt;&gt;"","Habit: "&amp;T948&amp;".","")</f>
        <v/>
      </c>
      <c r="CD948" s="41" t="str">
        <f>IF(U948&lt;&gt;"","Life history habit: "&amp;U948&amp;".","")</f>
        <v/>
      </c>
      <c r="CE948" s="41" t="str">
        <f>IF(V948&lt;&gt;"","Graminoid habit: "&amp;V948&amp;".","")</f>
        <v/>
      </c>
      <c r="CF948" s="41" t="str">
        <f>IF(W948&lt;&gt;"","Flower color: "&amp;W948&amp;".","")</f>
        <v/>
      </c>
      <c r="CG948" s="41" t="str">
        <f>IF(X948&lt;&gt;"","Height in centimeters: "&amp;X948&amp;".","")</f>
        <v/>
      </c>
      <c r="CH948" s="41" t="str">
        <f>IF(Y948&lt;&gt;"",Y948&amp;".","")</f>
        <v/>
      </c>
      <c r="CI948" s="41" t="str">
        <f t="shared" si="160"/>
        <v/>
      </c>
      <c r="CJ948" t="str">
        <f t="shared" si="161"/>
        <v/>
      </c>
      <c r="CK948" s="41" t="str">
        <f>IF(T948&lt;&gt;"","''habit'':"&amp;"''"&amp;T948&amp;"'',","")</f>
        <v/>
      </c>
      <c r="CL948" s="41" t="str">
        <f>IF(U948&lt;&gt;"","''life cycle habit'':"&amp;"''"&amp;U948&amp;"'',","")</f>
        <v/>
      </c>
      <c r="CM948" s="41" t="str">
        <f>IF(V948&lt;&gt;"","''graminoidHabit'':"&amp;"''"&amp;V948&amp;"'',","")</f>
        <v/>
      </c>
      <c r="CN948" s="41" t="str">
        <f>IF(W948&lt;&gt;"","''flower color'':"&amp;"''"&amp;W948&amp;"'',","")</f>
        <v/>
      </c>
      <c r="CO948" s="41" t="str">
        <f>IF(X948&lt;&gt;"","''heightInCentimeters'':"&amp;X948&amp;",","")</f>
        <v/>
      </c>
      <c r="CP948" s="41" t="str">
        <f>IF(Y948&lt;&gt;"",Y948,"")</f>
        <v/>
      </c>
      <c r="CQ948" s="41" t="str">
        <f t="shared" si="162"/>
        <v/>
      </c>
      <c r="CR948" s="42" t="str">
        <f t="shared" si="163"/>
        <v/>
      </c>
      <c r="CS948" t="str">
        <f t="shared" si="164"/>
        <v/>
      </c>
      <c r="CT948" t="str">
        <f>IF(L948="Y","tissue","")</f>
        <v/>
      </c>
      <c r="CU948" t="str">
        <f>IF(L948="Y","in collection","")</f>
        <v/>
      </c>
      <c r="CV948" t="str">
        <f>IF(L948="Y","dessicated","")</f>
        <v/>
      </c>
    </row>
    <row r="949" spans="1:100" ht="16.5" x14ac:dyDescent="0.3">
      <c r="A949" s="7"/>
      <c r="B949" s="19"/>
      <c r="C949" s="19"/>
      <c r="D949" s="19"/>
      <c r="E949" s="19"/>
      <c r="F949" s="19"/>
      <c r="G949" s="10"/>
      <c r="H949" s="14"/>
      <c r="I949" s="19"/>
      <c r="J949" s="19"/>
      <c r="K949" s="10"/>
      <c r="L949" s="19"/>
      <c r="M949" s="19"/>
      <c r="N949" s="19"/>
      <c r="O949" s="19"/>
      <c r="P949" s="19"/>
      <c r="Q949" s="24"/>
      <c r="R949" s="14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29"/>
      <c r="AL949" s="29"/>
      <c r="AM949" s="7"/>
      <c r="AN949" s="7"/>
      <c r="AO949" s="7"/>
      <c r="AP949" s="19"/>
      <c r="AQ949" s="19"/>
      <c r="AR949" s="19"/>
      <c r="AS949" s="14"/>
      <c r="AT949" s="19"/>
      <c r="AU949" s="19"/>
      <c r="AV949" s="19"/>
      <c r="AW949" s="14"/>
      <c r="AX949" s="19"/>
      <c r="AY949" s="19"/>
      <c r="AZ949" s="19"/>
      <c r="BA949" s="19"/>
      <c r="BB949" s="19"/>
      <c r="BC949" s="19"/>
      <c r="BD949" s="19"/>
      <c r="BE949" s="19"/>
      <c r="BF949" s="14"/>
      <c r="BG949" s="35" t="str">
        <f>IF(BB949&lt;&gt;"","&lt;a href='https://www.inaturalist.org/observations/"&amp;BB949&amp;" 'target='_blank' style='color: blue'&gt;iNaturalist Record: "&amp;BB949&amp;"&lt;/a&gt; ","")</f>
        <v/>
      </c>
      <c r="BH949" s="36" t="str">
        <f>IF(AT949&lt;&gt;"",AT949&amp;". ","")</f>
        <v/>
      </c>
      <c r="BI949" s="36" t="str">
        <f>IF(AV949&lt;&gt;"","Land use/disturbance history: "&amp;AV949&amp;". ","")</f>
        <v/>
      </c>
      <c r="BJ949" s="36" t="str">
        <f>IF(AW949&lt;&gt;"","Slope in degrees: "&amp;AW949&amp;". ","")</f>
        <v/>
      </c>
      <c r="BK949" s="36" t="str">
        <f>IF(AX949&lt;&gt;"","Slope aspect: "&amp;AX949&amp;". ","")</f>
        <v/>
      </c>
      <c r="BL949" s="36" t="str">
        <f>IF(AY949&lt;&gt;"","Soil description: "&amp;AY949&amp;". ","")</f>
        <v/>
      </c>
      <c r="BM949" s="36" t="str">
        <f>IF(BA949&lt;&gt;"","Terrain: "&amp;BA949&amp;". ","")</f>
        <v/>
      </c>
      <c r="BN949" s="36" t="str">
        <f t="shared" si="154"/>
        <v/>
      </c>
      <c r="BO949" t="str">
        <f t="shared" si="155"/>
        <v/>
      </c>
      <c r="BP949" t="str">
        <f>IF(BD949&lt;&gt;"","Permit: "&amp;BD949,"")</f>
        <v/>
      </c>
      <c r="BQ949" s="41" t="str">
        <f>IF(AA949="Abundant","Estimated frequency within viewshed: Abundant (&gt;500).",IF(AA949="Common","Estimated frequency within viewshed: Common (101-500).",IF(AA949="Frequent","Estimated frequency within viewshed: Frequent (11-100).",IF(AA949="Occasional","Estimated frequency within viewshed: Occasional (6-10).",IF(AA949="Rare","Estimated frequency within viewshed: Rare (1-5).","")))))</f>
        <v/>
      </c>
      <c r="BR949" s="41" t="str">
        <f>IF(B949&lt;&gt;"",B949&amp;". ","")</f>
        <v/>
      </c>
      <c r="BS949" s="41" t="str">
        <f>IF(M949="Same individual","Tissue sample collected.",IF(M949="Same population","Tissue sample collected from another individual in the same population.",""))</f>
        <v/>
      </c>
      <c r="BT949" s="41" t="str">
        <f>IF(R949&lt;&gt;"","Seed sample collected from "&amp;R949&amp;" plants within the same population.","")</f>
        <v/>
      </c>
      <c r="BU949" s="41" t="str">
        <f>IF(AB949&lt;&gt;"",AB949&amp;". ","")</f>
        <v/>
      </c>
      <c r="BV949" s="41" t="str">
        <f>IF(AE949&lt;&gt;"","Landowner: "&amp;AE949&amp;".","")</f>
        <v/>
      </c>
      <c r="BW949" s="41" t="str">
        <f>IF(AF949&lt;&gt;"","Element Occurrence ID: "&amp;AF949&amp;".","")</f>
        <v/>
      </c>
      <c r="BX949" s="41" t="str">
        <f t="shared" si="156"/>
        <v/>
      </c>
      <c r="BY949" t="str">
        <f t="shared" si="157"/>
        <v/>
      </c>
      <c r="BZ949" s="41" t="str">
        <f t="shared" si="158"/>
        <v/>
      </c>
      <c r="CA949" t="str">
        <f t="shared" si="159"/>
        <v/>
      </c>
      <c r="CB949" s="41" t="str">
        <f>IF(AU949&lt;&gt;"","Area immediately surrounding specimen: "&amp;AU949&amp;".","")</f>
        <v/>
      </c>
      <c r="CC949" s="41" t="str">
        <f>IF(T949&lt;&gt;"","Habit: "&amp;T949&amp;".","")</f>
        <v/>
      </c>
      <c r="CD949" s="41" t="str">
        <f>IF(U949&lt;&gt;"","Life history habit: "&amp;U949&amp;".","")</f>
        <v/>
      </c>
      <c r="CE949" s="41" t="str">
        <f>IF(V949&lt;&gt;"","Graminoid habit: "&amp;V949&amp;".","")</f>
        <v/>
      </c>
      <c r="CF949" s="41" t="str">
        <f>IF(W949&lt;&gt;"","Flower color: "&amp;W949&amp;".","")</f>
        <v/>
      </c>
      <c r="CG949" s="41" t="str">
        <f>IF(X949&lt;&gt;"","Height in centimeters: "&amp;X949&amp;".","")</f>
        <v/>
      </c>
      <c r="CH949" s="41" t="str">
        <f>IF(Y949&lt;&gt;"",Y949&amp;".","")</f>
        <v/>
      </c>
      <c r="CI949" s="41" t="str">
        <f t="shared" si="160"/>
        <v/>
      </c>
      <c r="CJ949" t="str">
        <f t="shared" si="161"/>
        <v/>
      </c>
      <c r="CK949" s="41" t="str">
        <f>IF(T949&lt;&gt;"","''habit'':"&amp;"''"&amp;T949&amp;"'',","")</f>
        <v/>
      </c>
      <c r="CL949" s="41" t="str">
        <f>IF(U949&lt;&gt;"","''life cycle habit'':"&amp;"''"&amp;U949&amp;"'',","")</f>
        <v/>
      </c>
      <c r="CM949" s="41" t="str">
        <f>IF(V949&lt;&gt;"","''graminoidHabit'':"&amp;"''"&amp;V949&amp;"'',","")</f>
        <v/>
      </c>
      <c r="CN949" s="41" t="str">
        <f>IF(W949&lt;&gt;"","''flower color'':"&amp;"''"&amp;W949&amp;"'',","")</f>
        <v/>
      </c>
      <c r="CO949" s="41" t="str">
        <f>IF(X949&lt;&gt;"","''heightInCentimeters'':"&amp;X949&amp;",","")</f>
        <v/>
      </c>
      <c r="CP949" s="41" t="str">
        <f>IF(Y949&lt;&gt;"",Y949,"")</f>
        <v/>
      </c>
      <c r="CQ949" s="41" t="str">
        <f t="shared" si="162"/>
        <v/>
      </c>
      <c r="CR949" s="42" t="str">
        <f t="shared" si="163"/>
        <v/>
      </c>
      <c r="CS949" t="str">
        <f t="shared" si="164"/>
        <v/>
      </c>
      <c r="CT949" t="str">
        <f>IF(L949="Y","tissue","")</f>
        <v/>
      </c>
      <c r="CU949" t="str">
        <f>IF(L949="Y","in collection","")</f>
        <v/>
      </c>
      <c r="CV949" t="str">
        <f>IF(L949="Y","dessicated","")</f>
        <v/>
      </c>
    </row>
    <row r="950" spans="1:100" ht="16.5" x14ac:dyDescent="0.3">
      <c r="A950" s="7"/>
      <c r="B950" s="19"/>
      <c r="C950" s="19"/>
      <c r="D950" s="19"/>
      <c r="E950" s="19"/>
      <c r="F950" s="19"/>
      <c r="G950" s="10"/>
      <c r="H950" s="14"/>
      <c r="I950" s="19"/>
      <c r="J950" s="19"/>
      <c r="K950" s="10"/>
      <c r="L950" s="19"/>
      <c r="M950" s="19"/>
      <c r="N950" s="19"/>
      <c r="O950" s="19"/>
      <c r="P950" s="19"/>
      <c r="Q950" s="24"/>
      <c r="R950" s="14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29"/>
      <c r="AL950" s="29"/>
      <c r="AM950" s="7"/>
      <c r="AN950" s="7"/>
      <c r="AO950" s="7"/>
      <c r="AP950" s="19"/>
      <c r="AQ950" s="19"/>
      <c r="AR950" s="19"/>
      <c r="AS950" s="14"/>
      <c r="AT950" s="19"/>
      <c r="AU950" s="19"/>
      <c r="AV950" s="19"/>
      <c r="AW950" s="14"/>
      <c r="AX950" s="19"/>
      <c r="AY950" s="19"/>
      <c r="AZ950" s="19"/>
      <c r="BA950" s="19"/>
      <c r="BB950" s="19"/>
      <c r="BC950" s="19"/>
      <c r="BD950" s="19"/>
      <c r="BE950" s="19"/>
      <c r="BF950" s="14"/>
      <c r="BG950" s="35" t="str">
        <f>IF(BB950&lt;&gt;"","&lt;a href='https://www.inaturalist.org/observations/"&amp;BB950&amp;" 'target='_blank' style='color: blue'&gt;iNaturalist Record: "&amp;BB950&amp;"&lt;/a&gt; ","")</f>
        <v/>
      </c>
      <c r="BH950" s="36" t="str">
        <f>IF(AT950&lt;&gt;"",AT950&amp;". ","")</f>
        <v/>
      </c>
      <c r="BI950" s="36" t="str">
        <f>IF(AV950&lt;&gt;"","Land use/disturbance history: "&amp;AV950&amp;". ","")</f>
        <v/>
      </c>
      <c r="BJ950" s="36" t="str">
        <f>IF(AW950&lt;&gt;"","Slope in degrees: "&amp;AW950&amp;". ","")</f>
        <v/>
      </c>
      <c r="BK950" s="36" t="str">
        <f>IF(AX950&lt;&gt;"","Slope aspect: "&amp;AX950&amp;". ","")</f>
        <v/>
      </c>
      <c r="BL950" s="36" t="str">
        <f>IF(AY950&lt;&gt;"","Soil description: "&amp;AY950&amp;". ","")</f>
        <v/>
      </c>
      <c r="BM950" s="36" t="str">
        <f>IF(BA950&lt;&gt;"","Terrain: "&amp;BA950&amp;". ","")</f>
        <v/>
      </c>
      <c r="BN950" s="36" t="str">
        <f t="shared" si="154"/>
        <v/>
      </c>
      <c r="BO950" t="str">
        <f t="shared" si="155"/>
        <v/>
      </c>
      <c r="BP950" t="str">
        <f>IF(BD950&lt;&gt;"","Permit: "&amp;BD950,"")</f>
        <v/>
      </c>
      <c r="BQ950" s="41" t="str">
        <f>IF(AA950="Abundant","Estimated frequency within viewshed: Abundant (&gt;500).",IF(AA950="Common","Estimated frequency within viewshed: Common (101-500).",IF(AA950="Frequent","Estimated frequency within viewshed: Frequent (11-100).",IF(AA950="Occasional","Estimated frequency within viewshed: Occasional (6-10).",IF(AA950="Rare","Estimated frequency within viewshed: Rare (1-5).","")))))</f>
        <v/>
      </c>
      <c r="BR950" s="41" t="str">
        <f>IF(B950&lt;&gt;"",B950&amp;". ","")</f>
        <v/>
      </c>
      <c r="BS950" s="41" t="str">
        <f>IF(M950="Same individual","Tissue sample collected.",IF(M950="Same population","Tissue sample collected from another individual in the same population.",""))</f>
        <v/>
      </c>
      <c r="BT950" s="41" t="str">
        <f>IF(R950&lt;&gt;"","Seed sample collected from "&amp;R950&amp;" plants within the same population.","")</f>
        <v/>
      </c>
      <c r="BU950" s="41" t="str">
        <f>IF(AB950&lt;&gt;"",AB950&amp;". ","")</f>
        <v/>
      </c>
      <c r="BV950" s="41" t="str">
        <f>IF(AE950&lt;&gt;"","Landowner: "&amp;AE950&amp;".","")</f>
        <v/>
      </c>
      <c r="BW950" s="41" t="str">
        <f>IF(AF950&lt;&gt;"","Element Occurrence ID: "&amp;AF950&amp;".","")</f>
        <v/>
      </c>
      <c r="BX950" s="41" t="str">
        <f t="shared" si="156"/>
        <v/>
      </c>
      <c r="BY950" t="str">
        <f t="shared" si="157"/>
        <v/>
      </c>
      <c r="BZ950" s="41" t="str">
        <f t="shared" si="158"/>
        <v/>
      </c>
      <c r="CA950" t="str">
        <f t="shared" si="159"/>
        <v/>
      </c>
      <c r="CB950" s="41" t="str">
        <f>IF(AU950&lt;&gt;"","Area immediately surrounding specimen: "&amp;AU950&amp;".","")</f>
        <v/>
      </c>
      <c r="CC950" s="41" t="str">
        <f>IF(T950&lt;&gt;"","Habit: "&amp;T950&amp;".","")</f>
        <v/>
      </c>
      <c r="CD950" s="41" t="str">
        <f>IF(U950&lt;&gt;"","Life history habit: "&amp;U950&amp;".","")</f>
        <v/>
      </c>
      <c r="CE950" s="41" t="str">
        <f>IF(V950&lt;&gt;"","Graminoid habit: "&amp;V950&amp;".","")</f>
        <v/>
      </c>
      <c r="CF950" s="41" t="str">
        <f>IF(W950&lt;&gt;"","Flower color: "&amp;W950&amp;".","")</f>
        <v/>
      </c>
      <c r="CG950" s="41" t="str">
        <f>IF(X950&lt;&gt;"","Height in centimeters: "&amp;X950&amp;".","")</f>
        <v/>
      </c>
      <c r="CH950" s="41" t="str">
        <f>IF(Y950&lt;&gt;"",Y950&amp;".","")</f>
        <v/>
      </c>
      <c r="CI950" s="41" t="str">
        <f t="shared" si="160"/>
        <v/>
      </c>
      <c r="CJ950" t="str">
        <f t="shared" si="161"/>
        <v/>
      </c>
      <c r="CK950" s="41" t="str">
        <f>IF(T950&lt;&gt;"","''habit'':"&amp;"''"&amp;T950&amp;"'',","")</f>
        <v/>
      </c>
      <c r="CL950" s="41" t="str">
        <f>IF(U950&lt;&gt;"","''life cycle habit'':"&amp;"''"&amp;U950&amp;"'',","")</f>
        <v/>
      </c>
      <c r="CM950" s="41" t="str">
        <f>IF(V950&lt;&gt;"","''graminoidHabit'':"&amp;"''"&amp;V950&amp;"'',","")</f>
        <v/>
      </c>
      <c r="CN950" s="41" t="str">
        <f>IF(W950&lt;&gt;"","''flower color'':"&amp;"''"&amp;W950&amp;"'',","")</f>
        <v/>
      </c>
      <c r="CO950" s="41" t="str">
        <f>IF(X950&lt;&gt;"","''heightInCentimeters'':"&amp;X950&amp;",","")</f>
        <v/>
      </c>
      <c r="CP950" s="41" t="str">
        <f>IF(Y950&lt;&gt;"",Y950,"")</f>
        <v/>
      </c>
      <c r="CQ950" s="41" t="str">
        <f t="shared" si="162"/>
        <v/>
      </c>
      <c r="CR950" s="42" t="str">
        <f t="shared" si="163"/>
        <v/>
      </c>
      <c r="CS950" t="str">
        <f t="shared" si="164"/>
        <v/>
      </c>
      <c r="CT950" t="str">
        <f>IF(L950="Y","tissue","")</f>
        <v/>
      </c>
      <c r="CU950" t="str">
        <f>IF(L950="Y","in collection","")</f>
        <v/>
      </c>
      <c r="CV950" t="str">
        <f>IF(L950="Y","dessicated","")</f>
        <v/>
      </c>
    </row>
    <row r="951" spans="1:100" ht="16.5" x14ac:dyDescent="0.3">
      <c r="A951" s="7"/>
      <c r="B951" s="19"/>
      <c r="C951" s="19"/>
      <c r="D951" s="19"/>
      <c r="E951" s="19"/>
      <c r="F951" s="19"/>
      <c r="G951" s="10"/>
      <c r="H951" s="14"/>
      <c r="I951" s="19"/>
      <c r="J951" s="19"/>
      <c r="K951" s="10"/>
      <c r="L951" s="19"/>
      <c r="M951" s="19"/>
      <c r="N951" s="19"/>
      <c r="O951" s="19"/>
      <c r="P951" s="19"/>
      <c r="Q951" s="24"/>
      <c r="R951" s="14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29"/>
      <c r="AL951" s="29"/>
      <c r="AM951" s="7"/>
      <c r="AN951" s="7"/>
      <c r="AO951" s="7"/>
      <c r="AP951" s="19"/>
      <c r="AQ951" s="19"/>
      <c r="AR951" s="19"/>
      <c r="AS951" s="14"/>
      <c r="AT951" s="19"/>
      <c r="AU951" s="19"/>
      <c r="AV951" s="19"/>
      <c r="AW951" s="14"/>
      <c r="AX951" s="19"/>
      <c r="AY951" s="19"/>
      <c r="AZ951" s="19"/>
      <c r="BA951" s="19"/>
      <c r="BB951" s="19"/>
      <c r="BC951" s="19"/>
      <c r="BD951" s="19"/>
      <c r="BE951" s="19"/>
      <c r="BF951" s="14"/>
      <c r="BG951" s="35" t="str">
        <f>IF(BB951&lt;&gt;"","&lt;a href='https://www.inaturalist.org/observations/"&amp;BB951&amp;" 'target='_blank' style='color: blue'&gt;iNaturalist Record: "&amp;BB951&amp;"&lt;/a&gt; ","")</f>
        <v/>
      </c>
      <c r="BH951" s="36" t="str">
        <f>IF(AT951&lt;&gt;"",AT951&amp;". ","")</f>
        <v/>
      </c>
      <c r="BI951" s="36" t="str">
        <f>IF(AV951&lt;&gt;"","Land use/disturbance history: "&amp;AV951&amp;". ","")</f>
        <v/>
      </c>
      <c r="BJ951" s="36" t="str">
        <f>IF(AW951&lt;&gt;"","Slope in degrees: "&amp;AW951&amp;". ","")</f>
        <v/>
      </c>
      <c r="BK951" s="36" t="str">
        <f>IF(AX951&lt;&gt;"","Slope aspect: "&amp;AX951&amp;". ","")</f>
        <v/>
      </c>
      <c r="BL951" s="36" t="str">
        <f>IF(AY951&lt;&gt;"","Soil description: "&amp;AY951&amp;". ","")</f>
        <v/>
      </c>
      <c r="BM951" s="36" t="str">
        <f>IF(BA951&lt;&gt;"","Terrain: "&amp;BA951&amp;". ","")</f>
        <v/>
      </c>
      <c r="BN951" s="36" t="str">
        <f t="shared" si="154"/>
        <v/>
      </c>
      <c r="BO951" t="str">
        <f t="shared" si="155"/>
        <v/>
      </c>
      <c r="BP951" t="str">
        <f>IF(BD951&lt;&gt;"","Permit: "&amp;BD951,"")</f>
        <v/>
      </c>
      <c r="BQ951" s="41" t="str">
        <f>IF(AA951="Abundant","Estimated frequency within viewshed: Abundant (&gt;500).",IF(AA951="Common","Estimated frequency within viewshed: Common (101-500).",IF(AA951="Frequent","Estimated frequency within viewshed: Frequent (11-100).",IF(AA951="Occasional","Estimated frequency within viewshed: Occasional (6-10).",IF(AA951="Rare","Estimated frequency within viewshed: Rare (1-5).","")))))</f>
        <v/>
      </c>
      <c r="BR951" s="41" t="str">
        <f>IF(B951&lt;&gt;"",B951&amp;". ","")</f>
        <v/>
      </c>
      <c r="BS951" s="41" t="str">
        <f>IF(M951="Same individual","Tissue sample collected.",IF(M951="Same population","Tissue sample collected from another individual in the same population.",""))</f>
        <v/>
      </c>
      <c r="BT951" s="41" t="str">
        <f>IF(R951&lt;&gt;"","Seed sample collected from "&amp;R951&amp;" plants within the same population.","")</f>
        <v/>
      </c>
      <c r="BU951" s="41" t="str">
        <f>IF(AB951&lt;&gt;"",AB951&amp;". ","")</f>
        <v/>
      </c>
      <c r="BV951" s="41" t="str">
        <f>IF(AE951&lt;&gt;"","Landowner: "&amp;AE951&amp;".","")</f>
        <v/>
      </c>
      <c r="BW951" s="41" t="str">
        <f>IF(AF951&lt;&gt;"","Element Occurrence ID: "&amp;AF951&amp;".","")</f>
        <v/>
      </c>
      <c r="BX951" s="41" t="str">
        <f t="shared" si="156"/>
        <v/>
      </c>
      <c r="BY951" t="str">
        <f t="shared" si="157"/>
        <v/>
      </c>
      <c r="BZ951" s="41" t="str">
        <f t="shared" si="158"/>
        <v/>
      </c>
      <c r="CA951" t="str">
        <f t="shared" si="159"/>
        <v/>
      </c>
      <c r="CB951" s="41" t="str">
        <f>IF(AU951&lt;&gt;"","Area immediately surrounding specimen: "&amp;AU951&amp;".","")</f>
        <v/>
      </c>
      <c r="CC951" s="41" t="str">
        <f>IF(T951&lt;&gt;"","Habit: "&amp;T951&amp;".","")</f>
        <v/>
      </c>
      <c r="CD951" s="41" t="str">
        <f>IF(U951&lt;&gt;"","Life history habit: "&amp;U951&amp;".","")</f>
        <v/>
      </c>
      <c r="CE951" s="41" t="str">
        <f>IF(V951&lt;&gt;"","Graminoid habit: "&amp;V951&amp;".","")</f>
        <v/>
      </c>
      <c r="CF951" s="41" t="str">
        <f>IF(W951&lt;&gt;"","Flower color: "&amp;W951&amp;".","")</f>
        <v/>
      </c>
      <c r="CG951" s="41" t="str">
        <f>IF(X951&lt;&gt;"","Height in centimeters: "&amp;X951&amp;".","")</f>
        <v/>
      </c>
      <c r="CH951" s="41" t="str">
        <f>IF(Y951&lt;&gt;"",Y951&amp;".","")</f>
        <v/>
      </c>
      <c r="CI951" s="41" t="str">
        <f t="shared" si="160"/>
        <v/>
      </c>
      <c r="CJ951" t="str">
        <f t="shared" si="161"/>
        <v/>
      </c>
      <c r="CK951" s="41" t="str">
        <f>IF(T951&lt;&gt;"","''habit'':"&amp;"''"&amp;T951&amp;"'',","")</f>
        <v/>
      </c>
      <c r="CL951" s="41" t="str">
        <f>IF(U951&lt;&gt;"","''life cycle habit'':"&amp;"''"&amp;U951&amp;"'',","")</f>
        <v/>
      </c>
      <c r="CM951" s="41" t="str">
        <f>IF(V951&lt;&gt;"","''graminoidHabit'':"&amp;"''"&amp;V951&amp;"'',","")</f>
        <v/>
      </c>
      <c r="CN951" s="41" t="str">
        <f>IF(W951&lt;&gt;"","''flower color'':"&amp;"''"&amp;W951&amp;"'',","")</f>
        <v/>
      </c>
      <c r="CO951" s="41" t="str">
        <f>IF(X951&lt;&gt;"","''heightInCentimeters'':"&amp;X951&amp;",","")</f>
        <v/>
      </c>
      <c r="CP951" s="41" t="str">
        <f>IF(Y951&lt;&gt;"",Y951,"")</f>
        <v/>
      </c>
      <c r="CQ951" s="41" t="str">
        <f t="shared" si="162"/>
        <v/>
      </c>
      <c r="CR951" s="42" t="str">
        <f t="shared" si="163"/>
        <v/>
      </c>
      <c r="CS951" t="str">
        <f t="shared" si="164"/>
        <v/>
      </c>
      <c r="CT951" t="str">
        <f>IF(L951="Y","tissue","")</f>
        <v/>
      </c>
      <c r="CU951" t="str">
        <f>IF(L951="Y","in collection","")</f>
        <v/>
      </c>
      <c r="CV951" t="str">
        <f>IF(L951="Y","dessicated","")</f>
        <v/>
      </c>
    </row>
    <row r="952" spans="1:100" ht="16.5" x14ac:dyDescent="0.3">
      <c r="A952" s="7"/>
      <c r="B952" s="19"/>
      <c r="C952" s="19"/>
      <c r="D952" s="19"/>
      <c r="E952" s="19"/>
      <c r="F952" s="19"/>
      <c r="G952" s="10"/>
      <c r="H952" s="14"/>
      <c r="I952" s="19"/>
      <c r="J952" s="19"/>
      <c r="K952" s="10"/>
      <c r="L952" s="19"/>
      <c r="M952" s="19"/>
      <c r="N952" s="19"/>
      <c r="O952" s="19"/>
      <c r="P952" s="19"/>
      <c r="Q952" s="24"/>
      <c r="R952" s="14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29"/>
      <c r="AL952" s="29"/>
      <c r="AM952" s="7"/>
      <c r="AN952" s="7"/>
      <c r="AO952" s="7"/>
      <c r="AP952" s="19"/>
      <c r="AQ952" s="19"/>
      <c r="AR952" s="19"/>
      <c r="AS952" s="14"/>
      <c r="AT952" s="19"/>
      <c r="AU952" s="19"/>
      <c r="AV952" s="19"/>
      <c r="AW952" s="14"/>
      <c r="AX952" s="19"/>
      <c r="AY952" s="19"/>
      <c r="AZ952" s="19"/>
      <c r="BA952" s="19"/>
      <c r="BB952" s="19"/>
      <c r="BC952" s="19"/>
      <c r="BD952" s="19"/>
      <c r="BE952" s="19"/>
      <c r="BF952" s="14"/>
      <c r="BG952" s="35" t="str">
        <f>IF(BB952&lt;&gt;"","&lt;a href='https://www.inaturalist.org/observations/"&amp;BB952&amp;" 'target='_blank' style='color: blue'&gt;iNaturalist Record: "&amp;BB952&amp;"&lt;/a&gt; ","")</f>
        <v/>
      </c>
      <c r="BH952" s="36" t="str">
        <f>IF(AT952&lt;&gt;"",AT952&amp;". ","")</f>
        <v/>
      </c>
      <c r="BI952" s="36" t="str">
        <f>IF(AV952&lt;&gt;"","Land use/disturbance history: "&amp;AV952&amp;". ","")</f>
        <v/>
      </c>
      <c r="BJ952" s="36" t="str">
        <f>IF(AW952&lt;&gt;"","Slope in degrees: "&amp;AW952&amp;". ","")</f>
        <v/>
      </c>
      <c r="BK952" s="36" t="str">
        <f>IF(AX952&lt;&gt;"","Slope aspect: "&amp;AX952&amp;". ","")</f>
        <v/>
      </c>
      <c r="BL952" s="36" t="str">
        <f>IF(AY952&lt;&gt;"","Soil description: "&amp;AY952&amp;". ","")</f>
        <v/>
      </c>
      <c r="BM952" s="36" t="str">
        <f>IF(BA952&lt;&gt;"","Terrain: "&amp;BA952&amp;". ","")</f>
        <v/>
      </c>
      <c r="BN952" s="36" t="str">
        <f t="shared" si="154"/>
        <v/>
      </c>
      <c r="BO952" t="str">
        <f t="shared" si="155"/>
        <v/>
      </c>
      <c r="BP952" t="str">
        <f>IF(BD952&lt;&gt;"","Permit: "&amp;BD952,"")</f>
        <v/>
      </c>
      <c r="BQ952" s="41" t="str">
        <f>IF(AA952="Abundant","Estimated frequency within viewshed: Abundant (&gt;500).",IF(AA952="Common","Estimated frequency within viewshed: Common (101-500).",IF(AA952="Frequent","Estimated frequency within viewshed: Frequent (11-100).",IF(AA952="Occasional","Estimated frequency within viewshed: Occasional (6-10).",IF(AA952="Rare","Estimated frequency within viewshed: Rare (1-5).","")))))</f>
        <v/>
      </c>
      <c r="BR952" s="41" t="str">
        <f>IF(B952&lt;&gt;"",B952&amp;". ","")</f>
        <v/>
      </c>
      <c r="BS952" s="41" t="str">
        <f>IF(M952="Same individual","Tissue sample collected.",IF(M952="Same population","Tissue sample collected from another individual in the same population.",""))</f>
        <v/>
      </c>
      <c r="BT952" s="41" t="str">
        <f>IF(R952&lt;&gt;"","Seed sample collected from "&amp;R952&amp;" plants within the same population.","")</f>
        <v/>
      </c>
      <c r="BU952" s="41" t="str">
        <f>IF(AB952&lt;&gt;"",AB952&amp;". ","")</f>
        <v/>
      </c>
      <c r="BV952" s="41" t="str">
        <f>IF(AE952&lt;&gt;"","Landowner: "&amp;AE952&amp;".","")</f>
        <v/>
      </c>
      <c r="BW952" s="41" t="str">
        <f>IF(AF952&lt;&gt;"","Element Occurrence ID: "&amp;AF952&amp;".","")</f>
        <v/>
      </c>
      <c r="BX952" s="41" t="str">
        <f t="shared" si="156"/>
        <v/>
      </c>
      <c r="BY952" t="str">
        <f t="shared" si="157"/>
        <v/>
      </c>
      <c r="BZ952" s="41" t="str">
        <f t="shared" si="158"/>
        <v/>
      </c>
      <c r="CA952" t="str">
        <f t="shared" si="159"/>
        <v/>
      </c>
      <c r="CB952" s="41" t="str">
        <f>IF(AU952&lt;&gt;"","Area immediately surrounding specimen: "&amp;AU952&amp;".","")</f>
        <v/>
      </c>
      <c r="CC952" s="41" t="str">
        <f>IF(T952&lt;&gt;"","Habit: "&amp;T952&amp;".","")</f>
        <v/>
      </c>
      <c r="CD952" s="41" t="str">
        <f>IF(U952&lt;&gt;"","Life history habit: "&amp;U952&amp;".","")</f>
        <v/>
      </c>
      <c r="CE952" s="41" t="str">
        <f>IF(V952&lt;&gt;"","Graminoid habit: "&amp;V952&amp;".","")</f>
        <v/>
      </c>
      <c r="CF952" s="41" t="str">
        <f>IF(W952&lt;&gt;"","Flower color: "&amp;W952&amp;".","")</f>
        <v/>
      </c>
      <c r="CG952" s="41" t="str">
        <f>IF(X952&lt;&gt;"","Height in centimeters: "&amp;X952&amp;".","")</f>
        <v/>
      </c>
      <c r="CH952" s="41" t="str">
        <f>IF(Y952&lt;&gt;"",Y952&amp;".","")</f>
        <v/>
      </c>
      <c r="CI952" s="41" t="str">
        <f t="shared" si="160"/>
        <v/>
      </c>
      <c r="CJ952" t="str">
        <f t="shared" si="161"/>
        <v/>
      </c>
      <c r="CK952" s="41" t="str">
        <f>IF(T952&lt;&gt;"","''habit'':"&amp;"''"&amp;T952&amp;"'',","")</f>
        <v/>
      </c>
      <c r="CL952" s="41" t="str">
        <f>IF(U952&lt;&gt;"","''life cycle habit'':"&amp;"''"&amp;U952&amp;"'',","")</f>
        <v/>
      </c>
      <c r="CM952" s="41" t="str">
        <f>IF(V952&lt;&gt;"","''graminoidHabit'':"&amp;"''"&amp;V952&amp;"'',","")</f>
        <v/>
      </c>
      <c r="CN952" s="41" t="str">
        <f>IF(W952&lt;&gt;"","''flower color'':"&amp;"''"&amp;W952&amp;"'',","")</f>
        <v/>
      </c>
      <c r="CO952" s="41" t="str">
        <f>IF(X952&lt;&gt;"","''heightInCentimeters'':"&amp;X952&amp;",","")</f>
        <v/>
      </c>
      <c r="CP952" s="41" t="str">
        <f>IF(Y952&lt;&gt;"",Y952,"")</f>
        <v/>
      </c>
      <c r="CQ952" s="41" t="str">
        <f t="shared" si="162"/>
        <v/>
      </c>
      <c r="CR952" s="42" t="str">
        <f t="shared" si="163"/>
        <v/>
      </c>
      <c r="CS952" t="str">
        <f t="shared" si="164"/>
        <v/>
      </c>
      <c r="CT952" t="str">
        <f>IF(L952="Y","tissue","")</f>
        <v/>
      </c>
      <c r="CU952" t="str">
        <f>IF(L952="Y","in collection","")</f>
        <v/>
      </c>
      <c r="CV952" t="str">
        <f>IF(L952="Y","dessicated","")</f>
        <v/>
      </c>
    </row>
    <row r="953" spans="1:100" ht="16.5" x14ac:dyDescent="0.3">
      <c r="A953" s="7"/>
      <c r="B953" s="19"/>
      <c r="C953" s="19"/>
      <c r="D953" s="19"/>
      <c r="E953" s="19"/>
      <c r="F953" s="19"/>
      <c r="G953" s="10"/>
      <c r="H953" s="14"/>
      <c r="I953" s="19"/>
      <c r="J953" s="19"/>
      <c r="K953" s="10"/>
      <c r="L953" s="19"/>
      <c r="M953" s="19"/>
      <c r="N953" s="19"/>
      <c r="O953" s="19"/>
      <c r="P953" s="19"/>
      <c r="Q953" s="24"/>
      <c r="R953" s="14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29"/>
      <c r="AL953" s="29"/>
      <c r="AM953" s="7"/>
      <c r="AN953" s="7"/>
      <c r="AO953" s="7"/>
      <c r="AP953" s="19"/>
      <c r="AQ953" s="19"/>
      <c r="AR953" s="19"/>
      <c r="AS953" s="14"/>
      <c r="AT953" s="19"/>
      <c r="AU953" s="19"/>
      <c r="AV953" s="19"/>
      <c r="AW953" s="14"/>
      <c r="AX953" s="19"/>
      <c r="AY953" s="19"/>
      <c r="AZ953" s="19"/>
      <c r="BA953" s="19"/>
      <c r="BB953" s="19"/>
      <c r="BC953" s="19"/>
      <c r="BD953" s="19"/>
      <c r="BE953" s="19"/>
      <c r="BF953" s="14"/>
      <c r="BG953" s="35" t="str">
        <f>IF(BB953&lt;&gt;"","&lt;a href='https://www.inaturalist.org/observations/"&amp;BB953&amp;" 'target='_blank' style='color: blue'&gt;iNaturalist Record: "&amp;BB953&amp;"&lt;/a&gt; ","")</f>
        <v/>
      </c>
      <c r="BH953" s="36" t="str">
        <f>IF(AT953&lt;&gt;"",AT953&amp;". ","")</f>
        <v/>
      </c>
      <c r="BI953" s="36" t="str">
        <f>IF(AV953&lt;&gt;"","Land use/disturbance history: "&amp;AV953&amp;". ","")</f>
        <v/>
      </c>
      <c r="BJ953" s="36" t="str">
        <f>IF(AW953&lt;&gt;"","Slope in degrees: "&amp;AW953&amp;". ","")</f>
        <v/>
      </c>
      <c r="BK953" s="36" t="str">
        <f>IF(AX953&lt;&gt;"","Slope aspect: "&amp;AX953&amp;". ","")</f>
        <v/>
      </c>
      <c r="BL953" s="36" t="str">
        <f>IF(AY953&lt;&gt;"","Soil description: "&amp;AY953&amp;". ","")</f>
        <v/>
      </c>
      <c r="BM953" s="36" t="str">
        <f>IF(BA953&lt;&gt;"","Terrain: "&amp;BA953&amp;". ","")</f>
        <v/>
      </c>
      <c r="BN953" s="36" t="str">
        <f t="shared" si="154"/>
        <v/>
      </c>
      <c r="BO953" t="str">
        <f t="shared" si="155"/>
        <v/>
      </c>
      <c r="BP953" t="str">
        <f>IF(BD953&lt;&gt;"","Permit: "&amp;BD953,"")</f>
        <v/>
      </c>
      <c r="BQ953" s="41" t="str">
        <f>IF(AA953="Abundant","Estimated frequency within viewshed: Abundant (&gt;500).",IF(AA953="Common","Estimated frequency within viewshed: Common (101-500).",IF(AA953="Frequent","Estimated frequency within viewshed: Frequent (11-100).",IF(AA953="Occasional","Estimated frequency within viewshed: Occasional (6-10).",IF(AA953="Rare","Estimated frequency within viewshed: Rare (1-5).","")))))</f>
        <v/>
      </c>
      <c r="BR953" s="41" t="str">
        <f>IF(B953&lt;&gt;"",B953&amp;". ","")</f>
        <v/>
      </c>
      <c r="BS953" s="41" t="str">
        <f>IF(M953="Same individual","Tissue sample collected.",IF(M953="Same population","Tissue sample collected from another individual in the same population.",""))</f>
        <v/>
      </c>
      <c r="BT953" s="41" t="str">
        <f>IF(R953&lt;&gt;"","Seed sample collected from "&amp;R953&amp;" plants within the same population.","")</f>
        <v/>
      </c>
      <c r="BU953" s="41" t="str">
        <f>IF(AB953&lt;&gt;"",AB953&amp;". ","")</f>
        <v/>
      </c>
      <c r="BV953" s="41" t="str">
        <f>IF(AE953&lt;&gt;"","Landowner: "&amp;AE953&amp;".","")</f>
        <v/>
      </c>
      <c r="BW953" s="41" t="str">
        <f>IF(AF953&lt;&gt;"","Element Occurrence ID: "&amp;AF953&amp;".","")</f>
        <v/>
      </c>
      <c r="BX953" s="41" t="str">
        <f t="shared" si="156"/>
        <v/>
      </c>
      <c r="BY953" t="str">
        <f t="shared" si="157"/>
        <v/>
      </c>
      <c r="BZ953" s="41" t="str">
        <f t="shared" si="158"/>
        <v/>
      </c>
      <c r="CA953" t="str">
        <f t="shared" si="159"/>
        <v/>
      </c>
      <c r="CB953" s="41" t="str">
        <f>IF(AU953&lt;&gt;"","Area immediately surrounding specimen: "&amp;AU953&amp;".","")</f>
        <v/>
      </c>
      <c r="CC953" s="41" t="str">
        <f>IF(T953&lt;&gt;"","Habit: "&amp;T953&amp;".","")</f>
        <v/>
      </c>
      <c r="CD953" s="41" t="str">
        <f>IF(U953&lt;&gt;"","Life history habit: "&amp;U953&amp;".","")</f>
        <v/>
      </c>
      <c r="CE953" s="41" t="str">
        <f>IF(V953&lt;&gt;"","Graminoid habit: "&amp;V953&amp;".","")</f>
        <v/>
      </c>
      <c r="CF953" s="41" t="str">
        <f>IF(W953&lt;&gt;"","Flower color: "&amp;W953&amp;".","")</f>
        <v/>
      </c>
      <c r="CG953" s="41" t="str">
        <f>IF(X953&lt;&gt;"","Height in centimeters: "&amp;X953&amp;".","")</f>
        <v/>
      </c>
      <c r="CH953" s="41" t="str">
        <f>IF(Y953&lt;&gt;"",Y953&amp;".","")</f>
        <v/>
      </c>
      <c r="CI953" s="41" t="str">
        <f t="shared" si="160"/>
        <v/>
      </c>
      <c r="CJ953" t="str">
        <f t="shared" si="161"/>
        <v/>
      </c>
      <c r="CK953" s="41" t="str">
        <f>IF(T953&lt;&gt;"","''habit'':"&amp;"''"&amp;T953&amp;"'',","")</f>
        <v/>
      </c>
      <c r="CL953" s="41" t="str">
        <f>IF(U953&lt;&gt;"","''life cycle habit'':"&amp;"''"&amp;U953&amp;"'',","")</f>
        <v/>
      </c>
      <c r="CM953" s="41" t="str">
        <f>IF(V953&lt;&gt;"","''graminoidHabit'':"&amp;"''"&amp;V953&amp;"'',","")</f>
        <v/>
      </c>
      <c r="CN953" s="41" t="str">
        <f>IF(W953&lt;&gt;"","''flower color'':"&amp;"''"&amp;W953&amp;"'',","")</f>
        <v/>
      </c>
      <c r="CO953" s="41" t="str">
        <f>IF(X953&lt;&gt;"","''heightInCentimeters'':"&amp;X953&amp;",","")</f>
        <v/>
      </c>
      <c r="CP953" s="41" t="str">
        <f>IF(Y953&lt;&gt;"",Y953,"")</f>
        <v/>
      </c>
      <c r="CQ953" s="41" t="str">
        <f t="shared" si="162"/>
        <v/>
      </c>
      <c r="CR953" s="42" t="str">
        <f t="shared" si="163"/>
        <v/>
      </c>
      <c r="CS953" t="str">
        <f t="shared" si="164"/>
        <v/>
      </c>
      <c r="CT953" t="str">
        <f>IF(L953="Y","tissue","")</f>
        <v/>
      </c>
      <c r="CU953" t="str">
        <f>IF(L953="Y","in collection","")</f>
        <v/>
      </c>
      <c r="CV953" t="str">
        <f>IF(L953="Y","dessicated","")</f>
        <v/>
      </c>
    </row>
    <row r="954" spans="1:100" ht="16.5" x14ac:dyDescent="0.3">
      <c r="A954" s="7"/>
      <c r="B954" s="19"/>
      <c r="C954" s="19"/>
      <c r="D954" s="19"/>
      <c r="E954" s="19"/>
      <c r="F954" s="19"/>
      <c r="G954" s="10"/>
      <c r="H954" s="14"/>
      <c r="I954" s="19"/>
      <c r="J954" s="19"/>
      <c r="K954" s="10"/>
      <c r="L954" s="19"/>
      <c r="M954" s="19"/>
      <c r="N954" s="19"/>
      <c r="O954" s="19"/>
      <c r="P954" s="19"/>
      <c r="Q954" s="24"/>
      <c r="R954" s="14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29"/>
      <c r="AL954" s="29"/>
      <c r="AM954" s="7"/>
      <c r="AN954" s="7"/>
      <c r="AO954" s="7"/>
      <c r="AP954" s="19"/>
      <c r="AQ954" s="19"/>
      <c r="AR954" s="19"/>
      <c r="AS954" s="14"/>
      <c r="AT954" s="19"/>
      <c r="AU954" s="19"/>
      <c r="AV954" s="19"/>
      <c r="AW954" s="14"/>
      <c r="AX954" s="19"/>
      <c r="AY954" s="19"/>
      <c r="AZ954" s="19"/>
      <c r="BA954" s="19"/>
      <c r="BB954" s="19"/>
      <c r="BC954" s="19"/>
      <c r="BD954" s="19"/>
      <c r="BE954" s="19"/>
      <c r="BF954" s="14"/>
      <c r="BG954" s="35" t="str">
        <f>IF(BB954&lt;&gt;"","&lt;a href='https://www.inaturalist.org/observations/"&amp;BB954&amp;" 'target='_blank' style='color: blue'&gt;iNaturalist Record: "&amp;BB954&amp;"&lt;/a&gt; ","")</f>
        <v/>
      </c>
      <c r="BH954" s="36" t="str">
        <f>IF(AT954&lt;&gt;"",AT954&amp;". ","")</f>
        <v/>
      </c>
      <c r="BI954" s="36" t="str">
        <f>IF(AV954&lt;&gt;"","Land use/disturbance history: "&amp;AV954&amp;". ","")</f>
        <v/>
      </c>
      <c r="BJ954" s="36" t="str">
        <f>IF(AW954&lt;&gt;"","Slope in degrees: "&amp;AW954&amp;". ","")</f>
        <v/>
      </c>
      <c r="BK954" s="36" t="str">
        <f>IF(AX954&lt;&gt;"","Slope aspect: "&amp;AX954&amp;". ","")</f>
        <v/>
      </c>
      <c r="BL954" s="36" t="str">
        <f>IF(AY954&lt;&gt;"","Soil description: "&amp;AY954&amp;". ","")</f>
        <v/>
      </c>
      <c r="BM954" s="36" t="str">
        <f>IF(BA954&lt;&gt;"","Terrain: "&amp;BA954&amp;". ","")</f>
        <v/>
      </c>
      <c r="BN954" s="36" t="str">
        <f t="shared" si="154"/>
        <v/>
      </c>
      <c r="BO954" t="str">
        <f t="shared" si="155"/>
        <v/>
      </c>
      <c r="BP954" t="str">
        <f>IF(BD954&lt;&gt;"","Permit: "&amp;BD954,"")</f>
        <v/>
      </c>
      <c r="BQ954" s="41" t="str">
        <f>IF(AA954="Abundant","Estimated frequency within viewshed: Abundant (&gt;500).",IF(AA954="Common","Estimated frequency within viewshed: Common (101-500).",IF(AA954="Frequent","Estimated frequency within viewshed: Frequent (11-100).",IF(AA954="Occasional","Estimated frequency within viewshed: Occasional (6-10).",IF(AA954="Rare","Estimated frequency within viewshed: Rare (1-5).","")))))</f>
        <v/>
      </c>
      <c r="BR954" s="41" t="str">
        <f>IF(B954&lt;&gt;"",B954&amp;". ","")</f>
        <v/>
      </c>
      <c r="BS954" s="41" t="str">
        <f>IF(M954="Same individual","Tissue sample collected.",IF(M954="Same population","Tissue sample collected from another individual in the same population.",""))</f>
        <v/>
      </c>
      <c r="BT954" s="41" t="str">
        <f>IF(R954&lt;&gt;"","Seed sample collected from "&amp;R954&amp;" plants within the same population.","")</f>
        <v/>
      </c>
      <c r="BU954" s="41" t="str">
        <f>IF(AB954&lt;&gt;"",AB954&amp;". ","")</f>
        <v/>
      </c>
      <c r="BV954" s="41" t="str">
        <f>IF(AE954&lt;&gt;"","Landowner: "&amp;AE954&amp;".","")</f>
        <v/>
      </c>
      <c r="BW954" s="41" t="str">
        <f>IF(AF954&lt;&gt;"","Element Occurrence ID: "&amp;AF954&amp;".","")</f>
        <v/>
      </c>
      <c r="BX954" s="41" t="str">
        <f t="shared" si="156"/>
        <v/>
      </c>
      <c r="BY954" t="str">
        <f t="shared" si="157"/>
        <v/>
      </c>
      <c r="BZ954" s="41" t="str">
        <f t="shared" si="158"/>
        <v/>
      </c>
      <c r="CA954" t="str">
        <f t="shared" si="159"/>
        <v/>
      </c>
      <c r="CB954" s="41" t="str">
        <f>IF(AU954&lt;&gt;"","Area immediately surrounding specimen: "&amp;AU954&amp;".","")</f>
        <v/>
      </c>
      <c r="CC954" s="41" t="str">
        <f>IF(T954&lt;&gt;"","Habit: "&amp;T954&amp;".","")</f>
        <v/>
      </c>
      <c r="CD954" s="41" t="str">
        <f>IF(U954&lt;&gt;"","Life history habit: "&amp;U954&amp;".","")</f>
        <v/>
      </c>
      <c r="CE954" s="41" t="str">
        <f>IF(V954&lt;&gt;"","Graminoid habit: "&amp;V954&amp;".","")</f>
        <v/>
      </c>
      <c r="CF954" s="41" t="str">
        <f>IF(W954&lt;&gt;"","Flower color: "&amp;W954&amp;".","")</f>
        <v/>
      </c>
      <c r="CG954" s="41" t="str">
        <f>IF(X954&lt;&gt;"","Height in centimeters: "&amp;X954&amp;".","")</f>
        <v/>
      </c>
      <c r="CH954" s="41" t="str">
        <f>IF(Y954&lt;&gt;"",Y954&amp;".","")</f>
        <v/>
      </c>
      <c r="CI954" s="41" t="str">
        <f t="shared" si="160"/>
        <v/>
      </c>
      <c r="CJ954" t="str">
        <f t="shared" si="161"/>
        <v/>
      </c>
      <c r="CK954" s="41" t="str">
        <f>IF(T954&lt;&gt;"","''habit'':"&amp;"''"&amp;T954&amp;"'',","")</f>
        <v/>
      </c>
      <c r="CL954" s="41" t="str">
        <f>IF(U954&lt;&gt;"","''life cycle habit'':"&amp;"''"&amp;U954&amp;"'',","")</f>
        <v/>
      </c>
      <c r="CM954" s="41" t="str">
        <f>IF(V954&lt;&gt;"","''graminoidHabit'':"&amp;"''"&amp;V954&amp;"'',","")</f>
        <v/>
      </c>
      <c r="CN954" s="41" t="str">
        <f>IF(W954&lt;&gt;"","''flower color'':"&amp;"''"&amp;W954&amp;"'',","")</f>
        <v/>
      </c>
      <c r="CO954" s="41" t="str">
        <f>IF(X954&lt;&gt;"","''heightInCentimeters'':"&amp;X954&amp;",","")</f>
        <v/>
      </c>
      <c r="CP954" s="41" t="str">
        <f>IF(Y954&lt;&gt;"",Y954,"")</f>
        <v/>
      </c>
      <c r="CQ954" s="41" t="str">
        <f t="shared" si="162"/>
        <v/>
      </c>
      <c r="CR954" s="42" t="str">
        <f t="shared" si="163"/>
        <v/>
      </c>
      <c r="CS954" t="str">
        <f t="shared" si="164"/>
        <v/>
      </c>
      <c r="CT954" t="str">
        <f>IF(L954="Y","tissue","")</f>
        <v/>
      </c>
      <c r="CU954" t="str">
        <f>IF(L954="Y","in collection","")</f>
        <v/>
      </c>
      <c r="CV954" t="str">
        <f>IF(L954="Y","dessicated","")</f>
        <v/>
      </c>
    </row>
    <row r="955" spans="1:100" ht="16.5" x14ac:dyDescent="0.3">
      <c r="A955" s="7"/>
      <c r="B955" s="19"/>
      <c r="C955" s="19"/>
      <c r="D955" s="19"/>
      <c r="E955" s="19"/>
      <c r="F955" s="19"/>
      <c r="G955" s="10"/>
      <c r="H955" s="14"/>
      <c r="I955" s="19"/>
      <c r="J955" s="19"/>
      <c r="K955" s="10"/>
      <c r="L955" s="19"/>
      <c r="M955" s="19"/>
      <c r="N955" s="19"/>
      <c r="O955" s="19"/>
      <c r="P955" s="19"/>
      <c r="Q955" s="24"/>
      <c r="R955" s="14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29"/>
      <c r="AL955" s="29"/>
      <c r="AM955" s="7"/>
      <c r="AN955" s="7"/>
      <c r="AO955" s="7"/>
      <c r="AP955" s="19"/>
      <c r="AQ955" s="19"/>
      <c r="AR955" s="19"/>
      <c r="AS955" s="14"/>
      <c r="AT955" s="19"/>
      <c r="AU955" s="19"/>
      <c r="AV955" s="19"/>
      <c r="AW955" s="14"/>
      <c r="AX955" s="19"/>
      <c r="AY955" s="19"/>
      <c r="AZ955" s="19"/>
      <c r="BA955" s="19"/>
      <c r="BB955" s="19"/>
      <c r="BC955" s="19"/>
      <c r="BD955" s="19"/>
      <c r="BE955" s="19"/>
      <c r="BF955" s="14"/>
      <c r="BG955" s="35" t="str">
        <f>IF(BB955&lt;&gt;"","&lt;a href='https://www.inaturalist.org/observations/"&amp;BB955&amp;" 'target='_blank' style='color: blue'&gt;iNaturalist Record: "&amp;BB955&amp;"&lt;/a&gt; ","")</f>
        <v/>
      </c>
      <c r="BH955" s="36" t="str">
        <f>IF(AT955&lt;&gt;"",AT955&amp;". ","")</f>
        <v/>
      </c>
      <c r="BI955" s="36" t="str">
        <f>IF(AV955&lt;&gt;"","Land use/disturbance history: "&amp;AV955&amp;". ","")</f>
        <v/>
      </c>
      <c r="BJ955" s="36" t="str">
        <f>IF(AW955&lt;&gt;"","Slope in degrees: "&amp;AW955&amp;". ","")</f>
        <v/>
      </c>
      <c r="BK955" s="36" t="str">
        <f>IF(AX955&lt;&gt;"","Slope aspect: "&amp;AX955&amp;". ","")</f>
        <v/>
      </c>
      <c r="BL955" s="36" t="str">
        <f>IF(AY955&lt;&gt;"","Soil description: "&amp;AY955&amp;". ","")</f>
        <v/>
      </c>
      <c r="BM955" s="36" t="str">
        <f>IF(BA955&lt;&gt;"","Terrain: "&amp;BA955&amp;". ","")</f>
        <v/>
      </c>
      <c r="BN955" s="36" t="str">
        <f t="shared" si="154"/>
        <v/>
      </c>
      <c r="BO955" t="str">
        <f t="shared" si="155"/>
        <v/>
      </c>
      <c r="BP955" t="str">
        <f>IF(BD955&lt;&gt;"","Permit: "&amp;BD955,"")</f>
        <v/>
      </c>
      <c r="BQ955" s="41" t="str">
        <f>IF(AA955="Abundant","Estimated frequency within viewshed: Abundant (&gt;500).",IF(AA955="Common","Estimated frequency within viewshed: Common (101-500).",IF(AA955="Frequent","Estimated frequency within viewshed: Frequent (11-100).",IF(AA955="Occasional","Estimated frequency within viewshed: Occasional (6-10).",IF(AA955="Rare","Estimated frequency within viewshed: Rare (1-5).","")))))</f>
        <v/>
      </c>
      <c r="BR955" s="41" t="str">
        <f>IF(B955&lt;&gt;"",B955&amp;". ","")</f>
        <v/>
      </c>
      <c r="BS955" s="41" t="str">
        <f>IF(M955="Same individual","Tissue sample collected.",IF(M955="Same population","Tissue sample collected from another individual in the same population.",""))</f>
        <v/>
      </c>
      <c r="BT955" s="41" t="str">
        <f>IF(R955&lt;&gt;"","Seed sample collected from "&amp;R955&amp;" plants within the same population.","")</f>
        <v/>
      </c>
      <c r="BU955" s="41" t="str">
        <f>IF(AB955&lt;&gt;"",AB955&amp;". ","")</f>
        <v/>
      </c>
      <c r="BV955" s="41" t="str">
        <f>IF(AE955&lt;&gt;"","Landowner: "&amp;AE955&amp;".","")</f>
        <v/>
      </c>
      <c r="BW955" s="41" t="str">
        <f>IF(AF955&lt;&gt;"","Element Occurrence ID: "&amp;AF955&amp;".","")</f>
        <v/>
      </c>
      <c r="BX955" s="41" t="str">
        <f t="shared" si="156"/>
        <v/>
      </c>
      <c r="BY955" t="str">
        <f t="shared" si="157"/>
        <v/>
      </c>
      <c r="BZ955" s="41" t="str">
        <f t="shared" si="158"/>
        <v/>
      </c>
      <c r="CA955" t="str">
        <f t="shared" si="159"/>
        <v/>
      </c>
      <c r="CB955" s="41" t="str">
        <f>IF(AU955&lt;&gt;"","Area immediately surrounding specimen: "&amp;AU955&amp;".","")</f>
        <v/>
      </c>
      <c r="CC955" s="41" t="str">
        <f>IF(T955&lt;&gt;"","Habit: "&amp;T955&amp;".","")</f>
        <v/>
      </c>
      <c r="CD955" s="41" t="str">
        <f>IF(U955&lt;&gt;"","Life history habit: "&amp;U955&amp;".","")</f>
        <v/>
      </c>
      <c r="CE955" s="41" t="str">
        <f>IF(V955&lt;&gt;"","Graminoid habit: "&amp;V955&amp;".","")</f>
        <v/>
      </c>
      <c r="CF955" s="41" t="str">
        <f>IF(W955&lt;&gt;"","Flower color: "&amp;W955&amp;".","")</f>
        <v/>
      </c>
      <c r="CG955" s="41" t="str">
        <f>IF(X955&lt;&gt;"","Height in centimeters: "&amp;X955&amp;".","")</f>
        <v/>
      </c>
      <c r="CH955" s="41" t="str">
        <f>IF(Y955&lt;&gt;"",Y955&amp;".","")</f>
        <v/>
      </c>
      <c r="CI955" s="41" t="str">
        <f t="shared" si="160"/>
        <v/>
      </c>
      <c r="CJ955" t="str">
        <f t="shared" si="161"/>
        <v/>
      </c>
      <c r="CK955" s="41" t="str">
        <f>IF(T955&lt;&gt;"","''habit'':"&amp;"''"&amp;T955&amp;"'',","")</f>
        <v/>
      </c>
      <c r="CL955" s="41" t="str">
        <f>IF(U955&lt;&gt;"","''life cycle habit'':"&amp;"''"&amp;U955&amp;"'',","")</f>
        <v/>
      </c>
      <c r="CM955" s="41" t="str">
        <f>IF(V955&lt;&gt;"","''graminoidHabit'':"&amp;"''"&amp;V955&amp;"'',","")</f>
        <v/>
      </c>
      <c r="CN955" s="41" t="str">
        <f>IF(W955&lt;&gt;"","''flower color'':"&amp;"''"&amp;W955&amp;"'',","")</f>
        <v/>
      </c>
      <c r="CO955" s="41" t="str">
        <f>IF(X955&lt;&gt;"","''heightInCentimeters'':"&amp;X955&amp;",","")</f>
        <v/>
      </c>
      <c r="CP955" s="41" t="str">
        <f>IF(Y955&lt;&gt;"",Y955,"")</f>
        <v/>
      </c>
      <c r="CQ955" s="41" t="str">
        <f t="shared" si="162"/>
        <v/>
      </c>
      <c r="CR955" s="42" t="str">
        <f t="shared" si="163"/>
        <v/>
      </c>
      <c r="CS955" t="str">
        <f t="shared" si="164"/>
        <v/>
      </c>
      <c r="CT955" t="str">
        <f>IF(L955="Y","tissue","")</f>
        <v/>
      </c>
      <c r="CU955" t="str">
        <f>IF(L955="Y","in collection","")</f>
        <v/>
      </c>
      <c r="CV955" t="str">
        <f>IF(L955="Y","dessicated","")</f>
        <v/>
      </c>
    </row>
    <row r="956" spans="1:100" ht="16.5" x14ac:dyDescent="0.3">
      <c r="A956" s="7"/>
      <c r="B956" s="19"/>
      <c r="C956" s="19"/>
      <c r="D956" s="19"/>
      <c r="E956" s="19"/>
      <c r="F956" s="19"/>
      <c r="G956" s="10"/>
      <c r="H956" s="14"/>
      <c r="I956" s="19"/>
      <c r="J956" s="19"/>
      <c r="K956" s="10"/>
      <c r="L956" s="19"/>
      <c r="M956" s="19"/>
      <c r="N956" s="19"/>
      <c r="O956" s="19"/>
      <c r="P956" s="19"/>
      <c r="Q956" s="24"/>
      <c r="R956" s="14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29"/>
      <c r="AL956" s="29"/>
      <c r="AM956" s="7"/>
      <c r="AN956" s="7"/>
      <c r="AO956" s="7"/>
      <c r="AP956" s="19"/>
      <c r="AQ956" s="19"/>
      <c r="AR956" s="19"/>
      <c r="AS956" s="14"/>
      <c r="AT956" s="19"/>
      <c r="AU956" s="19"/>
      <c r="AV956" s="19"/>
      <c r="AW956" s="14"/>
      <c r="AX956" s="19"/>
      <c r="AY956" s="19"/>
      <c r="AZ956" s="19"/>
      <c r="BA956" s="19"/>
      <c r="BB956" s="19"/>
      <c r="BC956" s="19"/>
      <c r="BD956" s="19"/>
      <c r="BE956" s="19"/>
      <c r="BF956" s="14"/>
      <c r="BG956" s="35" t="str">
        <f>IF(BB956&lt;&gt;"","&lt;a href='https://www.inaturalist.org/observations/"&amp;BB956&amp;" 'target='_blank' style='color: blue'&gt;iNaturalist Record: "&amp;BB956&amp;"&lt;/a&gt; ","")</f>
        <v/>
      </c>
      <c r="BH956" s="36" t="str">
        <f>IF(AT956&lt;&gt;"",AT956&amp;". ","")</f>
        <v/>
      </c>
      <c r="BI956" s="36" t="str">
        <f>IF(AV956&lt;&gt;"","Land use/disturbance history: "&amp;AV956&amp;". ","")</f>
        <v/>
      </c>
      <c r="BJ956" s="36" t="str">
        <f>IF(AW956&lt;&gt;"","Slope in degrees: "&amp;AW956&amp;". ","")</f>
        <v/>
      </c>
      <c r="BK956" s="36" t="str">
        <f>IF(AX956&lt;&gt;"","Slope aspect: "&amp;AX956&amp;". ","")</f>
        <v/>
      </c>
      <c r="BL956" s="36" t="str">
        <f>IF(AY956&lt;&gt;"","Soil description: "&amp;AY956&amp;". ","")</f>
        <v/>
      </c>
      <c r="BM956" s="36" t="str">
        <f>IF(BA956&lt;&gt;"","Terrain: "&amp;BA956&amp;". ","")</f>
        <v/>
      </c>
      <c r="BN956" s="36" t="str">
        <f t="shared" si="154"/>
        <v/>
      </c>
      <c r="BO956" t="str">
        <f t="shared" si="155"/>
        <v/>
      </c>
      <c r="BP956" t="str">
        <f>IF(BD956&lt;&gt;"","Permit: "&amp;BD956,"")</f>
        <v/>
      </c>
      <c r="BQ956" s="41" t="str">
        <f>IF(AA956="Abundant","Estimated frequency within viewshed: Abundant (&gt;500).",IF(AA956="Common","Estimated frequency within viewshed: Common (101-500).",IF(AA956="Frequent","Estimated frequency within viewshed: Frequent (11-100).",IF(AA956="Occasional","Estimated frequency within viewshed: Occasional (6-10).",IF(AA956="Rare","Estimated frequency within viewshed: Rare (1-5).","")))))</f>
        <v/>
      </c>
      <c r="BR956" s="41" t="str">
        <f>IF(B956&lt;&gt;"",B956&amp;". ","")</f>
        <v/>
      </c>
      <c r="BS956" s="41" t="str">
        <f>IF(M956="Same individual","Tissue sample collected.",IF(M956="Same population","Tissue sample collected from another individual in the same population.",""))</f>
        <v/>
      </c>
      <c r="BT956" s="41" t="str">
        <f>IF(R956&lt;&gt;"","Seed sample collected from "&amp;R956&amp;" plants within the same population.","")</f>
        <v/>
      </c>
      <c r="BU956" s="41" t="str">
        <f>IF(AB956&lt;&gt;"",AB956&amp;". ","")</f>
        <v/>
      </c>
      <c r="BV956" s="41" t="str">
        <f>IF(AE956&lt;&gt;"","Landowner: "&amp;AE956&amp;".","")</f>
        <v/>
      </c>
      <c r="BW956" s="41" t="str">
        <f>IF(AF956&lt;&gt;"","Element Occurrence ID: "&amp;AF956&amp;".","")</f>
        <v/>
      </c>
      <c r="BX956" s="41" t="str">
        <f t="shared" si="156"/>
        <v/>
      </c>
      <c r="BY956" t="str">
        <f t="shared" si="157"/>
        <v/>
      </c>
      <c r="BZ956" s="41" t="str">
        <f t="shared" si="158"/>
        <v/>
      </c>
      <c r="CA956" t="str">
        <f t="shared" si="159"/>
        <v/>
      </c>
      <c r="CB956" s="41" t="str">
        <f>IF(AU956&lt;&gt;"","Area immediately surrounding specimen: "&amp;AU956&amp;".","")</f>
        <v/>
      </c>
      <c r="CC956" s="41" t="str">
        <f>IF(T956&lt;&gt;"","Habit: "&amp;T956&amp;".","")</f>
        <v/>
      </c>
      <c r="CD956" s="41" t="str">
        <f>IF(U956&lt;&gt;"","Life history habit: "&amp;U956&amp;".","")</f>
        <v/>
      </c>
      <c r="CE956" s="41" t="str">
        <f>IF(V956&lt;&gt;"","Graminoid habit: "&amp;V956&amp;".","")</f>
        <v/>
      </c>
      <c r="CF956" s="41" t="str">
        <f>IF(W956&lt;&gt;"","Flower color: "&amp;W956&amp;".","")</f>
        <v/>
      </c>
      <c r="CG956" s="41" t="str">
        <f>IF(X956&lt;&gt;"","Height in centimeters: "&amp;X956&amp;".","")</f>
        <v/>
      </c>
      <c r="CH956" s="41" t="str">
        <f>IF(Y956&lt;&gt;"",Y956&amp;".","")</f>
        <v/>
      </c>
      <c r="CI956" s="41" t="str">
        <f t="shared" si="160"/>
        <v/>
      </c>
      <c r="CJ956" t="str">
        <f t="shared" si="161"/>
        <v/>
      </c>
      <c r="CK956" s="41" t="str">
        <f>IF(T956&lt;&gt;"","''habit'':"&amp;"''"&amp;T956&amp;"'',","")</f>
        <v/>
      </c>
      <c r="CL956" s="41" t="str">
        <f>IF(U956&lt;&gt;"","''life cycle habit'':"&amp;"''"&amp;U956&amp;"'',","")</f>
        <v/>
      </c>
      <c r="CM956" s="41" t="str">
        <f>IF(V956&lt;&gt;"","''graminoidHabit'':"&amp;"''"&amp;V956&amp;"'',","")</f>
        <v/>
      </c>
      <c r="CN956" s="41" t="str">
        <f>IF(W956&lt;&gt;"","''flower color'':"&amp;"''"&amp;W956&amp;"'',","")</f>
        <v/>
      </c>
      <c r="CO956" s="41" t="str">
        <f>IF(X956&lt;&gt;"","''heightInCentimeters'':"&amp;X956&amp;",","")</f>
        <v/>
      </c>
      <c r="CP956" s="41" t="str">
        <f>IF(Y956&lt;&gt;"",Y956,"")</f>
        <v/>
      </c>
      <c r="CQ956" s="41" t="str">
        <f t="shared" si="162"/>
        <v/>
      </c>
      <c r="CR956" s="42" t="str">
        <f t="shared" si="163"/>
        <v/>
      </c>
      <c r="CS956" t="str">
        <f t="shared" si="164"/>
        <v/>
      </c>
      <c r="CT956" t="str">
        <f>IF(L956="Y","tissue","")</f>
        <v/>
      </c>
      <c r="CU956" t="str">
        <f>IF(L956="Y","in collection","")</f>
        <v/>
      </c>
      <c r="CV956" t="str">
        <f>IF(L956="Y","dessicated","")</f>
        <v/>
      </c>
    </row>
    <row r="957" spans="1:100" ht="16.5" x14ac:dyDescent="0.3">
      <c r="A957" s="7"/>
      <c r="B957" s="19"/>
      <c r="C957" s="19"/>
      <c r="D957" s="19"/>
      <c r="E957" s="19"/>
      <c r="F957" s="19"/>
      <c r="G957" s="10"/>
      <c r="H957" s="14"/>
      <c r="I957" s="19"/>
      <c r="J957" s="19"/>
      <c r="K957" s="10"/>
      <c r="L957" s="19"/>
      <c r="M957" s="19"/>
      <c r="N957" s="19"/>
      <c r="O957" s="19"/>
      <c r="P957" s="19"/>
      <c r="Q957" s="24"/>
      <c r="R957" s="14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29"/>
      <c r="AL957" s="29"/>
      <c r="AM957" s="7"/>
      <c r="AN957" s="7"/>
      <c r="AO957" s="7"/>
      <c r="AP957" s="19"/>
      <c r="AQ957" s="19"/>
      <c r="AR957" s="19"/>
      <c r="AS957" s="14"/>
      <c r="AT957" s="19"/>
      <c r="AU957" s="19"/>
      <c r="AV957" s="19"/>
      <c r="AW957" s="14"/>
      <c r="AX957" s="19"/>
      <c r="AY957" s="19"/>
      <c r="AZ957" s="19"/>
      <c r="BA957" s="19"/>
      <c r="BB957" s="19"/>
      <c r="BC957" s="19"/>
      <c r="BD957" s="19"/>
      <c r="BE957" s="19"/>
      <c r="BF957" s="14"/>
      <c r="BG957" s="35" t="str">
        <f>IF(BB957&lt;&gt;"","&lt;a href='https://www.inaturalist.org/observations/"&amp;BB957&amp;" 'target='_blank' style='color: blue'&gt;iNaturalist Record: "&amp;BB957&amp;"&lt;/a&gt; ","")</f>
        <v/>
      </c>
      <c r="BH957" s="36" t="str">
        <f>IF(AT957&lt;&gt;"",AT957&amp;". ","")</f>
        <v/>
      </c>
      <c r="BI957" s="36" t="str">
        <f>IF(AV957&lt;&gt;"","Land use/disturbance history: "&amp;AV957&amp;". ","")</f>
        <v/>
      </c>
      <c r="BJ957" s="36" t="str">
        <f>IF(AW957&lt;&gt;"","Slope in degrees: "&amp;AW957&amp;". ","")</f>
        <v/>
      </c>
      <c r="BK957" s="36" t="str">
        <f>IF(AX957&lt;&gt;"","Slope aspect: "&amp;AX957&amp;". ","")</f>
        <v/>
      </c>
      <c r="BL957" s="36" t="str">
        <f>IF(AY957&lt;&gt;"","Soil description: "&amp;AY957&amp;". ","")</f>
        <v/>
      </c>
      <c r="BM957" s="36" t="str">
        <f>IF(BA957&lt;&gt;"","Terrain: "&amp;BA957&amp;". ","")</f>
        <v/>
      </c>
      <c r="BN957" s="36" t="str">
        <f t="shared" si="154"/>
        <v/>
      </c>
      <c r="BO957" t="str">
        <f t="shared" si="155"/>
        <v/>
      </c>
      <c r="BP957" t="str">
        <f>IF(BD957&lt;&gt;"","Permit: "&amp;BD957,"")</f>
        <v/>
      </c>
      <c r="BQ957" s="41" t="str">
        <f>IF(AA957="Abundant","Estimated frequency within viewshed: Abundant (&gt;500).",IF(AA957="Common","Estimated frequency within viewshed: Common (101-500).",IF(AA957="Frequent","Estimated frequency within viewshed: Frequent (11-100).",IF(AA957="Occasional","Estimated frequency within viewshed: Occasional (6-10).",IF(AA957="Rare","Estimated frequency within viewshed: Rare (1-5).","")))))</f>
        <v/>
      </c>
      <c r="BR957" s="41" t="str">
        <f>IF(B957&lt;&gt;"",B957&amp;". ","")</f>
        <v/>
      </c>
      <c r="BS957" s="41" t="str">
        <f>IF(M957="Same individual","Tissue sample collected.",IF(M957="Same population","Tissue sample collected from another individual in the same population.",""))</f>
        <v/>
      </c>
      <c r="BT957" s="41" t="str">
        <f>IF(R957&lt;&gt;"","Seed sample collected from "&amp;R957&amp;" plants within the same population.","")</f>
        <v/>
      </c>
      <c r="BU957" s="41" t="str">
        <f>IF(AB957&lt;&gt;"",AB957&amp;". ","")</f>
        <v/>
      </c>
      <c r="BV957" s="41" t="str">
        <f>IF(AE957&lt;&gt;"","Landowner: "&amp;AE957&amp;".","")</f>
        <v/>
      </c>
      <c r="BW957" s="41" t="str">
        <f>IF(AF957&lt;&gt;"","Element Occurrence ID: "&amp;AF957&amp;".","")</f>
        <v/>
      </c>
      <c r="BX957" s="41" t="str">
        <f t="shared" si="156"/>
        <v/>
      </c>
      <c r="BY957" t="str">
        <f t="shared" si="157"/>
        <v/>
      </c>
      <c r="BZ957" s="41" t="str">
        <f t="shared" si="158"/>
        <v/>
      </c>
      <c r="CA957" t="str">
        <f t="shared" si="159"/>
        <v/>
      </c>
      <c r="CB957" s="41" t="str">
        <f>IF(AU957&lt;&gt;"","Area immediately surrounding specimen: "&amp;AU957&amp;".","")</f>
        <v/>
      </c>
      <c r="CC957" s="41" t="str">
        <f>IF(T957&lt;&gt;"","Habit: "&amp;T957&amp;".","")</f>
        <v/>
      </c>
      <c r="CD957" s="41" t="str">
        <f>IF(U957&lt;&gt;"","Life history habit: "&amp;U957&amp;".","")</f>
        <v/>
      </c>
      <c r="CE957" s="41" t="str">
        <f>IF(V957&lt;&gt;"","Graminoid habit: "&amp;V957&amp;".","")</f>
        <v/>
      </c>
      <c r="CF957" s="41" t="str">
        <f>IF(W957&lt;&gt;"","Flower color: "&amp;W957&amp;".","")</f>
        <v/>
      </c>
      <c r="CG957" s="41" t="str">
        <f>IF(X957&lt;&gt;"","Height in centimeters: "&amp;X957&amp;".","")</f>
        <v/>
      </c>
      <c r="CH957" s="41" t="str">
        <f>IF(Y957&lt;&gt;"",Y957&amp;".","")</f>
        <v/>
      </c>
      <c r="CI957" s="41" t="str">
        <f t="shared" si="160"/>
        <v/>
      </c>
      <c r="CJ957" t="str">
        <f t="shared" si="161"/>
        <v/>
      </c>
      <c r="CK957" s="41" t="str">
        <f>IF(T957&lt;&gt;"","''habit'':"&amp;"''"&amp;T957&amp;"'',","")</f>
        <v/>
      </c>
      <c r="CL957" s="41" t="str">
        <f>IF(U957&lt;&gt;"","''life cycle habit'':"&amp;"''"&amp;U957&amp;"'',","")</f>
        <v/>
      </c>
      <c r="CM957" s="41" t="str">
        <f>IF(V957&lt;&gt;"","''graminoidHabit'':"&amp;"''"&amp;V957&amp;"'',","")</f>
        <v/>
      </c>
      <c r="CN957" s="41" t="str">
        <f>IF(W957&lt;&gt;"","''flower color'':"&amp;"''"&amp;W957&amp;"'',","")</f>
        <v/>
      </c>
      <c r="CO957" s="41" t="str">
        <f>IF(X957&lt;&gt;"","''heightInCentimeters'':"&amp;X957&amp;",","")</f>
        <v/>
      </c>
      <c r="CP957" s="41" t="str">
        <f>IF(Y957&lt;&gt;"",Y957,"")</f>
        <v/>
      </c>
      <c r="CQ957" s="41" t="str">
        <f t="shared" si="162"/>
        <v/>
      </c>
      <c r="CR957" s="42" t="str">
        <f t="shared" si="163"/>
        <v/>
      </c>
      <c r="CS957" t="str">
        <f t="shared" si="164"/>
        <v/>
      </c>
      <c r="CT957" t="str">
        <f>IF(L957="Y","tissue","")</f>
        <v/>
      </c>
      <c r="CU957" t="str">
        <f>IF(L957="Y","in collection","")</f>
        <v/>
      </c>
      <c r="CV957" t="str">
        <f>IF(L957="Y","dessicated","")</f>
        <v/>
      </c>
    </row>
    <row r="958" spans="1:100" ht="16.5" x14ac:dyDescent="0.3">
      <c r="A958" s="7"/>
      <c r="B958" s="19"/>
      <c r="C958" s="19"/>
      <c r="D958" s="19"/>
      <c r="E958" s="19"/>
      <c r="F958" s="19"/>
      <c r="G958" s="10"/>
      <c r="H958" s="14"/>
      <c r="I958" s="19"/>
      <c r="J958" s="19"/>
      <c r="K958" s="10"/>
      <c r="L958" s="19"/>
      <c r="M958" s="19"/>
      <c r="N958" s="19"/>
      <c r="O958" s="19"/>
      <c r="P958" s="19"/>
      <c r="Q958" s="24"/>
      <c r="R958" s="14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29"/>
      <c r="AL958" s="29"/>
      <c r="AM958" s="7"/>
      <c r="AN958" s="7"/>
      <c r="AO958" s="7"/>
      <c r="AP958" s="19"/>
      <c r="AQ958" s="19"/>
      <c r="AR958" s="19"/>
      <c r="AS958" s="14"/>
      <c r="AT958" s="19"/>
      <c r="AU958" s="19"/>
      <c r="AV958" s="19"/>
      <c r="AW958" s="14"/>
      <c r="AX958" s="19"/>
      <c r="AY958" s="19"/>
      <c r="AZ958" s="19"/>
      <c r="BA958" s="19"/>
      <c r="BB958" s="19"/>
      <c r="BC958" s="19"/>
      <c r="BD958" s="19"/>
      <c r="BE958" s="19"/>
      <c r="BF958" s="14"/>
      <c r="BG958" s="35" t="str">
        <f>IF(BB958&lt;&gt;"","&lt;a href='https://www.inaturalist.org/observations/"&amp;BB958&amp;" 'target='_blank' style='color: blue'&gt;iNaturalist Record: "&amp;BB958&amp;"&lt;/a&gt; ","")</f>
        <v/>
      </c>
      <c r="BH958" s="36" t="str">
        <f>IF(AT958&lt;&gt;"",AT958&amp;". ","")</f>
        <v/>
      </c>
      <c r="BI958" s="36" t="str">
        <f>IF(AV958&lt;&gt;"","Land use/disturbance history: "&amp;AV958&amp;". ","")</f>
        <v/>
      </c>
      <c r="BJ958" s="36" t="str">
        <f>IF(AW958&lt;&gt;"","Slope in degrees: "&amp;AW958&amp;". ","")</f>
        <v/>
      </c>
      <c r="BK958" s="36" t="str">
        <f>IF(AX958&lt;&gt;"","Slope aspect: "&amp;AX958&amp;". ","")</f>
        <v/>
      </c>
      <c r="BL958" s="36" t="str">
        <f>IF(AY958&lt;&gt;"","Soil description: "&amp;AY958&amp;". ","")</f>
        <v/>
      </c>
      <c r="BM958" s="36" t="str">
        <f>IF(BA958&lt;&gt;"","Terrain: "&amp;BA958&amp;". ","")</f>
        <v/>
      </c>
      <c r="BN958" s="36" t="str">
        <f t="shared" si="154"/>
        <v/>
      </c>
      <c r="BO958" t="str">
        <f t="shared" si="155"/>
        <v/>
      </c>
      <c r="BP958" t="str">
        <f>IF(BD958&lt;&gt;"","Permit: "&amp;BD958,"")</f>
        <v/>
      </c>
      <c r="BQ958" s="41" t="str">
        <f>IF(AA958="Abundant","Estimated frequency within viewshed: Abundant (&gt;500).",IF(AA958="Common","Estimated frequency within viewshed: Common (101-500).",IF(AA958="Frequent","Estimated frequency within viewshed: Frequent (11-100).",IF(AA958="Occasional","Estimated frequency within viewshed: Occasional (6-10).",IF(AA958="Rare","Estimated frequency within viewshed: Rare (1-5).","")))))</f>
        <v/>
      </c>
      <c r="BR958" s="41" t="str">
        <f>IF(B958&lt;&gt;"",B958&amp;". ","")</f>
        <v/>
      </c>
      <c r="BS958" s="41" t="str">
        <f>IF(M958="Same individual","Tissue sample collected.",IF(M958="Same population","Tissue sample collected from another individual in the same population.",""))</f>
        <v/>
      </c>
      <c r="BT958" s="41" t="str">
        <f>IF(R958&lt;&gt;"","Seed sample collected from "&amp;R958&amp;" plants within the same population.","")</f>
        <v/>
      </c>
      <c r="BU958" s="41" t="str">
        <f>IF(AB958&lt;&gt;"",AB958&amp;". ","")</f>
        <v/>
      </c>
      <c r="BV958" s="41" t="str">
        <f>IF(AE958&lt;&gt;"","Landowner: "&amp;AE958&amp;".","")</f>
        <v/>
      </c>
      <c r="BW958" s="41" t="str">
        <f>IF(AF958&lt;&gt;"","Element Occurrence ID: "&amp;AF958&amp;".","")</f>
        <v/>
      </c>
      <c r="BX958" s="41" t="str">
        <f t="shared" si="156"/>
        <v/>
      </c>
      <c r="BY958" t="str">
        <f t="shared" si="157"/>
        <v/>
      </c>
      <c r="BZ958" s="41" t="str">
        <f t="shared" si="158"/>
        <v/>
      </c>
      <c r="CA958" t="str">
        <f t="shared" si="159"/>
        <v/>
      </c>
      <c r="CB958" s="41" t="str">
        <f>IF(AU958&lt;&gt;"","Area immediately surrounding specimen: "&amp;AU958&amp;".","")</f>
        <v/>
      </c>
      <c r="CC958" s="41" t="str">
        <f>IF(T958&lt;&gt;"","Habit: "&amp;T958&amp;".","")</f>
        <v/>
      </c>
      <c r="CD958" s="41" t="str">
        <f>IF(U958&lt;&gt;"","Life history habit: "&amp;U958&amp;".","")</f>
        <v/>
      </c>
      <c r="CE958" s="41" t="str">
        <f>IF(V958&lt;&gt;"","Graminoid habit: "&amp;V958&amp;".","")</f>
        <v/>
      </c>
      <c r="CF958" s="41" t="str">
        <f>IF(W958&lt;&gt;"","Flower color: "&amp;W958&amp;".","")</f>
        <v/>
      </c>
      <c r="CG958" s="41" t="str">
        <f>IF(X958&lt;&gt;"","Height in centimeters: "&amp;X958&amp;".","")</f>
        <v/>
      </c>
      <c r="CH958" s="41" t="str">
        <f>IF(Y958&lt;&gt;"",Y958&amp;".","")</f>
        <v/>
      </c>
      <c r="CI958" s="41" t="str">
        <f t="shared" si="160"/>
        <v/>
      </c>
      <c r="CJ958" t="str">
        <f t="shared" si="161"/>
        <v/>
      </c>
      <c r="CK958" s="41" t="str">
        <f>IF(T958&lt;&gt;"","''habit'':"&amp;"''"&amp;T958&amp;"'',","")</f>
        <v/>
      </c>
      <c r="CL958" s="41" t="str">
        <f>IF(U958&lt;&gt;"","''life cycle habit'':"&amp;"''"&amp;U958&amp;"'',","")</f>
        <v/>
      </c>
      <c r="CM958" s="41" t="str">
        <f>IF(V958&lt;&gt;"","''graminoidHabit'':"&amp;"''"&amp;V958&amp;"'',","")</f>
        <v/>
      </c>
      <c r="CN958" s="41" t="str">
        <f>IF(W958&lt;&gt;"","''flower color'':"&amp;"''"&amp;W958&amp;"'',","")</f>
        <v/>
      </c>
      <c r="CO958" s="41" t="str">
        <f>IF(X958&lt;&gt;"","''heightInCentimeters'':"&amp;X958&amp;",","")</f>
        <v/>
      </c>
      <c r="CP958" s="41" t="str">
        <f>IF(Y958&lt;&gt;"",Y958,"")</f>
        <v/>
      </c>
      <c r="CQ958" s="41" t="str">
        <f t="shared" si="162"/>
        <v/>
      </c>
      <c r="CR958" s="42" t="str">
        <f t="shared" si="163"/>
        <v/>
      </c>
      <c r="CS958" t="str">
        <f t="shared" si="164"/>
        <v/>
      </c>
      <c r="CT958" t="str">
        <f>IF(L958="Y","tissue","")</f>
        <v/>
      </c>
      <c r="CU958" t="str">
        <f>IF(L958="Y","in collection","")</f>
        <v/>
      </c>
      <c r="CV958" t="str">
        <f>IF(L958="Y","dessicated","")</f>
        <v/>
      </c>
    </row>
    <row r="959" spans="1:100" ht="16.5" x14ac:dyDescent="0.3">
      <c r="A959" s="7"/>
      <c r="B959" s="19"/>
      <c r="C959" s="19"/>
      <c r="D959" s="19"/>
      <c r="E959" s="19"/>
      <c r="F959" s="19"/>
      <c r="G959" s="10"/>
      <c r="H959" s="14"/>
      <c r="I959" s="19"/>
      <c r="J959" s="19"/>
      <c r="K959" s="10"/>
      <c r="L959" s="19"/>
      <c r="M959" s="19"/>
      <c r="N959" s="19"/>
      <c r="O959" s="19"/>
      <c r="P959" s="19"/>
      <c r="Q959" s="24"/>
      <c r="R959" s="14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29"/>
      <c r="AL959" s="29"/>
      <c r="AM959" s="7"/>
      <c r="AN959" s="7"/>
      <c r="AO959" s="7"/>
      <c r="AP959" s="19"/>
      <c r="AQ959" s="19"/>
      <c r="AR959" s="19"/>
      <c r="AS959" s="14"/>
      <c r="AT959" s="19"/>
      <c r="AU959" s="19"/>
      <c r="AV959" s="19"/>
      <c r="AW959" s="14"/>
      <c r="AX959" s="19"/>
      <c r="AY959" s="19"/>
      <c r="AZ959" s="19"/>
      <c r="BA959" s="19"/>
      <c r="BB959" s="19"/>
      <c r="BC959" s="19"/>
      <c r="BD959" s="19"/>
      <c r="BE959" s="19"/>
      <c r="BF959" s="14"/>
      <c r="BG959" s="35" t="str">
        <f>IF(BB959&lt;&gt;"","&lt;a href='https://www.inaturalist.org/observations/"&amp;BB959&amp;" 'target='_blank' style='color: blue'&gt;iNaturalist Record: "&amp;BB959&amp;"&lt;/a&gt; ","")</f>
        <v/>
      </c>
      <c r="BH959" s="36" t="str">
        <f>IF(AT959&lt;&gt;"",AT959&amp;". ","")</f>
        <v/>
      </c>
      <c r="BI959" s="36" t="str">
        <f>IF(AV959&lt;&gt;"","Land use/disturbance history: "&amp;AV959&amp;". ","")</f>
        <v/>
      </c>
      <c r="BJ959" s="36" t="str">
        <f>IF(AW959&lt;&gt;"","Slope in degrees: "&amp;AW959&amp;". ","")</f>
        <v/>
      </c>
      <c r="BK959" s="36" t="str">
        <f>IF(AX959&lt;&gt;"","Slope aspect: "&amp;AX959&amp;". ","")</f>
        <v/>
      </c>
      <c r="BL959" s="36" t="str">
        <f>IF(AY959&lt;&gt;"","Soil description: "&amp;AY959&amp;". ","")</f>
        <v/>
      </c>
      <c r="BM959" s="36" t="str">
        <f>IF(BA959&lt;&gt;"","Terrain: "&amp;BA959&amp;". ","")</f>
        <v/>
      </c>
      <c r="BN959" s="36" t="str">
        <f t="shared" si="154"/>
        <v/>
      </c>
      <c r="BO959" t="str">
        <f t="shared" si="155"/>
        <v/>
      </c>
      <c r="BP959" t="str">
        <f>IF(BD959&lt;&gt;"","Permit: "&amp;BD959,"")</f>
        <v/>
      </c>
      <c r="BQ959" s="41" t="str">
        <f>IF(AA959="Abundant","Estimated frequency within viewshed: Abundant (&gt;500).",IF(AA959="Common","Estimated frequency within viewshed: Common (101-500).",IF(AA959="Frequent","Estimated frequency within viewshed: Frequent (11-100).",IF(AA959="Occasional","Estimated frequency within viewshed: Occasional (6-10).",IF(AA959="Rare","Estimated frequency within viewshed: Rare (1-5).","")))))</f>
        <v/>
      </c>
      <c r="BR959" s="41" t="str">
        <f>IF(B959&lt;&gt;"",B959&amp;". ","")</f>
        <v/>
      </c>
      <c r="BS959" s="41" t="str">
        <f>IF(M959="Same individual","Tissue sample collected.",IF(M959="Same population","Tissue sample collected from another individual in the same population.",""))</f>
        <v/>
      </c>
      <c r="BT959" s="41" t="str">
        <f>IF(R959&lt;&gt;"","Seed sample collected from "&amp;R959&amp;" plants within the same population.","")</f>
        <v/>
      </c>
      <c r="BU959" s="41" t="str">
        <f>IF(AB959&lt;&gt;"",AB959&amp;". ","")</f>
        <v/>
      </c>
      <c r="BV959" s="41" t="str">
        <f>IF(AE959&lt;&gt;"","Landowner: "&amp;AE959&amp;".","")</f>
        <v/>
      </c>
      <c r="BW959" s="41" t="str">
        <f>IF(AF959&lt;&gt;"","Element Occurrence ID: "&amp;AF959&amp;".","")</f>
        <v/>
      </c>
      <c r="BX959" s="41" t="str">
        <f t="shared" si="156"/>
        <v/>
      </c>
      <c r="BY959" t="str">
        <f t="shared" si="157"/>
        <v/>
      </c>
      <c r="BZ959" s="41" t="str">
        <f t="shared" si="158"/>
        <v/>
      </c>
      <c r="CA959" t="str">
        <f t="shared" si="159"/>
        <v/>
      </c>
      <c r="CB959" s="41" t="str">
        <f>IF(AU959&lt;&gt;"","Area immediately surrounding specimen: "&amp;AU959&amp;".","")</f>
        <v/>
      </c>
      <c r="CC959" s="41" t="str">
        <f>IF(T959&lt;&gt;"","Habit: "&amp;T959&amp;".","")</f>
        <v/>
      </c>
      <c r="CD959" s="41" t="str">
        <f>IF(U959&lt;&gt;"","Life history habit: "&amp;U959&amp;".","")</f>
        <v/>
      </c>
      <c r="CE959" s="41" t="str">
        <f>IF(V959&lt;&gt;"","Graminoid habit: "&amp;V959&amp;".","")</f>
        <v/>
      </c>
      <c r="CF959" s="41" t="str">
        <f>IF(W959&lt;&gt;"","Flower color: "&amp;W959&amp;".","")</f>
        <v/>
      </c>
      <c r="CG959" s="41" t="str">
        <f>IF(X959&lt;&gt;"","Height in centimeters: "&amp;X959&amp;".","")</f>
        <v/>
      </c>
      <c r="CH959" s="41" t="str">
        <f>IF(Y959&lt;&gt;"",Y959&amp;".","")</f>
        <v/>
      </c>
      <c r="CI959" s="41" t="str">
        <f t="shared" si="160"/>
        <v/>
      </c>
      <c r="CJ959" t="str">
        <f t="shared" si="161"/>
        <v/>
      </c>
      <c r="CK959" s="41" t="str">
        <f>IF(T959&lt;&gt;"","''habit'':"&amp;"''"&amp;T959&amp;"'',","")</f>
        <v/>
      </c>
      <c r="CL959" s="41" t="str">
        <f>IF(U959&lt;&gt;"","''life cycle habit'':"&amp;"''"&amp;U959&amp;"'',","")</f>
        <v/>
      </c>
      <c r="CM959" s="41" t="str">
        <f>IF(V959&lt;&gt;"","''graminoidHabit'':"&amp;"''"&amp;V959&amp;"'',","")</f>
        <v/>
      </c>
      <c r="CN959" s="41" t="str">
        <f>IF(W959&lt;&gt;"","''flower color'':"&amp;"''"&amp;W959&amp;"'',","")</f>
        <v/>
      </c>
      <c r="CO959" s="41" t="str">
        <f>IF(X959&lt;&gt;"","''heightInCentimeters'':"&amp;X959&amp;",","")</f>
        <v/>
      </c>
      <c r="CP959" s="41" t="str">
        <f>IF(Y959&lt;&gt;"",Y959,"")</f>
        <v/>
      </c>
      <c r="CQ959" s="41" t="str">
        <f t="shared" si="162"/>
        <v/>
      </c>
      <c r="CR959" s="42" t="str">
        <f t="shared" si="163"/>
        <v/>
      </c>
      <c r="CS959" t="str">
        <f t="shared" si="164"/>
        <v/>
      </c>
      <c r="CT959" t="str">
        <f>IF(L959="Y","tissue","")</f>
        <v/>
      </c>
      <c r="CU959" t="str">
        <f>IF(L959="Y","in collection","")</f>
        <v/>
      </c>
      <c r="CV959" t="str">
        <f>IF(L959="Y","dessicated","")</f>
        <v/>
      </c>
    </row>
    <row r="960" spans="1:100" ht="16.5" x14ac:dyDescent="0.3">
      <c r="A960" s="7"/>
      <c r="B960" s="19"/>
      <c r="C960" s="19"/>
      <c r="D960" s="19"/>
      <c r="E960" s="19"/>
      <c r="F960" s="19"/>
      <c r="G960" s="10"/>
      <c r="H960" s="14"/>
      <c r="I960" s="19"/>
      <c r="J960" s="19"/>
      <c r="K960" s="10"/>
      <c r="L960" s="19"/>
      <c r="M960" s="19"/>
      <c r="N960" s="19"/>
      <c r="O960" s="19"/>
      <c r="P960" s="19"/>
      <c r="Q960" s="24"/>
      <c r="R960" s="14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29"/>
      <c r="AL960" s="29"/>
      <c r="AM960" s="7"/>
      <c r="AN960" s="7"/>
      <c r="AO960" s="7"/>
      <c r="AP960" s="19"/>
      <c r="AQ960" s="19"/>
      <c r="AR960" s="19"/>
      <c r="AS960" s="14"/>
      <c r="AT960" s="19"/>
      <c r="AU960" s="19"/>
      <c r="AV960" s="19"/>
      <c r="AW960" s="14"/>
      <c r="AX960" s="19"/>
      <c r="AY960" s="19"/>
      <c r="AZ960" s="19"/>
      <c r="BA960" s="19"/>
      <c r="BB960" s="19"/>
      <c r="BC960" s="19"/>
      <c r="BD960" s="19"/>
      <c r="BE960" s="19"/>
      <c r="BF960" s="14"/>
      <c r="BG960" s="35" t="str">
        <f>IF(BB960&lt;&gt;"","&lt;a href='https://www.inaturalist.org/observations/"&amp;BB960&amp;" 'target='_blank' style='color: blue'&gt;iNaturalist Record: "&amp;BB960&amp;"&lt;/a&gt; ","")</f>
        <v/>
      </c>
      <c r="BH960" s="36" t="str">
        <f>IF(AT960&lt;&gt;"",AT960&amp;". ","")</f>
        <v/>
      </c>
      <c r="BI960" s="36" t="str">
        <f>IF(AV960&lt;&gt;"","Land use/disturbance history: "&amp;AV960&amp;". ","")</f>
        <v/>
      </c>
      <c r="BJ960" s="36" t="str">
        <f>IF(AW960&lt;&gt;"","Slope in degrees: "&amp;AW960&amp;". ","")</f>
        <v/>
      </c>
      <c r="BK960" s="36" t="str">
        <f>IF(AX960&lt;&gt;"","Slope aspect: "&amp;AX960&amp;". ","")</f>
        <v/>
      </c>
      <c r="BL960" s="36" t="str">
        <f>IF(AY960&lt;&gt;"","Soil description: "&amp;AY960&amp;". ","")</f>
        <v/>
      </c>
      <c r="BM960" s="36" t="str">
        <f>IF(BA960&lt;&gt;"","Terrain: "&amp;BA960&amp;". ","")</f>
        <v/>
      </c>
      <c r="BN960" s="36" t="str">
        <f t="shared" si="154"/>
        <v/>
      </c>
      <c r="BO960" t="str">
        <f t="shared" si="155"/>
        <v/>
      </c>
      <c r="BP960" t="str">
        <f>IF(BD960&lt;&gt;"","Permit: "&amp;BD960,"")</f>
        <v/>
      </c>
      <c r="BQ960" s="41" t="str">
        <f>IF(AA960="Abundant","Estimated frequency within viewshed: Abundant (&gt;500).",IF(AA960="Common","Estimated frequency within viewshed: Common (101-500).",IF(AA960="Frequent","Estimated frequency within viewshed: Frequent (11-100).",IF(AA960="Occasional","Estimated frequency within viewshed: Occasional (6-10).",IF(AA960="Rare","Estimated frequency within viewshed: Rare (1-5).","")))))</f>
        <v/>
      </c>
      <c r="BR960" s="41" t="str">
        <f>IF(B960&lt;&gt;"",B960&amp;". ","")</f>
        <v/>
      </c>
      <c r="BS960" s="41" t="str">
        <f>IF(M960="Same individual","Tissue sample collected.",IF(M960="Same population","Tissue sample collected from another individual in the same population.",""))</f>
        <v/>
      </c>
      <c r="BT960" s="41" t="str">
        <f>IF(R960&lt;&gt;"","Seed sample collected from "&amp;R960&amp;" plants within the same population.","")</f>
        <v/>
      </c>
      <c r="BU960" s="41" t="str">
        <f>IF(AB960&lt;&gt;"",AB960&amp;". ","")</f>
        <v/>
      </c>
      <c r="BV960" s="41" t="str">
        <f>IF(AE960&lt;&gt;"","Landowner: "&amp;AE960&amp;".","")</f>
        <v/>
      </c>
      <c r="BW960" s="41" t="str">
        <f>IF(AF960&lt;&gt;"","Element Occurrence ID: "&amp;AF960&amp;".","")</f>
        <v/>
      </c>
      <c r="BX960" s="41" t="str">
        <f t="shared" si="156"/>
        <v/>
      </c>
      <c r="BY960" t="str">
        <f t="shared" si="157"/>
        <v/>
      </c>
      <c r="BZ960" s="41" t="str">
        <f t="shared" si="158"/>
        <v/>
      </c>
      <c r="CA960" t="str">
        <f t="shared" si="159"/>
        <v/>
      </c>
      <c r="CB960" s="41" t="str">
        <f>IF(AU960&lt;&gt;"","Area immediately surrounding specimen: "&amp;AU960&amp;".","")</f>
        <v/>
      </c>
      <c r="CC960" s="41" t="str">
        <f>IF(T960&lt;&gt;"","Habit: "&amp;T960&amp;".","")</f>
        <v/>
      </c>
      <c r="CD960" s="41" t="str">
        <f>IF(U960&lt;&gt;"","Life history habit: "&amp;U960&amp;".","")</f>
        <v/>
      </c>
      <c r="CE960" s="41" t="str">
        <f>IF(V960&lt;&gt;"","Graminoid habit: "&amp;V960&amp;".","")</f>
        <v/>
      </c>
      <c r="CF960" s="41" t="str">
        <f>IF(W960&lt;&gt;"","Flower color: "&amp;W960&amp;".","")</f>
        <v/>
      </c>
      <c r="CG960" s="41" t="str">
        <f>IF(X960&lt;&gt;"","Height in centimeters: "&amp;X960&amp;".","")</f>
        <v/>
      </c>
      <c r="CH960" s="41" t="str">
        <f>IF(Y960&lt;&gt;"",Y960&amp;".","")</f>
        <v/>
      </c>
      <c r="CI960" s="41" t="str">
        <f t="shared" si="160"/>
        <v/>
      </c>
      <c r="CJ960" t="str">
        <f t="shared" si="161"/>
        <v/>
      </c>
      <c r="CK960" s="41" t="str">
        <f>IF(T960&lt;&gt;"","''habit'':"&amp;"''"&amp;T960&amp;"'',","")</f>
        <v/>
      </c>
      <c r="CL960" s="41" t="str">
        <f>IF(U960&lt;&gt;"","''life cycle habit'':"&amp;"''"&amp;U960&amp;"'',","")</f>
        <v/>
      </c>
      <c r="CM960" s="41" t="str">
        <f>IF(V960&lt;&gt;"","''graminoidHabit'':"&amp;"''"&amp;V960&amp;"'',","")</f>
        <v/>
      </c>
      <c r="CN960" s="41" t="str">
        <f>IF(W960&lt;&gt;"","''flower color'':"&amp;"''"&amp;W960&amp;"'',","")</f>
        <v/>
      </c>
      <c r="CO960" s="41" t="str">
        <f>IF(X960&lt;&gt;"","''heightInCentimeters'':"&amp;X960&amp;",","")</f>
        <v/>
      </c>
      <c r="CP960" s="41" t="str">
        <f>IF(Y960&lt;&gt;"",Y960,"")</f>
        <v/>
      </c>
      <c r="CQ960" s="41" t="str">
        <f t="shared" si="162"/>
        <v/>
      </c>
      <c r="CR960" s="42" t="str">
        <f t="shared" si="163"/>
        <v/>
      </c>
      <c r="CS960" t="str">
        <f t="shared" si="164"/>
        <v/>
      </c>
      <c r="CT960" t="str">
        <f>IF(L960="Y","tissue","")</f>
        <v/>
      </c>
      <c r="CU960" t="str">
        <f>IF(L960="Y","in collection","")</f>
        <v/>
      </c>
      <c r="CV960" t="str">
        <f>IF(L960="Y","dessicated","")</f>
        <v/>
      </c>
    </row>
    <row r="961" spans="1:100" ht="16.5" x14ac:dyDescent="0.3">
      <c r="A961" s="7"/>
      <c r="B961" s="19"/>
      <c r="C961" s="19"/>
      <c r="D961" s="19"/>
      <c r="E961" s="19"/>
      <c r="F961" s="19"/>
      <c r="G961" s="10"/>
      <c r="H961" s="14"/>
      <c r="I961" s="19"/>
      <c r="J961" s="19"/>
      <c r="K961" s="10"/>
      <c r="L961" s="19"/>
      <c r="M961" s="19"/>
      <c r="N961" s="19"/>
      <c r="O961" s="19"/>
      <c r="P961" s="19"/>
      <c r="Q961" s="24"/>
      <c r="R961" s="14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29"/>
      <c r="AL961" s="29"/>
      <c r="AM961" s="7"/>
      <c r="AN961" s="7"/>
      <c r="AO961" s="7"/>
      <c r="AP961" s="19"/>
      <c r="AQ961" s="19"/>
      <c r="AR961" s="19"/>
      <c r="AS961" s="14"/>
      <c r="AT961" s="19"/>
      <c r="AU961" s="19"/>
      <c r="AV961" s="19"/>
      <c r="AW961" s="14"/>
      <c r="AX961" s="19"/>
      <c r="AY961" s="19"/>
      <c r="AZ961" s="19"/>
      <c r="BA961" s="19"/>
      <c r="BB961" s="19"/>
      <c r="BC961" s="19"/>
      <c r="BD961" s="19"/>
      <c r="BE961" s="19"/>
      <c r="BF961" s="14"/>
      <c r="BG961" s="35" t="str">
        <f>IF(BB961&lt;&gt;"","&lt;a href='https://www.inaturalist.org/observations/"&amp;BB961&amp;" 'target='_blank' style='color: blue'&gt;iNaturalist Record: "&amp;BB961&amp;"&lt;/a&gt; ","")</f>
        <v/>
      </c>
      <c r="BH961" s="36" t="str">
        <f>IF(AT961&lt;&gt;"",AT961&amp;". ","")</f>
        <v/>
      </c>
      <c r="BI961" s="36" t="str">
        <f>IF(AV961&lt;&gt;"","Land use/disturbance history: "&amp;AV961&amp;". ","")</f>
        <v/>
      </c>
      <c r="BJ961" s="36" t="str">
        <f>IF(AW961&lt;&gt;"","Slope in degrees: "&amp;AW961&amp;". ","")</f>
        <v/>
      </c>
      <c r="BK961" s="36" t="str">
        <f>IF(AX961&lt;&gt;"","Slope aspect: "&amp;AX961&amp;". ","")</f>
        <v/>
      </c>
      <c r="BL961" s="36" t="str">
        <f>IF(AY961&lt;&gt;"","Soil description: "&amp;AY961&amp;". ","")</f>
        <v/>
      </c>
      <c r="BM961" s="36" t="str">
        <f>IF(BA961&lt;&gt;"","Terrain: "&amp;BA961&amp;". ","")</f>
        <v/>
      </c>
      <c r="BN961" s="36" t="str">
        <f t="shared" si="154"/>
        <v/>
      </c>
      <c r="BO961" t="str">
        <f t="shared" si="155"/>
        <v/>
      </c>
      <c r="BP961" t="str">
        <f>IF(BD961&lt;&gt;"","Permit: "&amp;BD961,"")</f>
        <v/>
      </c>
      <c r="BQ961" s="41" t="str">
        <f>IF(AA961="Abundant","Estimated frequency within viewshed: Abundant (&gt;500).",IF(AA961="Common","Estimated frequency within viewshed: Common (101-500).",IF(AA961="Frequent","Estimated frequency within viewshed: Frequent (11-100).",IF(AA961="Occasional","Estimated frequency within viewshed: Occasional (6-10).",IF(AA961="Rare","Estimated frequency within viewshed: Rare (1-5).","")))))</f>
        <v/>
      </c>
      <c r="BR961" s="41" t="str">
        <f>IF(B961&lt;&gt;"",B961&amp;". ","")</f>
        <v/>
      </c>
      <c r="BS961" s="41" t="str">
        <f>IF(M961="Same individual","Tissue sample collected.",IF(M961="Same population","Tissue sample collected from another individual in the same population.",""))</f>
        <v/>
      </c>
      <c r="BT961" s="41" t="str">
        <f>IF(R961&lt;&gt;"","Seed sample collected from "&amp;R961&amp;" plants within the same population.","")</f>
        <v/>
      </c>
      <c r="BU961" s="41" t="str">
        <f>IF(AB961&lt;&gt;"",AB961&amp;". ","")</f>
        <v/>
      </c>
      <c r="BV961" s="41" t="str">
        <f>IF(AE961&lt;&gt;"","Landowner: "&amp;AE961&amp;".","")</f>
        <v/>
      </c>
      <c r="BW961" s="41" t="str">
        <f>IF(AF961&lt;&gt;"","Element Occurrence ID: "&amp;AF961&amp;".","")</f>
        <v/>
      </c>
      <c r="BX961" s="41" t="str">
        <f t="shared" si="156"/>
        <v/>
      </c>
      <c r="BY961" t="str">
        <f t="shared" si="157"/>
        <v/>
      </c>
      <c r="BZ961" s="41" t="str">
        <f t="shared" si="158"/>
        <v/>
      </c>
      <c r="CA961" t="str">
        <f t="shared" si="159"/>
        <v/>
      </c>
      <c r="CB961" s="41" t="str">
        <f>IF(AU961&lt;&gt;"","Area immediately surrounding specimen: "&amp;AU961&amp;".","")</f>
        <v/>
      </c>
      <c r="CC961" s="41" t="str">
        <f>IF(T961&lt;&gt;"","Habit: "&amp;T961&amp;".","")</f>
        <v/>
      </c>
      <c r="CD961" s="41" t="str">
        <f>IF(U961&lt;&gt;"","Life history habit: "&amp;U961&amp;".","")</f>
        <v/>
      </c>
      <c r="CE961" s="41" t="str">
        <f>IF(V961&lt;&gt;"","Graminoid habit: "&amp;V961&amp;".","")</f>
        <v/>
      </c>
      <c r="CF961" s="41" t="str">
        <f>IF(W961&lt;&gt;"","Flower color: "&amp;W961&amp;".","")</f>
        <v/>
      </c>
      <c r="CG961" s="41" t="str">
        <f>IF(X961&lt;&gt;"","Height in centimeters: "&amp;X961&amp;".","")</f>
        <v/>
      </c>
      <c r="CH961" s="41" t="str">
        <f>IF(Y961&lt;&gt;"",Y961&amp;".","")</f>
        <v/>
      </c>
      <c r="CI961" s="41" t="str">
        <f t="shared" si="160"/>
        <v/>
      </c>
      <c r="CJ961" t="str">
        <f t="shared" si="161"/>
        <v/>
      </c>
      <c r="CK961" s="41" t="str">
        <f>IF(T961&lt;&gt;"","''habit'':"&amp;"''"&amp;T961&amp;"'',","")</f>
        <v/>
      </c>
      <c r="CL961" s="41" t="str">
        <f>IF(U961&lt;&gt;"","''life cycle habit'':"&amp;"''"&amp;U961&amp;"'',","")</f>
        <v/>
      </c>
      <c r="CM961" s="41" t="str">
        <f>IF(V961&lt;&gt;"","''graminoidHabit'':"&amp;"''"&amp;V961&amp;"'',","")</f>
        <v/>
      </c>
      <c r="CN961" s="41" t="str">
        <f>IF(W961&lt;&gt;"","''flower color'':"&amp;"''"&amp;W961&amp;"'',","")</f>
        <v/>
      </c>
      <c r="CO961" s="41" t="str">
        <f>IF(X961&lt;&gt;"","''heightInCentimeters'':"&amp;X961&amp;",","")</f>
        <v/>
      </c>
      <c r="CP961" s="41" t="str">
        <f>IF(Y961&lt;&gt;"",Y961,"")</f>
        <v/>
      </c>
      <c r="CQ961" s="41" t="str">
        <f t="shared" si="162"/>
        <v/>
      </c>
      <c r="CR961" s="42" t="str">
        <f t="shared" si="163"/>
        <v/>
      </c>
      <c r="CS961" t="str">
        <f t="shared" si="164"/>
        <v/>
      </c>
      <c r="CT961" t="str">
        <f>IF(L961="Y","tissue","")</f>
        <v/>
      </c>
      <c r="CU961" t="str">
        <f>IF(L961="Y","in collection","")</f>
        <v/>
      </c>
      <c r="CV961" t="str">
        <f>IF(L961="Y","dessicated","")</f>
        <v/>
      </c>
    </row>
    <row r="962" spans="1:100" ht="16.5" x14ac:dyDescent="0.3">
      <c r="A962" s="7"/>
      <c r="B962" s="19"/>
      <c r="C962" s="19"/>
      <c r="D962" s="19"/>
      <c r="E962" s="19"/>
      <c r="F962" s="19"/>
      <c r="G962" s="10"/>
      <c r="H962" s="14"/>
      <c r="I962" s="19"/>
      <c r="J962" s="19"/>
      <c r="K962" s="10"/>
      <c r="L962" s="19"/>
      <c r="M962" s="19"/>
      <c r="N962" s="19"/>
      <c r="O962" s="19"/>
      <c r="P962" s="19"/>
      <c r="Q962" s="24"/>
      <c r="R962" s="14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29"/>
      <c r="AL962" s="29"/>
      <c r="AM962" s="7"/>
      <c r="AN962" s="7"/>
      <c r="AO962" s="7"/>
      <c r="AP962" s="19"/>
      <c r="AQ962" s="19"/>
      <c r="AR962" s="19"/>
      <c r="AS962" s="14"/>
      <c r="AT962" s="19"/>
      <c r="AU962" s="19"/>
      <c r="AV962" s="19"/>
      <c r="AW962" s="14"/>
      <c r="AX962" s="19"/>
      <c r="AY962" s="19"/>
      <c r="AZ962" s="19"/>
      <c r="BA962" s="19"/>
      <c r="BB962" s="19"/>
      <c r="BC962" s="19"/>
      <c r="BD962" s="19"/>
      <c r="BE962" s="19"/>
      <c r="BF962" s="14"/>
      <c r="BG962" s="35" t="str">
        <f>IF(BB962&lt;&gt;"","&lt;a href='https://www.inaturalist.org/observations/"&amp;BB962&amp;" 'target='_blank' style='color: blue'&gt;iNaturalist Record: "&amp;BB962&amp;"&lt;/a&gt; ","")</f>
        <v/>
      </c>
      <c r="BH962" s="36" t="str">
        <f>IF(AT962&lt;&gt;"",AT962&amp;". ","")</f>
        <v/>
      </c>
      <c r="BI962" s="36" t="str">
        <f>IF(AV962&lt;&gt;"","Land use/disturbance history: "&amp;AV962&amp;". ","")</f>
        <v/>
      </c>
      <c r="BJ962" s="36" t="str">
        <f>IF(AW962&lt;&gt;"","Slope in degrees: "&amp;AW962&amp;". ","")</f>
        <v/>
      </c>
      <c r="BK962" s="36" t="str">
        <f>IF(AX962&lt;&gt;"","Slope aspect: "&amp;AX962&amp;". ","")</f>
        <v/>
      </c>
      <c r="BL962" s="36" t="str">
        <f>IF(AY962&lt;&gt;"","Soil description: "&amp;AY962&amp;". ","")</f>
        <v/>
      </c>
      <c r="BM962" s="36" t="str">
        <f>IF(BA962&lt;&gt;"","Terrain: "&amp;BA962&amp;". ","")</f>
        <v/>
      </c>
      <c r="BN962" s="36" t="str">
        <f t="shared" si="154"/>
        <v/>
      </c>
      <c r="BO962" t="str">
        <f t="shared" si="155"/>
        <v/>
      </c>
      <c r="BP962" t="str">
        <f>IF(BD962&lt;&gt;"","Permit: "&amp;BD962,"")</f>
        <v/>
      </c>
      <c r="BQ962" s="41" t="str">
        <f>IF(AA962="Abundant","Estimated frequency within viewshed: Abundant (&gt;500).",IF(AA962="Common","Estimated frequency within viewshed: Common (101-500).",IF(AA962="Frequent","Estimated frequency within viewshed: Frequent (11-100).",IF(AA962="Occasional","Estimated frequency within viewshed: Occasional (6-10).",IF(AA962="Rare","Estimated frequency within viewshed: Rare (1-5).","")))))</f>
        <v/>
      </c>
      <c r="BR962" s="41" t="str">
        <f>IF(B962&lt;&gt;"",B962&amp;". ","")</f>
        <v/>
      </c>
      <c r="BS962" s="41" t="str">
        <f>IF(M962="Same individual","Tissue sample collected.",IF(M962="Same population","Tissue sample collected from another individual in the same population.",""))</f>
        <v/>
      </c>
      <c r="BT962" s="41" t="str">
        <f>IF(R962&lt;&gt;"","Seed sample collected from "&amp;R962&amp;" plants within the same population.","")</f>
        <v/>
      </c>
      <c r="BU962" s="41" t="str">
        <f>IF(AB962&lt;&gt;"",AB962&amp;". ","")</f>
        <v/>
      </c>
      <c r="BV962" s="41" t="str">
        <f>IF(AE962&lt;&gt;"","Landowner: "&amp;AE962&amp;".","")</f>
        <v/>
      </c>
      <c r="BW962" s="41" t="str">
        <f>IF(AF962&lt;&gt;"","Element Occurrence ID: "&amp;AF962&amp;".","")</f>
        <v/>
      </c>
      <c r="BX962" s="41" t="str">
        <f t="shared" si="156"/>
        <v/>
      </c>
      <c r="BY962" t="str">
        <f t="shared" si="157"/>
        <v/>
      </c>
      <c r="BZ962" s="41" t="str">
        <f t="shared" si="158"/>
        <v/>
      </c>
      <c r="CA962" t="str">
        <f t="shared" si="159"/>
        <v/>
      </c>
      <c r="CB962" s="41" t="str">
        <f>IF(AU962&lt;&gt;"","Area immediately surrounding specimen: "&amp;AU962&amp;".","")</f>
        <v/>
      </c>
      <c r="CC962" s="41" t="str">
        <f>IF(T962&lt;&gt;"","Habit: "&amp;T962&amp;".","")</f>
        <v/>
      </c>
      <c r="CD962" s="41" t="str">
        <f>IF(U962&lt;&gt;"","Life history habit: "&amp;U962&amp;".","")</f>
        <v/>
      </c>
      <c r="CE962" s="41" t="str">
        <f>IF(V962&lt;&gt;"","Graminoid habit: "&amp;V962&amp;".","")</f>
        <v/>
      </c>
      <c r="CF962" s="41" t="str">
        <f>IF(W962&lt;&gt;"","Flower color: "&amp;W962&amp;".","")</f>
        <v/>
      </c>
      <c r="CG962" s="41" t="str">
        <f>IF(X962&lt;&gt;"","Height in centimeters: "&amp;X962&amp;".","")</f>
        <v/>
      </c>
      <c r="CH962" s="41" t="str">
        <f>IF(Y962&lt;&gt;"",Y962&amp;".","")</f>
        <v/>
      </c>
      <c r="CI962" s="41" t="str">
        <f t="shared" si="160"/>
        <v/>
      </c>
      <c r="CJ962" t="str">
        <f t="shared" si="161"/>
        <v/>
      </c>
      <c r="CK962" s="41" t="str">
        <f>IF(T962&lt;&gt;"","''habit'':"&amp;"''"&amp;T962&amp;"'',","")</f>
        <v/>
      </c>
      <c r="CL962" s="41" t="str">
        <f>IF(U962&lt;&gt;"","''life cycle habit'':"&amp;"''"&amp;U962&amp;"'',","")</f>
        <v/>
      </c>
      <c r="CM962" s="41" t="str">
        <f>IF(V962&lt;&gt;"","''graminoidHabit'':"&amp;"''"&amp;V962&amp;"'',","")</f>
        <v/>
      </c>
      <c r="CN962" s="41" t="str">
        <f>IF(W962&lt;&gt;"","''flower color'':"&amp;"''"&amp;W962&amp;"'',","")</f>
        <v/>
      </c>
      <c r="CO962" s="41" t="str">
        <f>IF(X962&lt;&gt;"","''heightInCentimeters'':"&amp;X962&amp;",","")</f>
        <v/>
      </c>
      <c r="CP962" s="41" t="str">
        <f>IF(Y962&lt;&gt;"",Y962,"")</f>
        <v/>
      </c>
      <c r="CQ962" s="41" t="str">
        <f t="shared" si="162"/>
        <v/>
      </c>
      <c r="CR962" s="42" t="str">
        <f t="shared" si="163"/>
        <v/>
      </c>
      <c r="CS962" t="str">
        <f t="shared" si="164"/>
        <v/>
      </c>
      <c r="CT962" t="str">
        <f>IF(L962="Y","tissue","")</f>
        <v/>
      </c>
      <c r="CU962" t="str">
        <f>IF(L962="Y","in collection","")</f>
        <v/>
      </c>
      <c r="CV962" t="str">
        <f>IF(L962="Y","dessicated","")</f>
        <v/>
      </c>
    </row>
    <row r="963" spans="1:100" ht="16.5" x14ac:dyDescent="0.3">
      <c r="A963" s="7"/>
      <c r="B963" s="19"/>
      <c r="C963" s="19"/>
      <c r="D963" s="19"/>
      <c r="E963" s="19"/>
      <c r="F963" s="19"/>
      <c r="G963" s="10"/>
      <c r="H963" s="14"/>
      <c r="I963" s="19"/>
      <c r="J963" s="19"/>
      <c r="K963" s="10"/>
      <c r="L963" s="19"/>
      <c r="M963" s="19"/>
      <c r="N963" s="19"/>
      <c r="O963" s="19"/>
      <c r="P963" s="19"/>
      <c r="Q963" s="24"/>
      <c r="R963" s="14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29"/>
      <c r="AL963" s="29"/>
      <c r="AM963" s="7"/>
      <c r="AN963" s="7"/>
      <c r="AO963" s="7"/>
      <c r="AP963" s="19"/>
      <c r="AQ963" s="19"/>
      <c r="AR963" s="19"/>
      <c r="AS963" s="14"/>
      <c r="AT963" s="19"/>
      <c r="AU963" s="19"/>
      <c r="AV963" s="19"/>
      <c r="AW963" s="14"/>
      <c r="AX963" s="19"/>
      <c r="AY963" s="19"/>
      <c r="AZ963" s="19"/>
      <c r="BA963" s="19"/>
      <c r="BB963" s="19"/>
      <c r="BC963" s="19"/>
      <c r="BD963" s="19"/>
      <c r="BE963" s="19"/>
      <c r="BF963" s="14"/>
      <c r="BG963" s="35" t="str">
        <f>IF(BB963&lt;&gt;"","&lt;a href='https://www.inaturalist.org/observations/"&amp;BB963&amp;" 'target='_blank' style='color: blue'&gt;iNaturalist Record: "&amp;BB963&amp;"&lt;/a&gt; ","")</f>
        <v/>
      </c>
      <c r="BH963" s="36" t="str">
        <f>IF(AT963&lt;&gt;"",AT963&amp;". ","")</f>
        <v/>
      </c>
      <c r="BI963" s="36" t="str">
        <f>IF(AV963&lt;&gt;"","Land use/disturbance history: "&amp;AV963&amp;". ","")</f>
        <v/>
      </c>
      <c r="BJ963" s="36" t="str">
        <f>IF(AW963&lt;&gt;"","Slope in degrees: "&amp;AW963&amp;". ","")</f>
        <v/>
      </c>
      <c r="BK963" s="36" t="str">
        <f>IF(AX963&lt;&gt;"","Slope aspect: "&amp;AX963&amp;". ","")</f>
        <v/>
      </c>
      <c r="BL963" s="36" t="str">
        <f>IF(AY963&lt;&gt;"","Soil description: "&amp;AY963&amp;". ","")</f>
        <v/>
      </c>
      <c r="BM963" s="36" t="str">
        <f>IF(BA963&lt;&gt;"","Terrain: "&amp;BA963&amp;". ","")</f>
        <v/>
      </c>
      <c r="BN963" s="36" t="str">
        <f t="shared" si="154"/>
        <v/>
      </c>
      <c r="BO963" t="str">
        <f t="shared" si="155"/>
        <v/>
      </c>
      <c r="BP963" t="str">
        <f>IF(BD963&lt;&gt;"","Permit: "&amp;BD963,"")</f>
        <v/>
      </c>
      <c r="BQ963" s="41" t="str">
        <f>IF(AA963="Abundant","Estimated frequency within viewshed: Abundant (&gt;500).",IF(AA963="Common","Estimated frequency within viewshed: Common (101-500).",IF(AA963="Frequent","Estimated frequency within viewshed: Frequent (11-100).",IF(AA963="Occasional","Estimated frequency within viewshed: Occasional (6-10).",IF(AA963="Rare","Estimated frequency within viewshed: Rare (1-5).","")))))</f>
        <v/>
      </c>
      <c r="BR963" s="41" t="str">
        <f>IF(B963&lt;&gt;"",B963&amp;". ","")</f>
        <v/>
      </c>
      <c r="BS963" s="41" t="str">
        <f>IF(M963="Same individual","Tissue sample collected.",IF(M963="Same population","Tissue sample collected from another individual in the same population.",""))</f>
        <v/>
      </c>
      <c r="BT963" s="41" t="str">
        <f>IF(R963&lt;&gt;"","Seed sample collected from "&amp;R963&amp;" plants within the same population.","")</f>
        <v/>
      </c>
      <c r="BU963" s="41" t="str">
        <f>IF(AB963&lt;&gt;"",AB963&amp;". ","")</f>
        <v/>
      </c>
      <c r="BV963" s="41" t="str">
        <f>IF(AE963&lt;&gt;"","Landowner: "&amp;AE963&amp;".","")</f>
        <v/>
      </c>
      <c r="BW963" s="41" t="str">
        <f>IF(AF963&lt;&gt;"","Element Occurrence ID: "&amp;AF963&amp;".","")</f>
        <v/>
      </c>
      <c r="BX963" s="41" t="str">
        <f t="shared" si="156"/>
        <v/>
      </c>
      <c r="BY963" t="str">
        <f t="shared" si="157"/>
        <v/>
      </c>
      <c r="BZ963" s="41" t="str">
        <f t="shared" si="158"/>
        <v/>
      </c>
      <c r="CA963" t="str">
        <f t="shared" si="159"/>
        <v/>
      </c>
      <c r="CB963" s="41" t="str">
        <f>IF(AU963&lt;&gt;"","Area immediately surrounding specimen: "&amp;AU963&amp;".","")</f>
        <v/>
      </c>
      <c r="CC963" s="41" t="str">
        <f>IF(T963&lt;&gt;"","Habit: "&amp;T963&amp;".","")</f>
        <v/>
      </c>
      <c r="CD963" s="41" t="str">
        <f>IF(U963&lt;&gt;"","Life history habit: "&amp;U963&amp;".","")</f>
        <v/>
      </c>
      <c r="CE963" s="41" t="str">
        <f>IF(V963&lt;&gt;"","Graminoid habit: "&amp;V963&amp;".","")</f>
        <v/>
      </c>
      <c r="CF963" s="41" t="str">
        <f>IF(W963&lt;&gt;"","Flower color: "&amp;W963&amp;".","")</f>
        <v/>
      </c>
      <c r="CG963" s="41" t="str">
        <f>IF(X963&lt;&gt;"","Height in centimeters: "&amp;X963&amp;".","")</f>
        <v/>
      </c>
      <c r="CH963" s="41" t="str">
        <f>IF(Y963&lt;&gt;"",Y963&amp;".","")</f>
        <v/>
      </c>
      <c r="CI963" s="41" t="str">
        <f t="shared" si="160"/>
        <v/>
      </c>
      <c r="CJ963" t="str">
        <f t="shared" si="161"/>
        <v/>
      </c>
      <c r="CK963" s="41" t="str">
        <f>IF(T963&lt;&gt;"","''habit'':"&amp;"''"&amp;T963&amp;"'',","")</f>
        <v/>
      </c>
      <c r="CL963" s="41" t="str">
        <f>IF(U963&lt;&gt;"","''life cycle habit'':"&amp;"''"&amp;U963&amp;"'',","")</f>
        <v/>
      </c>
      <c r="CM963" s="41" t="str">
        <f>IF(V963&lt;&gt;"","''graminoidHabit'':"&amp;"''"&amp;V963&amp;"'',","")</f>
        <v/>
      </c>
      <c r="CN963" s="41" t="str">
        <f>IF(W963&lt;&gt;"","''flower color'':"&amp;"''"&amp;W963&amp;"'',","")</f>
        <v/>
      </c>
      <c r="CO963" s="41" t="str">
        <f>IF(X963&lt;&gt;"","''heightInCentimeters'':"&amp;X963&amp;",","")</f>
        <v/>
      </c>
      <c r="CP963" s="41" t="str">
        <f>IF(Y963&lt;&gt;"",Y963,"")</f>
        <v/>
      </c>
      <c r="CQ963" s="41" t="str">
        <f t="shared" si="162"/>
        <v/>
      </c>
      <c r="CR963" s="42" t="str">
        <f t="shared" si="163"/>
        <v/>
      </c>
      <c r="CS963" t="str">
        <f t="shared" si="164"/>
        <v/>
      </c>
      <c r="CT963" t="str">
        <f>IF(L963="Y","tissue","")</f>
        <v/>
      </c>
      <c r="CU963" t="str">
        <f>IF(L963="Y","in collection","")</f>
        <v/>
      </c>
      <c r="CV963" t="str">
        <f>IF(L963="Y","dessicated","")</f>
        <v/>
      </c>
    </row>
    <row r="964" spans="1:100" ht="16.5" x14ac:dyDescent="0.3">
      <c r="A964" s="7"/>
      <c r="B964" s="19"/>
      <c r="C964" s="19"/>
      <c r="D964" s="19"/>
      <c r="E964" s="19"/>
      <c r="F964" s="19"/>
      <c r="G964" s="10"/>
      <c r="H964" s="14"/>
      <c r="I964" s="19"/>
      <c r="J964" s="19"/>
      <c r="K964" s="10"/>
      <c r="L964" s="19"/>
      <c r="M964" s="19"/>
      <c r="N964" s="19"/>
      <c r="O964" s="19"/>
      <c r="P964" s="19"/>
      <c r="Q964" s="24"/>
      <c r="R964" s="14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29"/>
      <c r="AL964" s="29"/>
      <c r="AM964" s="7"/>
      <c r="AN964" s="7"/>
      <c r="AO964" s="7"/>
      <c r="AP964" s="19"/>
      <c r="AQ964" s="19"/>
      <c r="AR964" s="19"/>
      <c r="AS964" s="14"/>
      <c r="AT964" s="19"/>
      <c r="AU964" s="19"/>
      <c r="AV964" s="19"/>
      <c r="AW964" s="14"/>
      <c r="AX964" s="19"/>
      <c r="AY964" s="19"/>
      <c r="AZ964" s="19"/>
      <c r="BA964" s="19"/>
      <c r="BB964" s="19"/>
      <c r="BC964" s="19"/>
      <c r="BD964" s="19"/>
      <c r="BE964" s="19"/>
      <c r="BF964" s="14"/>
      <c r="BG964" s="35" t="str">
        <f>IF(BB964&lt;&gt;"","&lt;a href='https://www.inaturalist.org/observations/"&amp;BB964&amp;" 'target='_blank' style='color: blue'&gt;iNaturalist Record: "&amp;BB964&amp;"&lt;/a&gt; ","")</f>
        <v/>
      </c>
      <c r="BH964" s="36" t="str">
        <f>IF(AT964&lt;&gt;"",AT964&amp;". ","")</f>
        <v/>
      </c>
      <c r="BI964" s="36" t="str">
        <f>IF(AV964&lt;&gt;"","Land use/disturbance history: "&amp;AV964&amp;". ","")</f>
        <v/>
      </c>
      <c r="BJ964" s="36" t="str">
        <f>IF(AW964&lt;&gt;"","Slope in degrees: "&amp;AW964&amp;". ","")</f>
        <v/>
      </c>
      <c r="BK964" s="36" t="str">
        <f>IF(AX964&lt;&gt;"","Slope aspect: "&amp;AX964&amp;". ","")</f>
        <v/>
      </c>
      <c r="BL964" s="36" t="str">
        <f>IF(AY964&lt;&gt;"","Soil description: "&amp;AY964&amp;". ","")</f>
        <v/>
      </c>
      <c r="BM964" s="36" t="str">
        <f>IF(BA964&lt;&gt;"","Terrain: "&amp;BA964&amp;". ","")</f>
        <v/>
      </c>
      <c r="BN964" s="36" t="str">
        <f t="shared" ref="BN964:BN1027" si="165">TRIM(BH964&amp;BI964&amp;BJ964&amp;BK964&amp;BL964&amp;BM964&amp;CB964)</f>
        <v/>
      </c>
      <c r="BO964" t="str">
        <f t="shared" ref="BO964:BO1027" si="166">SUBSTITUTE(BN964,"..",".")</f>
        <v/>
      </c>
      <c r="BP964" t="str">
        <f>IF(BD964&lt;&gt;"","Permit: "&amp;BD964,"")</f>
        <v/>
      </c>
      <c r="BQ964" s="41" t="str">
        <f>IF(AA964="Abundant","Estimated frequency within viewshed: Abundant (&gt;500).",IF(AA964="Common","Estimated frequency within viewshed: Common (101-500).",IF(AA964="Frequent","Estimated frequency within viewshed: Frequent (11-100).",IF(AA964="Occasional","Estimated frequency within viewshed: Occasional (6-10).",IF(AA964="Rare","Estimated frequency within viewshed: Rare (1-5).","")))))</f>
        <v/>
      </c>
      <c r="BR964" s="41" t="str">
        <f>IF(B964&lt;&gt;"",B964&amp;". ","")</f>
        <v/>
      </c>
      <c r="BS964" s="41" t="str">
        <f>IF(M964="Same individual","Tissue sample collected.",IF(M964="Same population","Tissue sample collected from another individual in the same population.",""))</f>
        <v/>
      </c>
      <c r="BT964" s="41" t="str">
        <f>IF(R964&lt;&gt;"","Seed sample collected from "&amp;R964&amp;" plants within the same population.","")</f>
        <v/>
      </c>
      <c r="BU964" s="41" t="str">
        <f>IF(AB964&lt;&gt;"",AB964&amp;". ","")</f>
        <v/>
      </c>
      <c r="BV964" s="41" t="str">
        <f>IF(AE964&lt;&gt;"","Landowner: "&amp;AE964&amp;".","")</f>
        <v/>
      </c>
      <c r="BW964" s="41" t="str">
        <f>IF(AF964&lt;&gt;"","Element Occurrence ID: "&amp;AF964&amp;".","")</f>
        <v/>
      </c>
      <c r="BX964" s="41" t="str">
        <f t="shared" ref="BX964:BX1027" si="167">TRIM(BV964&amp;" "&amp;BW964)</f>
        <v/>
      </c>
      <c r="BY964" t="str">
        <f t="shared" ref="BY964:BY1027" si="168">SUBSTITUTE(BX964,"..",".")</f>
        <v/>
      </c>
      <c r="BZ964" s="41" t="str">
        <f t="shared" ref="BZ964:BZ1027" si="169">TRIM(BR964&amp;BQ964&amp;BS964&amp;BT964&amp;BU964&amp;BG964)</f>
        <v/>
      </c>
      <c r="CA964" t="str">
        <f t="shared" ref="CA964:CA1027" si="170">SUBSTITUTE(BZ964,"..",".")</f>
        <v/>
      </c>
      <c r="CB964" s="41" t="str">
        <f>IF(AU964&lt;&gt;"","Area immediately surrounding specimen: "&amp;AU964&amp;".","")</f>
        <v/>
      </c>
      <c r="CC964" s="41" t="str">
        <f>IF(T964&lt;&gt;"","Habit: "&amp;T964&amp;".","")</f>
        <v/>
      </c>
      <c r="CD964" s="41" t="str">
        <f>IF(U964&lt;&gt;"","Life history habit: "&amp;U964&amp;".","")</f>
        <v/>
      </c>
      <c r="CE964" s="41" t="str">
        <f>IF(V964&lt;&gt;"","Graminoid habit: "&amp;V964&amp;".","")</f>
        <v/>
      </c>
      <c r="CF964" s="41" t="str">
        <f>IF(W964&lt;&gt;"","Flower color: "&amp;W964&amp;".","")</f>
        <v/>
      </c>
      <c r="CG964" s="41" t="str">
        <f>IF(X964&lt;&gt;"","Height in centimeters: "&amp;X964&amp;".","")</f>
        <v/>
      </c>
      <c r="CH964" s="41" t="str">
        <f>IF(Y964&lt;&gt;"",Y964&amp;".","")</f>
        <v/>
      </c>
      <c r="CI964" s="41" t="str">
        <f t="shared" ref="CI964:CI1027" si="171">TRIM(CC964&amp;" "&amp;CD964&amp;" "&amp;CE964&amp;" "&amp;CF964&amp;" "&amp;CG964&amp;" "&amp;CH964)</f>
        <v/>
      </c>
      <c r="CJ964" t="str">
        <f t="shared" ref="CJ964:CJ1027" si="172">SUBSTITUTE(CI964,"..",".")</f>
        <v/>
      </c>
      <c r="CK964" s="41" t="str">
        <f>IF(T964&lt;&gt;"","''habit'':"&amp;"''"&amp;T964&amp;"'',","")</f>
        <v/>
      </c>
      <c r="CL964" s="41" t="str">
        <f>IF(U964&lt;&gt;"","''life cycle habit'':"&amp;"''"&amp;U964&amp;"'',","")</f>
        <v/>
      </c>
      <c r="CM964" s="41" t="str">
        <f>IF(V964&lt;&gt;"","''graminoidHabit'':"&amp;"''"&amp;V964&amp;"'',","")</f>
        <v/>
      </c>
      <c r="CN964" s="41" t="str">
        <f>IF(W964&lt;&gt;"","''flower color'':"&amp;"''"&amp;W964&amp;"'',","")</f>
        <v/>
      </c>
      <c r="CO964" s="41" t="str">
        <f>IF(X964&lt;&gt;"","''heightInCentimeters'':"&amp;X964&amp;",","")</f>
        <v/>
      </c>
      <c r="CP964" s="41" t="str">
        <f>IF(Y964&lt;&gt;"",Y964,"")</f>
        <v/>
      </c>
      <c r="CQ964" s="41" t="str">
        <f t="shared" ref="CQ964:CQ1027" si="173">TRIM(CK964&amp;CL964&amp;CM964&amp;CN964&amp;CO964&amp;CP964)</f>
        <v/>
      </c>
      <c r="CR964" s="42" t="str">
        <f t="shared" ref="CR964:CR1027" si="174">IF(AND(LEFT(CQ964)=",",RIGHT(CQ964)=","),MID(CQ964,2,LEN(CQ964)-2),IF(LEFT(CQ964)=",",MID(CQ964,2,LEN(CQ964)),IF(RIGHT(CQ964)=",",LEFT(CQ964,LEN(CQ964)-1),CQ964)))</f>
        <v/>
      </c>
      <c r="CS964" t="str">
        <f t="shared" ref="CS964:CS1027" si="175">IF(CR964&lt;&gt;"","{"&amp;CR964&amp;"}","")</f>
        <v/>
      </c>
      <c r="CT964" t="str">
        <f>IF(L964="Y","tissue","")</f>
        <v/>
      </c>
      <c r="CU964" t="str">
        <f>IF(L964="Y","in collection","")</f>
        <v/>
      </c>
      <c r="CV964" t="str">
        <f>IF(L964="Y","dessicated","")</f>
        <v/>
      </c>
    </row>
    <row r="965" spans="1:100" ht="16.5" x14ac:dyDescent="0.3">
      <c r="A965" s="7"/>
      <c r="B965" s="19"/>
      <c r="C965" s="19"/>
      <c r="D965" s="19"/>
      <c r="E965" s="19"/>
      <c r="F965" s="19"/>
      <c r="G965" s="10"/>
      <c r="H965" s="14"/>
      <c r="I965" s="19"/>
      <c r="J965" s="19"/>
      <c r="K965" s="10"/>
      <c r="L965" s="19"/>
      <c r="M965" s="19"/>
      <c r="N965" s="19"/>
      <c r="O965" s="19"/>
      <c r="P965" s="19"/>
      <c r="Q965" s="24"/>
      <c r="R965" s="14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29"/>
      <c r="AL965" s="29"/>
      <c r="AM965" s="7"/>
      <c r="AN965" s="7"/>
      <c r="AO965" s="7"/>
      <c r="AP965" s="19"/>
      <c r="AQ965" s="19"/>
      <c r="AR965" s="19"/>
      <c r="AS965" s="14"/>
      <c r="AT965" s="19"/>
      <c r="AU965" s="19"/>
      <c r="AV965" s="19"/>
      <c r="AW965" s="14"/>
      <c r="AX965" s="19"/>
      <c r="AY965" s="19"/>
      <c r="AZ965" s="19"/>
      <c r="BA965" s="19"/>
      <c r="BB965" s="19"/>
      <c r="BC965" s="19"/>
      <c r="BD965" s="19"/>
      <c r="BE965" s="19"/>
      <c r="BF965" s="14"/>
      <c r="BG965" s="35" t="str">
        <f>IF(BB965&lt;&gt;"","&lt;a href='https://www.inaturalist.org/observations/"&amp;BB965&amp;" 'target='_blank' style='color: blue'&gt;iNaturalist Record: "&amp;BB965&amp;"&lt;/a&gt; ","")</f>
        <v/>
      </c>
      <c r="BH965" s="36" t="str">
        <f>IF(AT965&lt;&gt;"",AT965&amp;". ","")</f>
        <v/>
      </c>
      <c r="BI965" s="36" t="str">
        <f>IF(AV965&lt;&gt;"","Land use/disturbance history: "&amp;AV965&amp;". ","")</f>
        <v/>
      </c>
      <c r="BJ965" s="36" t="str">
        <f>IF(AW965&lt;&gt;"","Slope in degrees: "&amp;AW965&amp;". ","")</f>
        <v/>
      </c>
      <c r="BK965" s="36" t="str">
        <f>IF(AX965&lt;&gt;"","Slope aspect: "&amp;AX965&amp;". ","")</f>
        <v/>
      </c>
      <c r="BL965" s="36" t="str">
        <f>IF(AY965&lt;&gt;"","Soil description: "&amp;AY965&amp;". ","")</f>
        <v/>
      </c>
      <c r="BM965" s="36" t="str">
        <f>IF(BA965&lt;&gt;"","Terrain: "&amp;BA965&amp;". ","")</f>
        <v/>
      </c>
      <c r="BN965" s="36" t="str">
        <f t="shared" si="165"/>
        <v/>
      </c>
      <c r="BO965" t="str">
        <f t="shared" si="166"/>
        <v/>
      </c>
      <c r="BP965" t="str">
        <f>IF(BD965&lt;&gt;"","Permit: "&amp;BD965,"")</f>
        <v/>
      </c>
      <c r="BQ965" s="41" t="str">
        <f>IF(AA965="Abundant","Estimated frequency within viewshed: Abundant (&gt;500).",IF(AA965="Common","Estimated frequency within viewshed: Common (101-500).",IF(AA965="Frequent","Estimated frequency within viewshed: Frequent (11-100).",IF(AA965="Occasional","Estimated frequency within viewshed: Occasional (6-10).",IF(AA965="Rare","Estimated frequency within viewshed: Rare (1-5).","")))))</f>
        <v/>
      </c>
      <c r="BR965" s="41" t="str">
        <f>IF(B965&lt;&gt;"",B965&amp;". ","")</f>
        <v/>
      </c>
      <c r="BS965" s="41" t="str">
        <f>IF(M965="Same individual","Tissue sample collected.",IF(M965="Same population","Tissue sample collected from another individual in the same population.",""))</f>
        <v/>
      </c>
      <c r="BT965" s="41" t="str">
        <f>IF(R965&lt;&gt;"","Seed sample collected from "&amp;R965&amp;" plants within the same population.","")</f>
        <v/>
      </c>
      <c r="BU965" s="41" t="str">
        <f>IF(AB965&lt;&gt;"",AB965&amp;". ","")</f>
        <v/>
      </c>
      <c r="BV965" s="41" t="str">
        <f>IF(AE965&lt;&gt;"","Landowner: "&amp;AE965&amp;".","")</f>
        <v/>
      </c>
      <c r="BW965" s="41" t="str">
        <f>IF(AF965&lt;&gt;"","Element Occurrence ID: "&amp;AF965&amp;".","")</f>
        <v/>
      </c>
      <c r="BX965" s="41" t="str">
        <f t="shared" si="167"/>
        <v/>
      </c>
      <c r="BY965" t="str">
        <f t="shared" si="168"/>
        <v/>
      </c>
      <c r="BZ965" s="41" t="str">
        <f t="shared" si="169"/>
        <v/>
      </c>
      <c r="CA965" t="str">
        <f t="shared" si="170"/>
        <v/>
      </c>
      <c r="CB965" s="41" t="str">
        <f>IF(AU965&lt;&gt;"","Area immediately surrounding specimen: "&amp;AU965&amp;".","")</f>
        <v/>
      </c>
      <c r="CC965" s="41" t="str">
        <f>IF(T965&lt;&gt;"","Habit: "&amp;T965&amp;".","")</f>
        <v/>
      </c>
      <c r="CD965" s="41" t="str">
        <f>IF(U965&lt;&gt;"","Life history habit: "&amp;U965&amp;".","")</f>
        <v/>
      </c>
      <c r="CE965" s="41" t="str">
        <f>IF(V965&lt;&gt;"","Graminoid habit: "&amp;V965&amp;".","")</f>
        <v/>
      </c>
      <c r="CF965" s="41" t="str">
        <f>IF(W965&lt;&gt;"","Flower color: "&amp;W965&amp;".","")</f>
        <v/>
      </c>
      <c r="CG965" s="41" t="str">
        <f>IF(X965&lt;&gt;"","Height in centimeters: "&amp;X965&amp;".","")</f>
        <v/>
      </c>
      <c r="CH965" s="41" t="str">
        <f>IF(Y965&lt;&gt;"",Y965&amp;".","")</f>
        <v/>
      </c>
      <c r="CI965" s="41" t="str">
        <f t="shared" si="171"/>
        <v/>
      </c>
      <c r="CJ965" t="str">
        <f t="shared" si="172"/>
        <v/>
      </c>
      <c r="CK965" s="41" t="str">
        <f>IF(T965&lt;&gt;"","''habit'':"&amp;"''"&amp;T965&amp;"'',","")</f>
        <v/>
      </c>
      <c r="CL965" s="41" t="str">
        <f>IF(U965&lt;&gt;"","''life cycle habit'':"&amp;"''"&amp;U965&amp;"'',","")</f>
        <v/>
      </c>
      <c r="CM965" s="41" t="str">
        <f>IF(V965&lt;&gt;"","''graminoidHabit'':"&amp;"''"&amp;V965&amp;"'',","")</f>
        <v/>
      </c>
      <c r="CN965" s="41" t="str">
        <f>IF(W965&lt;&gt;"","''flower color'':"&amp;"''"&amp;W965&amp;"'',","")</f>
        <v/>
      </c>
      <c r="CO965" s="41" t="str">
        <f>IF(X965&lt;&gt;"","''heightInCentimeters'':"&amp;X965&amp;",","")</f>
        <v/>
      </c>
      <c r="CP965" s="41" t="str">
        <f>IF(Y965&lt;&gt;"",Y965,"")</f>
        <v/>
      </c>
      <c r="CQ965" s="41" t="str">
        <f t="shared" si="173"/>
        <v/>
      </c>
      <c r="CR965" s="42" t="str">
        <f t="shared" si="174"/>
        <v/>
      </c>
      <c r="CS965" t="str">
        <f t="shared" si="175"/>
        <v/>
      </c>
      <c r="CT965" t="str">
        <f>IF(L965="Y","tissue","")</f>
        <v/>
      </c>
      <c r="CU965" t="str">
        <f>IF(L965="Y","in collection","")</f>
        <v/>
      </c>
      <c r="CV965" t="str">
        <f>IF(L965="Y","dessicated","")</f>
        <v/>
      </c>
    </row>
    <row r="966" spans="1:100" ht="16.5" x14ac:dyDescent="0.3">
      <c r="A966" s="7"/>
      <c r="B966" s="19"/>
      <c r="C966" s="19"/>
      <c r="D966" s="19"/>
      <c r="E966" s="19"/>
      <c r="F966" s="19"/>
      <c r="G966" s="10"/>
      <c r="H966" s="14"/>
      <c r="I966" s="19"/>
      <c r="J966" s="19"/>
      <c r="K966" s="10"/>
      <c r="L966" s="19"/>
      <c r="M966" s="19"/>
      <c r="N966" s="19"/>
      <c r="O966" s="19"/>
      <c r="P966" s="19"/>
      <c r="Q966" s="24"/>
      <c r="R966" s="14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29"/>
      <c r="AL966" s="29"/>
      <c r="AM966" s="7"/>
      <c r="AN966" s="7"/>
      <c r="AO966" s="7"/>
      <c r="AP966" s="19"/>
      <c r="AQ966" s="19"/>
      <c r="AR966" s="19"/>
      <c r="AS966" s="14"/>
      <c r="AT966" s="19"/>
      <c r="AU966" s="19"/>
      <c r="AV966" s="19"/>
      <c r="AW966" s="14"/>
      <c r="AX966" s="19"/>
      <c r="AY966" s="19"/>
      <c r="AZ966" s="19"/>
      <c r="BA966" s="19"/>
      <c r="BB966" s="19"/>
      <c r="BC966" s="19"/>
      <c r="BD966" s="19"/>
      <c r="BE966" s="19"/>
      <c r="BF966" s="14"/>
      <c r="BG966" s="35" t="str">
        <f>IF(BB966&lt;&gt;"","&lt;a href='https://www.inaturalist.org/observations/"&amp;BB966&amp;" 'target='_blank' style='color: blue'&gt;iNaturalist Record: "&amp;BB966&amp;"&lt;/a&gt; ","")</f>
        <v/>
      </c>
      <c r="BH966" s="36" t="str">
        <f>IF(AT966&lt;&gt;"",AT966&amp;". ","")</f>
        <v/>
      </c>
      <c r="BI966" s="36" t="str">
        <f>IF(AV966&lt;&gt;"","Land use/disturbance history: "&amp;AV966&amp;". ","")</f>
        <v/>
      </c>
      <c r="BJ966" s="36" t="str">
        <f>IF(AW966&lt;&gt;"","Slope in degrees: "&amp;AW966&amp;". ","")</f>
        <v/>
      </c>
      <c r="BK966" s="36" t="str">
        <f>IF(AX966&lt;&gt;"","Slope aspect: "&amp;AX966&amp;". ","")</f>
        <v/>
      </c>
      <c r="BL966" s="36" t="str">
        <f>IF(AY966&lt;&gt;"","Soil description: "&amp;AY966&amp;". ","")</f>
        <v/>
      </c>
      <c r="BM966" s="36" t="str">
        <f>IF(BA966&lt;&gt;"","Terrain: "&amp;BA966&amp;". ","")</f>
        <v/>
      </c>
      <c r="BN966" s="36" t="str">
        <f t="shared" si="165"/>
        <v/>
      </c>
      <c r="BO966" t="str">
        <f t="shared" si="166"/>
        <v/>
      </c>
      <c r="BP966" t="str">
        <f>IF(BD966&lt;&gt;"","Permit: "&amp;BD966,"")</f>
        <v/>
      </c>
      <c r="BQ966" s="41" t="str">
        <f>IF(AA966="Abundant","Estimated frequency within viewshed: Abundant (&gt;500).",IF(AA966="Common","Estimated frequency within viewshed: Common (101-500).",IF(AA966="Frequent","Estimated frequency within viewshed: Frequent (11-100).",IF(AA966="Occasional","Estimated frequency within viewshed: Occasional (6-10).",IF(AA966="Rare","Estimated frequency within viewshed: Rare (1-5).","")))))</f>
        <v/>
      </c>
      <c r="BR966" s="41" t="str">
        <f>IF(B966&lt;&gt;"",B966&amp;". ","")</f>
        <v/>
      </c>
      <c r="BS966" s="41" t="str">
        <f>IF(M966="Same individual","Tissue sample collected.",IF(M966="Same population","Tissue sample collected from another individual in the same population.",""))</f>
        <v/>
      </c>
      <c r="BT966" s="41" t="str">
        <f>IF(R966&lt;&gt;"","Seed sample collected from "&amp;R966&amp;" plants within the same population.","")</f>
        <v/>
      </c>
      <c r="BU966" s="41" t="str">
        <f>IF(AB966&lt;&gt;"",AB966&amp;". ","")</f>
        <v/>
      </c>
      <c r="BV966" s="41" t="str">
        <f>IF(AE966&lt;&gt;"","Landowner: "&amp;AE966&amp;".","")</f>
        <v/>
      </c>
      <c r="BW966" s="41" t="str">
        <f>IF(AF966&lt;&gt;"","Element Occurrence ID: "&amp;AF966&amp;".","")</f>
        <v/>
      </c>
      <c r="BX966" s="41" t="str">
        <f t="shared" si="167"/>
        <v/>
      </c>
      <c r="BY966" t="str">
        <f t="shared" si="168"/>
        <v/>
      </c>
      <c r="BZ966" s="41" t="str">
        <f t="shared" si="169"/>
        <v/>
      </c>
      <c r="CA966" t="str">
        <f t="shared" si="170"/>
        <v/>
      </c>
      <c r="CB966" s="41" t="str">
        <f>IF(AU966&lt;&gt;"","Area immediately surrounding specimen: "&amp;AU966&amp;".","")</f>
        <v/>
      </c>
      <c r="CC966" s="41" t="str">
        <f>IF(T966&lt;&gt;"","Habit: "&amp;T966&amp;".","")</f>
        <v/>
      </c>
      <c r="CD966" s="41" t="str">
        <f>IF(U966&lt;&gt;"","Life history habit: "&amp;U966&amp;".","")</f>
        <v/>
      </c>
      <c r="CE966" s="41" t="str">
        <f>IF(V966&lt;&gt;"","Graminoid habit: "&amp;V966&amp;".","")</f>
        <v/>
      </c>
      <c r="CF966" s="41" t="str">
        <f>IF(W966&lt;&gt;"","Flower color: "&amp;W966&amp;".","")</f>
        <v/>
      </c>
      <c r="CG966" s="41" t="str">
        <f>IF(X966&lt;&gt;"","Height in centimeters: "&amp;X966&amp;".","")</f>
        <v/>
      </c>
      <c r="CH966" s="41" t="str">
        <f>IF(Y966&lt;&gt;"",Y966&amp;".","")</f>
        <v/>
      </c>
      <c r="CI966" s="41" t="str">
        <f t="shared" si="171"/>
        <v/>
      </c>
      <c r="CJ966" t="str">
        <f t="shared" si="172"/>
        <v/>
      </c>
      <c r="CK966" s="41" t="str">
        <f>IF(T966&lt;&gt;"","''habit'':"&amp;"''"&amp;T966&amp;"'',","")</f>
        <v/>
      </c>
      <c r="CL966" s="41" t="str">
        <f>IF(U966&lt;&gt;"","''life cycle habit'':"&amp;"''"&amp;U966&amp;"'',","")</f>
        <v/>
      </c>
      <c r="CM966" s="41" t="str">
        <f>IF(V966&lt;&gt;"","''graminoidHabit'':"&amp;"''"&amp;V966&amp;"'',","")</f>
        <v/>
      </c>
      <c r="CN966" s="41" t="str">
        <f>IF(W966&lt;&gt;"","''flower color'':"&amp;"''"&amp;W966&amp;"'',","")</f>
        <v/>
      </c>
      <c r="CO966" s="41" t="str">
        <f>IF(X966&lt;&gt;"","''heightInCentimeters'':"&amp;X966&amp;",","")</f>
        <v/>
      </c>
      <c r="CP966" s="41" t="str">
        <f>IF(Y966&lt;&gt;"",Y966,"")</f>
        <v/>
      </c>
      <c r="CQ966" s="41" t="str">
        <f t="shared" si="173"/>
        <v/>
      </c>
      <c r="CR966" s="42" t="str">
        <f t="shared" si="174"/>
        <v/>
      </c>
      <c r="CS966" t="str">
        <f t="shared" si="175"/>
        <v/>
      </c>
      <c r="CT966" t="str">
        <f>IF(L966="Y","tissue","")</f>
        <v/>
      </c>
      <c r="CU966" t="str">
        <f>IF(L966="Y","in collection","")</f>
        <v/>
      </c>
      <c r="CV966" t="str">
        <f>IF(L966="Y","dessicated","")</f>
        <v/>
      </c>
    </row>
    <row r="967" spans="1:100" ht="16.5" x14ac:dyDescent="0.3">
      <c r="A967" s="7"/>
      <c r="B967" s="19"/>
      <c r="C967" s="19"/>
      <c r="D967" s="19"/>
      <c r="E967" s="19"/>
      <c r="F967" s="19"/>
      <c r="G967" s="10"/>
      <c r="H967" s="14"/>
      <c r="I967" s="19"/>
      <c r="J967" s="19"/>
      <c r="K967" s="10"/>
      <c r="L967" s="19"/>
      <c r="M967" s="19"/>
      <c r="N967" s="19"/>
      <c r="O967" s="19"/>
      <c r="P967" s="19"/>
      <c r="Q967" s="24"/>
      <c r="R967" s="14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29"/>
      <c r="AL967" s="29"/>
      <c r="AM967" s="7"/>
      <c r="AN967" s="7"/>
      <c r="AO967" s="7"/>
      <c r="AP967" s="19"/>
      <c r="AQ967" s="19"/>
      <c r="AR967" s="19"/>
      <c r="AS967" s="14"/>
      <c r="AT967" s="19"/>
      <c r="AU967" s="19"/>
      <c r="AV967" s="19"/>
      <c r="AW967" s="14"/>
      <c r="AX967" s="19"/>
      <c r="AY967" s="19"/>
      <c r="AZ967" s="19"/>
      <c r="BA967" s="19"/>
      <c r="BB967" s="19"/>
      <c r="BC967" s="19"/>
      <c r="BD967" s="19"/>
      <c r="BE967" s="19"/>
      <c r="BF967" s="14"/>
      <c r="BG967" s="35" t="str">
        <f>IF(BB967&lt;&gt;"","&lt;a href='https://www.inaturalist.org/observations/"&amp;BB967&amp;" 'target='_blank' style='color: blue'&gt;iNaturalist Record: "&amp;BB967&amp;"&lt;/a&gt; ","")</f>
        <v/>
      </c>
      <c r="BH967" s="36" t="str">
        <f>IF(AT967&lt;&gt;"",AT967&amp;". ","")</f>
        <v/>
      </c>
      <c r="BI967" s="36" t="str">
        <f>IF(AV967&lt;&gt;"","Land use/disturbance history: "&amp;AV967&amp;". ","")</f>
        <v/>
      </c>
      <c r="BJ967" s="36" t="str">
        <f>IF(AW967&lt;&gt;"","Slope in degrees: "&amp;AW967&amp;". ","")</f>
        <v/>
      </c>
      <c r="BK967" s="36" t="str">
        <f>IF(AX967&lt;&gt;"","Slope aspect: "&amp;AX967&amp;". ","")</f>
        <v/>
      </c>
      <c r="BL967" s="36" t="str">
        <f>IF(AY967&lt;&gt;"","Soil description: "&amp;AY967&amp;". ","")</f>
        <v/>
      </c>
      <c r="BM967" s="36" t="str">
        <f>IF(BA967&lt;&gt;"","Terrain: "&amp;BA967&amp;". ","")</f>
        <v/>
      </c>
      <c r="BN967" s="36" t="str">
        <f t="shared" si="165"/>
        <v/>
      </c>
      <c r="BO967" t="str">
        <f t="shared" si="166"/>
        <v/>
      </c>
      <c r="BP967" t="str">
        <f>IF(BD967&lt;&gt;"","Permit: "&amp;BD967,"")</f>
        <v/>
      </c>
      <c r="BQ967" s="41" t="str">
        <f>IF(AA967="Abundant","Estimated frequency within viewshed: Abundant (&gt;500).",IF(AA967="Common","Estimated frequency within viewshed: Common (101-500).",IF(AA967="Frequent","Estimated frequency within viewshed: Frequent (11-100).",IF(AA967="Occasional","Estimated frequency within viewshed: Occasional (6-10).",IF(AA967="Rare","Estimated frequency within viewshed: Rare (1-5).","")))))</f>
        <v/>
      </c>
      <c r="BR967" s="41" t="str">
        <f>IF(B967&lt;&gt;"",B967&amp;". ","")</f>
        <v/>
      </c>
      <c r="BS967" s="41" t="str">
        <f>IF(M967="Same individual","Tissue sample collected.",IF(M967="Same population","Tissue sample collected from another individual in the same population.",""))</f>
        <v/>
      </c>
      <c r="BT967" s="41" t="str">
        <f>IF(R967&lt;&gt;"","Seed sample collected from "&amp;R967&amp;" plants within the same population.","")</f>
        <v/>
      </c>
      <c r="BU967" s="41" t="str">
        <f>IF(AB967&lt;&gt;"",AB967&amp;". ","")</f>
        <v/>
      </c>
      <c r="BV967" s="41" t="str">
        <f>IF(AE967&lt;&gt;"","Landowner: "&amp;AE967&amp;".","")</f>
        <v/>
      </c>
      <c r="BW967" s="41" t="str">
        <f>IF(AF967&lt;&gt;"","Element Occurrence ID: "&amp;AF967&amp;".","")</f>
        <v/>
      </c>
      <c r="BX967" s="41" t="str">
        <f t="shared" si="167"/>
        <v/>
      </c>
      <c r="BY967" t="str">
        <f t="shared" si="168"/>
        <v/>
      </c>
      <c r="BZ967" s="41" t="str">
        <f t="shared" si="169"/>
        <v/>
      </c>
      <c r="CA967" t="str">
        <f t="shared" si="170"/>
        <v/>
      </c>
      <c r="CB967" s="41" t="str">
        <f>IF(AU967&lt;&gt;"","Area immediately surrounding specimen: "&amp;AU967&amp;".","")</f>
        <v/>
      </c>
      <c r="CC967" s="41" t="str">
        <f>IF(T967&lt;&gt;"","Habit: "&amp;T967&amp;".","")</f>
        <v/>
      </c>
      <c r="CD967" s="41" t="str">
        <f>IF(U967&lt;&gt;"","Life history habit: "&amp;U967&amp;".","")</f>
        <v/>
      </c>
      <c r="CE967" s="41" t="str">
        <f>IF(V967&lt;&gt;"","Graminoid habit: "&amp;V967&amp;".","")</f>
        <v/>
      </c>
      <c r="CF967" s="41" t="str">
        <f>IF(W967&lt;&gt;"","Flower color: "&amp;W967&amp;".","")</f>
        <v/>
      </c>
      <c r="CG967" s="41" t="str">
        <f>IF(X967&lt;&gt;"","Height in centimeters: "&amp;X967&amp;".","")</f>
        <v/>
      </c>
      <c r="CH967" s="41" t="str">
        <f>IF(Y967&lt;&gt;"",Y967&amp;".","")</f>
        <v/>
      </c>
      <c r="CI967" s="41" t="str">
        <f t="shared" si="171"/>
        <v/>
      </c>
      <c r="CJ967" t="str">
        <f t="shared" si="172"/>
        <v/>
      </c>
      <c r="CK967" s="41" t="str">
        <f>IF(T967&lt;&gt;"","''habit'':"&amp;"''"&amp;T967&amp;"'',","")</f>
        <v/>
      </c>
      <c r="CL967" s="41" t="str">
        <f>IF(U967&lt;&gt;"","''life cycle habit'':"&amp;"''"&amp;U967&amp;"'',","")</f>
        <v/>
      </c>
      <c r="CM967" s="41" t="str">
        <f>IF(V967&lt;&gt;"","''graminoidHabit'':"&amp;"''"&amp;V967&amp;"'',","")</f>
        <v/>
      </c>
      <c r="CN967" s="41" t="str">
        <f>IF(W967&lt;&gt;"","''flower color'':"&amp;"''"&amp;W967&amp;"'',","")</f>
        <v/>
      </c>
      <c r="CO967" s="41" t="str">
        <f>IF(X967&lt;&gt;"","''heightInCentimeters'':"&amp;X967&amp;",","")</f>
        <v/>
      </c>
      <c r="CP967" s="41" t="str">
        <f>IF(Y967&lt;&gt;"",Y967,"")</f>
        <v/>
      </c>
      <c r="CQ967" s="41" t="str">
        <f t="shared" si="173"/>
        <v/>
      </c>
      <c r="CR967" s="42" t="str">
        <f t="shared" si="174"/>
        <v/>
      </c>
      <c r="CS967" t="str">
        <f t="shared" si="175"/>
        <v/>
      </c>
      <c r="CT967" t="str">
        <f>IF(L967="Y","tissue","")</f>
        <v/>
      </c>
      <c r="CU967" t="str">
        <f>IF(L967="Y","in collection","")</f>
        <v/>
      </c>
      <c r="CV967" t="str">
        <f>IF(L967="Y","dessicated","")</f>
        <v/>
      </c>
    </row>
    <row r="968" spans="1:100" ht="16.5" x14ac:dyDescent="0.3">
      <c r="A968" s="7"/>
      <c r="B968" s="19"/>
      <c r="C968" s="19"/>
      <c r="D968" s="19"/>
      <c r="E968" s="19"/>
      <c r="F968" s="19"/>
      <c r="G968" s="10"/>
      <c r="H968" s="14"/>
      <c r="I968" s="19"/>
      <c r="J968" s="19"/>
      <c r="K968" s="10"/>
      <c r="L968" s="19"/>
      <c r="M968" s="19"/>
      <c r="N968" s="19"/>
      <c r="O968" s="19"/>
      <c r="P968" s="19"/>
      <c r="Q968" s="24"/>
      <c r="R968" s="14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29"/>
      <c r="AL968" s="29"/>
      <c r="AM968" s="7"/>
      <c r="AN968" s="7"/>
      <c r="AO968" s="7"/>
      <c r="AP968" s="19"/>
      <c r="AQ968" s="19"/>
      <c r="AR968" s="19"/>
      <c r="AS968" s="14"/>
      <c r="AT968" s="19"/>
      <c r="AU968" s="19"/>
      <c r="AV968" s="19"/>
      <c r="AW968" s="14"/>
      <c r="AX968" s="19"/>
      <c r="AY968" s="19"/>
      <c r="AZ968" s="19"/>
      <c r="BA968" s="19"/>
      <c r="BB968" s="19"/>
      <c r="BC968" s="19"/>
      <c r="BD968" s="19"/>
      <c r="BE968" s="19"/>
      <c r="BF968" s="14"/>
      <c r="BG968" s="35" t="str">
        <f>IF(BB968&lt;&gt;"","&lt;a href='https://www.inaturalist.org/observations/"&amp;BB968&amp;" 'target='_blank' style='color: blue'&gt;iNaturalist Record: "&amp;BB968&amp;"&lt;/a&gt; ","")</f>
        <v/>
      </c>
      <c r="BH968" s="36" t="str">
        <f>IF(AT968&lt;&gt;"",AT968&amp;". ","")</f>
        <v/>
      </c>
      <c r="BI968" s="36" t="str">
        <f>IF(AV968&lt;&gt;"","Land use/disturbance history: "&amp;AV968&amp;". ","")</f>
        <v/>
      </c>
      <c r="BJ968" s="36" t="str">
        <f>IF(AW968&lt;&gt;"","Slope in degrees: "&amp;AW968&amp;". ","")</f>
        <v/>
      </c>
      <c r="BK968" s="36" t="str">
        <f>IF(AX968&lt;&gt;"","Slope aspect: "&amp;AX968&amp;". ","")</f>
        <v/>
      </c>
      <c r="BL968" s="36" t="str">
        <f>IF(AY968&lt;&gt;"","Soil description: "&amp;AY968&amp;". ","")</f>
        <v/>
      </c>
      <c r="BM968" s="36" t="str">
        <f>IF(BA968&lt;&gt;"","Terrain: "&amp;BA968&amp;". ","")</f>
        <v/>
      </c>
      <c r="BN968" s="36" t="str">
        <f t="shared" si="165"/>
        <v/>
      </c>
      <c r="BO968" t="str">
        <f t="shared" si="166"/>
        <v/>
      </c>
      <c r="BP968" t="str">
        <f>IF(BD968&lt;&gt;"","Permit: "&amp;BD968,"")</f>
        <v/>
      </c>
      <c r="BQ968" s="41" t="str">
        <f>IF(AA968="Abundant","Estimated frequency within viewshed: Abundant (&gt;500).",IF(AA968="Common","Estimated frequency within viewshed: Common (101-500).",IF(AA968="Frequent","Estimated frequency within viewshed: Frequent (11-100).",IF(AA968="Occasional","Estimated frequency within viewshed: Occasional (6-10).",IF(AA968="Rare","Estimated frequency within viewshed: Rare (1-5).","")))))</f>
        <v/>
      </c>
      <c r="BR968" s="41" t="str">
        <f>IF(B968&lt;&gt;"",B968&amp;". ","")</f>
        <v/>
      </c>
      <c r="BS968" s="41" t="str">
        <f>IF(M968="Same individual","Tissue sample collected.",IF(M968="Same population","Tissue sample collected from another individual in the same population.",""))</f>
        <v/>
      </c>
      <c r="BT968" s="41" t="str">
        <f>IF(R968&lt;&gt;"","Seed sample collected from "&amp;R968&amp;" plants within the same population.","")</f>
        <v/>
      </c>
      <c r="BU968" s="41" t="str">
        <f>IF(AB968&lt;&gt;"",AB968&amp;". ","")</f>
        <v/>
      </c>
      <c r="BV968" s="41" t="str">
        <f>IF(AE968&lt;&gt;"","Landowner: "&amp;AE968&amp;".","")</f>
        <v/>
      </c>
      <c r="BW968" s="41" t="str">
        <f>IF(AF968&lt;&gt;"","Element Occurrence ID: "&amp;AF968&amp;".","")</f>
        <v/>
      </c>
      <c r="BX968" s="41" t="str">
        <f t="shared" si="167"/>
        <v/>
      </c>
      <c r="BY968" t="str">
        <f t="shared" si="168"/>
        <v/>
      </c>
      <c r="BZ968" s="41" t="str">
        <f t="shared" si="169"/>
        <v/>
      </c>
      <c r="CA968" t="str">
        <f t="shared" si="170"/>
        <v/>
      </c>
      <c r="CB968" s="41" t="str">
        <f>IF(AU968&lt;&gt;"","Area immediately surrounding specimen: "&amp;AU968&amp;".","")</f>
        <v/>
      </c>
      <c r="CC968" s="41" t="str">
        <f>IF(T968&lt;&gt;"","Habit: "&amp;T968&amp;".","")</f>
        <v/>
      </c>
      <c r="CD968" s="41" t="str">
        <f>IF(U968&lt;&gt;"","Life history habit: "&amp;U968&amp;".","")</f>
        <v/>
      </c>
      <c r="CE968" s="41" t="str">
        <f>IF(V968&lt;&gt;"","Graminoid habit: "&amp;V968&amp;".","")</f>
        <v/>
      </c>
      <c r="CF968" s="41" t="str">
        <f>IF(W968&lt;&gt;"","Flower color: "&amp;W968&amp;".","")</f>
        <v/>
      </c>
      <c r="CG968" s="41" t="str">
        <f>IF(X968&lt;&gt;"","Height in centimeters: "&amp;X968&amp;".","")</f>
        <v/>
      </c>
      <c r="CH968" s="41" t="str">
        <f>IF(Y968&lt;&gt;"",Y968&amp;".","")</f>
        <v/>
      </c>
      <c r="CI968" s="41" t="str">
        <f t="shared" si="171"/>
        <v/>
      </c>
      <c r="CJ968" t="str">
        <f t="shared" si="172"/>
        <v/>
      </c>
      <c r="CK968" s="41" t="str">
        <f>IF(T968&lt;&gt;"","''habit'':"&amp;"''"&amp;T968&amp;"'',","")</f>
        <v/>
      </c>
      <c r="CL968" s="41" t="str">
        <f>IF(U968&lt;&gt;"","''life cycle habit'':"&amp;"''"&amp;U968&amp;"'',","")</f>
        <v/>
      </c>
      <c r="CM968" s="41" t="str">
        <f>IF(V968&lt;&gt;"","''graminoidHabit'':"&amp;"''"&amp;V968&amp;"'',","")</f>
        <v/>
      </c>
      <c r="CN968" s="41" t="str">
        <f>IF(W968&lt;&gt;"","''flower color'':"&amp;"''"&amp;W968&amp;"'',","")</f>
        <v/>
      </c>
      <c r="CO968" s="41" t="str">
        <f>IF(X968&lt;&gt;"","''heightInCentimeters'':"&amp;X968&amp;",","")</f>
        <v/>
      </c>
      <c r="CP968" s="41" t="str">
        <f>IF(Y968&lt;&gt;"",Y968,"")</f>
        <v/>
      </c>
      <c r="CQ968" s="41" t="str">
        <f t="shared" si="173"/>
        <v/>
      </c>
      <c r="CR968" s="42" t="str">
        <f t="shared" si="174"/>
        <v/>
      </c>
      <c r="CS968" t="str">
        <f t="shared" si="175"/>
        <v/>
      </c>
      <c r="CT968" t="str">
        <f>IF(L968="Y","tissue","")</f>
        <v/>
      </c>
      <c r="CU968" t="str">
        <f>IF(L968="Y","in collection","")</f>
        <v/>
      </c>
      <c r="CV968" t="str">
        <f>IF(L968="Y","dessicated","")</f>
        <v/>
      </c>
    </row>
    <row r="969" spans="1:100" ht="16.5" x14ac:dyDescent="0.3">
      <c r="A969" s="7"/>
      <c r="B969" s="19"/>
      <c r="C969" s="19"/>
      <c r="D969" s="19"/>
      <c r="E969" s="19"/>
      <c r="F969" s="19"/>
      <c r="G969" s="10"/>
      <c r="H969" s="14"/>
      <c r="I969" s="19"/>
      <c r="J969" s="19"/>
      <c r="K969" s="10"/>
      <c r="L969" s="19"/>
      <c r="M969" s="19"/>
      <c r="N969" s="19"/>
      <c r="O969" s="19"/>
      <c r="P969" s="19"/>
      <c r="Q969" s="24"/>
      <c r="R969" s="14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29"/>
      <c r="AL969" s="29"/>
      <c r="AM969" s="7"/>
      <c r="AN969" s="7"/>
      <c r="AO969" s="7"/>
      <c r="AP969" s="19"/>
      <c r="AQ969" s="19"/>
      <c r="AR969" s="19"/>
      <c r="AS969" s="14"/>
      <c r="AT969" s="19"/>
      <c r="AU969" s="19"/>
      <c r="AV969" s="19"/>
      <c r="AW969" s="14"/>
      <c r="AX969" s="19"/>
      <c r="AY969" s="19"/>
      <c r="AZ969" s="19"/>
      <c r="BA969" s="19"/>
      <c r="BB969" s="19"/>
      <c r="BC969" s="19"/>
      <c r="BD969" s="19"/>
      <c r="BE969" s="19"/>
      <c r="BF969" s="14"/>
      <c r="BG969" s="35" t="str">
        <f>IF(BB969&lt;&gt;"","&lt;a href='https://www.inaturalist.org/observations/"&amp;BB969&amp;" 'target='_blank' style='color: blue'&gt;iNaturalist Record: "&amp;BB969&amp;"&lt;/a&gt; ","")</f>
        <v/>
      </c>
      <c r="BH969" s="36" t="str">
        <f>IF(AT969&lt;&gt;"",AT969&amp;". ","")</f>
        <v/>
      </c>
      <c r="BI969" s="36" t="str">
        <f>IF(AV969&lt;&gt;"","Land use/disturbance history: "&amp;AV969&amp;". ","")</f>
        <v/>
      </c>
      <c r="BJ969" s="36" t="str">
        <f>IF(AW969&lt;&gt;"","Slope in degrees: "&amp;AW969&amp;". ","")</f>
        <v/>
      </c>
      <c r="BK969" s="36" t="str">
        <f>IF(AX969&lt;&gt;"","Slope aspect: "&amp;AX969&amp;". ","")</f>
        <v/>
      </c>
      <c r="BL969" s="36" t="str">
        <f>IF(AY969&lt;&gt;"","Soil description: "&amp;AY969&amp;". ","")</f>
        <v/>
      </c>
      <c r="BM969" s="36" t="str">
        <f>IF(BA969&lt;&gt;"","Terrain: "&amp;BA969&amp;". ","")</f>
        <v/>
      </c>
      <c r="BN969" s="36" t="str">
        <f t="shared" si="165"/>
        <v/>
      </c>
      <c r="BO969" t="str">
        <f t="shared" si="166"/>
        <v/>
      </c>
      <c r="BP969" t="str">
        <f>IF(BD969&lt;&gt;"","Permit: "&amp;BD969,"")</f>
        <v/>
      </c>
      <c r="BQ969" s="41" t="str">
        <f>IF(AA969="Abundant","Estimated frequency within viewshed: Abundant (&gt;500).",IF(AA969="Common","Estimated frequency within viewshed: Common (101-500).",IF(AA969="Frequent","Estimated frequency within viewshed: Frequent (11-100).",IF(AA969="Occasional","Estimated frequency within viewshed: Occasional (6-10).",IF(AA969="Rare","Estimated frequency within viewshed: Rare (1-5).","")))))</f>
        <v/>
      </c>
      <c r="BR969" s="41" t="str">
        <f>IF(B969&lt;&gt;"",B969&amp;". ","")</f>
        <v/>
      </c>
      <c r="BS969" s="41" t="str">
        <f>IF(M969="Same individual","Tissue sample collected.",IF(M969="Same population","Tissue sample collected from another individual in the same population.",""))</f>
        <v/>
      </c>
      <c r="BT969" s="41" t="str">
        <f>IF(R969&lt;&gt;"","Seed sample collected from "&amp;R969&amp;" plants within the same population.","")</f>
        <v/>
      </c>
      <c r="BU969" s="41" t="str">
        <f>IF(AB969&lt;&gt;"",AB969&amp;". ","")</f>
        <v/>
      </c>
      <c r="BV969" s="41" t="str">
        <f>IF(AE969&lt;&gt;"","Landowner: "&amp;AE969&amp;".","")</f>
        <v/>
      </c>
      <c r="BW969" s="41" t="str">
        <f>IF(AF969&lt;&gt;"","Element Occurrence ID: "&amp;AF969&amp;".","")</f>
        <v/>
      </c>
      <c r="BX969" s="41" t="str">
        <f t="shared" si="167"/>
        <v/>
      </c>
      <c r="BY969" t="str">
        <f t="shared" si="168"/>
        <v/>
      </c>
      <c r="BZ969" s="41" t="str">
        <f t="shared" si="169"/>
        <v/>
      </c>
      <c r="CA969" t="str">
        <f t="shared" si="170"/>
        <v/>
      </c>
      <c r="CB969" s="41" t="str">
        <f>IF(AU969&lt;&gt;"","Area immediately surrounding specimen: "&amp;AU969&amp;".","")</f>
        <v/>
      </c>
      <c r="CC969" s="41" t="str">
        <f>IF(T969&lt;&gt;"","Habit: "&amp;T969&amp;".","")</f>
        <v/>
      </c>
      <c r="CD969" s="41" t="str">
        <f>IF(U969&lt;&gt;"","Life history habit: "&amp;U969&amp;".","")</f>
        <v/>
      </c>
      <c r="CE969" s="41" t="str">
        <f>IF(V969&lt;&gt;"","Graminoid habit: "&amp;V969&amp;".","")</f>
        <v/>
      </c>
      <c r="CF969" s="41" t="str">
        <f>IF(W969&lt;&gt;"","Flower color: "&amp;W969&amp;".","")</f>
        <v/>
      </c>
      <c r="CG969" s="41" t="str">
        <f>IF(X969&lt;&gt;"","Height in centimeters: "&amp;X969&amp;".","")</f>
        <v/>
      </c>
      <c r="CH969" s="41" t="str">
        <f>IF(Y969&lt;&gt;"",Y969&amp;".","")</f>
        <v/>
      </c>
      <c r="CI969" s="41" t="str">
        <f t="shared" si="171"/>
        <v/>
      </c>
      <c r="CJ969" t="str">
        <f t="shared" si="172"/>
        <v/>
      </c>
      <c r="CK969" s="41" t="str">
        <f>IF(T969&lt;&gt;"","''habit'':"&amp;"''"&amp;T969&amp;"'',","")</f>
        <v/>
      </c>
      <c r="CL969" s="41" t="str">
        <f>IF(U969&lt;&gt;"","''life cycle habit'':"&amp;"''"&amp;U969&amp;"'',","")</f>
        <v/>
      </c>
      <c r="CM969" s="41" t="str">
        <f>IF(V969&lt;&gt;"","''graminoidHabit'':"&amp;"''"&amp;V969&amp;"'',","")</f>
        <v/>
      </c>
      <c r="CN969" s="41" t="str">
        <f>IF(W969&lt;&gt;"","''flower color'':"&amp;"''"&amp;W969&amp;"'',","")</f>
        <v/>
      </c>
      <c r="CO969" s="41" t="str">
        <f>IF(X969&lt;&gt;"","''heightInCentimeters'':"&amp;X969&amp;",","")</f>
        <v/>
      </c>
      <c r="CP969" s="41" t="str">
        <f>IF(Y969&lt;&gt;"",Y969,"")</f>
        <v/>
      </c>
      <c r="CQ969" s="41" t="str">
        <f t="shared" si="173"/>
        <v/>
      </c>
      <c r="CR969" s="42" t="str">
        <f t="shared" si="174"/>
        <v/>
      </c>
      <c r="CS969" t="str">
        <f t="shared" si="175"/>
        <v/>
      </c>
      <c r="CT969" t="str">
        <f>IF(L969="Y","tissue","")</f>
        <v/>
      </c>
      <c r="CU969" t="str">
        <f>IF(L969="Y","in collection","")</f>
        <v/>
      </c>
      <c r="CV969" t="str">
        <f>IF(L969="Y","dessicated","")</f>
        <v/>
      </c>
    </row>
    <row r="970" spans="1:100" ht="16.5" x14ac:dyDescent="0.3">
      <c r="A970" s="7"/>
      <c r="B970" s="19"/>
      <c r="C970" s="19"/>
      <c r="D970" s="19"/>
      <c r="E970" s="19"/>
      <c r="F970" s="19"/>
      <c r="G970" s="10"/>
      <c r="H970" s="14"/>
      <c r="I970" s="19"/>
      <c r="J970" s="19"/>
      <c r="K970" s="10"/>
      <c r="L970" s="19"/>
      <c r="M970" s="19"/>
      <c r="N970" s="19"/>
      <c r="O970" s="19"/>
      <c r="P970" s="19"/>
      <c r="Q970" s="24"/>
      <c r="R970" s="14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29"/>
      <c r="AL970" s="29"/>
      <c r="AM970" s="7"/>
      <c r="AN970" s="7"/>
      <c r="AO970" s="7"/>
      <c r="AP970" s="19"/>
      <c r="AQ970" s="19"/>
      <c r="AR970" s="19"/>
      <c r="AS970" s="14"/>
      <c r="AT970" s="19"/>
      <c r="AU970" s="19"/>
      <c r="AV970" s="19"/>
      <c r="AW970" s="14"/>
      <c r="AX970" s="19"/>
      <c r="AY970" s="19"/>
      <c r="AZ970" s="19"/>
      <c r="BA970" s="19"/>
      <c r="BB970" s="19"/>
      <c r="BC970" s="19"/>
      <c r="BD970" s="19"/>
      <c r="BE970" s="19"/>
      <c r="BF970" s="14"/>
      <c r="BG970" s="35" t="str">
        <f>IF(BB970&lt;&gt;"","&lt;a href='https://www.inaturalist.org/observations/"&amp;BB970&amp;" 'target='_blank' style='color: blue'&gt;iNaturalist Record: "&amp;BB970&amp;"&lt;/a&gt; ","")</f>
        <v/>
      </c>
      <c r="BH970" s="36" t="str">
        <f>IF(AT970&lt;&gt;"",AT970&amp;". ","")</f>
        <v/>
      </c>
      <c r="BI970" s="36" t="str">
        <f>IF(AV970&lt;&gt;"","Land use/disturbance history: "&amp;AV970&amp;". ","")</f>
        <v/>
      </c>
      <c r="BJ970" s="36" t="str">
        <f>IF(AW970&lt;&gt;"","Slope in degrees: "&amp;AW970&amp;". ","")</f>
        <v/>
      </c>
      <c r="BK970" s="36" t="str">
        <f>IF(AX970&lt;&gt;"","Slope aspect: "&amp;AX970&amp;". ","")</f>
        <v/>
      </c>
      <c r="BL970" s="36" t="str">
        <f>IF(AY970&lt;&gt;"","Soil description: "&amp;AY970&amp;". ","")</f>
        <v/>
      </c>
      <c r="BM970" s="36" t="str">
        <f>IF(BA970&lt;&gt;"","Terrain: "&amp;BA970&amp;". ","")</f>
        <v/>
      </c>
      <c r="BN970" s="36" t="str">
        <f t="shared" si="165"/>
        <v/>
      </c>
      <c r="BO970" t="str">
        <f t="shared" si="166"/>
        <v/>
      </c>
      <c r="BP970" t="str">
        <f>IF(BD970&lt;&gt;"","Permit: "&amp;BD970,"")</f>
        <v/>
      </c>
      <c r="BQ970" s="41" t="str">
        <f>IF(AA970="Abundant","Estimated frequency within viewshed: Abundant (&gt;500).",IF(AA970="Common","Estimated frequency within viewshed: Common (101-500).",IF(AA970="Frequent","Estimated frequency within viewshed: Frequent (11-100).",IF(AA970="Occasional","Estimated frequency within viewshed: Occasional (6-10).",IF(AA970="Rare","Estimated frequency within viewshed: Rare (1-5).","")))))</f>
        <v/>
      </c>
      <c r="BR970" s="41" t="str">
        <f>IF(B970&lt;&gt;"",B970&amp;". ","")</f>
        <v/>
      </c>
      <c r="BS970" s="41" t="str">
        <f>IF(M970="Same individual","Tissue sample collected.",IF(M970="Same population","Tissue sample collected from another individual in the same population.",""))</f>
        <v/>
      </c>
      <c r="BT970" s="41" t="str">
        <f>IF(R970&lt;&gt;"","Seed sample collected from "&amp;R970&amp;" plants within the same population.","")</f>
        <v/>
      </c>
      <c r="BU970" s="41" t="str">
        <f>IF(AB970&lt;&gt;"",AB970&amp;". ","")</f>
        <v/>
      </c>
      <c r="BV970" s="41" t="str">
        <f>IF(AE970&lt;&gt;"","Landowner: "&amp;AE970&amp;".","")</f>
        <v/>
      </c>
      <c r="BW970" s="41" t="str">
        <f>IF(AF970&lt;&gt;"","Element Occurrence ID: "&amp;AF970&amp;".","")</f>
        <v/>
      </c>
      <c r="BX970" s="41" t="str">
        <f t="shared" si="167"/>
        <v/>
      </c>
      <c r="BY970" t="str">
        <f t="shared" si="168"/>
        <v/>
      </c>
      <c r="BZ970" s="41" t="str">
        <f t="shared" si="169"/>
        <v/>
      </c>
      <c r="CA970" t="str">
        <f t="shared" si="170"/>
        <v/>
      </c>
      <c r="CB970" s="41" t="str">
        <f>IF(AU970&lt;&gt;"","Area immediately surrounding specimen: "&amp;AU970&amp;".","")</f>
        <v/>
      </c>
      <c r="CC970" s="41" t="str">
        <f>IF(T970&lt;&gt;"","Habit: "&amp;T970&amp;".","")</f>
        <v/>
      </c>
      <c r="CD970" s="41" t="str">
        <f>IF(U970&lt;&gt;"","Life history habit: "&amp;U970&amp;".","")</f>
        <v/>
      </c>
      <c r="CE970" s="41" t="str">
        <f>IF(V970&lt;&gt;"","Graminoid habit: "&amp;V970&amp;".","")</f>
        <v/>
      </c>
      <c r="CF970" s="41" t="str">
        <f>IF(W970&lt;&gt;"","Flower color: "&amp;W970&amp;".","")</f>
        <v/>
      </c>
      <c r="CG970" s="41" t="str">
        <f>IF(X970&lt;&gt;"","Height in centimeters: "&amp;X970&amp;".","")</f>
        <v/>
      </c>
      <c r="CH970" s="41" t="str">
        <f>IF(Y970&lt;&gt;"",Y970&amp;".","")</f>
        <v/>
      </c>
      <c r="CI970" s="41" t="str">
        <f t="shared" si="171"/>
        <v/>
      </c>
      <c r="CJ970" t="str">
        <f t="shared" si="172"/>
        <v/>
      </c>
      <c r="CK970" s="41" t="str">
        <f>IF(T970&lt;&gt;"","''habit'':"&amp;"''"&amp;T970&amp;"'',","")</f>
        <v/>
      </c>
      <c r="CL970" s="41" t="str">
        <f>IF(U970&lt;&gt;"","''life cycle habit'':"&amp;"''"&amp;U970&amp;"'',","")</f>
        <v/>
      </c>
      <c r="CM970" s="41" t="str">
        <f>IF(V970&lt;&gt;"","''graminoidHabit'':"&amp;"''"&amp;V970&amp;"'',","")</f>
        <v/>
      </c>
      <c r="CN970" s="41" t="str">
        <f>IF(W970&lt;&gt;"","''flower color'':"&amp;"''"&amp;W970&amp;"'',","")</f>
        <v/>
      </c>
      <c r="CO970" s="41" t="str">
        <f>IF(X970&lt;&gt;"","''heightInCentimeters'':"&amp;X970&amp;",","")</f>
        <v/>
      </c>
      <c r="CP970" s="41" t="str">
        <f>IF(Y970&lt;&gt;"",Y970,"")</f>
        <v/>
      </c>
      <c r="CQ970" s="41" t="str">
        <f t="shared" si="173"/>
        <v/>
      </c>
      <c r="CR970" s="42" t="str">
        <f t="shared" si="174"/>
        <v/>
      </c>
      <c r="CS970" t="str">
        <f t="shared" si="175"/>
        <v/>
      </c>
      <c r="CT970" t="str">
        <f>IF(L970="Y","tissue","")</f>
        <v/>
      </c>
      <c r="CU970" t="str">
        <f>IF(L970="Y","in collection","")</f>
        <v/>
      </c>
      <c r="CV970" t="str">
        <f>IF(L970="Y","dessicated","")</f>
        <v/>
      </c>
    </row>
    <row r="971" spans="1:100" ht="16.5" x14ac:dyDescent="0.3">
      <c r="A971" s="7"/>
      <c r="B971" s="19"/>
      <c r="C971" s="19"/>
      <c r="D971" s="19"/>
      <c r="E971" s="19"/>
      <c r="F971" s="19"/>
      <c r="G971" s="10"/>
      <c r="H971" s="14"/>
      <c r="I971" s="19"/>
      <c r="J971" s="19"/>
      <c r="K971" s="10"/>
      <c r="L971" s="19"/>
      <c r="M971" s="19"/>
      <c r="N971" s="19"/>
      <c r="O971" s="19"/>
      <c r="P971" s="19"/>
      <c r="Q971" s="24"/>
      <c r="R971" s="14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29"/>
      <c r="AL971" s="29"/>
      <c r="AM971" s="7"/>
      <c r="AN971" s="7"/>
      <c r="AO971" s="7"/>
      <c r="AP971" s="19"/>
      <c r="AQ971" s="19"/>
      <c r="AR971" s="19"/>
      <c r="AS971" s="14"/>
      <c r="AT971" s="19"/>
      <c r="AU971" s="19"/>
      <c r="AV971" s="19"/>
      <c r="AW971" s="14"/>
      <c r="AX971" s="19"/>
      <c r="AY971" s="19"/>
      <c r="AZ971" s="19"/>
      <c r="BA971" s="19"/>
      <c r="BB971" s="19"/>
      <c r="BC971" s="19"/>
      <c r="BD971" s="19"/>
      <c r="BE971" s="19"/>
      <c r="BF971" s="14"/>
      <c r="BG971" s="35" t="str">
        <f>IF(BB971&lt;&gt;"","&lt;a href='https://www.inaturalist.org/observations/"&amp;BB971&amp;" 'target='_blank' style='color: blue'&gt;iNaturalist Record: "&amp;BB971&amp;"&lt;/a&gt; ","")</f>
        <v/>
      </c>
      <c r="BH971" s="36" t="str">
        <f>IF(AT971&lt;&gt;"",AT971&amp;". ","")</f>
        <v/>
      </c>
      <c r="BI971" s="36" t="str">
        <f>IF(AV971&lt;&gt;"","Land use/disturbance history: "&amp;AV971&amp;". ","")</f>
        <v/>
      </c>
      <c r="BJ971" s="36" t="str">
        <f>IF(AW971&lt;&gt;"","Slope in degrees: "&amp;AW971&amp;". ","")</f>
        <v/>
      </c>
      <c r="BK971" s="36" t="str">
        <f>IF(AX971&lt;&gt;"","Slope aspect: "&amp;AX971&amp;". ","")</f>
        <v/>
      </c>
      <c r="BL971" s="36" t="str">
        <f>IF(AY971&lt;&gt;"","Soil description: "&amp;AY971&amp;". ","")</f>
        <v/>
      </c>
      <c r="BM971" s="36" t="str">
        <f>IF(BA971&lt;&gt;"","Terrain: "&amp;BA971&amp;". ","")</f>
        <v/>
      </c>
      <c r="BN971" s="36" t="str">
        <f t="shared" si="165"/>
        <v/>
      </c>
      <c r="BO971" t="str">
        <f t="shared" si="166"/>
        <v/>
      </c>
      <c r="BP971" t="str">
        <f>IF(BD971&lt;&gt;"","Permit: "&amp;BD971,"")</f>
        <v/>
      </c>
      <c r="BQ971" s="41" t="str">
        <f>IF(AA971="Abundant","Estimated frequency within viewshed: Abundant (&gt;500).",IF(AA971="Common","Estimated frequency within viewshed: Common (101-500).",IF(AA971="Frequent","Estimated frequency within viewshed: Frequent (11-100).",IF(AA971="Occasional","Estimated frequency within viewshed: Occasional (6-10).",IF(AA971="Rare","Estimated frequency within viewshed: Rare (1-5).","")))))</f>
        <v/>
      </c>
      <c r="BR971" s="41" t="str">
        <f>IF(B971&lt;&gt;"",B971&amp;". ","")</f>
        <v/>
      </c>
      <c r="BS971" s="41" t="str">
        <f>IF(M971="Same individual","Tissue sample collected.",IF(M971="Same population","Tissue sample collected from another individual in the same population.",""))</f>
        <v/>
      </c>
      <c r="BT971" s="41" t="str">
        <f>IF(R971&lt;&gt;"","Seed sample collected from "&amp;R971&amp;" plants within the same population.","")</f>
        <v/>
      </c>
      <c r="BU971" s="41" t="str">
        <f>IF(AB971&lt;&gt;"",AB971&amp;". ","")</f>
        <v/>
      </c>
      <c r="BV971" s="41" t="str">
        <f>IF(AE971&lt;&gt;"","Landowner: "&amp;AE971&amp;".","")</f>
        <v/>
      </c>
      <c r="BW971" s="41" t="str">
        <f>IF(AF971&lt;&gt;"","Element Occurrence ID: "&amp;AF971&amp;".","")</f>
        <v/>
      </c>
      <c r="BX971" s="41" t="str">
        <f t="shared" si="167"/>
        <v/>
      </c>
      <c r="BY971" t="str">
        <f t="shared" si="168"/>
        <v/>
      </c>
      <c r="BZ971" s="41" t="str">
        <f t="shared" si="169"/>
        <v/>
      </c>
      <c r="CA971" t="str">
        <f t="shared" si="170"/>
        <v/>
      </c>
      <c r="CB971" s="41" t="str">
        <f>IF(AU971&lt;&gt;"","Area immediately surrounding specimen: "&amp;AU971&amp;".","")</f>
        <v/>
      </c>
      <c r="CC971" s="41" t="str">
        <f>IF(T971&lt;&gt;"","Habit: "&amp;T971&amp;".","")</f>
        <v/>
      </c>
      <c r="CD971" s="41" t="str">
        <f>IF(U971&lt;&gt;"","Life history habit: "&amp;U971&amp;".","")</f>
        <v/>
      </c>
      <c r="CE971" s="41" t="str">
        <f>IF(V971&lt;&gt;"","Graminoid habit: "&amp;V971&amp;".","")</f>
        <v/>
      </c>
      <c r="CF971" s="41" t="str">
        <f>IF(W971&lt;&gt;"","Flower color: "&amp;W971&amp;".","")</f>
        <v/>
      </c>
      <c r="CG971" s="41" t="str">
        <f>IF(X971&lt;&gt;"","Height in centimeters: "&amp;X971&amp;".","")</f>
        <v/>
      </c>
      <c r="CH971" s="41" t="str">
        <f>IF(Y971&lt;&gt;"",Y971&amp;".","")</f>
        <v/>
      </c>
      <c r="CI971" s="41" t="str">
        <f t="shared" si="171"/>
        <v/>
      </c>
      <c r="CJ971" t="str">
        <f t="shared" si="172"/>
        <v/>
      </c>
      <c r="CK971" s="41" t="str">
        <f>IF(T971&lt;&gt;"","''habit'':"&amp;"''"&amp;T971&amp;"'',","")</f>
        <v/>
      </c>
      <c r="CL971" s="41" t="str">
        <f>IF(U971&lt;&gt;"","''life cycle habit'':"&amp;"''"&amp;U971&amp;"'',","")</f>
        <v/>
      </c>
      <c r="CM971" s="41" t="str">
        <f>IF(V971&lt;&gt;"","''graminoidHabit'':"&amp;"''"&amp;V971&amp;"'',","")</f>
        <v/>
      </c>
      <c r="CN971" s="41" t="str">
        <f>IF(W971&lt;&gt;"","''flower color'':"&amp;"''"&amp;W971&amp;"'',","")</f>
        <v/>
      </c>
      <c r="CO971" s="41" t="str">
        <f>IF(X971&lt;&gt;"","''heightInCentimeters'':"&amp;X971&amp;",","")</f>
        <v/>
      </c>
      <c r="CP971" s="41" t="str">
        <f>IF(Y971&lt;&gt;"",Y971,"")</f>
        <v/>
      </c>
      <c r="CQ971" s="41" t="str">
        <f t="shared" si="173"/>
        <v/>
      </c>
      <c r="CR971" s="42" t="str">
        <f t="shared" si="174"/>
        <v/>
      </c>
      <c r="CS971" t="str">
        <f t="shared" si="175"/>
        <v/>
      </c>
      <c r="CT971" t="str">
        <f>IF(L971="Y","tissue","")</f>
        <v/>
      </c>
      <c r="CU971" t="str">
        <f>IF(L971="Y","in collection","")</f>
        <v/>
      </c>
      <c r="CV971" t="str">
        <f>IF(L971="Y","dessicated","")</f>
        <v/>
      </c>
    </row>
    <row r="972" spans="1:100" ht="16.5" x14ac:dyDescent="0.3">
      <c r="A972" s="7"/>
      <c r="B972" s="19"/>
      <c r="C972" s="19"/>
      <c r="D972" s="19"/>
      <c r="E972" s="19"/>
      <c r="F972" s="19"/>
      <c r="G972" s="10"/>
      <c r="H972" s="14"/>
      <c r="I972" s="19"/>
      <c r="J972" s="19"/>
      <c r="K972" s="10"/>
      <c r="L972" s="19"/>
      <c r="M972" s="19"/>
      <c r="N972" s="19"/>
      <c r="O972" s="19"/>
      <c r="P972" s="19"/>
      <c r="Q972" s="24"/>
      <c r="R972" s="14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29"/>
      <c r="AL972" s="29"/>
      <c r="AM972" s="7"/>
      <c r="AN972" s="7"/>
      <c r="AO972" s="7"/>
      <c r="AP972" s="19"/>
      <c r="AQ972" s="19"/>
      <c r="AR972" s="19"/>
      <c r="AS972" s="14"/>
      <c r="AT972" s="19"/>
      <c r="AU972" s="19"/>
      <c r="AV972" s="19"/>
      <c r="AW972" s="14"/>
      <c r="AX972" s="19"/>
      <c r="AY972" s="19"/>
      <c r="AZ972" s="19"/>
      <c r="BA972" s="19"/>
      <c r="BB972" s="19"/>
      <c r="BC972" s="19"/>
      <c r="BD972" s="19"/>
      <c r="BE972" s="19"/>
      <c r="BF972" s="14"/>
      <c r="BG972" s="35" t="str">
        <f>IF(BB972&lt;&gt;"","&lt;a href='https://www.inaturalist.org/observations/"&amp;BB972&amp;" 'target='_blank' style='color: blue'&gt;iNaturalist Record: "&amp;BB972&amp;"&lt;/a&gt; ","")</f>
        <v/>
      </c>
      <c r="BH972" s="36" t="str">
        <f>IF(AT972&lt;&gt;"",AT972&amp;". ","")</f>
        <v/>
      </c>
      <c r="BI972" s="36" t="str">
        <f>IF(AV972&lt;&gt;"","Land use/disturbance history: "&amp;AV972&amp;". ","")</f>
        <v/>
      </c>
      <c r="BJ972" s="36" t="str">
        <f>IF(AW972&lt;&gt;"","Slope in degrees: "&amp;AW972&amp;". ","")</f>
        <v/>
      </c>
      <c r="BK972" s="36" t="str">
        <f>IF(AX972&lt;&gt;"","Slope aspect: "&amp;AX972&amp;". ","")</f>
        <v/>
      </c>
      <c r="BL972" s="36" t="str">
        <f>IF(AY972&lt;&gt;"","Soil description: "&amp;AY972&amp;". ","")</f>
        <v/>
      </c>
      <c r="BM972" s="36" t="str">
        <f>IF(BA972&lt;&gt;"","Terrain: "&amp;BA972&amp;". ","")</f>
        <v/>
      </c>
      <c r="BN972" s="36" t="str">
        <f t="shared" si="165"/>
        <v/>
      </c>
      <c r="BO972" t="str">
        <f t="shared" si="166"/>
        <v/>
      </c>
      <c r="BP972" t="str">
        <f>IF(BD972&lt;&gt;"","Permit: "&amp;BD972,"")</f>
        <v/>
      </c>
      <c r="BQ972" s="41" t="str">
        <f>IF(AA972="Abundant","Estimated frequency within viewshed: Abundant (&gt;500).",IF(AA972="Common","Estimated frequency within viewshed: Common (101-500).",IF(AA972="Frequent","Estimated frequency within viewshed: Frequent (11-100).",IF(AA972="Occasional","Estimated frequency within viewshed: Occasional (6-10).",IF(AA972="Rare","Estimated frequency within viewshed: Rare (1-5).","")))))</f>
        <v/>
      </c>
      <c r="BR972" s="41" t="str">
        <f>IF(B972&lt;&gt;"",B972&amp;". ","")</f>
        <v/>
      </c>
      <c r="BS972" s="41" t="str">
        <f>IF(M972="Same individual","Tissue sample collected.",IF(M972="Same population","Tissue sample collected from another individual in the same population.",""))</f>
        <v/>
      </c>
      <c r="BT972" s="41" t="str">
        <f>IF(R972&lt;&gt;"","Seed sample collected from "&amp;R972&amp;" plants within the same population.","")</f>
        <v/>
      </c>
      <c r="BU972" s="41" t="str">
        <f>IF(AB972&lt;&gt;"",AB972&amp;". ","")</f>
        <v/>
      </c>
      <c r="BV972" s="41" t="str">
        <f>IF(AE972&lt;&gt;"","Landowner: "&amp;AE972&amp;".","")</f>
        <v/>
      </c>
      <c r="BW972" s="41" t="str">
        <f>IF(AF972&lt;&gt;"","Element Occurrence ID: "&amp;AF972&amp;".","")</f>
        <v/>
      </c>
      <c r="BX972" s="41" t="str">
        <f t="shared" si="167"/>
        <v/>
      </c>
      <c r="BY972" t="str">
        <f t="shared" si="168"/>
        <v/>
      </c>
      <c r="BZ972" s="41" t="str">
        <f t="shared" si="169"/>
        <v/>
      </c>
      <c r="CA972" t="str">
        <f t="shared" si="170"/>
        <v/>
      </c>
      <c r="CB972" s="41" t="str">
        <f>IF(AU972&lt;&gt;"","Area immediately surrounding specimen: "&amp;AU972&amp;".","")</f>
        <v/>
      </c>
      <c r="CC972" s="41" t="str">
        <f>IF(T972&lt;&gt;"","Habit: "&amp;T972&amp;".","")</f>
        <v/>
      </c>
      <c r="CD972" s="41" t="str">
        <f>IF(U972&lt;&gt;"","Life history habit: "&amp;U972&amp;".","")</f>
        <v/>
      </c>
      <c r="CE972" s="41" t="str">
        <f>IF(V972&lt;&gt;"","Graminoid habit: "&amp;V972&amp;".","")</f>
        <v/>
      </c>
      <c r="CF972" s="41" t="str">
        <f>IF(W972&lt;&gt;"","Flower color: "&amp;W972&amp;".","")</f>
        <v/>
      </c>
      <c r="CG972" s="41" t="str">
        <f>IF(X972&lt;&gt;"","Height in centimeters: "&amp;X972&amp;".","")</f>
        <v/>
      </c>
      <c r="CH972" s="41" t="str">
        <f>IF(Y972&lt;&gt;"",Y972&amp;".","")</f>
        <v/>
      </c>
      <c r="CI972" s="41" t="str">
        <f t="shared" si="171"/>
        <v/>
      </c>
      <c r="CJ972" t="str">
        <f t="shared" si="172"/>
        <v/>
      </c>
      <c r="CK972" s="41" t="str">
        <f>IF(T972&lt;&gt;"","''habit'':"&amp;"''"&amp;T972&amp;"'',","")</f>
        <v/>
      </c>
      <c r="CL972" s="41" t="str">
        <f>IF(U972&lt;&gt;"","''life cycle habit'':"&amp;"''"&amp;U972&amp;"'',","")</f>
        <v/>
      </c>
      <c r="CM972" s="41" t="str">
        <f>IF(V972&lt;&gt;"","''graminoidHabit'':"&amp;"''"&amp;V972&amp;"'',","")</f>
        <v/>
      </c>
      <c r="CN972" s="41" t="str">
        <f>IF(W972&lt;&gt;"","''flower color'':"&amp;"''"&amp;W972&amp;"'',","")</f>
        <v/>
      </c>
      <c r="CO972" s="41" t="str">
        <f>IF(X972&lt;&gt;"","''heightInCentimeters'':"&amp;X972&amp;",","")</f>
        <v/>
      </c>
      <c r="CP972" s="41" t="str">
        <f>IF(Y972&lt;&gt;"",Y972,"")</f>
        <v/>
      </c>
      <c r="CQ972" s="41" t="str">
        <f t="shared" si="173"/>
        <v/>
      </c>
      <c r="CR972" s="42" t="str">
        <f t="shared" si="174"/>
        <v/>
      </c>
      <c r="CS972" t="str">
        <f t="shared" si="175"/>
        <v/>
      </c>
      <c r="CT972" t="str">
        <f>IF(L972="Y","tissue","")</f>
        <v/>
      </c>
      <c r="CU972" t="str">
        <f>IF(L972="Y","in collection","")</f>
        <v/>
      </c>
      <c r="CV972" t="str">
        <f>IF(L972="Y","dessicated","")</f>
        <v/>
      </c>
    </row>
    <row r="973" spans="1:100" ht="16.5" x14ac:dyDescent="0.3">
      <c r="A973" s="7"/>
      <c r="B973" s="19"/>
      <c r="C973" s="19"/>
      <c r="D973" s="19"/>
      <c r="E973" s="19"/>
      <c r="F973" s="19"/>
      <c r="G973" s="10"/>
      <c r="H973" s="14"/>
      <c r="I973" s="19"/>
      <c r="J973" s="19"/>
      <c r="K973" s="10"/>
      <c r="L973" s="19"/>
      <c r="M973" s="19"/>
      <c r="N973" s="19"/>
      <c r="O973" s="19"/>
      <c r="P973" s="19"/>
      <c r="Q973" s="24"/>
      <c r="R973" s="14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29"/>
      <c r="AL973" s="29"/>
      <c r="AM973" s="7"/>
      <c r="AN973" s="7"/>
      <c r="AO973" s="7"/>
      <c r="AP973" s="19"/>
      <c r="AQ973" s="19"/>
      <c r="AR973" s="19"/>
      <c r="AS973" s="14"/>
      <c r="AT973" s="19"/>
      <c r="AU973" s="19"/>
      <c r="AV973" s="19"/>
      <c r="AW973" s="14"/>
      <c r="AX973" s="19"/>
      <c r="AY973" s="19"/>
      <c r="AZ973" s="19"/>
      <c r="BA973" s="19"/>
      <c r="BB973" s="19"/>
      <c r="BC973" s="19"/>
      <c r="BD973" s="19"/>
      <c r="BE973" s="19"/>
      <c r="BF973" s="14"/>
      <c r="BG973" s="35" t="str">
        <f>IF(BB973&lt;&gt;"","&lt;a href='https://www.inaturalist.org/observations/"&amp;BB973&amp;" 'target='_blank' style='color: blue'&gt;iNaturalist Record: "&amp;BB973&amp;"&lt;/a&gt; ","")</f>
        <v/>
      </c>
      <c r="BH973" s="36" t="str">
        <f>IF(AT973&lt;&gt;"",AT973&amp;". ","")</f>
        <v/>
      </c>
      <c r="BI973" s="36" t="str">
        <f>IF(AV973&lt;&gt;"","Land use/disturbance history: "&amp;AV973&amp;". ","")</f>
        <v/>
      </c>
      <c r="BJ973" s="36" t="str">
        <f>IF(AW973&lt;&gt;"","Slope in degrees: "&amp;AW973&amp;". ","")</f>
        <v/>
      </c>
      <c r="BK973" s="36" t="str">
        <f>IF(AX973&lt;&gt;"","Slope aspect: "&amp;AX973&amp;". ","")</f>
        <v/>
      </c>
      <c r="BL973" s="36" t="str">
        <f>IF(AY973&lt;&gt;"","Soil description: "&amp;AY973&amp;". ","")</f>
        <v/>
      </c>
      <c r="BM973" s="36" t="str">
        <f>IF(BA973&lt;&gt;"","Terrain: "&amp;BA973&amp;". ","")</f>
        <v/>
      </c>
      <c r="BN973" s="36" t="str">
        <f t="shared" si="165"/>
        <v/>
      </c>
      <c r="BO973" t="str">
        <f t="shared" si="166"/>
        <v/>
      </c>
      <c r="BP973" t="str">
        <f>IF(BD973&lt;&gt;"","Permit: "&amp;BD973,"")</f>
        <v/>
      </c>
      <c r="BQ973" s="41" t="str">
        <f>IF(AA973="Abundant","Estimated frequency within viewshed: Abundant (&gt;500).",IF(AA973="Common","Estimated frequency within viewshed: Common (101-500).",IF(AA973="Frequent","Estimated frequency within viewshed: Frequent (11-100).",IF(AA973="Occasional","Estimated frequency within viewshed: Occasional (6-10).",IF(AA973="Rare","Estimated frequency within viewshed: Rare (1-5).","")))))</f>
        <v/>
      </c>
      <c r="BR973" s="41" t="str">
        <f>IF(B973&lt;&gt;"",B973&amp;". ","")</f>
        <v/>
      </c>
      <c r="BS973" s="41" t="str">
        <f>IF(M973="Same individual","Tissue sample collected.",IF(M973="Same population","Tissue sample collected from another individual in the same population.",""))</f>
        <v/>
      </c>
      <c r="BT973" s="41" t="str">
        <f>IF(R973&lt;&gt;"","Seed sample collected from "&amp;R973&amp;" plants within the same population.","")</f>
        <v/>
      </c>
      <c r="BU973" s="41" t="str">
        <f>IF(AB973&lt;&gt;"",AB973&amp;". ","")</f>
        <v/>
      </c>
      <c r="BV973" s="41" t="str">
        <f>IF(AE973&lt;&gt;"","Landowner: "&amp;AE973&amp;".","")</f>
        <v/>
      </c>
      <c r="BW973" s="41" t="str">
        <f>IF(AF973&lt;&gt;"","Element Occurrence ID: "&amp;AF973&amp;".","")</f>
        <v/>
      </c>
      <c r="BX973" s="41" t="str">
        <f t="shared" si="167"/>
        <v/>
      </c>
      <c r="BY973" t="str">
        <f t="shared" si="168"/>
        <v/>
      </c>
      <c r="BZ973" s="41" t="str">
        <f t="shared" si="169"/>
        <v/>
      </c>
      <c r="CA973" t="str">
        <f t="shared" si="170"/>
        <v/>
      </c>
      <c r="CB973" s="41" t="str">
        <f>IF(AU973&lt;&gt;"","Area immediately surrounding specimen: "&amp;AU973&amp;".","")</f>
        <v/>
      </c>
      <c r="CC973" s="41" t="str">
        <f>IF(T973&lt;&gt;"","Habit: "&amp;T973&amp;".","")</f>
        <v/>
      </c>
      <c r="CD973" s="41" t="str">
        <f>IF(U973&lt;&gt;"","Life history habit: "&amp;U973&amp;".","")</f>
        <v/>
      </c>
      <c r="CE973" s="41" t="str">
        <f>IF(V973&lt;&gt;"","Graminoid habit: "&amp;V973&amp;".","")</f>
        <v/>
      </c>
      <c r="CF973" s="41" t="str">
        <f>IF(W973&lt;&gt;"","Flower color: "&amp;W973&amp;".","")</f>
        <v/>
      </c>
      <c r="CG973" s="41" t="str">
        <f>IF(X973&lt;&gt;"","Height in centimeters: "&amp;X973&amp;".","")</f>
        <v/>
      </c>
      <c r="CH973" s="41" t="str">
        <f>IF(Y973&lt;&gt;"",Y973&amp;".","")</f>
        <v/>
      </c>
      <c r="CI973" s="41" t="str">
        <f t="shared" si="171"/>
        <v/>
      </c>
      <c r="CJ973" t="str">
        <f t="shared" si="172"/>
        <v/>
      </c>
      <c r="CK973" s="41" t="str">
        <f>IF(T973&lt;&gt;"","''habit'':"&amp;"''"&amp;T973&amp;"'',","")</f>
        <v/>
      </c>
      <c r="CL973" s="41" t="str">
        <f>IF(U973&lt;&gt;"","''life cycle habit'':"&amp;"''"&amp;U973&amp;"'',","")</f>
        <v/>
      </c>
      <c r="CM973" s="41" t="str">
        <f>IF(V973&lt;&gt;"","''graminoidHabit'':"&amp;"''"&amp;V973&amp;"'',","")</f>
        <v/>
      </c>
      <c r="CN973" s="41" t="str">
        <f>IF(W973&lt;&gt;"","''flower color'':"&amp;"''"&amp;W973&amp;"'',","")</f>
        <v/>
      </c>
      <c r="CO973" s="41" t="str">
        <f>IF(X973&lt;&gt;"","''heightInCentimeters'':"&amp;X973&amp;",","")</f>
        <v/>
      </c>
      <c r="CP973" s="41" t="str">
        <f>IF(Y973&lt;&gt;"",Y973,"")</f>
        <v/>
      </c>
      <c r="CQ973" s="41" t="str">
        <f t="shared" si="173"/>
        <v/>
      </c>
      <c r="CR973" s="42" t="str">
        <f t="shared" si="174"/>
        <v/>
      </c>
      <c r="CS973" t="str">
        <f t="shared" si="175"/>
        <v/>
      </c>
      <c r="CT973" t="str">
        <f>IF(L973="Y","tissue","")</f>
        <v/>
      </c>
      <c r="CU973" t="str">
        <f>IF(L973="Y","in collection","")</f>
        <v/>
      </c>
      <c r="CV973" t="str">
        <f>IF(L973="Y","dessicated","")</f>
        <v/>
      </c>
    </row>
    <row r="974" spans="1:100" ht="16.5" x14ac:dyDescent="0.3">
      <c r="A974" s="7"/>
      <c r="B974" s="19"/>
      <c r="C974" s="19"/>
      <c r="D974" s="19"/>
      <c r="E974" s="19"/>
      <c r="F974" s="19"/>
      <c r="G974" s="10"/>
      <c r="H974" s="14"/>
      <c r="I974" s="19"/>
      <c r="J974" s="19"/>
      <c r="K974" s="10"/>
      <c r="L974" s="19"/>
      <c r="M974" s="19"/>
      <c r="N974" s="19"/>
      <c r="O974" s="19"/>
      <c r="P974" s="19"/>
      <c r="Q974" s="24"/>
      <c r="R974" s="14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29"/>
      <c r="AL974" s="29"/>
      <c r="AM974" s="7"/>
      <c r="AN974" s="7"/>
      <c r="AO974" s="7"/>
      <c r="AP974" s="19"/>
      <c r="AQ974" s="19"/>
      <c r="AR974" s="19"/>
      <c r="AS974" s="14"/>
      <c r="AT974" s="19"/>
      <c r="AU974" s="19"/>
      <c r="AV974" s="19"/>
      <c r="AW974" s="14"/>
      <c r="AX974" s="19"/>
      <c r="AY974" s="19"/>
      <c r="AZ974" s="19"/>
      <c r="BA974" s="19"/>
      <c r="BB974" s="19"/>
      <c r="BC974" s="19"/>
      <c r="BD974" s="19"/>
      <c r="BE974" s="19"/>
      <c r="BF974" s="14"/>
      <c r="BG974" s="35" t="str">
        <f>IF(BB974&lt;&gt;"","&lt;a href='https://www.inaturalist.org/observations/"&amp;BB974&amp;" 'target='_blank' style='color: blue'&gt;iNaturalist Record: "&amp;BB974&amp;"&lt;/a&gt; ","")</f>
        <v/>
      </c>
      <c r="BH974" s="36" t="str">
        <f>IF(AT974&lt;&gt;"",AT974&amp;". ","")</f>
        <v/>
      </c>
      <c r="BI974" s="36" t="str">
        <f>IF(AV974&lt;&gt;"","Land use/disturbance history: "&amp;AV974&amp;". ","")</f>
        <v/>
      </c>
      <c r="BJ974" s="36" t="str">
        <f>IF(AW974&lt;&gt;"","Slope in degrees: "&amp;AW974&amp;". ","")</f>
        <v/>
      </c>
      <c r="BK974" s="36" t="str">
        <f>IF(AX974&lt;&gt;"","Slope aspect: "&amp;AX974&amp;". ","")</f>
        <v/>
      </c>
      <c r="BL974" s="36" t="str">
        <f>IF(AY974&lt;&gt;"","Soil description: "&amp;AY974&amp;". ","")</f>
        <v/>
      </c>
      <c r="BM974" s="36" t="str">
        <f>IF(BA974&lt;&gt;"","Terrain: "&amp;BA974&amp;". ","")</f>
        <v/>
      </c>
      <c r="BN974" s="36" t="str">
        <f t="shared" si="165"/>
        <v/>
      </c>
      <c r="BO974" t="str">
        <f t="shared" si="166"/>
        <v/>
      </c>
      <c r="BP974" t="str">
        <f>IF(BD974&lt;&gt;"","Permit: "&amp;BD974,"")</f>
        <v/>
      </c>
      <c r="BQ974" s="41" t="str">
        <f>IF(AA974="Abundant","Estimated frequency within viewshed: Abundant (&gt;500).",IF(AA974="Common","Estimated frequency within viewshed: Common (101-500).",IF(AA974="Frequent","Estimated frequency within viewshed: Frequent (11-100).",IF(AA974="Occasional","Estimated frequency within viewshed: Occasional (6-10).",IF(AA974="Rare","Estimated frequency within viewshed: Rare (1-5).","")))))</f>
        <v/>
      </c>
      <c r="BR974" s="41" t="str">
        <f>IF(B974&lt;&gt;"",B974&amp;". ","")</f>
        <v/>
      </c>
      <c r="BS974" s="41" t="str">
        <f>IF(M974="Same individual","Tissue sample collected.",IF(M974="Same population","Tissue sample collected from another individual in the same population.",""))</f>
        <v/>
      </c>
      <c r="BT974" s="41" t="str">
        <f>IF(R974&lt;&gt;"","Seed sample collected from "&amp;R974&amp;" plants within the same population.","")</f>
        <v/>
      </c>
      <c r="BU974" s="41" t="str">
        <f>IF(AB974&lt;&gt;"",AB974&amp;". ","")</f>
        <v/>
      </c>
      <c r="BV974" s="41" t="str">
        <f>IF(AE974&lt;&gt;"","Landowner: "&amp;AE974&amp;".","")</f>
        <v/>
      </c>
      <c r="BW974" s="41" t="str">
        <f>IF(AF974&lt;&gt;"","Element Occurrence ID: "&amp;AF974&amp;".","")</f>
        <v/>
      </c>
      <c r="BX974" s="41" t="str">
        <f t="shared" si="167"/>
        <v/>
      </c>
      <c r="BY974" t="str">
        <f t="shared" si="168"/>
        <v/>
      </c>
      <c r="BZ974" s="41" t="str">
        <f t="shared" si="169"/>
        <v/>
      </c>
      <c r="CA974" t="str">
        <f t="shared" si="170"/>
        <v/>
      </c>
      <c r="CB974" s="41" t="str">
        <f>IF(AU974&lt;&gt;"","Area immediately surrounding specimen: "&amp;AU974&amp;".","")</f>
        <v/>
      </c>
      <c r="CC974" s="41" t="str">
        <f>IF(T974&lt;&gt;"","Habit: "&amp;T974&amp;".","")</f>
        <v/>
      </c>
      <c r="CD974" s="41" t="str">
        <f>IF(U974&lt;&gt;"","Life history habit: "&amp;U974&amp;".","")</f>
        <v/>
      </c>
      <c r="CE974" s="41" t="str">
        <f>IF(V974&lt;&gt;"","Graminoid habit: "&amp;V974&amp;".","")</f>
        <v/>
      </c>
      <c r="CF974" s="41" t="str">
        <f>IF(W974&lt;&gt;"","Flower color: "&amp;W974&amp;".","")</f>
        <v/>
      </c>
      <c r="CG974" s="41" t="str">
        <f>IF(X974&lt;&gt;"","Height in centimeters: "&amp;X974&amp;".","")</f>
        <v/>
      </c>
      <c r="CH974" s="41" t="str">
        <f>IF(Y974&lt;&gt;"",Y974&amp;".","")</f>
        <v/>
      </c>
      <c r="CI974" s="41" t="str">
        <f t="shared" si="171"/>
        <v/>
      </c>
      <c r="CJ974" t="str">
        <f t="shared" si="172"/>
        <v/>
      </c>
      <c r="CK974" s="41" t="str">
        <f>IF(T974&lt;&gt;"","''habit'':"&amp;"''"&amp;T974&amp;"'',","")</f>
        <v/>
      </c>
      <c r="CL974" s="41" t="str">
        <f>IF(U974&lt;&gt;"","''life cycle habit'':"&amp;"''"&amp;U974&amp;"'',","")</f>
        <v/>
      </c>
      <c r="CM974" s="41" t="str">
        <f>IF(V974&lt;&gt;"","''graminoidHabit'':"&amp;"''"&amp;V974&amp;"'',","")</f>
        <v/>
      </c>
      <c r="CN974" s="41" t="str">
        <f>IF(W974&lt;&gt;"","''flower color'':"&amp;"''"&amp;W974&amp;"'',","")</f>
        <v/>
      </c>
      <c r="CO974" s="41" t="str">
        <f>IF(X974&lt;&gt;"","''heightInCentimeters'':"&amp;X974&amp;",","")</f>
        <v/>
      </c>
      <c r="CP974" s="41" t="str">
        <f>IF(Y974&lt;&gt;"",Y974,"")</f>
        <v/>
      </c>
      <c r="CQ974" s="41" t="str">
        <f t="shared" si="173"/>
        <v/>
      </c>
      <c r="CR974" s="42" t="str">
        <f t="shared" si="174"/>
        <v/>
      </c>
      <c r="CS974" t="str">
        <f t="shared" si="175"/>
        <v/>
      </c>
      <c r="CT974" t="str">
        <f>IF(L974="Y","tissue","")</f>
        <v/>
      </c>
      <c r="CU974" t="str">
        <f>IF(L974="Y","in collection","")</f>
        <v/>
      </c>
      <c r="CV974" t="str">
        <f>IF(L974="Y","dessicated","")</f>
        <v/>
      </c>
    </row>
    <row r="975" spans="1:100" ht="16.5" x14ac:dyDescent="0.3">
      <c r="A975" s="7"/>
      <c r="B975" s="19"/>
      <c r="C975" s="19"/>
      <c r="D975" s="19"/>
      <c r="E975" s="19"/>
      <c r="F975" s="19"/>
      <c r="G975" s="10"/>
      <c r="H975" s="14"/>
      <c r="I975" s="19"/>
      <c r="J975" s="19"/>
      <c r="K975" s="10"/>
      <c r="L975" s="19"/>
      <c r="M975" s="19"/>
      <c r="N975" s="19"/>
      <c r="O975" s="19"/>
      <c r="P975" s="19"/>
      <c r="Q975" s="24"/>
      <c r="R975" s="14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29"/>
      <c r="AL975" s="29"/>
      <c r="AM975" s="7"/>
      <c r="AN975" s="7"/>
      <c r="AO975" s="7"/>
      <c r="AP975" s="19"/>
      <c r="AQ975" s="19"/>
      <c r="AR975" s="19"/>
      <c r="AS975" s="14"/>
      <c r="AT975" s="19"/>
      <c r="AU975" s="19"/>
      <c r="AV975" s="19"/>
      <c r="AW975" s="14"/>
      <c r="AX975" s="19"/>
      <c r="AY975" s="19"/>
      <c r="AZ975" s="19"/>
      <c r="BA975" s="19"/>
      <c r="BB975" s="19"/>
      <c r="BC975" s="19"/>
      <c r="BD975" s="19"/>
      <c r="BE975" s="19"/>
      <c r="BF975" s="14"/>
      <c r="BG975" s="35" t="str">
        <f>IF(BB975&lt;&gt;"","&lt;a href='https://www.inaturalist.org/observations/"&amp;BB975&amp;" 'target='_blank' style='color: blue'&gt;iNaturalist Record: "&amp;BB975&amp;"&lt;/a&gt; ","")</f>
        <v/>
      </c>
      <c r="BH975" s="36" t="str">
        <f>IF(AT975&lt;&gt;"",AT975&amp;". ","")</f>
        <v/>
      </c>
      <c r="BI975" s="36" t="str">
        <f>IF(AV975&lt;&gt;"","Land use/disturbance history: "&amp;AV975&amp;". ","")</f>
        <v/>
      </c>
      <c r="BJ975" s="36" t="str">
        <f>IF(AW975&lt;&gt;"","Slope in degrees: "&amp;AW975&amp;". ","")</f>
        <v/>
      </c>
      <c r="BK975" s="36" t="str">
        <f>IF(AX975&lt;&gt;"","Slope aspect: "&amp;AX975&amp;". ","")</f>
        <v/>
      </c>
      <c r="BL975" s="36" t="str">
        <f>IF(AY975&lt;&gt;"","Soil description: "&amp;AY975&amp;". ","")</f>
        <v/>
      </c>
      <c r="BM975" s="36" t="str">
        <f>IF(BA975&lt;&gt;"","Terrain: "&amp;BA975&amp;". ","")</f>
        <v/>
      </c>
      <c r="BN975" s="36" t="str">
        <f t="shared" si="165"/>
        <v/>
      </c>
      <c r="BO975" t="str">
        <f t="shared" si="166"/>
        <v/>
      </c>
      <c r="BP975" t="str">
        <f>IF(BD975&lt;&gt;"","Permit: "&amp;BD975,"")</f>
        <v/>
      </c>
      <c r="BQ975" s="41" t="str">
        <f>IF(AA975="Abundant","Estimated frequency within viewshed: Abundant (&gt;500).",IF(AA975="Common","Estimated frequency within viewshed: Common (101-500).",IF(AA975="Frequent","Estimated frequency within viewshed: Frequent (11-100).",IF(AA975="Occasional","Estimated frequency within viewshed: Occasional (6-10).",IF(AA975="Rare","Estimated frequency within viewshed: Rare (1-5).","")))))</f>
        <v/>
      </c>
      <c r="BR975" s="41" t="str">
        <f>IF(B975&lt;&gt;"",B975&amp;". ","")</f>
        <v/>
      </c>
      <c r="BS975" s="41" t="str">
        <f>IF(M975="Same individual","Tissue sample collected.",IF(M975="Same population","Tissue sample collected from another individual in the same population.",""))</f>
        <v/>
      </c>
      <c r="BT975" s="41" t="str">
        <f>IF(R975&lt;&gt;"","Seed sample collected from "&amp;R975&amp;" plants within the same population.","")</f>
        <v/>
      </c>
      <c r="BU975" s="41" t="str">
        <f>IF(AB975&lt;&gt;"",AB975&amp;". ","")</f>
        <v/>
      </c>
      <c r="BV975" s="41" t="str">
        <f>IF(AE975&lt;&gt;"","Landowner: "&amp;AE975&amp;".","")</f>
        <v/>
      </c>
      <c r="BW975" s="41" t="str">
        <f>IF(AF975&lt;&gt;"","Element Occurrence ID: "&amp;AF975&amp;".","")</f>
        <v/>
      </c>
      <c r="BX975" s="41" t="str">
        <f t="shared" si="167"/>
        <v/>
      </c>
      <c r="BY975" t="str">
        <f t="shared" si="168"/>
        <v/>
      </c>
      <c r="BZ975" s="41" t="str">
        <f t="shared" si="169"/>
        <v/>
      </c>
      <c r="CA975" t="str">
        <f t="shared" si="170"/>
        <v/>
      </c>
      <c r="CB975" s="41" t="str">
        <f>IF(AU975&lt;&gt;"","Area immediately surrounding specimen: "&amp;AU975&amp;".","")</f>
        <v/>
      </c>
      <c r="CC975" s="41" t="str">
        <f>IF(T975&lt;&gt;"","Habit: "&amp;T975&amp;".","")</f>
        <v/>
      </c>
      <c r="CD975" s="41" t="str">
        <f>IF(U975&lt;&gt;"","Life history habit: "&amp;U975&amp;".","")</f>
        <v/>
      </c>
      <c r="CE975" s="41" t="str">
        <f>IF(V975&lt;&gt;"","Graminoid habit: "&amp;V975&amp;".","")</f>
        <v/>
      </c>
      <c r="CF975" s="41" t="str">
        <f>IF(W975&lt;&gt;"","Flower color: "&amp;W975&amp;".","")</f>
        <v/>
      </c>
      <c r="CG975" s="41" t="str">
        <f>IF(X975&lt;&gt;"","Height in centimeters: "&amp;X975&amp;".","")</f>
        <v/>
      </c>
      <c r="CH975" s="41" t="str">
        <f>IF(Y975&lt;&gt;"",Y975&amp;".","")</f>
        <v/>
      </c>
      <c r="CI975" s="41" t="str">
        <f t="shared" si="171"/>
        <v/>
      </c>
      <c r="CJ975" t="str">
        <f t="shared" si="172"/>
        <v/>
      </c>
      <c r="CK975" s="41" t="str">
        <f>IF(T975&lt;&gt;"","''habit'':"&amp;"''"&amp;T975&amp;"'',","")</f>
        <v/>
      </c>
      <c r="CL975" s="41" t="str">
        <f>IF(U975&lt;&gt;"","''life cycle habit'':"&amp;"''"&amp;U975&amp;"'',","")</f>
        <v/>
      </c>
      <c r="CM975" s="41" t="str">
        <f>IF(V975&lt;&gt;"","''graminoidHabit'':"&amp;"''"&amp;V975&amp;"'',","")</f>
        <v/>
      </c>
      <c r="CN975" s="41" t="str">
        <f>IF(W975&lt;&gt;"","''flower color'':"&amp;"''"&amp;W975&amp;"'',","")</f>
        <v/>
      </c>
      <c r="CO975" s="41" t="str">
        <f>IF(X975&lt;&gt;"","''heightInCentimeters'':"&amp;X975&amp;",","")</f>
        <v/>
      </c>
      <c r="CP975" s="41" t="str">
        <f>IF(Y975&lt;&gt;"",Y975,"")</f>
        <v/>
      </c>
      <c r="CQ975" s="41" t="str">
        <f t="shared" si="173"/>
        <v/>
      </c>
      <c r="CR975" s="42" t="str">
        <f t="shared" si="174"/>
        <v/>
      </c>
      <c r="CS975" t="str">
        <f t="shared" si="175"/>
        <v/>
      </c>
      <c r="CT975" t="str">
        <f>IF(L975="Y","tissue","")</f>
        <v/>
      </c>
      <c r="CU975" t="str">
        <f>IF(L975="Y","in collection","")</f>
        <v/>
      </c>
      <c r="CV975" t="str">
        <f>IF(L975="Y","dessicated","")</f>
        <v/>
      </c>
    </row>
    <row r="976" spans="1:100" ht="16.5" x14ac:dyDescent="0.3">
      <c r="A976" s="7"/>
      <c r="B976" s="19"/>
      <c r="C976" s="19"/>
      <c r="D976" s="19"/>
      <c r="E976" s="19"/>
      <c r="F976" s="19"/>
      <c r="G976" s="10"/>
      <c r="H976" s="14"/>
      <c r="I976" s="19"/>
      <c r="J976" s="19"/>
      <c r="K976" s="10"/>
      <c r="L976" s="19"/>
      <c r="M976" s="19"/>
      <c r="N976" s="19"/>
      <c r="O976" s="19"/>
      <c r="P976" s="19"/>
      <c r="Q976" s="24"/>
      <c r="R976" s="14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29"/>
      <c r="AL976" s="29"/>
      <c r="AM976" s="7"/>
      <c r="AN976" s="7"/>
      <c r="AO976" s="7"/>
      <c r="AP976" s="19"/>
      <c r="AQ976" s="19"/>
      <c r="AR976" s="19"/>
      <c r="AS976" s="14"/>
      <c r="AT976" s="19"/>
      <c r="AU976" s="19"/>
      <c r="AV976" s="19"/>
      <c r="AW976" s="14"/>
      <c r="AX976" s="19"/>
      <c r="AY976" s="19"/>
      <c r="AZ976" s="19"/>
      <c r="BA976" s="19"/>
      <c r="BB976" s="19"/>
      <c r="BC976" s="19"/>
      <c r="BD976" s="19"/>
      <c r="BE976" s="19"/>
      <c r="BF976" s="14"/>
      <c r="BG976" s="35" t="str">
        <f>IF(BB976&lt;&gt;"","&lt;a href='https://www.inaturalist.org/observations/"&amp;BB976&amp;" 'target='_blank' style='color: blue'&gt;iNaturalist Record: "&amp;BB976&amp;"&lt;/a&gt; ","")</f>
        <v/>
      </c>
      <c r="BH976" s="36" t="str">
        <f>IF(AT976&lt;&gt;"",AT976&amp;". ","")</f>
        <v/>
      </c>
      <c r="BI976" s="36" t="str">
        <f>IF(AV976&lt;&gt;"","Land use/disturbance history: "&amp;AV976&amp;". ","")</f>
        <v/>
      </c>
      <c r="BJ976" s="36" t="str">
        <f>IF(AW976&lt;&gt;"","Slope in degrees: "&amp;AW976&amp;". ","")</f>
        <v/>
      </c>
      <c r="BK976" s="36" t="str">
        <f>IF(AX976&lt;&gt;"","Slope aspect: "&amp;AX976&amp;". ","")</f>
        <v/>
      </c>
      <c r="BL976" s="36" t="str">
        <f>IF(AY976&lt;&gt;"","Soil description: "&amp;AY976&amp;". ","")</f>
        <v/>
      </c>
      <c r="BM976" s="36" t="str">
        <f>IF(BA976&lt;&gt;"","Terrain: "&amp;BA976&amp;". ","")</f>
        <v/>
      </c>
      <c r="BN976" s="36" t="str">
        <f t="shared" si="165"/>
        <v/>
      </c>
      <c r="BO976" t="str">
        <f t="shared" si="166"/>
        <v/>
      </c>
      <c r="BP976" t="str">
        <f>IF(BD976&lt;&gt;"","Permit: "&amp;BD976,"")</f>
        <v/>
      </c>
      <c r="BQ976" s="41" t="str">
        <f>IF(AA976="Abundant","Estimated frequency within viewshed: Abundant (&gt;500).",IF(AA976="Common","Estimated frequency within viewshed: Common (101-500).",IF(AA976="Frequent","Estimated frequency within viewshed: Frequent (11-100).",IF(AA976="Occasional","Estimated frequency within viewshed: Occasional (6-10).",IF(AA976="Rare","Estimated frequency within viewshed: Rare (1-5).","")))))</f>
        <v/>
      </c>
      <c r="BR976" s="41" t="str">
        <f>IF(B976&lt;&gt;"",B976&amp;". ","")</f>
        <v/>
      </c>
      <c r="BS976" s="41" t="str">
        <f>IF(M976="Same individual","Tissue sample collected.",IF(M976="Same population","Tissue sample collected from another individual in the same population.",""))</f>
        <v/>
      </c>
      <c r="BT976" s="41" t="str">
        <f>IF(R976&lt;&gt;"","Seed sample collected from "&amp;R976&amp;" plants within the same population.","")</f>
        <v/>
      </c>
      <c r="BU976" s="41" t="str">
        <f>IF(AB976&lt;&gt;"",AB976&amp;". ","")</f>
        <v/>
      </c>
      <c r="BV976" s="41" t="str">
        <f>IF(AE976&lt;&gt;"","Landowner: "&amp;AE976&amp;".","")</f>
        <v/>
      </c>
      <c r="BW976" s="41" t="str">
        <f>IF(AF976&lt;&gt;"","Element Occurrence ID: "&amp;AF976&amp;".","")</f>
        <v/>
      </c>
      <c r="BX976" s="41" t="str">
        <f t="shared" si="167"/>
        <v/>
      </c>
      <c r="BY976" t="str">
        <f t="shared" si="168"/>
        <v/>
      </c>
      <c r="BZ976" s="41" t="str">
        <f t="shared" si="169"/>
        <v/>
      </c>
      <c r="CA976" t="str">
        <f t="shared" si="170"/>
        <v/>
      </c>
      <c r="CB976" s="41" t="str">
        <f>IF(AU976&lt;&gt;"","Area immediately surrounding specimen: "&amp;AU976&amp;".","")</f>
        <v/>
      </c>
      <c r="CC976" s="41" t="str">
        <f>IF(T976&lt;&gt;"","Habit: "&amp;T976&amp;".","")</f>
        <v/>
      </c>
      <c r="CD976" s="41" t="str">
        <f>IF(U976&lt;&gt;"","Life history habit: "&amp;U976&amp;".","")</f>
        <v/>
      </c>
      <c r="CE976" s="41" t="str">
        <f>IF(V976&lt;&gt;"","Graminoid habit: "&amp;V976&amp;".","")</f>
        <v/>
      </c>
      <c r="CF976" s="41" t="str">
        <f>IF(W976&lt;&gt;"","Flower color: "&amp;W976&amp;".","")</f>
        <v/>
      </c>
      <c r="CG976" s="41" t="str">
        <f>IF(X976&lt;&gt;"","Height in centimeters: "&amp;X976&amp;".","")</f>
        <v/>
      </c>
      <c r="CH976" s="41" t="str">
        <f>IF(Y976&lt;&gt;"",Y976&amp;".","")</f>
        <v/>
      </c>
      <c r="CI976" s="41" t="str">
        <f t="shared" si="171"/>
        <v/>
      </c>
      <c r="CJ976" t="str">
        <f t="shared" si="172"/>
        <v/>
      </c>
      <c r="CK976" s="41" t="str">
        <f>IF(T976&lt;&gt;"","''habit'':"&amp;"''"&amp;T976&amp;"'',","")</f>
        <v/>
      </c>
      <c r="CL976" s="41" t="str">
        <f>IF(U976&lt;&gt;"","''life cycle habit'':"&amp;"''"&amp;U976&amp;"'',","")</f>
        <v/>
      </c>
      <c r="CM976" s="41" t="str">
        <f>IF(V976&lt;&gt;"","''graminoidHabit'':"&amp;"''"&amp;V976&amp;"'',","")</f>
        <v/>
      </c>
      <c r="CN976" s="41" t="str">
        <f>IF(W976&lt;&gt;"","''flower color'':"&amp;"''"&amp;W976&amp;"'',","")</f>
        <v/>
      </c>
      <c r="CO976" s="41" t="str">
        <f>IF(X976&lt;&gt;"","''heightInCentimeters'':"&amp;X976&amp;",","")</f>
        <v/>
      </c>
      <c r="CP976" s="41" t="str">
        <f>IF(Y976&lt;&gt;"",Y976,"")</f>
        <v/>
      </c>
      <c r="CQ976" s="41" t="str">
        <f t="shared" si="173"/>
        <v/>
      </c>
      <c r="CR976" s="42" t="str">
        <f t="shared" si="174"/>
        <v/>
      </c>
      <c r="CS976" t="str">
        <f t="shared" si="175"/>
        <v/>
      </c>
      <c r="CT976" t="str">
        <f>IF(L976="Y","tissue","")</f>
        <v/>
      </c>
      <c r="CU976" t="str">
        <f>IF(L976="Y","in collection","")</f>
        <v/>
      </c>
      <c r="CV976" t="str">
        <f>IF(L976="Y","dessicated","")</f>
        <v/>
      </c>
    </row>
    <row r="977" spans="1:100" ht="16.5" x14ac:dyDescent="0.3">
      <c r="A977" s="7"/>
      <c r="B977" s="19"/>
      <c r="C977" s="19"/>
      <c r="D977" s="19"/>
      <c r="E977" s="19"/>
      <c r="F977" s="19"/>
      <c r="G977" s="10"/>
      <c r="H977" s="14"/>
      <c r="I977" s="19"/>
      <c r="J977" s="19"/>
      <c r="K977" s="10"/>
      <c r="L977" s="19"/>
      <c r="M977" s="19"/>
      <c r="N977" s="19"/>
      <c r="O977" s="19"/>
      <c r="P977" s="19"/>
      <c r="Q977" s="24"/>
      <c r="R977" s="14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29"/>
      <c r="AL977" s="29"/>
      <c r="AM977" s="7"/>
      <c r="AN977" s="7"/>
      <c r="AO977" s="7"/>
      <c r="AP977" s="19"/>
      <c r="AQ977" s="19"/>
      <c r="AR977" s="19"/>
      <c r="AS977" s="14"/>
      <c r="AT977" s="19"/>
      <c r="AU977" s="19"/>
      <c r="AV977" s="19"/>
      <c r="AW977" s="14"/>
      <c r="AX977" s="19"/>
      <c r="AY977" s="19"/>
      <c r="AZ977" s="19"/>
      <c r="BA977" s="19"/>
      <c r="BB977" s="19"/>
      <c r="BC977" s="19"/>
      <c r="BD977" s="19"/>
      <c r="BE977" s="19"/>
      <c r="BF977" s="14"/>
      <c r="BG977" s="35" t="str">
        <f>IF(BB977&lt;&gt;"","&lt;a href='https://www.inaturalist.org/observations/"&amp;BB977&amp;" 'target='_blank' style='color: blue'&gt;iNaturalist Record: "&amp;BB977&amp;"&lt;/a&gt; ","")</f>
        <v/>
      </c>
      <c r="BH977" s="36" t="str">
        <f>IF(AT977&lt;&gt;"",AT977&amp;". ","")</f>
        <v/>
      </c>
      <c r="BI977" s="36" t="str">
        <f>IF(AV977&lt;&gt;"","Land use/disturbance history: "&amp;AV977&amp;". ","")</f>
        <v/>
      </c>
      <c r="BJ977" s="36" t="str">
        <f>IF(AW977&lt;&gt;"","Slope in degrees: "&amp;AW977&amp;". ","")</f>
        <v/>
      </c>
      <c r="BK977" s="36" t="str">
        <f>IF(AX977&lt;&gt;"","Slope aspect: "&amp;AX977&amp;". ","")</f>
        <v/>
      </c>
      <c r="BL977" s="36" t="str">
        <f>IF(AY977&lt;&gt;"","Soil description: "&amp;AY977&amp;". ","")</f>
        <v/>
      </c>
      <c r="BM977" s="36" t="str">
        <f>IF(BA977&lt;&gt;"","Terrain: "&amp;BA977&amp;". ","")</f>
        <v/>
      </c>
      <c r="BN977" s="36" t="str">
        <f t="shared" si="165"/>
        <v/>
      </c>
      <c r="BO977" t="str">
        <f t="shared" si="166"/>
        <v/>
      </c>
      <c r="BP977" t="str">
        <f>IF(BD977&lt;&gt;"","Permit: "&amp;BD977,"")</f>
        <v/>
      </c>
      <c r="BQ977" s="41" t="str">
        <f>IF(AA977="Abundant","Estimated frequency within viewshed: Abundant (&gt;500).",IF(AA977="Common","Estimated frequency within viewshed: Common (101-500).",IF(AA977="Frequent","Estimated frequency within viewshed: Frequent (11-100).",IF(AA977="Occasional","Estimated frequency within viewshed: Occasional (6-10).",IF(AA977="Rare","Estimated frequency within viewshed: Rare (1-5).","")))))</f>
        <v/>
      </c>
      <c r="BR977" s="41" t="str">
        <f>IF(B977&lt;&gt;"",B977&amp;". ","")</f>
        <v/>
      </c>
      <c r="BS977" s="41" t="str">
        <f>IF(M977="Same individual","Tissue sample collected.",IF(M977="Same population","Tissue sample collected from another individual in the same population.",""))</f>
        <v/>
      </c>
      <c r="BT977" s="41" t="str">
        <f>IF(R977&lt;&gt;"","Seed sample collected from "&amp;R977&amp;" plants within the same population.","")</f>
        <v/>
      </c>
      <c r="BU977" s="41" t="str">
        <f>IF(AB977&lt;&gt;"",AB977&amp;". ","")</f>
        <v/>
      </c>
      <c r="BV977" s="41" t="str">
        <f>IF(AE977&lt;&gt;"","Landowner: "&amp;AE977&amp;".","")</f>
        <v/>
      </c>
      <c r="BW977" s="41" t="str">
        <f>IF(AF977&lt;&gt;"","Element Occurrence ID: "&amp;AF977&amp;".","")</f>
        <v/>
      </c>
      <c r="BX977" s="41" t="str">
        <f t="shared" si="167"/>
        <v/>
      </c>
      <c r="BY977" t="str">
        <f t="shared" si="168"/>
        <v/>
      </c>
      <c r="BZ977" s="41" t="str">
        <f t="shared" si="169"/>
        <v/>
      </c>
      <c r="CA977" t="str">
        <f t="shared" si="170"/>
        <v/>
      </c>
      <c r="CB977" s="41" t="str">
        <f>IF(AU977&lt;&gt;"","Area immediately surrounding specimen: "&amp;AU977&amp;".","")</f>
        <v/>
      </c>
      <c r="CC977" s="41" t="str">
        <f>IF(T977&lt;&gt;"","Habit: "&amp;T977&amp;".","")</f>
        <v/>
      </c>
      <c r="CD977" s="41" t="str">
        <f>IF(U977&lt;&gt;"","Life history habit: "&amp;U977&amp;".","")</f>
        <v/>
      </c>
      <c r="CE977" s="41" t="str">
        <f>IF(V977&lt;&gt;"","Graminoid habit: "&amp;V977&amp;".","")</f>
        <v/>
      </c>
      <c r="CF977" s="41" t="str">
        <f>IF(W977&lt;&gt;"","Flower color: "&amp;W977&amp;".","")</f>
        <v/>
      </c>
      <c r="CG977" s="41" t="str">
        <f>IF(X977&lt;&gt;"","Height in centimeters: "&amp;X977&amp;".","")</f>
        <v/>
      </c>
      <c r="CH977" s="41" t="str">
        <f>IF(Y977&lt;&gt;"",Y977&amp;".","")</f>
        <v/>
      </c>
      <c r="CI977" s="41" t="str">
        <f t="shared" si="171"/>
        <v/>
      </c>
      <c r="CJ977" t="str">
        <f t="shared" si="172"/>
        <v/>
      </c>
      <c r="CK977" s="41" t="str">
        <f>IF(T977&lt;&gt;"","''habit'':"&amp;"''"&amp;T977&amp;"'',","")</f>
        <v/>
      </c>
      <c r="CL977" s="41" t="str">
        <f>IF(U977&lt;&gt;"","''life cycle habit'':"&amp;"''"&amp;U977&amp;"'',","")</f>
        <v/>
      </c>
      <c r="CM977" s="41" t="str">
        <f>IF(V977&lt;&gt;"","''graminoidHabit'':"&amp;"''"&amp;V977&amp;"'',","")</f>
        <v/>
      </c>
      <c r="CN977" s="41" t="str">
        <f>IF(W977&lt;&gt;"","''flower color'':"&amp;"''"&amp;W977&amp;"'',","")</f>
        <v/>
      </c>
      <c r="CO977" s="41" t="str">
        <f>IF(X977&lt;&gt;"","''heightInCentimeters'':"&amp;X977&amp;",","")</f>
        <v/>
      </c>
      <c r="CP977" s="41" t="str">
        <f>IF(Y977&lt;&gt;"",Y977,"")</f>
        <v/>
      </c>
      <c r="CQ977" s="41" t="str">
        <f t="shared" si="173"/>
        <v/>
      </c>
      <c r="CR977" s="42" t="str">
        <f t="shared" si="174"/>
        <v/>
      </c>
      <c r="CS977" t="str">
        <f t="shared" si="175"/>
        <v/>
      </c>
      <c r="CT977" t="str">
        <f>IF(L977="Y","tissue","")</f>
        <v/>
      </c>
      <c r="CU977" t="str">
        <f>IF(L977="Y","in collection","")</f>
        <v/>
      </c>
      <c r="CV977" t="str">
        <f>IF(L977="Y","dessicated","")</f>
        <v/>
      </c>
    </row>
    <row r="978" spans="1:100" ht="16.5" x14ac:dyDescent="0.3">
      <c r="A978" s="7"/>
      <c r="B978" s="19"/>
      <c r="C978" s="19"/>
      <c r="D978" s="19"/>
      <c r="E978" s="19"/>
      <c r="F978" s="19"/>
      <c r="G978" s="10"/>
      <c r="H978" s="14"/>
      <c r="I978" s="19"/>
      <c r="J978" s="19"/>
      <c r="K978" s="10"/>
      <c r="L978" s="19"/>
      <c r="M978" s="19"/>
      <c r="N978" s="19"/>
      <c r="O978" s="19"/>
      <c r="P978" s="19"/>
      <c r="Q978" s="24"/>
      <c r="R978" s="14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29"/>
      <c r="AL978" s="29"/>
      <c r="AM978" s="7"/>
      <c r="AN978" s="7"/>
      <c r="AO978" s="7"/>
      <c r="AP978" s="19"/>
      <c r="AQ978" s="19"/>
      <c r="AR978" s="19"/>
      <c r="AS978" s="14"/>
      <c r="AT978" s="19"/>
      <c r="AU978" s="19"/>
      <c r="AV978" s="19"/>
      <c r="AW978" s="14"/>
      <c r="AX978" s="19"/>
      <c r="AY978" s="19"/>
      <c r="AZ978" s="19"/>
      <c r="BA978" s="19"/>
      <c r="BB978" s="19"/>
      <c r="BC978" s="19"/>
      <c r="BD978" s="19"/>
      <c r="BE978" s="19"/>
      <c r="BF978" s="14"/>
      <c r="BG978" s="35" t="str">
        <f>IF(BB978&lt;&gt;"","&lt;a href='https://www.inaturalist.org/observations/"&amp;BB978&amp;" 'target='_blank' style='color: blue'&gt;iNaturalist Record: "&amp;BB978&amp;"&lt;/a&gt; ","")</f>
        <v/>
      </c>
      <c r="BH978" s="36" t="str">
        <f>IF(AT978&lt;&gt;"",AT978&amp;". ","")</f>
        <v/>
      </c>
      <c r="BI978" s="36" t="str">
        <f>IF(AV978&lt;&gt;"","Land use/disturbance history: "&amp;AV978&amp;". ","")</f>
        <v/>
      </c>
      <c r="BJ978" s="36" t="str">
        <f>IF(AW978&lt;&gt;"","Slope in degrees: "&amp;AW978&amp;". ","")</f>
        <v/>
      </c>
      <c r="BK978" s="36" t="str">
        <f>IF(AX978&lt;&gt;"","Slope aspect: "&amp;AX978&amp;". ","")</f>
        <v/>
      </c>
      <c r="BL978" s="36" t="str">
        <f>IF(AY978&lt;&gt;"","Soil description: "&amp;AY978&amp;". ","")</f>
        <v/>
      </c>
      <c r="BM978" s="36" t="str">
        <f>IF(BA978&lt;&gt;"","Terrain: "&amp;BA978&amp;". ","")</f>
        <v/>
      </c>
      <c r="BN978" s="36" t="str">
        <f t="shared" si="165"/>
        <v/>
      </c>
      <c r="BO978" t="str">
        <f t="shared" si="166"/>
        <v/>
      </c>
      <c r="BP978" t="str">
        <f>IF(BD978&lt;&gt;"","Permit: "&amp;BD978,"")</f>
        <v/>
      </c>
      <c r="BQ978" s="41" t="str">
        <f>IF(AA978="Abundant","Estimated frequency within viewshed: Abundant (&gt;500).",IF(AA978="Common","Estimated frequency within viewshed: Common (101-500).",IF(AA978="Frequent","Estimated frequency within viewshed: Frequent (11-100).",IF(AA978="Occasional","Estimated frequency within viewshed: Occasional (6-10).",IF(AA978="Rare","Estimated frequency within viewshed: Rare (1-5).","")))))</f>
        <v/>
      </c>
      <c r="BR978" s="41" t="str">
        <f>IF(B978&lt;&gt;"",B978&amp;". ","")</f>
        <v/>
      </c>
      <c r="BS978" s="41" t="str">
        <f>IF(M978="Same individual","Tissue sample collected.",IF(M978="Same population","Tissue sample collected from another individual in the same population.",""))</f>
        <v/>
      </c>
      <c r="BT978" s="41" t="str">
        <f>IF(R978&lt;&gt;"","Seed sample collected from "&amp;R978&amp;" plants within the same population.","")</f>
        <v/>
      </c>
      <c r="BU978" s="41" t="str">
        <f>IF(AB978&lt;&gt;"",AB978&amp;". ","")</f>
        <v/>
      </c>
      <c r="BV978" s="41" t="str">
        <f>IF(AE978&lt;&gt;"","Landowner: "&amp;AE978&amp;".","")</f>
        <v/>
      </c>
      <c r="BW978" s="41" t="str">
        <f>IF(AF978&lt;&gt;"","Element Occurrence ID: "&amp;AF978&amp;".","")</f>
        <v/>
      </c>
      <c r="BX978" s="41" t="str">
        <f t="shared" si="167"/>
        <v/>
      </c>
      <c r="BY978" t="str">
        <f t="shared" si="168"/>
        <v/>
      </c>
      <c r="BZ978" s="41" t="str">
        <f t="shared" si="169"/>
        <v/>
      </c>
      <c r="CA978" t="str">
        <f t="shared" si="170"/>
        <v/>
      </c>
      <c r="CB978" s="41" t="str">
        <f>IF(AU978&lt;&gt;"","Area immediately surrounding specimen: "&amp;AU978&amp;".","")</f>
        <v/>
      </c>
      <c r="CC978" s="41" t="str">
        <f>IF(T978&lt;&gt;"","Habit: "&amp;T978&amp;".","")</f>
        <v/>
      </c>
      <c r="CD978" s="41" t="str">
        <f>IF(U978&lt;&gt;"","Life history habit: "&amp;U978&amp;".","")</f>
        <v/>
      </c>
      <c r="CE978" s="41" t="str">
        <f>IF(V978&lt;&gt;"","Graminoid habit: "&amp;V978&amp;".","")</f>
        <v/>
      </c>
      <c r="CF978" s="41" t="str">
        <f>IF(W978&lt;&gt;"","Flower color: "&amp;W978&amp;".","")</f>
        <v/>
      </c>
      <c r="CG978" s="41" t="str">
        <f>IF(X978&lt;&gt;"","Height in centimeters: "&amp;X978&amp;".","")</f>
        <v/>
      </c>
      <c r="CH978" s="41" t="str">
        <f>IF(Y978&lt;&gt;"",Y978&amp;".","")</f>
        <v/>
      </c>
      <c r="CI978" s="41" t="str">
        <f t="shared" si="171"/>
        <v/>
      </c>
      <c r="CJ978" t="str">
        <f t="shared" si="172"/>
        <v/>
      </c>
      <c r="CK978" s="41" t="str">
        <f>IF(T978&lt;&gt;"","''habit'':"&amp;"''"&amp;T978&amp;"'',","")</f>
        <v/>
      </c>
      <c r="CL978" s="41" t="str">
        <f>IF(U978&lt;&gt;"","''life cycle habit'':"&amp;"''"&amp;U978&amp;"'',","")</f>
        <v/>
      </c>
      <c r="CM978" s="41" t="str">
        <f>IF(V978&lt;&gt;"","''graminoidHabit'':"&amp;"''"&amp;V978&amp;"'',","")</f>
        <v/>
      </c>
      <c r="CN978" s="41" t="str">
        <f>IF(W978&lt;&gt;"","''flower color'':"&amp;"''"&amp;W978&amp;"'',","")</f>
        <v/>
      </c>
      <c r="CO978" s="41" t="str">
        <f>IF(X978&lt;&gt;"","''heightInCentimeters'':"&amp;X978&amp;",","")</f>
        <v/>
      </c>
      <c r="CP978" s="41" t="str">
        <f>IF(Y978&lt;&gt;"",Y978,"")</f>
        <v/>
      </c>
      <c r="CQ978" s="41" t="str">
        <f t="shared" si="173"/>
        <v/>
      </c>
      <c r="CR978" s="42" t="str">
        <f t="shared" si="174"/>
        <v/>
      </c>
      <c r="CS978" t="str">
        <f t="shared" si="175"/>
        <v/>
      </c>
      <c r="CT978" t="str">
        <f>IF(L978="Y","tissue","")</f>
        <v/>
      </c>
      <c r="CU978" t="str">
        <f>IF(L978="Y","in collection","")</f>
        <v/>
      </c>
      <c r="CV978" t="str">
        <f>IF(L978="Y","dessicated","")</f>
        <v/>
      </c>
    </row>
    <row r="979" spans="1:100" ht="16.5" x14ac:dyDescent="0.3">
      <c r="A979" s="7"/>
      <c r="B979" s="19"/>
      <c r="C979" s="19"/>
      <c r="D979" s="19"/>
      <c r="E979" s="19"/>
      <c r="F979" s="19"/>
      <c r="G979" s="10"/>
      <c r="H979" s="14"/>
      <c r="I979" s="19"/>
      <c r="J979" s="19"/>
      <c r="K979" s="10"/>
      <c r="L979" s="19"/>
      <c r="M979" s="19"/>
      <c r="N979" s="19"/>
      <c r="O979" s="19"/>
      <c r="P979" s="19"/>
      <c r="Q979" s="24"/>
      <c r="R979" s="14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29"/>
      <c r="AL979" s="29"/>
      <c r="AM979" s="7"/>
      <c r="AN979" s="7"/>
      <c r="AO979" s="7"/>
      <c r="AP979" s="19"/>
      <c r="AQ979" s="19"/>
      <c r="AR979" s="19"/>
      <c r="AS979" s="14"/>
      <c r="AT979" s="19"/>
      <c r="AU979" s="19"/>
      <c r="AV979" s="19"/>
      <c r="AW979" s="14"/>
      <c r="AX979" s="19"/>
      <c r="AY979" s="19"/>
      <c r="AZ979" s="19"/>
      <c r="BA979" s="19"/>
      <c r="BB979" s="19"/>
      <c r="BC979" s="19"/>
      <c r="BD979" s="19"/>
      <c r="BE979" s="19"/>
      <c r="BF979" s="14"/>
      <c r="BG979" s="35" t="str">
        <f>IF(BB979&lt;&gt;"","&lt;a href='https://www.inaturalist.org/observations/"&amp;BB979&amp;" 'target='_blank' style='color: blue'&gt;iNaturalist Record: "&amp;BB979&amp;"&lt;/a&gt; ","")</f>
        <v/>
      </c>
      <c r="BH979" s="36" t="str">
        <f>IF(AT979&lt;&gt;"",AT979&amp;". ","")</f>
        <v/>
      </c>
      <c r="BI979" s="36" t="str">
        <f>IF(AV979&lt;&gt;"","Land use/disturbance history: "&amp;AV979&amp;". ","")</f>
        <v/>
      </c>
      <c r="BJ979" s="36" t="str">
        <f>IF(AW979&lt;&gt;"","Slope in degrees: "&amp;AW979&amp;". ","")</f>
        <v/>
      </c>
      <c r="BK979" s="36" t="str">
        <f>IF(AX979&lt;&gt;"","Slope aspect: "&amp;AX979&amp;". ","")</f>
        <v/>
      </c>
      <c r="BL979" s="36" t="str">
        <f>IF(AY979&lt;&gt;"","Soil description: "&amp;AY979&amp;". ","")</f>
        <v/>
      </c>
      <c r="BM979" s="36" t="str">
        <f>IF(BA979&lt;&gt;"","Terrain: "&amp;BA979&amp;". ","")</f>
        <v/>
      </c>
      <c r="BN979" s="36" t="str">
        <f t="shared" si="165"/>
        <v/>
      </c>
      <c r="BO979" t="str">
        <f t="shared" si="166"/>
        <v/>
      </c>
      <c r="BP979" t="str">
        <f>IF(BD979&lt;&gt;"","Permit: "&amp;BD979,"")</f>
        <v/>
      </c>
      <c r="BQ979" s="41" t="str">
        <f>IF(AA979="Abundant","Estimated frequency within viewshed: Abundant (&gt;500).",IF(AA979="Common","Estimated frequency within viewshed: Common (101-500).",IF(AA979="Frequent","Estimated frequency within viewshed: Frequent (11-100).",IF(AA979="Occasional","Estimated frequency within viewshed: Occasional (6-10).",IF(AA979="Rare","Estimated frequency within viewshed: Rare (1-5).","")))))</f>
        <v/>
      </c>
      <c r="BR979" s="41" t="str">
        <f>IF(B979&lt;&gt;"",B979&amp;". ","")</f>
        <v/>
      </c>
      <c r="BS979" s="41" t="str">
        <f>IF(M979="Same individual","Tissue sample collected.",IF(M979="Same population","Tissue sample collected from another individual in the same population.",""))</f>
        <v/>
      </c>
      <c r="BT979" s="41" t="str">
        <f>IF(R979&lt;&gt;"","Seed sample collected from "&amp;R979&amp;" plants within the same population.","")</f>
        <v/>
      </c>
      <c r="BU979" s="41" t="str">
        <f>IF(AB979&lt;&gt;"",AB979&amp;". ","")</f>
        <v/>
      </c>
      <c r="BV979" s="41" t="str">
        <f>IF(AE979&lt;&gt;"","Landowner: "&amp;AE979&amp;".","")</f>
        <v/>
      </c>
      <c r="BW979" s="41" t="str">
        <f>IF(AF979&lt;&gt;"","Element Occurrence ID: "&amp;AF979&amp;".","")</f>
        <v/>
      </c>
      <c r="BX979" s="41" t="str">
        <f t="shared" si="167"/>
        <v/>
      </c>
      <c r="BY979" t="str">
        <f t="shared" si="168"/>
        <v/>
      </c>
      <c r="BZ979" s="41" t="str">
        <f t="shared" si="169"/>
        <v/>
      </c>
      <c r="CA979" t="str">
        <f t="shared" si="170"/>
        <v/>
      </c>
      <c r="CB979" s="41" t="str">
        <f>IF(AU979&lt;&gt;"","Area immediately surrounding specimen: "&amp;AU979&amp;".","")</f>
        <v/>
      </c>
      <c r="CC979" s="41" t="str">
        <f>IF(T979&lt;&gt;"","Habit: "&amp;T979&amp;".","")</f>
        <v/>
      </c>
      <c r="CD979" s="41" t="str">
        <f>IF(U979&lt;&gt;"","Life history habit: "&amp;U979&amp;".","")</f>
        <v/>
      </c>
      <c r="CE979" s="41" t="str">
        <f>IF(V979&lt;&gt;"","Graminoid habit: "&amp;V979&amp;".","")</f>
        <v/>
      </c>
      <c r="CF979" s="41" t="str">
        <f>IF(W979&lt;&gt;"","Flower color: "&amp;W979&amp;".","")</f>
        <v/>
      </c>
      <c r="CG979" s="41" t="str">
        <f>IF(X979&lt;&gt;"","Height in centimeters: "&amp;X979&amp;".","")</f>
        <v/>
      </c>
      <c r="CH979" s="41" t="str">
        <f>IF(Y979&lt;&gt;"",Y979&amp;".","")</f>
        <v/>
      </c>
      <c r="CI979" s="41" t="str">
        <f t="shared" si="171"/>
        <v/>
      </c>
      <c r="CJ979" t="str">
        <f t="shared" si="172"/>
        <v/>
      </c>
      <c r="CK979" s="41" t="str">
        <f>IF(T979&lt;&gt;"","''habit'':"&amp;"''"&amp;T979&amp;"'',","")</f>
        <v/>
      </c>
      <c r="CL979" s="41" t="str">
        <f>IF(U979&lt;&gt;"","''life cycle habit'':"&amp;"''"&amp;U979&amp;"'',","")</f>
        <v/>
      </c>
      <c r="CM979" s="41" t="str">
        <f>IF(V979&lt;&gt;"","''graminoidHabit'':"&amp;"''"&amp;V979&amp;"'',","")</f>
        <v/>
      </c>
      <c r="CN979" s="41" t="str">
        <f>IF(W979&lt;&gt;"","''flower color'':"&amp;"''"&amp;W979&amp;"'',","")</f>
        <v/>
      </c>
      <c r="CO979" s="41" t="str">
        <f>IF(X979&lt;&gt;"","''heightInCentimeters'':"&amp;X979&amp;",","")</f>
        <v/>
      </c>
      <c r="CP979" s="41" t="str">
        <f>IF(Y979&lt;&gt;"",Y979,"")</f>
        <v/>
      </c>
      <c r="CQ979" s="41" t="str">
        <f t="shared" si="173"/>
        <v/>
      </c>
      <c r="CR979" s="42" t="str">
        <f t="shared" si="174"/>
        <v/>
      </c>
      <c r="CS979" t="str">
        <f t="shared" si="175"/>
        <v/>
      </c>
      <c r="CT979" t="str">
        <f>IF(L979="Y","tissue","")</f>
        <v/>
      </c>
      <c r="CU979" t="str">
        <f>IF(L979="Y","in collection","")</f>
        <v/>
      </c>
      <c r="CV979" t="str">
        <f>IF(L979="Y","dessicated","")</f>
        <v/>
      </c>
    </row>
    <row r="980" spans="1:100" ht="16.5" x14ac:dyDescent="0.3">
      <c r="A980" s="7"/>
      <c r="B980" s="19"/>
      <c r="C980" s="19"/>
      <c r="D980" s="19"/>
      <c r="E980" s="19"/>
      <c r="F980" s="19"/>
      <c r="G980" s="10"/>
      <c r="H980" s="14"/>
      <c r="I980" s="19"/>
      <c r="J980" s="19"/>
      <c r="K980" s="10"/>
      <c r="L980" s="19"/>
      <c r="M980" s="19"/>
      <c r="N980" s="19"/>
      <c r="O980" s="19"/>
      <c r="P980" s="19"/>
      <c r="Q980" s="24"/>
      <c r="R980" s="14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29"/>
      <c r="AL980" s="29"/>
      <c r="AM980" s="7"/>
      <c r="AN980" s="7"/>
      <c r="AO980" s="7"/>
      <c r="AP980" s="19"/>
      <c r="AQ980" s="19"/>
      <c r="AR980" s="19"/>
      <c r="AS980" s="14"/>
      <c r="AT980" s="19"/>
      <c r="AU980" s="19"/>
      <c r="AV980" s="19"/>
      <c r="AW980" s="14"/>
      <c r="AX980" s="19"/>
      <c r="AY980" s="19"/>
      <c r="AZ980" s="19"/>
      <c r="BA980" s="19"/>
      <c r="BB980" s="19"/>
      <c r="BC980" s="19"/>
      <c r="BD980" s="19"/>
      <c r="BE980" s="19"/>
      <c r="BF980" s="14"/>
      <c r="BG980" s="35" t="str">
        <f>IF(BB980&lt;&gt;"","&lt;a href='https://www.inaturalist.org/observations/"&amp;BB980&amp;" 'target='_blank' style='color: blue'&gt;iNaturalist Record: "&amp;BB980&amp;"&lt;/a&gt; ","")</f>
        <v/>
      </c>
      <c r="BH980" s="36" t="str">
        <f>IF(AT980&lt;&gt;"",AT980&amp;". ","")</f>
        <v/>
      </c>
      <c r="BI980" s="36" t="str">
        <f>IF(AV980&lt;&gt;"","Land use/disturbance history: "&amp;AV980&amp;". ","")</f>
        <v/>
      </c>
      <c r="BJ980" s="36" t="str">
        <f>IF(AW980&lt;&gt;"","Slope in degrees: "&amp;AW980&amp;". ","")</f>
        <v/>
      </c>
      <c r="BK980" s="36" t="str">
        <f>IF(AX980&lt;&gt;"","Slope aspect: "&amp;AX980&amp;". ","")</f>
        <v/>
      </c>
      <c r="BL980" s="36" t="str">
        <f>IF(AY980&lt;&gt;"","Soil description: "&amp;AY980&amp;". ","")</f>
        <v/>
      </c>
      <c r="BM980" s="36" t="str">
        <f>IF(BA980&lt;&gt;"","Terrain: "&amp;BA980&amp;". ","")</f>
        <v/>
      </c>
      <c r="BN980" s="36" t="str">
        <f t="shared" si="165"/>
        <v/>
      </c>
      <c r="BO980" t="str">
        <f t="shared" si="166"/>
        <v/>
      </c>
      <c r="BP980" t="str">
        <f>IF(BD980&lt;&gt;"","Permit: "&amp;BD980,"")</f>
        <v/>
      </c>
      <c r="BQ980" s="41" t="str">
        <f>IF(AA980="Abundant","Estimated frequency within viewshed: Abundant (&gt;500).",IF(AA980="Common","Estimated frequency within viewshed: Common (101-500).",IF(AA980="Frequent","Estimated frequency within viewshed: Frequent (11-100).",IF(AA980="Occasional","Estimated frequency within viewshed: Occasional (6-10).",IF(AA980="Rare","Estimated frequency within viewshed: Rare (1-5).","")))))</f>
        <v/>
      </c>
      <c r="BR980" s="41" t="str">
        <f>IF(B980&lt;&gt;"",B980&amp;". ","")</f>
        <v/>
      </c>
      <c r="BS980" s="41" t="str">
        <f>IF(M980="Same individual","Tissue sample collected.",IF(M980="Same population","Tissue sample collected from another individual in the same population.",""))</f>
        <v/>
      </c>
      <c r="BT980" s="41" t="str">
        <f>IF(R980&lt;&gt;"","Seed sample collected from "&amp;R980&amp;" plants within the same population.","")</f>
        <v/>
      </c>
      <c r="BU980" s="41" t="str">
        <f>IF(AB980&lt;&gt;"",AB980&amp;". ","")</f>
        <v/>
      </c>
      <c r="BV980" s="41" t="str">
        <f>IF(AE980&lt;&gt;"","Landowner: "&amp;AE980&amp;".","")</f>
        <v/>
      </c>
      <c r="BW980" s="41" t="str">
        <f>IF(AF980&lt;&gt;"","Element Occurrence ID: "&amp;AF980&amp;".","")</f>
        <v/>
      </c>
      <c r="BX980" s="41" t="str">
        <f t="shared" si="167"/>
        <v/>
      </c>
      <c r="BY980" t="str">
        <f t="shared" si="168"/>
        <v/>
      </c>
      <c r="BZ980" s="41" t="str">
        <f t="shared" si="169"/>
        <v/>
      </c>
      <c r="CA980" t="str">
        <f t="shared" si="170"/>
        <v/>
      </c>
      <c r="CB980" s="41" t="str">
        <f>IF(AU980&lt;&gt;"","Area immediately surrounding specimen: "&amp;AU980&amp;".","")</f>
        <v/>
      </c>
      <c r="CC980" s="41" t="str">
        <f>IF(T980&lt;&gt;"","Habit: "&amp;T980&amp;".","")</f>
        <v/>
      </c>
      <c r="CD980" s="41" t="str">
        <f>IF(U980&lt;&gt;"","Life history habit: "&amp;U980&amp;".","")</f>
        <v/>
      </c>
      <c r="CE980" s="41" t="str">
        <f>IF(V980&lt;&gt;"","Graminoid habit: "&amp;V980&amp;".","")</f>
        <v/>
      </c>
      <c r="CF980" s="41" t="str">
        <f>IF(W980&lt;&gt;"","Flower color: "&amp;W980&amp;".","")</f>
        <v/>
      </c>
      <c r="CG980" s="41" t="str">
        <f>IF(X980&lt;&gt;"","Height in centimeters: "&amp;X980&amp;".","")</f>
        <v/>
      </c>
      <c r="CH980" s="41" t="str">
        <f>IF(Y980&lt;&gt;"",Y980&amp;".","")</f>
        <v/>
      </c>
      <c r="CI980" s="41" t="str">
        <f t="shared" si="171"/>
        <v/>
      </c>
      <c r="CJ980" t="str">
        <f t="shared" si="172"/>
        <v/>
      </c>
      <c r="CK980" s="41" t="str">
        <f>IF(T980&lt;&gt;"","''habit'':"&amp;"''"&amp;T980&amp;"'',","")</f>
        <v/>
      </c>
      <c r="CL980" s="41" t="str">
        <f>IF(U980&lt;&gt;"","''life cycle habit'':"&amp;"''"&amp;U980&amp;"'',","")</f>
        <v/>
      </c>
      <c r="CM980" s="41" t="str">
        <f>IF(V980&lt;&gt;"","''graminoidHabit'':"&amp;"''"&amp;V980&amp;"'',","")</f>
        <v/>
      </c>
      <c r="CN980" s="41" t="str">
        <f>IF(W980&lt;&gt;"","''flower color'':"&amp;"''"&amp;W980&amp;"'',","")</f>
        <v/>
      </c>
      <c r="CO980" s="41" t="str">
        <f>IF(X980&lt;&gt;"","''heightInCentimeters'':"&amp;X980&amp;",","")</f>
        <v/>
      </c>
      <c r="CP980" s="41" t="str">
        <f>IF(Y980&lt;&gt;"",Y980,"")</f>
        <v/>
      </c>
      <c r="CQ980" s="41" t="str">
        <f t="shared" si="173"/>
        <v/>
      </c>
      <c r="CR980" s="42" t="str">
        <f t="shared" si="174"/>
        <v/>
      </c>
      <c r="CS980" t="str">
        <f t="shared" si="175"/>
        <v/>
      </c>
      <c r="CT980" t="str">
        <f>IF(L980="Y","tissue","")</f>
        <v/>
      </c>
      <c r="CU980" t="str">
        <f>IF(L980="Y","in collection","")</f>
        <v/>
      </c>
      <c r="CV980" t="str">
        <f>IF(L980="Y","dessicated","")</f>
        <v/>
      </c>
    </row>
    <row r="981" spans="1:100" ht="16.5" x14ac:dyDescent="0.3">
      <c r="A981" s="7"/>
      <c r="B981" s="19"/>
      <c r="C981" s="19"/>
      <c r="D981" s="19"/>
      <c r="E981" s="19"/>
      <c r="F981" s="19"/>
      <c r="G981" s="10"/>
      <c r="H981" s="14"/>
      <c r="I981" s="19"/>
      <c r="J981" s="19"/>
      <c r="K981" s="10"/>
      <c r="L981" s="19"/>
      <c r="M981" s="19"/>
      <c r="N981" s="19"/>
      <c r="O981" s="19"/>
      <c r="P981" s="19"/>
      <c r="Q981" s="24"/>
      <c r="R981" s="14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29"/>
      <c r="AL981" s="29"/>
      <c r="AM981" s="7"/>
      <c r="AN981" s="7"/>
      <c r="AO981" s="7"/>
      <c r="AP981" s="19"/>
      <c r="AQ981" s="19"/>
      <c r="AR981" s="19"/>
      <c r="AS981" s="14"/>
      <c r="AT981" s="19"/>
      <c r="AU981" s="19"/>
      <c r="AV981" s="19"/>
      <c r="AW981" s="14"/>
      <c r="AX981" s="19"/>
      <c r="AY981" s="19"/>
      <c r="AZ981" s="19"/>
      <c r="BA981" s="19"/>
      <c r="BB981" s="19"/>
      <c r="BC981" s="19"/>
      <c r="BD981" s="19"/>
      <c r="BE981" s="19"/>
      <c r="BF981" s="14"/>
      <c r="BG981" s="35" t="str">
        <f>IF(BB981&lt;&gt;"","&lt;a href='https://www.inaturalist.org/observations/"&amp;BB981&amp;" 'target='_blank' style='color: blue'&gt;iNaturalist Record: "&amp;BB981&amp;"&lt;/a&gt; ","")</f>
        <v/>
      </c>
      <c r="BH981" s="36" t="str">
        <f>IF(AT981&lt;&gt;"",AT981&amp;". ","")</f>
        <v/>
      </c>
      <c r="BI981" s="36" t="str">
        <f>IF(AV981&lt;&gt;"","Land use/disturbance history: "&amp;AV981&amp;". ","")</f>
        <v/>
      </c>
      <c r="BJ981" s="36" t="str">
        <f>IF(AW981&lt;&gt;"","Slope in degrees: "&amp;AW981&amp;". ","")</f>
        <v/>
      </c>
      <c r="BK981" s="36" t="str">
        <f>IF(AX981&lt;&gt;"","Slope aspect: "&amp;AX981&amp;". ","")</f>
        <v/>
      </c>
      <c r="BL981" s="36" t="str">
        <f>IF(AY981&lt;&gt;"","Soil description: "&amp;AY981&amp;". ","")</f>
        <v/>
      </c>
      <c r="BM981" s="36" t="str">
        <f>IF(BA981&lt;&gt;"","Terrain: "&amp;BA981&amp;". ","")</f>
        <v/>
      </c>
      <c r="BN981" s="36" t="str">
        <f t="shared" si="165"/>
        <v/>
      </c>
      <c r="BO981" t="str">
        <f t="shared" si="166"/>
        <v/>
      </c>
      <c r="BP981" t="str">
        <f>IF(BD981&lt;&gt;"","Permit: "&amp;BD981,"")</f>
        <v/>
      </c>
      <c r="BQ981" s="41" t="str">
        <f>IF(AA981="Abundant","Estimated frequency within viewshed: Abundant (&gt;500).",IF(AA981="Common","Estimated frequency within viewshed: Common (101-500).",IF(AA981="Frequent","Estimated frequency within viewshed: Frequent (11-100).",IF(AA981="Occasional","Estimated frequency within viewshed: Occasional (6-10).",IF(AA981="Rare","Estimated frequency within viewshed: Rare (1-5).","")))))</f>
        <v/>
      </c>
      <c r="BR981" s="41" t="str">
        <f>IF(B981&lt;&gt;"",B981&amp;". ","")</f>
        <v/>
      </c>
      <c r="BS981" s="41" t="str">
        <f>IF(M981="Same individual","Tissue sample collected.",IF(M981="Same population","Tissue sample collected from another individual in the same population.",""))</f>
        <v/>
      </c>
      <c r="BT981" s="41" t="str">
        <f>IF(R981&lt;&gt;"","Seed sample collected from "&amp;R981&amp;" plants within the same population.","")</f>
        <v/>
      </c>
      <c r="BU981" s="41" t="str">
        <f>IF(AB981&lt;&gt;"",AB981&amp;". ","")</f>
        <v/>
      </c>
      <c r="BV981" s="41" t="str">
        <f>IF(AE981&lt;&gt;"","Landowner: "&amp;AE981&amp;".","")</f>
        <v/>
      </c>
      <c r="BW981" s="41" t="str">
        <f>IF(AF981&lt;&gt;"","Element Occurrence ID: "&amp;AF981&amp;".","")</f>
        <v/>
      </c>
      <c r="BX981" s="41" t="str">
        <f t="shared" si="167"/>
        <v/>
      </c>
      <c r="BY981" t="str">
        <f t="shared" si="168"/>
        <v/>
      </c>
      <c r="BZ981" s="41" t="str">
        <f t="shared" si="169"/>
        <v/>
      </c>
      <c r="CA981" t="str">
        <f t="shared" si="170"/>
        <v/>
      </c>
      <c r="CB981" s="41" t="str">
        <f>IF(AU981&lt;&gt;"","Area immediately surrounding specimen: "&amp;AU981&amp;".","")</f>
        <v/>
      </c>
      <c r="CC981" s="41" t="str">
        <f>IF(T981&lt;&gt;"","Habit: "&amp;T981&amp;".","")</f>
        <v/>
      </c>
      <c r="CD981" s="41" t="str">
        <f>IF(U981&lt;&gt;"","Life history habit: "&amp;U981&amp;".","")</f>
        <v/>
      </c>
      <c r="CE981" s="41" t="str">
        <f>IF(V981&lt;&gt;"","Graminoid habit: "&amp;V981&amp;".","")</f>
        <v/>
      </c>
      <c r="CF981" s="41" t="str">
        <f>IF(W981&lt;&gt;"","Flower color: "&amp;W981&amp;".","")</f>
        <v/>
      </c>
      <c r="CG981" s="41" t="str">
        <f>IF(X981&lt;&gt;"","Height in centimeters: "&amp;X981&amp;".","")</f>
        <v/>
      </c>
      <c r="CH981" s="41" t="str">
        <f>IF(Y981&lt;&gt;"",Y981&amp;".","")</f>
        <v/>
      </c>
      <c r="CI981" s="41" t="str">
        <f t="shared" si="171"/>
        <v/>
      </c>
      <c r="CJ981" t="str">
        <f t="shared" si="172"/>
        <v/>
      </c>
      <c r="CK981" s="41" t="str">
        <f>IF(T981&lt;&gt;"","''habit'':"&amp;"''"&amp;T981&amp;"'',","")</f>
        <v/>
      </c>
      <c r="CL981" s="41" t="str">
        <f>IF(U981&lt;&gt;"","''life cycle habit'':"&amp;"''"&amp;U981&amp;"'',","")</f>
        <v/>
      </c>
      <c r="CM981" s="41" t="str">
        <f>IF(V981&lt;&gt;"","''graminoidHabit'':"&amp;"''"&amp;V981&amp;"'',","")</f>
        <v/>
      </c>
      <c r="CN981" s="41" t="str">
        <f>IF(W981&lt;&gt;"","''flower color'':"&amp;"''"&amp;W981&amp;"'',","")</f>
        <v/>
      </c>
      <c r="CO981" s="41" t="str">
        <f>IF(X981&lt;&gt;"","''heightInCentimeters'':"&amp;X981&amp;",","")</f>
        <v/>
      </c>
      <c r="CP981" s="41" t="str">
        <f>IF(Y981&lt;&gt;"",Y981,"")</f>
        <v/>
      </c>
      <c r="CQ981" s="41" t="str">
        <f t="shared" si="173"/>
        <v/>
      </c>
      <c r="CR981" s="42" t="str">
        <f t="shared" si="174"/>
        <v/>
      </c>
      <c r="CS981" t="str">
        <f t="shared" si="175"/>
        <v/>
      </c>
      <c r="CT981" t="str">
        <f>IF(L981="Y","tissue","")</f>
        <v/>
      </c>
      <c r="CU981" t="str">
        <f>IF(L981="Y","in collection","")</f>
        <v/>
      </c>
      <c r="CV981" t="str">
        <f>IF(L981="Y","dessicated","")</f>
        <v/>
      </c>
    </row>
    <row r="982" spans="1:100" ht="16.5" x14ac:dyDescent="0.3">
      <c r="A982" s="7"/>
      <c r="B982" s="19"/>
      <c r="C982" s="19"/>
      <c r="D982" s="19"/>
      <c r="E982" s="19"/>
      <c r="F982" s="19"/>
      <c r="G982" s="10"/>
      <c r="H982" s="14"/>
      <c r="I982" s="19"/>
      <c r="J982" s="19"/>
      <c r="K982" s="10"/>
      <c r="L982" s="19"/>
      <c r="M982" s="19"/>
      <c r="N982" s="19"/>
      <c r="O982" s="19"/>
      <c r="P982" s="19"/>
      <c r="Q982" s="24"/>
      <c r="R982" s="14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29"/>
      <c r="AL982" s="29"/>
      <c r="AM982" s="7"/>
      <c r="AN982" s="7"/>
      <c r="AO982" s="7"/>
      <c r="AP982" s="19"/>
      <c r="AQ982" s="19"/>
      <c r="AR982" s="19"/>
      <c r="AS982" s="14"/>
      <c r="AT982" s="19"/>
      <c r="AU982" s="19"/>
      <c r="AV982" s="19"/>
      <c r="AW982" s="14"/>
      <c r="AX982" s="19"/>
      <c r="AY982" s="19"/>
      <c r="AZ982" s="19"/>
      <c r="BA982" s="19"/>
      <c r="BB982" s="19"/>
      <c r="BC982" s="19"/>
      <c r="BD982" s="19"/>
      <c r="BE982" s="19"/>
      <c r="BF982" s="14"/>
      <c r="BG982" s="35" t="str">
        <f>IF(BB982&lt;&gt;"","&lt;a href='https://www.inaturalist.org/observations/"&amp;BB982&amp;" 'target='_blank' style='color: blue'&gt;iNaturalist Record: "&amp;BB982&amp;"&lt;/a&gt; ","")</f>
        <v/>
      </c>
      <c r="BH982" s="36" t="str">
        <f>IF(AT982&lt;&gt;"",AT982&amp;". ","")</f>
        <v/>
      </c>
      <c r="BI982" s="36" t="str">
        <f>IF(AV982&lt;&gt;"","Land use/disturbance history: "&amp;AV982&amp;". ","")</f>
        <v/>
      </c>
      <c r="BJ982" s="36" t="str">
        <f>IF(AW982&lt;&gt;"","Slope in degrees: "&amp;AW982&amp;". ","")</f>
        <v/>
      </c>
      <c r="BK982" s="36" t="str">
        <f>IF(AX982&lt;&gt;"","Slope aspect: "&amp;AX982&amp;". ","")</f>
        <v/>
      </c>
      <c r="BL982" s="36" t="str">
        <f>IF(AY982&lt;&gt;"","Soil description: "&amp;AY982&amp;". ","")</f>
        <v/>
      </c>
      <c r="BM982" s="36" t="str">
        <f>IF(BA982&lt;&gt;"","Terrain: "&amp;BA982&amp;". ","")</f>
        <v/>
      </c>
      <c r="BN982" s="36" t="str">
        <f t="shared" si="165"/>
        <v/>
      </c>
      <c r="BO982" t="str">
        <f t="shared" si="166"/>
        <v/>
      </c>
      <c r="BP982" t="str">
        <f>IF(BD982&lt;&gt;"","Permit: "&amp;BD982,"")</f>
        <v/>
      </c>
      <c r="BQ982" s="41" t="str">
        <f>IF(AA982="Abundant","Estimated frequency within viewshed: Abundant (&gt;500).",IF(AA982="Common","Estimated frequency within viewshed: Common (101-500).",IF(AA982="Frequent","Estimated frequency within viewshed: Frequent (11-100).",IF(AA982="Occasional","Estimated frequency within viewshed: Occasional (6-10).",IF(AA982="Rare","Estimated frequency within viewshed: Rare (1-5).","")))))</f>
        <v/>
      </c>
      <c r="BR982" s="41" t="str">
        <f>IF(B982&lt;&gt;"",B982&amp;". ","")</f>
        <v/>
      </c>
      <c r="BS982" s="41" t="str">
        <f>IF(M982="Same individual","Tissue sample collected.",IF(M982="Same population","Tissue sample collected from another individual in the same population.",""))</f>
        <v/>
      </c>
      <c r="BT982" s="41" t="str">
        <f>IF(R982&lt;&gt;"","Seed sample collected from "&amp;R982&amp;" plants within the same population.","")</f>
        <v/>
      </c>
      <c r="BU982" s="41" t="str">
        <f>IF(AB982&lt;&gt;"",AB982&amp;". ","")</f>
        <v/>
      </c>
      <c r="BV982" s="41" t="str">
        <f>IF(AE982&lt;&gt;"","Landowner: "&amp;AE982&amp;".","")</f>
        <v/>
      </c>
      <c r="BW982" s="41" t="str">
        <f>IF(AF982&lt;&gt;"","Element Occurrence ID: "&amp;AF982&amp;".","")</f>
        <v/>
      </c>
      <c r="BX982" s="41" t="str">
        <f t="shared" si="167"/>
        <v/>
      </c>
      <c r="BY982" t="str">
        <f t="shared" si="168"/>
        <v/>
      </c>
      <c r="BZ982" s="41" t="str">
        <f t="shared" si="169"/>
        <v/>
      </c>
      <c r="CA982" t="str">
        <f t="shared" si="170"/>
        <v/>
      </c>
      <c r="CB982" s="41" t="str">
        <f>IF(AU982&lt;&gt;"","Area immediately surrounding specimen: "&amp;AU982&amp;".","")</f>
        <v/>
      </c>
      <c r="CC982" s="41" t="str">
        <f>IF(T982&lt;&gt;"","Habit: "&amp;T982&amp;".","")</f>
        <v/>
      </c>
      <c r="CD982" s="41" t="str">
        <f>IF(U982&lt;&gt;"","Life history habit: "&amp;U982&amp;".","")</f>
        <v/>
      </c>
      <c r="CE982" s="41" t="str">
        <f>IF(V982&lt;&gt;"","Graminoid habit: "&amp;V982&amp;".","")</f>
        <v/>
      </c>
      <c r="CF982" s="41" t="str">
        <f>IF(W982&lt;&gt;"","Flower color: "&amp;W982&amp;".","")</f>
        <v/>
      </c>
      <c r="CG982" s="41" t="str">
        <f>IF(X982&lt;&gt;"","Height in centimeters: "&amp;X982&amp;".","")</f>
        <v/>
      </c>
      <c r="CH982" s="41" t="str">
        <f>IF(Y982&lt;&gt;"",Y982&amp;".","")</f>
        <v/>
      </c>
      <c r="CI982" s="41" t="str">
        <f t="shared" si="171"/>
        <v/>
      </c>
      <c r="CJ982" t="str">
        <f t="shared" si="172"/>
        <v/>
      </c>
      <c r="CK982" s="41" t="str">
        <f>IF(T982&lt;&gt;"","''habit'':"&amp;"''"&amp;T982&amp;"'',","")</f>
        <v/>
      </c>
      <c r="CL982" s="41" t="str">
        <f>IF(U982&lt;&gt;"","''life cycle habit'':"&amp;"''"&amp;U982&amp;"'',","")</f>
        <v/>
      </c>
      <c r="CM982" s="41" t="str">
        <f>IF(V982&lt;&gt;"","''graminoidHabit'':"&amp;"''"&amp;V982&amp;"'',","")</f>
        <v/>
      </c>
      <c r="CN982" s="41" t="str">
        <f>IF(W982&lt;&gt;"","''flower color'':"&amp;"''"&amp;W982&amp;"'',","")</f>
        <v/>
      </c>
      <c r="CO982" s="41" t="str">
        <f>IF(X982&lt;&gt;"","''heightInCentimeters'':"&amp;X982&amp;",","")</f>
        <v/>
      </c>
      <c r="CP982" s="41" t="str">
        <f>IF(Y982&lt;&gt;"",Y982,"")</f>
        <v/>
      </c>
      <c r="CQ982" s="41" t="str">
        <f t="shared" si="173"/>
        <v/>
      </c>
      <c r="CR982" s="42" t="str">
        <f t="shared" si="174"/>
        <v/>
      </c>
      <c r="CS982" t="str">
        <f t="shared" si="175"/>
        <v/>
      </c>
      <c r="CT982" t="str">
        <f>IF(L982="Y","tissue","")</f>
        <v/>
      </c>
      <c r="CU982" t="str">
        <f>IF(L982="Y","in collection","")</f>
        <v/>
      </c>
      <c r="CV982" t="str">
        <f>IF(L982="Y","dessicated","")</f>
        <v/>
      </c>
    </row>
    <row r="983" spans="1:100" ht="16.5" x14ac:dyDescent="0.3">
      <c r="A983" s="7"/>
      <c r="B983" s="19"/>
      <c r="C983" s="19"/>
      <c r="D983" s="19"/>
      <c r="E983" s="19"/>
      <c r="F983" s="19"/>
      <c r="G983" s="10"/>
      <c r="H983" s="14"/>
      <c r="I983" s="19"/>
      <c r="J983" s="19"/>
      <c r="K983" s="10"/>
      <c r="L983" s="19"/>
      <c r="M983" s="19"/>
      <c r="N983" s="19"/>
      <c r="O983" s="19"/>
      <c r="P983" s="19"/>
      <c r="Q983" s="24"/>
      <c r="R983" s="14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29"/>
      <c r="AL983" s="29"/>
      <c r="AM983" s="7"/>
      <c r="AN983" s="7"/>
      <c r="AO983" s="7"/>
      <c r="AP983" s="19"/>
      <c r="AQ983" s="19"/>
      <c r="AR983" s="19"/>
      <c r="AS983" s="14"/>
      <c r="AT983" s="19"/>
      <c r="AU983" s="19"/>
      <c r="AV983" s="19"/>
      <c r="AW983" s="14"/>
      <c r="AX983" s="19"/>
      <c r="AY983" s="19"/>
      <c r="AZ983" s="19"/>
      <c r="BA983" s="19"/>
      <c r="BB983" s="19"/>
      <c r="BC983" s="19"/>
      <c r="BD983" s="19"/>
      <c r="BE983" s="19"/>
      <c r="BF983" s="14"/>
      <c r="BG983" s="35" t="str">
        <f>IF(BB983&lt;&gt;"","&lt;a href='https://www.inaturalist.org/observations/"&amp;BB983&amp;" 'target='_blank' style='color: blue'&gt;iNaturalist Record: "&amp;BB983&amp;"&lt;/a&gt; ","")</f>
        <v/>
      </c>
      <c r="BH983" s="36" t="str">
        <f>IF(AT983&lt;&gt;"",AT983&amp;". ","")</f>
        <v/>
      </c>
      <c r="BI983" s="36" t="str">
        <f>IF(AV983&lt;&gt;"","Land use/disturbance history: "&amp;AV983&amp;". ","")</f>
        <v/>
      </c>
      <c r="BJ983" s="36" t="str">
        <f>IF(AW983&lt;&gt;"","Slope in degrees: "&amp;AW983&amp;". ","")</f>
        <v/>
      </c>
      <c r="BK983" s="36" t="str">
        <f>IF(AX983&lt;&gt;"","Slope aspect: "&amp;AX983&amp;". ","")</f>
        <v/>
      </c>
      <c r="BL983" s="36" t="str">
        <f>IF(AY983&lt;&gt;"","Soil description: "&amp;AY983&amp;". ","")</f>
        <v/>
      </c>
      <c r="BM983" s="36" t="str">
        <f>IF(BA983&lt;&gt;"","Terrain: "&amp;BA983&amp;". ","")</f>
        <v/>
      </c>
      <c r="BN983" s="36" t="str">
        <f t="shared" si="165"/>
        <v/>
      </c>
      <c r="BO983" t="str">
        <f t="shared" si="166"/>
        <v/>
      </c>
      <c r="BP983" t="str">
        <f>IF(BD983&lt;&gt;"","Permit: "&amp;BD983,"")</f>
        <v/>
      </c>
      <c r="BQ983" s="41" t="str">
        <f>IF(AA983="Abundant","Estimated frequency within viewshed: Abundant (&gt;500).",IF(AA983="Common","Estimated frequency within viewshed: Common (101-500).",IF(AA983="Frequent","Estimated frequency within viewshed: Frequent (11-100).",IF(AA983="Occasional","Estimated frequency within viewshed: Occasional (6-10).",IF(AA983="Rare","Estimated frequency within viewshed: Rare (1-5).","")))))</f>
        <v/>
      </c>
      <c r="BR983" s="41" t="str">
        <f>IF(B983&lt;&gt;"",B983&amp;". ","")</f>
        <v/>
      </c>
      <c r="BS983" s="41" t="str">
        <f>IF(M983="Same individual","Tissue sample collected.",IF(M983="Same population","Tissue sample collected from another individual in the same population.",""))</f>
        <v/>
      </c>
      <c r="BT983" s="41" t="str">
        <f>IF(R983&lt;&gt;"","Seed sample collected from "&amp;R983&amp;" plants within the same population.","")</f>
        <v/>
      </c>
      <c r="BU983" s="41" t="str">
        <f>IF(AB983&lt;&gt;"",AB983&amp;". ","")</f>
        <v/>
      </c>
      <c r="BV983" s="41" t="str">
        <f>IF(AE983&lt;&gt;"","Landowner: "&amp;AE983&amp;".","")</f>
        <v/>
      </c>
      <c r="BW983" s="41" t="str">
        <f>IF(AF983&lt;&gt;"","Element Occurrence ID: "&amp;AF983&amp;".","")</f>
        <v/>
      </c>
      <c r="BX983" s="41" t="str">
        <f t="shared" si="167"/>
        <v/>
      </c>
      <c r="BY983" t="str">
        <f t="shared" si="168"/>
        <v/>
      </c>
      <c r="BZ983" s="41" t="str">
        <f t="shared" si="169"/>
        <v/>
      </c>
      <c r="CA983" t="str">
        <f t="shared" si="170"/>
        <v/>
      </c>
      <c r="CB983" s="41" t="str">
        <f>IF(AU983&lt;&gt;"","Area immediately surrounding specimen: "&amp;AU983&amp;".","")</f>
        <v/>
      </c>
      <c r="CC983" s="41" t="str">
        <f>IF(T983&lt;&gt;"","Habit: "&amp;T983&amp;".","")</f>
        <v/>
      </c>
      <c r="CD983" s="41" t="str">
        <f>IF(U983&lt;&gt;"","Life history habit: "&amp;U983&amp;".","")</f>
        <v/>
      </c>
      <c r="CE983" s="41" t="str">
        <f>IF(V983&lt;&gt;"","Graminoid habit: "&amp;V983&amp;".","")</f>
        <v/>
      </c>
      <c r="CF983" s="41" t="str">
        <f>IF(W983&lt;&gt;"","Flower color: "&amp;W983&amp;".","")</f>
        <v/>
      </c>
      <c r="CG983" s="41" t="str">
        <f>IF(X983&lt;&gt;"","Height in centimeters: "&amp;X983&amp;".","")</f>
        <v/>
      </c>
      <c r="CH983" s="41" t="str">
        <f>IF(Y983&lt;&gt;"",Y983&amp;".","")</f>
        <v/>
      </c>
      <c r="CI983" s="41" t="str">
        <f t="shared" si="171"/>
        <v/>
      </c>
      <c r="CJ983" t="str">
        <f t="shared" si="172"/>
        <v/>
      </c>
      <c r="CK983" s="41" t="str">
        <f>IF(T983&lt;&gt;"","''habit'':"&amp;"''"&amp;T983&amp;"'',","")</f>
        <v/>
      </c>
      <c r="CL983" s="41" t="str">
        <f>IF(U983&lt;&gt;"","''life cycle habit'':"&amp;"''"&amp;U983&amp;"'',","")</f>
        <v/>
      </c>
      <c r="CM983" s="41" t="str">
        <f>IF(V983&lt;&gt;"","''graminoidHabit'':"&amp;"''"&amp;V983&amp;"'',","")</f>
        <v/>
      </c>
      <c r="CN983" s="41" t="str">
        <f>IF(W983&lt;&gt;"","''flower color'':"&amp;"''"&amp;W983&amp;"'',","")</f>
        <v/>
      </c>
      <c r="CO983" s="41" t="str">
        <f>IF(X983&lt;&gt;"","''heightInCentimeters'':"&amp;X983&amp;",","")</f>
        <v/>
      </c>
      <c r="CP983" s="41" t="str">
        <f>IF(Y983&lt;&gt;"",Y983,"")</f>
        <v/>
      </c>
      <c r="CQ983" s="41" t="str">
        <f t="shared" si="173"/>
        <v/>
      </c>
      <c r="CR983" s="42" t="str">
        <f t="shared" si="174"/>
        <v/>
      </c>
      <c r="CS983" t="str">
        <f t="shared" si="175"/>
        <v/>
      </c>
      <c r="CT983" t="str">
        <f>IF(L983="Y","tissue","")</f>
        <v/>
      </c>
      <c r="CU983" t="str">
        <f>IF(L983="Y","in collection","")</f>
        <v/>
      </c>
      <c r="CV983" t="str">
        <f>IF(L983="Y","dessicated","")</f>
        <v/>
      </c>
    </row>
    <row r="984" spans="1:100" ht="16.5" x14ac:dyDescent="0.3">
      <c r="A984" s="7"/>
      <c r="B984" s="19"/>
      <c r="C984" s="19"/>
      <c r="D984" s="19"/>
      <c r="E984" s="19"/>
      <c r="F984" s="19"/>
      <c r="G984" s="10"/>
      <c r="H984" s="14"/>
      <c r="I984" s="19"/>
      <c r="J984" s="19"/>
      <c r="K984" s="10"/>
      <c r="L984" s="19"/>
      <c r="M984" s="19"/>
      <c r="N984" s="19"/>
      <c r="O984" s="19"/>
      <c r="P984" s="19"/>
      <c r="Q984" s="24"/>
      <c r="R984" s="14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29"/>
      <c r="AL984" s="29"/>
      <c r="AM984" s="7"/>
      <c r="AN984" s="7"/>
      <c r="AO984" s="7"/>
      <c r="AP984" s="19"/>
      <c r="AQ984" s="19"/>
      <c r="AR984" s="19"/>
      <c r="AS984" s="14"/>
      <c r="AT984" s="19"/>
      <c r="AU984" s="19"/>
      <c r="AV984" s="19"/>
      <c r="AW984" s="14"/>
      <c r="AX984" s="19"/>
      <c r="AY984" s="19"/>
      <c r="AZ984" s="19"/>
      <c r="BA984" s="19"/>
      <c r="BB984" s="19"/>
      <c r="BC984" s="19"/>
      <c r="BD984" s="19"/>
      <c r="BE984" s="19"/>
      <c r="BF984" s="14"/>
      <c r="BG984" s="35" t="str">
        <f>IF(BB984&lt;&gt;"","&lt;a href='https://www.inaturalist.org/observations/"&amp;BB984&amp;" 'target='_blank' style='color: blue'&gt;iNaturalist Record: "&amp;BB984&amp;"&lt;/a&gt; ","")</f>
        <v/>
      </c>
      <c r="BH984" s="36" t="str">
        <f>IF(AT984&lt;&gt;"",AT984&amp;". ","")</f>
        <v/>
      </c>
      <c r="BI984" s="36" t="str">
        <f>IF(AV984&lt;&gt;"","Land use/disturbance history: "&amp;AV984&amp;". ","")</f>
        <v/>
      </c>
      <c r="BJ984" s="36" t="str">
        <f>IF(AW984&lt;&gt;"","Slope in degrees: "&amp;AW984&amp;". ","")</f>
        <v/>
      </c>
      <c r="BK984" s="36" t="str">
        <f>IF(AX984&lt;&gt;"","Slope aspect: "&amp;AX984&amp;". ","")</f>
        <v/>
      </c>
      <c r="BL984" s="36" t="str">
        <f>IF(AY984&lt;&gt;"","Soil description: "&amp;AY984&amp;". ","")</f>
        <v/>
      </c>
      <c r="BM984" s="36" t="str">
        <f>IF(BA984&lt;&gt;"","Terrain: "&amp;BA984&amp;". ","")</f>
        <v/>
      </c>
      <c r="BN984" s="36" t="str">
        <f t="shared" si="165"/>
        <v/>
      </c>
      <c r="BO984" t="str">
        <f t="shared" si="166"/>
        <v/>
      </c>
      <c r="BP984" t="str">
        <f>IF(BD984&lt;&gt;"","Permit: "&amp;BD984,"")</f>
        <v/>
      </c>
      <c r="BQ984" s="41" t="str">
        <f>IF(AA984="Abundant","Estimated frequency within viewshed: Abundant (&gt;500).",IF(AA984="Common","Estimated frequency within viewshed: Common (101-500).",IF(AA984="Frequent","Estimated frequency within viewshed: Frequent (11-100).",IF(AA984="Occasional","Estimated frequency within viewshed: Occasional (6-10).",IF(AA984="Rare","Estimated frequency within viewshed: Rare (1-5).","")))))</f>
        <v/>
      </c>
      <c r="BR984" s="41" t="str">
        <f>IF(B984&lt;&gt;"",B984&amp;". ","")</f>
        <v/>
      </c>
      <c r="BS984" s="41" t="str">
        <f>IF(M984="Same individual","Tissue sample collected.",IF(M984="Same population","Tissue sample collected from another individual in the same population.",""))</f>
        <v/>
      </c>
      <c r="BT984" s="41" t="str">
        <f>IF(R984&lt;&gt;"","Seed sample collected from "&amp;R984&amp;" plants within the same population.","")</f>
        <v/>
      </c>
      <c r="BU984" s="41" t="str">
        <f>IF(AB984&lt;&gt;"",AB984&amp;". ","")</f>
        <v/>
      </c>
      <c r="BV984" s="41" t="str">
        <f>IF(AE984&lt;&gt;"","Landowner: "&amp;AE984&amp;".","")</f>
        <v/>
      </c>
      <c r="BW984" s="41" t="str">
        <f>IF(AF984&lt;&gt;"","Element Occurrence ID: "&amp;AF984&amp;".","")</f>
        <v/>
      </c>
      <c r="BX984" s="41" t="str">
        <f t="shared" si="167"/>
        <v/>
      </c>
      <c r="BY984" t="str">
        <f t="shared" si="168"/>
        <v/>
      </c>
      <c r="BZ984" s="41" t="str">
        <f t="shared" si="169"/>
        <v/>
      </c>
      <c r="CA984" t="str">
        <f t="shared" si="170"/>
        <v/>
      </c>
      <c r="CB984" s="41" t="str">
        <f>IF(AU984&lt;&gt;"","Area immediately surrounding specimen: "&amp;AU984&amp;".","")</f>
        <v/>
      </c>
      <c r="CC984" s="41" t="str">
        <f>IF(T984&lt;&gt;"","Habit: "&amp;T984&amp;".","")</f>
        <v/>
      </c>
      <c r="CD984" s="41" t="str">
        <f>IF(U984&lt;&gt;"","Life history habit: "&amp;U984&amp;".","")</f>
        <v/>
      </c>
      <c r="CE984" s="41" t="str">
        <f>IF(V984&lt;&gt;"","Graminoid habit: "&amp;V984&amp;".","")</f>
        <v/>
      </c>
      <c r="CF984" s="41" t="str">
        <f>IF(W984&lt;&gt;"","Flower color: "&amp;W984&amp;".","")</f>
        <v/>
      </c>
      <c r="CG984" s="41" t="str">
        <f>IF(X984&lt;&gt;"","Height in centimeters: "&amp;X984&amp;".","")</f>
        <v/>
      </c>
      <c r="CH984" s="41" t="str">
        <f>IF(Y984&lt;&gt;"",Y984&amp;".","")</f>
        <v/>
      </c>
      <c r="CI984" s="41" t="str">
        <f t="shared" si="171"/>
        <v/>
      </c>
      <c r="CJ984" t="str">
        <f t="shared" si="172"/>
        <v/>
      </c>
      <c r="CK984" s="41" t="str">
        <f>IF(T984&lt;&gt;"","''habit'':"&amp;"''"&amp;T984&amp;"'',","")</f>
        <v/>
      </c>
      <c r="CL984" s="41" t="str">
        <f>IF(U984&lt;&gt;"","''life cycle habit'':"&amp;"''"&amp;U984&amp;"'',","")</f>
        <v/>
      </c>
      <c r="CM984" s="41" t="str">
        <f>IF(V984&lt;&gt;"","''graminoidHabit'':"&amp;"''"&amp;V984&amp;"'',","")</f>
        <v/>
      </c>
      <c r="CN984" s="41" t="str">
        <f>IF(W984&lt;&gt;"","''flower color'':"&amp;"''"&amp;W984&amp;"'',","")</f>
        <v/>
      </c>
      <c r="CO984" s="41" t="str">
        <f>IF(X984&lt;&gt;"","''heightInCentimeters'':"&amp;X984&amp;",","")</f>
        <v/>
      </c>
      <c r="CP984" s="41" t="str">
        <f>IF(Y984&lt;&gt;"",Y984,"")</f>
        <v/>
      </c>
      <c r="CQ984" s="41" t="str">
        <f t="shared" si="173"/>
        <v/>
      </c>
      <c r="CR984" s="42" t="str">
        <f t="shared" si="174"/>
        <v/>
      </c>
      <c r="CS984" t="str">
        <f t="shared" si="175"/>
        <v/>
      </c>
      <c r="CT984" t="str">
        <f>IF(L984="Y","tissue","")</f>
        <v/>
      </c>
      <c r="CU984" t="str">
        <f>IF(L984="Y","in collection","")</f>
        <v/>
      </c>
      <c r="CV984" t="str">
        <f>IF(L984="Y","dessicated","")</f>
        <v/>
      </c>
    </row>
    <row r="985" spans="1:100" ht="16.5" x14ac:dyDescent="0.3">
      <c r="A985" s="7"/>
      <c r="B985" s="19"/>
      <c r="C985" s="19"/>
      <c r="D985" s="19"/>
      <c r="E985" s="19"/>
      <c r="F985" s="19"/>
      <c r="G985" s="10"/>
      <c r="H985" s="14"/>
      <c r="I985" s="19"/>
      <c r="J985" s="19"/>
      <c r="K985" s="10"/>
      <c r="L985" s="19"/>
      <c r="M985" s="19"/>
      <c r="N985" s="19"/>
      <c r="O985" s="19"/>
      <c r="P985" s="19"/>
      <c r="Q985" s="24"/>
      <c r="R985" s="14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29"/>
      <c r="AL985" s="29"/>
      <c r="AM985" s="7"/>
      <c r="AN985" s="7"/>
      <c r="AO985" s="7"/>
      <c r="AP985" s="19"/>
      <c r="AQ985" s="19"/>
      <c r="AR985" s="19"/>
      <c r="AS985" s="14"/>
      <c r="AT985" s="19"/>
      <c r="AU985" s="19"/>
      <c r="AV985" s="19"/>
      <c r="AW985" s="14"/>
      <c r="AX985" s="19"/>
      <c r="AY985" s="19"/>
      <c r="AZ985" s="19"/>
      <c r="BA985" s="19"/>
      <c r="BB985" s="19"/>
      <c r="BC985" s="19"/>
      <c r="BD985" s="19"/>
      <c r="BE985" s="19"/>
      <c r="BF985" s="14"/>
      <c r="BG985" s="35" t="str">
        <f>IF(BB985&lt;&gt;"","&lt;a href='https://www.inaturalist.org/observations/"&amp;BB985&amp;" 'target='_blank' style='color: blue'&gt;iNaturalist Record: "&amp;BB985&amp;"&lt;/a&gt; ","")</f>
        <v/>
      </c>
      <c r="BH985" s="36" t="str">
        <f>IF(AT985&lt;&gt;"",AT985&amp;". ","")</f>
        <v/>
      </c>
      <c r="BI985" s="36" t="str">
        <f>IF(AV985&lt;&gt;"","Land use/disturbance history: "&amp;AV985&amp;". ","")</f>
        <v/>
      </c>
      <c r="BJ985" s="36" t="str">
        <f>IF(AW985&lt;&gt;"","Slope in degrees: "&amp;AW985&amp;". ","")</f>
        <v/>
      </c>
      <c r="BK985" s="36" t="str">
        <f>IF(AX985&lt;&gt;"","Slope aspect: "&amp;AX985&amp;". ","")</f>
        <v/>
      </c>
      <c r="BL985" s="36" t="str">
        <f>IF(AY985&lt;&gt;"","Soil description: "&amp;AY985&amp;". ","")</f>
        <v/>
      </c>
      <c r="BM985" s="36" t="str">
        <f>IF(BA985&lt;&gt;"","Terrain: "&amp;BA985&amp;". ","")</f>
        <v/>
      </c>
      <c r="BN985" s="36" t="str">
        <f t="shared" si="165"/>
        <v/>
      </c>
      <c r="BO985" t="str">
        <f t="shared" si="166"/>
        <v/>
      </c>
      <c r="BP985" t="str">
        <f>IF(BD985&lt;&gt;"","Permit: "&amp;BD985,"")</f>
        <v/>
      </c>
      <c r="BQ985" s="41" t="str">
        <f>IF(AA985="Abundant","Estimated frequency within viewshed: Abundant (&gt;500).",IF(AA985="Common","Estimated frequency within viewshed: Common (101-500).",IF(AA985="Frequent","Estimated frequency within viewshed: Frequent (11-100).",IF(AA985="Occasional","Estimated frequency within viewshed: Occasional (6-10).",IF(AA985="Rare","Estimated frequency within viewshed: Rare (1-5).","")))))</f>
        <v/>
      </c>
      <c r="BR985" s="41" t="str">
        <f>IF(B985&lt;&gt;"",B985&amp;". ","")</f>
        <v/>
      </c>
      <c r="BS985" s="41" t="str">
        <f>IF(M985="Same individual","Tissue sample collected.",IF(M985="Same population","Tissue sample collected from another individual in the same population.",""))</f>
        <v/>
      </c>
      <c r="BT985" s="41" t="str">
        <f>IF(R985&lt;&gt;"","Seed sample collected from "&amp;R985&amp;" plants within the same population.","")</f>
        <v/>
      </c>
      <c r="BU985" s="41" t="str">
        <f>IF(AB985&lt;&gt;"",AB985&amp;". ","")</f>
        <v/>
      </c>
      <c r="BV985" s="41" t="str">
        <f>IF(AE985&lt;&gt;"","Landowner: "&amp;AE985&amp;".","")</f>
        <v/>
      </c>
      <c r="BW985" s="41" t="str">
        <f>IF(AF985&lt;&gt;"","Element Occurrence ID: "&amp;AF985&amp;".","")</f>
        <v/>
      </c>
      <c r="BX985" s="41" t="str">
        <f t="shared" si="167"/>
        <v/>
      </c>
      <c r="BY985" t="str">
        <f t="shared" si="168"/>
        <v/>
      </c>
      <c r="BZ985" s="41" t="str">
        <f t="shared" si="169"/>
        <v/>
      </c>
      <c r="CA985" t="str">
        <f t="shared" si="170"/>
        <v/>
      </c>
      <c r="CB985" s="41" t="str">
        <f>IF(AU985&lt;&gt;"","Area immediately surrounding specimen: "&amp;AU985&amp;".","")</f>
        <v/>
      </c>
      <c r="CC985" s="41" t="str">
        <f>IF(T985&lt;&gt;"","Habit: "&amp;T985&amp;".","")</f>
        <v/>
      </c>
      <c r="CD985" s="41" t="str">
        <f>IF(U985&lt;&gt;"","Life history habit: "&amp;U985&amp;".","")</f>
        <v/>
      </c>
      <c r="CE985" s="41" t="str">
        <f>IF(V985&lt;&gt;"","Graminoid habit: "&amp;V985&amp;".","")</f>
        <v/>
      </c>
      <c r="CF985" s="41" t="str">
        <f>IF(W985&lt;&gt;"","Flower color: "&amp;W985&amp;".","")</f>
        <v/>
      </c>
      <c r="CG985" s="41" t="str">
        <f>IF(X985&lt;&gt;"","Height in centimeters: "&amp;X985&amp;".","")</f>
        <v/>
      </c>
      <c r="CH985" s="41" t="str">
        <f>IF(Y985&lt;&gt;"",Y985&amp;".","")</f>
        <v/>
      </c>
      <c r="CI985" s="41" t="str">
        <f t="shared" si="171"/>
        <v/>
      </c>
      <c r="CJ985" t="str">
        <f t="shared" si="172"/>
        <v/>
      </c>
      <c r="CK985" s="41" t="str">
        <f>IF(T985&lt;&gt;"","''habit'':"&amp;"''"&amp;T985&amp;"'',","")</f>
        <v/>
      </c>
      <c r="CL985" s="41" t="str">
        <f>IF(U985&lt;&gt;"","''life cycle habit'':"&amp;"''"&amp;U985&amp;"'',","")</f>
        <v/>
      </c>
      <c r="CM985" s="41" t="str">
        <f>IF(V985&lt;&gt;"","''graminoidHabit'':"&amp;"''"&amp;V985&amp;"'',","")</f>
        <v/>
      </c>
      <c r="CN985" s="41" t="str">
        <f>IF(W985&lt;&gt;"","''flower color'':"&amp;"''"&amp;W985&amp;"'',","")</f>
        <v/>
      </c>
      <c r="CO985" s="41" t="str">
        <f>IF(X985&lt;&gt;"","''heightInCentimeters'':"&amp;X985&amp;",","")</f>
        <v/>
      </c>
      <c r="CP985" s="41" t="str">
        <f>IF(Y985&lt;&gt;"",Y985,"")</f>
        <v/>
      </c>
      <c r="CQ985" s="41" t="str">
        <f t="shared" si="173"/>
        <v/>
      </c>
      <c r="CR985" s="42" t="str">
        <f t="shared" si="174"/>
        <v/>
      </c>
      <c r="CS985" t="str">
        <f t="shared" si="175"/>
        <v/>
      </c>
      <c r="CT985" t="str">
        <f>IF(L985="Y","tissue","")</f>
        <v/>
      </c>
      <c r="CU985" t="str">
        <f>IF(L985="Y","in collection","")</f>
        <v/>
      </c>
      <c r="CV985" t="str">
        <f>IF(L985="Y","dessicated","")</f>
        <v/>
      </c>
    </row>
    <row r="986" spans="1:100" ht="16.5" x14ac:dyDescent="0.3">
      <c r="A986" s="7"/>
      <c r="B986" s="19"/>
      <c r="C986" s="19"/>
      <c r="D986" s="19"/>
      <c r="E986" s="19"/>
      <c r="F986" s="19"/>
      <c r="G986" s="10"/>
      <c r="H986" s="14"/>
      <c r="I986" s="19"/>
      <c r="J986" s="19"/>
      <c r="K986" s="10"/>
      <c r="L986" s="19"/>
      <c r="M986" s="19"/>
      <c r="N986" s="19"/>
      <c r="O986" s="19"/>
      <c r="P986" s="19"/>
      <c r="Q986" s="24"/>
      <c r="R986" s="14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29"/>
      <c r="AL986" s="29"/>
      <c r="AM986" s="7"/>
      <c r="AN986" s="7"/>
      <c r="AO986" s="7"/>
      <c r="AP986" s="19"/>
      <c r="AQ986" s="19"/>
      <c r="AR986" s="19"/>
      <c r="AS986" s="14"/>
      <c r="AT986" s="19"/>
      <c r="AU986" s="19"/>
      <c r="AV986" s="19"/>
      <c r="AW986" s="14"/>
      <c r="AX986" s="19"/>
      <c r="AY986" s="19"/>
      <c r="AZ986" s="19"/>
      <c r="BA986" s="19"/>
      <c r="BB986" s="19"/>
      <c r="BC986" s="19"/>
      <c r="BD986" s="19"/>
      <c r="BE986" s="19"/>
      <c r="BF986" s="14"/>
      <c r="BG986" s="35" t="str">
        <f>IF(BB986&lt;&gt;"","&lt;a href='https://www.inaturalist.org/observations/"&amp;BB986&amp;" 'target='_blank' style='color: blue'&gt;iNaturalist Record: "&amp;BB986&amp;"&lt;/a&gt; ","")</f>
        <v/>
      </c>
      <c r="BH986" s="36" t="str">
        <f>IF(AT986&lt;&gt;"",AT986&amp;". ","")</f>
        <v/>
      </c>
      <c r="BI986" s="36" t="str">
        <f>IF(AV986&lt;&gt;"","Land use/disturbance history: "&amp;AV986&amp;". ","")</f>
        <v/>
      </c>
      <c r="BJ986" s="36" t="str">
        <f>IF(AW986&lt;&gt;"","Slope in degrees: "&amp;AW986&amp;". ","")</f>
        <v/>
      </c>
      <c r="BK986" s="36" t="str">
        <f>IF(AX986&lt;&gt;"","Slope aspect: "&amp;AX986&amp;". ","")</f>
        <v/>
      </c>
      <c r="BL986" s="36" t="str">
        <f>IF(AY986&lt;&gt;"","Soil description: "&amp;AY986&amp;". ","")</f>
        <v/>
      </c>
      <c r="BM986" s="36" t="str">
        <f>IF(BA986&lt;&gt;"","Terrain: "&amp;BA986&amp;". ","")</f>
        <v/>
      </c>
      <c r="BN986" s="36" t="str">
        <f t="shared" si="165"/>
        <v/>
      </c>
      <c r="BO986" t="str">
        <f t="shared" si="166"/>
        <v/>
      </c>
      <c r="BP986" t="str">
        <f>IF(BD986&lt;&gt;"","Permit: "&amp;BD986,"")</f>
        <v/>
      </c>
      <c r="BQ986" s="41" t="str">
        <f>IF(AA986="Abundant","Estimated frequency within viewshed: Abundant (&gt;500).",IF(AA986="Common","Estimated frequency within viewshed: Common (101-500).",IF(AA986="Frequent","Estimated frequency within viewshed: Frequent (11-100).",IF(AA986="Occasional","Estimated frequency within viewshed: Occasional (6-10).",IF(AA986="Rare","Estimated frequency within viewshed: Rare (1-5).","")))))</f>
        <v/>
      </c>
      <c r="BR986" s="41" t="str">
        <f>IF(B986&lt;&gt;"",B986&amp;". ","")</f>
        <v/>
      </c>
      <c r="BS986" s="41" t="str">
        <f>IF(M986="Same individual","Tissue sample collected.",IF(M986="Same population","Tissue sample collected from another individual in the same population.",""))</f>
        <v/>
      </c>
      <c r="BT986" s="41" t="str">
        <f>IF(R986&lt;&gt;"","Seed sample collected from "&amp;R986&amp;" plants within the same population.","")</f>
        <v/>
      </c>
      <c r="BU986" s="41" t="str">
        <f>IF(AB986&lt;&gt;"",AB986&amp;". ","")</f>
        <v/>
      </c>
      <c r="BV986" s="41" t="str">
        <f>IF(AE986&lt;&gt;"","Landowner: "&amp;AE986&amp;".","")</f>
        <v/>
      </c>
      <c r="BW986" s="41" t="str">
        <f>IF(AF986&lt;&gt;"","Element Occurrence ID: "&amp;AF986&amp;".","")</f>
        <v/>
      </c>
      <c r="BX986" s="41" t="str">
        <f t="shared" si="167"/>
        <v/>
      </c>
      <c r="BY986" t="str">
        <f t="shared" si="168"/>
        <v/>
      </c>
      <c r="BZ986" s="41" t="str">
        <f t="shared" si="169"/>
        <v/>
      </c>
      <c r="CA986" t="str">
        <f t="shared" si="170"/>
        <v/>
      </c>
      <c r="CB986" s="41" t="str">
        <f>IF(AU986&lt;&gt;"","Area immediately surrounding specimen: "&amp;AU986&amp;".","")</f>
        <v/>
      </c>
      <c r="CC986" s="41" t="str">
        <f>IF(T986&lt;&gt;"","Habit: "&amp;T986&amp;".","")</f>
        <v/>
      </c>
      <c r="CD986" s="41" t="str">
        <f>IF(U986&lt;&gt;"","Life history habit: "&amp;U986&amp;".","")</f>
        <v/>
      </c>
      <c r="CE986" s="41" t="str">
        <f>IF(V986&lt;&gt;"","Graminoid habit: "&amp;V986&amp;".","")</f>
        <v/>
      </c>
      <c r="CF986" s="41" t="str">
        <f>IF(W986&lt;&gt;"","Flower color: "&amp;W986&amp;".","")</f>
        <v/>
      </c>
      <c r="CG986" s="41" t="str">
        <f>IF(X986&lt;&gt;"","Height in centimeters: "&amp;X986&amp;".","")</f>
        <v/>
      </c>
      <c r="CH986" s="41" t="str">
        <f>IF(Y986&lt;&gt;"",Y986&amp;".","")</f>
        <v/>
      </c>
      <c r="CI986" s="41" t="str">
        <f t="shared" si="171"/>
        <v/>
      </c>
      <c r="CJ986" t="str">
        <f t="shared" si="172"/>
        <v/>
      </c>
      <c r="CK986" s="41" t="str">
        <f>IF(T986&lt;&gt;"","''habit'':"&amp;"''"&amp;T986&amp;"'',","")</f>
        <v/>
      </c>
      <c r="CL986" s="41" t="str">
        <f>IF(U986&lt;&gt;"","''life cycle habit'':"&amp;"''"&amp;U986&amp;"'',","")</f>
        <v/>
      </c>
      <c r="CM986" s="41" t="str">
        <f>IF(V986&lt;&gt;"","''graminoidHabit'':"&amp;"''"&amp;V986&amp;"'',","")</f>
        <v/>
      </c>
      <c r="CN986" s="41" t="str">
        <f>IF(W986&lt;&gt;"","''flower color'':"&amp;"''"&amp;W986&amp;"'',","")</f>
        <v/>
      </c>
      <c r="CO986" s="41" t="str">
        <f>IF(X986&lt;&gt;"","''heightInCentimeters'':"&amp;X986&amp;",","")</f>
        <v/>
      </c>
      <c r="CP986" s="41" t="str">
        <f>IF(Y986&lt;&gt;"",Y986,"")</f>
        <v/>
      </c>
      <c r="CQ986" s="41" t="str">
        <f t="shared" si="173"/>
        <v/>
      </c>
      <c r="CR986" s="42" t="str">
        <f t="shared" si="174"/>
        <v/>
      </c>
      <c r="CS986" t="str">
        <f t="shared" si="175"/>
        <v/>
      </c>
      <c r="CT986" t="str">
        <f>IF(L986="Y","tissue","")</f>
        <v/>
      </c>
      <c r="CU986" t="str">
        <f>IF(L986="Y","in collection","")</f>
        <v/>
      </c>
      <c r="CV986" t="str">
        <f>IF(L986="Y","dessicated","")</f>
        <v/>
      </c>
    </row>
    <row r="987" spans="1:100" ht="16.5" x14ac:dyDescent="0.3">
      <c r="A987" s="7"/>
      <c r="B987" s="19"/>
      <c r="C987" s="19"/>
      <c r="D987" s="19"/>
      <c r="E987" s="19"/>
      <c r="F987" s="19"/>
      <c r="G987" s="10"/>
      <c r="H987" s="14"/>
      <c r="I987" s="19"/>
      <c r="J987" s="19"/>
      <c r="K987" s="10"/>
      <c r="L987" s="19"/>
      <c r="M987" s="19"/>
      <c r="N987" s="19"/>
      <c r="O987" s="19"/>
      <c r="P987" s="19"/>
      <c r="Q987" s="24"/>
      <c r="R987" s="14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29"/>
      <c r="AL987" s="29"/>
      <c r="AM987" s="7"/>
      <c r="AN987" s="7"/>
      <c r="AO987" s="7"/>
      <c r="AP987" s="19"/>
      <c r="AQ987" s="19"/>
      <c r="AR987" s="19"/>
      <c r="AS987" s="14"/>
      <c r="AT987" s="19"/>
      <c r="AU987" s="19"/>
      <c r="AV987" s="19"/>
      <c r="AW987" s="14"/>
      <c r="AX987" s="19"/>
      <c r="AY987" s="19"/>
      <c r="AZ987" s="19"/>
      <c r="BA987" s="19"/>
      <c r="BB987" s="19"/>
      <c r="BC987" s="19"/>
      <c r="BD987" s="19"/>
      <c r="BE987" s="19"/>
      <c r="BF987" s="14"/>
      <c r="BG987" s="35" t="str">
        <f>IF(BB987&lt;&gt;"","&lt;a href='https://www.inaturalist.org/observations/"&amp;BB987&amp;" 'target='_blank' style='color: blue'&gt;iNaturalist Record: "&amp;BB987&amp;"&lt;/a&gt; ","")</f>
        <v/>
      </c>
      <c r="BH987" s="36" t="str">
        <f>IF(AT987&lt;&gt;"",AT987&amp;". ","")</f>
        <v/>
      </c>
      <c r="BI987" s="36" t="str">
        <f>IF(AV987&lt;&gt;"","Land use/disturbance history: "&amp;AV987&amp;". ","")</f>
        <v/>
      </c>
      <c r="BJ987" s="36" t="str">
        <f>IF(AW987&lt;&gt;"","Slope in degrees: "&amp;AW987&amp;". ","")</f>
        <v/>
      </c>
      <c r="BK987" s="36" t="str">
        <f>IF(AX987&lt;&gt;"","Slope aspect: "&amp;AX987&amp;". ","")</f>
        <v/>
      </c>
      <c r="BL987" s="36" t="str">
        <f>IF(AY987&lt;&gt;"","Soil description: "&amp;AY987&amp;". ","")</f>
        <v/>
      </c>
      <c r="BM987" s="36" t="str">
        <f>IF(BA987&lt;&gt;"","Terrain: "&amp;BA987&amp;". ","")</f>
        <v/>
      </c>
      <c r="BN987" s="36" t="str">
        <f t="shared" si="165"/>
        <v/>
      </c>
      <c r="BO987" t="str">
        <f t="shared" si="166"/>
        <v/>
      </c>
      <c r="BP987" t="str">
        <f>IF(BD987&lt;&gt;"","Permit: "&amp;BD987,"")</f>
        <v/>
      </c>
      <c r="BQ987" s="41" t="str">
        <f>IF(AA987="Abundant","Estimated frequency within viewshed: Abundant (&gt;500).",IF(AA987="Common","Estimated frequency within viewshed: Common (101-500).",IF(AA987="Frequent","Estimated frequency within viewshed: Frequent (11-100).",IF(AA987="Occasional","Estimated frequency within viewshed: Occasional (6-10).",IF(AA987="Rare","Estimated frequency within viewshed: Rare (1-5).","")))))</f>
        <v/>
      </c>
      <c r="BR987" s="41" t="str">
        <f>IF(B987&lt;&gt;"",B987&amp;". ","")</f>
        <v/>
      </c>
      <c r="BS987" s="41" t="str">
        <f>IF(M987="Same individual","Tissue sample collected.",IF(M987="Same population","Tissue sample collected from another individual in the same population.",""))</f>
        <v/>
      </c>
      <c r="BT987" s="41" t="str">
        <f>IF(R987&lt;&gt;"","Seed sample collected from "&amp;R987&amp;" plants within the same population.","")</f>
        <v/>
      </c>
      <c r="BU987" s="41" t="str">
        <f>IF(AB987&lt;&gt;"",AB987&amp;". ","")</f>
        <v/>
      </c>
      <c r="BV987" s="41" t="str">
        <f>IF(AE987&lt;&gt;"","Landowner: "&amp;AE987&amp;".","")</f>
        <v/>
      </c>
      <c r="BW987" s="41" t="str">
        <f>IF(AF987&lt;&gt;"","Element Occurrence ID: "&amp;AF987&amp;".","")</f>
        <v/>
      </c>
      <c r="BX987" s="41" t="str">
        <f t="shared" si="167"/>
        <v/>
      </c>
      <c r="BY987" t="str">
        <f t="shared" si="168"/>
        <v/>
      </c>
      <c r="BZ987" s="41" t="str">
        <f t="shared" si="169"/>
        <v/>
      </c>
      <c r="CA987" t="str">
        <f t="shared" si="170"/>
        <v/>
      </c>
      <c r="CB987" s="41" t="str">
        <f>IF(AU987&lt;&gt;"","Area immediately surrounding specimen: "&amp;AU987&amp;".","")</f>
        <v/>
      </c>
      <c r="CC987" s="41" t="str">
        <f>IF(T987&lt;&gt;"","Habit: "&amp;T987&amp;".","")</f>
        <v/>
      </c>
      <c r="CD987" s="41" t="str">
        <f>IF(U987&lt;&gt;"","Life history habit: "&amp;U987&amp;".","")</f>
        <v/>
      </c>
      <c r="CE987" s="41" t="str">
        <f>IF(V987&lt;&gt;"","Graminoid habit: "&amp;V987&amp;".","")</f>
        <v/>
      </c>
      <c r="CF987" s="41" t="str">
        <f>IF(W987&lt;&gt;"","Flower color: "&amp;W987&amp;".","")</f>
        <v/>
      </c>
      <c r="CG987" s="41" t="str">
        <f>IF(X987&lt;&gt;"","Height in centimeters: "&amp;X987&amp;".","")</f>
        <v/>
      </c>
      <c r="CH987" s="41" t="str">
        <f>IF(Y987&lt;&gt;"",Y987&amp;".","")</f>
        <v/>
      </c>
      <c r="CI987" s="41" t="str">
        <f t="shared" si="171"/>
        <v/>
      </c>
      <c r="CJ987" t="str">
        <f t="shared" si="172"/>
        <v/>
      </c>
      <c r="CK987" s="41" t="str">
        <f>IF(T987&lt;&gt;"","''habit'':"&amp;"''"&amp;T987&amp;"'',","")</f>
        <v/>
      </c>
      <c r="CL987" s="41" t="str">
        <f>IF(U987&lt;&gt;"","''life cycle habit'':"&amp;"''"&amp;U987&amp;"'',","")</f>
        <v/>
      </c>
      <c r="CM987" s="41" t="str">
        <f>IF(V987&lt;&gt;"","''graminoidHabit'':"&amp;"''"&amp;V987&amp;"'',","")</f>
        <v/>
      </c>
      <c r="CN987" s="41" t="str">
        <f>IF(W987&lt;&gt;"","''flower color'':"&amp;"''"&amp;W987&amp;"'',","")</f>
        <v/>
      </c>
      <c r="CO987" s="41" t="str">
        <f>IF(X987&lt;&gt;"","''heightInCentimeters'':"&amp;X987&amp;",","")</f>
        <v/>
      </c>
      <c r="CP987" s="41" t="str">
        <f>IF(Y987&lt;&gt;"",Y987,"")</f>
        <v/>
      </c>
      <c r="CQ987" s="41" t="str">
        <f t="shared" si="173"/>
        <v/>
      </c>
      <c r="CR987" s="42" t="str">
        <f t="shared" si="174"/>
        <v/>
      </c>
      <c r="CS987" t="str">
        <f t="shared" si="175"/>
        <v/>
      </c>
      <c r="CT987" t="str">
        <f>IF(L987="Y","tissue","")</f>
        <v/>
      </c>
      <c r="CU987" t="str">
        <f>IF(L987="Y","in collection","")</f>
        <v/>
      </c>
      <c r="CV987" t="str">
        <f>IF(L987="Y","dessicated","")</f>
        <v/>
      </c>
    </row>
    <row r="988" spans="1:100" ht="16.5" x14ac:dyDescent="0.3">
      <c r="A988" s="7"/>
      <c r="B988" s="19"/>
      <c r="C988" s="19"/>
      <c r="D988" s="19"/>
      <c r="E988" s="19"/>
      <c r="F988" s="19"/>
      <c r="G988" s="10"/>
      <c r="H988" s="14"/>
      <c r="I988" s="19"/>
      <c r="J988" s="19"/>
      <c r="K988" s="10"/>
      <c r="L988" s="19"/>
      <c r="M988" s="19"/>
      <c r="N988" s="19"/>
      <c r="O988" s="19"/>
      <c r="P988" s="19"/>
      <c r="Q988" s="24"/>
      <c r="R988" s="14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29"/>
      <c r="AL988" s="29"/>
      <c r="AM988" s="7"/>
      <c r="AN988" s="7"/>
      <c r="AO988" s="7"/>
      <c r="AP988" s="19"/>
      <c r="AQ988" s="19"/>
      <c r="AR988" s="19"/>
      <c r="AS988" s="14"/>
      <c r="AT988" s="19"/>
      <c r="AU988" s="19"/>
      <c r="AV988" s="19"/>
      <c r="AW988" s="14"/>
      <c r="AX988" s="19"/>
      <c r="AY988" s="19"/>
      <c r="AZ988" s="19"/>
      <c r="BA988" s="19"/>
      <c r="BB988" s="19"/>
      <c r="BC988" s="19"/>
      <c r="BD988" s="19"/>
      <c r="BE988" s="19"/>
      <c r="BF988" s="14"/>
      <c r="BG988" s="35" t="str">
        <f>IF(BB988&lt;&gt;"","&lt;a href='https://www.inaturalist.org/observations/"&amp;BB988&amp;" 'target='_blank' style='color: blue'&gt;iNaturalist Record: "&amp;BB988&amp;"&lt;/a&gt; ","")</f>
        <v/>
      </c>
      <c r="BH988" s="36" t="str">
        <f>IF(AT988&lt;&gt;"",AT988&amp;". ","")</f>
        <v/>
      </c>
      <c r="BI988" s="36" t="str">
        <f>IF(AV988&lt;&gt;"","Land use/disturbance history: "&amp;AV988&amp;". ","")</f>
        <v/>
      </c>
      <c r="BJ988" s="36" t="str">
        <f>IF(AW988&lt;&gt;"","Slope in degrees: "&amp;AW988&amp;". ","")</f>
        <v/>
      </c>
      <c r="BK988" s="36" t="str">
        <f>IF(AX988&lt;&gt;"","Slope aspect: "&amp;AX988&amp;". ","")</f>
        <v/>
      </c>
      <c r="BL988" s="36" t="str">
        <f>IF(AY988&lt;&gt;"","Soil description: "&amp;AY988&amp;". ","")</f>
        <v/>
      </c>
      <c r="BM988" s="36" t="str">
        <f>IF(BA988&lt;&gt;"","Terrain: "&amp;BA988&amp;". ","")</f>
        <v/>
      </c>
      <c r="BN988" s="36" t="str">
        <f t="shared" si="165"/>
        <v/>
      </c>
      <c r="BO988" t="str">
        <f t="shared" si="166"/>
        <v/>
      </c>
      <c r="BP988" t="str">
        <f>IF(BD988&lt;&gt;"","Permit: "&amp;BD988,"")</f>
        <v/>
      </c>
      <c r="BQ988" s="41" t="str">
        <f>IF(AA988="Abundant","Estimated frequency within viewshed: Abundant (&gt;500).",IF(AA988="Common","Estimated frequency within viewshed: Common (101-500).",IF(AA988="Frequent","Estimated frequency within viewshed: Frequent (11-100).",IF(AA988="Occasional","Estimated frequency within viewshed: Occasional (6-10).",IF(AA988="Rare","Estimated frequency within viewshed: Rare (1-5).","")))))</f>
        <v/>
      </c>
      <c r="BR988" s="41" t="str">
        <f>IF(B988&lt;&gt;"",B988&amp;". ","")</f>
        <v/>
      </c>
      <c r="BS988" s="41" t="str">
        <f>IF(M988="Same individual","Tissue sample collected.",IF(M988="Same population","Tissue sample collected from another individual in the same population.",""))</f>
        <v/>
      </c>
      <c r="BT988" s="41" t="str">
        <f>IF(R988&lt;&gt;"","Seed sample collected from "&amp;R988&amp;" plants within the same population.","")</f>
        <v/>
      </c>
      <c r="BU988" s="41" t="str">
        <f>IF(AB988&lt;&gt;"",AB988&amp;". ","")</f>
        <v/>
      </c>
      <c r="BV988" s="41" t="str">
        <f>IF(AE988&lt;&gt;"","Landowner: "&amp;AE988&amp;".","")</f>
        <v/>
      </c>
      <c r="BW988" s="41" t="str">
        <f>IF(AF988&lt;&gt;"","Element Occurrence ID: "&amp;AF988&amp;".","")</f>
        <v/>
      </c>
      <c r="BX988" s="41" t="str">
        <f t="shared" si="167"/>
        <v/>
      </c>
      <c r="BY988" t="str">
        <f t="shared" si="168"/>
        <v/>
      </c>
      <c r="BZ988" s="41" t="str">
        <f t="shared" si="169"/>
        <v/>
      </c>
      <c r="CA988" t="str">
        <f t="shared" si="170"/>
        <v/>
      </c>
      <c r="CB988" s="41" t="str">
        <f>IF(AU988&lt;&gt;"","Area immediately surrounding specimen: "&amp;AU988&amp;".","")</f>
        <v/>
      </c>
      <c r="CC988" s="41" t="str">
        <f>IF(T988&lt;&gt;"","Habit: "&amp;T988&amp;".","")</f>
        <v/>
      </c>
      <c r="CD988" s="41" t="str">
        <f>IF(U988&lt;&gt;"","Life history habit: "&amp;U988&amp;".","")</f>
        <v/>
      </c>
      <c r="CE988" s="41" t="str">
        <f>IF(V988&lt;&gt;"","Graminoid habit: "&amp;V988&amp;".","")</f>
        <v/>
      </c>
      <c r="CF988" s="41" t="str">
        <f>IF(W988&lt;&gt;"","Flower color: "&amp;W988&amp;".","")</f>
        <v/>
      </c>
      <c r="CG988" s="41" t="str">
        <f>IF(X988&lt;&gt;"","Height in centimeters: "&amp;X988&amp;".","")</f>
        <v/>
      </c>
      <c r="CH988" s="41" t="str">
        <f>IF(Y988&lt;&gt;"",Y988&amp;".","")</f>
        <v/>
      </c>
      <c r="CI988" s="41" t="str">
        <f t="shared" si="171"/>
        <v/>
      </c>
      <c r="CJ988" t="str">
        <f t="shared" si="172"/>
        <v/>
      </c>
      <c r="CK988" s="41" t="str">
        <f>IF(T988&lt;&gt;"","''habit'':"&amp;"''"&amp;T988&amp;"'',","")</f>
        <v/>
      </c>
      <c r="CL988" s="41" t="str">
        <f>IF(U988&lt;&gt;"","''life cycle habit'':"&amp;"''"&amp;U988&amp;"'',","")</f>
        <v/>
      </c>
      <c r="CM988" s="41" t="str">
        <f>IF(V988&lt;&gt;"","''graminoidHabit'':"&amp;"''"&amp;V988&amp;"'',","")</f>
        <v/>
      </c>
      <c r="CN988" s="41" t="str">
        <f>IF(W988&lt;&gt;"","''flower color'':"&amp;"''"&amp;W988&amp;"'',","")</f>
        <v/>
      </c>
      <c r="CO988" s="41" t="str">
        <f>IF(X988&lt;&gt;"","''heightInCentimeters'':"&amp;X988&amp;",","")</f>
        <v/>
      </c>
      <c r="CP988" s="41" t="str">
        <f>IF(Y988&lt;&gt;"",Y988,"")</f>
        <v/>
      </c>
      <c r="CQ988" s="41" t="str">
        <f t="shared" si="173"/>
        <v/>
      </c>
      <c r="CR988" s="42" t="str">
        <f t="shared" si="174"/>
        <v/>
      </c>
      <c r="CS988" t="str">
        <f t="shared" si="175"/>
        <v/>
      </c>
      <c r="CT988" t="str">
        <f>IF(L988="Y","tissue","")</f>
        <v/>
      </c>
      <c r="CU988" t="str">
        <f>IF(L988="Y","in collection","")</f>
        <v/>
      </c>
      <c r="CV988" t="str">
        <f>IF(L988="Y","dessicated","")</f>
        <v/>
      </c>
    </row>
    <row r="989" spans="1:100" ht="16.5" x14ac:dyDescent="0.3">
      <c r="A989" s="7"/>
      <c r="B989" s="19"/>
      <c r="C989" s="19"/>
      <c r="D989" s="19"/>
      <c r="E989" s="19"/>
      <c r="F989" s="19"/>
      <c r="G989" s="10"/>
      <c r="H989" s="14"/>
      <c r="I989" s="19"/>
      <c r="J989" s="19"/>
      <c r="K989" s="10"/>
      <c r="L989" s="19"/>
      <c r="M989" s="19"/>
      <c r="N989" s="19"/>
      <c r="O989" s="19"/>
      <c r="P989" s="19"/>
      <c r="Q989" s="24"/>
      <c r="R989" s="14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29"/>
      <c r="AL989" s="29"/>
      <c r="AM989" s="7"/>
      <c r="AN989" s="7"/>
      <c r="AO989" s="7"/>
      <c r="AP989" s="19"/>
      <c r="AQ989" s="19"/>
      <c r="AR989" s="19"/>
      <c r="AS989" s="14"/>
      <c r="AT989" s="19"/>
      <c r="AU989" s="19"/>
      <c r="AV989" s="19"/>
      <c r="AW989" s="14"/>
      <c r="AX989" s="19"/>
      <c r="AY989" s="19"/>
      <c r="AZ989" s="19"/>
      <c r="BA989" s="19"/>
      <c r="BB989" s="19"/>
      <c r="BC989" s="19"/>
      <c r="BD989" s="19"/>
      <c r="BE989" s="19"/>
      <c r="BF989" s="14"/>
      <c r="BG989" s="35" t="str">
        <f>IF(BB989&lt;&gt;"","&lt;a href='https://www.inaturalist.org/observations/"&amp;BB989&amp;" 'target='_blank' style='color: blue'&gt;iNaturalist Record: "&amp;BB989&amp;"&lt;/a&gt; ","")</f>
        <v/>
      </c>
      <c r="BH989" s="36" t="str">
        <f>IF(AT989&lt;&gt;"",AT989&amp;". ","")</f>
        <v/>
      </c>
      <c r="BI989" s="36" t="str">
        <f>IF(AV989&lt;&gt;"","Land use/disturbance history: "&amp;AV989&amp;". ","")</f>
        <v/>
      </c>
      <c r="BJ989" s="36" t="str">
        <f>IF(AW989&lt;&gt;"","Slope in degrees: "&amp;AW989&amp;". ","")</f>
        <v/>
      </c>
      <c r="BK989" s="36" t="str">
        <f>IF(AX989&lt;&gt;"","Slope aspect: "&amp;AX989&amp;". ","")</f>
        <v/>
      </c>
      <c r="BL989" s="36" t="str">
        <f>IF(AY989&lt;&gt;"","Soil description: "&amp;AY989&amp;". ","")</f>
        <v/>
      </c>
      <c r="BM989" s="36" t="str">
        <f>IF(BA989&lt;&gt;"","Terrain: "&amp;BA989&amp;". ","")</f>
        <v/>
      </c>
      <c r="BN989" s="36" t="str">
        <f t="shared" si="165"/>
        <v/>
      </c>
      <c r="BO989" t="str">
        <f t="shared" si="166"/>
        <v/>
      </c>
      <c r="BP989" t="str">
        <f>IF(BD989&lt;&gt;"","Permit: "&amp;BD989,"")</f>
        <v/>
      </c>
      <c r="BQ989" s="41" t="str">
        <f>IF(AA989="Abundant","Estimated frequency within viewshed: Abundant (&gt;500).",IF(AA989="Common","Estimated frequency within viewshed: Common (101-500).",IF(AA989="Frequent","Estimated frequency within viewshed: Frequent (11-100).",IF(AA989="Occasional","Estimated frequency within viewshed: Occasional (6-10).",IF(AA989="Rare","Estimated frequency within viewshed: Rare (1-5).","")))))</f>
        <v/>
      </c>
      <c r="BR989" s="41" t="str">
        <f>IF(B989&lt;&gt;"",B989&amp;". ","")</f>
        <v/>
      </c>
      <c r="BS989" s="41" t="str">
        <f>IF(M989="Same individual","Tissue sample collected.",IF(M989="Same population","Tissue sample collected from another individual in the same population.",""))</f>
        <v/>
      </c>
      <c r="BT989" s="41" t="str">
        <f>IF(R989&lt;&gt;"","Seed sample collected from "&amp;R989&amp;" plants within the same population.","")</f>
        <v/>
      </c>
      <c r="BU989" s="41" t="str">
        <f>IF(AB989&lt;&gt;"",AB989&amp;". ","")</f>
        <v/>
      </c>
      <c r="BV989" s="41" t="str">
        <f>IF(AE989&lt;&gt;"","Landowner: "&amp;AE989&amp;".","")</f>
        <v/>
      </c>
      <c r="BW989" s="41" t="str">
        <f>IF(AF989&lt;&gt;"","Element Occurrence ID: "&amp;AF989&amp;".","")</f>
        <v/>
      </c>
      <c r="BX989" s="41" t="str">
        <f t="shared" si="167"/>
        <v/>
      </c>
      <c r="BY989" t="str">
        <f t="shared" si="168"/>
        <v/>
      </c>
      <c r="BZ989" s="41" t="str">
        <f t="shared" si="169"/>
        <v/>
      </c>
      <c r="CA989" t="str">
        <f t="shared" si="170"/>
        <v/>
      </c>
      <c r="CB989" s="41" t="str">
        <f>IF(AU989&lt;&gt;"","Area immediately surrounding specimen: "&amp;AU989&amp;".","")</f>
        <v/>
      </c>
      <c r="CC989" s="41" t="str">
        <f>IF(T989&lt;&gt;"","Habit: "&amp;T989&amp;".","")</f>
        <v/>
      </c>
      <c r="CD989" s="41" t="str">
        <f>IF(U989&lt;&gt;"","Life history habit: "&amp;U989&amp;".","")</f>
        <v/>
      </c>
      <c r="CE989" s="41" t="str">
        <f>IF(V989&lt;&gt;"","Graminoid habit: "&amp;V989&amp;".","")</f>
        <v/>
      </c>
      <c r="CF989" s="41" t="str">
        <f>IF(W989&lt;&gt;"","Flower color: "&amp;W989&amp;".","")</f>
        <v/>
      </c>
      <c r="CG989" s="41" t="str">
        <f>IF(X989&lt;&gt;"","Height in centimeters: "&amp;X989&amp;".","")</f>
        <v/>
      </c>
      <c r="CH989" s="41" t="str">
        <f>IF(Y989&lt;&gt;"",Y989&amp;".","")</f>
        <v/>
      </c>
      <c r="CI989" s="41" t="str">
        <f t="shared" si="171"/>
        <v/>
      </c>
      <c r="CJ989" t="str">
        <f t="shared" si="172"/>
        <v/>
      </c>
      <c r="CK989" s="41" t="str">
        <f>IF(T989&lt;&gt;"","''habit'':"&amp;"''"&amp;T989&amp;"'',","")</f>
        <v/>
      </c>
      <c r="CL989" s="41" t="str">
        <f>IF(U989&lt;&gt;"","''life cycle habit'':"&amp;"''"&amp;U989&amp;"'',","")</f>
        <v/>
      </c>
      <c r="CM989" s="41" t="str">
        <f>IF(V989&lt;&gt;"","''graminoidHabit'':"&amp;"''"&amp;V989&amp;"'',","")</f>
        <v/>
      </c>
      <c r="CN989" s="41" t="str">
        <f>IF(W989&lt;&gt;"","''flower color'':"&amp;"''"&amp;W989&amp;"'',","")</f>
        <v/>
      </c>
      <c r="CO989" s="41" t="str">
        <f>IF(X989&lt;&gt;"","''heightInCentimeters'':"&amp;X989&amp;",","")</f>
        <v/>
      </c>
      <c r="CP989" s="41" t="str">
        <f>IF(Y989&lt;&gt;"",Y989,"")</f>
        <v/>
      </c>
      <c r="CQ989" s="41" t="str">
        <f t="shared" si="173"/>
        <v/>
      </c>
      <c r="CR989" s="42" t="str">
        <f t="shared" si="174"/>
        <v/>
      </c>
      <c r="CS989" t="str">
        <f t="shared" si="175"/>
        <v/>
      </c>
      <c r="CT989" t="str">
        <f>IF(L989="Y","tissue","")</f>
        <v/>
      </c>
      <c r="CU989" t="str">
        <f>IF(L989="Y","in collection","")</f>
        <v/>
      </c>
      <c r="CV989" t="str">
        <f>IF(L989="Y","dessicated","")</f>
        <v/>
      </c>
    </row>
    <row r="990" spans="1:100" ht="16.5" x14ac:dyDescent="0.3">
      <c r="A990" s="7"/>
      <c r="B990" s="19"/>
      <c r="C990" s="19"/>
      <c r="D990" s="19"/>
      <c r="E990" s="19"/>
      <c r="F990" s="19"/>
      <c r="G990" s="10"/>
      <c r="H990" s="14"/>
      <c r="I990" s="19"/>
      <c r="J990" s="19"/>
      <c r="K990" s="10"/>
      <c r="L990" s="19"/>
      <c r="M990" s="19"/>
      <c r="N990" s="19"/>
      <c r="O990" s="19"/>
      <c r="P990" s="19"/>
      <c r="Q990" s="24"/>
      <c r="R990" s="14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29"/>
      <c r="AL990" s="29"/>
      <c r="AM990" s="7"/>
      <c r="AN990" s="7"/>
      <c r="AO990" s="7"/>
      <c r="AP990" s="19"/>
      <c r="AQ990" s="19"/>
      <c r="AR990" s="19"/>
      <c r="AS990" s="14"/>
      <c r="AT990" s="19"/>
      <c r="AU990" s="19"/>
      <c r="AV990" s="19"/>
      <c r="AW990" s="14"/>
      <c r="AX990" s="19"/>
      <c r="AY990" s="19"/>
      <c r="AZ990" s="19"/>
      <c r="BA990" s="19"/>
      <c r="BB990" s="19"/>
      <c r="BC990" s="19"/>
      <c r="BD990" s="19"/>
      <c r="BE990" s="19"/>
      <c r="BF990" s="14"/>
      <c r="BG990" s="35" t="str">
        <f>IF(BB990&lt;&gt;"","&lt;a href='https://www.inaturalist.org/observations/"&amp;BB990&amp;" 'target='_blank' style='color: blue'&gt;iNaturalist Record: "&amp;BB990&amp;"&lt;/a&gt; ","")</f>
        <v/>
      </c>
      <c r="BH990" s="36" t="str">
        <f>IF(AT990&lt;&gt;"",AT990&amp;". ","")</f>
        <v/>
      </c>
      <c r="BI990" s="36" t="str">
        <f>IF(AV990&lt;&gt;"","Land use/disturbance history: "&amp;AV990&amp;". ","")</f>
        <v/>
      </c>
      <c r="BJ990" s="36" t="str">
        <f>IF(AW990&lt;&gt;"","Slope in degrees: "&amp;AW990&amp;". ","")</f>
        <v/>
      </c>
      <c r="BK990" s="36" t="str">
        <f>IF(AX990&lt;&gt;"","Slope aspect: "&amp;AX990&amp;". ","")</f>
        <v/>
      </c>
      <c r="BL990" s="36" t="str">
        <f>IF(AY990&lt;&gt;"","Soil description: "&amp;AY990&amp;". ","")</f>
        <v/>
      </c>
      <c r="BM990" s="36" t="str">
        <f>IF(BA990&lt;&gt;"","Terrain: "&amp;BA990&amp;". ","")</f>
        <v/>
      </c>
      <c r="BN990" s="36" t="str">
        <f t="shared" si="165"/>
        <v/>
      </c>
      <c r="BO990" t="str">
        <f t="shared" si="166"/>
        <v/>
      </c>
      <c r="BP990" t="str">
        <f>IF(BD990&lt;&gt;"","Permit: "&amp;BD990,"")</f>
        <v/>
      </c>
      <c r="BQ990" s="41" t="str">
        <f>IF(AA990="Abundant","Estimated frequency within viewshed: Abundant (&gt;500).",IF(AA990="Common","Estimated frequency within viewshed: Common (101-500).",IF(AA990="Frequent","Estimated frequency within viewshed: Frequent (11-100).",IF(AA990="Occasional","Estimated frequency within viewshed: Occasional (6-10).",IF(AA990="Rare","Estimated frequency within viewshed: Rare (1-5).","")))))</f>
        <v/>
      </c>
      <c r="BR990" s="41" t="str">
        <f>IF(B990&lt;&gt;"",B990&amp;". ","")</f>
        <v/>
      </c>
      <c r="BS990" s="41" t="str">
        <f>IF(M990="Same individual","Tissue sample collected.",IF(M990="Same population","Tissue sample collected from another individual in the same population.",""))</f>
        <v/>
      </c>
      <c r="BT990" s="41" t="str">
        <f>IF(R990&lt;&gt;"","Seed sample collected from "&amp;R990&amp;" plants within the same population.","")</f>
        <v/>
      </c>
      <c r="BU990" s="41" t="str">
        <f>IF(AB990&lt;&gt;"",AB990&amp;". ","")</f>
        <v/>
      </c>
      <c r="BV990" s="41" t="str">
        <f>IF(AE990&lt;&gt;"","Landowner: "&amp;AE990&amp;".","")</f>
        <v/>
      </c>
      <c r="BW990" s="41" t="str">
        <f>IF(AF990&lt;&gt;"","Element Occurrence ID: "&amp;AF990&amp;".","")</f>
        <v/>
      </c>
      <c r="BX990" s="41" t="str">
        <f t="shared" si="167"/>
        <v/>
      </c>
      <c r="BY990" t="str">
        <f t="shared" si="168"/>
        <v/>
      </c>
      <c r="BZ990" s="41" t="str">
        <f t="shared" si="169"/>
        <v/>
      </c>
      <c r="CA990" t="str">
        <f t="shared" si="170"/>
        <v/>
      </c>
      <c r="CB990" s="41" t="str">
        <f>IF(AU990&lt;&gt;"","Area immediately surrounding specimen: "&amp;AU990&amp;".","")</f>
        <v/>
      </c>
      <c r="CC990" s="41" t="str">
        <f>IF(T990&lt;&gt;"","Habit: "&amp;T990&amp;".","")</f>
        <v/>
      </c>
      <c r="CD990" s="41" t="str">
        <f>IF(U990&lt;&gt;"","Life history habit: "&amp;U990&amp;".","")</f>
        <v/>
      </c>
      <c r="CE990" s="41" t="str">
        <f>IF(V990&lt;&gt;"","Graminoid habit: "&amp;V990&amp;".","")</f>
        <v/>
      </c>
      <c r="CF990" s="41" t="str">
        <f>IF(W990&lt;&gt;"","Flower color: "&amp;W990&amp;".","")</f>
        <v/>
      </c>
      <c r="CG990" s="41" t="str">
        <f>IF(X990&lt;&gt;"","Height in centimeters: "&amp;X990&amp;".","")</f>
        <v/>
      </c>
      <c r="CH990" s="41" t="str">
        <f>IF(Y990&lt;&gt;"",Y990&amp;".","")</f>
        <v/>
      </c>
      <c r="CI990" s="41" t="str">
        <f t="shared" si="171"/>
        <v/>
      </c>
      <c r="CJ990" t="str">
        <f t="shared" si="172"/>
        <v/>
      </c>
      <c r="CK990" s="41" t="str">
        <f>IF(T990&lt;&gt;"","''habit'':"&amp;"''"&amp;T990&amp;"'',","")</f>
        <v/>
      </c>
      <c r="CL990" s="41" t="str">
        <f>IF(U990&lt;&gt;"","''life cycle habit'':"&amp;"''"&amp;U990&amp;"'',","")</f>
        <v/>
      </c>
      <c r="CM990" s="41" t="str">
        <f>IF(V990&lt;&gt;"","''graminoidHabit'':"&amp;"''"&amp;V990&amp;"'',","")</f>
        <v/>
      </c>
      <c r="CN990" s="41" t="str">
        <f>IF(W990&lt;&gt;"","''flower color'':"&amp;"''"&amp;W990&amp;"'',","")</f>
        <v/>
      </c>
      <c r="CO990" s="41" t="str">
        <f>IF(X990&lt;&gt;"","''heightInCentimeters'':"&amp;X990&amp;",","")</f>
        <v/>
      </c>
      <c r="CP990" s="41" t="str">
        <f>IF(Y990&lt;&gt;"",Y990,"")</f>
        <v/>
      </c>
      <c r="CQ990" s="41" t="str">
        <f t="shared" si="173"/>
        <v/>
      </c>
      <c r="CR990" s="42" t="str">
        <f t="shared" si="174"/>
        <v/>
      </c>
      <c r="CS990" t="str">
        <f t="shared" si="175"/>
        <v/>
      </c>
      <c r="CT990" t="str">
        <f>IF(L990="Y","tissue","")</f>
        <v/>
      </c>
      <c r="CU990" t="str">
        <f>IF(L990="Y","in collection","")</f>
        <v/>
      </c>
      <c r="CV990" t="str">
        <f>IF(L990="Y","dessicated","")</f>
        <v/>
      </c>
    </row>
    <row r="991" spans="1:100" ht="16.5" x14ac:dyDescent="0.3">
      <c r="A991" s="7"/>
      <c r="B991" s="19"/>
      <c r="C991" s="19"/>
      <c r="D991" s="19"/>
      <c r="E991" s="19"/>
      <c r="F991" s="19"/>
      <c r="G991" s="10"/>
      <c r="H991" s="14"/>
      <c r="I991" s="19"/>
      <c r="J991" s="19"/>
      <c r="K991" s="10"/>
      <c r="L991" s="19"/>
      <c r="M991" s="19"/>
      <c r="N991" s="19"/>
      <c r="O991" s="19"/>
      <c r="P991" s="19"/>
      <c r="Q991" s="24"/>
      <c r="R991" s="14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29"/>
      <c r="AL991" s="29"/>
      <c r="AM991" s="7"/>
      <c r="AN991" s="7"/>
      <c r="AO991" s="7"/>
      <c r="AP991" s="19"/>
      <c r="AQ991" s="19"/>
      <c r="AR991" s="19"/>
      <c r="AS991" s="14"/>
      <c r="AT991" s="19"/>
      <c r="AU991" s="19"/>
      <c r="AV991" s="19"/>
      <c r="AW991" s="14"/>
      <c r="AX991" s="19"/>
      <c r="AY991" s="19"/>
      <c r="AZ991" s="19"/>
      <c r="BA991" s="19"/>
      <c r="BB991" s="19"/>
      <c r="BC991" s="19"/>
      <c r="BD991" s="19"/>
      <c r="BE991" s="19"/>
      <c r="BF991" s="14"/>
      <c r="BG991" s="35" t="str">
        <f>IF(BB991&lt;&gt;"","&lt;a href='https://www.inaturalist.org/observations/"&amp;BB991&amp;" 'target='_blank' style='color: blue'&gt;iNaturalist Record: "&amp;BB991&amp;"&lt;/a&gt; ","")</f>
        <v/>
      </c>
      <c r="BH991" s="36" t="str">
        <f>IF(AT991&lt;&gt;"",AT991&amp;". ","")</f>
        <v/>
      </c>
      <c r="BI991" s="36" t="str">
        <f>IF(AV991&lt;&gt;"","Land use/disturbance history: "&amp;AV991&amp;". ","")</f>
        <v/>
      </c>
      <c r="BJ991" s="36" t="str">
        <f>IF(AW991&lt;&gt;"","Slope in degrees: "&amp;AW991&amp;". ","")</f>
        <v/>
      </c>
      <c r="BK991" s="36" t="str">
        <f>IF(AX991&lt;&gt;"","Slope aspect: "&amp;AX991&amp;". ","")</f>
        <v/>
      </c>
      <c r="BL991" s="36" t="str">
        <f>IF(AY991&lt;&gt;"","Soil description: "&amp;AY991&amp;". ","")</f>
        <v/>
      </c>
      <c r="BM991" s="36" t="str">
        <f>IF(BA991&lt;&gt;"","Terrain: "&amp;BA991&amp;". ","")</f>
        <v/>
      </c>
      <c r="BN991" s="36" t="str">
        <f t="shared" si="165"/>
        <v/>
      </c>
      <c r="BO991" t="str">
        <f t="shared" si="166"/>
        <v/>
      </c>
      <c r="BP991" t="str">
        <f>IF(BD991&lt;&gt;"","Permit: "&amp;BD991,"")</f>
        <v/>
      </c>
      <c r="BQ991" s="41" t="str">
        <f>IF(AA991="Abundant","Estimated frequency within viewshed: Abundant (&gt;500).",IF(AA991="Common","Estimated frequency within viewshed: Common (101-500).",IF(AA991="Frequent","Estimated frequency within viewshed: Frequent (11-100).",IF(AA991="Occasional","Estimated frequency within viewshed: Occasional (6-10).",IF(AA991="Rare","Estimated frequency within viewshed: Rare (1-5).","")))))</f>
        <v/>
      </c>
      <c r="BR991" s="41" t="str">
        <f>IF(B991&lt;&gt;"",B991&amp;". ","")</f>
        <v/>
      </c>
      <c r="BS991" s="41" t="str">
        <f>IF(M991="Same individual","Tissue sample collected.",IF(M991="Same population","Tissue sample collected from another individual in the same population.",""))</f>
        <v/>
      </c>
      <c r="BT991" s="41" t="str">
        <f>IF(R991&lt;&gt;"","Seed sample collected from "&amp;R991&amp;" plants within the same population.","")</f>
        <v/>
      </c>
      <c r="BU991" s="41" t="str">
        <f>IF(AB991&lt;&gt;"",AB991&amp;". ","")</f>
        <v/>
      </c>
      <c r="BV991" s="41" t="str">
        <f>IF(AE991&lt;&gt;"","Landowner: "&amp;AE991&amp;".","")</f>
        <v/>
      </c>
      <c r="BW991" s="41" t="str">
        <f>IF(AF991&lt;&gt;"","Element Occurrence ID: "&amp;AF991&amp;".","")</f>
        <v/>
      </c>
      <c r="BX991" s="41" t="str">
        <f t="shared" si="167"/>
        <v/>
      </c>
      <c r="BY991" t="str">
        <f t="shared" si="168"/>
        <v/>
      </c>
      <c r="BZ991" s="41" t="str">
        <f t="shared" si="169"/>
        <v/>
      </c>
      <c r="CA991" t="str">
        <f t="shared" si="170"/>
        <v/>
      </c>
      <c r="CB991" s="41" t="str">
        <f>IF(AU991&lt;&gt;"","Area immediately surrounding specimen: "&amp;AU991&amp;".","")</f>
        <v/>
      </c>
      <c r="CC991" s="41" t="str">
        <f>IF(T991&lt;&gt;"","Habit: "&amp;T991&amp;".","")</f>
        <v/>
      </c>
      <c r="CD991" s="41" t="str">
        <f>IF(U991&lt;&gt;"","Life history habit: "&amp;U991&amp;".","")</f>
        <v/>
      </c>
      <c r="CE991" s="41" t="str">
        <f>IF(V991&lt;&gt;"","Graminoid habit: "&amp;V991&amp;".","")</f>
        <v/>
      </c>
      <c r="CF991" s="41" t="str">
        <f>IF(W991&lt;&gt;"","Flower color: "&amp;W991&amp;".","")</f>
        <v/>
      </c>
      <c r="CG991" s="41" t="str">
        <f>IF(X991&lt;&gt;"","Height in centimeters: "&amp;X991&amp;".","")</f>
        <v/>
      </c>
      <c r="CH991" s="41" t="str">
        <f>IF(Y991&lt;&gt;"",Y991&amp;".","")</f>
        <v/>
      </c>
      <c r="CI991" s="41" t="str">
        <f t="shared" si="171"/>
        <v/>
      </c>
      <c r="CJ991" t="str">
        <f t="shared" si="172"/>
        <v/>
      </c>
      <c r="CK991" s="41" t="str">
        <f>IF(T991&lt;&gt;"","''habit'':"&amp;"''"&amp;T991&amp;"'',","")</f>
        <v/>
      </c>
      <c r="CL991" s="41" t="str">
        <f>IF(U991&lt;&gt;"","''life cycle habit'':"&amp;"''"&amp;U991&amp;"'',","")</f>
        <v/>
      </c>
      <c r="CM991" s="41" t="str">
        <f>IF(V991&lt;&gt;"","''graminoidHabit'':"&amp;"''"&amp;V991&amp;"'',","")</f>
        <v/>
      </c>
      <c r="CN991" s="41" t="str">
        <f>IF(W991&lt;&gt;"","''flower color'':"&amp;"''"&amp;W991&amp;"'',","")</f>
        <v/>
      </c>
      <c r="CO991" s="41" t="str">
        <f>IF(X991&lt;&gt;"","''heightInCentimeters'':"&amp;X991&amp;",","")</f>
        <v/>
      </c>
      <c r="CP991" s="41" t="str">
        <f>IF(Y991&lt;&gt;"",Y991,"")</f>
        <v/>
      </c>
      <c r="CQ991" s="41" t="str">
        <f t="shared" si="173"/>
        <v/>
      </c>
      <c r="CR991" s="42" t="str">
        <f t="shared" si="174"/>
        <v/>
      </c>
      <c r="CS991" t="str">
        <f t="shared" si="175"/>
        <v/>
      </c>
      <c r="CT991" t="str">
        <f>IF(L991="Y","tissue","")</f>
        <v/>
      </c>
      <c r="CU991" t="str">
        <f>IF(L991="Y","in collection","")</f>
        <v/>
      </c>
      <c r="CV991" t="str">
        <f>IF(L991="Y","dessicated","")</f>
        <v/>
      </c>
    </row>
    <row r="992" spans="1:100" ht="16.5" x14ac:dyDescent="0.3">
      <c r="A992" s="7"/>
      <c r="B992" s="19"/>
      <c r="C992" s="19"/>
      <c r="D992" s="19"/>
      <c r="E992" s="19"/>
      <c r="F992" s="19"/>
      <c r="G992" s="10"/>
      <c r="H992" s="14"/>
      <c r="I992" s="19"/>
      <c r="J992" s="19"/>
      <c r="K992" s="10"/>
      <c r="L992" s="19"/>
      <c r="M992" s="19"/>
      <c r="N992" s="19"/>
      <c r="O992" s="19"/>
      <c r="P992" s="19"/>
      <c r="Q992" s="24"/>
      <c r="R992" s="14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29"/>
      <c r="AL992" s="29"/>
      <c r="AM992" s="7"/>
      <c r="AN992" s="7"/>
      <c r="AO992" s="7"/>
      <c r="AP992" s="19"/>
      <c r="AQ992" s="19"/>
      <c r="AR992" s="19"/>
      <c r="AS992" s="14"/>
      <c r="AT992" s="19"/>
      <c r="AU992" s="19"/>
      <c r="AV992" s="19"/>
      <c r="AW992" s="14"/>
      <c r="AX992" s="19"/>
      <c r="AY992" s="19"/>
      <c r="AZ992" s="19"/>
      <c r="BA992" s="19"/>
      <c r="BB992" s="19"/>
      <c r="BC992" s="19"/>
      <c r="BD992" s="19"/>
      <c r="BE992" s="19"/>
      <c r="BF992" s="14"/>
      <c r="BG992" s="35" t="str">
        <f>IF(BB992&lt;&gt;"","&lt;a href='https://www.inaturalist.org/observations/"&amp;BB992&amp;" 'target='_blank' style='color: blue'&gt;iNaturalist Record: "&amp;BB992&amp;"&lt;/a&gt; ","")</f>
        <v/>
      </c>
      <c r="BH992" s="36" t="str">
        <f>IF(AT992&lt;&gt;"",AT992&amp;". ","")</f>
        <v/>
      </c>
      <c r="BI992" s="36" t="str">
        <f>IF(AV992&lt;&gt;"","Land use/disturbance history: "&amp;AV992&amp;". ","")</f>
        <v/>
      </c>
      <c r="BJ992" s="36" t="str">
        <f>IF(AW992&lt;&gt;"","Slope in degrees: "&amp;AW992&amp;". ","")</f>
        <v/>
      </c>
      <c r="BK992" s="36" t="str">
        <f>IF(AX992&lt;&gt;"","Slope aspect: "&amp;AX992&amp;". ","")</f>
        <v/>
      </c>
      <c r="BL992" s="36" t="str">
        <f>IF(AY992&lt;&gt;"","Soil description: "&amp;AY992&amp;". ","")</f>
        <v/>
      </c>
      <c r="BM992" s="36" t="str">
        <f>IF(BA992&lt;&gt;"","Terrain: "&amp;BA992&amp;". ","")</f>
        <v/>
      </c>
      <c r="BN992" s="36" t="str">
        <f t="shared" si="165"/>
        <v/>
      </c>
      <c r="BO992" t="str">
        <f t="shared" si="166"/>
        <v/>
      </c>
      <c r="BP992" t="str">
        <f>IF(BD992&lt;&gt;"","Permit: "&amp;BD992,"")</f>
        <v/>
      </c>
      <c r="BQ992" s="41" t="str">
        <f>IF(AA992="Abundant","Estimated frequency within viewshed: Abundant (&gt;500).",IF(AA992="Common","Estimated frequency within viewshed: Common (101-500).",IF(AA992="Frequent","Estimated frequency within viewshed: Frequent (11-100).",IF(AA992="Occasional","Estimated frequency within viewshed: Occasional (6-10).",IF(AA992="Rare","Estimated frequency within viewshed: Rare (1-5).","")))))</f>
        <v/>
      </c>
      <c r="BR992" s="41" t="str">
        <f>IF(B992&lt;&gt;"",B992&amp;". ","")</f>
        <v/>
      </c>
      <c r="BS992" s="41" t="str">
        <f>IF(M992="Same individual","Tissue sample collected.",IF(M992="Same population","Tissue sample collected from another individual in the same population.",""))</f>
        <v/>
      </c>
      <c r="BT992" s="41" t="str">
        <f>IF(R992&lt;&gt;"","Seed sample collected from "&amp;R992&amp;" plants within the same population.","")</f>
        <v/>
      </c>
      <c r="BU992" s="41" t="str">
        <f>IF(AB992&lt;&gt;"",AB992&amp;". ","")</f>
        <v/>
      </c>
      <c r="BV992" s="41" t="str">
        <f>IF(AE992&lt;&gt;"","Landowner: "&amp;AE992&amp;".","")</f>
        <v/>
      </c>
      <c r="BW992" s="41" t="str">
        <f>IF(AF992&lt;&gt;"","Element Occurrence ID: "&amp;AF992&amp;".","")</f>
        <v/>
      </c>
      <c r="BX992" s="41" t="str">
        <f t="shared" si="167"/>
        <v/>
      </c>
      <c r="BY992" t="str">
        <f t="shared" si="168"/>
        <v/>
      </c>
      <c r="BZ992" s="41" t="str">
        <f t="shared" si="169"/>
        <v/>
      </c>
      <c r="CA992" t="str">
        <f t="shared" si="170"/>
        <v/>
      </c>
      <c r="CB992" s="41" t="str">
        <f>IF(AU992&lt;&gt;"","Area immediately surrounding specimen: "&amp;AU992&amp;".","")</f>
        <v/>
      </c>
      <c r="CC992" s="41" t="str">
        <f>IF(T992&lt;&gt;"","Habit: "&amp;T992&amp;".","")</f>
        <v/>
      </c>
      <c r="CD992" s="41" t="str">
        <f>IF(U992&lt;&gt;"","Life history habit: "&amp;U992&amp;".","")</f>
        <v/>
      </c>
      <c r="CE992" s="41" t="str">
        <f>IF(V992&lt;&gt;"","Graminoid habit: "&amp;V992&amp;".","")</f>
        <v/>
      </c>
      <c r="CF992" s="41" t="str">
        <f>IF(W992&lt;&gt;"","Flower color: "&amp;W992&amp;".","")</f>
        <v/>
      </c>
      <c r="CG992" s="41" t="str">
        <f>IF(X992&lt;&gt;"","Height in centimeters: "&amp;X992&amp;".","")</f>
        <v/>
      </c>
      <c r="CH992" s="41" t="str">
        <f>IF(Y992&lt;&gt;"",Y992&amp;".","")</f>
        <v/>
      </c>
      <c r="CI992" s="41" t="str">
        <f t="shared" si="171"/>
        <v/>
      </c>
      <c r="CJ992" t="str">
        <f t="shared" si="172"/>
        <v/>
      </c>
      <c r="CK992" s="41" t="str">
        <f>IF(T992&lt;&gt;"","''habit'':"&amp;"''"&amp;T992&amp;"'',","")</f>
        <v/>
      </c>
      <c r="CL992" s="41" t="str">
        <f>IF(U992&lt;&gt;"","''life cycle habit'':"&amp;"''"&amp;U992&amp;"'',","")</f>
        <v/>
      </c>
      <c r="CM992" s="41" t="str">
        <f>IF(V992&lt;&gt;"","''graminoidHabit'':"&amp;"''"&amp;V992&amp;"'',","")</f>
        <v/>
      </c>
      <c r="CN992" s="41" t="str">
        <f>IF(W992&lt;&gt;"","''flower color'':"&amp;"''"&amp;W992&amp;"'',","")</f>
        <v/>
      </c>
      <c r="CO992" s="41" t="str">
        <f>IF(X992&lt;&gt;"","''heightInCentimeters'':"&amp;X992&amp;",","")</f>
        <v/>
      </c>
      <c r="CP992" s="41" t="str">
        <f>IF(Y992&lt;&gt;"",Y992,"")</f>
        <v/>
      </c>
      <c r="CQ992" s="41" t="str">
        <f t="shared" si="173"/>
        <v/>
      </c>
      <c r="CR992" s="42" t="str">
        <f t="shared" si="174"/>
        <v/>
      </c>
      <c r="CS992" t="str">
        <f t="shared" si="175"/>
        <v/>
      </c>
      <c r="CT992" t="str">
        <f>IF(L992="Y","tissue","")</f>
        <v/>
      </c>
      <c r="CU992" t="str">
        <f>IF(L992="Y","in collection","")</f>
        <v/>
      </c>
      <c r="CV992" t="str">
        <f>IF(L992="Y","dessicated","")</f>
        <v/>
      </c>
    </row>
    <row r="993" spans="1:100" ht="16.5" x14ac:dyDescent="0.3">
      <c r="A993" s="7"/>
      <c r="B993" s="19"/>
      <c r="C993" s="19"/>
      <c r="D993" s="19"/>
      <c r="E993" s="19"/>
      <c r="F993" s="19"/>
      <c r="G993" s="10"/>
      <c r="H993" s="14"/>
      <c r="I993" s="19"/>
      <c r="J993" s="19"/>
      <c r="K993" s="10"/>
      <c r="L993" s="19"/>
      <c r="M993" s="19"/>
      <c r="N993" s="19"/>
      <c r="O993" s="19"/>
      <c r="P993" s="19"/>
      <c r="Q993" s="24"/>
      <c r="R993" s="14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29"/>
      <c r="AL993" s="29"/>
      <c r="AM993" s="7"/>
      <c r="AN993" s="7"/>
      <c r="AO993" s="7"/>
      <c r="AP993" s="19"/>
      <c r="AQ993" s="19"/>
      <c r="AR993" s="19"/>
      <c r="AS993" s="14"/>
      <c r="AT993" s="19"/>
      <c r="AU993" s="19"/>
      <c r="AV993" s="19"/>
      <c r="AW993" s="14"/>
      <c r="AX993" s="19"/>
      <c r="AY993" s="19"/>
      <c r="AZ993" s="19"/>
      <c r="BA993" s="19"/>
      <c r="BB993" s="19"/>
      <c r="BC993" s="19"/>
      <c r="BD993" s="19"/>
      <c r="BE993" s="19"/>
      <c r="BF993" s="14"/>
      <c r="BG993" s="35" t="str">
        <f>IF(BB993&lt;&gt;"","&lt;a href='https://www.inaturalist.org/observations/"&amp;BB993&amp;" 'target='_blank' style='color: blue'&gt;iNaturalist Record: "&amp;BB993&amp;"&lt;/a&gt; ","")</f>
        <v/>
      </c>
      <c r="BH993" s="36" t="str">
        <f>IF(AT993&lt;&gt;"",AT993&amp;". ","")</f>
        <v/>
      </c>
      <c r="BI993" s="36" t="str">
        <f>IF(AV993&lt;&gt;"","Land use/disturbance history: "&amp;AV993&amp;". ","")</f>
        <v/>
      </c>
      <c r="BJ993" s="36" t="str">
        <f>IF(AW993&lt;&gt;"","Slope in degrees: "&amp;AW993&amp;". ","")</f>
        <v/>
      </c>
      <c r="BK993" s="36" t="str">
        <f>IF(AX993&lt;&gt;"","Slope aspect: "&amp;AX993&amp;". ","")</f>
        <v/>
      </c>
      <c r="BL993" s="36" t="str">
        <f>IF(AY993&lt;&gt;"","Soil description: "&amp;AY993&amp;". ","")</f>
        <v/>
      </c>
      <c r="BM993" s="36" t="str">
        <f>IF(BA993&lt;&gt;"","Terrain: "&amp;BA993&amp;". ","")</f>
        <v/>
      </c>
      <c r="BN993" s="36" t="str">
        <f t="shared" si="165"/>
        <v/>
      </c>
      <c r="BO993" t="str">
        <f t="shared" si="166"/>
        <v/>
      </c>
      <c r="BP993" t="str">
        <f>IF(BD993&lt;&gt;"","Permit: "&amp;BD993,"")</f>
        <v/>
      </c>
      <c r="BQ993" s="41" t="str">
        <f>IF(AA993="Abundant","Estimated frequency within viewshed: Abundant (&gt;500).",IF(AA993="Common","Estimated frequency within viewshed: Common (101-500).",IF(AA993="Frequent","Estimated frequency within viewshed: Frequent (11-100).",IF(AA993="Occasional","Estimated frequency within viewshed: Occasional (6-10).",IF(AA993="Rare","Estimated frequency within viewshed: Rare (1-5).","")))))</f>
        <v/>
      </c>
      <c r="BR993" s="41" t="str">
        <f>IF(B993&lt;&gt;"",B993&amp;". ","")</f>
        <v/>
      </c>
      <c r="BS993" s="41" t="str">
        <f>IF(M993="Same individual","Tissue sample collected.",IF(M993="Same population","Tissue sample collected from another individual in the same population.",""))</f>
        <v/>
      </c>
      <c r="BT993" s="41" t="str">
        <f>IF(R993&lt;&gt;"","Seed sample collected from "&amp;R993&amp;" plants within the same population.","")</f>
        <v/>
      </c>
      <c r="BU993" s="41" t="str">
        <f>IF(AB993&lt;&gt;"",AB993&amp;". ","")</f>
        <v/>
      </c>
      <c r="BV993" s="41" t="str">
        <f>IF(AE993&lt;&gt;"","Landowner: "&amp;AE993&amp;".","")</f>
        <v/>
      </c>
      <c r="BW993" s="41" t="str">
        <f>IF(AF993&lt;&gt;"","Element Occurrence ID: "&amp;AF993&amp;".","")</f>
        <v/>
      </c>
      <c r="BX993" s="41" t="str">
        <f t="shared" si="167"/>
        <v/>
      </c>
      <c r="BY993" t="str">
        <f t="shared" si="168"/>
        <v/>
      </c>
      <c r="BZ993" s="41" t="str">
        <f t="shared" si="169"/>
        <v/>
      </c>
      <c r="CA993" t="str">
        <f t="shared" si="170"/>
        <v/>
      </c>
      <c r="CB993" s="41" t="str">
        <f>IF(AU993&lt;&gt;"","Area immediately surrounding specimen: "&amp;AU993&amp;".","")</f>
        <v/>
      </c>
      <c r="CC993" s="41" t="str">
        <f>IF(T993&lt;&gt;"","Habit: "&amp;T993&amp;".","")</f>
        <v/>
      </c>
      <c r="CD993" s="41" t="str">
        <f>IF(U993&lt;&gt;"","Life history habit: "&amp;U993&amp;".","")</f>
        <v/>
      </c>
      <c r="CE993" s="41" t="str">
        <f>IF(V993&lt;&gt;"","Graminoid habit: "&amp;V993&amp;".","")</f>
        <v/>
      </c>
      <c r="CF993" s="41" t="str">
        <f>IF(W993&lt;&gt;"","Flower color: "&amp;W993&amp;".","")</f>
        <v/>
      </c>
      <c r="CG993" s="41" t="str">
        <f>IF(X993&lt;&gt;"","Height in centimeters: "&amp;X993&amp;".","")</f>
        <v/>
      </c>
      <c r="CH993" s="41" t="str">
        <f>IF(Y993&lt;&gt;"",Y993&amp;".","")</f>
        <v/>
      </c>
      <c r="CI993" s="41" t="str">
        <f t="shared" si="171"/>
        <v/>
      </c>
      <c r="CJ993" t="str">
        <f t="shared" si="172"/>
        <v/>
      </c>
      <c r="CK993" s="41" t="str">
        <f>IF(T993&lt;&gt;"","''habit'':"&amp;"''"&amp;T993&amp;"'',","")</f>
        <v/>
      </c>
      <c r="CL993" s="41" t="str">
        <f>IF(U993&lt;&gt;"","''life cycle habit'':"&amp;"''"&amp;U993&amp;"'',","")</f>
        <v/>
      </c>
      <c r="CM993" s="41" t="str">
        <f>IF(V993&lt;&gt;"","''graminoidHabit'':"&amp;"''"&amp;V993&amp;"'',","")</f>
        <v/>
      </c>
      <c r="CN993" s="41" t="str">
        <f>IF(W993&lt;&gt;"","''flower color'':"&amp;"''"&amp;W993&amp;"'',","")</f>
        <v/>
      </c>
      <c r="CO993" s="41" t="str">
        <f>IF(X993&lt;&gt;"","''heightInCentimeters'':"&amp;X993&amp;",","")</f>
        <v/>
      </c>
      <c r="CP993" s="41" t="str">
        <f>IF(Y993&lt;&gt;"",Y993,"")</f>
        <v/>
      </c>
      <c r="CQ993" s="41" t="str">
        <f t="shared" si="173"/>
        <v/>
      </c>
      <c r="CR993" s="42" t="str">
        <f t="shared" si="174"/>
        <v/>
      </c>
      <c r="CS993" t="str">
        <f t="shared" si="175"/>
        <v/>
      </c>
      <c r="CT993" t="str">
        <f>IF(L993="Y","tissue","")</f>
        <v/>
      </c>
      <c r="CU993" t="str">
        <f>IF(L993="Y","in collection","")</f>
        <v/>
      </c>
      <c r="CV993" t="str">
        <f>IF(L993="Y","dessicated","")</f>
        <v/>
      </c>
    </row>
    <row r="994" spans="1:100" ht="16.5" x14ac:dyDescent="0.3">
      <c r="A994" s="7"/>
      <c r="B994" s="19"/>
      <c r="C994" s="19"/>
      <c r="D994" s="19"/>
      <c r="E994" s="19"/>
      <c r="F994" s="19"/>
      <c r="G994" s="10"/>
      <c r="H994" s="14"/>
      <c r="I994" s="19"/>
      <c r="J994" s="19"/>
      <c r="K994" s="10"/>
      <c r="L994" s="19"/>
      <c r="M994" s="19"/>
      <c r="N994" s="19"/>
      <c r="O994" s="19"/>
      <c r="P994" s="19"/>
      <c r="Q994" s="24"/>
      <c r="R994" s="14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29"/>
      <c r="AL994" s="29"/>
      <c r="AM994" s="7"/>
      <c r="AN994" s="7"/>
      <c r="AO994" s="7"/>
      <c r="AP994" s="19"/>
      <c r="AQ994" s="19"/>
      <c r="AR994" s="19"/>
      <c r="AS994" s="14"/>
      <c r="AT994" s="19"/>
      <c r="AU994" s="19"/>
      <c r="AV994" s="19"/>
      <c r="AW994" s="14"/>
      <c r="AX994" s="19"/>
      <c r="AY994" s="19"/>
      <c r="AZ994" s="19"/>
      <c r="BA994" s="19"/>
      <c r="BB994" s="19"/>
      <c r="BC994" s="19"/>
      <c r="BD994" s="19"/>
      <c r="BE994" s="19"/>
      <c r="BF994" s="14"/>
      <c r="BG994" s="35" t="str">
        <f>IF(BB994&lt;&gt;"","&lt;a href='https://www.inaturalist.org/observations/"&amp;BB994&amp;" 'target='_blank' style='color: blue'&gt;iNaturalist Record: "&amp;BB994&amp;"&lt;/a&gt; ","")</f>
        <v/>
      </c>
      <c r="BH994" s="36" t="str">
        <f>IF(AT994&lt;&gt;"",AT994&amp;". ","")</f>
        <v/>
      </c>
      <c r="BI994" s="36" t="str">
        <f>IF(AV994&lt;&gt;"","Land use/disturbance history: "&amp;AV994&amp;". ","")</f>
        <v/>
      </c>
      <c r="BJ994" s="36" t="str">
        <f>IF(AW994&lt;&gt;"","Slope in degrees: "&amp;AW994&amp;". ","")</f>
        <v/>
      </c>
      <c r="BK994" s="36" t="str">
        <f>IF(AX994&lt;&gt;"","Slope aspect: "&amp;AX994&amp;". ","")</f>
        <v/>
      </c>
      <c r="BL994" s="36" t="str">
        <f>IF(AY994&lt;&gt;"","Soil description: "&amp;AY994&amp;". ","")</f>
        <v/>
      </c>
      <c r="BM994" s="36" t="str">
        <f>IF(BA994&lt;&gt;"","Terrain: "&amp;BA994&amp;". ","")</f>
        <v/>
      </c>
      <c r="BN994" s="36" t="str">
        <f t="shared" si="165"/>
        <v/>
      </c>
      <c r="BO994" t="str">
        <f t="shared" si="166"/>
        <v/>
      </c>
      <c r="BP994" t="str">
        <f>IF(BD994&lt;&gt;"","Permit: "&amp;BD994,"")</f>
        <v/>
      </c>
      <c r="BQ994" s="41" t="str">
        <f>IF(AA994="Abundant","Estimated frequency within viewshed: Abundant (&gt;500).",IF(AA994="Common","Estimated frequency within viewshed: Common (101-500).",IF(AA994="Frequent","Estimated frequency within viewshed: Frequent (11-100).",IF(AA994="Occasional","Estimated frequency within viewshed: Occasional (6-10).",IF(AA994="Rare","Estimated frequency within viewshed: Rare (1-5).","")))))</f>
        <v/>
      </c>
      <c r="BR994" s="41" t="str">
        <f>IF(B994&lt;&gt;"",B994&amp;". ","")</f>
        <v/>
      </c>
      <c r="BS994" s="41" t="str">
        <f>IF(M994="Same individual","Tissue sample collected.",IF(M994="Same population","Tissue sample collected from another individual in the same population.",""))</f>
        <v/>
      </c>
      <c r="BT994" s="41" t="str">
        <f>IF(R994&lt;&gt;"","Seed sample collected from "&amp;R994&amp;" plants within the same population.","")</f>
        <v/>
      </c>
      <c r="BU994" s="41" t="str">
        <f>IF(AB994&lt;&gt;"",AB994&amp;". ","")</f>
        <v/>
      </c>
      <c r="BV994" s="41" t="str">
        <f>IF(AE994&lt;&gt;"","Landowner: "&amp;AE994&amp;".","")</f>
        <v/>
      </c>
      <c r="BW994" s="41" t="str">
        <f>IF(AF994&lt;&gt;"","Element Occurrence ID: "&amp;AF994&amp;".","")</f>
        <v/>
      </c>
      <c r="BX994" s="41" t="str">
        <f t="shared" si="167"/>
        <v/>
      </c>
      <c r="BY994" t="str">
        <f t="shared" si="168"/>
        <v/>
      </c>
      <c r="BZ994" s="41" t="str">
        <f t="shared" si="169"/>
        <v/>
      </c>
      <c r="CA994" t="str">
        <f t="shared" si="170"/>
        <v/>
      </c>
      <c r="CB994" s="41" t="str">
        <f>IF(AU994&lt;&gt;"","Area immediately surrounding specimen: "&amp;AU994&amp;".","")</f>
        <v/>
      </c>
      <c r="CC994" s="41" t="str">
        <f>IF(T994&lt;&gt;"","Habit: "&amp;T994&amp;".","")</f>
        <v/>
      </c>
      <c r="CD994" s="41" t="str">
        <f>IF(U994&lt;&gt;"","Life history habit: "&amp;U994&amp;".","")</f>
        <v/>
      </c>
      <c r="CE994" s="41" t="str">
        <f>IF(V994&lt;&gt;"","Graminoid habit: "&amp;V994&amp;".","")</f>
        <v/>
      </c>
      <c r="CF994" s="41" t="str">
        <f>IF(W994&lt;&gt;"","Flower color: "&amp;W994&amp;".","")</f>
        <v/>
      </c>
      <c r="CG994" s="41" t="str">
        <f>IF(X994&lt;&gt;"","Height in centimeters: "&amp;X994&amp;".","")</f>
        <v/>
      </c>
      <c r="CH994" s="41" t="str">
        <f>IF(Y994&lt;&gt;"",Y994&amp;".","")</f>
        <v/>
      </c>
      <c r="CI994" s="41" t="str">
        <f t="shared" si="171"/>
        <v/>
      </c>
      <c r="CJ994" t="str">
        <f t="shared" si="172"/>
        <v/>
      </c>
      <c r="CK994" s="41" t="str">
        <f>IF(T994&lt;&gt;"","''habit'':"&amp;"''"&amp;T994&amp;"'',","")</f>
        <v/>
      </c>
      <c r="CL994" s="41" t="str">
        <f>IF(U994&lt;&gt;"","''life cycle habit'':"&amp;"''"&amp;U994&amp;"'',","")</f>
        <v/>
      </c>
      <c r="CM994" s="41" t="str">
        <f>IF(V994&lt;&gt;"","''graminoidHabit'':"&amp;"''"&amp;V994&amp;"'',","")</f>
        <v/>
      </c>
      <c r="CN994" s="41" t="str">
        <f>IF(W994&lt;&gt;"","''flower color'':"&amp;"''"&amp;W994&amp;"'',","")</f>
        <v/>
      </c>
      <c r="CO994" s="41" t="str">
        <f>IF(X994&lt;&gt;"","''heightInCentimeters'':"&amp;X994&amp;",","")</f>
        <v/>
      </c>
      <c r="CP994" s="41" t="str">
        <f>IF(Y994&lt;&gt;"",Y994,"")</f>
        <v/>
      </c>
      <c r="CQ994" s="41" t="str">
        <f t="shared" si="173"/>
        <v/>
      </c>
      <c r="CR994" s="42" t="str">
        <f t="shared" si="174"/>
        <v/>
      </c>
      <c r="CS994" t="str">
        <f t="shared" si="175"/>
        <v/>
      </c>
      <c r="CT994" t="str">
        <f>IF(L994="Y","tissue","")</f>
        <v/>
      </c>
      <c r="CU994" t="str">
        <f>IF(L994="Y","in collection","")</f>
        <v/>
      </c>
      <c r="CV994" t="str">
        <f>IF(L994="Y","dessicated","")</f>
        <v/>
      </c>
    </row>
    <row r="995" spans="1:100" ht="16.5" x14ac:dyDescent="0.3">
      <c r="A995" s="7"/>
      <c r="B995" s="19"/>
      <c r="C995" s="19"/>
      <c r="D995" s="19"/>
      <c r="E995" s="19"/>
      <c r="F995" s="19"/>
      <c r="G995" s="10"/>
      <c r="H995" s="14"/>
      <c r="I995" s="19"/>
      <c r="J995" s="19"/>
      <c r="K995" s="10"/>
      <c r="L995" s="19"/>
      <c r="M995" s="19"/>
      <c r="N995" s="19"/>
      <c r="O995" s="19"/>
      <c r="P995" s="19"/>
      <c r="Q995" s="24"/>
      <c r="R995" s="14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29"/>
      <c r="AL995" s="29"/>
      <c r="AM995" s="7"/>
      <c r="AN995" s="7"/>
      <c r="AO995" s="7"/>
      <c r="AP995" s="19"/>
      <c r="AQ995" s="19"/>
      <c r="AR995" s="19"/>
      <c r="AS995" s="14"/>
      <c r="AT995" s="19"/>
      <c r="AU995" s="19"/>
      <c r="AV995" s="19"/>
      <c r="AW995" s="14"/>
      <c r="AX995" s="19"/>
      <c r="AY995" s="19"/>
      <c r="AZ995" s="19"/>
      <c r="BA995" s="19"/>
      <c r="BB995" s="19"/>
      <c r="BC995" s="19"/>
      <c r="BD995" s="19"/>
      <c r="BE995" s="19"/>
      <c r="BF995" s="14"/>
      <c r="BG995" s="35" t="str">
        <f>IF(BB995&lt;&gt;"","&lt;a href='https://www.inaturalist.org/observations/"&amp;BB995&amp;" 'target='_blank' style='color: blue'&gt;iNaturalist Record: "&amp;BB995&amp;"&lt;/a&gt; ","")</f>
        <v/>
      </c>
      <c r="BH995" s="36" t="str">
        <f>IF(AT995&lt;&gt;"",AT995&amp;". ","")</f>
        <v/>
      </c>
      <c r="BI995" s="36" t="str">
        <f>IF(AV995&lt;&gt;"","Land use/disturbance history: "&amp;AV995&amp;". ","")</f>
        <v/>
      </c>
      <c r="BJ995" s="36" t="str">
        <f>IF(AW995&lt;&gt;"","Slope in degrees: "&amp;AW995&amp;". ","")</f>
        <v/>
      </c>
      <c r="BK995" s="36" t="str">
        <f>IF(AX995&lt;&gt;"","Slope aspect: "&amp;AX995&amp;". ","")</f>
        <v/>
      </c>
      <c r="BL995" s="36" t="str">
        <f>IF(AY995&lt;&gt;"","Soil description: "&amp;AY995&amp;". ","")</f>
        <v/>
      </c>
      <c r="BM995" s="36" t="str">
        <f>IF(BA995&lt;&gt;"","Terrain: "&amp;BA995&amp;". ","")</f>
        <v/>
      </c>
      <c r="BN995" s="36" t="str">
        <f t="shared" si="165"/>
        <v/>
      </c>
      <c r="BO995" t="str">
        <f t="shared" si="166"/>
        <v/>
      </c>
      <c r="BP995" t="str">
        <f>IF(BD995&lt;&gt;"","Permit: "&amp;BD995,"")</f>
        <v/>
      </c>
      <c r="BQ995" s="41" t="str">
        <f>IF(AA995="Abundant","Estimated frequency within viewshed: Abundant (&gt;500).",IF(AA995="Common","Estimated frequency within viewshed: Common (101-500).",IF(AA995="Frequent","Estimated frequency within viewshed: Frequent (11-100).",IF(AA995="Occasional","Estimated frequency within viewshed: Occasional (6-10).",IF(AA995="Rare","Estimated frequency within viewshed: Rare (1-5).","")))))</f>
        <v/>
      </c>
      <c r="BR995" s="41" t="str">
        <f>IF(B995&lt;&gt;"",B995&amp;". ","")</f>
        <v/>
      </c>
      <c r="BS995" s="41" t="str">
        <f>IF(M995="Same individual","Tissue sample collected.",IF(M995="Same population","Tissue sample collected from another individual in the same population.",""))</f>
        <v/>
      </c>
      <c r="BT995" s="41" t="str">
        <f>IF(R995&lt;&gt;"","Seed sample collected from "&amp;R995&amp;" plants within the same population.","")</f>
        <v/>
      </c>
      <c r="BU995" s="41" t="str">
        <f>IF(AB995&lt;&gt;"",AB995&amp;". ","")</f>
        <v/>
      </c>
      <c r="BV995" s="41" t="str">
        <f>IF(AE995&lt;&gt;"","Landowner: "&amp;AE995&amp;".","")</f>
        <v/>
      </c>
      <c r="BW995" s="41" t="str">
        <f>IF(AF995&lt;&gt;"","Element Occurrence ID: "&amp;AF995&amp;".","")</f>
        <v/>
      </c>
      <c r="BX995" s="41" t="str">
        <f t="shared" si="167"/>
        <v/>
      </c>
      <c r="BY995" t="str">
        <f t="shared" si="168"/>
        <v/>
      </c>
      <c r="BZ995" s="41" t="str">
        <f t="shared" si="169"/>
        <v/>
      </c>
      <c r="CA995" t="str">
        <f t="shared" si="170"/>
        <v/>
      </c>
      <c r="CB995" s="41" t="str">
        <f>IF(AU995&lt;&gt;"","Area immediately surrounding specimen: "&amp;AU995&amp;".","")</f>
        <v/>
      </c>
      <c r="CC995" s="41" t="str">
        <f>IF(T995&lt;&gt;"","Habit: "&amp;T995&amp;".","")</f>
        <v/>
      </c>
      <c r="CD995" s="41" t="str">
        <f>IF(U995&lt;&gt;"","Life history habit: "&amp;U995&amp;".","")</f>
        <v/>
      </c>
      <c r="CE995" s="41" t="str">
        <f>IF(V995&lt;&gt;"","Graminoid habit: "&amp;V995&amp;".","")</f>
        <v/>
      </c>
      <c r="CF995" s="41" t="str">
        <f>IF(W995&lt;&gt;"","Flower color: "&amp;W995&amp;".","")</f>
        <v/>
      </c>
      <c r="CG995" s="41" t="str">
        <f>IF(X995&lt;&gt;"","Height in centimeters: "&amp;X995&amp;".","")</f>
        <v/>
      </c>
      <c r="CH995" s="41" t="str">
        <f>IF(Y995&lt;&gt;"",Y995&amp;".","")</f>
        <v/>
      </c>
      <c r="CI995" s="41" t="str">
        <f t="shared" si="171"/>
        <v/>
      </c>
      <c r="CJ995" t="str">
        <f t="shared" si="172"/>
        <v/>
      </c>
      <c r="CK995" s="41" t="str">
        <f>IF(T995&lt;&gt;"","''habit'':"&amp;"''"&amp;T995&amp;"'',","")</f>
        <v/>
      </c>
      <c r="CL995" s="41" t="str">
        <f>IF(U995&lt;&gt;"","''life cycle habit'':"&amp;"''"&amp;U995&amp;"'',","")</f>
        <v/>
      </c>
      <c r="CM995" s="41" t="str">
        <f>IF(V995&lt;&gt;"","''graminoidHabit'':"&amp;"''"&amp;V995&amp;"'',","")</f>
        <v/>
      </c>
      <c r="CN995" s="41" t="str">
        <f>IF(W995&lt;&gt;"","''flower color'':"&amp;"''"&amp;W995&amp;"'',","")</f>
        <v/>
      </c>
      <c r="CO995" s="41" t="str">
        <f>IF(X995&lt;&gt;"","''heightInCentimeters'':"&amp;X995&amp;",","")</f>
        <v/>
      </c>
      <c r="CP995" s="41" t="str">
        <f>IF(Y995&lt;&gt;"",Y995,"")</f>
        <v/>
      </c>
      <c r="CQ995" s="41" t="str">
        <f t="shared" si="173"/>
        <v/>
      </c>
      <c r="CR995" s="42" t="str">
        <f t="shared" si="174"/>
        <v/>
      </c>
      <c r="CS995" t="str">
        <f t="shared" si="175"/>
        <v/>
      </c>
      <c r="CT995" t="str">
        <f>IF(L995="Y","tissue","")</f>
        <v/>
      </c>
      <c r="CU995" t="str">
        <f>IF(L995="Y","in collection","")</f>
        <v/>
      </c>
      <c r="CV995" t="str">
        <f>IF(L995="Y","dessicated","")</f>
        <v/>
      </c>
    </row>
    <row r="996" spans="1:100" ht="16.5" x14ac:dyDescent="0.3">
      <c r="A996" s="7"/>
      <c r="B996" s="19"/>
      <c r="C996" s="19"/>
      <c r="D996" s="19"/>
      <c r="E996" s="19"/>
      <c r="F996" s="19"/>
      <c r="G996" s="10"/>
      <c r="H996" s="14"/>
      <c r="I996" s="19"/>
      <c r="J996" s="19"/>
      <c r="K996" s="10"/>
      <c r="L996" s="19"/>
      <c r="M996" s="19"/>
      <c r="N996" s="19"/>
      <c r="O996" s="19"/>
      <c r="P996" s="19"/>
      <c r="Q996" s="24"/>
      <c r="R996" s="14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29"/>
      <c r="AL996" s="29"/>
      <c r="AM996" s="7"/>
      <c r="AN996" s="7"/>
      <c r="AO996" s="7"/>
      <c r="AP996" s="19"/>
      <c r="AQ996" s="19"/>
      <c r="AR996" s="19"/>
      <c r="AS996" s="14"/>
      <c r="AT996" s="19"/>
      <c r="AU996" s="19"/>
      <c r="AV996" s="19"/>
      <c r="AW996" s="14"/>
      <c r="AX996" s="19"/>
      <c r="AY996" s="19"/>
      <c r="AZ996" s="19"/>
      <c r="BA996" s="19"/>
      <c r="BB996" s="19"/>
      <c r="BC996" s="19"/>
      <c r="BD996" s="19"/>
      <c r="BE996" s="19"/>
      <c r="BF996" s="14"/>
      <c r="BG996" s="35" t="str">
        <f>IF(BB996&lt;&gt;"","&lt;a href='https://www.inaturalist.org/observations/"&amp;BB996&amp;" 'target='_blank' style='color: blue'&gt;iNaturalist Record: "&amp;BB996&amp;"&lt;/a&gt; ","")</f>
        <v/>
      </c>
      <c r="BH996" s="36" t="str">
        <f>IF(AT996&lt;&gt;"",AT996&amp;". ","")</f>
        <v/>
      </c>
      <c r="BI996" s="36" t="str">
        <f>IF(AV996&lt;&gt;"","Land use/disturbance history: "&amp;AV996&amp;". ","")</f>
        <v/>
      </c>
      <c r="BJ996" s="36" t="str">
        <f>IF(AW996&lt;&gt;"","Slope in degrees: "&amp;AW996&amp;". ","")</f>
        <v/>
      </c>
      <c r="BK996" s="36" t="str">
        <f>IF(AX996&lt;&gt;"","Slope aspect: "&amp;AX996&amp;". ","")</f>
        <v/>
      </c>
      <c r="BL996" s="36" t="str">
        <f>IF(AY996&lt;&gt;"","Soil description: "&amp;AY996&amp;". ","")</f>
        <v/>
      </c>
      <c r="BM996" s="36" t="str">
        <f>IF(BA996&lt;&gt;"","Terrain: "&amp;BA996&amp;". ","")</f>
        <v/>
      </c>
      <c r="BN996" s="36" t="str">
        <f t="shared" si="165"/>
        <v/>
      </c>
      <c r="BO996" t="str">
        <f t="shared" si="166"/>
        <v/>
      </c>
      <c r="BP996" t="str">
        <f>IF(BD996&lt;&gt;"","Permit: "&amp;BD996,"")</f>
        <v/>
      </c>
      <c r="BQ996" s="41" t="str">
        <f>IF(AA996="Abundant","Estimated frequency within viewshed: Abundant (&gt;500).",IF(AA996="Common","Estimated frequency within viewshed: Common (101-500).",IF(AA996="Frequent","Estimated frequency within viewshed: Frequent (11-100).",IF(AA996="Occasional","Estimated frequency within viewshed: Occasional (6-10).",IF(AA996="Rare","Estimated frequency within viewshed: Rare (1-5).","")))))</f>
        <v/>
      </c>
      <c r="BR996" s="41" t="str">
        <f>IF(B996&lt;&gt;"",B996&amp;". ","")</f>
        <v/>
      </c>
      <c r="BS996" s="41" t="str">
        <f>IF(M996="Same individual","Tissue sample collected.",IF(M996="Same population","Tissue sample collected from another individual in the same population.",""))</f>
        <v/>
      </c>
      <c r="BT996" s="41" t="str">
        <f>IF(R996&lt;&gt;"","Seed sample collected from "&amp;R996&amp;" plants within the same population.","")</f>
        <v/>
      </c>
      <c r="BU996" s="41" t="str">
        <f>IF(AB996&lt;&gt;"",AB996&amp;". ","")</f>
        <v/>
      </c>
      <c r="BV996" s="41" t="str">
        <f>IF(AE996&lt;&gt;"","Landowner: "&amp;AE996&amp;".","")</f>
        <v/>
      </c>
      <c r="BW996" s="41" t="str">
        <f>IF(AF996&lt;&gt;"","Element Occurrence ID: "&amp;AF996&amp;".","")</f>
        <v/>
      </c>
      <c r="BX996" s="41" t="str">
        <f t="shared" si="167"/>
        <v/>
      </c>
      <c r="BY996" t="str">
        <f t="shared" si="168"/>
        <v/>
      </c>
      <c r="BZ996" s="41" t="str">
        <f t="shared" si="169"/>
        <v/>
      </c>
      <c r="CA996" t="str">
        <f t="shared" si="170"/>
        <v/>
      </c>
      <c r="CB996" s="41" t="str">
        <f>IF(AU996&lt;&gt;"","Area immediately surrounding specimen: "&amp;AU996&amp;".","")</f>
        <v/>
      </c>
      <c r="CC996" s="41" t="str">
        <f>IF(T996&lt;&gt;"","Habit: "&amp;T996&amp;".","")</f>
        <v/>
      </c>
      <c r="CD996" s="41" t="str">
        <f>IF(U996&lt;&gt;"","Life history habit: "&amp;U996&amp;".","")</f>
        <v/>
      </c>
      <c r="CE996" s="41" t="str">
        <f>IF(V996&lt;&gt;"","Graminoid habit: "&amp;V996&amp;".","")</f>
        <v/>
      </c>
      <c r="CF996" s="41" t="str">
        <f>IF(W996&lt;&gt;"","Flower color: "&amp;W996&amp;".","")</f>
        <v/>
      </c>
      <c r="CG996" s="41" t="str">
        <f>IF(X996&lt;&gt;"","Height in centimeters: "&amp;X996&amp;".","")</f>
        <v/>
      </c>
      <c r="CH996" s="41" t="str">
        <f>IF(Y996&lt;&gt;"",Y996&amp;".","")</f>
        <v/>
      </c>
      <c r="CI996" s="41" t="str">
        <f t="shared" si="171"/>
        <v/>
      </c>
      <c r="CJ996" t="str">
        <f t="shared" si="172"/>
        <v/>
      </c>
      <c r="CK996" s="41" t="str">
        <f>IF(T996&lt;&gt;"","''habit'':"&amp;"''"&amp;T996&amp;"'',","")</f>
        <v/>
      </c>
      <c r="CL996" s="41" t="str">
        <f>IF(U996&lt;&gt;"","''life cycle habit'':"&amp;"''"&amp;U996&amp;"'',","")</f>
        <v/>
      </c>
      <c r="CM996" s="41" t="str">
        <f>IF(V996&lt;&gt;"","''graminoidHabit'':"&amp;"''"&amp;V996&amp;"'',","")</f>
        <v/>
      </c>
      <c r="CN996" s="41" t="str">
        <f>IF(W996&lt;&gt;"","''flower color'':"&amp;"''"&amp;W996&amp;"'',","")</f>
        <v/>
      </c>
      <c r="CO996" s="41" t="str">
        <f>IF(X996&lt;&gt;"","''heightInCentimeters'':"&amp;X996&amp;",","")</f>
        <v/>
      </c>
      <c r="CP996" s="41" t="str">
        <f>IF(Y996&lt;&gt;"",Y996,"")</f>
        <v/>
      </c>
      <c r="CQ996" s="41" t="str">
        <f t="shared" si="173"/>
        <v/>
      </c>
      <c r="CR996" s="42" t="str">
        <f t="shared" si="174"/>
        <v/>
      </c>
      <c r="CS996" t="str">
        <f t="shared" si="175"/>
        <v/>
      </c>
      <c r="CT996" t="str">
        <f>IF(L996="Y","tissue","")</f>
        <v/>
      </c>
      <c r="CU996" t="str">
        <f>IF(L996="Y","in collection","")</f>
        <v/>
      </c>
      <c r="CV996" t="str">
        <f>IF(L996="Y","dessicated","")</f>
        <v/>
      </c>
    </row>
    <row r="997" spans="1:100" ht="16.5" x14ac:dyDescent="0.3">
      <c r="A997" s="7"/>
      <c r="B997" s="19"/>
      <c r="C997" s="19"/>
      <c r="D997" s="19"/>
      <c r="E997" s="19"/>
      <c r="F997" s="19"/>
      <c r="G997" s="10"/>
      <c r="H997" s="14"/>
      <c r="I997" s="19"/>
      <c r="J997" s="19"/>
      <c r="K997" s="10"/>
      <c r="L997" s="19"/>
      <c r="M997" s="19"/>
      <c r="N997" s="19"/>
      <c r="O997" s="19"/>
      <c r="P997" s="19"/>
      <c r="Q997" s="24"/>
      <c r="R997" s="14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29"/>
      <c r="AL997" s="29"/>
      <c r="AM997" s="7"/>
      <c r="AN997" s="7"/>
      <c r="AO997" s="7"/>
      <c r="AP997" s="19"/>
      <c r="AQ997" s="19"/>
      <c r="AR997" s="19"/>
      <c r="AS997" s="14"/>
      <c r="AT997" s="19"/>
      <c r="AU997" s="19"/>
      <c r="AV997" s="19"/>
      <c r="AW997" s="14"/>
      <c r="AX997" s="19"/>
      <c r="AY997" s="19"/>
      <c r="AZ997" s="19"/>
      <c r="BA997" s="19"/>
      <c r="BB997" s="19"/>
      <c r="BC997" s="19"/>
      <c r="BD997" s="19"/>
      <c r="BE997" s="19"/>
      <c r="BF997" s="14"/>
      <c r="BG997" s="35" t="str">
        <f>IF(BB997&lt;&gt;"","&lt;a href='https://www.inaturalist.org/observations/"&amp;BB997&amp;" 'target='_blank' style='color: blue'&gt;iNaturalist Record: "&amp;BB997&amp;"&lt;/a&gt; ","")</f>
        <v/>
      </c>
      <c r="BH997" s="36" t="str">
        <f>IF(AT997&lt;&gt;"",AT997&amp;". ","")</f>
        <v/>
      </c>
      <c r="BI997" s="36" t="str">
        <f>IF(AV997&lt;&gt;"","Land use/disturbance history: "&amp;AV997&amp;". ","")</f>
        <v/>
      </c>
      <c r="BJ997" s="36" t="str">
        <f>IF(AW997&lt;&gt;"","Slope in degrees: "&amp;AW997&amp;". ","")</f>
        <v/>
      </c>
      <c r="BK997" s="36" t="str">
        <f>IF(AX997&lt;&gt;"","Slope aspect: "&amp;AX997&amp;". ","")</f>
        <v/>
      </c>
      <c r="BL997" s="36" t="str">
        <f>IF(AY997&lt;&gt;"","Soil description: "&amp;AY997&amp;". ","")</f>
        <v/>
      </c>
      <c r="BM997" s="36" t="str">
        <f>IF(BA997&lt;&gt;"","Terrain: "&amp;BA997&amp;". ","")</f>
        <v/>
      </c>
      <c r="BN997" s="36" t="str">
        <f t="shared" si="165"/>
        <v/>
      </c>
      <c r="BO997" t="str">
        <f t="shared" si="166"/>
        <v/>
      </c>
      <c r="BP997" t="str">
        <f>IF(BD997&lt;&gt;"","Permit: "&amp;BD997,"")</f>
        <v/>
      </c>
      <c r="BQ997" s="41" t="str">
        <f>IF(AA997="Abundant","Estimated frequency within viewshed: Abundant (&gt;500).",IF(AA997="Common","Estimated frequency within viewshed: Common (101-500).",IF(AA997="Frequent","Estimated frequency within viewshed: Frequent (11-100).",IF(AA997="Occasional","Estimated frequency within viewshed: Occasional (6-10).",IF(AA997="Rare","Estimated frequency within viewshed: Rare (1-5).","")))))</f>
        <v/>
      </c>
      <c r="BR997" s="41" t="str">
        <f>IF(B997&lt;&gt;"",B997&amp;". ","")</f>
        <v/>
      </c>
      <c r="BS997" s="41" t="str">
        <f>IF(M997="Same individual","Tissue sample collected.",IF(M997="Same population","Tissue sample collected from another individual in the same population.",""))</f>
        <v/>
      </c>
      <c r="BT997" s="41" t="str">
        <f>IF(R997&lt;&gt;"","Seed sample collected from "&amp;R997&amp;" plants within the same population.","")</f>
        <v/>
      </c>
      <c r="BU997" s="41" t="str">
        <f>IF(AB997&lt;&gt;"",AB997&amp;". ","")</f>
        <v/>
      </c>
      <c r="BV997" s="41" t="str">
        <f>IF(AE997&lt;&gt;"","Landowner: "&amp;AE997&amp;".","")</f>
        <v/>
      </c>
      <c r="BW997" s="41" t="str">
        <f>IF(AF997&lt;&gt;"","Element Occurrence ID: "&amp;AF997&amp;".","")</f>
        <v/>
      </c>
      <c r="BX997" s="41" t="str">
        <f t="shared" si="167"/>
        <v/>
      </c>
      <c r="BY997" t="str">
        <f t="shared" si="168"/>
        <v/>
      </c>
      <c r="BZ997" s="41" t="str">
        <f t="shared" si="169"/>
        <v/>
      </c>
      <c r="CA997" t="str">
        <f t="shared" si="170"/>
        <v/>
      </c>
      <c r="CB997" s="41" t="str">
        <f>IF(AU997&lt;&gt;"","Area immediately surrounding specimen: "&amp;AU997&amp;".","")</f>
        <v/>
      </c>
      <c r="CC997" s="41" t="str">
        <f>IF(T997&lt;&gt;"","Habit: "&amp;T997&amp;".","")</f>
        <v/>
      </c>
      <c r="CD997" s="41" t="str">
        <f>IF(U997&lt;&gt;"","Life history habit: "&amp;U997&amp;".","")</f>
        <v/>
      </c>
      <c r="CE997" s="41" t="str">
        <f>IF(V997&lt;&gt;"","Graminoid habit: "&amp;V997&amp;".","")</f>
        <v/>
      </c>
      <c r="CF997" s="41" t="str">
        <f>IF(W997&lt;&gt;"","Flower color: "&amp;W997&amp;".","")</f>
        <v/>
      </c>
      <c r="CG997" s="41" t="str">
        <f>IF(X997&lt;&gt;"","Height in centimeters: "&amp;X997&amp;".","")</f>
        <v/>
      </c>
      <c r="CH997" s="41" t="str">
        <f>IF(Y997&lt;&gt;"",Y997&amp;".","")</f>
        <v/>
      </c>
      <c r="CI997" s="41" t="str">
        <f t="shared" si="171"/>
        <v/>
      </c>
      <c r="CJ997" t="str">
        <f t="shared" si="172"/>
        <v/>
      </c>
      <c r="CK997" s="41" t="str">
        <f>IF(T997&lt;&gt;"","''habit'':"&amp;"''"&amp;T997&amp;"'',","")</f>
        <v/>
      </c>
      <c r="CL997" s="41" t="str">
        <f>IF(U997&lt;&gt;"","''life cycle habit'':"&amp;"''"&amp;U997&amp;"'',","")</f>
        <v/>
      </c>
      <c r="CM997" s="41" t="str">
        <f>IF(V997&lt;&gt;"","''graminoidHabit'':"&amp;"''"&amp;V997&amp;"'',","")</f>
        <v/>
      </c>
      <c r="CN997" s="41" t="str">
        <f>IF(W997&lt;&gt;"","''flower color'':"&amp;"''"&amp;W997&amp;"'',","")</f>
        <v/>
      </c>
      <c r="CO997" s="41" t="str">
        <f>IF(X997&lt;&gt;"","''heightInCentimeters'':"&amp;X997&amp;",","")</f>
        <v/>
      </c>
      <c r="CP997" s="41" t="str">
        <f>IF(Y997&lt;&gt;"",Y997,"")</f>
        <v/>
      </c>
      <c r="CQ997" s="41" t="str">
        <f t="shared" si="173"/>
        <v/>
      </c>
      <c r="CR997" s="42" t="str">
        <f t="shared" si="174"/>
        <v/>
      </c>
      <c r="CS997" t="str">
        <f t="shared" si="175"/>
        <v/>
      </c>
      <c r="CT997" t="str">
        <f>IF(L997="Y","tissue","")</f>
        <v/>
      </c>
      <c r="CU997" t="str">
        <f>IF(L997="Y","in collection","")</f>
        <v/>
      </c>
      <c r="CV997" t="str">
        <f>IF(L997="Y","dessicated","")</f>
        <v/>
      </c>
    </row>
    <row r="998" spans="1:100" ht="16.5" x14ac:dyDescent="0.3">
      <c r="A998" s="7"/>
      <c r="B998" s="19"/>
      <c r="C998" s="19"/>
      <c r="D998" s="19"/>
      <c r="E998" s="19"/>
      <c r="F998" s="19"/>
      <c r="G998" s="10"/>
      <c r="H998" s="14"/>
      <c r="I998" s="19"/>
      <c r="J998" s="19"/>
      <c r="K998" s="10"/>
      <c r="L998" s="19"/>
      <c r="M998" s="19"/>
      <c r="N998" s="19"/>
      <c r="O998" s="19"/>
      <c r="P998" s="19"/>
      <c r="Q998" s="24"/>
      <c r="R998" s="14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29"/>
      <c r="AL998" s="29"/>
      <c r="AM998" s="7"/>
      <c r="AN998" s="7"/>
      <c r="AO998" s="7"/>
      <c r="AP998" s="19"/>
      <c r="AQ998" s="19"/>
      <c r="AR998" s="19"/>
      <c r="AS998" s="14"/>
      <c r="AT998" s="19"/>
      <c r="AU998" s="19"/>
      <c r="AV998" s="19"/>
      <c r="AW998" s="14"/>
      <c r="AX998" s="19"/>
      <c r="AY998" s="19"/>
      <c r="AZ998" s="19"/>
      <c r="BA998" s="19"/>
      <c r="BB998" s="19"/>
      <c r="BC998" s="19"/>
      <c r="BD998" s="19"/>
      <c r="BE998" s="19"/>
      <c r="BF998" s="14"/>
      <c r="BG998" s="35" t="str">
        <f>IF(BB998&lt;&gt;"","&lt;a href='https://www.inaturalist.org/observations/"&amp;BB998&amp;" 'target='_blank' style='color: blue'&gt;iNaturalist Record: "&amp;BB998&amp;"&lt;/a&gt; ","")</f>
        <v/>
      </c>
      <c r="BH998" s="36" t="str">
        <f>IF(AT998&lt;&gt;"",AT998&amp;". ","")</f>
        <v/>
      </c>
      <c r="BI998" s="36" t="str">
        <f>IF(AV998&lt;&gt;"","Land use/disturbance history: "&amp;AV998&amp;". ","")</f>
        <v/>
      </c>
      <c r="BJ998" s="36" t="str">
        <f>IF(AW998&lt;&gt;"","Slope in degrees: "&amp;AW998&amp;". ","")</f>
        <v/>
      </c>
      <c r="BK998" s="36" t="str">
        <f>IF(AX998&lt;&gt;"","Slope aspect: "&amp;AX998&amp;". ","")</f>
        <v/>
      </c>
      <c r="BL998" s="36" t="str">
        <f>IF(AY998&lt;&gt;"","Soil description: "&amp;AY998&amp;". ","")</f>
        <v/>
      </c>
      <c r="BM998" s="36" t="str">
        <f>IF(BA998&lt;&gt;"","Terrain: "&amp;BA998&amp;". ","")</f>
        <v/>
      </c>
      <c r="BN998" s="36" t="str">
        <f t="shared" si="165"/>
        <v/>
      </c>
      <c r="BO998" t="str">
        <f t="shared" si="166"/>
        <v/>
      </c>
      <c r="BP998" t="str">
        <f>IF(BD998&lt;&gt;"","Permit: "&amp;BD998,"")</f>
        <v/>
      </c>
      <c r="BQ998" s="41" t="str">
        <f>IF(AA998="Abundant","Estimated frequency within viewshed: Abundant (&gt;500).",IF(AA998="Common","Estimated frequency within viewshed: Common (101-500).",IF(AA998="Frequent","Estimated frequency within viewshed: Frequent (11-100).",IF(AA998="Occasional","Estimated frequency within viewshed: Occasional (6-10).",IF(AA998="Rare","Estimated frequency within viewshed: Rare (1-5).","")))))</f>
        <v/>
      </c>
      <c r="BR998" s="41" t="str">
        <f>IF(B998&lt;&gt;"",B998&amp;". ","")</f>
        <v/>
      </c>
      <c r="BS998" s="41" t="str">
        <f>IF(M998="Same individual","Tissue sample collected.",IF(M998="Same population","Tissue sample collected from another individual in the same population.",""))</f>
        <v/>
      </c>
      <c r="BT998" s="41" t="str">
        <f>IF(R998&lt;&gt;"","Seed sample collected from "&amp;R998&amp;" plants within the same population.","")</f>
        <v/>
      </c>
      <c r="BU998" s="41" t="str">
        <f>IF(AB998&lt;&gt;"",AB998&amp;". ","")</f>
        <v/>
      </c>
      <c r="BV998" s="41" t="str">
        <f>IF(AE998&lt;&gt;"","Landowner: "&amp;AE998&amp;".","")</f>
        <v/>
      </c>
      <c r="BW998" s="41" t="str">
        <f>IF(AF998&lt;&gt;"","Element Occurrence ID: "&amp;AF998&amp;".","")</f>
        <v/>
      </c>
      <c r="BX998" s="41" t="str">
        <f t="shared" si="167"/>
        <v/>
      </c>
      <c r="BY998" t="str">
        <f t="shared" si="168"/>
        <v/>
      </c>
      <c r="BZ998" s="41" t="str">
        <f t="shared" si="169"/>
        <v/>
      </c>
      <c r="CA998" t="str">
        <f t="shared" si="170"/>
        <v/>
      </c>
      <c r="CB998" s="41" t="str">
        <f>IF(AU998&lt;&gt;"","Area immediately surrounding specimen: "&amp;AU998&amp;".","")</f>
        <v/>
      </c>
      <c r="CC998" s="41" t="str">
        <f>IF(T998&lt;&gt;"","Habit: "&amp;T998&amp;".","")</f>
        <v/>
      </c>
      <c r="CD998" s="41" t="str">
        <f>IF(U998&lt;&gt;"","Life history habit: "&amp;U998&amp;".","")</f>
        <v/>
      </c>
      <c r="CE998" s="41" t="str">
        <f>IF(V998&lt;&gt;"","Graminoid habit: "&amp;V998&amp;".","")</f>
        <v/>
      </c>
      <c r="CF998" s="41" t="str">
        <f>IF(W998&lt;&gt;"","Flower color: "&amp;W998&amp;".","")</f>
        <v/>
      </c>
      <c r="CG998" s="41" t="str">
        <f>IF(X998&lt;&gt;"","Height in centimeters: "&amp;X998&amp;".","")</f>
        <v/>
      </c>
      <c r="CH998" s="41" t="str">
        <f>IF(Y998&lt;&gt;"",Y998&amp;".","")</f>
        <v/>
      </c>
      <c r="CI998" s="41" t="str">
        <f t="shared" si="171"/>
        <v/>
      </c>
      <c r="CJ998" t="str">
        <f t="shared" si="172"/>
        <v/>
      </c>
      <c r="CK998" s="41" t="str">
        <f>IF(T998&lt;&gt;"","''habit'':"&amp;"''"&amp;T998&amp;"'',","")</f>
        <v/>
      </c>
      <c r="CL998" s="41" t="str">
        <f>IF(U998&lt;&gt;"","''life cycle habit'':"&amp;"''"&amp;U998&amp;"'',","")</f>
        <v/>
      </c>
      <c r="CM998" s="41" t="str">
        <f>IF(V998&lt;&gt;"","''graminoidHabit'':"&amp;"''"&amp;V998&amp;"'',","")</f>
        <v/>
      </c>
      <c r="CN998" s="41" t="str">
        <f>IF(W998&lt;&gt;"","''flower color'':"&amp;"''"&amp;W998&amp;"'',","")</f>
        <v/>
      </c>
      <c r="CO998" s="41" t="str">
        <f>IF(X998&lt;&gt;"","''heightInCentimeters'':"&amp;X998&amp;",","")</f>
        <v/>
      </c>
      <c r="CP998" s="41" t="str">
        <f>IF(Y998&lt;&gt;"",Y998,"")</f>
        <v/>
      </c>
      <c r="CQ998" s="41" t="str">
        <f t="shared" si="173"/>
        <v/>
      </c>
      <c r="CR998" s="42" t="str">
        <f t="shared" si="174"/>
        <v/>
      </c>
      <c r="CS998" t="str">
        <f t="shared" si="175"/>
        <v/>
      </c>
      <c r="CT998" t="str">
        <f>IF(L998="Y","tissue","")</f>
        <v/>
      </c>
      <c r="CU998" t="str">
        <f>IF(L998="Y","in collection","")</f>
        <v/>
      </c>
      <c r="CV998" t="str">
        <f>IF(L998="Y","dessicated","")</f>
        <v/>
      </c>
    </row>
    <row r="999" spans="1:100" ht="16.5" x14ac:dyDescent="0.3">
      <c r="A999" s="7"/>
      <c r="B999" s="19"/>
      <c r="C999" s="19"/>
      <c r="D999" s="19"/>
      <c r="E999" s="19"/>
      <c r="F999" s="19"/>
      <c r="G999" s="10"/>
      <c r="H999" s="14"/>
      <c r="I999" s="19"/>
      <c r="J999" s="19"/>
      <c r="K999" s="10"/>
      <c r="L999" s="19"/>
      <c r="M999" s="19"/>
      <c r="N999" s="19"/>
      <c r="O999" s="19"/>
      <c r="P999" s="19"/>
      <c r="Q999" s="24"/>
      <c r="R999" s="14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29"/>
      <c r="AL999" s="29"/>
      <c r="AM999" s="7"/>
      <c r="AN999" s="7"/>
      <c r="AO999" s="7"/>
      <c r="AP999" s="19"/>
      <c r="AQ999" s="19"/>
      <c r="AR999" s="19"/>
      <c r="AS999" s="14"/>
      <c r="AT999" s="19"/>
      <c r="AU999" s="19"/>
      <c r="AV999" s="19"/>
      <c r="AW999" s="14"/>
      <c r="AX999" s="19"/>
      <c r="AY999" s="19"/>
      <c r="AZ999" s="19"/>
      <c r="BA999" s="19"/>
      <c r="BB999" s="19"/>
      <c r="BC999" s="19"/>
      <c r="BD999" s="19"/>
      <c r="BE999" s="19"/>
      <c r="BF999" s="14"/>
      <c r="BG999" s="35" t="str">
        <f>IF(BB999&lt;&gt;"","&lt;a href='https://www.inaturalist.org/observations/"&amp;BB999&amp;" 'target='_blank' style='color: blue'&gt;iNaturalist Record: "&amp;BB999&amp;"&lt;/a&gt; ","")</f>
        <v/>
      </c>
      <c r="BH999" s="36" t="str">
        <f>IF(AT999&lt;&gt;"",AT999&amp;". ","")</f>
        <v/>
      </c>
      <c r="BI999" s="36" t="str">
        <f>IF(AV999&lt;&gt;"","Land use/disturbance history: "&amp;AV999&amp;". ","")</f>
        <v/>
      </c>
      <c r="BJ999" s="36" t="str">
        <f>IF(AW999&lt;&gt;"","Slope in degrees: "&amp;AW999&amp;". ","")</f>
        <v/>
      </c>
      <c r="BK999" s="36" t="str">
        <f>IF(AX999&lt;&gt;"","Slope aspect: "&amp;AX999&amp;". ","")</f>
        <v/>
      </c>
      <c r="BL999" s="36" t="str">
        <f>IF(AY999&lt;&gt;"","Soil description: "&amp;AY999&amp;". ","")</f>
        <v/>
      </c>
      <c r="BM999" s="36" t="str">
        <f>IF(BA999&lt;&gt;"","Terrain: "&amp;BA999&amp;". ","")</f>
        <v/>
      </c>
      <c r="BN999" s="36" t="str">
        <f t="shared" si="165"/>
        <v/>
      </c>
      <c r="BO999" t="str">
        <f t="shared" si="166"/>
        <v/>
      </c>
      <c r="BP999" t="str">
        <f>IF(BD999&lt;&gt;"","Permit: "&amp;BD999,"")</f>
        <v/>
      </c>
      <c r="BQ999" s="41" t="str">
        <f>IF(AA999="Abundant","Estimated frequency within viewshed: Abundant (&gt;500).",IF(AA999="Common","Estimated frequency within viewshed: Common (101-500).",IF(AA999="Frequent","Estimated frequency within viewshed: Frequent (11-100).",IF(AA999="Occasional","Estimated frequency within viewshed: Occasional (6-10).",IF(AA999="Rare","Estimated frequency within viewshed: Rare (1-5).","")))))</f>
        <v/>
      </c>
      <c r="BR999" s="41" t="str">
        <f>IF(B999&lt;&gt;"",B999&amp;". ","")</f>
        <v/>
      </c>
      <c r="BS999" s="41" t="str">
        <f>IF(M999="Same individual","Tissue sample collected.",IF(M999="Same population","Tissue sample collected from another individual in the same population.",""))</f>
        <v/>
      </c>
      <c r="BT999" s="41" t="str">
        <f>IF(R999&lt;&gt;"","Seed sample collected from "&amp;R999&amp;" plants within the same population.","")</f>
        <v/>
      </c>
      <c r="BU999" s="41" t="str">
        <f>IF(AB999&lt;&gt;"",AB999&amp;". ","")</f>
        <v/>
      </c>
      <c r="BV999" s="41" t="str">
        <f>IF(AE999&lt;&gt;"","Landowner: "&amp;AE999&amp;".","")</f>
        <v/>
      </c>
      <c r="BW999" s="41" t="str">
        <f>IF(AF999&lt;&gt;"","Element Occurrence ID: "&amp;AF999&amp;".","")</f>
        <v/>
      </c>
      <c r="BX999" s="41" t="str">
        <f t="shared" si="167"/>
        <v/>
      </c>
      <c r="BY999" t="str">
        <f t="shared" si="168"/>
        <v/>
      </c>
      <c r="BZ999" s="41" t="str">
        <f t="shared" si="169"/>
        <v/>
      </c>
      <c r="CA999" t="str">
        <f t="shared" si="170"/>
        <v/>
      </c>
      <c r="CB999" s="41" t="str">
        <f>IF(AU999&lt;&gt;"","Area immediately surrounding specimen: "&amp;AU999&amp;".","")</f>
        <v/>
      </c>
      <c r="CC999" s="41" t="str">
        <f>IF(T999&lt;&gt;"","Habit: "&amp;T999&amp;".","")</f>
        <v/>
      </c>
      <c r="CD999" s="41" t="str">
        <f>IF(U999&lt;&gt;"","Life history habit: "&amp;U999&amp;".","")</f>
        <v/>
      </c>
      <c r="CE999" s="41" t="str">
        <f>IF(V999&lt;&gt;"","Graminoid habit: "&amp;V999&amp;".","")</f>
        <v/>
      </c>
      <c r="CF999" s="41" t="str">
        <f>IF(W999&lt;&gt;"","Flower color: "&amp;W999&amp;".","")</f>
        <v/>
      </c>
      <c r="CG999" s="41" t="str">
        <f>IF(X999&lt;&gt;"","Height in centimeters: "&amp;X999&amp;".","")</f>
        <v/>
      </c>
      <c r="CH999" s="41" t="str">
        <f>IF(Y999&lt;&gt;"",Y999&amp;".","")</f>
        <v/>
      </c>
      <c r="CI999" s="41" t="str">
        <f t="shared" si="171"/>
        <v/>
      </c>
      <c r="CJ999" t="str">
        <f t="shared" si="172"/>
        <v/>
      </c>
      <c r="CK999" s="41" t="str">
        <f>IF(T999&lt;&gt;"","''habit'':"&amp;"''"&amp;T999&amp;"'',","")</f>
        <v/>
      </c>
      <c r="CL999" s="41" t="str">
        <f>IF(U999&lt;&gt;"","''life cycle habit'':"&amp;"''"&amp;U999&amp;"'',","")</f>
        <v/>
      </c>
      <c r="CM999" s="41" t="str">
        <f>IF(V999&lt;&gt;"","''graminoidHabit'':"&amp;"''"&amp;V999&amp;"'',","")</f>
        <v/>
      </c>
      <c r="CN999" s="41" t="str">
        <f>IF(W999&lt;&gt;"","''flower color'':"&amp;"''"&amp;W999&amp;"'',","")</f>
        <v/>
      </c>
      <c r="CO999" s="41" t="str">
        <f>IF(X999&lt;&gt;"","''heightInCentimeters'':"&amp;X999&amp;",","")</f>
        <v/>
      </c>
      <c r="CP999" s="41" t="str">
        <f>IF(Y999&lt;&gt;"",Y999,"")</f>
        <v/>
      </c>
      <c r="CQ999" s="41" t="str">
        <f t="shared" si="173"/>
        <v/>
      </c>
      <c r="CR999" s="42" t="str">
        <f t="shared" si="174"/>
        <v/>
      </c>
      <c r="CS999" t="str">
        <f t="shared" si="175"/>
        <v/>
      </c>
      <c r="CT999" t="str">
        <f>IF(L999="Y","tissue","")</f>
        <v/>
      </c>
      <c r="CU999" t="str">
        <f>IF(L999="Y","in collection","")</f>
        <v/>
      </c>
      <c r="CV999" t="str">
        <f>IF(L999="Y","dessicated","")</f>
        <v/>
      </c>
    </row>
    <row r="1000" spans="1:100" ht="16.5" x14ac:dyDescent="0.3">
      <c r="A1000" s="7"/>
      <c r="B1000" s="19"/>
      <c r="C1000" s="19"/>
      <c r="D1000" s="19"/>
      <c r="E1000" s="19"/>
      <c r="F1000" s="19"/>
      <c r="G1000" s="10"/>
      <c r="H1000" s="14"/>
      <c r="I1000" s="19"/>
      <c r="J1000" s="19"/>
      <c r="K1000" s="10"/>
      <c r="L1000" s="19"/>
      <c r="M1000" s="19"/>
      <c r="N1000" s="19"/>
      <c r="O1000" s="19"/>
      <c r="P1000" s="19"/>
      <c r="Q1000" s="24"/>
      <c r="R1000" s="14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29"/>
      <c r="AL1000" s="29"/>
      <c r="AM1000" s="7"/>
      <c r="AN1000" s="7"/>
      <c r="AO1000" s="7"/>
      <c r="AP1000" s="19"/>
      <c r="AQ1000" s="19"/>
      <c r="AR1000" s="19"/>
      <c r="AS1000" s="14"/>
      <c r="AT1000" s="19"/>
      <c r="AU1000" s="19"/>
      <c r="AV1000" s="19"/>
      <c r="AW1000" s="14"/>
      <c r="AX1000" s="19"/>
      <c r="AY1000" s="19"/>
      <c r="AZ1000" s="19"/>
      <c r="BA1000" s="19"/>
      <c r="BB1000" s="19"/>
      <c r="BC1000" s="19"/>
      <c r="BD1000" s="19"/>
      <c r="BE1000" s="19"/>
      <c r="BF1000" s="14"/>
      <c r="BG1000" s="35" t="str">
        <f>IF(BB1000&lt;&gt;"","&lt;a href='https://www.inaturalist.org/observations/"&amp;BB1000&amp;" 'target='_blank' style='color: blue'&gt;iNaturalist Record: "&amp;BB1000&amp;"&lt;/a&gt; ","")</f>
        <v/>
      </c>
      <c r="BH1000" s="36" t="str">
        <f>IF(AT1000&lt;&gt;"",AT1000&amp;". ","")</f>
        <v/>
      </c>
      <c r="BI1000" s="36" t="str">
        <f>IF(AV1000&lt;&gt;"","Land use/disturbance history: "&amp;AV1000&amp;". ","")</f>
        <v/>
      </c>
      <c r="BJ1000" s="36" t="str">
        <f>IF(AW1000&lt;&gt;"","Slope in degrees: "&amp;AW1000&amp;". ","")</f>
        <v/>
      </c>
      <c r="BK1000" s="36" t="str">
        <f>IF(AX1000&lt;&gt;"","Slope aspect: "&amp;AX1000&amp;". ","")</f>
        <v/>
      </c>
      <c r="BL1000" s="36" t="str">
        <f>IF(AY1000&lt;&gt;"","Soil description: "&amp;AY1000&amp;". ","")</f>
        <v/>
      </c>
      <c r="BM1000" s="36" t="str">
        <f>IF(BA1000&lt;&gt;"","Terrain: "&amp;BA1000&amp;". ","")</f>
        <v/>
      </c>
      <c r="BN1000" s="36" t="str">
        <f t="shared" si="165"/>
        <v/>
      </c>
      <c r="BO1000" t="str">
        <f t="shared" si="166"/>
        <v/>
      </c>
      <c r="BP1000" t="str">
        <f>IF(BD1000&lt;&gt;"","Permit: "&amp;BD1000,"")</f>
        <v/>
      </c>
      <c r="BQ1000" s="41" t="str">
        <f>IF(AA1000="Abundant","Estimated frequency within viewshed: Abundant (&gt;500).",IF(AA1000="Common","Estimated frequency within viewshed: Common (101-500).",IF(AA1000="Frequent","Estimated frequency within viewshed: Frequent (11-100).",IF(AA1000="Occasional","Estimated frequency within viewshed: Occasional (6-10).",IF(AA1000="Rare","Estimated frequency within viewshed: Rare (1-5).","")))))</f>
        <v/>
      </c>
      <c r="BR1000" s="41" t="str">
        <f>IF(B1000&lt;&gt;"",B1000&amp;". ","")</f>
        <v/>
      </c>
      <c r="BS1000" s="41" t="str">
        <f>IF(M1000="Same individual","Tissue sample collected.",IF(M1000="Same population","Tissue sample collected from another individual in the same population.",""))</f>
        <v/>
      </c>
      <c r="BT1000" s="41" t="str">
        <f>IF(R1000&lt;&gt;"","Seed sample collected from "&amp;R1000&amp;" plants within the same population.","")</f>
        <v/>
      </c>
      <c r="BU1000" s="41" t="str">
        <f>IF(AB1000&lt;&gt;"",AB1000&amp;". ","")</f>
        <v/>
      </c>
      <c r="BV1000" s="41" t="str">
        <f>IF(AE1000&lt;&gt;"","Landowner: "&amp;AE1000&amp;".","")</f>
        <v/>
      </c>
      <c r="BW1000" s="41" t="str">
        <f>IF(AF1000&lt;&gt;"","Element Occurrence ID: "&amp;AF1000&amp;".","")</f>
        <v/>
      </c>
      <c r="BX1000" s="41" t="str">
        <f t="shared" si="167"/>
        <v/>
      </c>
      <c r="BY1000" t="str">
        <f t="shared" si="168"/>
        <v/>
      </c>
      <c r="BZ1000" s="41" t="str">
        <f t="shared" si="169"/>
        <v/>
      </c>
      <c r="CA1000" t="str">
        <f t="shared" si="170"/>
        <v/>
      </c>
      <c r="CB1000" s="41" t="str">
        <f>IF(AU1000&lt;&gt;"","Area immediately surrounding specimen: "&amp;AU1000&amp;".","")</f>
        <v/>
      </c>
      <c r="CC1000" s="41" t="str">
        <f>IF(T1000&lt;&gt;"","Habit: "&amp;T1000&amp;".","")</f>
        <v/>
      </c>
      <c r="CD1000" s="41" t="str">
        <f>IF(U1000&lt;&gt;"","Life history habit: "&amp;U1000&amp;".","")</f>
        <v/>
      </c>
      <c r="CE1000" s="41" t="str">
        <f>IF(V1000&lt;&gt;"","Graminoid habit: "&amp;V1000&amp;".","")</f>
        <v/>
      </c>
      <c r="CF1000" s="41" t="str">
        <f>IF(W1000&lt;&gt;"","Flower color: "&amp;W1000&amp;".","")</f>
        <v/>
      </c>
      <c r="CG1000" s="41" t="str">
        <f>IF(X1000&lt;&gt;"","Height in centimeters: "&amp;X1000&amp;".","")</f>
        <v/>
      </c>
      <c r="CH1000" s="41" t="str">
        <f>IF(Y1000&lt;&gt;"",Y1000&amp;".","")</f>
        <v/>
      </c>
      <c r="CI1000" s="41" t="str">
        <f t="shared" si="171"/>
        <v/>
      </c>
      <c r="CJ1000" t="str">
        <f t="shared" si="172"/>
        <v/>
      </c>
      <c r="CK1000" s="41" t="str">
        <f>IF(T1000&lt;&gt;"","''habit'':"&amp;"''"&amp;T1000&amp;"'',","")</f>
        <v/>
      </c>
      <c r="CL1000" s="41" t="str">
        <f>IF(U1000&lt;&gt;"","''life cycle habit'':"&amp;"''"&amp;U1000&amp;"'',","")</f>
        <v/>
      </c>
      <c r="CM1000" s="41" t="str">
        <f>IF(V1000&lt;&gt;"","''graminoidHabit'':"&amp;"''"&amp;V1000&amp;"'',","")</f>
        <v/>
      </c>
      <c r="CN1000" s="41" t="str">
        <f>IF(W1000&lt;&gt;"","''flower color'':"&amp;"''"&amp;W1000&amp;"'',","")</f>
        <v/>
      </c>
      <c r="CO1000" s="41" t="str">
        <f>IF(X1000&lt;&gt;"","''heightInCentimeters'':"&amp;X1000&amp;",","")</f>
        <v/>
      </c>
      <c r="CP1000" s="41" t="str">
        <f>IF(Y1000&lt;&gt;"",Y1000,"")</f>
        <v/>
      </c>
      <c r="CQ1000" s="41" t="str">
        <f t="shared" si="173"/>
        <v/>
      </c>
      <c r="CR1000" s="42" t="str">
        <f t="shared" si="174"/>
        <v/>
      </c>
      <c r="CS1000" t="str">
        <f t="shared" si="175"/>
        <v/>
      </c>
      <c r="CT1000" t="str">
        <f>IF(L1000="Y","tissue","")</f>
        <v/>
      </c>
      <c r="CU1000" t="str">
        <f>IF(L1000="Y","in collection","")</f>
        <v/>
      </c>
      <c r="CV1000" t="str">
        <f>IF(L1000="Y","dessicated","")</f>
        <v/>
      </c>
    </row>
    <row r="1001" spans="1:100" ht="16.5" x14ac:dyDescent="0.3">
      <c r="A1001" s="7"/>
      <c r="B1001" s="19"/>
      <c r="C1001" s="19"/>
      <c r="D1001" s="19"/>
      <c r="E1001" s="19"/>
      <c r="F1001" s="19"/>
      <c r="G1001" s="10"/>
      <c r="H1001" s="14"/>
      <c r="I1001" s="19"/>
      <c r="J1001" s="19"/>
      <c r="K1001" s="10"/>
      <c r="L1001" s="19"/>
      <c r="M1001" s="19"/>
      <c r="N1001" s="19"/>
      <c r="O1001" s="19"/>
      <c r="P1001" s="19"/>
      <c r="Q1001" s="24"/>
      <c r="R1001" s="14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29"/>
      <c r="AL1001" s="29"/>
      <c r="AM1001" s="7"/>
      <c r="AN1001" s="7"/>
      <c r="AO1001" s="7"/>
      <c r="AP1001" s="19"/>
      <c r="AQ1001" s="19"/>
      <c r="AR1001" s="19"/>
      <c r="AS1001" s="14"/>
      <c r="AT1001" s="19"/>
      <c r="AU1001" s="19"/>
      <c r="AV1001" s="19"/>
      <c r="AW1001" s="14"/>
      <c r="AX1001" s="19"/>
      <c r="AY1001" s="19"/>
      <c r="AZ1001" s="19"/>
      <c r="BA1001" s="19"/>
      <c r="BB1001" s="19"/>
      <c r="BC1001" s="19"/>
      <c r="BD1001" s="19"/>
      <c r="BE1001" s="19"/>
      <c r="BF1001" s="14"/>
      <c r="BG1001" s="35" t="str">
        <f>IF(BB1001&lt;&gt;"","&lt;a href='https://www.inaturalist.org/observations/"&amp;BB1001&amp;" 'target='_blank' style='color: blue'&gt;iNaturalist Record: "&amp;BB1001&amp;"&lt;/a&gt; ","")</f>
        <v/>
      </c>
      <c r="BH1001" s="36" t="str">
        <f>IF(AT1001&lt;&gt;"",AT1001&amp;". ","")</f>
        <v/>
      </c>
      <c r="BI1001" s="36" t="str">
        <f>IF(AV1001&lt;&gt;"","Land use/disturbance history: "&amp;AV1001&amp;". ","")</f>
        <v/>
      </c>
      <c r="BJ1001" s="36" t="str">
        <f>IF(AW1001&lt;&gt;"","Slope in degrees: "&amp;AW1001&amp;". ","")</f>
        <v/>
      </c>
      <c r="BK1001" s="36" t="str">
        <f>IF(AX1001&lt;&gt;"","Slope aspect: "&amp;AX1001&amp;". ","")</f>
        <v/>
      </c>
      <c r="BL1001" s="36" t="str">
        <f>IF(AY1001&lt;&gt;"","Soil description: "&amp;AY1001&amp;". ","")</f>
        <v/>
      </c>
      <c r="BM1001" s="36" t="str">
        <f>IF(BA1001&lt;&gt;"","Terrain: "&amp;BA1001&amp;". ","")</f>
        <v/>
      </c>
      <c r="BN1001" s="36" t="str">
        <f t="shared" si="165"/>
        <v/>
      </c>
      <c r="BO1001" t="str">
        <f t="shared" si="166"/>
        <v/>
      </c>
      <c r="BP1001" t="str">
        <f>IF(BD1001&lt;&gt;"","Permit: "&amp;BD1001,"")</f>
        <v/>
      </c>
      <c r="BQ1001" s="41" t="str">
        <f>IF(AA1001="Abundant","Estimated frequency within viewshed: Abundant (&gt;500).",IF(AA1001="Common","Estimated frequency within viewshed: Common (101-500).",IF(AA1001="Frequent","Estimated frequency within viewshed: Frequent (11-100).",IF(AA1001="Occasional","Estimated frequency within viewshed: Occasional (6-10).",IF(AA1001="Rare","Estimated frequency within viewshed: Rare (1-5).","")))))</f>
        <v/>
      </c>
      <c r="BR1001" s="41" t="str">
        <f>IF(B1001&lt;&gt;"",B1001&amp;". ","")</f>
        <v/>
      </c>
      <c r="BS1001" s="41" t="str">
        <f>IF(M1001="Same individual","Tissue sample collected.",IF(M1001="Same population","Tissue sample collected from another individual in the same population.",""))</f>
        <v/>
      </c>
      <c r="BT1001" s="41" t="str">
        <f>IF(R1001&lt;&gt;"","Seed sample collected from "&amp;R1001&amp;" plants within the same population.","")</f>
        <v/>
      </c>
      <c r="BU1001" s="41" t="str">
        <f>IF(AB1001&lt;&gt;"",AB1001&amp;". ","")</f>
        <v/>
      </c>
      <c r="BV1001" s="41" t="str">
        <f>IF(AE1001&lt;&gt;"","Landowner: "&amp;AE1001&amp;".","")</f>
        <v/>
      </c>
      <c r="BW1001" s="41" t="str">
        <f>IF(AF1001&lt;&gt;"","Element Occurrence ID: "&amp;AF1001&amp;".","")</f>
        <v/>
      </c>
      <c r="BX1001" s="41" t="str">
        <f t="shared" si="167"/>
        <v/>
      </c>
      <c r="BY1001" t="str">
        <f t="shared" si="168"/>
        <v/>
      </c>
      <c r="BZ1001" s="41" t="str">
        <f t="shared" si="169"/>
        <v/>
      </c>
      <c r="CA1001" t="str">
        <f t="shared" si="170"/>
        <v/>
      </c>
      <c r="CB1001" s="41" t="str">
        <f>IF(AU1001&lt;&gt;"","Area immediately surrounding specimen: "&amp;AU1001&amp;".","")</f>
        <v/>
      </c>
      <c r="CC1001" s="41" t="str">
        <f>IF(T1001&lt;&gt;"","Habit: "&amp;T1001&amp;".","")</f>
        <v/>
      </c>
      <c r="CD1001" s="41" t="str">
        <f>IF(U1001&lt;&gt;"","Life history habit: "&amp;U1001&amp;".","")</f>
        <v/>
      </c>
      <c r="CE1001" s="41" t="str">
        <f>IF(V1001&lt;&gt;"","Graminoid habit: "&amp;V1001&amp;".","")</f>
        <v/>
      </c>
      <c r="CF1001" s="41" t="str">
        <f>IF(W1001&lt;&gt;"","Flower color: "&amp;W1001&amp;".","")</f>
        <v/>
      </c>
      <c r="CG1001" s="41" t="str">
        <f>IF(X1001&lt;&gt;"","Height in centimeters: "&amp;X1001&amp;".","")</f>
        <v/>
      </c>
      <c r="CH1001" s="41" t="str">
        <f>IF(Y1001&lt;&gt;"",Y1001&amp;".","")</f>
        <v/>
      </c>
      <c r="CI1001" s="41" t="str">
        <f t="shared" si="171"/>
        <v/>
      </c>
      <c r="CJ1001" t="str">
        <f t="shared" si="172"/>
        <v/>
      </c>
      <c r="CK1001" s="41" t="str">
        <f>IF(T1001&lt;&gt;"","''habit'':"&amp;"''"&amp;T1001&amp;"'',","")</f>
        <v/>
      </c>
      <c r="CL1001" s="41" t="str">
        <f>IF(U1001&lt;&gt;"","''life cycle habit'':"&amp;"''"&amp;U1001&amp;"'',","")</f>
        <v/>
      </c>
      <c r="CM1001" s="41" t="str">
        <f>IF(V1001&lt;&gt;"","''graminoidHabit'':"&amp;"''"&amp;V1001&amp;"'',","")</f>
        <v/>
      </c>
      <c r="CN1001" s="41" t="str">
        <f>IF(W1001&lt;&gt;"","''flower color'':"&amp;"''"&amp;W1001&amp;"'',","")</f>
        <v/>
      </c>
      <c r="CO1001" s="41" t="str">
        <f>IF(X1001&lt;&gt;"","''heightInCentimeters'':"&amp;X1001&amp;",","")</f>
        <v/>
      </c>
      <c r="CP1001" s="41" t="str">
        <f>IF(Y1001&lt;&gt;"",Y1001,"")</f>
        <v/>
      </c>
      <c r="CQ1001" s="41" t="str">
        <f t="shared" si="173"/>
        <v/>
      </c>
      <c r="CR1001" s="42" t="str">
        <f t="shared" si="174"/>
        <v/>
      </c>
      <c r="CS1001" t="str">
        <f t="shared" si="175"/>
        <v/>
      </c>
      <c r="CT1001" t="str">
        <f>IF(L1001="Y","tissue","")</f>
        <v/>
      </c>
      <c r="CU1001" t="str">
        <f>IF(L1001="Y","in collection","")</f>
        <v/>
      </c>
      <c r="CV1001" t="str">
        <f>IF(L1001="Y","dessicated","")</f>
        <v/>
      </c>
    </row>
    <row r="1002" spans="1:100" ht="16.5" x14ac:dyDescent="0.3">
      <c r="A1002" s="7"/>
      <c r="B1002" s="19"/>
      <c r="C1002" s="19"/>
      <c r="D1002" s="19"/>
      <c r="E1002" s="19"/>
      <c r="F1002" s="19"/>
      <c r="G1002" s="10"/>
      <c r="H1002" s="14"/>
      <c r="I1002" s="19"/>
      <c r="J1002" s="19"/>
      <c r="K1002" s="10"/>
      <c r="L1002" s="19"/>
      <c r="M1002" s="19"/>
      <c r="N1002" s="19"/>
      <c r="O1002" s="19"/>
      <c r="P1002" s="19"/>
      <c r="Q1002" s="24"/>
      <c r="R1002" s="14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29"/>
      <c r="AL1002" s="29"/>
      <c r="AM1002" s="7"/>
      <c r="AN1002" s="7"/>
      <c r="AO1002" s="7"/>
      <c r="AP1002" s="19"/>
      <c r="AQ1002" s="19"/>
      <c r="AR1002" s="19"/>
      <c r="AS1002" s="14"/>
      <c r="AT1002" s="19"/>
      <c r="AU1002" s="19"/>
      <c r="AV1002" s="19"/>
      <c r="AW1002" s="14"/>
      <c r="AX1002" s="19"/>
      <c r="AY1002" s="19"/>
      <c r="AZ1002" s="19"/>
      <c r="BA1002" s="19"/>
      <c r="BB1002" s="19"/>
      <c r="BC1002" s="19"/>
      <c r="BD1002" s="19"/>
      <c r="BE1002" s="19"/>
      <c r="BF1002" s="14"/>
      <c r="BG1002" s="35" t="str">
        <f>IF(BB1002&lt;&gt;"","&lt;a href='https://www.inaturalist.org/observations/"&amp;BB1002&amp;" 'target='_blank' style='color: blue'&gt;iNaturalist Record: "&amp;BB1002&amp;"&lt;/a&gt; ","")</f>
        <v/>
      </c>
      <c r="BH1002" s="36" t="str">
        <f>IF(AT1002&lt;&gt;"",AT1002&amp;". ","")</f>
        <v/>
      </c>
      <c r="BI1002" s="36" t="str">
        <f>IF(AV1002&lt;&gt;"","Land use/disturbance history: "&amp;AV1002&amp;". ","")</f>
        <v/>
      </c>
      <c r="BJ1002" s="36" t="str">
        <f>IF(AW1002&lt;&gt;"","Slope in degrees: "&amp;AW1002&amp;". ","")</f>
        <v/>
      </c>
      <c r="BK1002" s="36" t="str">
        <f>IF(AX1002&lt;&gt;"","Slope aspect: "&amp;AX1002&amp;". ","")</f>
        <v/>
      </c>
      <c r="BL1002" s="36" t="str">
        <f>IF(AY1002&lt;&gt;"","Soil description: "&amp;AY1002&amp;". ","")</f>
        <v/>
      </c>
      <c r="BM1002" s="36" t="str">
        <f>IF(BA1002&lt;&gt;"","Terrain: "&amp;BA1002&amp;". ","")</f>
        <v/>
      </c>
      <c r="BN1002" s="36" t="str">
        <f t="shared" si="165"/>
        <v/>
      </c>
      <c r="BO1002" t="str">
        <f t="shared" si="166"/>
        <v/>
      </c>
      <c r="BP1002" t="str">
        <f>IF(BD1002&lt;&gt;"","Permit: "&amp;BD1002,"")</f>
        <v/>
      </c>
      <c r="BQ1002" s="41" t="str">
        <f>IF(AA1002="Abundant","Estimated frequency within viewshed: Abundant (&gt;500).",IF(AA1002="Common","Estimated frequency within viewshed: Common (101-500).",IF(AA1002="Frequent","Estimated frequency within viewshed: Frequent (11-100).",IF(AA1002="Occasional","Estimated frequency within viewshed: Occasional (6-10).",IF(AA1002="Rare","Estimated frequency within viewshed: Rare (1-5).","")))))</f>
        <v/>
      </c>
      <c r="BR1002" s="41" t="str">
        <f>IF(B1002&lt;&gt;"",B1002&amp;". ","")</f>
        <v/>
      </c>
      <c r="BS1002" s="41" t="str">
        <f>IF(M1002="Same individual","Tissue sample collected.",IF(M1002="Same population","Tissue sample collected from another individual in the same population.",""))</f>
        <v/>
      </c>
      <c r="BT1002" s="41" t="str">
        <f>IF(R1002&lt;&gt;"","Seed sample collected from "&amp;R1002&amp;" plants within the same population.","")</f>
        <v/>
      </c>
      <c r="BU1002" s="41" t="str">
        <f>IF(AB1002&lt;&gt;"",AB1002&amp;". ","")</f>
        <v/>
      </c>
      <c r="BV1002" s="41" t="str">
        <f>IF(AE1002&lt;&gt;"","Landowner: "&amp;AE1002&amp;".","")</f>
        <v/>
      </c>
      <c r="BW1002" s="41" t="str">
        <f>IF(AF1002&lt;&gt;"","Element Occurrence ID: "&amp;AF1002&amp;".","")</f>
        <v/>
      </c>
      <c r="BX1002" s="41" t="str">
        <f t="shared" si="167"/>
        <v/>
      </c>
      <c r="BY1002" t="str">
        <f t="shared" si="168"/>
        <v/>
      </c>
      <c r="BZ1002" s="41" t="str">
        <f t="shared" si="169"/>
        <v/>
      </c>
      <c r="CA1002" t="str">
        <f t="shared" si="170"/>
        <v/>
      </c>
      <c r="CB1002" s="41" t="str">
        <f>IF(AU1002&lt;&gt;"","Area immediately surrounding specimen: "&amp;AU1002&amp;".","")</f>
        <v/>
      </c>
      <c r="CC1002" s="41" t="str">
        <f>IF(T1002&lt;&gt;"","Habit: "&amp;T1002&amp;".","")</f>
        <v/>
      </c>
      <c r="CD1002" s="41" t="str">
        <f>IF(U1002&lt;&gt;"","Life history habit: "&amp;U1002&amp;".","")</f>
        <v/>
      </c>
      <c r="CE1002" s="41" t="str">
        <f>IF(V1002&lt;&gt;"","Graminoid habit: "&amp;V1002&amp;".","")</f>
        <v/>
      </c>
      <c r="CF1002" s="41" t="str">
        <f>IF(W1002&lt;&gt;"","Flower color: "&amp;W1002&amp;".","")</f>
        <v/>
      </c>
      <c r="CG1002" s="41" t="str">
        <f>IF(X1002&lt;&gt;"","Height in centimeters: "&amp;X1002&amp;".","")</f>
        <v/>
      </c>
      <c r="CH1002" s="41" t="str">
        <f>IF(Y1002&lt;&gt;"",Y1002&amp;".","")</f>
        <v/>
      </c>
      <c r="CI1002" s="41" t="str">
        <f t="shared" si="171"/>
        <v/>
      </c>
      <c r="CJ1002" t="str">
        <f t="shared" si="172"/>
        <v/>
      </c>
      <c r="CK1002" s="41" t="str">
        <f>IF(T1002&lt;&gt;"","''habit'':"&amp;"''"&amp;T1002&amp;"'',","")</f>
        <v/>
      </c>
      <c r="CL1002" s="41" t="str">
        <f>IF(U1002&lt;&gt;"","''life cycle habit'':"&amp;"''"&amp;U1002&amp;"'',","")</f>
        <v/>
      </c>
      <c r="CM1002" s="41" t="str">
        <f>IF(V1002&lt;&gt;"","''graminoidHabit'':"&amp;"''"&amp;V1002&amp;"'',","")</f>
        <v/>
      </c>
      <c r="CN1002" s="41" t="str">
        <f>IF(W1002&lt;&gt;"","''flower color'':"&amp;"''"&amp;W1002&amp;"'',","")</f>
        <v/>
      </c>
      <c r="CO1002" s="41" t="str">
        <f>IF(X1002&lt;&gt;"","''heightInCentimeters'':"&amp;X1002&amp;",","")</f>
        <v/>
      </c>
      <c r="CP1002" s="41" t="str">
        <f>IF(Y1002&lt;&gt;"",Y1002,"")</f>
        <v/>
      </c>
      <c r="CQ1002" s="41" t="str">
        <f t="shared" si="173"/>
        <v/>
      </c>
      <c r="CR1002" s="42" t="str">
        <f t="shared" si="174"/>
        <v/>
      </c>
      <c r="CS1002" t="str">
        <f t="shared" si="175"/>
        <v/>
      </c>
      <c r="CT1002" t="str">
        <f>IF(L1002="Y","tissue","")</f>
        <v/>
      </c>
      <c r="CU1002" t="str">
        <f>IF(L1002="Y","in collection","")</f>
        <v/>
      </c>
      <c r="CV1002" t="str">
        <f>IF(L1002="Y","dessicated","")</f>
        <v/>
      </c>
    </row>
    <row r="1003" spans="1:100" ht="16.5" x14ac:dyDescent="0.3">
      <c r="A1003" s="7"/>
      <c r="B1003" s="19"/>
      <c r="C1003" s="19"/>
      <c r="D1003" s="19"/>
      <c r="E1003" s="19"/>
      <c r="F1003" s="19"/>
      <c r="G1003" s="10"/>
      <c r="H1003" s="14"/>
      <c r="I1003" s="19"/>
      <c r="J1003" s="19"/>
      <c r="K1003" s="10"/>
      <c r="L1003" s="19"/>
      <c r="M1003" s="19"/>
      <c r="N1003" s="19"/>
      <c r="O1003" s="19"/>
      <c r="P1003" s="19"/>
      <c r="Q1003" s="24"/>
      <c r="R1003" s="14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  <c r="AK1003" s="29"/>
      <c r="AL1003" s="29"/>
      <c r="AM1003" s="7"/>
      <c r="AN1003" s="7"/>
      <c r="AO1003" s="7"/>
      <c r="AP1003" s="19"/>
      <c r="AQ1003" s="19"/>
      <c r="AR1003" s="19"/>
      <c r="AS1003" s="14"/>
      <c r="AT1003" s="19"/>
      <c r="AU1003" s="19"/>
      <c r="AV1003" s="19"/>
      <c r="AW1003" s="14"/>
      <c r="AX1003" s="19"/>
      <c r="AY1003" s="19"/>
      <c r="AZ1003" s="19"/>
      <c r="BA1003" s="19"/>
      <c r="BB1003" s="19"/>
      <c r="BC1003" s="19"/>
      <c r="BD1003" s="19"/>
      <c r="BE1003" s="19"/>
      <c r="BF1003" s="14"/>
      <c r="BG1003" s="35" t="str">
        <f>IF(BB1003&lt;&gt;"","&lt;a href='https://www.inaturalist.org/observations/"&amp;BB1003&amp;" 'target='_blank' style='color: blue'&gt;iNaturalist Record: "&amp;BB1003&amp;"&lt;/a&gt; ","")</f>
        <v/>
      </c>
      <c r="BH1003" s="36" t="str">
        <f>IF(AT1003&lt;&gt;"",AT1003&amp;". ","")</f>
        <v/>
      </c>
      <c r="BI1003" s="36" t="str">
        <f>IF(AV1003&lt;&gt;"","Land use/disturbance history: "&amp;AV1003&amp;". ","")</f>
        <v/>
      </c>
      <c r="BJ1003" s="36" t="str">
        <f>IF(AW1003&lt;&gt;"","Slope in degrees: "&amp;AW1003&amp;". ","")</f>
        <v/>
      </c>
      <c r="BK1003" s="36" t="str">
        <f>IF(AX1003&lt;&gt;"","Slope aspect: "&amp;AX1003&amp;". ","")</f>
        <v/>
      </c>
      <c r="BL1003" s="36" t="str">
        <f>IF(AY1003&lt;&gt;"","Soil description: "&amp;AY1003&amp;". ","")</f>
        <v/>
      </c>
      <c r="BM1003" s="36" t="str">
        <f>IF(BA1003&lt;&gt;"","Terrain: "&amp;BA1003&amp;". ","")</f>
        <v/>
      </c>
      <c r="BN1003" s="36" t="str">
        <f t="shared" si="165"/>
        <v/>
      </c>
      <c r="BO1003" t="str">
        <f t="shared" si="166"/>
        <v/>
      </c>
      <c r="BP1003" t="str">
        <f>IF(BD1003&lt;&gt;"","Permit: "&amp;BD1003,"")</f>
        <v/>
      </c>
      <c r="BQ1003" s="41" t="str">
        <f>IF(AA1003="Abundant","Estimated frequency within viewshed: Abundant (&gt;500).",IF(AA1003="Common","Estimated frequency within viewshed: Common (101-500).",IF(AA1003="Frequent","Estimated frequency within viewshed: Frequent (11-100).",IF(AA1003="Occasional","Estimated frequency within viewshed: Occasional (6-10).",IF(AA1003="Rare","Estimated frequency within viewshed: Rare (1-5).","")))))</f>
        <v/>
      </c>
      <c r="BR1003" s="41" t="str">
        <f>IF(B1003&lt;&gt;"",B1003&amp;". ","")</f>
        <v/>
      </c>
      <c r="BS1003" s="41" t="str">
        <f>IF(M1003="Same individual","Tissue sample collected.",IF(M1003="Same population","Tissue sample collected from another individual in the same population.",""))</f>
        <v/>
      </c>
      <c r="BT1003" s="41" t="str">
        <f>IF(R1003&lt;&gt;"","Seed sample collected from "&amp;R1003&amp;" plants within the same population.","")</f>
        <v/>
      </c>
      <c r="BU1003" s="41" t="str">
        <f>IF(AB1003&lt;&gt;"",AB1003&amp;". ","")</f>
        <v/>
      </c>
      <c r="BV1003" s="41" t="str">
        <f>IF(AE1003&lt;&gt;"","Landowner: "&amp;AE1003&amp;".","")</f>
        <v/>
      </c>
      <c r="BW1003" s="41" t="str">
        <f>IF(AF1003&lt;&gt;"","Element Occurrence ID: "&amp;AF1003&amp;".","")</f>
        <v/>
      </c>
      <c r="BX1003" s="41" t="str">
        <f t="shared" si="167"/>
        <v/>
      </c>
      <c r="BY1003" t="str">
        <f t="shared" si="168"/>
        <v/>
      </c>
      <c r="BZ1003" s="41" t="str">
        <f t="shared" si="169"/>
        <v/>
      </c>
      <c r="CA1003" t="str">
        <f t="shared" si="170"/>
        <v/>
      </c>
      <c r="CB1003" s="41" t="str">
        <f>IF(AU1003&lt;&gt;"","Area immediately surrounding specimen: "&amp;AU1003&amp;".","")</f>
        <v/>
      </c>
      <c r="CC1003" s="41" t="str">
        <f>IF(T1003&lt;&gt;"","Habit: "&amp;T1003&amp;".","")</f>
        <v/>
      </c>
      <c r="CD1003" s="41" t="str">
        <f>IF(U1003&lt;&gt;"","Life history habit: "&amp;U1003&amp;".","")</f>
        <v/>
      </c>
      <c r="CE1003" s="41" t="str">
        <f>IF(V1003&lt;&gt;"","Graminoid habit: "&amp;V1003&amp;".","")</f>
        <v/>
      </c>
      <c r="CF1003" s="41" t="str">
        <f>IF(W1003&lt;&gt;"","Flower color: "&amp;W1003&amp;".","")</f>
        <v/>
      </c>
      <c r="CG1003" s="41" t="str">
        <f>IF(X1003&lt;&gt;"","Height in centimeters: "&amp;X1003&amp;".","")</f>
        <v/>
      </c>
      <c r="CH1003" s="41" t="str">
        <f>IF(Y1003&lt;&gt;"",Y1003&amp;".","")</f>
        <v/>
      </c>
      <c r="CI1003" s="41" t="str">
        <f t="shared" si="171"/>
        <v/>
      </c>
      <c r="CJ1003" t="str">
        <f t="shared" si="172"/>
        <v/>
      </c>
      <c r="CK1003" s="41" t="str">
        <f>IF(T1003&lt;&gt;"","''habit'':"&amp;"''"&amp;T1003&amp;"'',","")</f>
        <v/>
      </c>
      <c r="CL1003" s="41" t="str">
        <f>IF(U1003&lt;&gt;"","''life cycle habit'':"&amp;"''"&amp;U1003&amp;"'',","")</f>
        <v/>
      </c>
      <c r="CM1003" s="41" t="str">
        <f>IF(V1003&lt;&gt;"","''graminoidHabit'':"&amp;"''"&amp;V1003&amp;"'',","")</f>
        <v/>
      </c>
      <c r="CN1003" s="41" t="str">
        <f>IF(W1003&lt;&gt;"","''flower color'':"&amp;"''"&amp;W1003&amp;"'',","")</f>
        <v/>
      </c>
      <c r="CO1003" s="41" t="str">
        <f>IF(X1003&lt;&gt;"","''heightInCentimeters'':"&amp;X1003&amp;",","")</f>
        <v/>
      </c>
      <c r="CP1003" s="41" t="str">
        <f>IF(Y1003&lt;&gt;"",Y1003,"")</f>
        <v/>
      </c>
      <c r="CQ1003" s="41" t="str">
        <f t="shared" si="173"/>
        <v/>
      </c>
      <c r="CR1003" s="42" t="str">
        <f t="shared" si="174"/>
        <v/>
      </c>
      <c r="CS1003" t="str">
        <f t="shared" si="175"/>
        <v/>
      </c>
      <c r="CT1003" t="str">
        <f>IF(L1003="Y","tissue","")</f>
        <v/>
      </c>
      <c r="CU1003" t="str">
        <f>IF(L1003="Y","in collection","")</f>
        <v/>
      </c>
      <c r="CV1003" t="str">
        <f>IF(L1003="Y","dessicated","")</f>
        <v/>
      </c>
    </row>
    <row r="1004" spans="1:100" ht="16.5" x14ac:dyDescent="0.3">
      <c r="A1004" s="7"/>
      <c r="B1004" s="19"/>
      <c r="C1004" s="19"/>
      <c r="D1004" s="19"/>
      <c r="E1004" s="19"/>
      <c r="F1004" s="19"/>
      <c r="G1004" s="10"/>
      <c r="H1004" s="14"/>
      <c r="I1004" s="19"/>
      <c r="J1004" s="19"/>
      <c r="K1004" s="10"/>
      <c r="L1004" s="19"/>
      <c r="M1004" s="19"/>
      <c r="N1004" s="19"/>
      <c r="O1004" s="19"/>
      <c r="P1004" s="19"/>
      <c r="Q1004" s="24"/>
      <c r="R1004" s="14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19"/>
      <c r="AH1004" s="19"/>
      <c r="AI1004" s="19"/>
      <c r="AJ1004" s="19"/>
      <c r="AK1004" s="29"/>
      <c r="AL1004" s="29"/>
      <c r="AM1004" s="7"/>
      <c r="AN1004" s="7"/>
      <c r="AO1004" s="7"/>
      <c r="AP1004" s="19"/>
      <c r="AQ1004" s="19"/>
      <c r="AR1004" s="19"/>
      <c r="AS1004" s="14"/>
      <c r="AT1004" s="19"/>
      <c r="AU1004" s="19"/>
      <c r="AV1004" s="19"/>
      <c r="AW1004" s="14"/>
      <c r="AX1004" s="19"/>
      <c r="AY1004" s="19"/>
      <c r="AZ1004" s="19"/>
      <c r="BA1004" s="19"/>
      <c r="BB1004" s="19"/>
      <c r="BC1004" s="19"/>
      <c r="BD1004" s="19"/>
      <c r="BE1004" s="19"/>
      <c r="BF1004" s="14"/>
      <c r="BG1004" s="35" t="str">
        <f>IF(BB1004&lt;&gt;"","&lt;a href='https://www.inaturalist.org/observations/"&amp;BB1004&amp;" 'target='_blank' style='color: blue'&gt;iNaturalist Record: "&amp;BB1004&amp;"&lt;/a&gt; ","")</f>
        <v/>
      </c>
      <c r="BH1004" s="36" t="str">
        <f>IF(AT1004&lt;&gt;"",AT1004&amp;". ","")</f>
        <v/>
      </c>
      <c r="BI1004" s="36" t="str">
        <f>IF(AV1004&lt;&gt;"","Land use/disturbance history: "&amp;AV1004&amp;". ","")</f>
        <v/>
      </c>
      <c r="BJ1004" s="36" t="str">
        <f>IF(AW1004&lt;&gt;"","Slope in degrees: "&amp;AW1004&amp;". ","")</f>
        <v/>
      </c>
      <c r="BK1004" s="36" t="str">
        <f>IF(AX1004&lt;&gt;"","Slope aspect: "&amp;AX1004&amp;". ","")</f>
        <v/>
      </c>
      <c r="BL1004" s="36" t="str">
        <f>IF(AY1004&lt;&gt;"","Soil description: "&amp;AY1004&amp;". ","")</f>
        <v/>
      </c>
      <c r="BM1004" s="36" t="str">
        <f>IF(BA1004&lt;&gt;"","Terrain: "&amp;BA1004&amp;". ","")</f>
        <v/>
      </c>
      <c r="BN1004" s="36" t="str">
        <f t="shared" si="165"/>
        <v/>
      </c>
      <c r="BO1004" t="str">
        <f t="shared" si="166"/>
        <v/>
      </c>
      <c r="BP1004" t="str">
        <f>IF(BD1004&lt;&gt;"","Permit: "&amp;BD1004,"")</f>
        <v/>
      </c>
      <c r="BQ1004" s="41" t="str">
        <f>IF(AA1004="Abundant","Estimated frequency within viewshed: Abundant (&gt;500).",IF(AA1004="Common","Estimated frequency within viewshed: Common (101-500).",IF(AA1004="Frequent","Estimated frequency within viewshed: Frequent (11-100).",IF(AA1004="Occasional","Estimated frequency within viewshed: Occasional (6-10).",IF(AA1004="Rare","Estimated frequency within viewshed: Rare (1-5).","")))))</f>
        <v/>
      </c>
      <c r="BR1004" s="41" t="str">
        <f>IF(B1004&lt;&gt;"",B1004&amp;". ","")</f>
        <v/>
      </c>
      <c r="BS1004" s="41" t="str">
        <f>IF(M1004="Same individual","Tissue sample collected.",IF(M1004="Same population","Tissue sample collected from another individual in the same population.",""))</f>
        <v/>
      </c>
      <c r="BT1004" s="41" t="str">
        <f>IF(R1004&lt;&gt;"","Seed sample collected from "&amp;R1004&amp;" plants within the same population.","")</f>
        <v/>
      </c>
      <c r="BU1004" s="41" t="str">
        <f>IF(AB1004&lt;&gt;"",AB1004&amp;". ","")</f>
        <v/>
      </c>
      <c r="BV1004" s="41" t="str">
        <f>IF(AE1004&lt;&gt;"","Landowner: "&amp;AE1004&amp;".","")</f>
        <v/>
      </c>
      <c r="BW1004" s="41" t="str">
        <f>IF(AF1004&lt;&gt;"","Element Occurrence ID: "&amp;AF1004&amp;".","")</f>
        <v/>
      </c>
      <c r="BX1004" s="41" t="str">
        <f t="shared" si="167"/>
        <v/>
      </c>
      <c r="BY1004" t="str">
        <f t="shared" si="168"/>
        <v/>
      </c>
      <c r="BZ1004" s="41" t="str">
        <f t="shared" si="169"/>
        <v/>
      </c>
      <c r="CA1004" t="str">
        <f t="shared" si="170"/>
        <v/>
      </c>
      <c r="CB1004" s="41" t="str">
        <f>IF(AU1004&lt;&gt;"","Area immediately surrounding specimen: "&amp;AU1004&amp;".","")</f>
        <v/>
      </c>
      <c r="CC1004" s="41" t="str">
        <f>IF(T1004&lt;&gt;"","Habit: "&amp;T1004&amp;".","")</f>
        <v/>
      </c>
      <c r="CD1004" s="41" t="str">
        <f>IF(U1004&lt;&gt;"","Life history habit: "&amp;U1004&amp;".","")</f>
        <v/>
      </c>
      <c r="CE1004" s="41" t="str">
        <f>IF(V1004&lt;&gt;"","Graminoid habit: "&amp;V1004&amp;".","")</f>
        <v/>
      </c>
      <c r="CF1004" s="41" t="str">
        <f>IF(W1004&lt;&gt;"","Flower color: "&amp;W1004&amp;".","")</f>
        <v/>
      </c>
      <c r="CG1004" s="41" t="str">
        <f>IF(X1004&lt;&gt;"","Height in centimeters: "&amp;X1004&amp;".","")</f>
        <v/>
      </c>
      <c r="CH1004" s="41" t="str">
        <f>IF(Y1004&lt;&gt;"",Y1004&amp;".","")</f>
        <v/>
      </c>
      <c r="CI1004" s="41" t="str">
        <f t="shared" si="171"/>
        <v/>
      </c>
      <c r="CJ1004" t="str">
        <f t="shared" si="172"/>
        <v/>
      </c>
      <c r="CK1004" s="41" t="str">
        <f>IF(T1004&lt;&gt;"","''habit'':"&amp;"''"&amp;T1004&amp;"'',","")</f>
        <v/>
      </c>
      <c r="CL1004" s="41" t="str">
        <f>IF(U1004&lt;&gt;"","''life cycle habit'':"&amp;"''"&amp;U1004&amp;"'',","")</f>
        <v/>
      </c>
      <c r="CM1004" s="41" t="str">
        <f>IF(V1004&lt;&gt;"","''graminoidHabit'':"&amp;"''"&amp;V1004&amp;"'',","")</f>
        <v/>
      </c>
      <c r="CN1004" s="41" t="str">
        <f>IF(W1004&lt;&gt;"","''flower color'':"&amp;"''"&amp;W1004&amp;"'',","")</f>
        <v/>
      </c>
      <c r="CO1004" s="41" t="str">
        <f>IF(X1004&lt;&gt;"","''heightInCentimeters'':"&amp;X1004&amp;",","")</f>
        <v/>
      </c>
      <c r="CP1004" s="41" t="str">
        <f>IF(Y1004&lt;&gt;"",Y1004,"")</f>
        <v/>
      </c>
      <c r="CQ1004" s="41" t="str">
        <f t="shared" si="173"/>
        <v/>
      </c>
      <c r="CR1004" s="42" t="str">
        <f t="shared" si="174"/>
        <v/>
      </c>
      <c r="CS1004" t="str">
        <f t="shared" si="175"/>
        <v/>
      </c>
      <c r="CT1004" t="str">
        <f>IF(L1004="Y","tissue","")</f>
        <v/>
      </c>
      <c r="CU1004" t="str">
        <f>IF(L1004="Y","in collection","")</f>
        <v/>
      </c>
      <c r="CV1004" t="str">
        <f>IF(L1004="Y","dessicated","")</f>
        <v/>
      </c>
    </row>
    <row r="1005" spans="1:100" ht="16.5" x14ac:dyDescent="0.3">
      <c r="A1005" s="7"/>
      <c r="B1005" s="19"/>
      <c r="C1005" s="19"/>
      <c r="D1005" s="19"/>
      <c r="E1005" s="19"/>
      <c r="F1005" s="19"/>
      <c r="G1005" s="10"/>
      <c r="H1005" s="14"/>
      <c r="I1005" s="19"/>
      <c r="J1005" s="19"/>
      <c r="K1005" s="10"/>
      <c r="L1005" s="19"/>
      <c r="M1005" s="19"/>
      <c r="N1005" s="19"/>
      <c r="O1005" s="19"/>
      <c r="P1005" s="19"/>
      <c r="Q1005" s="24"/>
      <c r="R1005" s="14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19"/>
      <c r="AH1005" s="19"/>
      <c r="AI1005" s="19"/>
      <c r="AJ1005" s="19"/>
      <c r="AK1005" s="29"/>
      <c r="AL1005" s="29"/>
      <c r="AM1005" s="7"/>
      <c r="AN1005" s="7"/>
      <c r="AO1005" s="7"/>
      <c r="AP1005" s="19"/>
      <c r="AQ1005" s="19"/>
      <c r="AR1005" s="19"/>
      <c r="AS1005" s="14"/>
      <c r="AT1005" s="19"/>
      <c r="AU1005" s="19"/>
      <c r="AV1005" s="19"/>
      <c r="AW1005" s="14"/>
      <c r="AX1005" s="19"/>
      <c r="AY1005" s="19"/>
      <c r="AZ1005" s="19"/>
      <c r="BA1005" s="19"/>
      <c r="BB1005" s="19"/>
      <c r="BC1005" s="19"/>
      <c r="BD1005" s="19"/>
      <c r="BE1005" s="19"/>
      <c r="BF1005" s="14"/>
      <c r="BG1005" s="35" t="str">
        <f>IF(BB1005&lt;&gt;"","&lt;a href='https://www.inaturalist.org/observations/"&amp;BB1005&amp;" 'target='_blank' style='color: blue'&gt;iNaturalist Record: "&amp;BB1005&amp;"&lt;/a&gt; ","")</f>
        <v/>
      </c>
      <c r="BH1005" s="36" t="str">
        <f>IF(AT1005&lt;&gt;"",AT1005&amp;". ","")</f>
        <v/>
      </c>
      <c r="BI1005" s="36" t="str">
        <f>IF(AV1005&lt;&gt;"","Land use/disturbance history: "&amp;AV1005&amp;". ","")</f>
        <v/>
      </c>
      <c r="BJ1005" s="36" t="str">
        <f>IF(AW1005&lt;&gt;"","Slope in degrees: "&amp;AW1005&amp;". ","")</f>
        <v/>
      </c>
      <c r="BK1005" s="36" t="str">
        <f>IF(AX1005&lt;&gt;"","Slope aspect: "&amp;AX1005&amp;". ","")</f>
        <v/>
      </c>
      <c r="BL1005" s="36" t="str">
        <f>IF(AY1005&lt;&gt;"","Soil description: "&amp;AY1005&amp;". ","")</f>
        <v/>
      </c>
      <c r="BM1005" s="36" t="str">
        <f>IF(BA1005&lt;&gt;"","Terrain: "&amp;BA1005&amp;". ","")</f>
        <v/>
      </c>
      <c r="BN1005" s="36" t="str">
        <f t="shared" si="165"/>
        <v/>
      </c>
      <c r="BO1005" t="str">
        <f t="shared" si="166"/>
        <v/>
      </c>
      <c r="BP1005" t="str">
        <f>IF(BD1005&lt;&gt;"","Permit: "&amp;BD1005,"")</f>
        <v/>
      </c>
      <c r="BQ1005" s="41" t="str">
        <f>IF(AA1005="Abundant","Estimated frequency within viewshed: Abundant (&gt;500).",IF(AA1005="Common","Estimated frequency within viewshed: Common (101-500).",IF(AA1005="Frequent","Estimated frequency within viewshed: Frequent (11-100).",IF(AA1005="Occasional","Estimated frequency within viewshed: Occasional (6-10).",IF(AA1005="Rare","Estimated frequency within viewshed: Rare (1-5).","")))))</f>
        <v/>
      </c>
      <c r="BR1005" s="41" t="str">
        <f>IF(B1005&lt;&gt;"",B1005&amp;". ","")</f>
        <v/>
      </c>
      <c r="BS1005" s="41" t="str">
        <f>IF(M1005="Same individual","Tissue sample collected.",IF(M1005="Same population","Tissue sample collected from another individual in the same population.",""))</f>
        <v/>
      </c>
      <c r="BT1005" s="41" t="str">
        <f>IF(R1005&lt;&gt;"","Seed sample collected from "&amp;R1005&amp;" plants within the same population.","")</f>
        <v/>
      </c>
      <c r="BU1005" s="41" t="str">
        <f>IF(AB1005&lt;&gt;"",AB1005&amp;". ","")</f>
        <v/>
      </c>
      <c r="BV1005" s="41" t="str">
        <f>IF(AE1005&lt;&gt;"","Landowner: "&amp;AE1005&amp;".","")</f>
        <v/>
      </c>
      <c r="BW1005" s="41" t="str">
        <f>IF(AF1005&lt;&gt;"","Element Occurrence ID: "&amp;AF1005&amp;".","")</f>
        <v/>
      </c>
      <c r="BX1005" s="41" t="str">
        <f t="shared" si="167"/>
        <v/>
      </c>
      <c r="BY1005" t="str">
        <f t="shared" si="168"/>
        <v/>
      </c>
      <c r="BZ1005" s="41" t="str">
        <f t="shared" si="169"/>
        <v/>
      </c>
      <c r="CA1005" t="str">
        <f t="shared" si="170"/>
        <v/>
      </c>
      <c r="CB1005" s="41" t="str">
        <f>IF(AU1005&lt;&gt;"","Area immediately surrounding specimen: "&amp;AU1005&amp;".","")</f>
        <v/>
      </c>
      <c r="CC1005" s="41" t="str">
        <f>IF(T1005&lt;&gt;"","Habit: "&amp;T1005&amp;".","")</f>
        <v/>
      </c>
      <c r="CD1005" s="41" t="str">
        <f>IF(U1005&lt;&gt;"","Life history habit: "&amp;U1005&amp;".","")</f>
        <v/>
      </c>
      <c r="CE1005" s="41" t="str">
        <f>IF(V1005&lt;&gt;"","Graminoid habit: "&amp;V1005&amp;".","")</f>
        <v/>
      </c>
      <c r="CF1005" s="41" t="str">
        <f>IF(W1005&lt;&gt;"","Flower color: "&amp;W1005&amp;".","")</f>
        <v/>
      </c>
      <c r="CG1005" s="41" t="str">
        <f>IF(X1005&lt;&gt;"","Height in centimeters: "&amp;X1005&amp;".","")</f>
        <v/>
      </c>
      <c r="CH1005" s="41" t="str">
        <f>IF(Y1005&lt;&gt;"",Y1005&amp;".","")</f>
        <v/>
      </c>
      <c r="CI1005" s="41" t="str">
        <f t="shared" si="171"/>
        <v/>
      </c>
      <c r="CJ1005" t="str">
        <f t="shared" si="172"/>
        <v/>
      </c>
      <c r="CK1005" s="41" t="str">
        <f>IF(T1005&lt;&gt;"","''habit'':"&amp;"''"&amp;T1005&amp;"'',","")</f>
        <v/>
      </c>
      <c r="CL1005" s="41" t="str">
        <f>IF(U1005&lt;&gt;"","''life cycle habit'':"&amp;"''"&amp;U1005&amp;"'',","")</f>
        <v/>
      </c>
      <c r="CM1005" s="41" t="str">
        <f>IF(V1005&lt;&gt;"","''graminoidHabit'':"&amp;"''"&amp;V1005&amp;"'',","")</f>
        <v/>
      </c>
      <c r="CN1005" s="41" t="str">
        <f>IF(W1005&lt;&gt;"","''flower color'':"&amp;"''"&amp;W1005&amp;"'',","")</f>
        <v/>
      </c>
      <c r="CO1005" s="41" t="str">
        <f>IF(X1005&lt;&gt;"","''heightInCentimeters'':"&amp;X1005&amp;",","")</f>
        <v/>
      </c>
      <c r="CP1005" s="41" t="str">
        <f>IF(Y1005&lt;&gt;"",Y1005,"")</f>
        <v/>
      </c>
      <c r="CQ1005" s="41" t="str">
        <f t="shared" si="173"/>
        <v/>
      </c>
      <c r="CR1005" s="42" t="str">
        <f t="shared" si="174"/>
        <v/>
      </c>
      <c r="CS1005" t="str">
        <f t="shared" si="175"/>
        <v/>
      </c>
      <c r="CT1005" t="str">
        <f>IF(L1005="Y","tissue","")</f>
        <v/>
      </c>
      <c r="CU1005" t="str">
        <f>IF(L1005="Y","in collection","")</f>
        <v/>
      </c>
      <c r="CV1005" t="str">
        <f>IF(L1005="Y","dessicated","")</f>
        <v/>
      </c>
    </row>
    <row r="1006" spans="1:100" ht="16.5" x14ac:dyDescent="0.3">
      <c r="A1006" s="7"/>
      <c r="B1006" s="19"/>
      <c r="C1006" s="19"/>
      <c r="D1006" s="19"/>
      <c r="E1006" s="19"/>
      <c r="F1006" s="19"/>
      <c r="G1006" s="10"/>
      <c r="H1006" s="14"/>
      <c r="I1006" s="19"/>
      <c r="J1006" s="19"/>
      <c r="K1006" s="10"/>
      <c r="L1006" s="19"/>
      <c r="M1006" s="19"/>
      <c r="N1006" s="19"/>
      <c r="O1006" s="19"/>
      <c r="P1006" s="19"/>
      <c r="Q1006" s="24"/>
      <c r="R1006" s="14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  <c r="AK1006" s="29"/>
      <c r="AL1006" s="29"/>
      <c r="AM1006" s="7"/>
      <c r="AN1006" s="7"/>
      <c r="AO1006" s="7"/>
      <c r="AP1006" s="19"/>
      <c r="AQ1006" s="19"/>
      <c r="AR1006" s="19"/>
      <c r="AS1006" s="14"/>
      <c r="AT1006" s="19"/>
      <c r="AU1006" s="19"/>
      <c r="AV1006" s="19"/>
      <c r="AW1006" s="14"/>
      <c r="AX1006" s="19"/>
      <c r="AY1006" s="19"/>
      <c r="AZ1006" s="19"/>
      <c r="BA1006" s="19"/>
      <c r="BB1006" s="19"/>
      <c r="BC1006" s="19"/>
      <c r="BD1006" s="19"/>
      <c r="BE1006" s="19"/>
      <c r="BF1006" s="14"/>
      <c r="BG1006" s="35" t="str">
        <f>IF(BB1006&lt;&gt;"","&lt;a href='https://www.inaturalist.org/observations/"&amp;BB1006&amp;" 'target='_blank' style='color: blue'&gt;iNaturalist Record: "&amp;BB1006&amp;"&lt;/a&gt; ","")</f>
        <v/>
      </c>
      <c r="BH1006" s="36" t="str">
        <f>IF(AT1006&lt;&gt;"",AT1006&amp;". ","")</f>
        <v/>
      </c>
      <c r="BI1006" s="36" t="str">
        <f>IF(AV1006&lt;&gt;"","Land use/disturbance history: "&amp;AV1006&amp;". ","")</f>
        <v/>
      </c>
      <c r="BJ1006" s="36" t="str">
        <f>IF(AW1006&lt;&gt;"","Slope in degrees: "&amp;AW1006&amp;". ","")</f>
        <v/>
      </c>
      <c r="BK1006" s="36" t="str">
        <f>IF(AX1006&lt;&gt;"","Slope aspect: "&amp;AX1006&amp;". ","")</f>
        <v/>
      </c>
      <c r="BL1006" s="36" t="str">
        <f>IF(AY1006&lt;&gt;"","Soil description: "&amp;AY1006&amp;". ","")</f>
        <v/>
      </c>
      <c r="BM1006" s="36" t="str">
        <f>IF(BA1006&lt;&gt;"","Terrain: "&amp;BA1006&amp;". ","")</f>
        <v/>
      </c>
      <c r="BN1006" s="36" t="str">
        <f t="shared" si="165"/>
        <v/>
      </c>
      <c r="BO1006" t="str">
        <f t="shared" si="166"/>
        <v/>
      </c>
      <c r="BP1006" t="str">
        <f>IF(BD1006&lt;&gt;"","Permit: "&amp;BD1006,"")</f>
        <v/>
      </c>
      <c r="BQ1006" s="41" t="str">
        <f>IF(AA1006="Abundant","Estimated frequency within viewshed: Abundant (&gt;500).",IF(AA1006="Common","Estimated frequency within viewshed: Common (101-500).",IF(AA1006="Frequent","Estimated frequency within viewshed: Frequent (11-100).",IF(AA1006="Occasional","Estimated frequency within viewshed: Occasional (6-10).",IF(AA1006="Rare","Estimated frequency within viewshed: Rare (1-5).","")))))</f>
        <v/>
      </c>
      <c r="BR1006" s="41" t="str">
        <f>IF(B1006&lt;&gt;"",B1006&amp;". ","")</f>
        <v/>
      </c>
      <c r="BS1006" s="41" t="str">
        <f>IF(M1006="Same individual","Tissue sample collected.",IF(M1006="Same population","Tissue sample collected from another individual in the same population.",""))</f>
        <v/>
      </c>
      <c r="BT1006" s="41" t="str">
        <f>IF(R1006&lt;&gt;"","Seed sample collected from "&amp;R1006&amp;" plants within the same population.","")</f>
        <v/>
      </c>
      <c r="BU1006" s="41" t="str">
        <f>IF(AB1006&lt;&gt;"",AB1006&amp;". ","")</f>
        <v/>
      </c>
      <c r="BV1006" s="41" t="str">
        <f>IF(AE1006&lt;&gt;"","Landowner: "&amp;AE1006&amp;".","")</f>
        <v/>
      </c>
      <c r="BW1006" s="41" t="str">
        <f>IF(AF1006&lt;&gt;"","Element Occurrence ID: "&amp;AF1006&amp;".","")</f>
        <v/>
      </c>
      <c r="BX1006" s="41" t="str">
        <f t="shared" si="167"/>
        <v/>
      </c>
      <c r="BY1006" t="str">
        <f t="shared" si="168"/>
        <v/>
      </c>
      <c r="BZ1006" s="41" t="str">
        <f t="shared" si="169"/>
        <v/>
      </c>
      <c r="CA1006" t="str">
        <f t="shared" si="170"/>
        <v/>
      </c>
      <c r="CB1006" s="41" t="str">
        <f>IF(AU1006&lt;&gt;"","Area immediately surrounding specimen: "&amp;AU1006&amp;".","")</f>
        <v/>
      </c>
      <c r="CC1006" s="41" t="str">
        <f>IF(T1006&lt;&gt;"","Habit: "&amp;T1006&amp;".","")</f>
        <v/>
      </c>
      <c r="CD1006" s="41" t="str">
        <f>IF(U1006&lt;&gt;"","Life history habit: "&amp;U1006&amp;".","")</f>
        <v/>
      </c>
      <c r="CE1006" s="41" t="str">
        <f>IF(V1006&lt;&gt;"","Graminoid habit: "&amp;V1006&amp;".","")</f>
        <v/>
      </c>
      <c r="CF1006" s="41" t="str">
        <f>IF(W1006&lt;&gt;"","Flower color: "&amp;W1006&amp;".","")</f>
        <v/>
      </c>
      <c r="CG1006" s="41" t="str">
        <f>IF(X1006&lt;&gt;"","Height in centimeters: "&amp;X1006&amp;".","")</f>
        <v/>
      </c>
      <c r="CH1006" s="41" t="str">
        <f>IF(Y1006&lt;&gt;"",Y1006&amp;".","")</f>
        <v/>
      </c>
      <c r="CI1006" s="41" t="str">
        <f t="shared" si="171"/>
        <v/>
      </c>
      <c r="CJ1006" t="str">
        <f t="shared" si="172"/>
        <v/>
      </c>
      <c r="CK1006" s="41" t="str">
        <f>IF(T1006&lt;&gt;"","''habit'':"&amp;"''"&amp;T1006&amp;"'',","")</f>
        <v/>
      </c>
      <c r="CL1006" s="41" t="str">
        <f>IF(U1006&lt;&gt;"","''life cycle habit'':"&amp;"''"&amp;U1006&amp;"'',","")</f>
        <v/>
      </c>
      <c r="CM1006" s="41" t="str">
        <f>IF(V1006&lt;&gt;"","''graminoidHabit'':"&amp;"''"&amp;V1006&amp;"'',","")</f>
        <v/>
      </c>
      <c r="CN1006" s="41" t="str">
        <f>IF(W1006&lt;&gt;"","''flower color'':"&amp;"''"&amp;W1006&amp;"'',","")</f>
        <v/>
      </c>
      <c r="CO1006" s="41" t="str">
        <f>IF(X1006&lt;&gt;"","''heightInCentimeters'':"&amp;X1006&amp;",","")</f>
        <v/>
      </c>
      <c r="CP1006" s="41" t="str">
        <f>IF(Y1006&lt;&gt;"",Y1006,"")</f>
        <v/>
      </c>
      <c r="CQ1006" s="41" t="str">
        <f t="shared" si="173"/>
        <v/>
      </c>
      <c r="CR1006" s="42" t="str">
        <f t="shared" si="174"/>
        <v/>
      </c>
      <c r="CS1006" t="str">
        <f t="shared" si="175"/>
        <v/>
      </c>
      <c r="CT1006" t="str">
        <f>IF(L1006="Y","tissue","")</f>
        <v/>
      </c>
      <c r="CU1006" t="str">
        <f>IF(L1006="Y","in collection","")</f>
        <v/>
      </c>
      <c r="CV1006" t="str">
        <f>IF(L1006="Y","dessicated","")</f>
        <v/>
      </c>
    </row>
    <row r="1007" spans="1:100" ht="16.5" x14ac:dyDescent="0.3">
      <c r="A1007" s="7"/>
      <c r="B1007" s="19"/>
      <c r="C1007" s="19"/>
      <c r="D1007" s="19"/>
      <c r="E1007" s="19"/>
      <c r="F1007" s="19"/>
      <c r="G1007" s="10"/>
      <c r="H1007" s="14"/>
      <c r="I1007" s="19"/>
      <c r="J1007" s="19"/>
      <c r="K1007" s="10"/>
      <c r="L1007" s="19"/>
      <c r="M1007" s="19"/>
      <c r="N1007" s="19"/>
      <c r="O1007" s="19"/>
      <c r="P1007" s="19"/>
      <c r="Q1007" s="24"/>
      <c r="R1007" s="14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  <c r="AK1007" s="29"/>
      <c r="AL1007" s="29"/>
      <c r="AM1007" s="7"/>
      <c r="AN1007" s="7"/>
      <c r="AO1007" s="7"/>
      <c r="AP1007" s="19"/>
      <c r="AQ1007" s="19"/>
      <c r="AR1007" s="19"/>
      <c r="AS1007" s="14"/>
      <c r="AT1007" s="19"/>
      <c r="AU1007" s="19"/>
      <c r="AV1007" s="19"/>
      <c r="AW1007" s="14"/>
      <c r="AX1007" s="19"/>
      <c r="AY1007" s="19"/>
      <c r="AZ1007" s="19"/>
      <c r="BA1007" s="19"/>
      <c r="BB1007" s="19"/>
      <c r="BC1007" s="19"/>
      <c r="BD1007" s="19"/>
      <c r="BE1007" s="19"/>
      <c r="BF1007" s="14"/>
      <c r="BG1007" s="35" t="str">
        <f>IF(BB1007&lt;&gt;"","&lt;a href='https://www.inaturalist.org/observations/"&amp;BB1007&amp;" 'target='_blank' style='color: blue'&gt;iNaturalist Record: "&amp;BB1007&amp;"&lt;/a&gt; ","")</f>
        <v/>
      </c>
      <c r="BH1007" s="36" t="str">
        <f>IF(AT1007&lt;&gt;"",AT1007&amp;". ","")</f>
        <v/>
      </c>
      <c r="BI1007" s="36" t="str">
        <f>IF(AV1007&lt;&gt;"","Land use/disturbance history: "&amp;AV1007&amp;". ","")</f>
        <v/>
      </c>
      <c r="BJ1007" s="36" t="str">
        <f>IF(AW1007&lt;&gt;"","Slope in degrees: "&amp;AW1007&amp;". ","")</f>
        <v/>
      </c>
      <c r="BK1007" s="36" t="str">
        <f>IF(AX1007&lt;&gt;"","Slope aspect: "&amp;AX1007&amp;". ","")</f>
        <v/>
      </c>
      <c r="BL1007" s="36" t="str">
        <f>IF(AY1007&lt;&gt;"","Soil description: "&amp;AY1007&amp;". ","")</f>
        <v/>
      </c>
      <c r="BM1007" s="36" t="str">
        <f>IF(BA1007&lt;&gt;"","Terrain: "&amp;BA1007&amp;". ","")</f>
        <v/>
      </c>
      <c r="BN1007" s="36" t="str">
        <f t="shared" si="165"/>
        <v/>
      </c>
      <c r="BO1007" t="str">
        <f t="shared" si="166"/>
        <v/>
      </c>
      <c r="BP1007" t="str">
        <f>IF(BD1007&lt;&gt;"","Permit: "&amp;BD1007,"")</f>
        <v/>
      </c>
      <c r="BQ1007" s="41" t="str">
        <f>IF(AA1007="Abundant","Estimated frequency within viewshed: Abundant (&gt;500).",IF(AA1007="Common","Estimated frequency within viewshed: Common (101-500).",IF(AA1007="Frequent","Estimated frequency within viewshed: Frequent (11-100).",IF(AA1007="Occasional","Estimated frequency within viewshed: Occasional (6-10).",IF(AA1007="Rare","Estimated frequency within viewshed: Rare (1-5).","")))))</f>
        <v/>
      </c>
      <c r="BR1007" s="41" t="str">
        <f>IF(B1007&lt;&gt;"",B1007&amp;". ","")</f>
        <v/>
      </c>
      <c r="BS1007" s="41" t="str">
        <f>IF(M1007="Same individual","Tissue sample collected.",IF(M1007="Same population","Tissue sample collected from another individual in the same population.",""))</f>
        <v/>
      </c>
      <c r="BT1007" s="41" t="str">
        <f>IF(R1007&lt;&gt;"","Seed sample collected from "&amp;R1007&amp;" plants within the same population.","")</f>
        <v/>
      </c>
      <c r="BU1007" s="41" t="str">
        <f>IF(AB1007&lt;&gt;"",AB1007&amp;". ","")</f>
        <v/>
      </c>
      <c r="BV1007" s="41" t="str">
        <f>IF(AE1007&lt;&gt;"","Landowner: "&amp;AE1007&amp;".","")</f>
        <v/>
      </c>
      <c r="BW1007" s="41" t="str">
        <f>IF(AF1007&lt;&gt;"","Element Occurrence ID: "&amp;AF1007&amp;".","")</f>
        <v/>
      </c>
      <c r="BX1007" s="41" t="str">
        <f t="shared" si="167"/>
        <v/>
      </c>
      <c r="BY1007" t="str">
        <f t="shared" si="168"/>
        <v/>
      </c>
      <c r="BZ1007" s="41" t="str">
        <f t="shared" si="169"/>
        <v/>
      </c>
      <c r="CA1007" t="str">
        <f t="shared" si="170"/>
        <v/>
      </c>
      <c r="CB1007" s="41" t="str">
        <f>IF(AU1007&lt;&gt;"","Area immediately surrounding specimen: "&amp;AU1007&amp;".","")</f>
        <v/>
      </c>
      <c r="CC1007" s="41" t="str">
        <f>IF(T1007&lt;&gt;"","Habit: "&amp;T1007&amp;".","")</f>
        <v/>
      </c>
      <c r="CD1007" s="41" t="str">
        <f>IF(U1007&lt;&gt;"","Life history habit: "&amp;U1007&amp;".","")</f>
        <v/>
      </c>
      <c r="CE1007" s="41" t="str">
        <f>IF(V1007&lt;&gt;"","Graminoid habit: "&amp;V1007&amp;".","")</f>
        <v/>
      </c>
      <c r="CF1007" s="41" t="str">
        <f>IF(W1007&lt;&gt;"","Flower color: "&amp;W1007&amp;".","")</f>
        <v/>
      </c>
      <c r="CG1007" s="41" t="str">
        <f>IF(X1007&lt;&gt;"","Height in centimeters: "&amp;X1007&amp;".","")</f>
        <v/>
      </c>
      <c r="CH1007" s="41" t="str">
        <f>IF(Y1007&lt;&gt;"",Y1007&amp;".","")</f>
        <v/>
      </c>
      <c r="CI1007" s="41" t="str">
        <f t="shared" si="171"/>
        <v/>
      </c>
      <c r="CJ1007" t="str">
        <f t="shared" si="172"/>
        <v/>
      </c>
      <c r="CK1007" s="41" t="str">
        <f>IF(T1007&lt;&gt;"","''habit'':"&amp;"''"&amp;T1007&amp;"'',","")</f>
        <v/>
      </c>
      <c r="CL1007" s="41" t="str">
        <f>IF(U1007&lt;&gt;"","''life cycle habit'':"&amp;"''"&amp;U1007&amp;"'',","")</f>
        <v/>
      </c>
      <c r="CM1007" s="41" t="str">
        <f>IF(V1007&lt;&gt;"","''graminoidHabit'':"&amp;"''"&amp;V1007&amp;"'',","")</f>
        <v/>
      </c>
      <c r="CN1007" s="41" t="str">
        <f>IF(W1007&lt;&gt;"","''flower color'':"&amp;"''"&amp;W1007&amp;"'',","")</f>
        <v/>
      </c>
      <c r="CO1007" s="41" t="str">
        <f>IF(X1007&lt;&gt;"","''heightInCentimeters'':"&amp;X1007&amp;",","")</f>
        <v/>
      </c>
      <c r="CP1007" s="41" t="str">
        <f>IF(Y1007&lt;&gt;"",Y1007,"")</f>
        <v/>
      </c>
      <c r="CQ1007" s="41" t="str">
        <f t="shared" si="173"/>
        <v/>
      </c>
      <c r="CR1007" s="42" t="str">
        <f t="shared" si="174"/>
        <v/>
      </c>
      <c r="CS1007" t="str">
        <f t="shared" si="175"/>
        <v/>
      </c>
      <c r="CT1007" t="str">
        <f>IF(L1007="Y","tissue","")</f>
        <v/>
      </c>
      <c r="CU1007" t="str">
        <f>IF(L1007="Y","in collection","")</f>
        <v/>
      </c>
      <c r="CV1007" t="str">
        <f>IF(L1007="Y","dessicated","")</f>
        <v/>
      </c>
    </row>
    <row r="1008" spans="1:100" ht="16.5" x14ac:dyDescent="0.3">
      <c r="A1008" s="7"/>
      <c r="B1008" s="19"/>
      <c r="C1008" s="19"/>
      <c r="D1008" s="19"/>
      <c r="E1008" s="19"/>
      <c r="F1008" s="19"/>
      <c r="G1008" s="10"/>
      <c r="H1008" s="14"/>
      <c r="I1008" s="19"/>
      <c r="J1008" s="19"/>
      <c r="K1008" s="10"/>
      <c r="L1008" s="19"/>
      <c r="M1008" s="19"/>
      <c r="N1008" s="19"/>
      <c r="O1008" s="19"/>
      <c r="P1008" s="19"/>
      <c r="Q1008" s="24"/>
      <c r="R1008" s="14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19"/>
      <c r="AH1008" s="19"/>
      <c r="AI1008" s="19"/>
      <c r="AJ1008" s="19"/>
      <c r="AK1008" s="29"/>
      <c r="AL1008" s="29"/>
      <c r="AM1008" s="7"/>
      <c r="AN1008" s="7"/>
      <c r="AO1008" s="7"/>
      <c r="AP1008" s="19"/>
      <c r="AQ1008" s="19"/>
      <c r="AR1008" s="19"/>
      <c r="AS1008" s="14"/>
      <c r="AT1008" s="19"/>
      <c r="AU1008" s="19"/>
      <c r="AV1008" s="19"/>
      <c r="AW1008" s="14"/>
      <c r="AX1008" s="19"/>
      <c r="AY1008" s="19"/>
      <c r="AZ1008" s="19"/>
      <c r="BA1008" s="19"/>
      <c r="BB1008" s="19"/>
      <c r="BC1008" s="19"/>
      <c r="BD1008" s="19"/>
      <c r="BE1008" s="19"/>
      <c r="BF1008" s="14"/>
      <c r="BG1008" s="35" t="str">
        <f>IF(BB1008&lt;&gt;"","&lt;a href='https://www.inaturalist.org/observations/"&amp;BB1008&amp;" 'target='_blank' style='color: blue'&gt;iNaturalist Record: "&amp;BB1008&amp;"&lt;/a&gt; ","")</f>
        <v/>
      </c>
      <c r="BH1008" s="36" t="str">
        <f>IF(AT1008&lt;&gt;"",AT1008&amp;". ","")</f>
        <v/>
      </c>
      <c r="BI1008" s="36" t="str">
        <f>IF(AV1008&lt;&gt;"","Land use/disturbance history: "&amp;AV1008&amp;". ","")</f>
        <v/>
      </c>
      <c r="BJ1008" s="36" t="str">
        <f>IF(AW1008&lt;&gt;"","Slope in degrees: "&amp;AW1008&amp;". ","")</f>
        <v/>
      </c>
      <c r="BK1008" s="36" t="str">
        <f>IF(AX1008&lt;&gt;"","Slope aspect: "&amp;AX1008&amp;". ","")</f>
        <v/>
      </c>
      <c r="BL1008" s="36" t="str">
        <f>IF(AY1008&lt;&gt;"","Soil description: "&amp;AY1008&amp;". ","")</f>
        <v/>
      </c>
      <c r="BM1008" s="36" t="str">
        <f>IF(BA1008&lt;&gt;"","Terrain: "&amp;BA1008&amp;". ","")</f>
        <v/>
      </c>
      <c r="BN1008" s="36" t="str">
        <f t="shared" si="165"/>
        <v/>
      </c>
      <c r="BO1008" t="str">
        <f t="shared" si="166"/>
        <v/>
      </c>
      <c r="BP1008" t="str">
        <f>IF(BD1008&lt;&gt;"","Permit: "&amp;BD1008,"")</f>
        <v/>
      </c>
      <c r="BQ1008" s="41" t="str">
        <f>IF(AA1008="Abundant","Estimated frequency within viewshed: Abundant (&gt;500).",IF(AA1008="Common","Estimated frequency within viewshed: Common (101-500).",IF(AA1008="Frequent","Estimated frequency within viewshed: Frequent (11-100).",IF(AA1008="Occasional","Estimated frequency within viewshed: Occasional (6-10).",IF(AA1008="Rare","Estimated frequency within viewshed: Rare (1-5).","")))))</f>
        <v/>
      </c>
      <c r="BR1008" s="41" t="str">
        <f>IF(B1008&lt;&gt;"",B1008&amp;". ","")</f>
        <v/>
      </c>
      <c r="BS1008" s="41" t="str">
        <f>IF(M1008="Same individual","Tissue sample collected.",IF(M1008="Same population","Tissue sample collected from another individual in the same population.",""))</f>
        <v/>
      </c>
      <c r="BT1008" s="41" t="str">
        <f>IF(R1008&lt;&gt;"","Seed sample collected from "&amp;R1008&amp;" plants within the same population.","")</f>
        <v/>
      </c>
      <c r="BU1008" s="41" t="str">
        <f>IF(AB1008&lt;&gt;"",AB1008&amp;". ","")</f>
        <v/>
      </c>
      <c r="BV1008" s="41" t="str">
        <f>IF(AE1008&lt;&gt;"","Landowner: "&amp;AE1008&amp;".","")</f>
        <v/>
      </c>
      <c r="BW1008" s="41" t="str">
        <f>IF(AF1008&lt;&gt;"","Element Occurrence ID: "&amp;AF1008&amp;".","")</f>
        <v/>
      </c>
      <c r="BX1008" s="41" t="str">
        <f t="shared" si="167"/>
        <v/>
      </c>
      <c r="BY1008" t="str">
        <f t="shared" si="168"/>
        <v/>
      </c>
      <c r="BZ1008" s="41" t="str">
        <f t="shared" si="169"/>
        <v/>
      </c>
      <c r="CA1008" t="str">
        <f t="shared" si="170"/>
        <v/>
      </c>
      <c r="CB1008" s="41" t="str">
        <f>IF(AU1008&lt;&gt;"","Area immediately surrounding specimen: "&amp;AU1008&amp;".","")</f>
        <v/>
      </c>
      <c r="CC1008" s="41" t="str">
        <f>IF(T1008&lt;&gt;"","Habit: "&amp;T1008&amp;".","")</f>
        <v/>
      </c>
      <c r="CD1008" s="41" t="str">
        <f>IF(U1008&lt;&gt;"","Life history habit: "&amp;U1008&amp;".","")</f>
        <v/>
      </c>
      <c r="CE1008" s="41" t="str">
        <f>IF(V1008&lt;&gt;"","Graminoid habit: "&amp;V1008&amp;".","")</f>
        <v/>
      </c>
      <c r="CF1008" s="41" t="str">
        <f>IF(W1008&lt;&gt;"","Flower color: "&amp;W1008&amp;".","")</f>
        <v/>
      </c>
      <c r="CG1008" s="41" t="str">
        <f>IF(X1008&lt;&gt;"","Height in centimeters: "&amp;X1008&amp;".","")</f>
        <v/>
      </c>
      <c r="CH1008" s="41" t="str">
        <f>IF(Y1008&lt;&gt;"",Y1008&amp;".","")</f>
        <v/>
      </c>
      <c r="CI1008" s="41" t="str">
        <f t="shared" si="171"/>
        <v/>
      </c>
      <c r="CJ1008" t="str">
        <f t="shared" si="172"/>
        <v/>
      </c>
      <c r="CK1008" s="41" t="str">
        <f>IF(T1008&lt;&gt;"","''habit'':"&amp;"''"&amp;T1008&amp;"'',","")</f>
        <v/>
      </c>
      <c r="CL1008" s="41" t="str">
        <f>IF(U1008&lt;&gt;"","''life cycle habit'':"&amp;"''"&amp;U1008&amp;"'',","")</f>
        <v/>
      </c>
      <c r="CM1008" s="41" t="str">
        <f>IF(V1008&lt;&gt;"","''graminoidHabit'':"&amp;"''"&amp;V1008&amp;"'',","")</f>
        <v/>
      </c>
      <c r="CN1008" s="41" t="str">
        <f>IF(W1008&lt;&gt;"","''flower color'':"&amp;"''"&amp;W1008&amp;"'',","")</f>
        <v/>
      </c>
      <c r="CO1008" s="41" t="str">
        <f>IF(X1008&lt;&gt;"","''heightInCentimeters'':"&amp;X1008&amp;",","")</f>
        <v/>
      </c>
      <c r="CP1008" s="41" t="str">
        <f>IF(Y1008&lt;&gt;"",Y1008,"")</f>
        <v/>
      </c>
      <c r="CQ1008" s="41" t="str">
        <f t="shared" si="173"/>
        <v/>
      </c>
      <c r="CR1008" s="42" t="str">
        <f t="shared" si="174"/>
        <v/>
      </c>
      <c r="CS1008" t="str">
        <f t="shared" si="175"/>
        <v/>
      </c>
      <c r="CT1008" t="str">
        <f>IF(L1008="Y","tissue","")</f>
        <v/>
      </c>
      <c r="CU1008" t="str">
        <f>IF(L1008="Y","in collection","")</f>
        <v/>
      </c>
      <c r="CV1008" t="str">
        <f>IF(L1008="Y","dessicated","")</f>
        <v/>
      </c>
    </row>
    <row r="1009" spans="1:100" ht="16.5" x14ac:dyDescent="0.3">
      <c r="A1009" s="7"/>
      <c r="B1009" s="19"/>
      <c r="C1009" s="19"/>
      <c r="D1009" s="19"/>
      <c r="E1009" s="19"/>
      <c r="F1009" s="19"/>
      <c r="G1009" s="10"/>
      <c r="H1009" s="14"/>
      <c r="I1009" s="19"/>
      <c r="J1009" s="19"/>
      <c r="K1009" s="10"/>
      <c r="L1009" s="19"/>
      <c r="M1009" s="19"/>
      <c r="N1009" s="19"/>
      <c r="O1009" s="19"/>
      <c r="P1009" s="19"/>
      <c r="Q1009" s="24"/>
      <c r="R1009" s="14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19"/>
      <c r="AH1009" s="19"/>
      <c r="AI1009" s="19"/>
      <c r="AJ1009" s="19"/>
      <c r="AK1009" s="29"/>
      <c r="AL1009" s="29"/>
      <c r="AM1009" s="7"/>
      <c r="AN1009" s="7"/>
      <c r="AO1009" s="7"/>
      <c r="AP1009" s="19"/>
      <c r="AQ1009" s="19"/>
      <c r="AR1009" s="19"/>
      <c r="AS1009" s="14"/>
      <c r="AT1009" s="19"/>
      <c r="AU1009" s="19"/>
      <c r="AV1009" s="19"/>
      <c r="AW1009" s="14"/>
      <c r="AX1009" s="19"/>
      <c r="AY1009" s="19"/>
      <c r="AZ1009" s="19"/>
      <c r="BA1009" s="19"/>
      <c r="BB1009" s="19"/>
      <c r="BC1009" s="19"/>
      <c r="BD1009" s="19"/>
      <c r="BE1009" s="19"/>
      <c r="BF1009" s="14"/>
      <c r="BG1009" s="35" t="str">
        <f>IF(BB1009&lt;&gt;"","&lt;a href='https://www.inaturalist.org/observations/"&amp;BB1009&amp;" 'target='_blank' style='color: blue'&gt;iNaturalist Record: "&amp;BB1009&amp;"&lt;/a&gt; ","")</f>
        <v/>
      </c>
      <c r="BH1009" s="36" t="str">
        <f>IF(AT1009&lt;&gt;"",AT1009&amp;". ","")</f>
        <v/>
      </c>
      <c r="BI1009" s="36" t="str">
        <f>IF(AV1009&lt;&gt;"","Land use/disturbance history: "&amp;AV1009&amp;". ","")</f>
        <v/>
      </c>
      <c r="BJ1009" s="36" t="str">
        <f>IF(AW1009&lt;&gt;"","Slope in degrees: "&amp;AW1009&amp;". ","")</f>
        <v/>
      </c>
      <c r="BK1009" s="36" t="str">
        <f>IF(AX1009&lt;&gt;"","Slope aspect: "&amp;AX1009&amp;". ","")</f>
        <v/>
      </c>
      <c r="BL1009" s="36" t="str">
        <f>IF(AY1009&lt;&gt;"","Soil description: "&amp;AY1009&amp;". ","")</f>
        <v/>
      </c>
      <c r="BM1009" s="36" t="str">
        <f>IF(BA1009&lt;&gt;"","Terrain: "&amp;BA1009&amp;". ","")</f>
        <v/>
      </c>
      <c r="BN1009" s="36" t="str">
        <f t="shared" si="165"/>
        <v/>
      </c>
      <c r="BO1009" t="str">
        <f t="shared" si="166"/>
        <v/>
      </c>
      <c r="BP1009" t="str">
        <f>IF(BD1009&lt;&gt;"","Permit: "&amp;BD1009,"")</f>
        <v/>
      </c>
      <c r="BQ1009" s="41" t="str">
        <f>IF(AA1009="Abundant","Estimated frequency within viewshed: Abundant (&gt;500).",IF(AA1009="Common","Estimated frequency within viewshed: Common (101-500).",IF(AA1009="Frequent","Estimated frequency within viewshed: Frequent (11-100).",IF(AA1009="Occasional","Estimated frequency within viewshed: Occasional (6-10).",IF(AA1009="Rare","Estimated frequency within viewshed: Rare (1-5).","")))))</f>
        <v/>
      </c>
      <c r="BR1009" s="41" t="str">
        <f>IF(B1009&lt;&gt;"",B1009&amp;". ","")</f>
        <v/>
      </c>
      <c r="BS1009" s="41" t="str">
        <f>IF(M1009="Same individual","Tissue sample collected.",IF(M1009="Same population","Tissue sample collected from another individual in the same population.",""))</f>
        <v/>
      </c>
      <c r="BT1009" s="41" t="str">
        <f>IF(R1009&lt;&gt;"","Seed sample collected from "&amp;R1009&amp;" plants within the same population.","")</f>
        <v/>
      </c>
      <c r="BU1009" s="41" t="str">
        <f>IF(AB1009&lt;&gt;"",AB1009&amp;". ","")</f>
        <v/>
      </c>
      <c r="BV1009" s="41" t="str">
        <f>IF(AE1009&lt;&gt;"","Landowner: "&amp;AE1009&amp;".","")</f>
        <v/>
      </c>
      <c r="BW1009" s="41" t="str">
        <f>IF(AF1009&lt;&gt;"","Element Occurrence ID: "&amp;AF1009&amp;".","")</f>
        <v/>
      </c>
      <c r="BX1009" s="41" t="str">
        <f t="shared" si="167"/>
        <v/>
      </c>
      <c r="BY1009" t="str">
        <f t="shared" si="168"/>
        <v/>
      </c>
      <c r="BZ1009" s="41" t="str">
        <f t="shared" si="169"/>
        <v/>
      </c>
      <c r="CA1009" t="str">
        <f t="shared" si="170"/>
        <v/>
      </c>
      <c r="CB1009" s="41" t="str">
        <f>IF(AU1009&lt;&gt;"","Area immediately surrounding specimen: "&amp;AU1009&amp;".","")</f>
        <v/>
      </c>
      <c r="CC1009" s="41" t="str">
        <f>IF(T1009&lt;&gt;"","Habit: "&amp;T1009&amp;".","")</f>
        <v/>
      </c>
      <c r="CD1009" s="41" t="str">
        <f>IF(U1009&lt;&gt;"","Life history habit: "&amp;U1009&amp;".","")</f>
        <v/>
      </c>
      <c r="CE1009" s="41" t="str">
        <f>IF(V1009&lt;&gt;"","Graminoid habit: "&amp;V1009&amp;".","")</f>
        <v/>
      </c>
      <c r="CF1009" s="41" t="str">
        <f>IF(W1009&lt;&gt;"","Flower color: "&amp;W1009&amp;".","")</f>
        <v/>
      </c>
      <c r="CG1009" s="41" t="str">
        <f>IF(X1009&lt;&gt;"","Height in centimeters: "&amp;X1009&amp;".","")</f>
        <v/>
      </c>
      <c r="CH1009" s="41" t="str">
        <f>IF(Y1009&lt;&gt;"",Y1009&amp;".","")</f>
        <v/>
      </c>
      <c r="CI1009" s="41" t="str">
        <f t="shared" si="171"/>
        <v/>
      </c>
      <c r="CJ1009" t="str">
        <f t="shared" si="172"/>
        <v/>
      </c>
      <c r="CK1009" s="41" t="str">
        <f>IF(T1009&lt;&gt;"","''habit'':"&amp;"''"&amp;T1009&amp;"'',","")</f>
        <v/>
      </c>
      <c r="CL1009" s="41" t="str">
        <f>IF(U1009&lt;&gt;"","''life cycle habit'':"&amp;"''"&amp;U1009&amp;"'',","")</f>
        <v/>
      </c>
      <c r="CM1009" s="41" t="str">
        <f>IF(V1009&lt;&gt;"","''graminoidHabit'':"&amp;"''"&amp;V1009&amp;"'',","")</f>
        <v/>
      </c>
      <c r="CN1009" s="41" t="str">
        <f>IF(W1009&lt;&gt;"","''flower color'':"&amp;"''"&amp;W1009&amp;"'',","")</f>
        <v/>
      </c>
      <c r="CO1009" s="41" t="str">
        <f>IF(X1009&lt;&gt;"","''heightInCentimeters'':"&amp;X1009&amp;",","")</f>
        <v/>
      </c>
      <c r="CP1009" s="41" t="str">
        <f>IF(Y1009&lt;&gt;"",Y1009,"")</f>
        <v/>
      </c>
      <c r="CQ1009" s="41" t="str">
        <f t="shared" si="173"/>
        <v/>
      </c>
      <c r="CR1009" s="42" t="str">
        <f t="shared" si="174"/>
        <v/>
      </c>
      <c r="CS1009" t="str">
        <f t="shared" si="175"/>
        <v/>
      </c>
      <c r="CT1009" t="str">
        <f>IF(L1009="Y","tissue","")</f>
        <v/>
      </c>
      <c r="CU1009" t="str">
        <f>IF(L1009="Y","in collection","")</f>
        <v/>
      </c>
      <c r="CV1009" t="str">
        <f>IF(L1009="Y","dessicated","")</f>
        <v/>
      </c>
    </row>
    <row r="1010" spans="1:100" ht="16.5" x14ac:dyDescent="0.3">
      <c r="A1010" s="7"/>
      <c r="B1010" s="19"/>
      <c r="C1010" s="19"/>
      <c r="D1010" s="19"/>
      <c r="E1010" s="19"/>
      <c r="F1010" s="19"/>
      <c r="G1010" s="10"/>
      <c r="H1010" s="14"/>
      <c r="I1010" s="19"/>
      <c r="J1010" s="19"/>
      <c r="K1010" s="10"/>
      <c r="L1010" s="19"/>
      <c r="M1010" s="19"/>
      <c r="N1010" s="19"/>
      <c r="O1010" s="19"/>
      <c r="P1010" s="19"/>
      <c r="Q1010" s="24"/>
      <c r="R1010" s="14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19"/>
      <c r="AH1010" s="19"/>
      <c r="AI1010" s="19"/>
      <c r="AJ1010" s="19"/>
      <c r="AK1010" s="29"/>
      <c r="AL1010" s="29"/>
      <c r="AM1010" s="7"/>
      <c r="AN1010" s="7"/>
      <c r="AO1010" s="7"/>
      <c r="AP1010" s="19"/>
      <c r="AQ1010" s="19"/>
      <c r="AR1010" s="19"/>
      <c r="AS1010" s="14"/>
      <c r="AT1010" s="19"/>
      <c r="AU1010" s="19"/>
      <c r="AV1010" s="19"/>
      <c r="AW1010" s="14"/>
      <c r="AX1010" s="19"/>
      <c r="AY1010" s="19"/>
      <c r="AZ1010" s="19"/>
      <c r="BA1010" s="19"/>
      <c r="BB1010" s="19"/>
      <c r="BC1010" s="19"/>
      <c r="BD1010" s="19"/>
      <c r="BE1010" s="19"/>
      <c r="BF1010" s="14"/>
      <c r="BG1010" s="35" t="str">
        <f>IF(BB1010&lt;&gt;"","&lt;a href='https://www.inaturalist.org/observations/"&amp;BB1010&amp;" 'target='_blank' style='color: blue'&gt;iNaturalist Record: "&amp;BB1010&amp;"&lt;/a&gt; ","")</f>
        <v/>
      </c>
      <c r="BH1010" s="36" t="str">
        <f>IF(AT1010&lt;&gt;"",AT1010&amp;". ","")</f>
        <v/>
      </c>
      <c r="BI1010" s="36" t="str">
        <f>IF(AV1010&lt;&gt;"","Land use/disturbance history: "&amp;AV1010&amp;". ","")</f>
        <v/>
      </c>
      <c r="BJ1010" s="36" t="str">
        <f>IF(AW1010&lt;&gt;"","Slope in degrees: "&amp;AW1010&amp;". ","")</f>
        <v/>
      </c>
      <c r="BK1010" s="36" t="str">
        <f>IF(AX1010&lt;&gt;"","Slope aspect: "&amp;AX1010&amp;". ","")</f>
        <v/>
      </c>
      <c r="BL1010" s="36" t="str">
        <f>IF(AY1010&lt;&gt;"","Soil description: "&amp;AY1010&amp;". ","")</f>
        <v/>
      </c>
      <c r="BM1010" s="36" t="str">
        <f>IF(BA1010&lt;&gt;"","Terrain: "&amp;BA1010&amp;". ","")</f>
        <v/>
      </c>
      <c r="BN1010" s="36" t="str">
        <f t="shared" si="165"/>
        <v/>
      </c>
      <c r="BO1010" t="str">
        <f t="shared" si="166"/>
        <v/>
      </c>
      <c r="BP1010" t="str">
        <f>IF(BD1010&lt;&gt;"","Permit: "&amp;BD1010,"")</f>
        <v/>
      </c>
      <c r="BQ1010" s="41" t="str">
        <f>IF(AA1010="Abundant","Estimated frequency within viewshed: Abundant (&gt;500).",IF(AA1010="Common","Estimated frequency within viewshed: Common (101-500).",IF(AA1010="Frequent","Estimated frequency within viewshed: Frequent (11-100).",IF(AA1010="Occasional","Estimated frequency within viewshed: Occasional (6-10).",IF(AA1010="Rare","Estimated frequency within viewshed: Rare (1-5).","")))))</f>
        <v/>
      </c>
      <c r="BR1010" s="41" t="str">
        <f>IF(B1010&lt;&gt;"",B1010&amp;". ","")</f>
        <v/>
      </c>
      <c r="BS1010" s="41" t="str">
        <f>IF(M1010="Same individual","Tissue sample collected.",IF(M1010="Same population","Tissue sample collected from another individual in the same population.",""))</f>
        <v/>
      </c>
      <c r="BT1010" s="41" t="str">
        <f>IF(R1010&lt;&gt;"","Seed sample collected from "&amp;R1010&amp;" plants within the same population.","")</f>
        <v/>
      </c>
      <c r="BU1010" s="41" t="str">
        <f>IF(AB1010&lt;&gt;"",AB1010&amp;". ","")</f>
        <v/>
      </c>
      <c r="BV1010" s="41" t="str">
        <f>IF(AE1010&lt;&gt;"","Landowner: "&amp;AE1010&amp;".","")</f>
        <v/>
      </c>
      <c r="BW1010" s="41" t="str">
        <f>IF(AF1010&lt;&gt;"","Element Occurrence ID: "&amp;AF1010&amp;".","")</f>
        <v/>
      </c>
      <c r="BX1010" s="41" t="str">
        <f t="shared" si="167"/>
        <v/>
      </c>
      <c r="BY1010" t="str">
        <f t="shared" si="168"/>
        <v/>
      </c>
      <c r="BZ1010" s="41" t="str">
        <f t="shared" si="169"/>
        <v/>
      </c>
      <c r="CA1010" t="str">
        <f t="shared" si="170"/>
        <v/>
      </c>
      <c r="CB1010" s="41" t="str">
        <f>IF(AU1010&lt;&gt;"","Area immediately surrounding specimen: "&amp;AU1010&amp;".","")</f>
        <v/>
      </c>
      <c r="CC1010" s="41" t="str">
        <f>IF(T1010&lt;&gt;"","Habit: "&amp;T1010&amp;".","")</f>
        <v/>
      </c>
      <c r="CD1010" s="41" t="str">
        <f>IF(U1010&lt;&gt;"","Life history habit: "&amp;U1010&amp;".","")</f>
        <v/>
      </c>
      <c r="CE1010" s="41" t="str">
        <f>IF(V1010&lt;&gt;"","Graminoid habit: "&amp;V1010&amp;".","")</f>
        <v/>
      </c>
      <c r="CF1010" s="41" t="str">
        <f>IF(W1010&lt;&gt;"","Flower color: "&amp;W1010&amp;".","")</f>
        <v/>
      </c>
      <c r="CG1010" s="41" t="str">
        <f>IF(X1010&lt;&gt;"","Height in centimeters: "&amp;X1010&amp;".","")</f>
        <v/>
      </c>
      <c r="CH1010" s="41" t="str">
        <f>IF(Y1010&lt;&gt;"",Y1010&amp;".","")</f>
        <v/>
      </c>
      <c r="CI1010" s="41" t="str">
        <f t="shared" si="171"/>
        <v/>
      </c>
      <c r="CJ1010" t="str">
        <f t="shared" si="172"/>
        <v/>
      </c>
      <c r="CK1010" s="41" t="str">
        <f>IF(T1010&lt;&gt;"","''habit'':"&amp;"''"&amp;T1010&amp;"'',","")</f>
        <v/>
      </c>
      <c r="CL1010" s="41" t="str">
        <f>IF(U1010&lt;&gt;"","''life cycle habit'':"&amp;"''"&amp;U1010&amp;"'',","")</f>
        <v/>
      </c>
      <c r="CM1010" s="41" t="str">
        <f>IF(V1010&lt;&gt;"","''graminoidHabit'':"&amp;"''"&amp;V1010&amp;"'',","")</f>
        <v/>
      </c>
      <c r="CN1010" s="41" t="str">
        <f>IF(W1010&lt;&gt;"","''flower color'':"&amp;"''"&amp;W1010&amp;"'',","")</f>
        <v/>
      </c>
      <c r="CO1010" s="41" t="str">
        <f>IF(X1010&lt;&gt;"","''heightInCentimeters'':"&amp;X1010&amp;",","")</f>
        <v/>
      </c>
      <c r="CP1010" s="41" t="str">
        <f>IF(Y1010&lt;&gt;"",Y1010,"")</f>
        <v/>
      </c>
      <c r="CQ1010" s="41" t="str">
        <f t="shared" si="173"/>
        <v/>
      </c>
      <c r="CR1010" s="42" t="str">
        <f t="shared" si="174"/>
        <v/>
      </c>
      <c r="CS1010" t="str">
        <f t="shared" si="175"/>
        <v/>
      </c>
      <c r="CT1010" t="str">
        <f>IF(L1010="Y","tissue","")</f>
        <v/>
      </c>
      <c r="CU1010" t="str">
        <f>IF(L1010="Y","in collection","")</f>
        <v/>
      </c>
      <c r="CV1010" t="str">
        <f>IF(L1010="Y","dessicated","")</f>
        <v/>
      </c>
    </row>
    <row r="1011" spans="1:100" ht="16.5" x14ac:dyDescent="0.3">
      <c r="A1011" s="7"/>
      <c r="B1011" s="19"/>
      <c r="C1011" s="19"/>
      <c r="D1011" s="19"/>
      <c r="E1011" s="19"/>
      <c r="F1011" s="19"/>
      <c r="G1011" s="10"/>
      <c r="H1011" s="14"/>
      <c r="I1011" s="19"/>
      <c r="J1011" s="19"/>
      <c r="K1011" s="10"/>
      <c r="L1011" s="19"/>
      <c r="M1011" s="19"/>
      <c r="N1011" s="19"/>
      <c r="O1011" s="19"/>
      <c r="P1011" s="19"/>
      <c r="Q1011" s="24"/>
      <c r="R1011" s="14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19"/>
      <c r="AH1011" s="19"/>
      <c r="AI1011" s="19"/>
      <c r="AJ1011" s="19"/>
      <c r="AK1011" s="29"/>
      <c r="AL1011" s="29"/>
      <c r="AM1011" s="7"/>
      <c r="AN1011" s="7"/>
      <c r="AO1011" s="7"/>
      <c r="AP1011" s="19"/>
      <c r="AQ1011" s="19"/>
      <c r="AR1011" s="19"/>
      <c r="AS1011" s="14"/>
      <c r="AT1011" s="19"/>
      <c r="AU1011" s="19"/>
      <c r="AV1011" s="19"/>
      <c r="AW1011" s="14"/>
      <c r="AX1011" s="19"/>
      <c r="AY1011" s="19"/>
      <c r="AZ1011" s="19"/>
      <c r="BA1011" s="19"/>
      <c r="BB1011" s="19"/>
      <c r="BC1011" s="19"/>
      <c r="BD1011" s="19"/>
      <c r="BE1011" s="19"/>
      <c r="BF1011" s="14"/>
      <c r="BG1011" s="35" t="str">
        <f>IF(BB1011&lt;&gt;"","&lt;a href='https://www.inaturalist.org/observations/"&amp;BB1011&amp;" 'target='_blank' style='color: blue'&gt;iNaturalist Record: "&amp;BB1011&amp;"&lt;/a&gt; ","")</f>
        <v/>
      </c>
      <c r="BH1011" s="36" t="str">
        <f>IF(AT1011&lt;&gt;"",AT1011&amp;". ","")</f>
        <v/>
      </c>
      <c r="BI1011" s="36" t="str">
        <f>IF(AV1011&lt;&gt;"","Land use/disturbance history: "&amp;AV1011&amp;". ","")</f>
        <v/>
      </c>
      <c r="BJ1011" s="36" t="str">
        <f>IF(AW1011&lt;&gt;"","Slope in degrees: "&amp;AW1011&amp;". ","")</f>
        <v/>
      </c>
      <c r="BK1011" s="36" t="str">
        <f>IF(AX1011&lt;&gt;"","Slope aspect: "&amp;AX1011&amp;". ","")</f>
        <v/>
      </c>
      <c r="BL1011" s="36" t="str">
        <f>IF(AY1011&lt;&gt;"","Soil description: "&amp;AY1011&amp;". ","")</f>
        <v/>
      </c>
      <c r="BM1011" s="36" t="str">
        <f>IF(BA1011&lt;&gt;"","Terrain: "&amp;BA1011&amp;". ","")</f>
        <v/>
      </c>
      <c r="BN1011" s="36" t="str">
        <f t="shared" si="165"/>
        <v/>
      </c>
      <c r="BO1011" t="str">
        <f t="shared" si="166"/>
        <v/>
      </c>
      <c r="BP1011" t="str">
        <f>IF(BD1011&lt;&gt;"","Permit: "&amp;BD1011,"")</f>
        <v/>
      </c>
      <c r="BQ1011" s="41" t="str">
        <f>IF(AA1011="Abundant","Estimated frequency within viewshed: Abundant (&gt;500).",IF(AA1011="Common","Estimated frequency within viewshed: Common (101-500).",IF(AA1011="Frequent","Estimated frequency within viewshed: Frequent (11-100).",IF(AA1011="Occasional","Estimated frequency within viewshed: Occasional (6-10).",IF(AA1011="Rare","Estimated frequency within viewshed: Rare (1-5).","")))))</f>
        <v/>
      </c>
      <c r="BR1011" s="41" t="str">
        <f>IF(B1011&lt;&gt;"",B1011&amp;". ","")</f>
        <v/>
      </c>
      <c r="BS1011" s="41" t="str">
        <f>IF(M1011="Same individual","Tissue sample collected.",IF(M1011="Same population","Tissue sample collected from another individual in the same population.",""))</f>
        <v/>
      </c>
      <c r="BT1011" s="41" t="str">
        <f>IF(R1011&lt;&gt;"","Seed sample collected from "&amp;R1011&amp;" plants within the same population.","")</f>
        <v/>
      </c>
      <c r="BU1011" s="41" t="str">
        <f>IF(AB1011&lt;&gt;"",AB1011&amp;". ","")</f>
        <v/>
      </c>
      <c r="BV1011" s="41" t="str">
        <f>IF(AE1011&lt;&gt;"","Landowner: "&amp;AE1011&amp;".","")</f>
        <v/>
      </c>
      <c r="BW1011" s="41" t="str">
        <f>IF(AF1011&lt;&gt;"","Element Occurrence ID: "&amp;AF1011&amp;".","")</f>
        <v/>
      </c>
      <c r="BX1011" s="41" t="str">
        <f t="shared" si="167"/>
        <v/>
      </c>
      <c r="BY1011" t="str">
        <f t="shared" si="168"/>
        <v/>
      </c>
      <c r="BZ1011" s="41" t="str">
        <f t="shared" si="169"/>
        <v/>
      </c>
      <c r="CA1011" t="str">
        <f t="shared" si="170"/>
        <v/>
      </c>
      <c r="CB1011" s="41" t="str">
        <f>IF(AU1011&lt;&gt;"","Area immediately surrounding specimen: "&amp;AU1011&amp;".","")</f>
        <v/>
      </c>
      <c r="CC1011" s="41" t="str">
        <f>IF(T1011&lt;&gt;"","Habit: "&amp;T1011&amp;".","")</f>
        <v/>
      </c>
      <c r="CD1011" s="41" t="str">
        <f>IF(U1011&lt;&gt;"","Life history habit: "&amp;U1011&amp;".","")</f>
        <v/>
      </c>
      <c r="CE1011" s="41" t="str">
        <f>IF(V1011&lt;&gt;"","Graminoid habit: "&amp;V1011&amp;".","")</f>
        <v/>
      </c>
      <c r="CF1011" s="41" t="str">
        <f>IF(W1011&lt;&gt;"","Flower color: "&amp;W1011&amp;".","")</f>
        <v/>
      </c>
      <c r="CG1011" s="41" t="str">
        <f>IF(X1011&lt;&gt;"","Height in centimeters: "&amp;X1011&amp;".","")</f>
        <v/>
      </c>
      <c r="CH1011" s="41" t="str">
        <f>IF(Y1011&lt;&gt;"",Y1011&amp;".","")</f>
        <v/>
      </c>
      <c r="CI1011" s="41" t="str">
        <f t="shared" si="171"/>
        <v/>
      </c>
      <c r="CJ1011" t="str">
        <f t="shared" si="172"/>
        <v/>
      </c>
      <c r="CK1011" s="41" t="str">
        <f>IF(T1011&lt;&gt;"","''habit'':"&amp;"''"&amp;T1011&amp;"'',","")</f>
        <v/>
      </c>
      <c r="CL1011" s="41" t="str">
        <f>IF(U1011&lt;&gt;"","''life cycle habit'':"&amp;"''"&amp;U1011&amp;"'',","")</f>
        <v/>
      </c>
      <c r="CM1011" s="41" t="str">
        <f>IF(V1011&lt;&gt;"","''graminoidHabit'':"&amp;"''"&amp;V1011&amp;"'',","")</f>
        <v/>
      </c>
      <c r="CN1011" s="41" t="str">
        <f>IF(W1011&lt;&gt;"","''flower color'':"&amp;"''"&amp;W1011&amp;"'',","")</f>
        <v/>
      </c>
      <c r="CO1011" s="41" t="str">
        <f>IF(X1011&lt;&gt;"","''heightInCentimeters'':"&amp;X1011&amp;",","")</f>
        <v/>
      </c>
      <c r="CP1011" s="41" t="str">
        <f>IF(Y1011&lt;&gt;"",Y1011,"")</f>
        <v/>
      </c>
      <c r="CQ1011" s="41" t="str">
        <f t="shared" si="173"/>
        <v/>
      </c>
      <c r="CR1011" s="42" t="str">
        <f t="shared" si="174"/>
        <v/>
      </c>
      <c r="CS1011" t="str">
        <f t="shared" si="175"/>
        <v/>
      </c>
      <c r="CT1011" t="str">
        <f>IF(L1011="Y","tissue","")</f>
        <v/>
      </c>
      <c r="CU1011" t="str">
        <f>IF(L1011="Y","in collection","")</f>
        <v/>
      </c>
      <c r="CV1011" t="str">
        <f>IF(L1011="Y","dessicated","")</f>
        <v/>
      </c>
    </row>
    <row r="1012" spans="1:100" ht="16.5" x14ac:dyDescent="0.3">
      <c r="A1012" s="7"/>
      <c r="B1012" s="19"/>
      <c r="C1012" s="19"/>
      <c r="D1012" s="19"/>
      <c r="E1012" s="19"/>
      <c r="F1012" s="19"/>
      <c r="G1012" s="10"/>
      <c r="H1012" s="14"/>
      <c r="I1012" s="19"/>
      <c r="J1012" s="19"/>
      <c r="K1012" s="10"/>
      <c r="L1012" s="19"/>
      <c r="M1012" s="19"/>
      <c r="N1012" s="19"/>
      <c r="O1012" s="19"/>
      <c r="P1012" s="19"/>
      <c r="Q1012" s="24"/>
      <c r="R1012" s="14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19"/>
      <c r="AH1012" s="19"/>
      <c r="AI1012" s="19"/>
      <c r="AJ1012" s="19"/>
      <c r="AK1012" s="29"/>
      <c r="AL1012" s="29"/>
      <c r="AM1012" s="7"/>
      <c r="AN1012" s="7"/>
      <c r="AO1012" s="7"/>
      <c r="AP1012" s="19"/>
      <c r="AQ1012" s="19"/>
      <c r="AR1012" s="19"/>
      <c r="AS1012" s="14"/>
      <c r="AT1012" s="19"/>
      <c r="AU1012" s="19"/>
      <c r="AV1012" s="19"/>
      <c r="AW1012" s="14"/>
      <c r="AX1012" s="19"/>
      <c r="AY1012" s="19"/>
      <c r="AZ1012" s="19"/>
      <c r="BA1012" s="19"/>
      <c r="BB1012" s="19"/>
      <c r="BC1012" s="19"/>
      <c r="BD1012" s="19"/>
      <c r="BE1012" s="19"/>
      <c r="BF1012" s="14"/>
      <c r="BG1012" s="35" t="str">
        <f>IF(BB1012&lt;&gt;"","&lt;a href='https://www.inaturalist.org/observations/"&amp;BB1012&amp;" 'target='_blank' style='color: blue'&gt;iNaturalist Record: "&amp;BB1012&amp;"&lt;/a&gt; ","")</f>
        <v/>
      </c>
      <c r="BH1012" s="36" t="str">
        <f>IF(AT1012&lt;&gt;"",AT1012&amp;". ","")</f>
        <v/>
      </c>
      <c r="BI1012" s="36" t="str">
        <f>IF(AV1012&lt;&gt;"","Land use/disturbance history: "&amp;AV1012&amp;". ","")</f>
        <v/>
      </c>
      <c r="BJ1012" s="36" t="str">
        <f>IF(AW1012&lt;&gt;"","Slope in degrees: "&amp;AW1012&amp;". ","")</f>
        <v/>
      </c>
      <c r="BK1012" s="36" t="str">
        <f>IF(AX1012&lt;&gt;"","Slope aspect: "&amp;AX1012&amp;". ","")</f>
        <v/>
      </c>
      <c r="BL1012" s="36" t="str">
        <f>IF(AY1012&lt;&gt;"","Soil description: "&amp;AY1012&amp;". ","")</f>
        <v/>
      </c>
      <c r="BM1012" s="36" t="str">
        <f>IF(BA1012&lt;&gt;"","Terrain: "&amp;BA1012&amp;". ","")</f>
        <v/>
      </c>
      <c r="BN1012" s="36" t="str">
        <f t="shared" si="165"/>
        <v/>
      </c>
      <c r="BO1012" t="str">
        <f t="shared" si="166"/>
        <v/>
      </c>
      <c r="BP1012" t="str">
        <f>IF(BD1012&lt;&gt;"","Permit: "&amp;BD1012,"")</f>
        <v/>
      </c>
      <c r="BQ1012" s="41" t="str">
        <f>IF(AA1012="Abundant","Estimated frequency within viewshed: Abundant (&gt;500).",IF(AA1012="Common","Estimated frequency within viewshed: Common (101-500).",IF(AA1012="Frequent","Estimated frequency within viewshed: Frequent (11-100).",IF(AA1012="Occasional","Estimated frequency within viewshed: Occasional (6-10).",IF(AA1012="Rare","Estimated frequency within viewshed: Rare (1-5).","")))))</f>
        <v/>
      </c>
      <c r="BR1012" s="41" t="str">
        <f>IF(B1012&lt;&gt;"",B1012&amp;". ","")</f>
        <v/>
      </c>
      <c r="BS1012" s="41" t="str">
        <f>IF(M1012="Same individual","Tissue sample collected.",IF(M1012="Same population","Tissue sample collected from another individual in the same population.",""))</f>
        <v/>
      </c>
      <c r="BT1012" s="41" t="str">
        <f>IF(R1012&lt;&gt;"","Seed sample collected from "&amp;R1012&amp;" plants within the same population.","")</f>
        <v/>
      </c>
      <c r="BU1012" s="41" t="str">
        <f>IF(AB1012&lt;&gt;"",AB1012&amp;". ","")</f>
        <v/>
      </c>
      <c r="BV1012" s="41" t="str">
        <f>IF(AE1012&lt;&gt;"","Landowner: "&amp;AE1012&amp;".","")</f>
        <v/>
      </c>
      <c r="BW1012" s="41" t="str">
        <f>IF(AF1012&lt;&gt;"","Element Occurrence ID: "&amp;AF1012&amp;".","")</f>
        <v/>
      </c>
      <c r="BX1012" s="41" t="str">
        <f t="shared" si="167"/>
        <v/>
      </c>
      <c r="BY1012" t="str">
        <f t="shared" si="168"/>
        <v/>
      </c>
      <c r="BZ1012" s="41" t="str">
        <f t="shared" si="169"/>
        <v/>
      </c>
      <c r="CA1012" t="str">
        <f t="shared" si="170"/>
        <v/>
      </c>
      <c r="CB1012" s="41" t="str">
        <f>IF(AU1012&lt;&gt;"","Area immediately surrounding specimen: "&amp;AU1012&amp;".","")</f>
        <v/>
      </c>
      <c r="CC1012" s="41" t="str">
        <f>IF(T1012&lt;&gt;"","Habit: "&amp;T1012&amp;".","")</f>
        <v/>
      </c>
      <c r="CD1012" s="41" t="str">
        <f>IF(U1012&lt;&gt;"","Life history habit: "&amp;U1012&amp;".","")</f>
        <v/>
      </c>
      <c r="CE1012" s="41" t="str">
        <f>IF(V1012&lt;&gt;"","Graminoid habit: "&amp;V1012&amp;".","")</f>
        <v/>
      </c>
      <c r="CF1012" s="41" t="str">
        <f>IF(W1012&lt;&gt;"","Flower color: "&amp;W1012&amp;".","")</f>
        <v/>
      </c>
      <c r="CG1012" s="41" t="str">
        <f>IF(X1012&lt;&gt;"","Height in centimeters: "&amp;X1012&amp;".","")</f>
        <v/>
      </c>
      <c r="CH1012" s="41" t="str">
        <f>IF(Y1012&lt;&gt;"",Y1012&amp;".","")</f>
        <v/>
      </c>
      <c r="CI1012" s="41" t="str">
        <f t="shared" si="171"/>
        <v/>
      </c>
      <c r="CJ1012" t="str">
        <f t="shared" si="172"/>
        <v/>
      </c>
      <c r="CK1012" s="41" t="str">
        <f>IF(T1012&lt;&gt;"","''habit'':"&amp;"''"&amp;T1012&amp;"'',","")</f>
        <v/>
      </c>
      <c r="CL1012" s="41" t="str">
        <f>IF(U1012&lt;&gt;"","''life cycle habit'':"&amp;"''"&amp;U1012&amp;"'',","")</f>
        <v/>
      </c>
      <c r="CM1012" s="41" t="str">
        <f>IF(V1012&lt;&gt;"","''graminoidHabit'':"&amp;"''"&amp;V1012&amp;"'',","")</f>
        <v/>
      </c>
      <c r="CN1012" s="41" t="str">
        <f>IF(W1012&lt;&gt;"","''flower color'':"&amp;"''"&amp;W1012&amp;"'',","")</f>
        <v/>
      </c>
      <c r="CO1012" s="41" t="str">
        <f>IF(X1012&lt;&gt;"","''heightInCentimeters'':"&amp;X1012&amp;",","")</f>
        <v/>
      </c>
      <c r="CP1012" s="41" t="str">
        <f>IF(Y1012&lt;&gt;"",Y1012,"")</f>
        <v/>
      </c>
      <c r="CQ1012" s="41" t="str">
        <f t="shared" si="173"/>
        <v/>
      </c>
      <c r="CR1012" s="42" t="str">
        <f t="shared" si="174"/>
        <v/>
      </c>
      <c r="CS1012" t="str">
        <f t="shared" si="175"/>
        <v/>
      </c>
      <c r="CT1012" t="str">
        <f>IF(L1012="Y","tissue","")</f>
        <v/>
      </c>
      <c r="CU1012" t="str">
        <f>IF(L1012="Y","in collection","")</f>
        <v/>
      </c>
      <c r="CV1012" t="str">
        <f>IF(L1012="Y","dessicated","")</f>
        <v/>
      </c>
    </row>
    <row r="1013" spans="1:100" ht="16.5" x14ac:dyDescent="0.3">
      <c r="A1013" s="7"/>
      <c r="B1013" s="19"/>
      <c r="C1013" s="19"/>
      <c r="D1013" s="19"/>
      <c r="E1013" s="19"/>
      <c r="F1013" s="19"/>
      <c r="G1013" s="10"/>
      <c r="H1013" s="14"/>
      <c r="I1013" s="19"/>
      <c r="J1013" s="19"/>
      <c r="K1013" s="10"/>
      <c r="L1013" s="19"/>
      <c r="M1013" s="19"/>
      <c r="N1013" s="19"/>
      <c r="O1013" s="19"/>
      <c r="P1013" s="19"/>
      <c r="Q1013" s="24"/>
      <c r="R1013" s="14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19"/>
      <c r="AH1013" s="19"/>
      <c r="AI1013" s="19"/>
      <c r="AJ1013" s="19"/>
      <c r="AK1013" s="29"/>
      <c r="AL1013" s="29"/>
      <c r="AM1013" s="7"/>
      <c r="AN1013" s="7"/>
      <c r="AO1013" s="7"/>
      <c r="AP1013" s="19"/>
      <c r="AQ1013" s="19"/>
      <c r="AR1013" s="19"/>
      <c r="AS1013" s="14"/>
      <c r="AT1013" s="19"/>
      <c r="AU1013" s="19"/>
      <c r="AV1013" s="19"/>
      <c r="AW1013" s="14"/>
      <c r="AX1013" s="19"/>
      <c r="AY1013" s="19"/>
      <c r="AZ1013" s="19"/>
      <c r="BA1013" s="19"/>
      <c r="BB1013" s="19"/>
      <c r="BC1013" s="19"/>
      <c r="BD1013" s="19"/>
      <c r="BE1013" s="19"/>
      <c r="BF1013" s="14"/>
      <c r="BG1013" s="35" t="str">
        <f>IF(BB1013&lt;&gt;"","&lt;a href='https://www.inaturalist.org/observations/"&amp;BB1013&amp;" 'target='_blank' style='color: blue'&gt;iNaturalist Record: "&amp;BB1013&amp;"&lt;/a&gt; ","")</f>
        <v/>
      </c>
      <c r="BH1013" s="36" t="str">
        <f>IF(AT1013&lt;&gt;"",AT1013&amp;". ","")</f>
        <v/>
      </c>
      <c r="BI1013" s="36" t="str">
        <f>IF(AV1013&lt;&gt;"","Land use/disturbance history: "&amp;AV1013&amp;". ","")</f>
        <v/>
      </c>
      <c r="BJ1013" s="36" t="str">
        <f>IF(AW1013&lt;&gt;"","Slope in degrees: "&amp;AW1013&amp;". ","")</f>
        <v/>
      </c>
      <c r="BK1013" s="36" t="str">
        <f>IF(AX1013&lt;&gt;"","Slope aspect: "&amp;AX1013&amp;". ","")</f>
        <v/>
      </c>
      <c r="BL1013" s="36" t="str">
        <f>IF(AY1013&lt;&gt;"","Soil description: "&amp;AY1013&amp;". ","")</f>
        <v/>
      </c>
      <c r="BM1013" s="36" t="str">
        <f>IF(BA1013&lt;&gt;"","Terrain: "&amp;BA1013&amp;". ","")</f>
        <v/>
      </c>
      <c r="BN1013" s="36" t="str">
        <f t="shared" si="165"/>
        <v/>
      </c>
      <c r="BO1013" t="str">
        <f t="shared" si="166"/>
        <v/>
      </c>
      <c r="BP1013" t="str">
        <f>IF(BD1013&lt;&gt;"","Permit: "&amp;BD1013,"")</f>
        <v/>
      </c>
      <c r="BQ1013" s="41" t="str">
        <f>IF(AA1013="Abundant","Estimated frequency within viewshed: Abundant (&gt;500).",IF(AA1013="Common","Estimated frequency within viewshed: Common (101-500).",IF(AA1013="Frequent","Estimated frequency within viewshed: Frequent (11-100).",IF(AA1013="Occasional","Estimated frequency within viewshed: Occasional (6-10).",IF(AA1013="Rare","Estimated frequency within viewshed: Rare (1-5).","")))))</f>
        <v/>
      </c>
      <c r="BR1013" s="41" t="str">
        <f>IF(B1013&lt;&gt;"",B1013&amp;". ","")</f>
        <v/>
      </c>
      <c r="BS1013" s="41" t="str">
        <f>IF(M1013="Same individual","Tissue sample collected.",IF(M1013="Same population","Tissue sample collected from another individual in the same population.",""))</f>
        <v/>
      </c>
      <c r="BT1013" s="41" t="str">
        <f>IF(R1013&lt;&gt;"","Seed sample collected from "&amp;R1013&amp;" plants within the same population.","")</f>
        <v/>
      </c>
      <c r="BU1013" s="41" t="str">
        <f>IF(AB1013&lt;&gt;"",AB1013&amp;". ","")</f>
        <v/>
      </c>
      <c r="BV1013" s="41" t="str">
        <f>IF(AE1013&lt;&gt;"","Landowner: "&amp;AE1013&amp;".","")</f>
        <v/>
      </c>
      <c r="BW1013" s="41" t="str">
        <f>IF(AF1013&lt;&gt;"","Element Occurrence ID: "&amp;AF1013&amp;".","")</f>
        <v/>
      </c>
      <c r="BX1013" s="41" t="str">
        <f t="shared" si="167"/>
        <v/>
      </c>
      <c r="BY1013" t="str">
        <f t="shared" si="168"/>
        <v/>
      </c>
      <c r="BZ1013" s="41" t="str">
        <f t="shared" si="169"/>
        <v/>
      </c>
      <c r="CA1013" t="str">
        <f t="shared" si="170"/>
        <v/>
      </c>
      <c r="CB1013" s="41" t="str">
        <f>IF(AU1013&lt;&gt;"","Area immediately surrounding specimen: "&amp;AU1013&amp;".","")</f>
        <v/>
      </c>
      <c r="CC1013" s="41" t="str">
        <f>IF(T1013&lt;&gt;"","Habit: "&amp;T1013&amp;".","")</f>
        <v/>
      </c>
      <c r="CD1013" s="41" t="str">
        <f>IF(U1013&lt;&gt;"","Life history habit: "&amp;U1013&amp;".","")</f>
        <v/>
      </c>
      <c r="CE1013" s="41" t="str">
        <f>IF(V1013&lt;&gt;"","Graminoid habit: "&amp;V1013&amp;".","")</f>
        <v/>
      </c>
      <c r="CF1013" s="41" t="str">
        <f>IF(W1013&lt;&gt;"","Flower color: "&amp;W1013&amp;".","")</f>
        <v/>
      </c>
      <c r="CG1013" s="41" t="str">
        <f>IF(X1013&lt;&gt;"","Height in centimeters: "&amp;X1013&amp;".","")</f>
        <v/>
      </c>
      <c r="CH1013" s="41" t="str">
        <f>IF(Y1013&lt;&gt;"",Y1013&amp;".","")</f>
        <v/>
      </c>
      <c r="CI1013" s="41" t="str">
        <f t="shared" si="171"/>
        <v/>
      </c>
      <c r="CJ1013" t="str">
        <f t="shared" si="172"/>
        <v/>
      </c>
      <c r="CK1013" s="41" t="str">
        <f>IF(T1013&lt;&gt;"","''habit'':"&amp;"''"&amp;T1013&amp;"'',","")</f>
        <v/>
      </c>
      <c r="CL1013" s="41" t="str">
        <f>IF(U1013&lt;&gt;"","''life cycle habit'':"&amp;"''"&amp;U1013&amp;"'',","")</f>
        <v/>
      </c>
      <c r="CM1013" s="41" t="str">
        <f>IF(V1013&lt;&gt;"","''graminoidHabit'':"&amp;"''"&amp;V1013&amp;"'',","")</f>
        <v/>
      </c>
      <c r="CN1013" s="41" t="str">
        <f>IF(W1013&lt;&gt;"","''flower color'':"&amp;"''"&amp;W1013&amp;"'',","")</f>
        <v/>
      </c>
      <c r="CO1013" s="41" t="str">
        <f>IF(X1013&lt;&gt;"","''heightInCentimeters'':"&amp;X1013&amp;",","")</f>
        <v/>
      </c>
      <c r="CP1013" s="41" t="str">
        <f>IF(Y1013&lt;&gt;"",Y1013,"")</f>
        <v/>
      </c>
      <c r="CQ1013" s="41" t="str">
        <f t="shared" si="173"/>
        <v/>
      </c>
      <c r="CR1013" s="42" t="str">
        <f t="shared" si="174"/>
        <v/>
      </c>
      <c r="CS1013" t="str">
        <f t="shared" si="175"/>
        <v/>
      </c>
      <c r="CT1013" t="str">
        <f>IF(L1013="Y","tissue","")</f>
        <v/>
      </c>
      <c r="CU1013" t="str">
        <f>IF(L1013="Y","in collection","")</f>
        <v/>
      </c>
      <c r="CV1013" t="str">
        <f>IF(L1013="Y","dessicated","")</f>
        <v/>
      </c>
    </row>
    <row r="1014" spans="1:100" ht="16.5" x14ac:dyDescent="0.3">
      <c r="A1014" s="7"/>
      <c r="B1014" s="19"/>
      <c r="C1014" s="19"/>
      <c r="D1014" s="19"/>
      <c r="E1014" s="19"/>
      <c r="F1014" s="19"/>
      <c r="G1014" s="10"/>
      <c r="H1014" s="14"/>
      <c r="I1014" s="19"/>
      <c r="J1014" s="19"/>
      <c r="K1014" s="10"/>
      <c r="L1014" s="19"/>
      <c r="M1014" s="19"/>
      <c r="N1014" s="19"/>
      <c r="O1014" s="19"/>
      <c r="P1014" s="19"/>
      <c r="Q1014" s="24"/>
      <c r="R1014" s="14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29"/>
      <c r="AL1014" s="29"/>
      <c r="AM1014" s="7"/>
      <c r="AN1014" s="7"/>
      <c r="AO1014" s="7"/>
      <c r="AP1014" s="19"/>
      <c r="AQ1014" s="19"/>
      <c r="AR1014" s="19"/>
      <c r="AS1014" s="14"/>
      <c r="AT1014" s="19"/>
      <c r="AU1014" s="19"/>
      <c r="AV1014" s="19"/>
      <c r="AW1014" s="14"/>
      <c r="AX1014" s="19"/>
      <c r="AY1014" s="19"/>
      <c r="AZ1014" s="19"/>
      <c r="BA1014" s="19"/>
      <c r="BB1014" s="19"/>
      <c r="BC1014" s="19"/>
      <c r="BD1014" s="19"/>
      <c r="BE1014" s="19"/>
      <c r="BF1014" s="14"/>
      <c r="BG1014" s="35" t="str">
        <f>IF(BB1014&lt;&gt;"","&lt;a href='https://www.inaturalist.org/observations/"&amp;BB1014&amp;" 'target='_blank' style='color: blue'&gt;iNaturalist Record: "&amp;BB1014&amp;"&lt;/a&gt; ","")</f>
        <v/>
      </c>
      <c r="BH1014" s="36" t="str">
        <f>IF(AT1014&lt;&gt;"",AT1014&amp;". ","")</f>
        <v/>
      </c>
      <c r="BI1014" s="36" t="str">
        <f>IF(AV1014&lt;&gt;"","Land use/disturbance history: "&amp;AV1014&amp;". ","")</f>
        <v/>
      </c>
      <c r="BJ1014" s="36" t="str">
        <f>IF(AW1014&lt;&gt;"","Slope in degrees: "&amp;AW1014&amp;". ","")</f>
        <v/>
      </c>
      <c r="BK1014" s="36" t="str">
        <f>IF(AX1014&lt;&gt;"","Slope aspect: "&amp;AX1014&amp;". ","")</f>
        <v/>
      </c>
      <c r="BL1014" s="36" t="str">
        <f>IF(AY1014&lt;&gt;"","Soil description: "&amp;AY1014&amp;". ","")</f>
        <v/>
      </c>
      <c r="BM1014" s="36" t="str">
        <f>IF(BA1014&lt;&gt;"","Terrain: "&amp;BA1014&amp;". ","")</f>
        <v/>
      </c>
      <c r="BN1014" s="36" t="str">
        <f t="shared" si="165"/>
        <v/>
      </c>
      <c r="BO1014" t="str">
        <f t="shared" si="166"/>
        <v/>
      </c>
      <c r="BP1014" t="str">
        <f>IF(BD1014&lt;&gt;"","Permit: "&amp;BD1014,"")</f>
        <v/>
      </c>
      <c r="BQ1014" s="41" t="str">
        <f>IF(AA1014="Abundant","Estimated frequency within viewshed: Abundant (&gt;500).",IF(AA1014="Common","Estimated frequency within viewshed: Common (101-500).",IF(AA1014="Frequent","Estimated frequency within viewshed: Frequent (11-100).",IF(AA1014="Occasional","Estimated frequency within viewshed: Occasional (6-10).",IF(AA1014="Rare","Estimated frequency within viewshed: Rare (1-5).","")))))</f>
        <v/>
      </c>
      <c r="BR1014" s="41" t="str">
        <f>IF(B1014&lt;&gt;"",B1014&amp;". ","")</f>
        <v/>
      </c>
      <c r="BS1014" s="41" t="str">
        <f>IF(M1014="Same individual","Tissue sample collected.",IF(M1014="Same population","Tissue sample collected from another individual in the same population.",""))</f>
        <v/>
      </c>
      <c r="BT1014" s="41" t="str">
        <f>IF(R1014&lt;&gt;"","Seed sample collected from "&amp;R1014&amp;" plants within the same population.","")</f>
        <v/>
      </c>
      <c r="BU1014" s="41" t="str">
        <f>IF(AB1014&lt;&gt;"",AB1014&amp;". ","")</f>
        <v/>
      </c>
      <c r="BV1014" s="41" t="str">
        <f>IF(AE1014&lt;&gt;"","Landowner: "&amp;AE1014&amp;".","")</f>
        <v/>
      </c>
      <c r="BW1014" s="41" t="str">
        <f>IF(AF1014&lt;&gt;"","Element Occurrence ID: "&amp;AF1014&amp;".","")</f>
        <v/>
      </c>
      <c r="BX1014" s="41" t="str">
        <f t="shared" si="167"/>
        <v/>
      </c>
      <c r="BY1014" t="str">
        <f t="shared" si="168"/>
        <v/>
      </c>
      <c r="BZ1014" s="41" t="str">
        <f t="shared" si="169"/>
        <v/>
      </c>
      <c r="CA1014" t="str">
        <f t="shared" si="170"/>
        <v/>
      </c>
      <c r="CB1014" s="41" t="str">
        <f>IF(AU1014&lt;&gt;"","Area immediately surrounding specimen: "&amp;AU1014&amp;".","")</f>
        <v/>
      </c>
      <c r="CC1014" s="41" t="str">
        <f>IF(T1014&lt;&gt;"","Habit: "&amp;T1014&amp;".","")</f>
        <v/>
      </c>
      <c r="CD1014" s="41" t="str">
        <f>IF(U1014&lt;&gt;"","Life history habit: "&amp;U1014&amp;".","")</f>
        <v/>
      </c>
      <c r="CE1014" s="41" t="str">
        <f>IF(V1014&lt;&gt;"","Graminoid habit: "&amp;V1014&amp;".","")</f>
        <v/>
      </c>
      <c r="CF1014" s="41" t="str">
        <f>IF(W1014&lt;&gt;"","Flower color: "&amp;W1014&amp;".","")</f>
        <v/>
      </c>
      <c r="CG1014" s="41" t="str">
        <f>IF(X1014&lt;&gt;"","Height in centimeters: "&amp;X1014&amp;".","")</f>
        <v/>
      </c>
      <c r="CH1014" s="41" t="str">
        <f>IF(Y1014&lt;&gt;"",Y1014&amp;".","")</f>
        <v/>
      </c>
      <c r="CI1014" s="41" t="str">
        <f t="shared" si="171"/>
        <v/>
      </c>
      <c r="CJ1014" t="str">
        <f t="shared" si="172"/>
        <v/>
      </c>
      <c r="CK1014" s="41" t="str">
        <f>IF(T1014&lt;&gt;"","''habit'':"&amp;"''"&amp;T1014&amp;"'',","")</f>
        <v/>
      </c>
      <c r="CL1014" s="41" t="str">
        <f>IF(U1014&lt;&gt;"","''life cycle habit'':"&amp;"''"&amp;U1014&amp;"'',","")</f>
        <v/>
      </c>
      <c r="CM1014" s="41" t="str">
        <f>IF(V1014&lt;&gt;"","''graminoidHabit'':"&amp;"''"&amp;V1014&amp;"'',","")</f>
        <v/>
      </c>
      <c r="CN1014" s="41" t="str">
        <f>IF(W1014&lt;&gt;"","''flower color'':"&amp;"''"&amp;W1014&amp;"'',","")</f>
        <v/>
      </c>
      <c r="CO1014" s="41" t="str">
        <f>IF(X1014&lt;&gt;"","''heightInCentimeters'':"&amp;X1014&amp;",","")</f>
        <v/>
      </c>
      <c r="CP1014" s="41" t="str">
        <f>IF(Y1014&lt;&gt;"",Y1014,"")</f>
        <v/>
      </c>
      <c r="CQ1014" s="41" t="str">
        <f t="shared" si="173"/>
        <v/>
      </c>
      <c r="CR1014" s="42" t="str">
        <f t="shared" si="174"/>
        <v/>
      </c>
      <c r="CS1014" t="str">
        <f t="shared" si="175"/>
        <v/>
      </c>
      <c r="CT1014" t="str">
        <f>IF(L1014="Y","tissue","")</f>
        <v/>
      </c>
      <c r="CU1014" t="str">
        <f>IF(L1014="Y","in collection","")</f>
        <v/>
      </c>
      <c r="CV1014" t="str">
        <f>IF(L1014="Y","dessicated","")</f>
        <v/>
      </c>
    </row>
    <row r="1015" spans="1:100" ht="16.5" x14ac:dyDescent="0.3">
      <c r="A1015" s="7"/>
      <c r="B1015" s="19"/>
      <c r="C1015" s="19"/>
      <c r="D1015" s="19"/>
      <c r="E1015" s="19"/>
      <c r="F1015" s="19"/>
      <c r="G1015" s="10"/>
      <c r="H1015" s="14"/>
      <c r="I1015" s="19"/>
      <c r="J1015" s="19"/>
      <c r="K1015" s="10"/>
      <c r="L1015" s="19"/>
      <c r="M1015" s="19"/>
      <c r="N1015" s="19"/>
      <c r="O1015" s="19"/>
      <c r="P1015" s="19"/>
      <c r="Q1015" s="24"/>
      <c r="R1015" s="14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19"/>
      <c r="AH1015" s="19"/>
      <c r="AI1015" s="19"/>
      <c r="AJ1015" s="19"/>
      <c r="AK1015" s="29"/>
      <c r="AL1015" s="29"/>
      <c r="AM1015" s="7"/>
      <c r="AN1015" s="7"/>
      <c r="AO1015" s="7"/>
      <c r="AP1015" s="19"/>
      <c r="AQ1015" s="19"/>
      <c r="AR1015" s="19"/>
      <c r="AS1015" s="14"/>
      <c r="AT1015" s="19"/>
      <c r="AU1015" s="19"/>
      <c r="AV1015" s="19"/>
      <c r="AW1015" s="14"/>
      <c r="AX1015" s="19"/>
      <c r="AY1015" s="19"/>
      <c r="AZ1015" s="19"/>
      <c r="BA1015" s="19"/>
      <c r="BB1015" s="19"/>
      <c r="BC1015" s="19"/>
      <c r="BD1015" s="19"/>
      <c r="BE1015" s="19"/>
      <c r="BF1015" s="14"/>
      <c r="BG1015" s="35" t="str">
        <f>IF(BB1015&lt;&gt;"","&lt;a href='https://www.inaturalist.org/observations/"&amp;BB1015&amp;" 'target='_blank' style='color: blue'&gt;iNaturalist Record: "&amp;BB1015&amp;"&lt;/a&gt; ","")</f>
        <v/>
      </c>
      <c r="BH1015" s="36" t="str">
        <f>IF(AT1015&lt;&gt;"",AT1015&amp;". ","")</f>
        <v/>
      </c>
      <c r="BI1015" s="36" t="str">
        <f>IF(AV1015&lt;&gt;"","Land use/disturbance history: "&amp;AV1015&amp;". ","")</f>
        <v/>
      </c>
      <c r="BJ1015" s="36" t="str">
        <f>IF(AW1015&lt;&gt;"","Slope in degrees: "&amp;AW1015&amp;". ","")</f>
        <v/>
      </c>
      <c r="BK1015" s="36" t="str">
        <f>IF(AX1015&lt;&gt;"","Slope aspect: "&amp;AX1015&amp;". ","")</f>
        <v/>
      </c>
      <c r="BL1015" s="36" t="str">
        <f>IF(AY1015&lt;&gt;"","Soil description: "&amp;AY1015&amp;". ","")</f>
        <v/>
      </c>
      <c r="BM1015" s="36" t="str">
        <f>IF(BA1015&lt;&gt;"","Terrain: "&amp;BA1015&amp;". ","")</f>
        <v/>
      </c>
      <c r="BN1015" s="36" t="str">
        <f t="shared" si="165"/>
        <v/>
      </c>
      <c r="BO1015" t="str">
        <f t="shared" si="166"/>
        <v/>
      </c>
      <c r="BP1015" t="str">
        <f>IF(BD1015&lt;&gt;"","Permit: "&amp;BD1015,"")</f>
        <v/>
      </c>
      <c r="BQ1015" s="41" t="str">
        <f>IF(AA1015="Abundant","Estimated frequency within viewshed: Abundant (&gt;500).",IF(AA1015="Common","Estimated frequency within viewshed: Common (101-500).",IF(AA1015="Frequent","Estimated frequency within viewshed: Frequent (11-100).",IF(AA1015="Occasional","Estimated frequency within viewshed: Occasional (6-10).",IF(AA1015="Rare","Estimated frequency within viewshed: Rare (1-5).","")))))</f>
        <v/>
      </c>
      <c r="BR1015" s="41" t="str">
        <f>IF(B1015&lt;&gt;"",B1015&amp;". ","")</f>
        <v/>
      </c>
      <c r="BS1015" s="41" t="str">
        <f>IF(M1015="Same individual","Tissue sample collected.",IF(M1015="Same population","Tissue sample collected from another individual in the same population.",""))</f>
        <v/>
      </c>
      <c r="BT1015" s="41" t="str">
        <f>IF(R1015&lt;&gt;"","Seed sample collected from "&amp;R1015&amp;" plants within the same population.","")</f>
        <v/>
      </c>
      <c r="BU1015" s="41" t="str">
        <f>IF(AB1015&lt;&gt;"",AB1015&amp;". ","")</f>
        <v/>
      </c>
      <c r="BV1015" s="41" t="str">
        <f>IF(AE1015&lt;&gt;"","Landowner: "&amp;AE1015&amp;".","")</f>
        <v/>
      </c>
      <c r="BW1015" s="41" t="str">
        <f>IF(AF1015&lt;&gt;"","Element Occurrence ID: "&amp;AF1015&amp;".","")</f>
        <v/>
      </c>
      <c r="BX1015" s="41" t="str">
        <f t="shared" si="167"/>
        <v/>
      </c>
      <c r="BY1015" t="str">
        <f t="shared" si="168"/>
        <v/>
      </c>
      <c r="BZ1015" s="41" t="str">
        <f t="shared" si="169"/>
        <v/>
      </c>
      <c r="CA1015" t="str">
        <f t="shared" si="170"/>
        <v/>
      </c>
      <c r="CB1015" s="41" t="str">
        <f>IF(AU1015&lt;&gt;"","Area immediately surrounding specimen: "&amp;AU1015&amp;".","")</f>
        <v/>
      </c>
      <c r="CC1015" s="41" t="str">
        <f>IF(T1015&lt;&gt;"","Habit: "&amp;T1015&amp;".","")</f>
        <v/>
      </c>
      <c r="CD1015" s="41" t="str">
        <f>IF(U1015&lt;&gt;"","Life history habit: "&amp;U1015&amp;".","")</f>
        <v/>
      </c>
      <c r="CE1015" s="41" t="str">
        <f>IF(V1015&lt;&gt;"","Graminoid habit: "&amp;V1015&amp;".","")</f>
        <v/>
      </c>
      <c r="CF1015" s="41" t="str">
        <f>IF(W1015&lt;&gt;"","Flower color: "&amp;W1015&amp;".","")</f>
        <v/>
      </c>
      <c r="CG1015" s="41" t="str">
        <f>IF(X1015&lt;&gt;"","Height in centimeters: "&amp;X1015&amp;".","")</f>
        <v/>
      </c>
      <c r="CH1015" s="41" t="str">
        <f>IF(Y1015&lt;&gt;"",Y1015&amp;".","")</f>
        <v/>
      </c>
      <c r="CI1015" s="41" t="str">
        <f t="shared" si="171"/>
        <v/>
      </c>
      <c r="CJ1015" t="str">
        <f t="shared" si="172"/>
        <v/>
      </c>
      <c r="CK1015" s="41" t="str">
        <f>IF(T1015&lt;&gt;"","''habit'':"&amp;"''"&amp;T1015&amp;"'',","")</f>
        <v/>
      </c>
      <c r="CL1015" s="41" t="str">
        <f>IF(U1015&lt;&gt;"","''life cycle habit'':"&amp;"''"&amp;U1015&amp;"'',","")</f>
        <v/>
      </c>
      <c r="CM1015" s="41" t="str">
        <f>IF(V1015&lt;&gt;"","''graminoidHabit'':"&amp;"''"&amp;V1015&amp;"'',","")</f>
        <v/>
      </c>
      <c r="CN1015" s="41" t="str">
        <f>IF(W1015&lt;&gt;"","''flower color'':"&amp;"''"&amp;W1015&amp;"'',","")</f>
        <v/>
      </c>
      <c r="CO1015" s="41" t="str">
        <f>IF(X1015&lt;&gt;"","''heightInCentimeters'':"&amp;X1015&amp;",","")</f>
        <v/>
      </c>
      <c r="CP1015" s="41" t="str">
        <f>IF(Y1015&lt;&gt;"",Y1015,"")</f>
        <v/>
      </c>
      <c r="CQ1015" s="41" t="str">
        <f t="shared" si="173"/>
        <v/>
      </c>
      <c r="CR1015" s="42" t="str">
        <f t="shared" si="174"/>
        <v/>
      </c>
      <c r="CS1015" t="str">
        <f t="shared" si="175"/>
        <v/>
      </c>
      <c r="CT1015" t="str">
        <f>IF(L1015="Y","tissue","")</f>
        <v/>
      </c>
      <c r="CU1015" t="str">
        <f>IF(L1015="Y","in collection","")</f>
        <v/>
      </c>
      <c r="CV1015" t="str">
        <f>IF(L1015="Y","dessicated","")</f>
        <v/>
      </c>
    </row>
    <row r="1016" spans="1:100" ht="16.5" x14ac:dyDescent="0.3">
      <c r="A1016" s="7"/>
      <c r="B1016" s="19"/>
      <c r="C1016" s="19"/>
      <c r="D1016" s="19"/>
      <c r="E1016" s="19"/>
      <c r="F1016" s="19"/>
      <c r="G1016" s="10"/>
      <c r="H1016" s="14"/>
      <c r="I1016" s="19"/>
      <c r="J1016" s="19"/>
      <c r="K1016" s="10"/>
      <c r="L1016" s="19"/>
      <c r="M1016" s="19"/>
      <c r="N1016" s="19"/>
      <c r="O1016" s="19"/>
      <c r="P1016" s="19"/>
      <c r="Q1016" s="24"/>
      <c r="R1016" s="14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19"/>
      <c r="AH1016" s="19"/>
      <c r="AI1016" s="19"/>
      <c r="AJ1016" s="19"/>
      <c r="AK1016" s="29"/>
      <c r="AL1016" s="29"/>
      <c r="AM1016" s="7"/>
      <c r="AN1016" s="7"/>
      <c r="AO1016" s="7"/>
      <c r="AP1016" s="19"/>
      <c r="AQ1016" s="19"/>
      <c r="AR1016" s="19"/>
      <c r="AS1016" s="14"/>
      <c r="AT1016" s="19"/>
      <c r="AU1016" s="19"/>
      <c r="AV1016" s="19"/>
      <c r="AW1016" s="14"/>
      <c r="AX1016" s="19"/>
      <c r="AY1016" s="19"/>
      <c r="AZ1016" s="19"/>
      <c r="BA1016" s="19"/>
      <c r="BB1016" s="19"/>
      <c r="BC1016" s="19"/>
      <c r="BD1016" s="19"/>
      <c r="BE1016" s="19"/>
      <c r="BF1016" s="14"/>
      <c r="BG1016" s="35" t="str">
        <f>IF(BB1016&lt;&gt;"","&lt;a href='https://www.inaturalist.org/observations/"&amp;BB1016&amp;" 'target='_blank' style='color: blue'&gt;iNaturalist Record: "&amp;BB1016&amp;"&lt;/a&gt; ","")</f>
        <v/>
      </c>
      <c r="BH1016" s="36" t="str">
        <f>IF(AT1016&lt;&gt;"",AT1016&amp;". ","")</f>
        <v/>
      </c>
      <c r="BI1016" s="36" t="str">
        <f>IF(AV1016&lt;&gt;"","Land use/disturbance history: "&amp;AV1016&amp;". ","")</f>
        <v/>
      </c>
      <c r="BJ1016" s="36" t="str">
        <f>IF(AW1016&lt;&gt;"","Slope in degrees: "&amp;AW1016&amp;". ","")</f>
        <v/>
      </c>
      <c r="BK1016" s="36" t="str">
        <f>IF(AX1016&lt;&gt;"","Slope aspect: "&amp;AX1016&amp;". ","")</f>
        <v/>
      </c>
      <c r="BL1016" s="36" t="str">
        <f>IF(AY1016&lt;&gt;"","Soil description: "&amp;AY1016&amp;". ","")</f>
        <v/>
      </c>
      <c r="BM1016" s="36" t="str">
        <f>IF(BA1016&lt;&gt;"","Terrain: "&amp;BA1016&amp;". ","")</f>
        <v/>
      </c>
      <c r="BN1016" s="36" t="str">
        <f t="shared" si="165"/>
        <v/>
      </c>
      <c r="BO1016" t="str">
        <f t="shared" si="166"/>
        <v/>
      </c>
      <c r="BP1016" t="str">
        <f>IF(BD1016&lt;&gt;"","Permit: "&amp;BD1016,"")</f>
        <v/>
      </c>
      <c r="BQ1016" s="41" t="str">
        <f>IF(AA1016="Abundant","Estimated frequency within viewshed: Abundant (&gt;500).",IF(AA1016="Common","Estimated frequency within viewshed: Common (101-500).",IF(AA1016="Frequent","Estimated frequency within viewshed: Frequent (11-100).",IF(AA1016="Occasional","Estimated frequency within viewshed: Occasional (6-10).",IF(AA1016="Rare","Estimated frequency within viewshed: Rare (1-5).","")))))</f>
        <v/>
      </c>
      <c r="BR1016" s="41" t="str">
        <f>IF(B1016&lt;&gt;"",B1016&amp;". ","")</f>
        <v/>
      </c>
      <c r="BS1016" s="41" t="str">
        <f>IF(M1016="Same individual","Tissue sample collected.",IF(M1016="Same population","Tissue sample collected from another individual in the same population.",""))</f>
        <v/>
      </c>
      <c r="BT1016" s="41" t="str">
        <f>IF(R1016&lt;&gt;"","Seed sample collected from "&amp;R1016&amp;" plants within the same population.","")</f>
        <v/>
      </c>
      <c r="BU1016" s="41" t="str">
        <f>IF(AB1016&lt;&gt;"",AB1016&amp;". ","")</f>
        <v/>
      </c>
      <c r="BV1016" s="41" t="str">
        <f>IF(AE1016&lt;&gt;"","Landowner: "&amp;AE1016&amp;".","")</f>
        <v/>
      </c>
      <c r="BW1016" s="41" t="str">
        <f>IF(AF1016&lt;&gt;"","Element Occurrence ID: "&amp;AF1016&amp;".","")</f>
        <v/>
      </c>
      <c r="BX1016" s="41" t="str">
        <f t="shared" si="167"/>
        <v/>
      </c>
      <c r="BY1016" t="str">
        <f t="shared" si="168"/>
        <v/>
      </c>
      <c r="BZ1016" s="41" t="str">
        <f t="shared" si="169"/>
        <v/>
      </c>
      <c r="CA1016" t="str">
        <f t="shared" si="170"/>
        <v/>
      </c>
      <c r="CB1016" s="41" t="str">
        <f>IF(AU1016&lt;&gt;"","Area immediately surrounding specimen: "&amp;AU1016&amp;".","")</f>
        <v/>
      </c>
      <c r="CC1016" s="41" t="str">
        <f>IF(T1016&lt;&gt;"","Habit: "&amp;T1016&amp;".","")</f>
        <v/>
      </c>
      <c r="CD1016" s="41" t="str">
        <f>IF(U1016&lt;&gt;"","Life history habit: "&amp;U1016&amp;".","")</f>
        <v/>
      </c>
      <c r="CE1016" s="41" t="str">
        <f>IF(V1016&lt;&gt;"","Graminoid habit: "&amp;V1016&amp;".","")</f>
        <v/>
      </c>
      <c r="CF1016" s="41" t="str">
        <f>IF(W1016&lt;&gt;"","Flower color: "&amp;W1016&amp;".","")</f>
        <v/>
      </c>
      <c r="CG1016" s="41" t="str">
        <f>IF(X1016&lt;&gt;"","Height in centimeters: "&amp;X1016&amp;".","")</f>
        <v/>
      </c>
      <c r="CH1016" s="41" t="str">
        <f>IF(Y1016&lt;&gt;"",Y1016&amp;".","")</f>
        <v/>
      </c>
      <c r="CI1016" s="41" t="str">
        <f t="shared" si="171"/>
        <v/>
      </c>
      <c r="CJ1016" t="str">
        <f t="shared" si="172"/>
        <v/>
      </c>
      <c r="CK1016" s="41" t="str">
        <f>IF(T1016&lt;&gt;"","''habit'':"&amp;"''"&amp;T1016&amp;"'',","")</f>
        <v/>
      </c>
      <c r="CL1016" s="41" t="str">
        <f>IF(U1016&lt;&gt;"","''life cycle habit'':"&amp;"''"&amp;U1016&amp;"'',","")</f>
        <v/>
      </c>
      <c r="CM1016" s="41" t="str">
        <f>IF(V1016&lt;&gt;"","''graminoidHabit'':"&amp;"''"&amp;V1016&amp;"'',","")</f>
        <v/>
      </c>
      <c r="CN1016" s="41" t="str">
        <f>IF(W1016&lt;&gt;"","''flower color'':"&amp;"''"&amp;W1016&amp;"'',","")</f>
        <v/>
      </c>
      <c r="CO1016" s="41" t="str">
        <f>IF(X1016&lt;&gt;"","''heightInCentimeters'':"&amp;X1016&amp;",","")</f>
        <v/>
      </c>
      <c r="CP1016" s="41" t="str">
        <f>IF(Y1016&lt;&gt;"",Y1016,"")</f>
        <v/>
      </c>
      <c r="CQ1016" s="41" t="str">
        <f t="shared" si="173"/>
        <v/>
      </c>
      <c r="CR1016" s="42" t="str">
        <f t="shared" si="174"/>
        <v/>
      </c>
      <c r="CS1016" t="str">
        <f t="shared" si="175"/>
        <v/>
      </c>
      <c r="CT1016" t="str">
        <f>IF(L1016="Y","tissue","")</f>
        <v/>
      </c>
      <c r="CU1016" t="str">
        <f>IF(L1016="Y","in collection","")</f>
        <v/>
      </c>
      <c r="CV1016" t="str">
        <f>IF(L1016="Y","dessicated","")</f>
        <v/>
      </c>
    </row>
    <row r="1017" spans="1:100" ht="16.5" x14ac:dyDescent="0.3">
      <c r="A1017" s="7"/>
      <c r="B1017" s="19"/>
      <c r="C1017" s="19"/>
      <c r="D1017" s="19"/>
      <c r="E1017" s="19"/>
      <c r="F1017" s="19"/>
      <c r="G1017" s="10"/>
      <c r="H1017" s="14"/>
      <c r="I1017" s="19"/>
      <c r="J1017" s="19"/>
      <c r="K1017" s="10"/>
      <c r="L1017" s="19"/>
      <c r="M1017" s="19"/>
      <c r="N1017" s="19"/>
      <c r="O1017" s="19"/>
      <c r="P1017" s="19"/>
      <c r="Q1017" s="24"/>
      <c r="R1017" s="14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19"/>
      <c r="AH1017" s="19"/>
      <c r="AI1017" s="19"/>
      <c r="AJ1017" s="19"/>
      <c r="AK1017" s="29"/>
      <c r="AL1017" s="29"/>
      <c r="AM1017" s="7"/>
      <c r="AN1017" s="7"/>
      <c r="AO1017" s="7"/>
      <c r="AP1017" s="19"/>
      <c r="AQ1017" s="19"/>
      <c r="AR1017" s="19"/>
      <c r="AS1017" s="14"/>
      <c r="AT1017" s="19"/>
      <c r="AU1017" s="19"/>
      <c r="AV1017" s="19"/>
      <c r="AW1017" s="14"/>
      <c r="AX1017" s="19"/>
      <c r="AY1017" s="19"/>
      <c r="AZ1017" s="19"/>
      <c r="BA1017" s="19"/>
      <c r="BB1017" s="19"/>
      <c r="BC1017" s="19"/>
      <c r="BD1017" s="19"/>
      <c r="BE1017" s="19"/>
      <c r="BF1017" s="14"/>
      <c r="BG1017" s="35" t="str">
        <f>IF(BB1017&lt;&gt;"","&lt;a href='https://www.inaturalist.org/observations/"&amp;BB1017&amp;" 'target='_blank' style='color: blue'&gt;iNaturalist Record: "&amp;BB1017&amp;"&lt;/a&gt; ","")</f>
        <v/>
      </c>
      <c r="BH1017" s="36" t="str">
        <f>IF(AT1017&lt;&gt;"",AT1017&amp;". ","")</f>
        <v/>
      </c>
      <c r="BI1017" s="36" t="str">
        <f>IF(AV1017&lt;&gt;"","Land use/disturbance history: "&amp;AV1017&amp;". ","")</f>
        <v/>
      </c>
      <c r="BJ1017" s="36" t="str">
        <f>IF(AW1017&lt;&gt;"","Slope in degrees: "&amp;AW1017&amp;". ","")</f>
        <v/>
      </c>
      <c r="BK1017" s="36" t="str">
        <f>IF(AX1017&lt;&gt;"","Slope aspect: "&amp;AX1017&amp;". ","")</f>
        <v/>
      </c>
      <c r="BL1017" s="36" t="str">
        <f>IF(AY1017&lt;&gt;"","Soil description: "&amp;AY1017&amp;". ","")</f>
        <v/>
      </c>
      <c r="BM1017" s="36" t="str">
        <f>IF(BA1017&lt;&gt;"","Terrain: "&amp;BA1017&amp;". ","")</f>
        <v/>
      </c>
      <c r="BN1017" s="36" t="str">
        <f t="shared" si="165"/>
        <v/>
      </c>
      <c r="BO1017" t="str">
        <f t="shared" si="166"/>
        <v/>
      </c>
      <c r="BP1017" t="str">
        <f>IF(BD1017&lt;&gt;"","Permit: "&amp;BD1017,"")</f>
        <v/>
      </c>
      <c r="BQ1017" s="41" t="str">
        <f>IF(AA1017="Abundant","Estimated frequency within viewshed: Abundant (&gt;500).",IF(AA1017="Common","Estimated frequency within viewshed: Common (101-500).",IF(AA1017="Frequent","Estimated frequency within viewshed: Frequent (11-100).",IF(AA1017="Occasional","Estimated frequency within viewshed: Occasional (6-10).",IF(AA1017="Rare","Estimated frequency within viewshed: Rare (1-5).","")))))</f>
        <v/>
      </c>
      <c r="BR1017" s="41" t="str">
        <f>IF(B1017&lt;&gt;"",B1017&amp;". ","")</f>
        <v/>
      </c>
      <c r="BS1017" s="41" t="str">
        <f>IF(M1017="Same individual","Tissue sample collected.",IF(M1017="Same population","Tissue sample collected from another individual in the same population.",""))</f>
        <v/>
      </c>
      <c r="BT1017" s="41" t="str">
        <f>IF(R1017&lt;&gt;"","Seed sample collected from "&amp;R1017&amp;" plants within the same population.","")</f>
        <v/>
      </c>
      <c r="BU1017" s="41" t="str">
        <f>IF(AB1017&lt;&gt;"",AB1017&amp;". ","")</f>
        <v/>
      </c>
      <c r="BV1017" s="41" t="str">
        <f>IF(AE1017&lt;&gt;"","Landowner: "&amp;AE1017&amp;".","")</f>
        <v/>
      </c>
      <c r="BW1017" s="41" t="str">
        <f>IF(AF1017&lt;&gt;"","Element Occurrence ID: "&amp;AF1017&amp;".","")</f>
        <v/>
      </c>
      <c r="BX1017" s="41" t="str">
        <f t="shared" si="167"/>
        <v/>
      </c>
      <c r="BY1017" t="str">
        <f t="shared" si="168"/>
        <v/>
      </c>
      <c r="BZ1017" s="41" t="str">
        <f t="shared" si="169"/>
        <v/>
      </c>
      <c r="CA1017" t="str">
        <f t="shared" si="170"/>
        <v/>
      </c>
      <c r="CB1017" s="41" t="str">
        <f>IF(AU1017&lt;&gt;"","Area immediately surrounding specimen: "&amp;AU1017&amp;".","")</f>
        <v/>
      </c>
      <c r="CC1017" s="41" t="str">
        <f>IF(T1017&lt;&gt;"","Habit: "&amp;T1017&amp;".","")</f>
        <v/>
      </c>
      <c r="CD1017" s="41" t="str">
        <f>IF(U1017&lt;&gt;"","Life history habit: "&amp;U1017&amp;".","")</f>
        <v/>
      </c>
      <c r="CE1017" s="41" t="str">
        <f>IF(V1017&lt;&gt;"","Graminoid habit: "&amp;V1017&amp;".","")</f>
        <v/>
      </c>
      <c r="CF1017" s="41" t="str">
        <f>IF(W1017&lt;&gt;"","Flower color: "&amp;W1017&amp;".","")</f>
        <v/>
      </c>
      <c r="CG1017" s="41" t="str">
        <f>IF(X1017&lt;&gt;"","Height in centimeters: "&amp;X1017&amp;".","")</f>
        <v/>
      </c>
      <c r="CH1017" s="41" t="str">
        <f>IF(Y1017&lt;&gt;"",Y1017&amp;".","")</f>
        <v/>
      </c>
      <c r="CI1017" s="41" t="str">
        <f t="shared" si="171"/>
        <v/>
      </c>
      <c r="CJ1017" t="str">
        <f t="shared" si="172"/>
        <v/>
      </c>
      <c r="CK1017" s="41" t="str">
        <f>IF(T1017&lt;&gt;"","''habit'':"&amp;"''"&amp;T1017&amp;"'',","")</f>
        <v/>
      </c>
      <c r="CL1017" s="41" t="str">
        <f>IF(U1017&lt;&gt;"","''life cycle habit'':"&amp;"''"&amp;U1017&amp;"'',","")</f>
        <v/>
      </c>
      <c r="CM1017" s="41" t="str">
        <f>IF(V1017&lt;&gt;"","''graminoidHabit'':"&amp;"''"&amp;V1017&amp;"'',","")</f>
        <v/>
      </c>
      <c r="CN1017" s="41" t="str">
        <f>IF(W1017&lt;&gt;"","''flower color'':"&amp;"''"&amp;W1017&amp;"'',","")</f>
        <v/>
      </c>
      <c r="CO1017" s="41" t="str">
        <f>IF(X1017&lt;&gt;"","''heightInCentimeters'':"&amp;X1017&amp;",","")</f>
        <v/>
      </c>
      <c r="CP1017" s="41" t="str">
        <f>IF(Y1017&lt;&gt;"",Y1017,"")</f>
        <v/>
      </c>
      <c r="CQ1017" s="41" t="str">
        <f t="shared" si="173"/>
        <v/>
      </c>
      <c r="CR1017" s="42" t="str">
        <f t="shared" si="174"/>
        <v/>
      </c>
      <c r="CS1017" t="str">
        <f t="shared" si="175"/>
        <v/>
      </c>
      <c r="CT1017" t="str">
        <f>IF(L1017="Y","tissue","")</f>
        <v/>
      </c>
      <c r="CU1017" t="str">
        <f>IF(L1017="Y","in collection","")</f>
        <v/>
      </c>
      <c r="CV1017" t="str">
        <f>IF(L1017="Y","dessicated","")</f>
        <v/>
      </c>
    </row>
    <row r="1018" spans="1:100" ht="16.5" x14ac:dyDescent="0.3">
      <c r="A1018" s="7"/>
      <c r="B1018" s="19"/>
      <c r="C1018" s="19"/>
      <c r="D1018" s="19"/>
      <c r="E1018" s="19"/>
      <c r="F1018" s="19"/>
      <c r="G1018" s="10"/>
      <c r="H1018" s="14"/>
      <c r="I1018" s="19"/>
      <c r="J1018" s="19"/>
      <c r="K1018" s="10"/>
      <c r="L1018" s="19"/>
      <c r="M1018" s="19"/>
      <c r="N1018" s="19"/>
      <c r="O1018" s="19"/>
      <c r="P1018" s="19"/>
      <c r="Q1018" s="24"/>
      <c r="R1018" s="14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19"/>
      <c r="AH1018" s="19"/>
      <c r="AI1018" s="19"/>
      <c r="AJ1018" s="19"/>
      <c r="AK1018" s="29"/>
      <c r="AL1018" s="29"/>
      <c r="AM1018" s="7"/>
      <c r="AN1018" s="7"/>
      <c r="AO1018" s="7"/>
      <c r="AP1018" s="19"/>
      <c r="AQ1018" s="19"/>
      <c r="AR1018" s="19"/>
      <c r="AS1018" s="14"/>
      <c r="AT1018" s="19"/>
      <c r="AU1018" s="19"/>
      <c r="AV1018" s="19"/>
      <c r="AW1018" s="14"/>
      <c r="AX1018" s="19"/>
      <c r="AY1018" s="19"/>
      <c r="AZ1018" s="19"/>
      <c r="BA1018" s="19"/>
      <c r="BB1018" s="19"/>
      <c r="BC1018" s="19"/>
      <c r="BD1018" s="19"/>
      <c r="BE1018" s="19"/>
      <c r="BF1018" s="14"/>
      <c r="BG1018" s="35" t="str">
        <f>IF(BB1018&lt;&gt;"","&lt;a href='https://www.inaturalist.org/observations/"&amp;BB1018&amp;" 'target='_blank' style='color: blue'&gt;iNaturalist Record: "&amp;BB1018&amp;"&lt;/a&gt; ","")</f>
        <v/>
      </c>
      <c r="BH1018" s="36" t="str">
        <f>IF(AT1018&lt;&gt;"",AT1018&amp;". ","")</f>
        <v/>
      </c>
      <c r="BI1018" s="36" t="str">
        <f>IF(AV1018&lt;&gt;"","Land use/disturbance history: "&amp;AV1018&amp;". ","")</f>
        <v/>
      </c>
      <c r="BJ1018" s="36" t="str">
        <f>IF(AW1018&lt;&gt;"","Slope in degrees: "&amp;AW1018&amp;". ","")</f>
        <v/>
      </c>
      <c r="BK1018" s="36" t="str">
        <f>IF(AX1018&lt;&gt;"","Slope aspect: "&amp;AX1018&amp;". ","")</f>
        <v/>
      </c>
      <c r="BL1018" s="36" t="str">
        <f>IF(AY1018&lt;&gt;"","Soil description: "&amp;AY1018&amp;". ","")</f>
        <v/>
      </c>
      <c r="BM1018" s="36" t="str">
        <f>IF(BA1018&lt;&gt;"","Terrain: "&amp;BA1018&amp;". ","")</f>
        <v/>
      </c>
      <c r="BN1018" s="36" t="str">
        <f t="shared" si="165"/>
        <v/>
      </c>
      <c r="BO1018" t="str">
        <f t="shared" si="166"/>
        <v/>
      </c>
      <c r="BP1018" t="str">
        <f>IF(BD1018&lt;&gt;"","Permit: "&amp;BD1018,"")</f>
        <v/>
      </c>
      <c r="BQ1018" s="41" t="str">
        <f>IF(AA1018="Abundant","Estimated frequency within viewshed: Abundant (&gt;500).",IF(AA1018="Common","Estimated frequency within viewshed: Common (101-500).",IF(AA1018="Frequent","Estimated frequency within viewshed: Frequent (11-100).",IF(AA1018="Occasional","Estimated frequency within viewshed: Occasional (6-10).",IF(AA1018="Rare","Estimated frequency within viewshed: Rare (1-5).","")))))</f>
        <v/>
      </c>
      <c r="BR1018" s="41" t="str">
        <f>IF(B1018&lt;&gt;"",B1018&amp;". ","")</f>
        <v/>
      </c>
      <c r="BS1018" s="41" t="str">
        <f>IF(M1018="Same individual","Tissue sample collected.",IF(M1018="Same population","Tissue sample collected from another individual in the same population.",""))</f>
        <v/>
      </c>
      <c r="BT1018" s="41" t="str">
        <f>IF(R1018&lt;&gt;"","Seed sample collected from "&amp;R1018&amp;" plants within the same population.","")</f>
        <v/>
      </c>
      <c r="BU1018" s="41" t="str">
        <f>IF(AB1018&lt;&gt;"",AB1018&amp;". ","")</f>
        <v/>
      </c>
      <c r="BV1018" s="41" t="str">
        <f>IF(AE1018&lt;&gt;"","Landowner: "&amp;AE1018&amp;".","")</f>
        <v/>
      </c>
      <c r="BW1018" s="41" t="str">
        <f>IF(AF1018&lt;&gt;"","Element Occurrence ID: "&amp;AF1018&amp;".","")</f>
        <v/>
      </c>
      <c r="BX1018" s="41" t="str">
        <f t="shared" si="167"/>
        <v/>
      </c>
      <c r="BY1018" t="str">
        <f t="shared" si="168"/>
        <v/>
      </c>
      <c r="BZ1018" s="41" t="str">
        <f t="shared" si="169"/>
        <v/>
      </c>
      <c r="CA1018" t="str">
        <f t="shared" si="170"/>
        <v/>
      </c>
      <c r="CB1018" s="41" t="str">
        <f>IF(AU1018&lt;&gt;"","Area immediately surrounding specimen: "&amp;AU1018&amp;".","")</f>
        <v/>
      </c>
      <c r="CC1018" s="41" t="str">
        <f>IF(T1018&lt;&gt;"","Habit: "&amp;T1018&amp;".","")</f>
        <v/>
      </c>
      <c r="CD1018" s="41" t="str">
        <f>IF(U1018&lt;&gt;"","Life history habit: "&amp;U1018&amp;".","")</f>
        <v/>
      </c>
      <c r="CE1018" s="41" t="str">
        <f>IF(V1018&lt;&gt;"","Graminoid habit: "&amp;V1018&amp;".","")</f>
        <v/>
      </c>
      <c r="CF1018" s="41" t="str">
        <f>IF(W1018&lt;&gt;"","Flower color: "&amp;W1018&amp;".","")</f>
        <v/>
      </c>
      <c r="CG1018" s="41" t="str">
        <f>IF(X1018&lt;&gt;"","Height in centimeters: "&amp;X1018&amp;".","")</f>
        <v/>
      </c>
      <c r="CH1018" s="41" t="str">
        <f>IF(Y1018&lt;&gt;"",Y1018&amp;".","")</f>
        <v/>
      </c>
      <c r="CI1018" s="41" t="str">
        <f t="shared" si="171"/>
        <v/>
      </c>
      <c r="CJ1018" t="str">
        <f t="shared" si="172"/>
        <v/>
      </c>
      <c r="CK1018" s="41" t="str">
        <f>IF(T1018&lt;&gt;"","''habit'':"&amp;"''"&amp;T1018&amp;"'',","")</f>
        <v/>
      </c>
      <c r="CL1018" s="41" t="str">
        <f>IF(U1018&lt;&gt;"","''life cycle habit'':"&amp;"''"&amp;U1018&amp;"'',","")</f>
        <v/>
      </c>
      <c r="CM1018" s="41" t="str">
        <f>IF(V1018&lt;&gt;"","''graminoidHabit'':"&amp;"''"&amp;V1018&amp;"'',","")</f>
        <v/>
      </c>
      <c r="CN1018" s="41" t="str">
        <f>IF(W1018&lt;&gt;"","''flower color'':"&amp;"''"&amp;W1018&amp;"'',","")</f>
        <v/>
      </c>
      <c r="CO1018" s="41" t="str">
        <f>IF(X1018&lt;&gt;"","''heightInCentimeters'':"&amp;X1018&amp;",","")</f>
        <v/>
      </c>
      <c r="CP1018" s="41" t="str">
        <f>IF(Y1018&lt;&gt;"",Y1018,"")</f>
        <v/>
      </c>
      <c r="CQ1018" s="41" t="str">
        <f t="shared" si="173"/>
        <v/>
      </c>
      <c r="CR1018" s="42" t="str">
        <f t="shared" si="174"/>
        <v/>
      </c>
      <c r="CS1018" t="str">
        <f t="shared" si="175"/>
        <v/>
      </c>
      <c r="CT1018" t="str">
        <f>IF(L1018="Y","tissue","")</f>
        <v/>
      </c>
      <c r="CU1018" t="str">
        <f>IF(L1018="Y","in collection","")</f>
        <v/>
      </c>
      <c r="CV1018" t="str">
        <f>IF(L1018="Y","dessicated","")</f>
        <v/>
      </c>
    </row>
    <row r="1019" spans="1:100" ht="16.5" x14ac:dyDescent="0.3">
      <c r="A1019" s="7"/>
      <c r="B1019" s="19"/>
      <c r="C1019" s="19"/>
      <c r="D1019" s="19"/>
      <c r="E1019" s="19"/>
      <c r="F1019" s="19"/>
      <c r="G1019" s="10"/>
      <c r="H1019" s="14"/>
      <c r="I1019" s="19"/>
      <c r="J1019" s="19"/>
      <c r="K1019" s="10"/>
      <c r="L1019" s="19"/>
      <c r="M1019" s="19"/>
      <c r="N1019" s="19"/>
      <c r="O1019" s="19"/>
      <c r="P1019" s="19"/>
      <c r="Q1019" s="24"/>
      <c r="R1019" s="14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29"/>
      <c r="AL1019" s="29"/>
      <c r="AM1019" s="7"/>
      <c r="AN1019" s="7"/>
      <c r="AO1019" s="7"/>
      <c r="AP1019" s="19"/>
      <c r="AQ1019" s="19"/>
      <c r="AR1019" s="19"/>
      <c r="AS1019" s="14"/>
      <c r="AT1019" s="19"/>
      <c r="AU1019" s="19"/>
      <c r="AV1019" s="19"/>
      <c r="AW1019" s="14"/>
      <c r="AX1019" s="19"/>
      <c r="AY1019" s="19"/>
      <c r="AZ1019" s="19"/>
      <c r="BA1019" s="19"/>
      <c r="BB1019" s="19"/>
      <c r="BC1019" s="19"/>
      <c r="BD1019" s="19"/>
      <c r="BE1019" s="19"/>
      <c r="BF1019" s="14"/>
      <c r="BG1019" s="35" t="str">
        <f>IF(BB1019&lt;&gt;"","&lt;a href='https://www.inaturalist.org/observations/"&amp;BB1019&amp;" 'target='_blank' style='color: blue'&gt;iNaturalist Record: "&amp;BB1019&amp;"&lt;/a&gt; ","")</f>
        <v/>
      </c>
      <c r="BH1019" s="36" t="str">
        <f>IF(AT1019&lt;&gt;"",AT1019&amp;". ","")</f>
        <v/>
      </c>
      <c r="BI1019" s="36" t="str">
        <f>IF(AV1019&lt;&gt;"","Land use/disturbance history: "&amp;AV1019&amp;". ","")</f>
        <v/>
      </c>
      <c r="BJ1019" s="36" t="str">
        <f>IF(AW1019&lt;&gt;"","Slope in degrees: "&amp;AW1019&amp;". ","")</f>
        <v/>
      </c>
      <c r="BK1019" s="36" t="str">
        <f>IF(AX1019&lt;&gt;"","Slope aspect: "&amp;AX1019&amp;". ","")</f>
        <v/>
      </c>
      <c r="BL1019" s="36" t="str">
        <f>IF(AY1019&lt;&gt;"","Soil description: "&amp;AY1019&amp;". ","")</f>
        <v/>
      </c>
      <c r="BM1019" s="36" t="str">
        <f>IF(BA1019&lt;&gt;"","Terrain: "&amp;BA1019&amp;". ","")</f>
        <v/>
      </c>
      <c r="BN1019" s="36" t="str">
        <f t="shared" si="165"/>
        <v/>
      </c>
      <c r="BO1019" t="str">
        <f t="shared" si="166"/>
        <v/>
      </c>
      <c r="BP1019" t="str">
        <f>IF(BD1019&lt;&gt;"","Permit: "&amp;BD1019,"")</f>
        <v/>
      </c>
      <c r="BQ1019" s="41" t="str">
        <f>IF(AA1019="Abundant","Estimated frequency within viewshed: Abundant (&gt;500).",IF(AA1019="Common","Estimated frequency within viewshed: Common (101-500).",IF(AA1019="Frequent","Estimated frequency within viewshed: Frequent (11-100).",IF(AA1019="Occasional","Estimated frequency within viewshed: Occasional (6-10).",IF(AA1019="Rare","Estimated frequency within viewshed: Rare (1-5).","")))))</f>
        <v/>
      </c>
      <c r="BR1019" s="41" t="str">
        <f>IF(B1019&lt;&gt;"",B1019&amp;". ","")</f>
        <v/>
      </c>
      <c r="BS1019" s="41" t="str">
        <f>IF(M1019="Same individual","Tissue sample collected.",IF(M1019="Same population","Tissue sample collected from another individual in the same population.",""))</f>
        <v/>
      </c>
      <c r="BT1019" s="41" t="str">
        <f>IF(R1019&lt;&gt;"","Seed sample collected from "&amp;R1019&amp;" plants within the same population.","")</f>
        <v/>
      </c>
      <c r="BU1019" s="41" t="str">
        <f>IF(AB1019&lt;&gt;"",AB1019&amp;". ","")</f>
        <v/>
      </c>
      <c r="BV1019" s="41" t="str">
        <f>IF(AE1019&lt;&gt;"","Landowner: "&amp;AE1019&amp;".","")</f>
        <v/>
      </c>
      <c r="BW1019" s="41" t="str">
        <f>IF(AF1019&lt;&gt;"","Element Occurrence ID: "&amp;AF1019&amp;".","")</f>
        <v/>
      </c>
      <c r="BX1019" s="41" t="str">
        <f t="shared" si="167"/>
        <v/>
      </c>
      <c r="BY1019" t="str">
        <f t="shared" si="168"/>
        <v/>
      </c>
      <c r="BZ1019" s="41" t="str">
        <f t="shared" si="169"/>
        <v/>
      </c>
      <c r="CA1019" t="str">
        <f t="shared" si="170"/>
        <v/>
      </c>
      <c r="CB1019" s="41" t="str">
        <f>IF(AU1019&lt;&gt;"","Area immediately surrounding specimen: "&amp;AU1019&amp;".","")</f>
        <v/>
      </c>
      <c r="CC1019" s="41" t="str">
        <f>IF(T1019&lt;&gt;"","Habit: "&amp;T1019&amp;".","")</f>
        <v/>
      </c>
      <c r="CD1019" s="41" t="str">
        <f>IF(U1019&lt;&gt;"","Life history habit: "&amp;U1019&amp;".","")</f>
        <v/>
      </c>
      <c r="CE1019" s="41" t="str">
        <f>IF(V1019&lt;&gt;"","Graminoid habit: "&amp;V1019&amp;".","")</f>
        <v/>
      </c>
      <c r="CF1019" s="41" t="str">
        <f>IF(W1019&lt;&gt;"","Flower color: "&amp;W1019&amp;".","")</f>
        <v/>
      </c>
      <c r="CG1019" s="41" t="str">
        <f>IF(X1019&lt;&gt;"","Height in centimeters: "&amp;X1019&amp;".","")</f>
        <v/>
      </c>
      <c r="CH1019" s="41" t="str">
        <f>IF(Y1019&lt;&gt;"",Y1019&amp;".","")</f>
        <v/>
      </c>
      <c r="CI1019" s="41" t="str">
        <f t="shared" si="171"/>
        <v/>
      </c>
      <c r="CJ1019" t="str">
        <f t="shared" si="172"/>
        <v/>
      </c>
      <c r="CK1019" s="41" t="str">
        <f>IF(T1019&lt;&gt;"","''habit'':"&amp;"''"&amp;T1019&amp;"'',","")</f>
        <v/>
      </c>
      <c r="CL1019" s="41" t="str">
        <f>IF(U1019&lt;&gt;"","''life cycle habit'':"&amp;"''"&amp;U1019&amp;"'',","")</f>
        <v/>
      </c>
      <c r="CM1019" s="41" t="str">
        <f>IF(V1019&lt;&gt;"","''graminoidHabit'':"&amp;"''"&amp;V1019&amp;"'',","")</f>
        <v/>
      </c>
      <c r="CN1019" s="41" t="str">
        <f>IF(W1019&lt;&gt;"","''flower color'':"&amp;"''"&amp;W1019&amp;"'',","")</f>
        <v/>
      </c>
      <c r="CO1019" s="41" t="str">
        <f>IF(X1019&lt;&gt;"","''heightInCentimeters'':"&amp;X1019&amp;",","")</f>
        <v/>
      </c>
      <c r="CP1019" s="41" t="str">
        <f>IF(Y1019&lt;&gt;"",Y1019,"")</f>
        <v/>
      </c>
      <c r="CQ1019" s="41" t="str">
        <f t="shared" si="173"/>
        <v/>
      </c>
      <c r="CR1019" s="42" t="str">
        <f t="shared" si="174"/>
        <v/>
      </c>
      <c r="CS1019" t="str">
        <f t="shared" si="175"/>
        <v/>
      </c>
      <c r="CT1019" t="str">
        <f>IF(L1019="Y","tissue","")</f>
        <v/>
      </c>
      <c r="CU1019" t="str">
        <f>IF(L1019="Y","in collection","")</f>
        <v/>
      </c>
      <c r="CV1019" t="str">
        <f>IF(L1019="Y","dessicated","")</f>
        <v/>
      </c>
    </row>
    <row r="1020" spans="1:100" ht="16.5" x14ac:dyDescent="0.3">
      <c r="A1020" s="7"/>
      <c r="B1020" s="19"/>
      <c r="C1020" s="19"/>
      <c r="D1020" s="19"/>
      <c r="E1020" s="19"/>
      <c r="F1020" s="19"/>
      <c r="G1020" s="10"/>
      <c r="H1020" s="14"/>
      <c r="I1020" s="19"/>
      <c r="J1020" s="19"/>
      <c r="K1020" s="10"/>
      <c r="L1020" s="19"/>
      <c r="M1020" s="19"/>
      <c r="N1020" s="19"/>
      <c r="O1020" s="19"/>
      <c r="P1020" s="19"/>
      <c r="Q1020" s="24"/>
      <c r="R1020" s="14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29"/>
      <c r="AL1020" s="29"/>
      <c r="AM1020" s="7"/>
      <c r="AN1020" s="7"/>
      <c r="AO1020" s="7"/>
      <c r="AP1020" s="19"/>
      <c r="AQ1020" s="19"/>
      <c r="AR1020" s="19"/>
      <c r="AS1020" s="14"/>
      <c r="AT1020" s="19"/>
      <c r="AU1020" s="19"/>
      <c r="AV1020" s="19"/>
      <c r="AW1020" s="14"/>
      <c r="AX1020" s="19"/>
      <c r="AY1020" s="19"/>
      <c r="AZ1020" s="19"/>
      <c r="BA1020" s="19"/>
      <c r="BB1020" s="19"/>
      <c r="BC1020" s="19"/>
      <c r="BD1020" s="19"/>
      <c r="BE1020" s="19"/>
      <c r="BF1020" s="14"/>
      <c r="BG1020" s="35" t="str">
        <f>IF(BB1020&lt;&gt;"","&lt;a href='https://www.inaturalist.org/observations/"&amp;BB1020&amp;" 'target='_blank' style='color: blue'&gt;iNaturalist Record: "&amp;BB1020&amp;"&lt;/a&gt; ","")</f>
        <v/>
      </c>
      <c r="BH1020" s="36" t="str">
        <f>IF(AT1020&lt;&gt;"",AT1020&amp;". ","")</f>
        <v/>
      </c>
      <c r="BI1020" s="36" t="str">
        <f>IF(AV1020&lt;&gt;"","Land use/disturbance history: "&amp;AV1020&amp;". ","")</f>
        <v/>
      </c>
      <c r="BJ1020" s="36" t="str">
        <f>IF(AW1020&lt;&gt;"","Slope in degrees: "&amp;AW1020&amp;". ","")</f>
        <v/>
      </c>
      <c r="BK1020" s="36" t="str">
        <f>IF(AX1020&lt;&gt;"","Slope aspect: "&amp;AX1020&amp;". ","")</f>
        <v/>
      </c>
      <c r="BL1020" s="36" t="str">
        <f>IF(AY1020&lt;&gt;"","Soil description: "&amp;AY1020&amp;". ","")</f>
        <v/>
      </c>
      <c r="BM1020" s="36" t="str">
        <f>IF(BA1020&lt;&gt;"","Terrain: "&amp;BA1020&amp;". ","")</f>
        <v/>
      </c>
      <c r="BN1020" s="36" t="str">
        <f t="shared" si="165"/>
        <v/>
      </c>
      <c r="BO1020" t="str">
        <f t="shared" si="166"/>
        <v/>
      </c>
      <c r="BP1020" t="str">
        <f>IF(BD1020&lt;&gt;"","Permit: "&amp;BD1020,"")</f>
        <v/>
      </c>
      <c r="BQ1020" s="41" t="str">
        <f>IF(AA1020="Abundant","Estimated frequency within viewshed: Abundant (&gt;500).",IF(AA1020="Common","Estimated frequency within viewshed: Common (101-500).",IF(AA1020="Frequent","Estimated frequency within viewshed: Frequent (11-100).",IF(AA1020="Occasional","Estimated frequency within viewshed: Occasional (6-10).",IF(AA1020="Rare","Estimated frequency within viewshed: Rare (1-5).","")))))</f>
        <v/>
      </c>
      <c r="BR1020" s="41" t="str">
        <f>IF(B1020&lt;&gt;"",B1020&amp;". ","")</f>
        <v/>
      </c>
      <c r="BS1020" s="41" t="str">
        <f>IF(M1020="Same individual","Tissue sample collected.",IF(M1020="Same population","Tissue sample collected from another individual in the same population.",""))</f>
        <v/>
      </c>
      <c r="BT1020" s="41" t="str">
        <f>IF(R1020&lt;&gt;"","Seed sample collected from "&amp;R1020&amp;" plants within the same population.","")</f>
        <v/>
      </c>
      <c r="BU1020" s="41" t="str">
        <f>IF(AB1020&lt;&gt;"",AB1020&amp;". ","")</f>
        <v/>
      </c>
      <c r="BV1020" s="41" t="str">
        <f>IF(AE1020&lt;&gt;"","Landowner: "&amp;AE1020&amp;".","")</f>
        <v/>
      </c>
      <c r="BW1020" s="41" t="str">
        <f>IF(AF1020&lt;&gt;"","Element Occurrence ID: "&amp;AF1020&amp;".","")</f>
        <v/>
      </c>
      <c r="BX1020" s="41" t="str">
        <f t="shared" si="167"/>
        <v/>
      </c>
      <c r="BY1020" t="str">
        <f t="shared" si="168"/>
        <v/>
      </c>
      <c r="BZ1020" s="41" t="str">
        <f t="shared" si="169"/>
        <v/>
      </c>
      <c r="CA1020" t="str">
        <f t="shared" si="170"/>
        <v/>
      </c>
      <c r="CB1020" s="41" t="str">
        <f>IF(AU1020&lt;&gt;"","Area immediately surrounding specimen: "&amp;AU1020&amp;".","")</f>
        <v/>
      </c>
      <c r="CC1020" s="41" t="str">
        <f>IF(T1020&lt;&gt;"","Habit: "&amp;T1020&amp;".","")</f>
        <v/>
      </c>
      <c r="CD1020" s="41" t="str">
        <f>IF(U1020&lt;&gt;"","Life history habit: "&amp;U1020&amp;".","")</f>
        <v/>
      </c>
      <c r="CE1020" s="41" t="str">
        <f>IF(V1020&lt;&gt;"","Graminoid habit: "&amp;V1020&amp;".","")</f>
        <v/>
      </c>
      <c r="CF1020" s="41" t="str">
        <f>IF(W1020&lt;&gt;"","Flower color: "&amp;W1020&amp;".","")</f>
        <v/>
      </c>
      <c r="CG1020" s="41" t="str">
        <f>IF(X1020&lt;&gt;"","Height in centimeters: "&amp;X1020&amp;".","")</f>
        <v/>
      </c>
      <c r="CH1020" s="41" t="str">
        <f>IF(Y1020&lt;&gt;"",Y1020&amp;".","")</f>
        <v/>
      </c>
      <c r="CI1020" s="41" t="str">
        <f t="shared" si="171"/>
        <v/>
      </c>
      <c r="CJ1020" t="str">
        <f t="shared" si="172"/>
        <v/>
      </c>
      <c r="CK1020" s="41" t="str">
        <f>IF(T1020&lt;&gt;"","''habit'':"&amp;"''"&amp;T1020&amp;"'',","")</f>
        <v/>
      </c>
      <c r="CL1020" s="41" t="str">
        <f>IF(U1020&lt;&gt;"","''life cycle habit'':"&amp;"''"&amp;U1020&amp;"'',","")</f>
        <v/>
      </c>
      <c r="CM1020" s="41" t="str">
        <f>IF(V1020&lt;&gt;"","''graminoidHabit'':"&amp;"''"&amp;V1020&amp;"'',","")</f>
        <v/>
      </c>
      <c r="CN1020" s="41" t="str">
        <f>IF(W1020&lt;&gt;"","''flower color'':"&amp;"''"&amp;W1020&amp;"'',","")</f>
        <v/>
      </c>
      <c r="CO1020" s="41" t="str">
        <f>IF(X1020&lt;&gt;"","''heightInCentimeters'':"&amp;X1020&amp;",","")</f>
        <v/>
      </c>
      <c r="CP1020" s="41" t="str">
        <f>IF(Y1020&lt;&gt;"",Y1020,"")</f>
        <v/>
      </c>
      <c r="CQ1020" s="41" t="str">
        <f t="shared" si="173"/>
        <v/>
      </c>
      <c r="CR1020" s="42" t="str">
        <f t="shared" si="174"/>
        <v/>
      </c>
      <c r="CS1020" t="str">
        <f t="shared" si="175"/>
        <v/>
      </c>
      <c r="CT1020" t="str">
        <f>IF(L1020="Y","tissue","")</f>
        <v/>
      </c>
      <c r="CU1020" t="str">
        <f>IF(L1020="Y","in collection","")</f>
        <v/>
      </c>
      <c r="CV1020" t="str">
        <f>IF(L1020="Y","dessicated","")</f>
        <v/>
      </c>
    </row>
    <row r="1021" spans="1:100" ht="16.5" x14ac:dyDescent="0.3">
      <c r="A1021" s="7"/>
      <c r="B1021" s="19"/>
      <c r="C1021" s="19"/>
      <c r="D1021" s="19"/>
      <c r="E1021" s="19"/>
      <c r="F1021" s="19"/>
      <c r="G1021" s="10"/>
      <c r="H1021" s="14"/>
      <c r="I1021" s="19"/>
      <c r="J1021" s="19"/>
      <c r="K1021" s="10"/>
      <c r="L1021" s="19"/>
      <c r="M1021" s="19"/>
      <c r="N1021" s="19"/>
      <c r="O1021" s="19"/>
      <c r="P1021" s="19"/>
      <c r="Q1021" s="24"/>
      <c r="R1021" s="14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29"/>
      <c r="AL1021" s="29"/>
      <c r="AM1021" s="7"/>
      <c r="AN1021" s="7"/>
      <c r="AO1021" s="7"/>
      <c r="AP1021" s="19"/>
      <c r="AQ1021" s="19"/>
      <c r="AR1021" s="19"/>
      <c r="AS1021" s="14"/>
      <c r="AT1021" s="19"/>
      <c r="AU1021" s="19"/>
      <c r="AV1021" s="19"/>
      <c r="AW1021" s="14"/>
      <c r="AX1021" s="19"/>
      <c r="AY1021" s="19"/>
      <c r="AZ1021" s="19"/>
      <c r="BA1021" s="19"/>
      <c r="BB1021" s="19"/>
      <c r="BC1021" s="19"/>
      <c r="BD1021" s="19"/>
      <c r="BE1021" s="19"/>
      <c r="BF1021" s="14"/>
      <c r="BG1021" s="35" t="str">
        <f>IF(BB1021&lt;&gt;"","&lt;a href='https://www.inaturalist.org/observations/"&amp;BB1021&amp;" 'target='_blank' style='color: blue'&gt;iNaturalist Record: "&amp;BB1021&amp;"&lt;/a&gt; ","")</f>
        <v/>
      </c>
      <c r="BH1021" s="36" t="str">
        <f>IF(AT1021&lt;&gt;"",AT1021&amp;". ","")</f>
        <v/>
      </c>
      <c r="BI1021" s="36" t="str">
        <f>IF(AV1021&lt;&gt;"","Land use/disturbance history: "&amp;AV1021&amp;". ","")</f>
        <v/>
      </c>
      <c r="BJ1021" s="36" t="str">
        <f>IF(AW1021&lt;&gt;"","Slope in degrees: "&amp;AW1021&amp;". ","")</f>
        <v/>
      </c>
      <c r="BK1021" s="36" t="str">
        <f>IF(AX1021&lt;&gt;"","Slope aspect: "&amp;AX1021&amp;". ","")</f>
        <v/>
      </c>
      <c r="BL1021" s="36" t="str">
        <f>IF(AY1021&lt;&gt;"","Soil description: "&amp;AY1021&amp;". ","")</f>
        <v/>
      </c>
      <c r="BM1021" s="36" t="str">
        <f>IF(BA1021&lt;&gt;"","Terrain: "&amp;BA1021&amp;". ","")</f>
        <v/>
      </c>
      <c r="BN1021" s="36" t="str">
        <f t="shared" si="165"/>
        <v/>
      </c>
      <c r="BO1021" t="str">
        <f t="shared" si="166"/>
        <v/>
      </c>
      <c r="BP1021" t="str">
        <f>IF(BD1021&lt;&gt;"","Permit: "&amp;BD1021,"")</f>
        <v/>
      </c>
      <c r="BQ1021" s="41" t="str">
        <f>IF(AA1021="Abundant","Estimated frequency within viewshed: Abundant (&gt;500).",IF(AA1021="Common","Estimated frequency within viewshed: Common (101-500).",IF(AA1021="Frequent","Estimated frequency within viewshed: Frequent (11-100).",IF(AA1021="Occasional","Estimated frequency within viewshed: Occasional (6-10).",IF(AA1021="Rare","Estimated frequency within viewshed: Rare (1-5).","")))))</f>
        <v/>
      </c>
      <c r="BR1021" s="41" t="str">
        <f>IF(B1021&lt;&gt;"",B1021&amp;". ","")</f>
        <v/>
      </c>
      <c r="BS1021" s="41" t="str">
        <f>IF(M1021="Same individual","Tissue sample collected.",IF(M1021="Same population","Tissue sample collected from another individual in the same population.",""))</f>
        <v/>
      </c>
      <c r="BT1021" s="41" t="str">
        <f>IF(R1021&lt;&gt;"","Seed sample collected from "&amp;R1021&amp;" plants within the same population.","")</f>
        <v/>
      </c>
      <c r="BU1021" s="41" t="str">
        <f>IF(AB1021&lt;&gt;"",AB1021&amp;". ","")</f>
        <v/>
      </c>
      <c r="BV1021" s="41" t="str">
        <f>IF(AE1021&lt;&gt;"","Landowner: "&amp;AE1021&amp;".","")</f>
        <v/>
      </c>
      <c r="BW1021" s="41" t="str">
        <f>IF(AF1021&lt;&gt;"","Element Occurrence ID: "&amp;AF1021&amp;".","")</f>
        <v/>
      </c>
      <c r="BX1021" s="41" t="str">
        <f t="shared" si="167"/>
        <v/>
      </c>
      <c r="BY1021" t="str">
        <f t="shared" si="168"/>
        <v/>
      </c>
      <c r="BZ1021" s="41" t="str">
        <f t="shared" si="169"/>
        <v/>
      </c>
      <c r="CA1021" t="str">
        <f t="shared" si="170"/>
        <v/>
      </c>
      <c r="CB1021" s="41" t="str">
        <f>IF(AU1021&lt;&gt;"","Area immediately surrounding specimen: "&amp;AU1021&amp;".","")</f>
        <v/>
      </c>
      <c r="CC1021" s="41" t="str">
        <f>IF(T1021&lt;&gt;"","Habit: "&amp;T1021&amp;".","")</f>
        <v/>
      </c>
      <c r="CD1021" s="41" t="str">
        <f>IF(U1021&lt;&gt;"","Life history habit: "&amp;U1021&amp;".","")</f>
        <v/>
      </c>
      <c r="CE1021" s="41" t="str">
        <f>IF(V1021&lt;&gt;"","Graminoid habit: "&amp;V1021&amp;".","")</f>
        <v/>
      </c>
      <c r="CF1021" s="41" t="str">
        <f>IF(W1021&lt;&gt;"","Flower color: "&amp;W1021&amp;".","")</f>
        <v/>
      </c>
      <c r="CG1021" s="41" t="str">
        <f>IF(X1021&lt;&gt;"","Height in centimeters: "&amp;X1021&amp;".","")</f>
        <v/>
      </c>
      <c r="CH1021" s="41" t="str">
        <f>IF(Y1021&lt;&gt;"",Y1021&amp;".","")</f>
        <v/>
      </c>
      <c r="CI1021" s="41" t="str">
        <f t="shared" si="171"/>
        <v/>
      </c>
      <c r="CJ1021" t="str">
        <f t="shared" si="172"/>
        <v/>
      </c>
      <c r="CK1021" s="41" t="str">
        <f>IF(T1021&lt;&gt;"","''habit'':"&amp;"''"&amp;T1021&amp;"'',","")</f>
        <v/>
      </c>
      <c r="CL1021" s="41" t="str">
        <f>IF(U1021&lt;&gt;"","''life cycle habit'':"&amp;"''"&amp;U1021&amp;"'',","")</f>
        <v/>
      </c>
      <c r="CM1021" s="41" t="str">
        <f>IF(V1021&lt;&gt;"","''graminoidHabit'':"&amp;"''"&amp;V1021&amp;"'',","")</f>
        <v/>
      </c>
      <c r="CN1021" s="41" t="str">
        <f>IF(W1021&lt;&gt;"","''flower color'':"&amp;"''"&amp;W1021&amp;"'',","")</f>
        <v/>
      </c>
      <c r="CO1021" s="41" t="str">
        <f>IF(X1021&lt;&gt;"","''heightInCentimeters'':"&amp;X1021&amp;",","")</f>
        <v/>
      </c>
      <c r="CP1021" s="41" t="str">
        <f>IF(Y1021&lt;&gt;"",Y1021,"")</f>
        <v/>
      </c>
      <c r="CQ1021" s="41" t="str">
        <f t="shared" si="173"/>
        <v/>
      </c>
      <c r="CR1021" s="42" t="str">
        <f t="shared" si="174"/>
        <v/>
      </c>
      <c r="CS1021" t="str">
        <f t="shared" si="175"/>
        <v/>
      </c>
      <c r="CT1021" t="str">
        <f>IF(L1021="Y","tissue","")</f>
        <v/>
      </c>
      <c r="CU1021" t="str">
        <f>IF(L1021="Y","in collection","")</f>
        <v/>
      </c>
      <c r="CV1021" t="str">
        <f>IF(L1021="Y","dessicated","")</f>
        <v/>
      </c>
    </row>
    <row r="1022" spans="1:100" ht="16.5" x14ac:dyDescent="0.3">
      <c r="A1022" s="7"/>
      <c r="B1022" s="19"/>
      <c r="C1022" s="19"/>
      <c r="D1022" s="19"/>
      <c r="E1022" s="19"/>
      <c r="F1022" s="19"/>
      <c r="G1022" s="10"/>
      <c r="H1022" s="14"/>
      <c r="I1022" s="19"/>
      <c r="J1022" s="19"/>
      <c r="K1022" s="10"/>
      <c r="L1022" s="19"/>
      <c r="M1022" s="19"/>
      <c r="N1022" s="19"/>
      <c r="O1022" s="19"/>
      <c r="P1022" s="19"/>
      <c r="Q1022" s="24"/>
      <c r="R1022" s="14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29"/>
      <c r="AL1022" s="29"/>
      <c r="AM1022" s="7"/>
      <c r="AN1022" s="7"/>
      <c r="AO1022" s="7"/>
      <c r="AP1022" s="19"/>
      <c r="AQ1022" s="19"/>
      <c r="AR1022" s="19"/>
      <c r="AS1022" s="14"/>
      <c r="AT1022" s="19"/>
      <c r="AU1022" s="19"/>
      <c r="AV1022" s="19"/>
      <c r="AW1022" s="14"/>
      <c r="AX1022" s="19"/>
      <c r="AY1022" s="19"/>
      <c r="AZ1022" s="19"/>
      <c r="BA1022" s="19"/>
      <c r="BB1022" s="19"/>
      <c r="BC1022" s="19"/>
      <c r="BD1022" s="19"/>
      <c r="BE1022" s="19"/>
      <c r="BF1022" s="14"/>
      <c r="BG1022" s="35" t="str">
        <f>IF(BB1022&lt;&gt;"","&lt;a href='https://www.inaturalist.org/observations/"&amp;BB1022&amp;" 'target='_blank' style='color: blue'&gt;iNaturalist Record: "&amp;BB1022&amp;"&lt;/a&gt; ","")</f>
        <v/>
      </c>
      <c r="BH1022" s="36" t="str">
        <f>IF(AT1022&lt;&gt;"",AT1022&amp;". ","")</f>
        <v/>
      </c>
      <c r="BI1022" s="36" t="str">
        <f>IF(AV1022&lt;&gt;"","Land use/disturbance history: "&amp;AV1022&amp;". ","")</f>
        <v/>
      </c>
      <c r="BJ1022" s="36" t="str">
        <f>IF(AW1022&lt;&gt;"","Slope in degrees: "&amp;AW1022&amp;". ","")</f>
        <v/>
      </c>
      <c r="BK1022" s="36" t="str">
        <f>IF(AX1022&lt;&gt;"","Slope aspect: "&amp;AX1022&amp;". ","")</f>
        <v/>
      </c>
      <c r="BL1022" s="36" t="str">
        <f>IF(AY1022&lt;&gt;"","Soil description: "&amp;AY1022&amp;". ","")</f>
        <v/>
      </c>
      <c r="BM1022" s="36" t="str">
        <f>IF(BA1022&lt;&gt;"","Terrain: "&amp;BA1022&amp;". ","")</f>
        <v/>
      </c>
      <c r="BN1022" s="36" t="str">
        <f t="shared" si="165"/>
        <v/>
      </c>
      <c r="BO1022" t="str">
        <f t="shared" si="166"/>
        <v/>
      </c>
      <c r="BP1022" t="str">
        <f>IF(BD1022&lt;&gt;"","Permit: "&amp;BD1022,"")</f>
        <v/>
      </c>
      <c r="BQ1022" s="41" t="str">
        <f>IF(AA1022="Abundant","Estimated frequency within viewshed: Abundant (&gt;500).",IF(AA1022="Common","Estimated frequency within viewshed: Common (101-500).",IF(AA1022="Frequent","Estimated frequency within viewshed: Frequent (11-100).",IF(AA1022="Occasional","Estimated frequency within viewshed: Occasional (6-10).",IF(AA1022="Rare","Estimated frequency within viewshed: Rare (1-5).","")))))</f>
        <v/>
      </c>
      <c r="BR1022" s="41" t="str">
        <f>IF(B1022&lt;&gt;"",B1022&amp;". ","")</f>
        <v/>
      </c>
      <c r="BS1022" s="41" t="str">
        <f>IF(M1022="Same individual","Tissue sample collected.",IF(M1022="Same population","Tissue sample collected from another individual in the same population.",""))</f>
        <v/>
      </c>
      <c r="BT1022" s="41" t="str">
        <f>IF(R1022&lt;&gt;"","Seed sample collected from "&amp;R1022&amp;" plants within the same population.","")</f>
        <v/>
      </c>
      <c r="BU1022" s="41" t="str">
        <f>IF(AB1022&lt;&gt;"",AB1022&amp;". ","")</f>
        <v/>
      </c>
      <c r="BV1022" s="41" t="str">
        <f>IF(AE1022&lt;&gt;"","Landowner: "&amp;AE1022&amp;".","")</f>
        <v/>
      </c>
      <c r="BW1022" s="41" t="str">
        <f>IF(AF1022&lt;&gt;"","Element Occurrence ID: "&amp;AF1022&amp;".","")</f>
        <v/>
      </c>
      <c r="BX1022" s="41" t="str">
        <f t="shared" si="167"/>
        <v/>
      </c>
      <c r="BY1022" t="str">
        <f t="shared" si="168"/>
        <v/>
      </c>
      <c r="BZ1022" s="41" t="str">
        <f t="shared" si="169"/>
        <v/>
      </c>
      <c r="CA1022" t="str">
        <f t="shared" si="170"/>
        <v/>
      </c>
      <c r="CB1022" s="41" t="str">
        <f>IF(AU1022&lt;&gt;"","Area immediately surrounding specimen: "&amp;AU1022&amp;".","")</f>
        <v/>
      </c>
      <c r="CC1022" s="41" t="str">
        <f>IF(T1022&lt;&gt;"","Habit: "&amp;T1022&amp;".","")</f>
        <v/>
      </c>
      <c r="CD1022" s="41" t="str">
        <f>IF(U1022&lt;&gt;"","Life history habit: "&amp;U1022&amp;".","")</f>
        <v/>
      </c>
      <c r="CE1022" s="41" t="str">
        <f>IF(V1022&lt;&gt;"","Graminoid habit: "&amp;V1022&amp;".","")</f>
        <v/>
      </c>
      <c r="CF1022" s="41" t="str">
        <f>IF(W1022&lt;&gt;"","Flower color: "&amp;W1022&amp;".","")</f>
        <v/>
      </c>
      <c r="CG1022" s="41" t="str">
        <f>IF(X1022&lt;&gt;"","Height in centimeters: "&amp;X1022&amp;".","")</f>
        <v/>
      </c>
      <c r="CH1022" s="41" t="str">
        <f>IF(Y1022&lt;&gt;"",Y1022&amp;".","")</f>
        <v/>
      </c>
      <c r="CI1022" s="41" t="str">
        <f t="shared" si="171"/>
        <v/>
      </c>
      <c r="CJ1022" t="str">
        <f t="shared" si="172"/>
        <v/>
      </c>
      <c r="CK1022" s="41" t="str">
        <f>IF(T1022&lt;&gt;"","''habit'':"&amp;"''"&amp;T1022&amp;"'',","")</f>
        <v/>
      </c>
      <c r="CL1022" s="41" t="str">
        <f>IF(U1022&lt;&gt;"","''life cycle habit'':"&amp;"''"&amp;U1022&amp;"'',","")</f>
        <v/>
      </c>
      <c r="CM1022" s="41" t="str">
        <f>IF(V1022&lt;&gt;"","''graminoidHabit'':"&amp;"''"&amp;V1022&amp;"'',","")</f>
        <v/>
      </c>
      <c r="CN1022" s="41" t="str">
        <f>IF(W1022&lt;&gt;"","''flower color'':"&amp;"''"&amp;W1022&amp;"'',","")</f>
        <v/>
      </c>
      <c r="CO1022" s="41" t="str">
        <f>IF(X1022&lt;&gt;"","''heightInCentimeters'':"&amp;X1022&amp;",","")</f>
        <v/>
      </c>
      <c r="CP1022" s="41" t="str">
        <f>IF(Y1022&lt;&gt;"",Y1022,"")</f>
        <v/>
      </c>
      <c r="CQ1022" s="41" t="str">
        <f t="shared" si="173"/>
        <v/>
      </c>
      <c r="CR1022" s="42" t="str">
        <f t="shared" si="174"/>
        <v/>
      </c>
      <c r="CS1022" t="str">
        <f t="shared" si="175"/>
        <v/>
      </c>
      <c r="CT1022" t="str">
        <f>IF(L1022="Y","tissue","")</f>
        <v/>
      </c>
      <c r="CU1022" t="str">
        <f>IF(L1022="Y","in collection","")</f>
        <v/>
      </c>
      <c r="CV1022" t="str">
        <f>IF(L1022="Y","dessicated","")</f>
        <v/>
      </c>
    </row>
    <row r="1023" spans="1:100" ht="16.5" x14ac:dyDescent="0.3">
      <c r="A1023" s="7"/>
      <c r="B1023" s="19"/>
      <c r="C1023" s="19"/>
      <c r="D1023" s="19"/>
      <c r="E1023" s="19"/>
      <c r="F1023" s="19"/>
      <c r="G1023" s="10"/>
      <c r="H1023" s="14"/>
      <c r="I1023" s="19"/>
      <c r="J1023" s="19"/>
      <c r="K1023" s="10"/>
      <c r="L1023" s="19"/>
      <c r="M1023" s="19"/>
      <c r="N1023" s="19"/>
      <c r="O1023" s="19"/>
      <c r="P1023" s="19"/>
      <c r="Q1023" s="24"/>
      <c r="R1023" s="14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29"/>
      <c r="AL1023" s="29"/>
      <c r="AM1023" s="7"/>
      <c r="AN1023" s="7"/>
      <c r="AO1023" s="7"/>
      <c r="AP1023" s="19"/>
      <c r="AQ1023" s="19"/>
      <c r="AR1023" s="19"/>
      <c r="AS1023" s="14"/>
      <c r="AT1023" s="19"/>
      <c r="AU1023" s="19"/>
      <c r="AV1023" s="19"/>
      <c r="AW1023" s="14"/>
      <c r="AX1023" s="19"/>
      <c r="AY1023" s="19"/>
      <c r="AZ1023" s="19"/>
      <c r="BA1023" s="19"/>
      <c r="BB1023" s="19"/>
      <c r="BC1023" s="19"/>
      <c r="BD1023" s="19"/>
      <c r="BE1023" s="19"/>
      <c r="BF1023" s="14"/>
      <c r="BG1023" s="35" t="str">
        <f>IF(BB1023&lt;&gt;"","&lt;a href='https://www.inaturalist.org/observations/"&amp;BB1023&amp;" 'target='_blank' style='color: blue'&gt;iNaturalist Record: "&amp;BB1023&amp;"&lt;/a&gt; ","")</f>
        <v/>
      </c>
      <c r="BH1023" s="36" t="str">
        <f>IF(AT1023&lt;&gt;"",AT1023&amp;". ","")</f>
        <v/>
      </c>
      <c r="BI1023" s="36" t="str">
        <f>IF(AV1023&lt;&gt;"","Land use/disturbance history: "&amp;AV1023&amp;". ","")</f>
        <v/>
      </c>
      <c r="BJ1023" s="36" t="str">
        <f>IF(AW1023&lt;&gt;"","Slope in degrees: "&amp;AW1023&amp;". ","")</f>
        <v/>
      </c>
      <c r="BK1023" s="36" t="str">
        <f>IF(AX1023&lt;&gt;"","Slope aspect: "&amp;AX1023&amp;". ","")</f>
        <v/>
      </c>
      <c r="BL1023" s="36" t="str">
        <f>IF(AY1023&lt;&gt;"","Soil description: "&amp;AY1023&amp;". ","")</f>
        <v/>
      </c>
      <c r="BM1023" s="36" t="str">
        <f>IF(BA1023&lt;&gt;"","Terrain: "&amp;BA1023&amp;". ","")</f>
        <v/>
      </c>
      <c r="BN1023" s="36" t="str">
        <f t="shared" si="165"/>
        <v/>
      </c>
      <c r="BO1023" t="str">
        <f t="shared" si="166"/>
        <v/>
      </c>
      <c r="BP1023" t="str">
        <f>IF(BD1023&lt;&gt;"","Permit: "&amp;BD1023,"")</f>
        <v/>
      </c>
      <c r="BQ1023" s="41" t="str">
        <f>IF(AA1023="Abundant","Estimated frequency within viewshed: Abundant (&gt;500).",IF(AA1023="Common","Estimated frequency within viewshed: Common (101-500).",IF(AA1023="Frequent","Estimated frequency within viewshed: Frequent (11-100).",IF(AA1023="Occasional","Estimated frequency within viewshed: Occasional (6-10).",IF(AA1023="Rare","Estimated frequency within viewshed: Rare (1-5).","")))))</f>
        <v/>
      </c>
      <c r="BR1023" s="41" t="str">
        <f>IF(B1023&lt;&gt;"",B1023&amp;". ","")</f>
        <v/>
      </c>
      <c r="BS1023" s="41" t="str">
        <f>IF(M1023="Same individual","Tissue sample collected.",IF(M1023="Same population","Tissue sample collected from another individual in the same population.",""))</f>
        <v/>
      </c>
      <c r="BT1023" s="41" t="str">
        <f>IF(R1023&lt;&gt;"","Seed sample collected from "&amp;R1023&amp;" plants within the same population.","")</f>
        <v/>
      </c>
      <c r="BU1023" s="41" t="str">
        <f>IF(AB1023&lt;&gt;"",AB1023&amp;". ","")</f>
        <v/>
      </c>
      <c r="BV1023" s="41" t="str">
        <f>IF(AE1023&lt;&gt;"","Landowner: "&amp;AE1023&amp;".","")</f>
        <v/>
      </c>
      <c r="BW1023" s="41" t="str">
        <f>IF(AF1023&lt;&gt;"","Element Occurrence ID: "&amp;AF1023&amp;".","")</f>
        <v/>
      </c>
      <c r="BX1023" s="41" t="str">
        <f t="shared" si="167"/>
        <v/>
      </c>
      <c r="BY1023" t="str">
        <f t="shared" si="168"/>
        <v/>
      </c>
      <c r="BZ1023" s="41" t="str">
        <f t="shared" si="169"/>
        <v/>
      </c>
      <c r="CA1023" t="str">
        <f t="shared" si="170"/>
        <v/>
      </c>
      <c r="CB1023" s="41" t="str">
        <f>IF(AU1023&lt;&gt;"","Area immediately surrounding specimen: "&amp;AU1023&amp;".","")</f>
        <v/>
      </c>
      <c r="CC1023" s="41" t="str">
        <f>IF(T1023&lt;&gt;"","Habit: "&amp;T1023&amp;".","")</f>
        <v/>
      </c>
      <c r="CD1023" s="41" t="str">
        <f>IF(U1023&lt;&gt;"","Life history habit: "&amp;U1023&amp;".","")</f>
        <v/>
      </c>
      <c r="CE1023" s="41" t="str">
        <f>IF(V1023&lt;&gt;"","Graminoid habit: "&amp;V1023&amp;".","")</f>
        <v/>
      </c>
      <c r="CF1023" s="41" t="str">
        <f>IF(W1023&lt;&gt;"","Flower color: "&amp;W1023&amp;".","")</f>
        <v/>
      </c>
      <c r="CG1023" s="41" t="str">
        <f>IF(X1023&lt;&gt;"","Height in centimeters: "&amp;X1023&amp;".","")</f>
        <v/>
      </c>
      <c r="CH1023" s="41" t="str">
        <f>IF(Y1023&lt;&gt;"",Y1023&amp;".","")</f>
        <v/>
      </c>
      <c r="CI1023" s="41" t="str">
        <f t="shared" si="171"/>
        <v/>
      </c>
      <c r="CJ1023" t="str">
        <f t="shared" si="172"/>
        <v/>
      </c>
      <c r="CK1023" s="41" t="str">
        <f>IF(T1023&lt;&gt;"","''habit'':"&amp;"''"&amp;T1023&amp;"'',","")</f>
        <v/>
      </c>
      <c r="CL1023" s="41" t="str">
        <f>IF(U1023&lt;&gt;"","''life cycle habit'':"&amp;"''"&amp;U1023&amp;"'',","")</f>
        <v/>
      </c>
      <c r="CM1023" s="41" t="str">
        <f>IF(V1023&lt;&gt;"","''graminoidHabit'':"&amp;"''"&amp;V1023&amp;"'',","")</f>
        <v/>
      </c>
      <c r="CN1023" s="41" t="str">
        <f>IF(W1023&lt;&gt;"","''flower color'':"&amp;"''"&amp;W1023&amp;"'',","")</f>
        <v/>
      </c>
      <c r="CO1023" s="41" t="str">
        <f>IF(X1023&lt;&gt;"","''heightInCentimeters'':"&amp;X1023&amp;",","")</f>
        <v/>
      </c>
      <c r="CP1023" s="41" t="str">
        <f>IF(Y1023&lt;&gt;"",Y1023,"")</f>
        <v/>
      </c>
      <c r="CQ1023" s="41" t="str">
        <f t="shared" si="173"/>
        <v/>
      </c>
      <c r="CR1023" s="42" t="str">
        <f t="shared" si="174"/>
        <v/>
      </c>
      <c r="CS1023" t="str">
        <f t="shared" si="175"/>
        <v/>
      </c>
      <c r="CT1023" t="str">
        <f>IF(L1023="Y","tissue","")</f>
        <v/>
      </c>
      <c r="CU1023" t="str">
        <f>IF(L1023="Y","in collection","")</f>
        <v/>
      </c>
      <c r="CV1023" t="str">
        <f>IF(L1023="Y","dessicated","")</f>
        <v/>
      </c>
    </row>
    <row r="1024" spans="1:100" ht="16.5" x14ac:dyDescent="0.3">
      <c r="A1024" s="7"/>
      <c r="B1024" s="19"/>
      <c r="C1024" s="19"/>
      <c r="D1024" s="19"/>
      <c r="E1024" s="19"/>
      <c r="F1024" s="19"/>
      <c r="G1024" s="10"/>
      <c r="H1024" s="14"/>
      <c r="I1024" s="19"/>
      <c r="J1024" s="19"/>
      <c r="K1024" s="10"/>
      <c r="L1024" s="19"/>
      <c r="M1024" s="19"/>
      <c r="N1024" s="19"/>
      <c r="O1024" s="19"/>
      <c r="P1024" s="19"/>
      <c r="Q1024" s="24"/>
      <c r="R1024" s="14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29"/>
      <c r="AL1024" s="29"/>
      <c r="AM1024" s="7"/>
      <c r="AN1024" s="7"/>
      <c r="AO1024" s="7"/>
      <c r="AP1024" s="19"/>
      <c r="AQ1024" s="19"/>
      <c r="AR1024" s="19"/>
      <c r="AS1024" s="14"/>
      <c r="AT1024" s="19"/>
      <c r="AU1024" s="19"/>
      <c r="AV1024" s="19"/>
      <c r="AW1024" s="14"/>
      <c r="AX1024" s="19"/>
      <c r="AY1024" s="19"/>
      <c r="AZ1024" s="19"/>
      <c r="BA1024" s="19"/>
      <c r="BB1024" s="19"/>
      <c r="BC1024" s="19"/>
      <c r="BD1024" s="19"/>
      <c r="BE1024" s="19"/>
      <c r="BF1024" s="14"/>
      <c r="BG1024" s="35" t="str">
        <f>IF(BB1024&lt;&gt;"","&lt;a href='https://www.inaturalist.org/observations/"&amp;BB1024&amp;" 'target='_blank' style='color: blue'&gt;iNaturalist Record: "&amp;BB1024&amp;"&lt;/a&gt; ","")</f>
        <v/>
      </c>
      <c r="BH1024" s="36" t="str">
        <f>IF(AT1024&lt;&gt;"",AT1024&amp;". ","")</f>
        <v/>
      </c>
      <c r="BI1024" s="36" t="str">
        <f>IF(AV1024&lt;&gt;"","Land use/disturbance history: "&amp;AV1024&amp;". ","")</f>
        <v/>
      </c>
      <c r="BJ1024" s="36" t="str">
        <f>IF(AW1024&lt;&gt;"","Slope in degrees: "&amp;AW1024&amp;". ","")</f>
        <v/>
      </c>
      <c r="BK1024" s="36" t="str">
        <f>IF(AX1024&lt;&gt;"","Slope aspect: "&amp;AX1024&amp;". ","")</f>
        <v/>
      </c>
      <c r="BL1024" s="36" t="str">
        <f>IF(AY1024&lt;&gt;"","Soil description: "&amp;AY1024&amp;". ","")</f>
        <v/>
      </c>
      <c r="BM1024" s="36" t="str">
        <f>IF(BA1024&lt;&gt;"","Terrain: "&amp;BA1024&amp;". ","")</f>
        <v/>
      </c>
      <c r="BN1024" s="36" t="str">
        <f t="shared" si="165"/>
        <v/>
      </c>
      <c r="BO1024" t="str">
        <f t="shared" si="166"/>
        <v/>
      </c>
      <c r="BP1024" t="str">
        <f>IF(BD1024&lt;&gt;"","Permit: "&amp;BD1024,"")</f>
        <v/>
      </c>
      <c r="BQ1024" s="41" t="str">
        <f>IF(AA1024="Abundant","Estimated frequency within viewshed: Abundant (&gt;500).",IF(AA1024="Common","Estimated frequency within viewshed: Common (101-500).",IF(AA1024="Frequent","Estimated frequency within viewshed: Frequent (11-100).",IF(AA1024="Occasional","Estimated frequency within viewshed: Occasional (6-10).",IF(AA1024="Rare","Estimated frequency within viewshed: Rare (1-5).","")))))</f>
        <v/>
      </c>
      <c r="BR1024" s="41" t="str">
        <f>IF(B1024&lt;&gt;"",B1024&amp;". ","")</f>
        <v/>
      </c>
      <c r="BS1024" s="41" t="str">
        <f>IF(M1024="Same individual","Tissue sample collected.",IF(M1024="Same population","Tissue sample collected from another individual in the same population.",""))</f>
        <v/>
      </c>
      <c r="BT1024" s="41" t="str">
        <f>IF(R1024&lt;&gt;"","Seed sample collected from "&amp;R1024&amp;" plants within the same population.","")</f>
        <v/>
      </c>
      <c r="BU1024" s="41" t="str">
        <f>IF(AB1024&lt;&gt;"",AB1024&amp;". ","")</f>
        <v/>
      </c>
      <c r="BV1024" s="41" t="str">
        <f>IF(AE1024&lt;&gt;"","Landowner: "&amp;AE1024&amp;".","")</f>
        <v/>
      </c>
      <c r="BW1024" s="41" t="str">
        <f>IF(AF1024&lt;&gt;"","Element Occurrence ID: "&amp;AF1024&amp;".","")</f>
        <v/>
      </c>
      <c r="BX1024" s="41" t="str">
        <f t="shared" si="167"/>
        <v/>
      </c>
      <c r="BY1024" t="str">
        <f t="shared" si="168"/>
        <v/>
      </c>
      <c r="BZ1024" s="41" t="str">
        <f t="shared" si="169"/>
        <v/>
      </c>
      <c r="CA1024" t="str">
        <f t="shared" si="170"/>
        <v/>
      </c>
      <c r="CB1024" s="41" t="str">
        <f>IF(AU1024&lt;&gt;"","Area immediately surrounding specimen: "&amp;AU1024&amp;".","")</f>
        <v/>
      </c>
      <c r="CC1024" s="41" t="str">
        <f>IF(T1024&lt;&gt;"","Habit: "&amp;T1024&amp;".","")</f>
        <v/>
      </c>
      <c r="CD1024" s="41" t="str">
        <f>IF(U1024&lt;&gt;"","Life history habit: "&amp;U1024&amp;".","")</f>
        <v/>
      </c>
      <c r="CE1024" s="41" t="str">
        <f>IF(V1024&lt;&gt;"","Graminoid habit: "&amp;V1024&amp;".","")</f>
        <v/>
      </c>
      <c r="CF1024" s="41" t="str">
        <f>IF(W1024&lt;&gt;"","Flower color: "&amp;W1024&amp;".","")</f>
        <v/>
      </c>
      <c r="CG1024" s="41" t="str">
        <f>IF(X1024&lt;&gt;"","Height in centimeters: "&amp;X1024&amp;".","")</f>
        <v/>
      </c>
      <c r="CH1024" s="41" t="str">
        <f>IF(Y1024&lt;&gt;"",Y1024&amp;".","")</f>
        <v/>
      </c>
      <c r="CI1024" s="41" t="str">
        <f t="shared" si="171"/>
        <v/>
      </c>
      <c r="CJ1024" t="str">
        <f t="shared" si="172"/>
        <v/>
      </c>
      <c r="CK1024" s="41" t="str">
        <f>IF(T1024&lt;&gt;"","''habit'':"&amp;"''"&amp;T1024&amp;"'',","")</f>
        <v/>
      </c>
      <c r="CL1024" s="41" t="str">
        <f>IF(U1024&lt;&gt;"","''life cycle habit'':"&amp;"''"&amp;U1024&amp;"'',","")</f>
        <v/>
      </c>
      <c r="CM1024" s="41" t="str">
        <f>IF(V1024&lt;&gt;"","''graminoidHabit'':"&amp;"''"&amp;V1024&amp;"'',","")</f>
        <v/>
      </c>
      <c r="CN1024" s="41" t="str">
        <f>IF(W1024&lt;&gt;"","''flower color'':"&amp;"''"&amp;W1024&amp;"'',","")</f>
        <v/>
      </c>
      <c r="CO1024" s="41" t="str">
        <f>IF(X1024&lt;&gt;"","''heightInCentimeters'':"&amp;X1024&amp;",","")</f>
        <v/>
      </c>
      <c r="CP1024" s="41" t="str">
        <f>IF(Y1024&lt;&gt;"",Y1024,"")</f>
        <v/>
      </c>
      <c r="CQ1024" s="41" t="str">
        <f t="shared" si="173"/>
        <v/>
      </c>
      <c r="CR1024" s="42" t="str">
        <f t="shared" si="174"/>
        <v/>
      </c>
      <c r="CS1024" t="str">
        <f t="shared" si="175"/>
        <v/>
      </c>
      <c r="CT1024" t="str">
        <f>IF(L1024="Y","tissue","")</f>
        <v/>
      </c>
      <c r="CU1024" t="str">
        <f>IF(L1024="Y","in collection","")</f>
        <v/>
      </c>
      <c r="CV1024" t="str">
        <f>IF(L1024="Y","dessicated","")</f>
        <v/>
      </c>
    </row>
    <row r="1025" spans="1:100" ht="16.5" x14ac:dyDescent="0.3">
      <c r="A1025" s="7"/>
      <c r="B1025" s="19"/>
      <c r="C1025" s="19"/>
      <c r="D1025" s="19"/>
      <c r="E1025" s="19"/>
      <c r="F1025" s="19"/>
      <c r="G1025" s="10"/>
      <c r="H1025" s="14"/>
      <c r="I1025" s="19"/>
      <c r="J1025" s="19"/>
      <c r="K1025" s="10"/>
      <c r="L1025" s="19"/>
      <c r="M1025" s="19"/>
      <c r="N1025" s="19"/>
      <c r="O1025" s="19"/>
      <c r="P1025" s="19"/>
      <c r="Q1025" s="24"/>
      <c r="R1025" s="14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29"/>
      <c r="AL1025" s="29"/>
      <c r="AM1025" s="7"/>
      <c r="AN1025" s="7"/>
      <c r="AO1025" s="7"/>
      <c r="AP1025" s="19"/>
      <c r="AQ1025" s="19"/>
      <c r="AR1025" s="19"/>
      <c r="AS1025" s="14"/>
      <c r="AT1025" s="19"/>
      <c r="AU1025" s="19"/>
      <c r="AV1025" s="19"/>
      <c r="AW1025" s="14"/>
      <c r="AX1025" s="19"/>
      <c r="AY1025" s="19"/>
      <c r="AZ1025" s="19"/>
      <c r="BA1025" s="19"/>
      <c r="BB1025" s="19"/>
      <c r="BC1025" s="19"/>
      <c r="BD1025" s="19"/>
      <c r="BE1025" s="19"/>
      <c r="BF1025" s="14"/>
      <c r="BG1025" s="35" t="str">
        <f>IF(BB1025&lt;&gt;"","&lt;a href='https://www.inaturalist.org/observations/"&amp;BB1025&amp;" 'target='_blank' style='color: blue'&gt;iNaturalist Record: "&amp;BB1025&amp;"&lt;/a&gt; ","")</f>
        <v/>
      </c>
      <c r="BH1025" s="36" t="str">
        <f>IF(AT1025&lt;&gt;"",AT1025&amp;". ","")</f>
        <v/>
      </c>
      <c r="BI1025" s="36" t="str">
        <f>IF(AV1025&lt;&gt;"","Land use/disturbance history: "&amp;AV1025&amp;". ","")</f>
        <v/>
      </c>
      <c r="BJ1025" s="36" t="str">
        <f>IF(AW1025&lt;&gt;"","Slope in degrees: "&amp;AW1025&amp;". ","")</f>
        <v/>
      </c>
      <c r="BK1025" s="36" t="str">
        <f>IF(AX1025&lt;&gt;"","Slope aspect: "&amp;AX1025&amp;". ","")</f>
        <v/>
      </c>
      <c r="BL1025" s="36" t="str">
        <f>IF(AY1025&lt;&gt;"","Soil description: "&amp;AY1025&amp;". ","")</f>
        <v/>
      </c>
      <c r="BM1025" s="36" t="str">
        <f>IF(BA1025&lt;&gt;"","Terrain: "&amp;BA1025&amp;". ","")</f>
        <v/>
      </c>
      <c r="BN1025" s="36" t="str">
        <f t="shared" si="165"/>
        <v/>
      </c>
      <c r="BO1025" t="str">
        <f t="shared" si="166"/>
        <v/>
      </c>
      <c r="BP1025" t="str">
        <f>IF(BD1025&lt;&gt;"","Permit: "&amp;BD1025,"")</f>
        <v/>
      </c>
      <c r="BQ1025" s="41" t="str">
        <f>IF(AA1025="Abundant","Estimated frequency within viewshed: Abundant (&gt;500).",IF(AA1025="Common","Estimated frequency within viewshed: Common (101-500).",IF(AA1025="Frequent","Estimated frequency within viewshed: Frequent (11-100).",IF(AA1025="Occasional","Estimated frequency within viewshed: Occasional (6-10).",IF(AA1025="Rare","Estimated frequency within viewshed: Rare (1-5).","")))))</f>
        <v/>
      </c>
      <c r="BR1025" s="41" t="str">
        <f>IF(B1025&lt;&gt;"",B1025&amp;". ","")</f>
        <v/>
      </c>
      <c r="BS1025" s="41" t="str">
        <f>IF(M1025="Same individual","Tissue sample collected.",IF(M1025="Same population","Tissue sample collected from another individual in the same population.",""))</f>
        <v/>
      </c>
      <c r="BT1025" s="41" t="str">
        <f>IF(R1025&lt;&gt;"","Seed sample collected from "&amp;R1025&amp;" plants within the same population.","")</f>
        <v/>
      </c>
      <c r="BU1025" s="41" t="str">
        <f>IF(AB1025&lt;&gt;"",AB1025&amp;". ","")</f>
        <v/>
      </c>
      <c r="BV1025" s="41" t="str">
        <f>IF(AE1025&lt;&gt;"","Landowner: "&amp;AE1025&amp;".","")</f>
        <v/>
      </c>
      <c r="BW1025" s="41" t="str">
        <f>IF(AF1025&lt;&gt;"","Element Occurrence ID: "&amp;AF1025&amp;".","")</f>
        <v/>
      </c>
      <c r="BX1025" s="41" t="str">
        <f t="shared" si="167"/>
        <v/>
      </c>
      <c r="BY1025" t="str">
        <f t="shared" si="168"/>
        <v/>
      </c>
      <c r="BZ1025" s="41" t="str">
        <f t="shared" si="169"/>
        <v/>
      </c>
      <c r="CA1025" t="str">
        <f t="shared" si="170"/>
        <v/>
      </c>
      <c r="CB1025" s="41" t="str">
        <f>IF(AU1025&lt;&gt;"","Area immediately surrounding specimen: "&amp;AU1025&amp;".","")</f>
        <v/>
      </c>
      <c r="CC1025" s="41" t="str">
        <f>IF(T1025&lt;&gt;"","Habit: "&amp;T1025&amp;".","")</f>
        <v/>
      </c>
      <c r="CD1025" s="41" t="str">
        <f>IF(U1025&lt;&gt;"","Life history habit: "&amp;U1025&amp;".","")</f>
        <v/>
      </c>
      <c r="CE1025" s="41" t="str">
        <f>IF(V1025&lt;&gt;"","Graminoid habit: "&amp;V1025&amp;".","")</f>
        <v/>
      </c>
      <c r="CF1025" s="41" t="str">
        <f>IF(W1025&lt;&gt;"","Flower color: "&amp;W1025&amp;".","")</f>
        <v/>
      </c>
      <c r="CG1025" s="41" t="str">
        <f>IF(X1025&lt;&gt;"","Height in centimeters: "&amp;X1025&amp;".","")</f>
        <v/>
      </c>
      <c r="CH1025" s="41" t="str">
        <f>IF(Y1025&lt;&gt;"",Y1025&amp;".","")</f>
        <v/>
      </c>
      <c r="CI1025" s="41" t="str">
        <f t="shared" si="171"/>
        <v/>
      </c>
      <c r="CJ1025" t="str">
        <f t="shared" si="172"/>
        <v/>
      </c>
      <c r="CK1025" s="41" t="str">
        <f>IF(T1025&lt;&gt;"","''habit'':"&amp;"''"&amp;T1025&amp;"'',","")</f>
        <v/>
      </c>
      <c r="CL1025" s="41" t="str">
        <f>IF(U1025&lt;&gt;"","''life cycle habit'':"&amp;"''"&amp;U1025&amp;"'',","")</f>
        <v/>
      </c>
      <c r="CM1025" s="41" t="str">
        <f>IF(V1025&lt;&gt;"","''graminoidHabit'':"&amp;"''"&amp;V1025&amp;"'',","")</f>
        <v/>
      </c>
      <c r="CN1025" s="41" t="str">
        <f>IF(W1025&lt;&gt;"","''flower color'':"&amp;"''"&amp;W1025&amp;"'',","")</f>
        <v/>
      </c>
      <c r="CO1025" s="41" t="str">
        <f>IF(X1025&lt;&gt;"","''heightInCentimeters'':"&amp;X1025&amp;",","")</f>
        <v/>
      </c>
      <c r="CP1025" s="41" t="str">
        <f>IF(Y1025&lt;&gt;"",Y1025,"")</f>
        <v/>
      </c>
      <c r="CQ1025" s="41" t="str">
        <f t="shared" si="173"/>
        <v/>
      </c>
      <c r="CR1025" s="42" t="str">
        <f t="shared" si="174"/>
        <v/>
      </c>
      <c r="CS1025" t="str">
        <f t="shared" si="175"/>
        <v/>
      </c>
      <c r="CT1025" t="str">
        <f>IF(L1025="Y","tissue","")</f>
        <v/>
      </c>
      <c r="CU1025" t="str">
        <f>IF(L1025="Y","in collection","")</f>
        <v/>
      </c>
      <c r="CV1025" t="str">
        <f>IF(L1025="Y","dessicated","")</f>
        <v/>
      </c>
    </row>
    <row r="1026" spans="1:100" ht="16.5" x14ac:dyDescent="0.3">
      <c r="A1026" s="7"/>
      <c r="B1026" s="19"/>
      <c r="C1026" s="19"/>
      <c r="D1026" s="19"/>
      <c r="E1026" s="19"/>
      <c r="F1026" s="19"/>
      <c r="G1026" s="10"/>
      <c r="H1026" s="14"/>
      <c r="I1026" s="19"/>
      <c r="J1026" s="19"/>
      <c r="K1026" s="10"/>
      <c r="L1026" s="19"/>
      <c r="M1026" s="19"/>
      <c r="N1026" s="19"/>
      <c r="O1026" s="19"/>
      <c r="P1026" s="19"/>
      <c r="Q1026" s="24"/>
      <c r="R1026" s="14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29"/>
      <c r="AL1026" s="29"/>
      <c r="AM1026" s="7"/>
      <c r="AN1026" s="7"/>
      <c r="AO1026" s="7"/>
      <c r="AP1026" s="19"/>
      <c r="AQ1026" s="19"/>
      <c r="AR1026" s="19"/>
      <c r="AS1026" s="14"/>
      <c r="AT1026" s="19"/>
      <c r="AU1026" s="19"/>
      <c r="AV1026" s="19"/>
      <c r="AW1026" s="14"/>
      <c r="AX1026" s="19"/>
      <c r="AY1026" s="19"/>
      <c r="AZ1026" s="19"/>
      <c r="BA1026" s="19"/>
      <c r="BB1026" s="19"/>
      <c r="BC1026" s="19"/>
      <c r="BD1026" s="19"/>
      <c r="BE1026" s="19"/>
      <c r="BF1026" s="14"/>
      <c r="BG1026" s="35" t="str">
        <f>IF(BB1026&lt;&gt;"","&lt;a href='https://www.inaturalist.org/observations/"&amp;BB1026&amp;" 'target='_blank' style='color: blue'&gt;iNaturalist Record: "&amp;BB1026&amp;"&lt;/a&gt; ","")</f>
        <v/>
      </c>
      <c r="BH1026" s="36" t="str">
        <f>IF(AT1026&lt;&gt;"",AT1026&amp;". ","")</f>
        <v/>
      </c>
      <c r="BI1026" s="36" t="str">
        <f>IF(AV1026&lt;&gt;"","Land use/disturbance history: "&amp;AV1026&amp;". ","")</f>
        <v/>
      </c>
      <c r="BJ1026" s="36" t="str">
        <f>IF(AW1026&lt;&gt;"","Slope in degrees: "&amp;AW1026&amp;". ","")</f>
        <v/>
      </c>
      <c r="BK1026" s="36" t="str">
        <f>IF(AX1026&lt;&gt;"","Slope aspect: "&amp;AX1026&amp;". ","")</f>
        <v/>
      </c>
      <c r="BL1026" s="36" t="str">
        <f>IF(AY1026&lt;&gt;"","Soil description: "&amp;AY1026&amp;". ","")</f>
        <v/>
      </c>
      <c r="BM1026" s="36" t="str">
        <f>IF(BA1026&lt;&gt;"","Terrain: "&amp;BA1026&amp;". ","")</f>
        <v/>
      </c>
      <c r="BN1026" s="36" t="str">
        <f t="shared" si="165"/>
        <v/>
      </c>
      <c r="BO1026" t="str">
        <f t="shared" si="166"/>
        <v/>
      </c>
      <c r="BP1026" t="str">
        <f>IF(BD1026&lt;&gt;"","Permit: "&amp;BD1026,"")</f>
        <v/>
      </c>
      <c r="BQ1026" s="41" t="str">
        <f>IF(AA1026="Abundant","Estimated frequency within viewshed: Abundant (&gt;500).",IF(AA1026="Common","Estimated frequency within viewshed: Common (101-500).",IF(AA1026="Frequent","Estimated frequency within viewshed: Frequent (11-100).",IF(AA1026="Occasional","Estimated frequency within viewshed: Occasional (6-10).",IF(AA1026="Rare","Estimated frequency within viewshed: Rare (1-5).","")))))</f>
        <v/>
      </c>
      <c r="BR1026" s="41" t="str">
        <f>IF(B1026&lt;&gt;"",B1026&amp;". ","")</f>
        <v/>
      </c>
      <c r="BS1026" s="41" t="str">
        <f>IF(M1026="Same individual","Tissue sample collected.",IF(M1026="Same population","Tissue sample collected from another individual in the same population.",""))</f>
        <v/>
      </c>
      <c r="BT1026" s="41" t="str">
        <f>IF(R1026&lt;&gt;"","Seed sample collected from "&amp;R1026&amp;" plants within the same population.","")</f>
        <v/>
      </c>
      <c r="BU1026" s="41" t="str">
        <f>IF(AB1026&lt;&gt;"",AB1026&amp;". ","")</f>
        <v/>
      </c>
      <c r="BV1026" s="41" t="str">
        <f>IF(AE1026&lt;&gt;"","Landowner: "&amp;AE1026&amp;".","")</f>
        <v/>
      </c>
      <c r="BW1026" s="41" t="str">
        <f>IF(AF1026&lt;&gt;"","Element Occurrence ID: "&amp;AF1026&amp;".","")</f>
        <v/>
      </c>
      <c r="BX1026" s="41" t="str">
        <f t="shared" si="167"/>
        <v/>
      </c>
      <c r="BY1026" t="str">
        <f t="shared" si="168"/>
        <v/>
      </c>
      <c r="BZ1026" s="41" t="str">
        <f t="shared" si="169"/>
        <v/>
      </c>
      <c r="CA1026" t="str">
        <f t="shared" si="170"/>
        <v/>
      </c>
      <c r="CB1026" s="41" t="str">
        <f>IF(AU1026&lt;&gt;"","Area immediately surrounding specimen: "&amp;AU1026&amp;".","")</f>
        <v/>
      </c>
      <c r="CC1026" s="41" t="str">
        <f>IF(T1026&lt;&gt;"","Habit: "&amp;T1026&amp;".","")</f>
        <v/>
      </c>
      <c r="CD1026" s="41" t="str">
        <f>IF(U1026&lt;&gt;"","Life history habit: "&amp;U1026&amp;".","")</f>
        <v/>
      </c>
      <c r="CE1026" s="41" t="str">
        <f>IF(V1026&lt;&gt;"","Graminoid habit: "&amp;V1026&amp;".","")</f>
        <v/>
      </c>
      <c r="CF1026" s="41" t="str">
        <f>IF(W1026&lt;&gt;"","Flower color: "&amp;W1026&amp;".","")</f>
        <v/>
      </c>
      <c r="CG1026" s="41" t="str">
        <f>IF(X1026&lt;&gt;"","Height in centimeters: "&amp;X1026&amp;".","")</f>
        <v/>
      </c>
      <c r="CH1026" s="41" t="str">
        <f>IF(Y1026&lt;&gt;"",Y1026&amp;".","")</f>
        <v/>
      </c>
      <c r="CI1026" s="41" t="str">
        <f t="shared" si="171"/>
        <v/>
      </c>
      <c r="CJ1026" t="str">
        <f t="shared" si="172"/>
        <v/>
      </c>
      <c r="CK1026" s="41" t="str">
        <f>IF(T1026&lt;&gt;"","''habit'':"&amp;"''"&amp;T1026&amp;"'',","")</f>
        <v/>
      </c>
      <c r="CL1026" s="41" t="str">
        <f>IF(U1026&lt;&gt;"","''life cycle habit'':"&amp;"''"&amp;U1026&amp;"'',","")</f>
        <v/>
      </c>
      <c r="CM1026" s="41" t="str">
        <f>IF(V1026&lt;&gt;"","''graminoidHabit'':"&amp;"''"&amp;V1026&amp;"'',","")</f>
        <v/>
      </c>
      <c r="CN1026" s="41" t="str">
        <f>IF(W1026&lt;&gt;"","''flower color'':"&amp;"''"&amp;W1026&amp;"'',","")</f>
        <v/>
      </c>
      <c r="CO1026" s="41" t="str">
        <f>IF(X1026&lt;&gt;"","''heightInCentimeters'':"&amp;X1026&amp;",","")</f>
        <v/>
      </c>
      <c r="CP1026" s="41" t="str">
        <f>IF(Y1026&lt;&gt;"",Y1026,"")</f>
        <v/>
      </c>
      <c r="CQ1026" s="41" t="str">
        <f t="shared" si="173"/>
        <v/>
      </c>
      <c r="CR1026" s="42" t="str">
        <f t="shared" si="174"/>
        <v/>
      </c>
      <c r="CS1026" t="str">
        <f t="shared" si="175"/>
        <v/>
      </c>
      <c r="CT1026" t="str">
        <f>IF(L1026="Y","tissue","")</f>
        <v/>
      </c>
      <c r="CU1026" t="str">
        <f>IF(L1026="Y","in collection","")</f>
        <v/>
      </c>
      <c r="CV1026" t="str">
        <f>IF(L1026="Y","dessicated","")</f>
        <v/>
      </c>
    </row>
    <row r="1027" spans="1:100" ht="16.5" x14ac:dyDescent="0.3">
      <c r="A1027" s="7"/>
      <c r="B1027" s="19"/>
      <c r="C1027" s="19"/>
      <c r="D1027" s="19"/>
      <c r="E1027" s="19"/>
      <c r="F1027" s="19"/>
      <c r="G1027" s="10"/>
      <c r="H1027" s="14"/>
      <c r="I1027" s="19"/>
      <c r="J1027" s="19"/>
      <c r="K1027" s="10"/>
      <c r="L1027" s="19"/>
      <c r="M1027" s="19"/>
      <c r="N1027" s="19"/>
      <c r="O1027" s="19"/>
      <c r="P1027" s="19"/>
      <c r="Q1027" s="24"/>
      <c r="R1027" s="14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29"/>
      <c r="AL1027" s="29"/>
      <c r="AM1027" s="7"/>
      <c r="AN1027" s="7"/>
      <c r="AO1027" s="7"/>
      <c r="AP1027" s="19"/>
      <c r="AQ1027" s="19"/>
      <c r="AR1027" s="19"/>
      <c r="AS1027" s="14"/>
      <c r="AT1027" s="19"/>
      <c r="AU1027" s="19"/>
      <c r="AV1027" s="19"/>
      <c r="AW1027" s="14"/>
      <c r="AX1027" s="19"/>
      <c r="AY1027" s="19"/>
      <c r="AZ1027" s="19"/>
      <c r="BA1027" s="19"/>
      <c r="BB1027" s="19"/>
      <c r="BC1027" s="19"/>
      <c r="BD1027" s="19"/>
      <c r="BE1027" s="19"/>
      <c r="BF1027" s="14"/>
      <c r="BG1027" s="35" t="str">
        <f>IF(BB1027&lt;&gt;"","&lt;a href='https://www.inaturalist.org/observations/"&amp;BB1027&amp;" 'target='_blank' style='color: blue'&gt;iNaturalist Record: "&amp;BB1027&amp;"&lt;/a&gt; ","")</f>
        <v/>
      </c>
      <c r="BH1027" s="36" t="str">
        <f>IF(AT1027&lt;&gt;"",AT1027&amp;". ","")</f>
        <v/>
      </c>
      <c r="BI1027" s="36" t="str">
        <f>IF(AV1027&lt;&gt;"","Land use/disturbance history: "&amp;AV1027&amp;". ","")</f>
        <v/>
      </c>
      <c r="BJ1027" s="36" t="str">
        <f>IF(AW1027&lt;&gt;"","Slope in degrees: "&amp;AW1027&amp;". ","")</f>
        <v/>
      </c>
      <c r="BK1027" s="36" t="str">
        <f>IF(AX1027&lt;&gt;"","Slope aspect: "&amp;AX1027&amp;". ","")</f>
        <v/>
      </c>
      <c r="BL1027" s="36" t="str">
        <f>IF(AY1027&lt;&gt;"","Soil description: "&amp;AY1027&amp;". ","")</f>
        <v/>
      </c>
      <c r="BM1027" s="36" t="str">
        <f>IF(BA1027&lt;&gt;"","Terrain: "&amp;BA1027&amp;". ","")</f>
        <v/>
      </c>
      <c r="BN1027" s="36" t="str">
        <f t="shared" si="165"/>
        <v/>
      </c>
      <c r="BO1027" t="str">
        <f t="shared" si="166"/>
        <v/>
      </c>
      <c r="BP1027" t="str">
        <f>IF(BD1027&lt;&gt;"","Permit: "&amp;BD1027,"")</f>
        <v/>
      </c>
      <c r="BQ1027" s="41" t="str">
        <f>IF(AA1027="Abundant","Estimated frequency within viewshed: Abundant (&gt;500).",IF(AA1027="Common","Estimated frequency within viewshed: Common (101-500).",IF(AA1027="Frequent","Estimated frequency within viewshed: Frequent (11-100).",IF(AA1027="Occasional","Estimated frequency within viewshed: Occasional (6-10).",IF(AA1027="Rare","Estimated frequency within viewshed: Rare (1-5).","")))))</f>
        <v/>
      </c>
      <c r="BR1027" s="41" t="str">
        <f>IF(B1027&lt;&gt;"",B1027&amp;". ","")</f>
        <v/>
      </c>
      <c r="BS1027" s="41" t="str">
        <f>IF(M1027="Same individual","Tissue sample collected.",IF(M1027="Same population","Tissue sample collected from another individual in the same population.",""))</f>
        <v/>
      </c>
      <c r="BT1027" s="41" t="str">
        <f>IF(R1027&lt;&gt;"","Seed sample collected from "&amp;R1027&amp;" plants within the same population.","")</f>
        <v/>
      </c>
      <c r="BU1027" s="41" t="str">
        <f>IF(AB1027&lt;&gt;"",AB1027&amp;". ","")</f>
        <v/>
      </c>
      <c r="BV1027" s="41" t="str">
        <f>IF(AE1027&lt;&gt;"","Landowner: "&amp;AE1027&amp;".","")</f>
        <v/>
      </c>
      <c r="BW1027" s="41" t="str">
        <f>IF(AF1027&lt;&gt;"","Element Occurrence ID: "&amp;AF1027&amp;".","")</f>
        <v/>
      </c>
      <c r="BX1027" s="41" t="str">
        <f t="shared" si="167"/>
        <v/>
      </c>
      <c r="BY1027" t="str">
        <f t="shared" si="168"/>
        <v/>
      </c>
      <c r="BZ1027" s="41" t="str">
        <f t="shared" si="169"/>
        <v/>
      </c>
      <c r="CA1027" t="str">
        <f t="shared" si="170"/>
        <v/>
      </c>
      <c r="CB1027" s="41" t="str">
        <f>IF(AU1027&lt;&gt;"","Area immediately surrounding specimen: "&amp;AU1027&amp;".","")</f>
        <v/>
      </c>
      <c r="CC1027" s="41" t="str">
        <f>IF(T1027&lt;&gt;"","Habit: "&amp;T1027&amp;".","")</f>
        <v/>
      </c>
      <c r="CD1027" s="41" t="str">
        <f>IF(U1027&lt;&gt;"","Life history habit: "&amp;U1027&amp;".","")</f>
        <v/>
      </c>
      <c r="CE1027" s="41" t="str">
        <f>IF(V1027&lt;&gt;"","Graminoid habit: "&amp;V1027&amp;".","")</f>
        <v/>
      </c>
      <c r="CF1027" s="41" t="str">
        <f>IF(W1027&lt;&gt;"","Flower color: "&amp;W1027&amp;".","")</f>
        <v/>
      </c>
      <c r="CG1027" s="41" t="str">
        <f>IF(X1027&lt;&gt;"","Height in centimeters: "&amp;X1027&amp;".","")</f>
        <v/>
      </c>
      <c r="CH1027" s="41" t="str">
        <f>IF(Y1027&lt;&gt;"",Y1027&amp;".","")</f>
        <v/>
      </c>
      <c r="CI1027" s="41" t="str">
        <f t="shared" si="171"/>
        <v/>
      </c>
      <c r="CJ1027" t="str">
        <f t="shared" si="172"/>
        <v/>
      </c>
      <c r="CK1027" s="41" t="str">
        <f>IF(T1027&lt;&gt;"","''habit'':"&amp;"''"&amp;T1027&amp;"'',","")</f>
        <v/>
      </c>
      <c r="CL1027" s="41" t="str">
        <f>IF(U1027&lt;&gt;"","''life cycle habit'':"&amp;"''"&amp;U1027&amp;"'',","")</f>
        <v/>
      </c>
      <c r="CM1027" s="41" t="str">
        <f>IF(V1027&lt;&gt;"","''graminoidHabit'':"&amp;"''"&amp;V1027&amp;"'',","")</f>
        <v/>
      </c>
      <c r="CN1027" s="41" t="str">
        <f>IF(W1027&lt;&gt;"","''flower color'':"&amp;"''"&amp;W1027&amp;"'',","")</f>
        <v/>
      </c>
      <c r="CO1027" s="41" t="str">
        <f>IF(X1027&lt;&gt;"","''heightInCentimeters'':"&amp;X1027&amp;",","")</f>
        <v/>
      </c>
      <c r="CP1027" s="41" t="str">
        <f>IF(Y1027&lt;&gt;"",Y1027,"")</f>
        <v/>
      </c>
      <c r="CQ1027" s="41" t="str">
        <f t="shared" si="173"/>
        <v/>
      </c>
      <c r="CR1027" s="42" t="str">
        <f t="shared" si="174"/>
        <v/>
      </c>
      <c r="CS1027" t="str">
        <f t="shared" si="175"/>
        <v/>
      </c>
      <c r="CT1027" t="str">
        <f>IF(L1027="Y","tissue","")</f>
        <v/>
      </c>
      <c r="CU1027" t="str">
        <f>IF(L1027="Y","in collection","")</f>
        <v/>
      </c>
      <c r="CV1027" t="str">
        <f>IF(L1027="Y","dessicated","")</f>
        <v/>
      </c>
    </row>
    <row r="1028" spans="1:100" ht="16.5" x14ac:dyDescent="0.3">
      <c r="A1028" s="7"/>
      <c r="B1028" s="19"/>
      <c r="C1028" s="19"/>
      <c r="D1028" s="19"/>
      <c r="E1028" s="19"/>
      <c r="F1028" s="19"/>
      <c r="G1028" s="10"/>
      <c r="H1028" s="14"/>
      <c r="I1028" s="19"/>
      <c r="J1028" s="19"/>
      <c r="K1028" s="10"/>
      <c r="L1028" s="19"/>
      <c r="M1028" s="19"/>
      <c r="N1028" s="19"/>
      <c r="O1028" s="19"/>
      <c r="P1028" s="19"/>
      <c r="Q1028" s="24"/>
      <c r="R1028" s="14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29"/>
      <c r="AL1028" s="29"/>
      <c r="AM1028" s="7"/>
      <c r="AN1028" s="7"/>
      <c r="AO1028" s="7"/>
      <c r="AP1028" s="19"/>
      <c r="AQ1028" s="19"/>
      <c r="AR1028" s="19"/>
      <c r="AS1028" s="14"/>
      <c r="AT1028" s="19"/>
      <c r="AU1028" s="19"/>
      <c r="AV1028" s="19"/>
      <c r="AW1028" s="14"/>
      <c r="AX1028" s="19"/>
      <c r="AY1028" s="19"/>
      <c r="AZ1028" s="19"/>
      <c r="BA1028" s="19"/>
      <c r="BB1028" s="19"/>
      <c r="BC1028" s="19"/>
      <c r="BD1028" s="19"/>
      <c r="BE1028" s="19"/>
      <c r="BF1028" s="14"/>
      <c r="BG1028" s="35" t="str">
        <f>IF(BB1028&lt;&gt;"","&lt;a href='https://www.inaturalist.org/observations/"&amp;BB1028&amp;" 'target='_blank' style='color: blue'&gt;iNaturalist Record: "&amp;BB1028&amp;"&lt;/a&gt; ","")</f>
        <v/>
      </c>
      <c r="BH1028" s="36" t="str">
        <f>IF(AT1028&lt;&gt;"",AT1028&amp;". ","")</f>
        <v/>
      </c>
      <c r="BI1028" s="36" t="str">
        <f>IF(AV1028&lt;&gt;"","Land use/disturbance history: "&amp;AV1028&amp;". ","")</f>
        <v/>
      </c>
      <c r="BJ1028" s="36" t="str">
        <f>IF(AW1028&lt;&gt;"","Slope in degrees: "&amp;AW1028&amp;". ","")</f>
        <v/>
      </c>
      <c r="BK1028" s="36" t="str">
        <f>IF(AX1028&lt;&gt;"","Slope aspect: "&amp;AX1028&amp;". ","")</f>
        <v/>
      </c>
      <c r="BL1028" s="36" t="str">
        <f>IF(AY1028&lt;&gt;"","Soil description: "&amp;AY1028&amp;". ","")</f>
        <v/>
      </c>
      <c r="BM1028" s="36" t="str">
        <f>IF(BA1028&lt;&gt;"","Terrain: "&amp;BA1028&amp;". ","")</f>
        <v/>
      </c>
      <c r="BN1028" s="36" t="str">
        <f t="shared" ref="BN1028:BN1091" si="176">TRIM(BH1028&amp;BI1028&amp;BJ1028&amp;BK1028&amp;BL1028&amp;BM1028&amp;CB1028)</f>
        <v/>
      </c>
      <c r="BO1028" t="str">
        <f t="shared" ref="BO1028:BO1091" si="177">SUBSTITUTE(BN1028,"..",".")</f>
        <v/>
      </c>
      <c r="BP1028" t="str">
        <f>IF(BD1028&lt;&gt;"","Permit: "&amp;BD1028,"")</f>
        <v/>
      </c>
      <c r="BQ1028" s="41" t="str">
        <f>IF(AA1028="Abundant","Estimated frequency within viewshed: Abundant (&gt;500).",IF(AA1028="Common","Estimated frequency within viewshed: Common (101-500).",IF(AA1028="Frequent","Estimated frequency within viewshed: Frequent (11-100).",IF(AA1028="Occasional","Estimated frequency within viewshed: Occasional (6-10).",IF(AA1028="Rare","Estimated frequency within viewshed: Rare (1-5).","")))))</f>
        <v/>
      </c>
      <c r="BR1028" s="41" t="str">
        <f>IF(B1028&lt;&gt;"",B1028&amp;". ","")</f>
        <v/>
      </c>
      <c r="BS1028" s="41" t="str">
        <f>IF(M1028="Same individual","Tissue sample collected.",IF(M1028="Same population","Tissue sample collected from another individual in the same population.",""))</f>
        <v/>
      </c>
      <c r="BT1028" s="41" t="str">
        <f>IF(R1028&lt;&gt;"","Seed sample collected from "&amp;R1028&amp;" plants within the same population.","")</f>
        <v/>
      </c>
      <c r="BU1028" s="41" t="str">
        <f>IF(AB1028&lt;&gt;"",AB1028&amp;". ","")</f>
        <v/>
      </c>
      <c r="BV1028" s="41" t="str">
        <f>IF(AE1028&lt;&gt;"","Landowner: "&amp;AE1028&amp;".","")</f>
        <v/>
      </c>
      <c r="BW1028" s="41" t="str">
        <f>IF(AF1028&lt;&gt;"","Element Occurrence ID: "&amp;AF1028&amp;".","")</f>
        <v/>
      </c>
      <c r="BX1028" s="41" t="str">
        <f t="shared" ref="BX1028:BX1091" si="178">TRIM(BV1028&amp;" "&amp;BW1028)</f>
        <v/>
      </c>
      <c r="BY1028" t="str">
        <f t="shared" ref="BY1028:BY1091" si="179">SUBSTITUTE(BX1028,"..",".")</f>
        <v/>
      </c>
      <c r="BZ1028" s="41" t="str">
        <f t="shared" ref="BZ1028:BZ1091" si="180">TRIM(BR1028&amp;BQ1028&amp;BS1028&amp;BT1028&amp;BU1028&amp;BG1028)</f>
        <v/>
      </c>
      <c r="CA1028" t="str">
        <f t="shared" ref="CA1028:CA1091" si="181">SUBSTITUTE(BZ1028,"..",".")</f>
        <v/>
      </c>
      <c r="CB1028" s="41" t="str">
        <f>IF(AU1028&lt;&gt;"","Area immediately surrounding specimen: "&amp;AU1028&amp;".","")</f>
        <v/>
      </c>
      <c r="CC1028" s="41" t="str">
        <f>IF(T1028&lt;&gt;"","Habit: "&amp;T1028&amp;".","")</f>
        <v/>
      </c>
      <c r="CD1028" s="41" t="str">
        <f>IF(U1028&lt;&gt;"","Life history habit: "&amp;U1028&amp;".","")</f>
        <v/>
      </c>
      <c r="CE1028" s="41" t="str">
        <f>IF(V1028&lt;&gt;"","Graminoid habit: "&amp;V1028&amp;".","")</f>
        <v/>
      </c>
      <c r="CF1028" s="41" t="str">
        <f>IF(W1028&lt;&gt;"","Flower color: "&amp;W1028&amp;".","")</f>
        <v/>
      </c>
      <c r="CG1028" s="41" t="str">
        <f>IF(X1028&lt;&gt;"","Height in centimeters: "&amp;X1028&amp;".","")</f>
        <v/>
      </c>
      <c r="CH1028" s="41" t="str">
        <f>IF(Y1028&lt;&gt;"",Y1028&amp;".","")</f>
        <v/>
      </c>
      <c r="CI1028" s="41" t="str">
        <f t="shared" ref="CI1028:CI1091" si="182">TRIM(CC1028&amp;" "&amp;CD1028&amp;" "&amp;CE1028&amp;" "&amp;CF1028&amp;" "&amp;CG1028&amp;" "&amp;CH1028)</f>
        <v/>
      </c>
      <c r="CJ1028" t="str">
        <f t="shared" ref="CJ1028:CJ1091" si="183">SUBSTITUTE(CI1028,"..",".")</f>
        <v/>
      </c>
      <c r="CK1028" s="41" t="str">
        <f>IF(T1028&lt;&gt;"","''habit'':"&amp;"''"&amp;T1028&amp;"'',","")</f>
        <v/>
      </c>
      <c r="CL1028" s="41" t="str">
        <f>IF(U1028&lt;&gt;"","''life cycle habit'':"&amp;"''"&amp;U1028&amp;"'',","")</f>
        <v/>
      </c>
      <c r="CM1028" s="41" t="str">
        <f>IF(V1028&lt;&gt;"","''graminoidHabit'':"&amp;"''"&amp;V1028&amp;"'',","")</f>
        <v/>
      </c>
      <c r="CN1028" s="41" t="str">
        <f>IF(W1028&lt;&gt;"","''flower color'':"&amp;"''"&amp;W1028&amp;"'',","")</f>
        <v/>
      </c>
      <c r="CO1028" s="41" t="str">
        <f>IF(X1028&lt;&gt;"","''heightInCentimeters'':"&amp;X1028&amp;",","")</f>
        <v/>
      </c>
      <c r="CP1028" s="41" t="str">
        <f>IF(Y1028&lt;&gt;"",Y1028,"")</f>
        <v/>
      </c>
      <c r="CQ1028" s="41" t="str">
        <f t="shared" ref="CQ1028:CQ1091" si="184">TRIM(CK1028&amp;CL1028&amp;CM1028&amp;CN1028&amp;CO1028&amp;CP1028)</f>
        <v/>
      </c>
      <c r="CR1028" s="42" t="str">
        <f t="shared" ref="CR1028:CR1091" si="185">IF(AND(LEFT(CQ1028)=",",RIGHT(CQ1028)=","),MID(CQ1028,2,LEN(CQ1028)-2),IF(LEFT(CQ1028)=",",MID(CQ1028,2,LEN(CQ1028)),IF(RIGHT(CQ1028)=",",LEFT(CQ1028,LEN(CQ1028)-1),CQ1028)))</f>
        <v/>
      </c>
      <c r="CS1028" t="str">
        <f t="shared" ref="CS1028:CS1091" si="186">IF(CR1028&lt;&gt;"","{"&amp;CR1028&amp;"}","")</f>
        <v/>
      </c>
      <c r="CT1028" t="str">
        <f>IF(L1028="Y","tissue","")</f>
        <v/>
      </c>
      <c r="CU1028" t="str">
        <f>IF(L1028="Y","in collection","")</f>
        <v/>
      </c>
      <c r="CV1028" t="str">
        <f>IF(L1028="Y","dessicated","")</f>
        <v/>
      </c>
    </row>
    <row r="1029" spans="1:100" ht="16.5" x14ac:dyDescent="0.3">
      <c r="A1029" s="7"/>
      <c r="B1029" s="19"/>
      <c r="C1029" s="19"/>
      <c r="D1029" s="19"/>
      <c r="E1029" s="19"/>
      <c r="F1029" s="19"/>
      <c r="G1029" s="10"/>
      <c r="H1029" s="14"/>
      <c r="I1029" s="19"/>
      <c r="J1029" s="19"/>
      <c r="K1029" s="10"/>
      <c r="L1029" s="19"/>
      <c r="M1029" s="19"/>
      <c r="N1029" s="19"/>
      <c r="O1029" s="19"/>
      <c r="P1029" s="19"/>
      <c r="Q1029" s="24"/>
      <c r="R1029" s="14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29"/>
      <c r="AL1029" s="29"/>
      <c r="AM1029" s="7"/>
      <c r="AN1029" s="7"/>
      <c r="AO1029" s="7"/>
      <c r="AP1029" s="19"/>
      <c r="AQ1029" s="19"/>
      <c r="AR1029" s="19"/>
      <c r="AS1029" s="14"/>
      <c r="AT1029" s="19"/>
      <c r="AU1029" s="19"/>
      <c r="AV1029" s="19"/>
      <c r="AW1029" s="14"/>
      <c r="AX1029" s="19"/>
      <c r="AY1029" s="19"/>
      <c r="AZ1029" s="19"/>
      <c r="BA1029" s="19"/>
      <c r="BB1029" s="19"/>
      <c r="BC1029" s="19"/>
      <c r="BD1029" s="19"/>
      <c r="BE1029" s="19"/>
      <c r="BF1029" s="14"/>
      <c r="BG1029" s="35" t="str">
        <f>IF(BB1029&lt;&gt;"","&lt;a href='https://www.inaturalist.org/observations/"&amp;BB1029&amp;" 'target='_blank' style='color: blue'&gt;iNaturalist Record: "&amp;BB1029&amp;"&lt;/a&gt; ","")</f>
        <v/>
      </c>
      <c r="BH1029" s="36" t="str">
        <f>IF(AT1029&lt;&gt;"",AT1029&amp;". ","")</f>
        <v/>
      </c>
      <c r="BI1029" s="36" t="str">
        <f>IF(AV1029&lt;&gt;"","Land use/disturbance history: "&amp;AV1029&amp;". ","")</f>
        <v/>
      </c>
      <c r="BJ1029" s="36" t="str">
        <f>IF(AW1029&lt;&gt;"","Slope in degrees: "&amp;AW1029&amp;". ","")</f>
        <v/>
      </c>
      <c r="BK1029" s="36" t="str">
        <f>IF(AX1029&lt;&gt;"","Slope aspect: "&amp;AX1029&amp;". ","")</f>
        <v/>
      </c>
      <c r="BL1029" s="36" t="str">
        <f>IF(AY1029&lt;&gt;"","Soil description: "&amp;AY1029&amp;". ","")</f>
        <v/>
      </c>
      <c r="BM1029" s="36" t="str">
        <f>IF(BA1029&lt;&gt;"","Terrain: "&amp;BA1029&amp;". ","")</f>
        <v/>
      </c>
      <c r="BN1029" s="36" t="str">
        <f t="shared" si="176"/>
        <v/>
      </c>
      <c r="BO1029" t="str">
        <f t="shared" si="177"/>
        <v/>
      </c>
      <c r="BP1029" t="str">
        <f>IF(BD1029&lt;&gt;"","Permit: "&amp;BD1029,"")</f>
        <v/>
      </c>
      <c r="BQ1029" s="41" t="str">
        <f>IF(AA1029="Abundant","Estimated frequency within viewshed: Abundant (&gt;500).",IF(AA1029="Common","Estimated frequency within viewshed: Common (101-500).",IF(AA1029="Frequent","Estimated frequency within viewshed: Frequent (11-100).",IF(AA1029="Occasional","Estimated frequency within viewshed: Occasional (6-10).",IF(AA1029="Rare","Estimated frequency within viewshed: Rare (1-5).","")))))</f>
        <v/>
      </c>
      <c r="BR1029" s="41" t="str">
        <f>IF(B1029&lt;&gt;"",B1029&amp;". ","")</f>
        <v/>
      </c>
      <c r="BS1029" s="41" t="str">
        <f>IF(M1029="Same individual","Tissue sample collected.",IF(M1029="Same population","Tissue sample collected from another individual in the same population.",""))</f>
        <v/>
      </c>
      <c r="BT1029" s="41" t="str">
        <f>IF(R1029&lt;&gt;"","Seed sample collected from "&amp;R1029&amp;" plants within the same population.","")</f>
        <v/>
      </c>
      <c r="BU1029" s="41" t="str">
        <f>IF(AB1029&lt;&gt;"",AB1029&amp;". ","")</f>
        <v/>
      </c>
      <c r="BV1029" s="41" t="str">
        <f>IF(AE1029&lt;&gt;"","Landowner: "&amp;AE1029&amp;".","")</f>
        <v/>
      </c>
      <c r="BW1029" s="41" t="str">
        <f>IF(AF1029&lt;&gt;"","Element Occurrence ID: "&amp;AF1029&amp;".","")</f>
        <v/>
      </c>
      <c r="BX1029" s="41" t="str">
        <f t="shared" si="178"/>
        <v/>
      </c>
      <c r="BY1029" t="str">
        <f t="shared" si="179"/>
        <v/>
      </c>
      <c r="BZ1029" s="41" t="str">
        <f t="shared" si="180"/>
        <v/>
      </c>
      <c r="CA1029" t="str">
        <f t="shared" si="181"/>
        <v/>
      </c>
      <c r="CB1029" s="41" t="str">
        <f>IF(AU1029&lt;&gt;"","Area immediately surrounding specimen: "&amp;AU1029&amp;".","")</f>
        <v/>
      </c>
      <c r="CC1029" s="41" t="str">
        <f>IF(T1029&lt;&gt;"","Habit: "&amp;T1029&amp;".","")</f>
        <v/>
      </c>
      <c r="CD1029" s="41" t="str">
        <f>IF(U1029&lt;&gt;"","Life history habit: "&amp;U1029&amp;".","")</f>
        <v/>
      </c>
      <c r="CE1029" s="41" t="str">
        <f>IF(V1029&lt;&gt;"","Graminoid habit: "&amp;V1029&amp;".","")</f>
        <v/>
      </c>
      <c r="CF1029" s="41" t="str">
        <f>IF(W1029&lt;&gt;"","Flower color: "&amp;W1029&amp;".","")</f>
        <v/>
      </c>
      <c r="CG1029" s="41" t="str">
        <f>IF(X1029&lt;&gt;"","Height in centimeters: "&amp;X1029&amp;".","")</f>
        <v/>
      </c>
      <c r="CH1029" s="41" t="str">
        <f>IF(Y1029&lt;&gt;"",Y1029&amp;".","")</f>
        <v/>
      </c>
      <c r="CI1029" s="41" t="str">
        <f t="shared" si="182"/>
        <v/>
      </c>
      <c r="CJ1029" t="str">
        <f t="shared" si="183"/>
        <v/>
      </c>
      <c r="CK1029" s="41" t="str">
        <f>IF(T1029&lt;&gt;"","''habit'':"&amp;"''"&amp;T1029&amp;"'',","")</f>
        <v/>
      </c>
      <c r="CL1029" s="41" t="str">
        <f>IF(U1029&lt;&gt;"","''life cycle habit'':"&amp;"''"&amp;U1029&amp;"'',","")</f>
        <v/>
      </c>
      <c r="CM1029" s="41" t="str">
        <f>IF(V1029&lt;&gt;"","''graminoidHabit'':"&amp;"''"&amp;V1029&amp;"'',","")</f>
        <v/>
      </c>
      <c r="CN1029" s="41" t="str">
        <f>IF(W1029&lt;&gt;"","''flower color'':"&amp;"''"&amp;W1029&amp;"'',","")</f>
        <v/>
      </c>
      <c r="CO1029" s="41" t="str">
        <f>IF(X1029&lt;&gt;"","''heightInCentimeters'':"&amp;X1029&amp;",","")</f>
        <v/>
      </c>
      <c r="CP1029" s="41" t="str">
        <f>IF(Y1029&lt;&gt;"",Y1029,"")</f>
        <v/>
      </c>
      <c r="CQ1029" s="41" t="str">
        <f t="shared" si="184"/>
        <v/>
      </c>
      <c r="CR1029" s="42" t="str">
        <f t="shared" si="185"/>
        <v/>
      </c>
      <c r="CS1029" t="str">
        <f t="shared" si="186"/>
        <v/>
      </c>
      <c r="CT1029" t="str">
        <f>IF(L1029="Y","tissue","")</f>
        <v/>
      </c>
      <c r="CU1029" t="str">
        <f>IF(L1029="Y","in collection","")</f>
        <v/>
      </c>
      <c r="CV1029" t="str">
        <f>IF(L1029="Y","dessicated","")</f>
        <v/>
      </c>
    </row>
    <row r="1030" spans="1:100" ht="16.5" x14ac:dyDescent="0.3">
      <c r="A1030" s="7"/>
      <c r="B1030" s="19"/>
      <c r="C1030" s="19"/>
      <c r="D1030" s="19"/>
      <c r="E1030" s="19"/>
      <c r="F1030" s="19"/>
      <c r="G1030" s="10"/>
      <c r="H1030" s="14"/>
      <c r="I1030" s="19"/>
      <c r="J1030" s="19"/>
      <c r="K1030" s="10"/>
      <c r="L1030" s="19"/>
      <c r="M1030" s="19"/>
      <c r="N1030" s="19"/>
      <c r="O1030" s="19"/>
      <c r="P1030" s="19"/>
      <c r="Q1030" s="24"/>
      <c r="R1030" s="14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29"/>
      <c r="AL1030" s="29"/>
      <c r="AM1030" s="7"/>
      <c r="AN1030" s="7"/>
      <c r="AO1030" s="7"/>
      <c r="AP1030" s="19"/>
      <c r="AQ1030" s="19"/>
      <c r="AR1030" s="19"/>
      <c r="AS1030" s="14"/>
      <c r="AT1030" s="19"/>
      <c r="AU1030" s="19"/>
      <c r="AV1030" s="19"/>
      <c r="AW1030" s="14"/>
      <c r="AX1030" s="19"/>
      <c r="AY1030" s="19"/>
      <c r="AZ1030" s="19"/>
      <c r="BA1030" s="19"/>
      <c r="BB1030" s="19"/>
      <c r="BC1030" s="19"/>
      <c r="BD1030" s="19"/>
      <c r="BE1030" s="19"/>
      <c r="BF1030" s="14"/>
      <c r="BG1030" s="35" t="str">
        <f>IF(BB1030&lt;&gt;"","&lt;a href='https://www.inaturalist.org/observations/"&amp;BB1030&amp;" 'target='_blank' style='color: blue'&gt;iNaturalist Record: "&amp;BB1030&amp;"&lt;/a&gt; ","")</f>
        <v/>
      </c>
      <c r="BH1030" s="36" t="str">
        <f>IF(AT1030&lt;&gt;"",AT1030&amp;". ","")</f>
        <v/>
      </c>
      <c r="BI1030" s="36" t="str">
        <f>IF(AV1030&lt;&gt;"","Land use/disturbance history: "&amp;AV1030&amp;". ","")</f>
        <v/>
      </c>
      <c r="BJ1030" s="36" t="str">
        <f>IF(AW1030&lt;&gt;"","Slope in degrees: "&amp;AW1030&amp;". ","")</f>
        <v/>
      </c>
      <c r="BK1030" s="36" t="str">
        <f>IF(AX1030&lt;&gt;"","Slope aspect: "&amp;AX1030&amp;". ","")</f>
        <v/>
      </c>
      <c r="BL1030" s="36" t="str">
        <f>IF(AY1030&lt;&gt;"","Soil description: "&amp;AY1030&amp;". ","")</f>
        <v/>
      </c>
      <c r="BM1030" s="36" t="str">
        <f>IF(BA1030&lt;&gt;"","Terrain: "&amp;BA1030&amp;". ","")</f>
        <v/>
      </c>
      <c r="BN1030" s="36" t="str">
        <f t="shared" si="176"/>
        <v/>
      </c>
      <c r="BO1030" t="str">
        <f t="shared" si="177"/>
        <v/>
      </c>
      <c r="BP1030" t="str">
        <f>IF(BD1030&lt;&gt;"","Permit: "&amp;BD1030,"")</f>
        <v/>
      </c>
      <c r="BQ1030" s="41" t="str">
        <f>IF(AA1030="Abundant","Estimated frequency within viewshed: Abundant (&gt;500).",IF(AA1030="Common","Estimated frequency within viewshed: Common (101-500).",IF(AA1030="Frequent","Estimated frequency within viewshed: Frequent (11-100).",IF(AA1030="Occasional","Estimated frequency within viewshed: Occasional (6-10).",IF(AA1030="Rare","Estimated frequency within viewshed: Rare (1-5).","")))))</f>
        <v/>
      </c>
      <c r="BR1030" s="41" t="str">
        <f>IF(B1030&lt;&gt;"",B1030&amp;". ","")</f>
        <v/>
      </c>
      <c r="BS1030" s="41" t="str">
        <f>IF(M1030="Same individual","Tissue sample collected.",IF(M1030="Same population","Tissue sample collected from another individual in the same population.",""))</f>
        <v/>
      </c>
      <c r="BT1030" s="41" t="str">
        <f>IF(R1030&lt;&gt;"","Seed sample collected from "&amp;R1030&amp;" plants within the same population.","")</f>
        <v/>
      </c>
      <c r="BU1030" s="41" t="str">
        <f>IF(AB1030&lt;&gt;"",AB1030&amp;". ","")</f>
        <v/>
      </c>
      <c r="BV1030" s="41" t="str">
        <f>IF(AE1030&lt;&gt;"","Landowner: "&amp;AE1030&amp;".","")</f>
        <v/>
      </c>
      <c r="BW1030" s="41" t="str">
        <f>IF(AF1030&lt;&gt;"","Element Occurrence ID: "&amp;AF1030&amp;".","")</f>
        <v/>
      </c>
      <c r="BX1030" s="41" t="str">
        <f t="shared" si="178"/>
        <v/>
      </c>
      <c r="BY1030" t="str">
        <f t="shared" si="179"/>
        <v/>
      </c>
      <c r="BZ1030" s="41" t="str">
        <f t="shared" si="180"/>
        <v/>
      </c>
      <c r="CA1030" t="str">
        <f t="shared" si="181"/>
        <v/>
      </c>
      <c r="CB1030" s="41" t="str">
        <f>IF(AU1030&lt;&gt;"","Area immediately surrounding specimen: "&amp;AU1030&amp;".","")</f>
        <v/>
      </c>
      <c r="CC1030" s="41" t="str">
        <f>IF(T1030&lt;&gt;"","Habit: "&amp;T1030&amp;".","")</f>
        <v/>
      </c>
      <c r="CD1030" s="41" t="str">
        <f>IF(U1030&lt;&gt;"","Life history habit: "&amp;U1030&amp;".","")</f>
        <v/>
      </c>
      <c r="CE1030" s="41" t="str">
        <f>IF(V1030&lt;&gt;"","Graminoid habit: "&amp;V1030&amp;".","")</f>
        <v/>
      </c>
      <c r="CF1030" s="41" t="str">
        <f>IF(W1030&lt;&gt;"","Flower color: "&amp;W1030&amp;".","")</f>
        <v/>
      </c>
      <c r="CG1030" s="41" t="str">
        <f>IF(X1030&lt;&gt;"","Height in centimeters: "&amp;X1030&amp;".","")</f>
        <v/>
      </c>
      <c r="CH1030" s="41" t="str">
        <f>IF(Y1030&lt;&gt;"",Y1030&amp;".","")</f>
        <v/>
      </c>
      <c r="CI1030" s="41" t="str">
        <f t="shared" si="182"/>
        <v/>
      </c>
      <c r="CJ1030" t="str">
        <f t="shared" si="183"/>
        <v/>
      </c>
      <c r="CK1030" s="41" t="str">
        <f>IF(T1030&lt;&gt;"","''habit'':"&amp;"''"&amp;T1030&amp;"'',","")</f>
        <v/>
      </c>
      <c r="CL1030" s="41" t="str">
        <f>IF(U1030&lt;&gt;"","''life cycle habit'':"&amp;"''"&amp;U1030&amp;"'',","")</f>
        <v/>
      </c>
      <c r="CM1030" s="41" t="str">
        <f>IF(V1030&lt;&gt;"","''graminoidHabit'':"&amp;"''"&amp;V1030&amp;"'',","")</f>
        <v/>
      </c>
      <c r="CN1030" s="41" t="str">
        <f>IF(W1030&lt;&gt;"","''flower color'':"&amp;"''"&amp;W1030&amp;"'',","")</f>
        <v/>
      </c>
      <c r="CO1030" s="41" t="str">
        <f>IF(X1030&lt;&gt;"","''heightInCentimeters'':"&amp;X1030&amp;",","")</f>
        <v/>
      </c>
      <c r="CP1030" s="41" t="str">
        <f>IF(Y1030&lt;&gt;"",Y1030,"")</f>
        <v/>
      </c>
      <c r="CQ1030" s="41" t="str">
        <f t="shared" si="184"/>
        <v/>
      </c>
      <c r="CR1030" s="42" t="str">
        <f t="shared" si="185"/>
        <v/>
      </c>
      <c r="CS1030" t="str">
        <f t="shared" si="186"/>
        <v/>
      </c>
      <c r="CT1030" t="str">
        <f>IF(L1030="Y","tissue","")</f>
        <v/>
      </c>
      <c r="CU1030" t="str">
        <f>IF(L1030="Y","in collection","")</f>
        <v/>
      </c>
      <c r="CV1030" t="str">
        <f>IF(L1030="Y","dessicated","")</f>
        <v/>
      </c>
    </row>
    <row r="1031" spans="1:100" ht="16.5" x14ac:dyDescent="0.3">
      <c r="A1031" s="7"/>
      <c r="B1031" s="19"/>
      <c r="C1031" s="19"/>
      <c r="D1031" s="19"/>
      <c r="E1031" s="19"/>
      <c r="F1031" s="19"/>
      <c r="G1031" s="10"/>
      <c r="H1031" s="14"/>
      <c r="I1031" s="19"/>
      <c r="J1031" s="19"/>
      <c r="K1031" s="10"/>
      <c r="L1031" s="19"/>
      <c r="M1031" s="19"/>
      <c r="N1031" s="19"/>
      <c r="O1031" s="19"/>
      <c r="P1031" s="19"/>
      <c r="Q1031" s="24"/>
      <c r="R1031" s="14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29"/>
      <c r="AL1031" s="29"/>
      <c r="AM1031" s="7"/>
      <c r="AN1031" s="7"/>
      <c r="AO1031" s="7"/>
      <c r="AP1031" s="19"/>
      <c r="AQ1031" s="19"/>
      <c r="AR1031" s="19"/>
      <c r="AS1031" s="14"/>
      <c r="AT1031" s="19"/>
      <c r="AU1031" s="19"/>
      <c r="AV1031" s="19"/>
      <c r="AW1031" s="14"/>
      <c r="AX1031" s="19"/>
      <c r="AY1031" s="19"/>
      <c r="AZ1031" s="19"/>
      <c r="BA1031" s="19"/>
      <c r="BB1031" s="19"/>
      <c r="BC1031" s="19"/>
      <c r="BD1031" s="19"/>
      <c r="BE1031" s="19"/>
      <c r="BF1031" s="14"/>
      <c r="BG1031" s="35" t="str">
        <f>IF(BB1031&lt;&gt;"","&lt;a href='https://www.inaturalist.org/observations/"&amp;BB1031&amp;" 'target='_blank' style='color: blue'&gt;iNaturalist Record: "&amp;BB1031&amp;"&lt;/a&gt; ","")</f>
        <v/>
      </c>
      <c r="BH1031" s="36" t="str">
        <f>IF(AT1031&lt;&gt;"",AT1031&amp;". ","")</f>
        <v/>
      </c>
      <c r="BI1031" s="36" t="str">
        <f>IF(AV1031&lt;&gt;"","Land use/disturbance history: "&amp;AV1031&amp;". ","")</f>
        <v/>
      </c>
      <c r="BJ1031" s="36" t="str">
        <f>IF(AW1031&lt;&gt;"","Slope in degrees: "&amp;AW1031&amp;". ","")</f>
        <v/>
      </c>
      <c r="BK1031" s="36" t="str">
        <f>IF(AX1031&lt;&gt;"","Slope aspect: "&amp;AX1031&amp;". ","")</f>
        <v/>
      </c>
      <c r="BL1031" s="36" t="str">
        <f>IF(AY1031&lt;&gt;"","Soil description: "&amp;AY1031&amp;". ","")</f>
        <v/>
      </c>
      <c r="BM1031" s="36" t="str">
        <f>IF(BA1031&lt;&gt;"","Terrain: "&amp;BA1031&amp;". ","")</f>
        <v/>
      </c>
      <c r="BN1031" s="36" t="str">
        <f t="shared" si="176"/>
        <v/>
      </c>
      <c r="BO1031" t="str">
        <f t="shared" si="177"/>
        <v/>
      </c>
      <c r="BP1031" t="str">
        <f>IF(BD1031&lt;&gt;"","Permit: "&amp;BD1031,"")</f>
        <v/>
      </c>
      <c r="BQ1031" s="41" t="str">
        <f>IF(AA1031="Abundant","Estimated frequency within viewshed: Abundant (&gt;500).",IF(AA1031="Common","Estimated frequency within viewshed: Common (101-500).",IF(AA1031="Frequent","Estimated frequency within viewshed: Frequent (11-100).",IF(AA1031="Occasional","Estimated frequency within viewshed: Occasional (6-10).",IF(AA1031="Rare","Estimated frequency within viewshed: Rare (1-5).","")))))</f>
        <v/>
      </c>
      <c r="BR1031" s="41" t="str">
        <f>IF(B1031&lt;&gt;"",B1031&amp;". ","")</f>
        <v/>
      </c>
      <c r="BS1031" s="41" t="str">
        <f>IF(M1031="Same individual","Tissue sample collected.",IF(M1031="Same population","Tissue sample collected from another individual in the same population.",""))</f>
        <v/>
      </c>
      <c r="BT1031" s="41" t="str">
        <f>IF(R1031&lt;&gt;"","Seed sample collected from "&amp;R1031&amp;" plants within the same population.","")</f>
        <v/>
      </c>
      <c r="BU1031" s="41" t="str">
        <f>IF(AB1031&lt;&gt;"",AB1031&amp;". ","")</f>
        <v/>
      </c>
      <c r="BV1031" s="41" t="str">
        <f>IF(AE1031&lt;&gt;"","Landowner: "&amp;AE1031&amp;".","")</f>
        <v/>
      </c>
      <c r="BW1031" s="41" t="str">
        <f>IF(AF1031&lt;&gt;"","Element Occurrence ID: "&amp;AF1031&amp;".","")</f>
        <v/>
      </c>
      <c r="BX1031" s="41" t="str">
        <f t="shared" si="178"/>
        <v/>
      </c>
      <c r="BY1031" t="str">
        <f t="shared" si="179"/>
        <v/>
      </c>
      <c r="BZ1031" s="41" t="str">
        <f t="shared" si="180"/>
        <v/>
      </c>
      <c r="CA1031" t="str">
        <f t="shared" si="181"/>
        <v/>
      </c>
      <c r="CB1031" s="41" t="str">
        <f>IF(AU1031&lt;&gt;"","Area immediately surrounding specimen: "&amp;AU1031&amp;".","")</f>
        <v/>
      </c>
      <c r="CC1031" s="41" t="str">
        <f>IF(T1031&lt;&gt;"","Habit: "&amp;T1031&amp;".","")</f>
        <v/>
      </c>
      <c r="CD1031" s="41" t="str">
        <f>IF(U1031&lt;&gt;"","Life history habit: "&amp;U1031&amp;".","")</f>
        <v/>
      </c>
      <c r="CE1031" s="41" t="str">
        <f>IF(V1031&lt;&gt;"","Graminoid habit: "&amp;V1031&amp;".","")</f>
        <v/>
      </c>
      <c r="CF1031" s="41" t="str">
        <f>IF(W1031&lt;&gt;"","Flower color: "&amp;W1031&amp;".","")</f>
        <v/>
      </c>
      <c r="CG1031" s="41" t="str">
        <f>IF(X1031&lt;&gt;"","Height in centimeters: "&amp;X1031&amp;".","")</f>
        <v/>
      </c>
      <c r="CH1031" s="41" t="str">
        <f>IF(Y1031&lt;&gt;"",Y1031&amp;".","")</f>
        <v/>
      </c>
      <c r="CI1031" s="41" t="str">
        <f t="shared" si="182"/>
        <v/>
      </c>
      <c r="CJ1031" t="str">
        <f t="shared" si="183"/>
        <v/>
      </c>
      <c r="CK1031" s="41" t="str">
        <f>IF(T1031&lt;&gt;"","''habit'':"&amp;"''"&amp;T1031&amp;"'',","")</f>
        <v/>
      </c>
      <c r="CL1031" s="41" t="str">
        <f>IF(U1031&lt;&gt;"","''life cycle habit'':"&amp;"''"&amp;U1031&amp;"'',","")</f>
        <v/>
      </c>
      <c r="CM1031" s="41" t="str">
        <f>IF(V1031&lt;&gt;"","''graminoidHabit'':"&amp;"''"&amp;V1031&amp;"'',","")</f>
        <v/>
      </c>
      <c r="CN1031" s="41" t="str">
        <f>IF(W1031&lt;&gt;"","''flower color'':"&amp;"''"&amp;W1031&amp;"'',","")</f>
        <v/>
      </c>
      <c r="CO1031" s="41" t="str">
        <f>IF(X1031&lt;&gt;"","''heightInCentimeters'':"&amp;X1031&amp;",","")</f>
        <v/>
      </c>
      <c r="CP1031" s="41" t="str">
        <f>IF(Y1031&lt;&gt;"",Y1031,"")</f>
        <v/>
      </c>
      <c r="CQ1031" s="41" t="str">
        <f t="shared" si="184"/>
        <v/>
      </c>
      <c r="CR1031" s="42" t="str">
        <f t="shared" si="185"/>
        <v/>
      </c>
      <c r="CS1031" t="str">
        <f t="shared" si="186"/>
        <v/>
      </c>
      <c r="CT1031" t="str">
        <f>IF(L1031="Y","tissue","")</f>
        <v/>
      </c>
      <c r="CU1031" t="str">
        <f>IF(L1031="Y","in collection","")</f>
        <v/>
      </c>
      <c r="CV1031" t="str">
        <f>IF(L1031="Y","dessicated","")</f>
        <v/>
      </c>
    </row>
    <row r="1032" spans="1:100" ht="16.5" x14ac:dyDescent="0.3">
      <c r="A1032" s="7"/>
      <c r="B1032" s="19"/>
      <c r="C1032" s="19"/>
      <c r="D1032" s="19"/>
      <c r="E1032" s="19"/>
      <c r="F1032" s="19"/>
      <c r="G1032" s="10"/>
      <c r="H1032" s="14"/>
      <c r="I1032" s="19"/>
      <c r="J1032" s="19"/>
      <c r="K1032" s="10"/>
      <c r="L1032" s="19"/>
      <c r="M1032" s="19"/>
      <c r="N1032" s="19"/>
      <c r="O1032" s="19"/>
      <c r="P1032" s="19"/>
      <c r="Q1032" s="24"/>
      <c r="R1032" s="14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29"/>
      <c r="AL1032" s="29"/>
      <c r="AM1032" s="7"/>
      <c r="AN1032" s="7"/>
      <c r="AO1032" s="7"/>
      <c r="AP1032" s="19"/>
      <c r="AQ1032" s="19"/>
      <c r="AR1032" s="19"/>
      <c r="AS1032" s="14"/>
      <c r="AT1032" s="19"/>
      <c r="AU1032" s="19"/>
      <c r="AV1032" s="19"/>
      <c r="AW1032" s="14"/>
      <c r="AX1032" s="19"/>
      <c r="AY1032" s="19"/>
      <c r="AZ1032" s="19"/>
      <c r="BA1032" s="19"/>
      <c r="BB1032" s="19"/>
      <c r="BC1032" s="19"/>
      <c r="BD1032" s="19"/>
      <c r="BE1032" s="19"/>
      <c r="BF1032" s="14"/>
      <c r="BG1032" s="35" t="str">
        <f>IF(BB1032&lt;&gt;"","&lt;a href='https://www.inaturalist.org/observations/"&amp;BB1032&amp;" 'target='_blank' style='color: blue'&gt;iNaturalist Record: "&amp;BB1032&amp;"&lt;/a&gt; ","")</f>
        <v/>
      </c>
      <c r="BH1032" s="36" t="str">
        <f>IF(AT1032&lt;&gt;"",AT1032&amp;". ","")</f>
        <v/>
      </c>
      <c r="BI1032" s="36" t="str">
        <f>IF(AV1032&lt;&gt;"","Land use/disturbance history: "&amp;AV1032&amp;". ","")</f>
        <v/>
      </c>
      <c r="BJ1032" s="36" t="str">
        <f>IF(AW1032&lt;&gt;"","Slope in degrees: "&amp;AW1032&amp;". ","")</f>
        <v/>
      </c>
      <c r="BK1032" s="36" t="str">
        <f>IF(AX1032&lt;&gt;"","Slope aspect: "&amp;AX1032&amp;". ","")</f>
        <v/>
      </c>
      <c r="BL1032" s="36" t="str">
        <f>IF(AY1032&lt;&gt;"","Soil description: "&amp;AY1032&amp;". ","")</f>
        <v/>
      </c>
      <c r="BM1032" s="36" t="str">
        <f>IF(BA1032&lt;&gt;"","Terrain: "&amp;BA1032&amp;". ","")</f>
        <v/>
      </c>
      <c r="BN1032" s="36" t="str">
        <f t="shared" si="176"/>
        <v/>
      </c>
      <c r="BO1032" t="str">
        <f t="shared" si="177"/>
        <v/>
      </c>
      <c r="BP1032" t="str">
        <f>IF(BD1032&lt;&gt;"","Permit: "&amp;BD1032,"")</f>
        <v/>
      </c>
      <c r="BQ1032" s="41" t="str">
        <f>IF(AA1032="Abundant","Estimated frequency within viewshed: Abundant (&gt;500).",IF(AA1032="Common","Estimated frequency within viewshed: Common (101-500).",IF(AA1032="Frequent","Estimated frequency within viewshed: Frequent (11-100).",IF(AA1032="Occasional","Estimated frequency within viewshed: Occasional (6-10).",IF(AA1032="Rare","Estimated frequency within viewshed: Rare (1-5).","")))))</f>
        <v/>
      </c>
      <c r="BR1032" s="41" t="str">
        <f>IF(B1032&lt;&gt;"",B1032&amp;". ","")</f>
        <v/>
      </c>
      <c r="BS1032" s="41" t="str">
        <f>IF(M1032="Same individual","Tissue sample collected.",IF(M1032="Same population","Tissue sample collected from another individual in the same population.",""))</f>
        <v/>
      </c>
      <c r="BT1032" s="41" t="str">
        <f>IF(R1032&lt;&gt;"","Seed sample collected from "&amp;R1032&amp;" plants within the same population.","")</f>
        <v/>
      </c>
      <c r="BU1032" s="41" t="str">
        <f>IF(AB1032&lt;&gt;"",AB1032&amp;". ","")</f>
        <v/>
      </c>
      <c r="BV1032" s="41" t="str">
        <f>IF(AE1032&lt;&gt;"","Landowner: "&amp;AE1032&amp;".","")</f>
        <v/>
      </c>
      <c r="BW1032" s="41" t="str">
        <f>IF(AF1032&lt;&gt;"","Element Occurrence ID: "&amp;AF1032&amp;".","")</f>
        <v/>
      </c>
      <c r="BX1032" s="41" t="str">
        <f t="shared" si="178"/>
        <v/>
      </c>
      <c r="BY1032" t="str">
        <f t="shared" si="179"/>
        <v/>
      </c>
      <c r="BZ1032" s="41" t="str">
        <f t="shared" si="180"/>
        <v/>
      </c>
      <c r="CA1032" t="str">
        <f t="shared" si="181"/>
        <v/>
      </c>
      <c r="CB1032" s="41" t="str">
        <f>IF(AU1032&lt;&gt;"","Area immediately surrounding specimen: "&amp;AU1032&amp;".","")</f>
        <v/>
      </c>
      <c r="CC1032" s="41" t="str">
        <f>IF(T1032&lt;&gt;"","Habit: "&amp;T1032&amp;".","")</f>
        <v/>
      </c>
      <c r="CD1032" s="41" t="str">
        <f>IF(U1032&lt;&gt;"","Life history habit: "&amp;U1032&amp;".","")</f>
        <v/>
      </c>
      <c r="CE1032" s="41" t="str">
        <f>IF(V1032&lt;&gt;"","Graminoid habit: "&amp;V1032&amp;".","")</f>
        <v/>
      </c>
      <c r="CF1032" s="41" t="str">
        <f>IF(W1032&lt;&gt;"","Flower color: "&amp;W1032&amp;".","")</f>
        <v/>
      </c>
      <c r="CG1032" s="41" t="str">
        <f>IF(X1032&lt;&gt;"","Height in centimeters: "&amp;X1032&amp;".","")</f>
        <v/>
      </c>
      <c r="CH1032" s="41" t="str">
        <f>IF(Y1032&lt;&gt;"",Y1032&amp;".","")</f>
        <v/>
      </c>
      <c r="CI1032" s="41" t="str">
        <f t="shared" si="182"/>
        <v/>
      </c>
      <c r="CJ1032" t="str">
        <f t="shared" si="183"/>
        <v/>
      </c>
      <c r="CK1032" s="41" t="str">
        <f>IF(T1032&lt;&gt;"","''habit'':"&amp;"''"&amp;T1032&amp;"'',","")</f>
        <v/>
      </c>
      <c r="CL1032" s="41" t="str">
        <f>IF(U1032&lt;&gt;"","''life cycle habit'':"&amp;"''"&amp;U1032&amp;"'',","")</f>
        <v/>
      </c>
      <c r="CM1032" s="41" t="str">
        <f>IF(V1032&lt;&gt;"","''graminoidHabit'':"&amp;"''"&amp;V1032&amp;"'',","")</f>
        <v/>
      </c>
      <c r="CN1032" s="41" t="str">
        <f>IF(W1032&lt;&gt;"","''flower color'':"&amp;"''"&amp;W1032&amp;"'',","")</f>
        <v/>
      </c>
      <c r="CO1032" s="41" t="str">
        <f>IF(X1032&lt;&gt;"","''heightInCentimeters'':"&amp;X1032&amp;",","")</f>
        <v/>
      </c>
      <c r="CP1032" s="41" t="str">
        <f>IF(Y1032&lt;&gt;"",Y1032,"")</f>
        <v/>
      </c>
      <c r="CQ1032" s="41" t="str">
        <f t="shared" si="184"/>
        <v/>
      </c>
      <c r="CR1032" s="42" t="str">
        <f t="shared" si="185"/>
        <v/>
      </c>
      <c r="CS1032" t="str">
        <f t="shared" si="186"/>
        <v/>
      </c>
      <c r="CT1032" t="str">
        <f>IF(L1032="Y","tissue","")</f>
        <v/>
      </c>
      <c r="CU1032" t="str">
        <f>IF(L1032="Y","in collection","")</f>
        <v/>
      </c>
      <c r="CV1032" t="str">
        <f>IF(L1032="Y","dessicated","")</f>
        <v/>
      </c>
    </row>
    <row r="1033" spans="1:100" ht="16.5" x14ac:dyDescent="0.3">
      <c r="A1033" s="7"/>
      <c r="B1033" s="19"/>
      <c r="C1033" s="19"/>
      <c r="D1033" s="19"/>
      <c r="E1033" s="19"/>
      <c r="F1033" s="19"/>
      <c r="G1033" s="10"/>
      <c r="H1033" s="14"/>
      <c r="I1033" s="19"/>
      <c r="J1033" s="19"/>
      <c r="K1033" s="10"/>
      <c r="L1033" s="19"/>
      <c r="M1033" s="19"/>
      <c r="N1033" s="19"/>
      <c r="O1033" s="19"/>
      <c r="P1033" s="19"/>
      <c r="Q1033" s="24"/>
      <c r="R1033" s="14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29"/>
      <c r="AL1033" s="29"/>
      <c r="AM1033" s="7"/>
      <c r="AN1033" s="7"/>
      <c r="AO1033" s="7"/>
      <c r="AP1033" s="19"/>
      <c r="AQ1033" s="19"/>
      <c r="AR1033" s="19"/>
      <c r="AS1033" s="14"/>
      <c r="AT1033" s="19"/>
      <c r="AU1033" s="19"/>
      <c r="AV1033" s="19"/>
      <c r="AW1033" s="14"/>
      <c r="AX1033" s="19"/>
      <c r="AY1033" s="19"/>
      <c r="AZ1033" s="19"/>
      <c r="BA1033" s="19"/>
      <c r="BB1033" s="19"/>
      <c r="BC1033" s="19"/>
      <c r="BD1033" s="19"/>
      <c r="BE1033" s="19"/>
      <c r="BF1033" s="14"/>
      <c r="BG1033" s="35" t="str">
        <f>IF(BB1033&lt;&gt;"","&lt;a href='https://www.inaturalist.org/observations/"&amp;BB1033&amp;" 'target='_blank' style='color: blue'&gt;iNaturalist Record: "&amp;BB1033&amp;"&lt;/a&gt; ","")</f>
        <v/>
      </c>
      <c r="BH1033" s="36" t="str">
        <f>IF(AT1033&lt;&gt;"",AT1033&amp;". ","")</f>
        <v/>
      </c>
      <c r="BI1033" s="36" t="str">
        <f>IF(AV1033&lt;&gt;"","Land use/disturbance history: "&amp;AV1033&amp;". ","")</f>
        <v/>
      </c>
      <c r="BJ1033" s="36" t="str">
        <f>IF(AW1033&lt;&gt;"","Slope in degrees: "&amp;AW1033&amp;". ","")</f>
        <v/>
      </c>
      <c r="BK1033" s="36" t="str">
        <f>IF(AX1033&lt;&gt;"","Slope aspect: "&amp;AX1033&amp;". ","")</f>
        <v/>
      </c>
      <c r="BL1033" s="36" t="str">
        <f>IF(AY1033&lt;&gt;"","Soil description: "&amp;AY1033&amp;". ","")</f>
        <v/>
      </c>
      <c r="BM1033" s="36" t="str">
        <f>IF(BA1033&lt;&gt;"","Terrain: "&amp;BA1033&amp;". ","")</f>
        <v/>
      </c>
      <c r="BN1033" s="36" t="str">
        <f t="shared" si="176"/>
        <v/>
      </c>
      <c r="BO1033" t="str">
        <f t="shared" si="177"/>
        <v/>
      </c>
      <c r="BP1033" t="str">
        <f>IF(BD1033&lt;&gt;"","Permit: "&amp;BD1033,"")</f>
        <v/>
      </c>
      <c r="BQ1033" s="41" t="str">
        <f>IF(AA1033="Abundant","Estimated frequency within viewshed: Abundant (&gt;500).",IF(AA1033="Common","Estimated frequency within viewshed: Common (101-500).",IF(AA1033="Frequent","Estimated frequency within viewshed: Frequent (11-100).",IF(AA1033="Occasional","Estimated frequency within viewshed: Occasional (6-10).",IF(AA1033="Rare","Estimated frequency within viewshed: Rare (1-5).","")))))</f>
        <v/>
      </c>
      <c r="BR1033" s="41" t="str">
        <f>IF(B1033&lt;&gt;"",B1033&amp;". ","")</f>
        <v/>
      </c>
      <c r="BS1033" s="41" t="str">
        <f>IF(M1033="Same individual","Tissue sample collected.",IF(M1033="Same population","Tissue sample collected from another individual in the same population.",""))</f>
        <v/>
      </c>
      <c r="BT1033" s="41" t="str">
        <f>IF(R1033&lt;&gt;"","Seed sample collected from "&amp;R1033&amp;" plants within the same population.","")</f>
        <v/>
      </c>
      <c r="BU1033" s="41" t="str">
        <f>IF(AB1033&lt;&gt;"",AB1033&amp;". ","")</f>
        <v/>
      </c>
      <c r="BV1033" s="41" t="str">
        <f>IF(AE1033&lt;&gt;"","Landowner: "&amp;AE1033&amp;".","")</f>
        <v/>
      </c>
      <c r="BW1033" s="41" t="str">
        <f>IF(AF1033&lt;&gt;"","Element Occurrence ID: "&amp;AF1033&amp;".","")</f>
        <v/>
      </c>
      <c r="BX1033" s="41" t="str">
        <f t="shared" si="178"/>
        <v/>
      </c>
      <c r="BY1033" t="str">
        <f t="shared" si="179"/>
        <v/>
      </c>
      <c r="BZ1033" s="41" t="str">
        <f t="shared" si="180"/>
        <v/>
      </c>
      <c r="CA1033" t="str">
        <f t="shared" si="181"/>
        <v/>
      </c>
      <c r="CB1033" s="41" t="str">
        <f>IF(AU1033&lt;&gt;"","Area immediately surrounding specimen: "&amp;AU1033&amp;".","")</f>
        <v/>
      </c>
      <c r="CC1033" s="41" t="str">
        <f>IF(T1033&lt;&gt;"","Habit: "&amp;T1033&amp;".","")</f>
        <v/>
      </c>
      <c r="CD1033" s="41" t="str">
        <f>IF(U1033&lt;&gt;"","Life history habit: "&amp;U1033&amp;".","")</f>
        <v/>
      </c>
      <c r="CE1033" s="41" t="str">
        <f>IF(V1033&lt;&gt;"","Graminoid habit: "&amp;V1033&amp;".","")</f>
        <v/>
      </c>
      <c r="CF1033" s="41" t="str">
        <f>IF(W1033&lt;&gt;"","Flower color: "&amp;W1033&amp;".","")</f>
        <v/>
      </c>
      <c r="CG1033" s="41" t="str">
        <f>IF(X1033&lt;&gt;"","Height in centimeters: "&amp;X1033&amp;".","")</f>
        <v/>
      </c>
      <c r="CH1033" s="41" t="str">
        <f>IF(Y1033&lt;&gt;"",Y1033&amp;".","")</f>
        <v/>
      </c>
      <c r="CI1033" s="41" t="str">
        <f t="shared" si="182"/>
        <v/>
      </c>
      <c r="CJ1033" t="str">
        <f t="shared" si="183"/>
        <v/>
      </c>
      <c r="CK1033" s="41" t="str">
        <f>IF(T1033&lt;&gt;"","''habit'':"&amp;"''"&amp;T1033&amp;"'',","")</f>
        <v/>
      </c>
      <c r="CL1033" s="41" t="str">
        <f>IF(U1033&lt;&gt;"","''life cycle habit'':"&amp;"''"&amp;U1033&amp;"'',","")</f>
        <v/>
      </c>
      <c r="CM1033" s="41" t="str">
        <f>IF(V1033&lt;&gt;"","''graminoidHabit'':"&amp;"''"&amp;V1033&amp;"'',","")</f>
        <v/>
      </c>
      <c r="CN1033" s="41" t="str">
        <f>IF(W1033&lt;&gt;"","''flower color'':"&amp;"''"&amp;W1033&amp;"'',","")</f>
        <v/>
      </c>
      <c r="CO1033" s="41" t="str">
        <f>IF(X1033&lt;&gt;"","''heightInCentimeters'':"&amp;X1033&amp;",","")</f>
        <v/>
      </c>
      <c r="CP1033" s="41" t="str">
        <f>IF(Y1033&lt;&gt;"",Y1033,"")</f>
        <v/>
      </c>
      <c r="CQ1033" s="41" t="str">
        <f t="shared" si="184"/>
        <v/>
      </c>
      <c r="CR1033" s="42" t="str">
        <f t="shared" si="185"/>
        <v/>
      </c>
      <c r="CS1033" t="str">
        <f t="shared" si="186"/>
        <v/>
      </c>
      <c r="CT1033" t="str">
        <f>IF(L1033="Y","tissue","")</f>
        <v/>
      </c>
      <c r="CU1033" t="str">
        <f>IF(L1033="Y","in collection","")</f>
        <v/>
      </c>
      <c r="CV1033" t="str">
        <f>IF(L1033="Y","dessicated","")</f>
        <v/>
      </c>
    </row>
    <row r="1034" spans="1:100" ht="16.5" x14ac:dyDescent="0.3">
      <c r="A1034" s="7"/>
      <c r="B1034" s="19"/>
      <c r="C1034" s="19"/>
      <c r="D1034" s="19"/>
      <c r="E1034" s="19"/>
      <c r="F1034" s="19"/>
      <c r="G1034" s="10"/>
      <c r="H1034" s="14"/>
      <c r="I1034" s="19"/>
      <c r="J1034" s="19"/>
      <c r="K1034" s="10"/>
      <c r="L1034" s="19"/>
      <c r="M1034" s="19"/>
      <c r="N1034" s="19"/>
      <c r="O1034" s="19"/>
      <c r="P1034" s="19"/>
      <c r="Q1034" s="24"/>
      <c r="R1034" s="14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  <c r="AK1034" s="29"/>
      <c r="AL1034" s="29"/>
      <c r="AM1034" s="7"/>
      <c r="AN1034" s="7"/>
      <c r="AO1034" s="7"/>
      <c r="AP1034" s="19"/>
      <c r="AQ1034" s="19"/>
      <c r="AR1034" s="19"/>
      <c r="AS1034" s="14"/>
      <c r="AT1034" s="19"/>
      <c r="AU1034" s="19"/>
      <c r="AV1034" s="19"/>
      <c r="AW1034" s="14"/>
      <c r="AX1034" s="19"/>
      <c r="AY1034" s="19"/>
      <c r="AZ1034" s="19"/>
      <c r="BA1034" s="19"/>
      <c r="BB1034" s="19"/>
      <c r="BC1034" s="19"/>
      <c r="BD1034" s="19"/>
      <c r="BE1034" s="19"/>
      <c r="BF1034" s="14"/>
      <c r="BG1034" s="35" t="str">
        <f>IF(BB1034&lt;&gt;"","&lt;a href='https://www.inaturalist.org/observations/"&amp;BB1034&amp;" 'target='_blank' style='color: blue'&gt;iNaturalist Record: "&amp;BB1034&amp;"&lt;/a&gt; ","")</f>
        <v/>
      </c>
      <c r="BH1034" s="36" t="str">
        <f>IF(AT1034&lt;&gt;"",AT1034&amp;". ","")</f>
        <v/>
      </c>
      <c r="BI1034" s="36" t="str">
        <f>IF(AV1034&lt;&gt;"","Land use/disturbance history: "&amp;AV1034&amp;". ","")</f>
        <v/>
      </c>
      <c r="BJ1034" s="36" t="str">
        <f>IF(AW1034&lt;&gt;"","Slope in degrees: "&amp;AW1034&amp;". ","")</f>
        <v/>
      </c>
      <c r="BK1034" s="36" t="str">
        <f>IF(AX1034&lt;&gt;"","Slope aspect: "&amp;AX1034&amp;". ","")</f>
        <v/>
      </c>
      <c r="BL1034" s="36" t="str">
        <f>IF(AY1034&lt;&gt;"","Soil description: "&amp;AY1034&amp;". ","")</f>
        <v/>
      </c>
      <c r="BM1034" s="36" t="str">
        <f>IF(BA1034&lt;&gt;"","Terrain: "&amp;BA1034&amp;". ","")</f>
        <v/>
      </c>
      <c r="BN1034" s="36" t="str">
        <f t="shared" si="176"/>
        <v/>
      </c>
      <c r="BO1034" t="str">
        <f t="shared" si="177"/>
        <v/>
      </c>
      <c r="BP1034" t="str">
        <f>IF(BD1034&lt;&gt;"","Permit: "&amp;BD1034,"")</f>
        <v/>
      </c>
      <c r="BQ1034" s="41" t="str">
        <f>IF(AA1034="Abundant","Estimated frequency within viewshed: Abundant (&gt;500).",IF(AA1034="Common","Estimated frequency within viewshed: Common (101-500).",IF(AA1034="Frequent","Estimated frequency within viewshed: Frequent (11-100).",IF(AA1034="Occasional","Estimated frequency within viewshed: Occasional (6-10).",IF(AA1034="Rare","Estimated frequency within viewshed: Rare (1-5).","")))))</f>
        <v/>
      </c>
      <c r="BR1034" s="41" t="str">
        <f>IF(B1034&lt;&gt;"",B1034&amp;". ","")</f>
        <v/>
      </c>
      <c r="BS1034" s="41" t="str">
        <f>IF(M1034="Same individual","Tissue sample collected.",IF(M1034="Same population","Tissue sample collected from another individual in the same population.",""))</f>
        <v/>
      </c>
      <c r="BT1034" s="41" t="str">
        <f>IF(R1034&lt;&gt;"","Seed sample collected from "&amp;R1034&amp;" plants within the same population.","")</f>
        <v/>
      </c>
      <c r="BU1034" s="41" t="str">
        <f>IF(AB1034&lt;&gt;"",AB1034&amp;". ","")</f>
        <v/>
      </c>
      <c r="BV1034" s="41" t="str">
        <f>IF(AE1034&lt;&gt;"","Landowner: "&amp;AE1034&amp;".","")</f>
        <v/>
      </c>
      <c r="BW1034" s="41" t="str">
        <f>IF(AF1034&lt;&gt;"","Element Occurrence ID: "&amp;AF1034&amp;".","")</f>
        <v/>
      </c>
      <c r="BX1034" s="41" t="str">
        <f t="shared" si="178"/>
        <v/>
      </c>
      <c r="BY1034" t="str">
        <f t="shared" si="179"/>
        <v/>
      </c>
      <c r="BZ1034" s="41" t="str">
        <f t="shared" si="180"/>
        <v/>
      </c>
      <c r="CA1034" t="str">
        <f t="shared" si="181"/>
        <v/>
      </c>
      <c r="CB1034" s="41" t="str">
        <f>IF(AU1034&lt;&gt;"","Area immediately surrounding specimen: "&amp;AU1034&amp;".","")</f>
        <v/>
      </c>
      <c r="CC1034" s="41" t="str">
        <f>IF(T1034&lt;&gt;"","Habit: "&amp;T1034&amp;".","")</f>
        <v/>
      </c>
      <c r="CD1034" s="41" t="str">
        <f>IF(U1034&lt;&gt;"","Life history habit: "&amp;U1034&amp;".","")</f>
        <v/>
      </c>
      <c r="CE1034" s="41" t="str">
        <f>IF(V1034&lt;&gt;"","Graminoid habit: "&amp;V1034&amp;".","")</f>
        <v/>
      </c>
      <c r="CF1034" s="41" t="str">
        <f>IF(W1034&lt;&gt;"","Flower color: "&amp;W1034&amp;".","")</f>
        <v/>
      </c>
      <c r="CG1034" s="41" t="str">
        <f>IF(X1034&lt;&gt;"","Height in centimeters: "&amp;X1034&amp;".","")</f>
        <v/>
      </c>
      <c r="CH1034" s="41" t="str">
        <f>IF(Y1034&lt;&gt;"",Y1034&amp;".","")</f>
        <v/>
      </c>
      <c r="CI1034" s="41" t="str">
        <f t="shared" si="182"/>
        <v/>
      </c>
      <c r="CJ1034" t="str">
        <f t="shared" si="183"/>
        <v/>
      </c>
      <c r="CK1034" s="41" t="str">
        <f>IF(T1034&lt;&gt;"","''habit'':"&amp;"''"&amp;T1034&amp;"'',","")</f>
        <v/>
      </c>
      <c r="CL1034" s="41" t="str">
        <f>IF(U1034&lt;&gt;"","''life cycle habit'':"&amp;"''"&amp;U1034&amp;"'',","")</f>
        <v/>
      </c>
      <c r="CM1034" s="41" t="str">
        <f>IF(V1034&lt;&gt;"","''graminoidHabit'':"&amp;"''"&amp;V1034&amp;"'',","")</f>
        <v/>
      </c>
      <c r="CN1034" s="41" t="str">
        <f>IF(W1034&lt;&gt;"","''flower color'':"&amp;"''"&amp;W1034&amp;"'',","")</f>
        <v/>
      </c>
      <c r="CO1034" s="41" t="str">
        <f>IF(X1034&lt;&gt;"","''heightInCentimeters'':"&amp;X1034&amp;",","")</f>
        <v/>
      </c>
      <c r="CP1034" s="41" t="str">
        <f>IF(Y1034&lt;&gt;"",Y1034,"")</f>
        <v/>
      </c>
      <c r="CQ1034" s="41" t="str">
        <f t="shared" si="184"/>
        <v/>
      </c>
      <c r="CR1034" s="42" t="str">
        <f t="shared" si="185"/>
        <v/>
      </c>
      <c r="CS1034" t="str">
        <f t="shared" si="186"/>
        <v/>
      </c>
      <c r="CT1034" t="str">
        <f>IF(L1034="Y","tissue","")</f>
        <v/>
      </c>
      <c r="CU1034" t="str">
        <f>IF(L1034="Y","in collection","")</f>
        <v/>
      </c>
      <c r="CV1034" t="str">
        <f>IF(L1034="Y","dessicated","")</f>
        <v/>
      </c>
    </row>
    <row r="1035" spans="1:100" ht="16.5" x14ac:dyDescent="0.3">
      <c r="A1035" s="7"/>
      <c r="B1035" s="19"/>
      <c r="C1035" s="19"/>
      <c r="D1035" s="19"/>
      <c r="E1035" s="19"/>
      <c r="F1035" s="19"/>
      <c r="G1035" s="10"/>
      <c r="H1035" s="14"/>
      <c r="I1035" s="19"/>
      <c r="J1035" s="19"/>
      <c r="K1035" s="10"/>
      <c r="L1035" s="19"/>
      <c r="M1035" s="19"/>
      <c r="N1035" s="19"/>
      <c r="O1035" s="19"/>
      <c r="P1035" s="19"/>
      <c r="Q1035" s="24"/>
      <c r="R1035" s="14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29"/>
      <c r="AL1035" s="29"/>
      <c r="AM1035" s="7"/>
      <c r="AN1035" s="7"/>
      <c r="AO1035" s="7"/>
      <c r="AP1035" s="19"/>
      <c r="AQ1035" s="19"/>
      <c r="AR1035" s="19"/>
      <c r="AS1035" s="14"/>
      <c r="AT1035" s="19"/>
      <c r="AU1035" s="19"/>
      <c r="AV1035" s="19"/>
      <c r="AW1035" s="14"/>
      <c r="AX1035" s="19"/>
      <c r="AY1035" s="19"/>
      <c r="AZ1035" s="19"/>
      <c r="BA1035" s="19"/>
      <c r="BB1035" s="19"/>
      <c r="BC1035" s="19"/>
      <c r="BD1035" s="19"/>
      <c r="BE1035" s="19"/>
      <c r="BF1035" s="14"/>
      <c r="BG1035" s="35" t="str">
        <f>IF(BB1035&lt;&gt;"","&lt;a href='https://www.inaturalist.org/observations/"&amp;BB1035&amp;" 'target='_blank' style='color: blue'&gt;iNaturalist Record: "&amp;BB1035&amp;"&lt;/a&gt; ","")</f>
        <v/>
      </c>
      <c r="BH1035" s="36" t="str">
        <f>IF(AT1035&lt;&gt;"",AT1035&amp;". ","")</f>
        <v/>
      </c>
      <c r="BI1035" s="36" t="str">
        <f>IF(AV1035&lt;&gt;"","Land use/disturbance history: "&amp;AV1035&amp;". ","")</f>
        <v/>
      </c>
      <c r="BJ1035" s="36" t="str">
        <f>IF(AW1035&lt;&gt;"","Slope in degrees: "&amp;AW1035&amp;". ","")</f>
        <v/>
      </c>
      <c r="BK1035" s="36" t="str">
        <f>IF(AX1035&lt;&gt;"","Slope aspect: "&amp;AX1035&amp;". ","")</f>
        <v/>
      </c>
      <c r="BL1035" s="36" t="str">
        <f>IF(AY1035&lt;&gt;"","Soil description: "&amp;AY1035&amp;". ","")</f>
        <v/>
      </c>
      <c r="BM1035" s="36" t="str">
        <f>IF(BA1035&lt;&gt;"","Terrain: "&amp;BA1035&amp;". ","")</f>
        <v/>
      </c>
      <c r="BN1035" s="36" t="str">
        <f t="shared" si="176"/>
        <v/>
      </c>
      <c r="BO1035" t="str">
        <f t="shared" si="177"/>
        <v/>
      </c>
      <c r="BP1035" t="str">
        <f>IF(BD1035&lt;&gt;"","Permit: "&amp;BD1035,"")</f>
        <v/>
      </c>
      <c r="BQ1035" s="41" t="str">
        <f>IF(AA1035="Abundant","Estimated frequency within viewshed: Abundant (&gt;500).",IF(AA1035="Common","Estimated frequency within viewshed: Common (101-500).",IF(AA1035="Frequent","Estimated frequency within viewshed: Frequent (11-100).",IF(AA1035="Occasional","Estimated frequency within viewshed: Occasional (6-10).",IF(AA1035="Rare","Estimated frequency within viewshed: Rare (1-5).","")))))</f>
        <v/>
      </c>
      <c r="BR1035" s="41" t="str">
        <f>IF(B1035&lt;&gt;"",B1035&amp;". ","")</f>
        <v/>
      </c>
      <c r="BS1035" s="41" t="str">
        <f>IF(M1035="Same individual","Tissue sample collected.",IF(M1035="Same population","Tissue sample collected from another individual in the same population.",""))</f>
        <v/>
      </c>
      <c r="BT1035" s="41" t="str">
        <f>IF(R1035&lt;&gt;"","Seed sample collected from "&amp;R1035&amp;" plants within the same population.","")</f>
        <v/>
      </c>
      <c r="BU1035" s="41" t="str">
        <f>IF(AB1035&lt;&gt;"",AB1035&amp;". ","")</f>
        <v/>
      </c>
      <c r="BV1035" s="41" t="str">
        <f>IF(AE1035&lt;&gt;"","Landowner: "&amp;AE1035&amp;".","")</f>
        <v/>
      </c>
      <c r="BW1035" s="41" t="str">
        <f>IF(AF1035&lt;&gt;"","Element Occurrence ID: "&amp;AF1035&amp;".","")</f>
        <v/>
      </c>
      <c r="BX1035" s="41" t="str">
        <f t="shared" si="178"/>
        <v/>
      </c>
      <c r="BY1035" t="str">
        <f t="shared" si="179"/>
        <v/>
      </c>
      <c r="BZ1035" s="41" t="str">
        <f t="shared" si="180"/>
        <v/>
      </c>
      <c r="CA1035" t="str">
        <f t="shared" si="181"/>
        <v/>
      </c>
      <c r="CB1035" s="41" t="str">
        <f>IF(AU1035&lt;&gt;"","Area immediately surrounding specimen: "&amp;AU1035&amp;".","")</f>
        <v/>
      </c>
      <c r="CC1035" s="41" t="str">
        <f>IF(T1035&lt;&gt;"","Habit: "&amp;T1035&amp;".","")</f>
        <v/>
      </c>
      <c r="CD1035" s="41" t="str">
        <f>IF(U1035&lt;&gt;"","Life history habit: "&amp;U1035&amp;".","")</f>
        <v/>
      </c>
      <c r="CE1035" s="41" t="str">
        <f>IF(V1035&lt;&gt;"","Graminoid habit: "&amp;V1035&amp;".","")</f>
        <v/>
      </c>
      <c r="CF1035" s="41" t="str">
        <f>IF(W1035&lt;&gt;"","Flower color: "&amp;W1035&amp;".","")</f>
        <v/>
      </c>
      <c r="CG1035" s="41" t="str">
        <f>IF(X1035&lt;&gt;"","Height in centimeters: "&amp;X1035&amp;".","")</f>
        <v/>
      </c>
      <c r="CH1035" s="41" t="str">
        <f>IF(Y1035&lt;&gt;"",Y1035&amp;".","")</f>
        <v/>
      </c>
      <c r="CI1035" s="41" t="str">
        <f t="shared" si="182"/>
        <v/>
      </c>
      <c r="CJ1035" t="str">
        <f t="shared" si="183"/>
        <v/>
      </c>
      <c r="CK1035" s="41" t="str">
        <f>IF(T1035&lt;&gt;"","''habit'':"&amp;"''"&amp;T1035&amp;"'',","")</f>
        <v/>
      </c>
      <c r="CL1035" s="41" t="str">
        <f>IF(U1035&lt;&gt;"","''life cycle habit'':"&amp;"''"&amp;U1035&amp;"'',","")</f>
        <v/>
      </c>
      <c r="CM1035" s="41" t="str">
        <f>IF(V1035&lt;&gt;"","''graminoidHabit'':"&amp;"''"&amp;V1035&amp;"'',","")</f>
        <v/>
      </c>
      <c r="CN1035" s="41" t="str">
        <f>IF(W1035&lt;&gt;"","''flower color'':"&amp;"''"&amp;W1035&amp;"'',","")</f>
        <v/>
      </c>
      <c r="CO1035" s="41" t="str">
        <f>IF(X1035&lt;&gt;"","''heightInCentimeters'':"&amp;X1035&amp;",","")</f>
        <v/>
      </c>
      <c r="CP1035" s="41" t="str">
        <f>IF(Y1035&lt;&gt;"",Y1035,"")</f>
        <v/>
      </c>
      <c r="CQ1035" s="41" t="str">
        <f t="shared" si="184"/>
        <v/>
      </c>
      <c r="CR1035" s="42" t="str">
        <f t="shared" si="185"/>
        <v/>
      </c>
      <c r="CS1035" t="str">
        <f t="shared" si="186"/>
        <v/>
      </c>
      <c r="CT1035" t="str">
        <f>IF(L1035="Y","tissue","")</f>
        <v/>
      </c>
      <c r="CU1035" t="str">
        <f>IF(L1035="Y","in collection","")</f>
        <v/>
      </c>
      <c r="CV1035" t="str">
        <f>IF(L1035="Y","dessicated","")</f>
        <v/>
      </c>
    </row>
    <row r="1036" spans="1:100" ht="16.5" x14ac:dyDescent="0.3">
      <c r="A1036" s="7"/>
      <c r="B1036" s="19"/>
      <c r="C1036" s="19"/>
      <c r="D1036" s="19"/>
      <c r="E1036" s="19"/>
      <c r="F1036" s="19"/>
      <c r="G1036" s="10"/>
      <c r="H1036" s="14"/>
      <c r="I1036" s="19"/>
      <c r="J1036" s="19"/>
      <c r="K1036" s="10"/>
      <c r="L1036" s="19"/>
      <c r="M1036" s="19"/>
      <c r="N1036" s="19"/>
      <c r="O1036" s="19"/>
      <c r="P1036" s="19"/>
      <c r="Q1036" s="24"/>
      <c r="R1036" s="14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  <c r="AK1036" s="29"/>
      <c r="AL1036" s="29"/>
      <c r="AM1036" s="7"/>
      <c r="AN1036" s="7"/>
      <c r="AO1036" s="7"/>
      <c r="AP1036" s="19"/>
      <c r="AQ1036" s="19"/>
      <c r="AR1036" s="19"/>
      <c r="AS1036" s="14"/>
      <c r="AT1036" s="19"/>
      <c r="AU1036" s="19"/>
      <c r="AV1036" s="19"/>
      <c r="AW1036" s="14"/>
      <c r="AX1036" s="19"/>
      <c r="AY1036" s="19"/>
      <c r="AZ1036" s="19"/>
      <c r="BA1036" s="19"/>
      <c r="BB1036" s="19"/>
      <c r="BC1036" s="19"/>
      <c r="BD1036" s="19"/>
      <c r="BE1036" s="19"/>
      <c r="BF1036" s="14"/>
      <c r="BG1036" s="35" t="str">
        <f>IF(BB1036&lt;&gt;"","&lt;a href='https://www.inaturalist.org/observations/"&amp;BB1036&amp;" 'target='_blank' style='color: blue'&gt;iNaturalist Record: "&amp;BB1036&amp;"&lt;/a&gt; ","")</f>
        <v/>
      </c>
      <c r="BH1036" s="36" t="str">
        <f>IF(AT1036&lt;&gt;"",AT1036&amp;". ","")</f>
        <v/>
      </c>
      <c r="BI1036" s="36" t="str">
        <f>IF(AV1036&lt;&gt;"","Land use/disturbance history: "&amp;AV1036&amp;". ","")</f>
        <v/>
      </c>
      <c r="BJ1036" s="36" t="str">
        <f>IF(AW1036&lt;&gt;"","Slope in degrees: "&amp;AW1036&amp;". ","")</f>
        <v/>
      </c>
      <c r="BK1036" s="36" t="str">
        <f>IF(AX1036&lt;&gt;"","Slope aspect: "&amp;AX1036&amp;". ","")</f>
        <v/>
      </c>
      <c r="BL1036" s="36" t="str">
        <f>IF(AY1036&lt;&gt;"","Soil description: "&amp;AY1036&amp;". ","")</f>
        <v/>
      </c>
      <c r="BM1036" s="36" t="str">
        <f>IF(BA1036&lt;&gt;"","Terrain: "&amp;BA1036&amp;". ","")</f>
        <v/>
      </c>
      <c r="BN1036" s="36" t="str">
        <f t="shared" si="176"/>
        <v/>
      </c>
      <c r="BO1036" t="str">
        <f t="shared" si="177"/>
        <v/>
      </c>
      <c r="BP1036" t="str">
        <f>IF(BD1036&lt;&gt;"","Permit: "&amp;BD1036,"")</f>
        <v/>
      </c>
      <c r="BQ1036" s="41" t="str">
        <f>IF(AA1036="Abundant","Estimated frequency within viewshed: Abundant (&gt;500).",IF(AA1036="Common","Estimated frequency within viewshed: Common (101-500).",IF(AA1036="Frequent","Estimated frequency within viewshed: Frequent (11-100).",IF(AA1036="Occasional","Estimated frequency within viewshed: Occasional (6-10).",IF(AA1036="Rare","Estimated frequency within viewshed: Rare (1-5).","")))))</f>
        <v/>
      </c>
      <c r="BR1036" s="41" t="str">
        <f>IF(B1036&lt;&gt;"",B1036&amp;". ","")</f>
        <v/>
      </c>
      <c r="BS1036" s="41" t="str">
        <f>IF(M1036="Same individual","Tissue sample collected.",IF(M1036="Same population","Tissue sample collected from another individual in the same population.",""))</f>
        <v/>
      </c>
      <c r="BT1036" s="41" t="str">
        <f>IF(R1036&lt;&gt;"","Seed sample collected from "&amp;R1036&amp;" plants within the same population.","")</f>
        <v/>
      </c>
      <c r="BU1036" s="41" t="str">
        <f>IF(AB1036&lt;&gt;"",AB1036&amp;". ","")</f>
        <v/>
      </c>
      <c r="BV1036" s="41" t="str">
        <f>IF(AE1036&lt;&gt;"","Landowner: "&amp;AE1036&amp;".","")</f>
        <v/>
      </c>
      <c r="BW1036" s="41" t="str">
        <f>IF(AF1036&lt;&gt;"","Element Occurrence ID: "&amp;AF1036&amp;".","")</f>
        <v/>
      </c>
      <c r="BX1036" s="41" t="str">
        <f t="shared" si="178"/>
        <v/>
      </c>
      <c r="BY1036" t="str">
        <f t="shared" si="179"/>
        <v/>
      </c>
      <c r="BZ1036" s="41" t="str">
        <f t="shared" si="180"/>
        <v/>
      </c>
      <c r="CA1036" t="str">
        <f t="shared" si="181"/>
        <v/>
      </c>
      <c r="CB1036" s="41" t="str">
        <f>IF(AU1036&lt;&gt;"","Area immediately surrounding specimen: "&amp;AU1036&amp;".","")</f>
        <v/>
      </c>
      <c r="CC1036" s="41" t="str">
        <f>IF(T1036&lt;&gt;"","Habit: "&amp;T1036&amp;".","")</f>
        <v/>
      </c>
      <c r="CD1036" s="41" t="str">
        <f>IF(U1036&lt;&gt;"","Life history habit: "&amp;U1036&amp;".","")</f>
        <v/>
      </c>
      <c r="CE1036" s="41" t="str">
        <f>IF(V1036&lt;&gt;"","Graminoid habit: "&amp;V1036&amp;".","")</f>
        <v/>
      </c>
      <c r="CF1036" s="41" t="str">
        <f>IF(W1036&lt;&gt;"","Flower color: "&amp;W1036&amp;".","")</f>
        <v/>
      </c>
      <c r="CG1036" s="41" t="str">
        <f>IF(X1036&lt;&gt;"","Height in centimeters: "&amp;X1036&amp;".","")</f>
        <v/>
      </c>
      <c r="CH1036" s="41" t="str">
        <f>IF(Y1036&lt;&gt;"",Y1036&amp;".","")</f>
        <v/>
      </c>
      <c r="CI1036" s="41" t="str">
        <f t="shared" si="182"/>
        <v/>
      </c>
      <c r="CJ1036" t="str">
        <f t="shared" si="183"/>
        <v/>
      </c>
      <c r="CK1036" s="41" t="str">
        <f>IF(T1036&lt;&gt;"","''habit'':"&amp;"''"&amp;T1036&amp;"'',","")</f>
        <v/>
      </c>
      <c r="CL1036" s="41" t="str">
        <f>IF(U1036&lt;&gt;"","''life cycle habit'':"&amp;"''"&amp;U1036&amp;"'',","")</f>
        <v/>
      </c>
      <c r="CM1036" s="41" t="str">
        <f>IF(V1036&lt;&gt;"","''graminoidHabit'':"&amp;"''"&amp;V1036&amp;"'',","")</f>
        <v/>
      </c>
      <c r="CN1036" s="41" t="str">
        <f>IF(W1036&lt;&gt;"","''flower color'':"&amp;"''"&amp;W1036&amp;"'',","")</f>
        <v/>
      </c>
      <c r="CO1036" s="41" t="str">
        <f>IF(X1036&lt;&gt;"","''heightInCentimeters'':"&amp;X1036&amp;",","")</f>
        <v/>
      </c>
      <c r="CP1036" s="41" t="str">
        <f>IF(Y1036&lt;&gt;"",Y1036,"")</f>
        <v/>
      </c>
      <c r="CQ1036" s="41" t="str">
        <f t="shared" si="184"/>
        <v/>
      </c>
      <c r="CR1036" s="42" t="str">
        <f t="shared" si="185"/>
        <v/>
      </c>
      <c r="CS1036" t="str">
        <f t="shared" si="186"/>
        <v/>
      </c>
      <c r="CT1036" t="str">
        <f>IF(L1036="Y","tissue","")</f>
        <v/>
      </c>
      <c r="CU1036" t="str">
        <f>IF(L1036="Y","in collection","")</f>
        <v/>
      </c>
      <c r="CV1036" t="str">
        <f>IF(L1036="Y","dessicated","")</f>
        <v/>
      </c>
    </row>
    <row r="1037" spans="1:100" ht="16.5" x14ac:dyDescent="0.3">
      <c r="A1037" s="7"/>
      <c r="B1037" s="19"/>
      <c r="C1037" s="19"/>
      <c r="D1037" s="19"/>
      <c r="E1037" s="19"/>
      <c r="F1037" s="19"/>
      <c r="G1037" s="10"/>
      <c r="H1037" s="14"/>
      <c r="I1037" s="19"/>
      <c r="J1037" s="19"/>
      <c r="K1037" s="10"/>
      <c r="L1037" s="19"/>
      <c r="M1037" s="19"/>
      <c r="N1037" s="19"/>
      <c r="O1037" s="19"/>
      <c r="P1037" s="19"/>
      <c r="Q1037" s="24"/>
      <c r="R1037" s="14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29"/>
      <c r="AL1037" s="29"/>
      <c r="AM1037" s="7"/>
      <c r="AN1037" s="7"/>
      <c r="AO1037" s="7"/>
      <c r="AP1037" s="19"/>
      <c r="AQ1037" s="19"/>
      <c r="AR1037" s="19"/>
      <c r="AS1037" s="14"/>
      <c r="AT1037" s="19"/>
      <c r="AU1037" s="19"/>
      <c r="AV1037" s="19"/>
      <c r="AW1037" s="14"/>
      <c r="AX1037" s="19"/>
      <c r="AY1037" s="19"/>
      <c r="AZ1037" s="19"/>
      <c r="BA1037" s="19"/>
      <c r="BB1037" s="19"/>
      <c r="BC1037" s="19"/>
      <c r="BD1037" s="19"/>
      <c r="BE1037" s="19"/>
      <c r="BF1037" s="14"/>
      <c r="BG1037" s="35" t="str">
        <f>IF(BB1037&lt;&gt;"","&lt;a href='https://www.inaturalist.org/observations/"&amp;BB1037&amp;" 'target='_blank' style='color: blue'&gt;iNaturalist Record: "&amp;BB1037&amp;"&lt;/a&gt; ","")</f>
        <v/>
      </c>
      <c r="BH1037" s="36" t="str">
        <f>IF(AT1037&lt;&gt;"",AT1037&amp;". ","")</f>
        <v/>
      </c>
      <c r="BI1037" s="36" t="str">
        <f>IF(AV1037&lt;&gt;"","Land use/disturbance history: "&amp;AV1037&amp;". ","")</f>
        <v/>
      </c>
      <c r="BJ1037" s="36" t="str">
        <f>IF(AW1037&lt;&gt;"","Slope in degrees: "&amp;AW1037&amp;". ","")</f>
        <v/>
      </c>
      <c r="BK1037" s="36" t="str">
        <f>IF(AX1037&lt;&gt;"","Slope aspect: "&amp;AX1037&amp;". ","")</f>
        <v/>
      </c>
      <c r="BL1037" s="36" t="str">
        <f>IF(AY1037&lt;&gt;"","Soil description: "&amp;AY1037&amp;". ","")</f>
        <v/>
      </c>
      <c r="BM1037" s="36" t="str">
        <f>IF(BA1037&lt;&gt;"","Terrain: "&amp;BA1037&amp;". ","")</f>
        <v/>
      </c>
      <c r="BN1037" s="36" t="str">
        <f t="shared" si="176"/>
        <v/>
      </c>
      <c r="BO1037" t="str">
        <f t="shared" si="177"/>
        <v/>
      </c>
      <c r="BP1037" t="str">
        <f>IF(BD1037&lt;&gt;"","Permit: "&amp;BD1037,"")</f>
        <v/>
      </c>
      <c r="BQ1037" s="41" t="str">
        <f>IF(AA1037="Abundant","Estimated frequency within viewshed: Abundant (&gt;500).",IF(AA1037="Common","Estimated frequency within viewshed: Common (101-500).",IF(AA1037="Frequent","Estimated frequency within viewshed: Frequent (11-100).",IF(AA1037="Occasional","Estimated frequency within viewshed: Occasional (6-10).",IF(AA1037="Rare","Estimated frequency within viewshed: Rare (1-5).","")))))</f>
        <v/>
      </c>
      <c r="BR1037" s="41" t="str">
        <f>IF(B1037&lt;&gt;"",B1037&amp;". ","")</f>
        <v/>
      </c>
      <c r="BS1037" s="41" t="str">
        <f>IF(M1037="Same individual","Tissue sample collected.",IF(M1037="Same population","Tissue sample collected from another individual in the same population.",""))</f>
        <v/>
      </c>
      <c r="BT1037" s="41" t="str">
        <f>IF(R1037&lt;&gt;"","Seed sample collected from "&amp;R1037&amp;" plants within the same population.","")</f>
        <v/>
      </c>
      <c r="BU1037" s="41" t="str">
        <f>IF(AB1037&lt;&gt;"",AB1037&amp;". ","")</f>
        <v/>
      </c>
      <c r="BV1037" s="41" t="str">
        <f>IF(AE1037&lt;&gt;"","Landowner: "&amp;AE1037&amp;".","")</f>
        <v/>
      </c>
      <c r="BW1037" s="41" t="str">
        <f>IF(AF1037&lt;&gt;"","Element Occurrence ID: "&amp;AF1037&amp;".","")</f>
        <v/>
      </c>
      <c r="BX1037" s="41" t="str">
        <f t="shared" si="178"/>
        <v/>
      </c>
      <c r="BY1037" t="str">
        <f t="shared" si="179"/>
        <v/>
      </c>
      <c r="BZ1037" s="41" t="str">
        <f t="shared" si="180"/>
        <v/>
      </c>
      <c r="CA1037" t="str">
        <f t="shared" si="181"/>
        <v/>
      </c>
      <c r="CB1037" s="41" t="str">
        <f>IF(AU1037&lt;&gt;"","Area immediately surrounding specimen: "&amp;AU1037&amp;".","")</f>
        <v/>
      </c>
      <c r="CC1037" s="41" t="str">
        <f>IF(T1037&lt;&gt;"","Habit: "&amp;T1037&amp;".","")</f>
        <v/>
      </c>
      <c r="CD1037" s="41" t="str">
        <f>IF(U1037&lt;&gt;"","Life history habit: "&amp;U1037&amp;".","")</f>
        <v/>
      </c>
      <c r="CE1037" s="41" t="str">
        <f>IF(V1037&lt;&gt;"","Graminoid habit: "&amp;V1037&amp;".","")</f>
        <v/>
      </c>
      <c r="CF1037" s="41" t="str">
        <f>IF(W1037&lt;&gt;"","Flower color: "&amp;W1037&amp;".","")</f>
        <v/>
      </c>
      <c r="CG1037" s="41" t="str">
        <f>IF(X1037&lt;&gt;"","Height in centimeters: "&amp;X1037&amp;".","")</f>
        <v/>
      </c>
      <c r="CH1037" s="41" t="str">
        <f>IF(Y1037&lt;&gt;"",Y1037&amp;".","")</f>
        <v/>
      </c>
      <c r="CI1037" s="41" t="str">
        <f t="shared" si="182"/>
        <v/>
      </c>
      <c r="CJ1037" t="str">
        <f t="shared" si="183"/>
        <v/>
      </c>
      <c r="CK1037" s="41" t="str">
        <f>IF(T1037&lt;&gt;"","''habit'':"&amp;"''"&amp;T1037&amp;"'',","")</f>
        <v/>
      </c>
      <c r="CL1037" s="41" t="str">
        <f>IF(U1037&lt;&gt;"","''life cycle habit'':"&amp;"''"&amp;U1037&amp;"'',","")</f>
        <v/>
      </c>
      <c r="CM1037" s="41" t="str">
        <f>IF(V1037&lt;&gt;"","''graminoidHabit'':"&amp;"''"&amp;V1037&amp;"'',","")</f>
        <v/>
      </c>
      <c r="CN1037" s="41" t="str">
        <f>IF(W1037&lt;&gt;"","''flower color'':"&amp;"''"&amp;W1037&amp;"'',","")</f>
        <v/>
      </c>
      <c r="CO1037" s="41" t="str">
        <f>IF(X1037&lt;&gt;"","''heightInCentimeters'':"&amp;X1037&amp;",","")</f>
        <v/>
      </c>
      <c r="CP1037" s="41" t="str">
        <f>IF(Y1037&lt;&gt;"",Y1037,"")</f>
        <v/>
      </c>
      <c r="CQ1037" s="41" t="str">
        <f t="shared" si="184"/>
        <v/>
      </c>
      <c r="CR1037" s="42" t="str">
        <f t="shared" si="185"/>
        <v/>
      </c>
      <c r="CS1037" t="str">
        <f t="shared" si="186"/>
        <v/>
      </c>
      <c r="CT1037" t="str">
        <f>IF(L1037="Y","tissue","")</f>
        <v/>
      </c>
      <c r="CU1037" t="str">
        <f>IF(L1037="Y","in collection","")</f>
        <v/>
      </c>
      <c r="CV1037" t="str">
        <f>IF(L1037="Y","dessicated","")</f>
        <v/>
      </c>
    </row>
    <row r="1038" spans="1:100" ht="16.5" x14ac:dyDescent="0.3">
      <c r="A1038" s="7"/>
      <c r="B1038" s="19"/>
      <c r="C1038" s="19"/>
      <c r="D1038" s="19"/>
      <c r="E1038" s="19"/>
      <c r="F1038" s="19"/>
      <c r="G1038" s="10"/>
      <c r="H1038" s="14"/>
      <c r="I1038" s="19"/>
      <c r="J1038" s="19"/>
      <c r="K1038" s="10"/>
      <c r="L1038" s="19"/>
      <c r="M1038" s="19"/>
      <c r="N1038" s="19"/>
      <c r="O1038" s="19"/>
      <c r="P1038" s="19"/>
      <c r="Q1038" s="24"/>
      <c r="R1038" s="14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  <c r="AK1038" s="29"/>
      <c r="AL1038" s="29"/>
      <c r="AM1038" s="7"/>
      <c r="AN1038" s="7"/>
      <c r="AO1038" s="7"/>
      <c r="AP1038" s="19"/>
      <c r="AQ1038" s="19"/>
      <c r="AR1038" s="19"/>
      <c r="AS1038" s="14"/>
      <c r="AT1038" s="19"/>
      <c r="AU1038" s="19"/>
      <c r="AV1038" s="19"/>
      <c r="AW1038" s="14"/>
      <c r="AX1038" s="19"/>
      <c r="AY1038" s="19"/>
      <c r="AZ1038" s="19"/>
      <c r="BA1038" s="19"/>
      <c r="BB1038" s="19"/>
      <c r="BC1038" s="19"/>
      <c r="BD1038" s="19"/>
      <c r="BE1038" s="19"/>
      <c r="BF1038" s="14"/>
      <c r="BG1038" s="35" t="str">
        <f>IF(BB1038&lt;&gt;"","&lt;a href='https://www.inaturalist.org/observations/"&amp;BB1038&amp;" 'target='_blank' style='color: blue'&gt;iNaturalist Record: "&amp;BB1038&amp;"&lt;/a&gt; ","")</f>
        <v/>
      </c>
      <c r="BH1038" s="36" t="str">
        <f>IF(AT1038&lt;&gt;"",AT1038&amp;". ","")</f>
        <v/>
      </c>
      <c r="BI1038" s="36" t="str">
        <f>IF(AV1038&lt;&gt;"","Land use/disturbance history: "&amp;AV1038&amp;". ","")</f>
        <v/>
      </c>
      <c r="BJ1038" s="36" t="str">
        <f>IF(AW1038&lt;&gt;"","Slope in degrees: "&amp;AW1038&amp;". ","")</f>
        <v/>
      </c>
      <c r="BK1038" s="36" t="str">
        <f>IF(AX1038&lt;&gt;"","Slope aspect: "&amp;AX1038&amp;". ","")</f>
        <v/>
      </c>
      <c r="BL1038" s="36" t="str">
        <f>IF(AY1038&lt;&gt;"","Soil description: "&amp;AY1038&amp;". ","")</f>
        <v/>
      </c>
      <c r="BM1038" s="36" t="str">
        <f>IF(BA1038&lt;&gt;"","Terrain: "&amp;BA1038&amp;". ","")</f>
        <v/>
      </c>
      <c r="BN1038" s="36" t="str">
        <f t="shared" si="176"/>
        <v/>
      </c>
      <c r="BO1038" t="str">
        <f t="shared" si="177"/>
        <v/>
      </c>
      <c r="BP1038" t="str">
        <f>IF(BD1038&lt;&gt;"","Permit: "&amp;BD1038,"")</f>
        <v/>
      </c>
      <c r="BQ1038" s="41" t="str">
        <f>IF(AA1038="Abundant","Estimated frequency within viewshed: Abundant (&gt;500).",IF(AA1038="Common","Estimated frequency within viewshed: Common (101-500).",IF(AA1038="Frequent","Estimated frequency within viewshed: Frequent (11-100).",IF(AA1038="Occasional","Estimated frequency within viewshed: Occasional (6-10).",IF(AA1038="Rare","Estimated frequency within viewshed: Rare (1-5).","")))))</f>
        <v/>
      </c>
      <c r="BR1038" s="41" t="str">
        <f>IF(B1038&lt;&gt;"",B1038&amp;". ","")</f>
        <v/>
      </c>
      <c r="BS1038" s="41" t="str">
        <f>IF(M1038="Same individual","Tissue sample collected.",IF(M1038="Same population","Tissue sample collected from another individual in the same population.",""))</f>
        <v/>
      </c>
      <c r="BT1038" s="41" t="str">
        <f>IF(R1038&lt;&gt;"","Seed sample collected from "&amp;R1038&amp;" plants within the same population.","")</f>
        <v/>
      </c>
      <c r="BU1038" s="41" t="str">
        <f>IF(AB1038&lt;&gt;"",AB1038&amp;". ","")</f>
        <v/>
      </c>
      <c r="BV1038" s="41" t="str">
        <f>IF(AE1038&lt;&gt;"","Landowner: "&amp;AE1038&amp;".","")</f>
        <v/>
      </c>
      <c r="BW1038" s="41" t="str">
        <f>IF(AF1038&lt;&gt;"","Element Occurrence ID: "&amp;AF1038&amp;".","")</f>
        <v/>
      </c>
      <c r="BX1038" s="41" t="str">
        <f t="shared" si="178"/>
        <v/>
      </c>
      <c r="BY1038" t="str">
        <f t="shared" si="179"/>
        <v/>
      </c>
      <c r="BZ1038" s="41" t="str">
        <f t="shared" si="180"/>
        <v/>
      </c>
      <c r="CA1038" t="str">
        <f t="shared" si="181"/>
        <v/>
      </c>
      <c r="CB1038" s="41" t="str">
        <f>IF(AU1038&lt;&gt;"","Area immediately surrounding specimen: "&amp;AU1038&amp;".","")</f>
        <v/>
      </c>
      <c r="CC1038" s="41" t="str">
        <f>IF(T1038&lt;&gt;"","Habit: "&amp;T1038&amp;".","")</f>
        <v/>
      </c>
      <c r="CD1038" s="41" t="str">
        <f>IF(U1038&lt;&gt;"","Life history habit: "&amp;U1038&amp;".","")</f>
        <v/>
      </c>
      <c r="CE1038" s="41" t="str">
        <f>IF(V1038&lt;&gt;"","Graminoid habit: "&amp;V1038&amp;".","")</f>
        <v/>
      </c>
      <c r="CF1038" s="41" t="str">
        <f>IF(W1038&lt;&gt;"","Flower color: "&amp;W1038&amp;".","")</f>
        <v/>
      </c>
      <c r="CG1038" s="41" t="str">
        <f>IF(X1038&lt;&gt;"","Height in centimeters: "&amp;X1038&amp;".","")</f>
        <v/>
      </c>
      <c r="CH1038" s="41" t="str">
        <f>IF(Y1038&lt;&gt;"",Y1038&amp;".","")</f>
        <v/>
      </c>
      <c r="CI1038" s="41" t="str">
        <f t="shared" si="182"/>
        <v/>
      </c>
      <c r="CJ1038" t="str">
        <f t="shared" si="183"/>
        <v/>
      </c>
      <c r="CK1038" s="41" t="str">
        <f>IF(T1038&lt;&gt;"","''habit'':"&amp;"''"&amp;T1038&amp;"'',","")</f>
        <v/>
      </c>
      <c r="CL1038" s="41" t="str">
        <f>IF(U1038&lt;&gt;"","''life cycle habit'':"&amp;"''"&amp;U1038&amp;"'',","")</f>
        <v/>
      </c>
      <c r="CM1038" s="41" t="str">
        <f>IF(V1038&lt;&gt;"","''graminoidHabit'':"&amp;"''"&amp;V1038&amp;"'',","")</f>
        <v/>
      </c>
      <c r="CN1038" s="41" t="str">
        <f>IF(W1038&lt;&gt;"","''flower color'':"&amp;"''"&amp;W1038&amp;"'',","")</f>
        <v/>
      </c>
      <c r="CO1038" s="41" t="str">
        <f>IF(X1038&lt;&gt;"","''heightInCentimeters'':"&amp;X1038&amp;",","")</f>
        <v/>
      </c>
      <c r="CP1038" s="41" t="str">
        <f>IF(Y1038&lt;&gt;"",Y1038,"")</f>
        <v/>
      </c>
      <c r="CQ1038" s="41" t="str">
        <f t="shared" si="184"/>
        <v/>
      </c>
      <c r="CR1038" s="42" t="str">
        <f t="shared" si="185"/>
        <v/>
      </c>
      <c r="CS1038" t="str">
        <f t="shared" si="186"/>
        <v/>
      </c>
      <c r="CT1038" t="str">
        <f>IF(L1038="Y","tissue","")</f>
        <v/>
      </c>
      <c r="CU1038" t="str">
        <f>IF(L1038="Y","in collection","")</f>
        <v/>
      </c>
      <c r="CV1038" t="str">
        <f>IF(L1038="Y","dessicated","")</f>
        <v/>
      </c>
    </row>
    <row r="1039" spans="1:100" ht="16.5" x14ac:dyDescent="0.3">
      <c r="A1039" s="7"/>
      <c r="B1039" s="19"/>
      <c r="C1039" s="19"/>
      <c r="D1039" s="19"/>
      <c r="E1039" s="19"/>
      <c r="F1039" s="19"/>
      <c r="G1039" s="10"/>
      <c r="H1039" s="14"/>
      <c r="I1039" s="19"/>
      <c r="J1039" s="19"/>
      <c r="K1039" s="10"/>
      <c r="L1039" s="19"/>
      <c r="M1039" s="19"/>
      <c r="N1039" s="19"/>
      <c r="O1039" s="19"/>
      <c r="P1039" s="19"/>
      <c r="Q1039" s="24"/>
      <c r="R1039" s="14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  <c r="AK1039" s="29"/>
      <c r="AL1039" s="29"/>
      <c r="AM1039" s="7"/>
      <c r="AN1039" s="7"/>
      <c r="AO1039" s="7"/>
      <c r="AP1039" s="19"/>
      <c r="AQ1039" s="19"/>
      <c r="AR1039" s="19"/>
      <c r="AS1039" s="14"/>
      <c r="AT1039" s="19"/>
      <c r="AU1039" s="19"/>
      <c r="AV1039" s="19"/>
      <c r="AW1039" s="14"/>
      <c r="AX1039" s="19"/>
      <c r="AY1039" s="19"/>
      <c r="AZ1039" s="19"/>
      <c r="BA1039" s="19"/>
      <c r="BB1039" s="19"/>
      <c r="BC1039" s="19"/>
      <c r="BD1039" s="19"/>
      <c r="BE1039" s="19"/>
      <c r="BF1039" s="14"/>
      <c r="BG1039" s="35" t="str">
        <f>IF(BB1039&lt;&gt;"","&lt;a href='https://www.inaturalist.org/observations/"&amp;BB1039&amp;" 'target='_blank' style='color: blue'&gt;iNaturalist Record: "&amp;BB1039&amp;"&lt;/a&gt; ","")</f>
        <v/>
      </c>
      <c r="BH1039" s="36" t="str">
        <f>IF(AT1039&lt;&gt;"",AT1039&amp;". ","")</f>
        <v/>
      </c>
      <c r="BI1039" s="36" t="str">
        <f>IF(AV1039&lt;&gt;"","Land use/disturbance history: "&amp;AV1039&amp;". ","")</f>
        <v/>
      </c>
      <c r="BJ1039" s="36" t="str">
        <f>IF(AW1039&lt;&gt;"","Slope in degrees: "&amp;AW1039&amp;". ","")</f>
        <v/>
      </c>
      <c r="BK1039" s="36" t="str">
        <f>IF(AX1039&lt;&gt;"","Slope aspect: "&amp;AX1039&amp;". ","")</f>
        <v/>
      </c>
      <c r="BL1039" s="36" t="str">
        <f>IF(AY1039&lt;&gt;"","Soil description: "&amp;AY1039&amp;". ","")</f>
        <v/>
      </c>
      <c r="BM1039" s="36" t="str">
        <f>IF(BA1039&lt;&gt;"","Terrain: "&amp;BA1039&amp;". ","")</f>
        <v/>
      </c>
      <c r="BN1039" s="36" t="str">
        <f t="shared" si="176"/>
        <v/>
      </c>
      <c r="BO1039" t="str">
        <f t="shared" si="177"/>
        <v/>
      </c>
      <c r="BP1039" t="str">
        <f>IF(BD1039&lt;&gt;"","Permit: "&amp;BD1039,"")</f>
        <v/>
      </c>
      <c r="BQ1039" s="41" t="str">
        <f>IF(AA1039="Abundant","Estimated frequency within viewshed: Abundant (&gt;500).",IF(AA1039="Common","Estimated frequency within viewshed: Common (101-500).",IF(AA1039="Frequent","Estimated frequency within viewshed: Frequent (11-100).",IF(AA1039="Occasional","Estimated frequency within viewshed: Occasional (6-10).",IF(AA1039="Rare","Estimated frequency within viewshed: Rare (1-5).","")))))</f>
        <v/>
      </c>
      <c r="BR1039" s="41" t="str">
        <f>IF(B1039&lt;&gt;"",B1039&amp;". ","")</f>
        <v/>
      </c>
      <c r="BS1039" s="41" t="str">
        <f>IF(M1039="Same individual","Tissue sample collected.",IF(M1039="Same population","Tissue sample collected from another individual in the same population.",""))</f>
        <v/>
      </c>
      <c r="BT1039" s="41" t="str">
        <f>IF(R1039&lt;&gt;"","Seed sample collected from "&amp;R1039&amp;" plants within the same population.","")</f>
        <v/>
      </c>
      <c r="BU1039" s="41" t="str">
        <f>IF(AB1039&lt;&gt;"",AB1039&amp;". ","")</f>
        <v/>
      </c>
      <c r="BV1039" s="41" t="str">
        <f>IF(AE1039&lt;&gt;"","Landowner: "&amp;AE1039&amp;".","")</f>
        <v/>
      </c>
      <c r="BW1039" s="41" t="str">
        <f>IF(AF1039&lt;&gt;"","Element Occurrence ID: "&amp;AF1039&amp;".","")</f>
        <v/>
      </c>
      <c r="BX1039" s="41" t="str">
        <f t="shared" si="178"/>
        <v/>
      </c>
      <c r="BY1039" t="str">
        <f t="shared" si="179"/>
        <v/>
      </c>
      <c r="BZ1039" s="41" t="str">
        <f t="shared" si="180"/>
        <v/>
      </c>
      <c r="CA1039" t="str">
        <f t="shared" si="181"/>
        <v/>
      </c>
      <c r="CB1039" s="41" t="str">
        <f>IF(AU1039&lt;&gt;"","Area immediately surrounding specimen: "&amp;AU1039&amp;".","")</f>
        <v/>
      </c>
      <c r="CC1039" s="41" t="str">
        <f>IF(T1039&lt;&gt;"","Habit: "&amp;T1039&amp;".","")</f>
        <v/>
      </c>
      <c r="CD1039" s="41" t="str">
        <f>IF(U1039&lt;&gt;"","Life history habit: "&amp;U1039&amp;".","")</f>
        <v/>
      </c>
      <c r="CE1039" s="41" t="str">
        <f>IF(V1039&lt;&gt;"","Graminoid habit: "&amp;V1039&amp;".","")</f>
        <v/>
      </c>
      <c r="CF1039" s="41" t="str">
        <f>IF(W1039&lt;&gt;"","Flower color: "&amp;W1039&amp;".","")</f>
        <v/>
      </c>
      <c r="CG1039" s="41" t="str">
        <f>IF(X1039&lt;&gt;"","Height in centimeters: "&amp;X1039&amp;".","")</f>
        <v/>
      </c>
      <c r="CH1039" s="41" t="str">
        <f>IF(Y1039&lt;&gt;"",Y1039&amp;".","")</f>
        <v/>
      </c>
      <c r="CI1039" s="41" t="str">
        <f t="shared" si="182"/>
        <v/>
      </c>
      <c r="CJ1039" t="str">
        <f t="shared" si="183"/>
        <v/>
      </c>
      <c r="CK1039" s="41" t="str">
        <f>IF(T1039&lt;&gt;"","''habit'':"&amp;"''"&amp;T1039&amp;"'',","")</f>
        <v/>
      </c>
      <c r="CL1039" s="41" t="str">
        <f>IF(U1039&lt;&gt;"","''life cycle habit'':"&amp;"''"&amp;U1039&amp;"'',","")</f>
        <v/>
      </c>
      <c r="CM1039" s="41" t="str">
        <f>IF(V1039&lt;&gt;"","''graminoidHabit'':"&amp;"''"&amp;V1039&amp;"'',","")</f>
        <v/>
      </c>
      <c r="CN1039" s="41" t="str">
        <f>IF(W1039&lt;&gt;"","''flower color'':"&amp;"''"&amp;W1039&amp;"'',","")</f>
        <v/>
      </c>
      <c r="CO1039" s="41" t="str">
        <f>IF(X1039&lt;&gt;"","''heightInCentimeters'':"&amp;X1039&amp;",","")</f>
        <v/>
      </c>
      <c r="CP1039" s="41" t="str">
        <f>IF(Y1039&lt;&gt;"",Y1039,"")</f>
        <v/>
      </c>
      <c r="CQ1039" s="41" t="str">
        <f t="shared" si="184"/>
        <v/>
      </c>
      <c r="CR1039" s="42" t="str">
        <f t="shared" si="185"/>
        <v/>
      </c>
      <c r="CS1039" t="str">
        <f t="shared" si="186"/>
        <v/>
      </c>
      <c r="CT1039" t="str">
        <f>IF(L1039="Y","tissue","")</f>
        <v/>
      </c>
      <c r="CU1039" t="str">
        <f>IF(L1039="Y","in collection","")</f>
        <v/>
      </c>
      <c r="CV1039" t="str">
        <f>IF(L1039="Y","dessicated","")</f>
        <v/>
      </c>
    </row>
    <row r="1040" spans="1:100" ht="16.5" x14ac:dyDescent="0.3">
      <c r="A1040" s="7"/>
      <c r="B1040" s="19"/>
      <c r="C1040" s="19"/>
      <c r="D1040" s="19"/>
      <c r="E1040" s="19"/>
      <c r="F1040" s="19"/>
      <c r="G1040" s="10"/>
      <c r="H1040" s="14"/>
      <c r="I1040" s="19"/>
      <c r="J1040" s="19"/>
      <c r="K1040" s="10"/>
      <c r="L1040" s="19"/>
      <c r="M1040" s="19"/>
      <c r="N1040" s="19"/>
      <c r="O1040" s="19"/>
      <c r="P1040" s="19"/>
      <c r="Q1040" s="24"/>
      <c r="R1040" s="14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29"/>
      <c r="AL1040" s="29"/>
      <c r="AM1040" s="7"/>
      <c r="AN1040" s="7"/>
      <c r="AO1040" s="7"/>
      <c r="AP1040" s="19"/>
      <c r="AQ1040" s="19"/>
      <c r="AR1040" s="19"/>
      <c r="AS1040" s="14"/>
      <c r="AT1040" s="19"/>
      <c r="AU1040" s="19"/>
      <c r="AV1040" s="19"/>
      <c r="AW1040" s="14"/>
      <c r="AX1040" s="19"/>
      <c r="AY1040" s="19"/>
      <c r="AZ1040" s="19"/>
      <c r="BA1040" s="19"/>
      <c r="BB1040" s="19"/>
      <c r="BC1040" s="19"/>
      <c r="BD1040" s="19"/>
      <c r="BE1040" s="19"/>
      <c r="BF1040" s="14"/>
      <c r="BG1040" s="35" t="str">
        <f>IF(BB1040&lt;&gt;"","&lt;a href='https://www.inaturalist.org/observations/"&amp;BB1040&amp;" 'target='_blank' style='color: blue'&gt;iNaturalist Record: "&amp;BB1040&amp;"&lt;/a&gt; ","")</f>
        <v/>
      </c>
      <c r="BH1040" s="36" t="str">
        <f>IF(AT1040&lt;&gt;"",AT1040&amp;". ","")</f>
        <v/>
      </c>
      <c r="BI1040" s="36" t="str">
        <f>IF(AV1040&lt;&gt;"","Land use/disturbance history: "&amp;AV1040&amp;". ","")</f>
        <v/>
      </c>
      <c r="BJ1040" s="36" t="str">
        <f>IF(AW1040&lt;&gt;"","Slope in degrees: "&amp;AW1040&amp;". ","")</f>
        <v/>
      </c>
      <c r="BK1040" s="36" t="str">
        <f>IF(AX1040&lt;&gt;"","Slope aspect: "&amp;AX1040&amp;". ","")</f>
        <v/>
      </c>
      <c r="BL1040" s="36" t="str">
        <f>IF(AY1040&lt;&gt;"","Soil description: "&amp;AY1040&amp;". ","")</f>
        <v/>
      </c>
      <c r="BM1040" s="36" t="str">
        <f>IF(BA1040&lt;&gt;"","Terrain: "&amp;BA1040&amp;". ","")</f>
        <v/>
      </c>
      <c r="BN1040" s="36" t="str">
        <f t="shared" si="176"/>
        <v/>
      </c>
      <c r="BO1040" t="str">
        <f t="shared" si="177"/>
        <v/>
      </c>
      <c r="BP1040" t="str">
        <f>IF(BD1040&lt;&gt;"","Permit: "&amp;BD1040,"")</f>
        <v/>
      </c>
      <c r="BQ1040" s="41" t="str">
        <f>IF(AA1040="Abundant","Estimated frequency within viewshed: Abundant (&gt;500).",IF(AA1040="Common","Estimated frequency within viewshed: Common (101-500).",IF(AA1040="Frequent","Estimated frequency within viewshed: Frequent (11-100).",IF(AA1040="Occasional","Estimated frequency within viewshed: Occasional (6-10).",IF(AA1040="Rare","Estimated frequency within viewshed: Rare (1-5).","")))))</f>
        <v/>
      </c>
      <c r="BR1040" s="41" t="str">
        <f>IF(B1040&lt;&gt;"",B1040&amp;". ","")</f>
        <v/>
      </c>
      <c r="BS1040" s="41" t="str">
        <f>IF(M1040="Same individual","Tissue sample collected.",IF(M1040="Same population","Tissue sample collected from another individual in the same population.",""))</f>
        <v/>
      </c>
      <c r="BT1040" s="41" t="str">
        <f>IF(R1040&lt;&gt;"","Seed sample collected from "&amp;R1040&amp;" plants within the same population.","")</f>
        <v/>
      </c>
      <c r="BU1040" s="41" t="str">
        <f>IF(AB1040&lt;&gt;"",AB1040&amp;". ","")</f>
        <v/>
      </c>
      <c r="BV1040" s="41" t="str">
        <f>IF(AE1040&lt;&gt;"","Landowner: "&amp;AE1040&amp;".","")</f>
        <v/>
      </c>
      <c r="BW1040" s="41" t="str">
        <f>IF(AF1040&lt;&gt;"","Element Occurrence ID: "&amp;AF1040&amp;".","")</f>
        <v/>
      </c>
      <c r="BX1040" s="41" t="str">
        <f t="shared" si="178"/>
        <v/>
      </c>
      <c r="BY1040" t="str">
        <f t="shared" si="179"/>
        <v/>
      </c>
      <c r="BZ1040" s="41" t="str">
        <f t="shared" si="180"/>
        <v/>
      </c>
      <c r="CA1040" t="str">
        <f t="shared" si="181"/>
        <v/>
      </c>
      <c r="CB1040" s="41" t="str">
        <f>IF(AU1040&lt;&gt;"","Area immediately surrounding specimen: "&amp;AU1040&amp;".","")</f>
        <v/>
      </c>
      <c r="CC1040" s="41" t="str">
        <f>IF(T1040&lt;&gt;"","Habit: "&amp;T1040&amp;".","")</f>
        <v/>
      </c>
      <c r="CD1040" s="41" t="str">
        <f>IF(U1040&lt;&gt;"","Life history habit: "&amp;U1040&amp;".","")</f>
        <v/>
      </c>
      <c r="CE1040" s="41" t="str">
        <f>IF(V1040&lt;&gt;"","Graminoid habit: "&amp;V1040&amp;".","")</f>
        <v/>
      </c>
      <c r="CF1040" s="41" t="str">
        <f>IF(W1040&lt;&gt;"","Flower color: "&amp;W1040&amp;".","")</f>
        <v/>
      </c>
      <c r="CG1040" s="41" t="str">
        <f>IF(X1040&lt;&gt;"","Height in centimeters: "&amp;X1040&amp;".","")</f>
        <v/>
      </c>
      <c r="CH1040" s="41" t="str">
        <f>IF(Y1040&lt;&gt;"",Y1040&amp;".","")</f>
        <v/>
      </c>
      <c r="CI1040" s="41" t="str">
        <f t="shared" si="182"/>
        <v/>
      </c>
      <c r="CJ1040" t="str">
        <f t="shared" si="183"/>
        <v/>
      </c>
      <c r="CK1040" s="41" t="str">
        <f>IF(T1040&lt;&gt;"","''habit'':"&amp;"''"&amp;T1040&amp;"'',","")</f>
        <v/>
      </c>
      <c r="CL1040" s="41" t="str">
        <f>IF(U1040&lt;&gt;"","''life cycle habit'':"&amp;"''"&amp;U1040&amp;"'',","")</f>
        <v/>
      </c>
      <c r="CM1040" s="41" t="str">
        <f>IF(V1040&lt;&gt;"","''graminoidHabit'':"&amp;"''"&amp;V1040&amp;"'',","")</f>
        <v/>
      </c>
      <c r="CN1040" s="41" t="str">
        <f>IF(W1040&lt;&gt;"","''flower color'':"&amp;"''"&amp;W1040&amp;"'',","")</f>
        <v/>
      </c>
      <c r="CO1040" s="41" t="str">
        <f>IF(X1040&lt;&gt;"","''heightInCentimeters'':"&amp;X1040&amp;",","")</f>
        <v/>
      </c>
      <c r="CP1040" s="41" t="str">
        <f>IF(Y1040&lt;&gt;"",Y1040,"")</f>
        <v/>
      </c>
      <c r="CQ1040" s="41" t="str">
        <f t="shared" si="184"/>
        <v/>
      </c>
      <c r="CR1040" s="42" t="str">
        <f t="shared" si="185"/>
        <v/>
      </c>
      <c r="CS1040" t="str">
        <f t="shared" si="186"/>
        <v/>
      </c>
      <c r="CT1040" t="str">
        <f>IF(L1040="Y","tissue","")</f>
        <v/>
      </c>
      <c r="CU1040" t="str">
        <f>IF(L1040="Y","in collection","")</f>
        <v/>
      </c>
      <c r="CV1040" t="str">
        <f>IF(L1040="Y","dessicated","")</f>
        <v/>
      </c>
    </row>
    <row r="1041" spans="1:100" ht="16.5" x14ac:dyDescent="0.3">
      <c r="A1041" s="7"/>
      <c r="B1041" s="19"/>
      <c r="C1041" s="19"/>
      <c r="D1041" s="19"/>
      <c r="E1041" s="19"/>
      <c r="F1041" s="19"/>
      <c r="G1041" s="10"/>
      <c r="H1041" s="14"/>
      <c r="I1041" s="19"/>
      <c r="J1041" s="19"/>
      <c r="K1041" s="10"/>
      <c r="L1041" s="19"/>
      <c r="M1041" s="19"/>
      <c r="N1041" s="19"/>
      <c r="O1041" s="19"/>
      <c r="P1041" s="19"/>
      <c r="Q1041" s="24"/>
      <c r="R1041" s="14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19"/>
      <c r="AH1041" s="19"/>
      <c r="AI1041" s="19"/>
      <c r="AJ1041" s="19"/>
      <c r="AK1041" s="29"/>
      <c r="AL1041" s="29"/>
      <c r="AM1041" s="7"/>
      <c r="AN1041" s="7"/>
      <c r="AO1041" s="7"/>
      <c r="AP1041" s="19"/>
      <c r="AQ1041" s="19"/>
      <c r="AR1041" s="19"/>
      <c r="AS1041" s="14"/>
      <c r="AT1041" s="19"/>
      <c r="AU1041" s="19"/>
      <c r="AV1041" s="19"/>
      <c r="AW1041" s="14"/>
      <c r="AX1041" s="19"/>
      <c r="AY1041" s="19"/>
      <c r="AZ1041" s="19"/>
      <c r="BA1041" s="19"/>
      <c r="BB1041" s="19"/>
      <c r="BC1041" s="19"/>
      <c r="BD1041" s="19"/>
      <c r="BE1041" s="19"/>
      <c r="BF1041" s="14"/>
      <c r="BG1041" s="35" t="str">
        <f>IF(BB1041&lt;&gt;"","&lt;a href='https://www.inaturalist.org/observations/"&amp;BB1041&amp;" 'target='_blank' style='color: blue'&gt;iNaturalist Record: "&amp;BB1041&amp;"&lt;/a&gt; ","")</f>
        <v/>
      </c>
      <c r="BH1041" s="36" t="str">
        <f>IF(AT1041&lt;&gt;"",AT1041&amp;". ","")</f>
        <v/>
      </c>
      <c r="BI1041" s="36" t="str">
        <f>IF(AV1041&lt;&gt;"","Land use/disturbance history: "&amp;AV1041&amp;". ","")</f>
        <v/>
      </c>
      <c r="BJ1041" s="36" t="str">
        <f>IF(AW1041&lt;&gt;"","Slope in degrees: "&amp;AW1041&amp;". ","")</f>
        <v/>
      </c>
      <c r="BK1041" s="36" t="str">
        <f>IF(AX1041&lt;&gt;"","Slope aspect: "&amp;AX1041&amp;". ","")</f>
        <v/>
      </c>
      <c r="BL1041" s="36" t="str">
        <f>IF(AY1041&lt;&gt;"","Soil description: "&amp;AY1041&amp;". ","")</f>
        <v/>
      </c>
      <c r="BM1041" s="36" t="str">
        <f>IF(BA1041&lt;&gt;"","Terrain: "&amp;BA1041&amp;". ","")</f>
        <v/>
      </c>
      <c r="BN1041" s="36" t="str">
        <f t="shared" si="176"/>
        <v/>
      </c>
      <c r="BO1041" t="str">
        <f t="shared" si="177"/>
        <v/>
      </c>
      <c r="BP1041" t="str">
        <f>IF(BD1041&lt;&gt;"","Permit: "&amp;BD1041,"")</f>
        <v/>
      </c>
      <c r="BQ1041" s="41" t="str">
        <f>IF(AA1041="Abundant","Estimated frequency within viewshed: Abundant (&gt;500).",IF(AA1041="Common","Estimated frequency within viewshed: Common (101-500).",IF(AA1041="Frequent","Estimated frequency within viewshed: Frequent (11-100).",IF(AA1041="Occasional","Estimated frequency within viewshed: Occasional (6-10).",IF(AA1041="Rare","Estimated frequency within viewshed: Rare (1-5).","")))))</f>
        <v/>
      </c>
      <c r="BR1041" s="41" t="str">
        <f>IF(B1041&lt;&gt;"",B1041&amp;". ","")</f>
        <v/>
      </c>
      <c r="BS1041" s="41" t="str">
        <f>IF(M1041="Same individual","Tissue sample collected.",IF(M1041="Same population","Tissue sample collected from another individual in the same population.",""))</f>
        <v/>
      </c>
      <c r="BT1041" s="41" t="str">
        <f>IF(R1041&lt;&gt;"","Seed sample collected from "&amp;R1041&amp;" plants within the same population.","")</f>
        <v/>
      </c>
      <c r="BU1041" s="41" t="str">
        <f>IF(AB1041&lt;&gt;"",AB1041&amp;". ","")</f>
        <v/>
      </c>
      <c r="BV1041" s="41" t="str">
        <f>IF(AE1041&lt;&gt;"","Landowner: "&amp;AE1041&amp;".","")</f>
        <v/>
      </c>
      <c r="BW1041" s="41" t="str">
        <f>IF(AF1041&lt;&gt;"","Element Occurrence ID: "&amp;AF1041&amp;".","")</f>
        <v/>
      </c>
      <c r="BX1041" s="41" t="str">
        <f t="shared" si="178"/>
        <v/>
      </c>
      <c r="BY1041" t="str">
        <f t="shared" si="179"/>
        <v/>
      </c>
      <c r="BZ1041" s="41" t="str">
        <f t="shared" si="180"/>
        <v/>
      </c>
      <c r="CA1041" t="str">
        <f t="shared" si="181"/>
        <v/>
      </c>
      <c r="CB1041" s="41" t="str">
        <f>IF(AU1041&lt;&gt;"","Area immediately surrounding specimen: "&amp;AU1041&amp;".","")</f>
        <v/>
      </c>
      <c r="CC1041" s="41" t="str">
        <f>IF(T1041&lt;&gt;"","Habit: "&amp;T1041&amp;".","")</f>
        <v/>
      </c>
      <c r="CD1041" s="41" t="str">
        <f>IF(U1041&lt;&gt;"","Life history habit: "&amp;U1041&amp;".","")</f>
        <v/>
      </c>
      <c r="CE1041" s="41" t="str">
        <f>IF(V1041&lt;&gt;"","Graminoid habit: "&amp;V1041&amp;".","")</f>
        <v/>
      </c>
      <c r="CF1041" s="41" t="str">
        <f>IF(W1041&lt;&gt;"","Flower color: "&amp;W1041&amp;".","")</f>
        <v/>
      </c>
      <c r="CG1041" s="41" t="str">
        <f>IF(X1041&lt;&gt;"","Height in centimeters: "&amp;X1041&amp;".","")</f>
        <v/>
      </c>
      <c r="CH1041" s="41" t="str">
        <f>IF(Y1041&lt;&gt;"",Y1041&amp;".","")</f>
        <v/>
      </c>
      <c r="CI1041" s="41" t="str">
        <f t="shared" si="182"/>
        <v/>
      </c>
      <c r="CJ1041" t="str">
        <f t="shared" si="183"/>
        <v/>
      </c>
      <c r="CK1041" s="41" t="str">
        <f>IF(T1041&lt;&gt;"","''habit'':"&amp;"''"&amp;T1041&amp;"'',","")</f>
        <v/>
      </c>
      <c r="CL1041" s="41" t="str">
        <f>IF(U1041&lt;&gt;"","''life cycle habit'':"&amp;"''"&amp;U1041&amp;"'',","")</f>
        <v/>
      </c>
      <c r="CM1041" s="41" t="str">
        <f>IF(V1041&lt;&gt;"","''graminoidHabit'':"&amp;"''"&amp;V1041&amp;"'',","")</f>
        <v/>
      </c>
      <c r="CN1041" s="41" t="str">
        <f>IF(W1041&lt;&gt;"","''flower color'':"&amp;"''"&amp;W1041&amp;"'',","")</f>
        <v/>
      </c>
      <c r="CO1041" s="41" t="str">
        <f>IF(X1041&lt;&gt;"","''heightInCentimeters'':"&amp;X1041&amp;",","")</f>
        <v/>
      </c>
      <c r="CP1041" s="41" t="str">
        <f>IF(Y1041&lt;&gt;"",Y1041,"")</f>
        <v/>
      </c>
      <c r="CQ1041" s="41" t="str">
        <f t="shared" si="184"/>
        <v/>
      </c>
      <c r="CR1041" s="42" t="str">
        <f t="shared" si="185"/>
        <v/>
      </c>
      <c r="CS1041" t="str">
        <f t="shared" si="186"/>
        <v/>
      </c>
      <c r="CT1041" t="str">
        <f>IF(L1041="Y","tissue","")</f>
        <v/>
      </c>
      <c r="CU1041" t="str">
        <f>IF(L1041="Y","in collection","")</f>
        <v/>
      </c>
      <c r="CV1041" t="str">
        <f>IF(L1041="Y","dessicated","")</f>
        <v/>
      </c>
    </row>
    <row r="1042" spans="1:100" ht="16.5" x14ac:dyDescent="0.3">
      <c r="A1042" s="7"/>
      <c r="B1042" s="19"/>
      <c r="C1042" s="19"/>
      <c r="D1042" s="19"/>
      <c r="E1042" s="19"/>
      <c r="F1042" s="19"/>
      <c r="G1042" s="10"/>
      <c r="H1042" s="14"/>
      <c r="I1042" s="19"/>
      <c r="J1042" s="19"/>
      <c r="K1042" s="10"/>
      <c r="L1042" s="19"/>
      <c r="M1042" s="19"/>
      <c r="N1042" s="19"/>
      <c r="O1042" s="19"/>
      <c r="P1042" s="19"/>
      <c r="Q1042" s="24"/>
      <c r="R1042" s="14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19"/>
      <c r="AH1042" s="19"/>
      <c r="AI1042" s="19"/>
      <c r="AJ1042" s="19"/>
      <c r="AK1042" s="29"/>
      <c r="AL1042" s="29"/>
      <c r="AM1042" s="7"/>
      <c r="AN1042" s="7"/>
      <c r="AO1042" s="7"/>
      <c r="AP1042" s="19"/>
      <c r="AQ1042" s="19"/>
      <c r="AR1042" s="19"/>
      <c r="AS1042" s="14"/>
      <c r="AT1042" s="19"/>
      <c r="AU1042" s="19"/>
      <c r="AV1042" s="19"/>
      <c r="AW1042" s="14"/>
      <c r="AX1042" s="19"/>
      <c r="AY1042" s="19"/>
      <c r="AZ1042" s="19"/>
      <c r="BA1042" s="19"/>
      <c r="BB1042" s="19"/>
      <c r="BC1042" s="19"/>
      <c r="BD1042" s="19"/>
      <c r="BE1042" s="19"/>
      <c r="BF1042" s="14"/>
      <c r="BG1042" s="35" t="str">
        <f>IF(BB1042&lt;&gt;"","&lt;a href='https://www.inaturalist.org/observations/"&amp;BB1042&amp;" 'target='_blank' style='color: blue'&gt;iNaturalist Record: "&amp;BB1042&amp;"&lt;/a&gt; ","")</f>
        <v/>
      </c>
      <c r="BH1042" s="36" t="str">
        <f>IF(AT1042&lt;&gt;"",AT1042&amp;". ","")</f>
        <v/>
      </c>
      <c r="BI1042" s="36" t="str">
        <f>IF(AV1042&lt;&gt;"","Land use/disturbance history: "&amp;AV1042&amp;". ","")</f>
        <v/>
      </c>
      <c r="BJ1042" s="36" t="str">
        <f>IF(AW1042&lt;&gt;"","Slope in degrees: "&amp;AW1042&amp;". ","")</f>
        <v/>
      </c>
      <c r="BK1042" s="36" t="str">
        <f>IF(AX1042&lt;&gt;"","Slope aspect: "&amp;AX1042&amp;". ","")</f>
        <v/>
      </c>
      <c r="BL1042" s="36" t="str">
        <f>IF(AY1042&lt;&gt;"","Soil description: "&amp;AY1042&amp;". ","")</f>
        <v/>
      </c>
      <c r="BM1042" s="36" t="str">
        <f>IF(BA1042&lt;&gt;"","Terrain: "&amp;BA1042&amp;". ","")</f>
        <v/>
      </c>
      <c r="BN1042" s="36" t="str">
        <f t="shared" si="176"/>
        <v/>
      </c>
      <c r="BO1042" t="str">
        <f t="shared" si="177"/>
        <v/>
      </c>
      <c r="BP1042" t="str">
        <f>IF(BD1042&lt;&gt;"","Permit: "&amp;BD1042,"")</f>
        <v/>
      </c>
      <c r="BQ1042" s="41" t="str">
        <f>IF(AA1042="Abundant","Estimated frequency within viewshed: Abundant (&gt;500).",IF(AA1042="Common","Estimated frequency within viewshed: Common (101-500).",IF(AA1042="Frequent","Estimated frequency within viewshed: Frequent (11-100).",IF(AA1042="Occasional","Estimated frequency within viewshed: Occasional (6-10).",IF(AA1042="Rare","Estimated frequency within viewshed: Rare (1-5).","")))))</f>
        <v/>
      </c>
      <c r="BR1042" s="41" t="str">
        <f>IF(B1042&lt;&gt;"",B1042&amp;". ","")</f>
        <v/>
      </c>
      <c r="BS1042" s="41" t="str">
        <f>IF(M1042="Same individual","Tissue sample collected.",IF(M1042="Same population","Tissue sample collected from another individual in the same population.",""))</f>
        <v/>
      </c>
      <c r="BT1042" s="41" t="str">
        <f>IF(R1042&lt;&gt;"","Seed sample collected from "&amp;R1042&amp;" plants within the same population.","")</f>
        <v/>
      </c>
      <c r="BU1042" s="41" t="str">
        <f>IF(AB1042&lt;&gt;"",AB1042&amp;". ","")</f>
        <v/>
      </c>
      <c r="BV1042" s="41" t="str">
        <f>IF(AE1042&lt;&gt;"","Landowner: "&amp;AE1042&amp;".","")</f>
        <v/>
      </c>
      <c r="BW1042" s="41" t="str">
        <f>IF(AF1042&lt;&gt;"","Element Occurrence ID: "&amp;AF1042&amp;".","")</f>
        <v/>
      </c>
      <c r="BX1042" s="41" t="str">
        <f t="shared" si="178"/>
        <v/>
      </c>
      <c r="BY1042" t="str">
        <f t="shared" si="179"/>
        <v/>
      </c>
      <c r="BZ1042" s="41" t="str">
        <f t="shared" si="180"/>
        <v/>
      </c>
      <c r="CA1042" t="str">
        <f t="shared" si="181"/>
        <v/>
      </c>
      <c r="CB1042" s="41" t="str">
        <f>IF(AU1042&lt;&gt;"","Area immediately surrounding specimen: "&amp;AU1042&amp;".","")</f>
        <v/>
      </c>
      <c r="CC1042" s="41" t="str">
        <f>IF(T1042&lt;&gt;"","Habit: "&amp;T1042&amp;".","")</f>
        <v/>
      </c>
      <c r="CD1042" s="41" t="str">
        <f>IF(U1042&lt;&gt;"","Life history habit: "&amp;U1042&amp;".","")</f>
        <v/>
      </c>
      <c r="CE1042" s="41" t="str">
        <f>IF(V1042&lt;&gt;"","Graminoid habit: "&amp;V1042&amp;".","")</f>
        <v/>
      </c>
      <c r="CF1042" s="41" t="str">
        <f>IF(W1042&lt;&gt;"","Flower color: "&amp;W1042&amp;".","")</f>
        <v/>
      </c>
      <c r="CG1042" s="41" t="str">
        <f>IF(X1042&lt;&gt;"","Height in centimeters: "&amp;X1042&amp;".","")</f>
        <v/>
      </c>
      <c r="CH1042" s="41" t="str">
        <f>IF(Y1042&lt;&gt;"",Y1042&amp;".","")</f>
        <v/>
      </c>
      <c r="CI1042" s="41" t="str">
        <f t="shared" si="182"/>
        <v/>
      </c>
      <c r="CJ1042" t="str">
        <f t="shared" si="183"/>
        <v/>
      </c>
      <c r="CK1042" s="41" t="str">
        <f>IF(T1042&lt;&gt;"","''habit'':"&amp;"''"&amp;T1042&amp;"'',","")</f>
        <v/>
      </c>
      <c r="CL1042" s="41" t="str">
        <f>IF(U1042&lt;&gt;"","''life cycle habit'':"&amp;"''"&amp;U1042&amp;"'',","")</f>
        <v/>
      </c>
      <c r="CM1042" s="41" t="str">
        <f>IF(V1042&lt;&gt;"","''graminoidHabit'':"&amp;"''"&amp;V1042&amp;"'',","")</f>
        <v/>
      </c>
      <c r="CN1042" s="41" t="str">
        <f>IF(W1042&lt;&gt;"","''flower color'':"&amp;"''"&amp;W1042&amp;"'',","")</f>
        <v/>
      </c>
      <c r="CO1042" s="41" t="str">
        <f>IF(X1042&lt;&gt;"","''heightInCentimeters'':"&amp;X1042&amp;",","")</f>
        <v/>
      </c>
      <c r="CP1042" s="41" t="str">
        <f>IF(Y1042&lt;&gt;"",Y1042,"")</f>
        <v/>
      </c>
      <c r="CQ1042" s="41" t="str">
        <f t="shared" si="184"/>
        <v/>
      </c>
      <c r="CR1042" s="42" t="str">
        <f t="shared" si="185"/>
        <v/>
      </c>
      <c r="CS1042" t="str">
        <f t="shared" si="186"/>
        <v/>
      </c>
      <c r="CT1042" t="str">
        <f>IF(L1042="Y","tissue","")</f>
        <v/>
      </c>
      <c r="CU1042" t="str">
        <f>IF(L1042="Y","in collection","")</f>
        <v/>
      </c>
      <c r="CV1042" t="str">
        <f>IF(L1042="Y","dessicated","")</f>
        <v/>
      </c>
    </row>
    <row r="1043" spans="1:100" ht="16.5" x14ac:dyDescent="0.3">
      <c r="A1043" s="7"/>
      <c r="B1043" s="19"/>
      <c r="C1043" s="19"/>
      <c r="D1043" s="19"/>
      <c r="E1043" s="19"/>
      <c r="F1043" s="19"/>
      <c r="G1043" s="10"/>
      <c r="H1043" s="14"/>
      <c r="I1043" s="19"/>
      <c r="J1043" s="19"/>
      <c r="K1043" s="10"/>
      <c r="L1043" s="19"/>
      <c r="M1043" s="19"/>
      <c r="N1043" s="19"/>
      <c r="O1043" s="19"/>
      <c r="P1043" s="19"/>
      <c r="Q1043" s="24"/>
      <c r="R1043" s="14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19"/>
      <c r="AH1043" s="19"/>
      <c r="AI1043" s="19"/>
      <c r="AJ1043" s="19"/>
      <c r="AK1043" s="29"/>
      <c r="AL1043" s="29"/>
      <c r="AM1043" s="7"/>
      <c r="AN1043" s="7"/>
      <c r="AO1043" s="7"/>
      <c r="AP1043" s="19"/>
      <c r="AQ1043" s="19"/>
      <c r="AR1043" s="19"/>
      <c r="AS1043" s="14"/>
      <c r="AT1043" s="19"/>
      <c r="AU1043" s="19"/>
      <c r="AV1043" s="19"/>
      <c r="AW1043" s="14"/>
      <c r="AX1043" s="19"/>
      <c r="AY1043" s="19"/>
      <c r="AZ1043" s="19"/>
      <c r="BA1043" s="19"/>
      <c r="BB1043" s="19"/>
      <c r="BC1043" s="19"/>
      <c r="BD1043" s="19"/>
      <c r="BE1043" s="19"/>
      <c r="BF1043" s="14"/>
      <c r="BG1043" s="35" t="str">
        <f>IF(BB1043&lt;&gt;"","&lt;a href='https://www.inaturalist.org/observations/"&amp;BB1043&amp;" 'target='_blank' style='color: blue'&gt;iNaturalist Record: "&amp;BB1043&amp;"&lt;/a&gt; ","")</f>
        <v/>
      </c>
      <c r="BH1043" s="36" t="str">
        <f>IF(AT1043&lt;&gt;"",AT1043&amp;". ","")</f>
        <v/>
      </c>
      <c r="BI1043" s="36" t="str">
        <f>IF(AV1043&lt;&gt;"","Land use/disturbance history: "&amp;AV1043&amp;". ","")</f>
        <v/>
      </c>
      <c r="BJ1043" s="36" t="str">
        <f>IF(AW1043&lt;&gt;"","Slope in degrees: "&amp;AW1043&amp;". ","")</f>
        <v/>
      </c>
      <c r="BK1043" s="36" t="str">
        <f>IF(AX1043&lt;&gt;"","Slope aspect: "&amp;AX1043&amp;". ","")</f>
        <v/>
      </c>
      <c r="BL1043" s="36" t="str">
        <f>IF(AY1043&lt;&gt;"","Soil description: "&amp;AY1043&amp;". ","")</f>
        <v/>
      </c>
      <c r="BM1043" s="36" t="str">
        <f>IF(BA1043&lt;&gt;"","Terrain: "&amp;BA1043&amp;". ","")</f>
        <v/>
      </c>
      <c r="BN1043" s="36" t="str">
        <f t="shared" si="176"/>
        <v/>
      </c>
      <c r="BO1043" t="str">
        <f t="shared" si="177"/>
        <v/>
      </c>
      <c r="BP1043" t="str">
        <f>IF(BD1043&lt;&gt;"","Permit: "&amp;BD1043,"")</f>
        <v/>
      </c>
      <c r="BQ1043" s="41" t="str">
        <f>IF(AA1043="Abundant","Estimated frequency within viewshed: Abundant (&gt;500).",IF(AA1043="Common","Estimated frequency within viewshed: Common (101-500).",IF(AA1043="Frequent","Estimated frequency within viewshed: Frequent (11-100).",IF(AA1043="Occasional","Estimated frequency within viewshed: Occasional (6-10).",IF(AA1043="Rare","Estimated frequency within viewshed: Rare (1-5).","")))))</f>
        <v/>
      </c>
      <c r="BR1043" s="41" t="str">
        <f>IF(B1043&lt;&gt;"",B1043&amp;". ","")</f>
        <v/>
      </c>
      <c r="BS1043" s="41" t="str">
        <f>IF(M1043="Same individual","Tissue sample collected.",IF(M1043="Same population","Tissue sample collected from another individual in the same population.",""))</f>
        <v/>
      </c>
      <c r="BT1043" s="41" t="str">
        <f>IF(R1043&lt;&gt;"","Seed sample collected from "&amp;R1043&amp;" plants within the same population.","")</f>
        <v/>
      </c>
      <c r="BU1043" s="41" t="str">
        <f>IF(AB1043&lt;&gt;"",AB1043&amp;". ","")</f>
        <v/>
      </c>
      <c r="BV1043" s="41" t="str">
        <f>IF(AE1043&lt;&gt;"","Landowner: "&amp;AE1043&amp;".","")</f>
        <v/>
      </c>
      <c r="BW1043" s="41" t="str">
        <f>IF(AF1043&lt;&gt;"","Element Occurrence ID: "&amp;AF1043&amp;".","")</f>
        <v/>
      </c>
      <c r="BX1043" s="41" t="str">
        <f t="shared" si="178"/>
        <v/>
      </c>
      <c r="BY1043" t="str">
        <f t="shared" si="179"/>
        <v/>
      </c>
      <c r="BZ1043" s="41" t="str">
        <f t="shared" si="180"/>
        <v/>
      </c>
      <c r="CA1043" t="str">
        <f t="shared" si="181"/>
        <v/>
      </c>
      <c r="CB1043" s="41" t="str">
        <f>IF(AU1043&lt;&gt;"","Area immediately surrounding specimen: "&amp;AU1043&amp;".","")</f>
        <v/>
      </c>
      <c r="CC1043" s="41" t="str">
        <f>IF(T1043&lt;&gt;"","Habit: "&amp;T1043&amp;".","")</f>
        <v/>
      </c>
      <c r="CD1043" s="41" t="str">
        <f>IF(U1043&lt;&gt;"","Life history habit: "&amp;U1043&amp;".","")</f>
        <v/>
      </c>
      <c r="CE1043" s="41" t="str">
        <f>IF(V1043&lt;&gt;"","Graminoid habit: "&amp;V1043&amp;".","")</f>
        <v/>
      </c>
      <c r="CF1043" s="41" t="str">
        <f>IF(W1043&lt;&gt;"","Flower color: "&amp;W1043&amp;".","")</f>
        <v/>
      </c>
      <c r="CG1043" s="41" t="str">
        <f>IF(X1043&lt;&gt;"","Height in centimeters: "&amp;X1043&amp;".","")</f>
        <v/>
      </c>
      <c r="CH1043" s="41" t="str">
        <f>IF(Y1043&lt;&gt;"",Y1043&amp;".","")</f>
        <v/>
      </c>
      <c r="CI1043" s="41" t="str">
        <f t="shared" si="182"/>
        <v/>
      </c>
      <c r="CJ1043" t="str">
        <f t="shared" si="183"/>
        <v/>
      </c>
      <c r="CK1043" s="41" t="str">
        <f>IF(T1043&lt;&gt;"","''habit'':"&amp;"''"&amp;T1043&amp;"'',","")</f>
        <v/>
      </c>
      <c r="CL1043" s="41" t="str">
        <f>IF(U1043&lt;&gt;"","''life cycle habit'':"&amp;"''"&amp;U1043&amp;"'',","")</f>
        <v/>
      </c>
      <c r="CM1043" s="41" t="str">
        <f>IF(V1043&lt;&gt;"","''graminoidHabit'':"&amp;"''"&amp;V1043&amp;"'',","")</f>
        <v/>
      </c>
      <c r="CN1043" s="41" t="str">
        <f>IF(W1043&lt;&gt;"","''flower color'':"&amp;"''"&amp;W1043&amp;"'',","")</f>
        <v/>
      </c>
      <c r="CO1043" s="41" t="str">
        <f>IF(X1043&lt;&gt;"","''heightInCentimeters'':"&amp;X1043&amp;",","")</f>
        <v/>
      </c>
      <c r="CP1043" s="41" t="str">
        <f>IF(Y1043&lt;&gt;"",Y1043,"")</f>
        <v/>
      </c>
      <c r="CQ1043" s="41" t="str">
        <f t="shared" si="184"/>
        <v/>
      </c>
      <c r="CR1043" s="42" t="str">
        <f t="shared" si="185"/>
        <v/>
      </c>
      <c r="CS1043" t="str">
        <f t="shared" si="186"/>
        <v/>
      </c>
      <c r="CT1043" t="str">
        <f>IF(L1043="Y","tissue","")</f>
        <v/>
      </c>
      <c r="CU1043" t="str">
        <f>IF(L1043="Y","in collection","")</f>
        <v/>
      </c>
      <c r="CV1043" t="str">
        <f>IF(L1043="Y","dessicated","")</f>
        <v/>
      </c>
    </row>
    <row r="1044" spans="1:100" ht="16.5" x14ac:dyDescent="0.3">
      <c r="A1044" s="7"/>
      <c r="B1044" s="19"/>
      <c r="C1044" s="19"/>
      <c r="D1044" s="19"/>
      <c r="E1044" s="19"/>
      <c r="F1044" s="19"/>
      <c r="G1044" s="10"/>
      <c r="H1044" s="14"/>
      <c r="I1044" s="19"/>
      <c r="J1044" s="19"/>
      <c r="K1044" s="10"/>
      <c r="L1044" s="19"/>
      <c r="M1044" s="19"/>
      <c r="N1044" s="19"/>
      <c r="O1044" s="19"/>
      <c r="P1044" s="19"/>
      <c r="Q1044" s="24"/>
      <c r="R1044" s="14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  <c r="AK1044" s="29"/>
      <c r="AL1044" s="29"/>
      <c r="AM1044" s="7"/>
      <c r="AN1044" s="7"/>
      <c r="AO1044" s="7"/>
      <c r="AP1044" s="19"/>
      <c r="AQ1044" s="19"/>
      <c r="AR1044" s="19"/>
      <c r="AS1044" s="14"/>
      <c r="AT1044" s="19"/>
      <c r="AU1044" s="19"/>
      <c r="AV1044" s="19"/>
      <c r="AW1044" s="14"/>
      <c r="AX1044" s="19"/>
      <c r="AY1044" s="19"/>
      <c r="AZ1044" s="19"/>
      <c r="BA1044" s="19"/>
      <c r="BB1044" s="19"/>
      <c r="BC1044" s="19"/>
      <c r="BD1044" s="19"/>
      <c r="BE1044" s="19"/>
      <c r="BF1044" s="14"/>
      <c r="BG1044" s="35" t="str">
        <f>IF(BB1044&lt;&gt;"","&lt;a href='https://www.inaturalist.org/observations/"&amp;BB1044&amp;" 'target='_blank' style='color: blue'&gt;iNaturalist Record: "&amp;BB1044&amp;"&lt;/a&gt; ","")</f>
        <v/>
      </c>
      <c r="BH1044" s="36" t="str">
        <f>IF(AT1044&lt;&gt;"",AT1044&amp;". ","")</f>
        <v/>
      </c>
      <c r="BI1044" s="36" t="str">
        <f>IF(AV1044&lt;&gt;"","Land use/disturbance history: "&amp;AV1044&amp;". ","")</f>
        <v/>
      </c>
      <c r="BJ1044" s="36" t="str">
        <f>IF(AW1044&lt;&gt;"","Slope in degrees: "&amp;AW1044&amp;". ","")</f>
        <v/>
      </c>
      <c r="BK1044" s="36" t="str">
        <f>IF(AX1044&lt;&gt;"","Slope aspect: "&amp;AX1044&amp;". ","")</f>
        <v/>
      </c>
      <c r="BL1044" s="36" t="str">
        <f>IF(AY1044&lt;&gt;"","Soil description: "&amp;AY1044&amp;". ","")</f>
        <v/>
      </c>
      <c r="BM1044" s="36" t="str">
        <f>IF(BA1044&lt;&gt;"","Terrain: "&amp;BA1044&amp;". ","")</f>
        <v/>
      </c>
      <c r="BN1044" s="36" t="str">
        <f t="shared" si="176"/>
        <v/>
      </c>
      <c r="BO1044" t="str">
        <f t="shared" si="177"/>
        <v/>
      </c>
      <c r="BP1044" t="str">
        <f>IF(BD1044&lt;&gt;"","Permit: "&amp;BD1044,"")</f>
        <v/>
      </c>
      <c r="BQ1044" s="41" t="str">
        <f>IF(AA1044="Abundant","Estimated frequency within viewshed: Abundant (&gt;500).",IF(AA1044="Common","Estimated frequency within viewshed: Common (101-500).",IF(AA1044="Frequent","Estimated frequency within viewshed: Frequent (11-100).",IF(AA1044="Occasional","Estimated frequency within viewshed: Occasional (6-10).",IF(AA1044="Rare","Estimated frequency within viewshed: Rare (1-5).","")))))</f>
        <v/>
      </c>
      <c r="BR1044" s="41" t="str">
        <f>IF(B1044&lt;&gt;"",B1044&amp;". ","")</f>
        <v/>
      </c>
      <c r="BS1044" s="41" t="str">
        <f>IF(M1044="Same individual","Tissue sample collected.",IF(M1044="Same population","Tissue sample collected from another individual in the same population.",""))</f>
        <v/>
      </c>
      <c r="BT1044" s="41" t="str">
        <f>IF(R1044&lt;&gt;"","Seed sample collected from "&amp;R1044&amp;" plants within the same population.","")</f>
        <v/>
      </c>
      <c r="BU1044" s="41" t="str">
        <f>IF(AB1044&lt;&gt;"",AB1044&amp;". ","")</f>
        <v/>
      </c>
      <c r="BV1044" s="41" t="str">
        <f>IF(AE1044&lt;&gt;"","Landowner: "&amp;AE1044&amp;".","")</f>
        <v/>
      </c>
      <c r="BW1044" s="41" t="str">
        <f>IF(AF1044&lt;&gt;"","Element Occurrence ID: "&amp;AF1044&amp;".","")</f>
        <v/>
      </c>
      <c r="BX1044" s="41" t="str">
        <f t="shared" si="178"/>
        <v/>
      </c>
      <c r="BY1044" t="str">
        <f t="shared" si="179"/>
        <v/>
      </c>
      <c r="BZ1044" s="41" t="str">
        <f t="shared" si="180"/>
        <v/>
      </c>
      <c r="CA1044" t="str">
        <f t="shared" si="181"/>
        <v/>
      </c>
      <c r="CB1044" s="41" t="str">
        <f>IF(AU1044&lt;&gt;"","Area immediately surrounding specimen: "&amp;AU1044&amp;".","")</f>
        <v/>
      </c>
      <c r="CC1044" s="41" t="str">
        <f>IF(T1044&lt;&gt;"","Habit: "&amp;T1044&amp;".","")</f>
        <v/>
      </c>
      <c r="CD1044" s="41" t="str">
        <f>IF(U1044&lt;&gt;"","Life history habit: "&amp;U1044&amp;".","")</f>
        <v/>
      </c>
      <c r="CE1044" s="41" t="str">
        <f>IF(V1044&lt;&gt;"","Graminoid habit: "&amp;V1044&amp;".","")</f>
        <v/>
      </c>
      <c r="CF1044" s="41" t="str">
        <f>IF(W1044&lt;&gt;"","Flower color: "&amp;W1044&amp;".","")</f>
        <v/>
      </c>
      <c r="CG1044" s="41" t="str">
        <f>IF(X1044&lt;&gt;"","Height in centimeters: "&amp;X1044&amp;".","")</f>
        <v/>
      </c>
      <c r="CH1044" s="41" t="str">
        <f>IF(Y1044&lt;&gt;"",Y1044&amp;".","")</f>
        <v/>
      </c>
      <c r="CI1044" s="41" t="str">
        <f t="shared" si="182"/>
        <v/>
      </c>
      <c r="CJ1044" t="str">
        <f t="shared" si="183"/>
        <v/>
      </c>
      <c r="CK1044" s="41" t="str">
        <f>IF(T1044&lt;&gt;"","''habit'':"&amp;"''"&amp;T1044&amp;"'',","")</f>
        <v/>
      </c>
      <c r="CL1044" s="41" t="str">
        <f>IF(U1044&lt;&gt;"","''life cycle habit'':"&amp;"''"&amp;U1044&amp;"'',","")</f>
        <v/>
      </c>
      <c r="CM1044" s="41" t="str">
        <f>IF(V1044&lt;&gt;"","''graminoidHabit'':"&amp;"''"&amp;V1044&amp;"'',","")</f>
        <v/>
      </c>
      <c r="CN1044" s="41" t="str">
        <f>IF(W1044&lt;&gt;"","''flower color'':"&amp;"''"&amp;W1044&amp;"'',","")</f>
        <v/>
      </c>
      <c r="CO1044" s="41" t="str">
        <f>IF(X1044&lt;&gt;"","''heightInCentimeters'':"&amp;X1044&amp;",","")</f>
        <v/>
      </c>
      <c r="CP1044" s="41" t="str">
        <f>IF(Y1044&lt;&gt;"",Y1044,"")</f>
        <v/>
      </c>
      <c r="CQ1044" s="41" t="str">
        <f t="shared" si="184"/>
        <v/>
      </c>
      <c r="CR1044" s="42" t="str">
        <f t="shared" si="185"/>
        <v/>
      </c>
      <c r="CS1044" t="str">
        <f t="shared" si="186"/>
        <v/>
      </c>
      <c r="CT1044" t="str">
        <f>IF(L1044="Y","tissue","")</f>
        <v/>
      </c>
      <c r="CU1044" t="str">
        <f>IF(L1044="Y","in collection","")</f>
        <v/>
      </c>
      <c r="CV1044" t="str">
        <f>IF(L1044="Y","dessicated","")</f>
        <v/>
      </c>
    </row>
    <row r="1045" spans="1:100" ht="16.5" x14ac:dyDescent="0.3">
      <c r="A1045" s="7"/>
      <c r="B1045" s="19"/>
      <c r="C1045" s="19"/>
      <c r="D1045" s="19"/>
      <c r="E1045" s="19"/>
      <c r="F1045" s="19"/>
      <c r="G1045" s="10"/>
      <c r="H1045" s="14"/>
      <c r="I1045" s="19"/>
      <c r="J1045" s="19"/>
      <c r="K1045" s="10"/>
      <c r="L1045" s="19"/>
      <c r="M1045" s="19"/>
      <c r="N1045" s="19"/>
      <c r="O1045" s="19"/>
      <c r="P1045" s="19"/>
      <c r="Q1045" s="24"/>
      <c r="R1045" s="14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  <c r="AK1045" s="29"/>
      <c r="AL1045" s="29"/>
      <c r="AM1045" s="7"/>
      <c r="AN1045" s="7"/>
      <c r="AO1045" s="7"/>
      <c r="AP1045" s="19"/>
      <c r="AQ1045" s="19"/>
      <c r="AR1045" s="19"/>
      <c r="AS1045" s="14"/>
      <c r="AT1045" s="19"/>
      <c r="AU1045" s="19"/>
      <c r="AV1045" s="19"/>
      <c r="AW1045" s="14"/>
      <c r="AX1045" s="19"/>
      <c r="AY1045" s="19"/>
      <c r="AZ1045" s="19"/>
      <c r="BA1045" s="19"/>
      <c r="BB1045" s="19"/>
      <c r="BC1045" s="19"/>
      <c r="BD1045" s="19"/>
      <c r="BE1045" s="19"/>
      <c r="BF1045" s="14"/>
      <c r="BG1045" s="35" t="str">
        <f>IF(BB1045&lt;&gt;"","&lt;a href='https://www.inaturalist.org/observations/"&amp;BB1045&amp;" 'target='_blank' style='color: blue'&gt;iNaturalist Record: "&amp;BB1045&amp;"&lt;/a&gt; ","")</f>
        <v/>
      </c>
      <c r="BH1045" s="36" t="str">
        <f>IF(AT1045&lt;&gt;"",AT1045&amp;". ","")</f>
        <v/>
      </c>
      <c r="BI1045" s="36" t="str">
        <f>IF(AV1045&lt;&gt;"","Land use/disturbance history: "&amp;AV1045&amp;". ","")</f>
        <v/>
      </c>
      <c r="BJ1045" s="36" t="str">
        <f>IF(AW1045&lt;&gt;"","Slope in degrees: "&amp;AW1045&amp;". ","")</f>
        <v/>
      </c>
      <c r="BK1045" s="36" t="str">
        <f>IF(AX1045&lt;&gt;"","Slope aspect: "&amp;AX1045&amp;". ","")</f>
        <v/>
      </c>
      <c r="BL1045" s="36" t="str">
        <f>IF(AY1045&lt;&gt;"","Soil description: "&amp;AY1045&amp;". ","")</f>
        <v/>
      </c>
      <c r="BM1045" s="36" t="str">
        <f>IF(BA1045&lt;&gt;"","Terrain: "&amp;BA1045&amp;". ","")</f>
        <v/>
      </c>
      <c r="BN1045" s="36" t="str">
        <f t="shared" si="176"/>
        <v/>
      </c>
      <c r="BO1045" t="str">
        <f t="shared" si="177"/>
        <v/>
      </c>
      <c r="BP1045" t="str">
        <f>IF(BD1045&lt;&gt;"","Permit: "&amp;BD1045,"")</f>
        <v/>
      </c>
      <c r="BQ1045" s="41" t="str">
        <f>IF(AA1045="Abundant","Estimated frequency within viewshed: Abundant (&gt;500).",IF(AA1045="Common","Estimated frequency within viewshed: Common (101-500).",IF(AA1045="Frequent","Estimated frequency within viewshed: Frequent (11-100).",IF(AA1045="Occasional","Estimated frequency within viewshed: Occasional (6-10).",IF(AA1045="Rare","Estimated frequency within viewshed: Rare (1-5).","")))))</f>
        <v/>
      </c>
      <c r="BR1045" s="41" t="str">
        <f>IF(B1045&lt;&gt;"",B1045&amp;". ","")</f>
        <v/>
      </c>
      <c r="BS1045" s="41" t="str">
        <f>IF(M1045="Same individual","Tissue sample collected.",IF(M1045="Same population","Tissue sample collected from another individual in the same population.",""))</f>
        <v/>
      </c>
      <c r="BT1045" s="41" t="str">
        <f>IF(R1045&lt;&gt;"","Seed sample collected from "&amp;R1045&amp;" plants within the same population.","")</f>
        <v/>
      </c>
      <c r="BU1045" s="41" t="str">
        <f>IF(AB1045&lt;&gt;"",AB1045&amp;". ","")</f>
        <v/>
      </c>
      <c r="BV1045" s="41" t="str">
        <f>IF(AE1045&lt;&gt;"","Landowner: "&amp;AE1045&amp;".","")</f>
        <v/>
      </c>
      <c r="BW1045" s="41" t="str">
        <f>IF(AF1045&lt;&gt;"","Element Occurrence ID: "&amp;AF1045&amp;".","")</f>
        <v/>
      </c>
      <c r="BX1045" s="41" t="str">
        <f t="shared" si="178"/>
        <v/>
      </c>
      <c r="BY1045" t="str">
        <f t="shared" si="179"/>
        <v/>
      </c>
      <c r="BZ1045" s="41" t="str">
        <f t="shared" si="180"/>
        <v/>
      </c>
      <c r="CA1045" t="str">
        <f t="shared" si="181"/>
        <v/>
      </c>
      <c r="CB1045" s="41" t="str">
        <f>IF(AU1045&lt;&gt;"","Area immediately surrounding specimen: "&amp;AU1045&amp;".","")</f>
        <v/>
      </c>
      <c r="CC1045" s="41" t="str">
        <f>IF(T1045&lt;&gt;"","Habit: "&amp;T1045&amp;".","")</f>
        <v/>
      </c>
      <c r="CD1045" s="41" t="str">
        <f>IF(U1045&lt;&gt;"","Life history habit: "&amp;U1045&amp;".","")</f>
        <v/>
      </c>
      <c r="CE1045" s="41" t="str">
        <f>IF(V1045&lt;&gt;"","Graminoid habit: "&amp;V1045&amp;".","")</f>
        <v/>
      </c>
      <c r="CF1045" s="41" t="str">
        <f>IF(W1045&lt;&gt;"","Flower color: "&amp;W1045&amp;".","")</f>
        <v/>
      </c>
      <c r="CG1045" s="41" t="str">
        <f>IF(X1045&lt;&gt;"","Height in centimeters: "&amp;X1045&amp;".","")</f>
        <v/>
      </c>
      <c r="CH1045" s="41" t="str">
        <f>IF(Y1045&lt;&gt;"",Y1045&amp;".","")</f>
        <v/>
      </c>
      <c r="CI1045" s="41" t="str">
        <f t="shared" si="182"/>
        <v/>
      </c>
      <c r="CJ1045" t="str">
        <f t="shared" si="183"/>
        <v/>
      </c>
      <c r="CK1045" s="41" t="str">
        <f>IF(T1045&lt;&gt;"","''habit'':"&amp;"''"&amp;T1045&amp;"'',","")</f>
        <v/>
      </c>
      <c r="CL1045" s="41" t="str">
        <f>IF(U1045&lt;&gt;"","''life cycle habit'':"&amp;"''"&amp;U1045&amp;"'',","")</f>
        <v/>
      </c>
      <c r="CM1045" s="41" t="str">
        <f>IF(V1045&lt;&gt;"","''graminoidHabit'':"&amp;"''"&amp;V1045&amp;"'',","")</f>
        <v/>
      </c>
      <c r="CN1045" s="41" t="str">
        <f>IF(W1045&lt;&gt;"","''flower color'':"&amp;"''"&amp;W1045&amp;"'',","")</f>
        <v/>
      </c>
      <c r="CO1045" s="41" t="str">
        <f>IF(X1045&lt;&gt;"","''heightInCentimeters'':"&amp;X1045&amp;",","")</f>
        <v/>
      </c>
      <c r="CP1045" s="41" t="str">
        <f>IF(Y1045&lt;&gt;"",Y1045,"")</f>
        <v/>
      </c>
      <c r="CQ1045" s="41" t="str">
        <f t="shared" si="184"/>
        <v/>
      </c>
      <c r="CR1045" s="42" t="str">
        <f t="shared" si="185"/>
        <v/>
      </c>
      <c r="CS1045" t="str">
        <f t="shared" si="186"/>
        <v/>
      </c>
      <c r="CT1045" t="str">
        <f>IF(L1045="Y","tissue","")</f>
        <v/>
      </c>
      <c r="CU1045" t="str">
        <f>IF(L1045="Y","in collection","")</f>
        <v/>
      </c>
      <c r="CV1045" t="str">
        <f>IF(L1045="Y","dessicated","")</f>
        <v/>
      </c>
    </row>
    <row r="1046" spans="1:100" ht="16.5" x14ac:dyDescent="0.3">
      <c r="A1046" s="7"/>
      <c r="B1046" s="19"/>
      <c r="C1046" s="19"/>
      <c r="D1046" s="19"/>
      <c r="E1046" s="19"/>
      <c r="F1046" s="19"/>
      <c r="G1046" s="10"/>
      <c r="H1046" s="14"/>
      <c r="I1046" s="19"/>
      <c r="J1046" s="19"/>
      <c r="K1046" s="10"/>
      <c r="L1046" s="19"/>
      <c r="M1046" s="19"/>
      <c r="N1046" s="19"/>
      <c r="O1046" s="19"/>
      <c r="P1046" s="19"/>
      <c r="Q1046" s="24"/>
      <c r="R1046" s="14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  <c r="AK1046" s="29"/>
      <c r="AL1046" s="29"/>
      <c r="AM1046" s="7"/>
      <c r="AN1046" s="7"/>
      <c r="AO1046" s="7"/>
      <c r="AP1046" s="19"/>
      <c r="AQ1046" s="19"/>
      <c r="AR1046" s="19"/>
      <c r="AS1046" s="14"/>
      <c r="AT1046" s="19"/>
      <c r="AU1046" s="19"/>
      <c r="AV1046" s="19"/>
      <c r="AW1046" s="14"/>
      <c r="AX1046" s="19"/>
      <c r="AY1046" s="19"/>
      <c r="AZ1046" s="19"/>
      <c r="BA1046" s="19"/>
      <c r="BB1046" s="19"/>
      <c r="BC1046" s="19"/>
      <c r="BD1046" s="19"/>
      <c r="BE1046" s="19"/>
      <c r="BF1046" s="14"/>
      <c r="BG1046" s="35" t="str">
        <f>IF(BB1046&lt;&gt;"","&lt;a href='https://www.inaturalist.org/observations/"&amp;BB1046&amp;" 'target='_blank' style='color: blue'&gt;iNaturalist Record: "&amp;BB1046&amp;"&lt;/a&gt; ","")</f>
        <v/>
      </c>
      <c r="BH1046" s="36" t="str">
        <f>IF(AT1046&lt;&gt;"",AT1046&amp;". ","")</f>
        <v/>
      </c>
      <c r="BI1046" s="36" t="str">
        <f>IF(AV1046&lt;&gt;"","Land use/disturbance history: "&amp;AV1046&amp;". ","")</f>
        <v/>
      </c>
      <c r="BJ1046" s="36" t="str">
        <f>IF(AW1046&lt;&gt;"","Slope in degrees: "&amp;AW1046&amp;". ","")</f>
        <v/>
      </c>
      <c r="BK1046" s="36" t="str">
        <f>IF(AX1046&lt;&gt;"","Slope aspect: "&amp;AX1046&amp;". ","")</f>
        <v/>
      </c>
      <c r="BL1046" s="36" t="str">
        <f>IF(AY1046&lt;&gt;"","Soil description: "&amp;AY1046&amp;". ","")</f>
        <v/>
      </c>
      <c r="BM1046" s="36" t="str">
        <f>IF(BA1046&lt;&gt;"","Terrain: "&amp;BA1046&amp;". ","")</f>
        <v/>
      </c>
      <c r="BN1046" s="36" t="str">
        <f t="shared" si="176"/>
        <v/>
      </c>
      <c r="BO1046" t="str">
        <f t="shared" si="177"/>
        <v/>
      </c>
      <c r="BP1046" t="str">
        <f>IF(BD1046&lt;&gt;"","Permit: "&amp;BD1046,"")</f>
        <v/>
      </c>
      <c r="BQ1046" s="41" t="str">
        <f>IF(AA1046="Abundant","Estimated frequency within viewshed: Abundant (&gt;500).",IF(AA1046="Common","Estimated frequency within viewshed: Common (101-500).",IF(AA1046="Frequent","Estimated frequency within viewshed: Frequent (11-100).",IF(AA1046="Occasional","Estimated frequency within viewshed: Occasional (6-10).",IF(AA1046="Rare","Estimated frequency within viewshed: Rare (1-5).","")))))</f>
        <v/>
      </c>
      <c r="BR1046" s="41" t="str">
        <f>IF(B1046&lt;&gt;"",B1046&amp;". ","")</f>
        <v/>
      </c>
      <c r="BS1046" s="41" t="str">
        <f>IF(M1046="Same individual","Tissue sample collected.",IF(M1046="Same population","Tissue sample collected from another individual in the same population.",""))</f>
        <v/>
      </c>
      <c r="BT1046" s="41" t="str">
        <f>IF(R1046&lt;&gt;"","Seed sample collected from "&amp;R1046&amp;" plants within the same population.","")</f>
        <v/>
      </c>
      <c r="BU1046" s="41" t="str">
        <f>IF(AB1046&lt;&gt;"",AB1046&amp;". ","")</f>
        <v/>
      </c>
      <c r="BV1046" s="41" t="str">
        <f>IF(AE1046&lt;&gt;"","Landowner: "&amp;AE1046&amp;".","")</f>
        <v/>
      </c>
      <c r="BW1046" s="41" t="str">
        <f>IF(AF1046&lt;&gt;"","Element Occurrence ID: "&amp;AF1046&amp;".","")</f>
        <v/>
      </c>
      <c r="BX1046" s="41" t="str">
        <f t="shared" si="178"/>
        <v/>
      </c>
      <c r="BY1046" t="str">
        <f t="shared" si="179"/>
        <v/>
      </c>
      <c r="BZ1046" s="41" t="str">
        <f t="shared" si="180"/>
        <v/>
      </c>
      <c r="CA1046" t="str">
        <f t="shared" si="181"/>
        <v/>
      </c>
      <c r="CB1046" s="41" t="str">
        <f>IF(AU1046&lt;&gt;"","Area immediately surrounding specimen: "&amp;AU1046&amp;".","")</f>
        <v/>
      </c>
      <c r="CC1046" s="41" t="str">
        <f>IF(T1046&lt;&gt;"","Habit: "&amp;T1046&amp;".","")</f>
        <v/>
      </c>
      <c r="CD1046" s="41" t="str">
        <f>IF(U1046&lt;&gt;"","Life history habit: "&amp;U1046&amp;".","")</f>
        <v/>
      </c>
      <c r="CE1046" s="41" t="str">
        <f>IF(V1046&lt;&gt;"","Graminoid habit: "&amp;V1046&amp;".","")</f>
        <v/>
      </c>
      <c r="CF1046" s="41" t="str">
        <f>IF(W1046&lt;&gt;"","Flower color: "&amp;W1046&amp;".","")</f>
        <v/>
      </c>
      <c r="CG1046" s="41" t="str">
        <f>IF(X1046&lt;&gt;"","Height in centimeters: "&amp;X1046&amp;".","")</f>
        <v/>
      </c>
      <c r="CH1046" s="41" t="str">
        <f>IF(Y1046&lt;&gt;"",Y1046&amp;".","")</f>
        <v/>
      </c>
      <c r="CI1046" s="41" t="str">
        <f t="shared" si="182"/>
        <v/>
      </c>
      <c r="CJ1046" t="str">
        <f t="shared" si="183"/>
        <v/>
      </c>
      <c r="CK1046" s="41" t="str">
        <f>IF(T1046&lt;&gt;"","''habit'':"&amp;"''"&amp;T1046&amp;"'',","")</f>
        <v/>
      </c>
      <c r="CL1046" s="41" t="str">
        <f>IF(U1046&lt;&gt;"","''life cycle habit'':"&amp;"''"&amp;U1046&amp;"'',","")</f>
        <v/>
      </c>
      <c r="CM1046" s="41" t="str">
        <f>IF(V1046&lt;&gt;"","''graminoidHabit'':"&amp;"''"&amp;V1046&amp;"'',","")</f>
        <v/>
      </c>
      <c r="CN1046" s="41" t="str">
        <f>IF(W1046&lt;&gt;"","''flower color'':"&amp;"''"&amp;W1046&amp;"'',","")</f>
        <v/>
      </c>
      <c r="CO1046" s="41" t="str">
        <f>IF(X1046&lt;&gt;"","''heightInCentimeters'':"&amp;X1046&amp;",","")</f>
        <v/>
      </c>
      <c r="CP1046" s="41" t="str">
        <f>IF(Y1046&lt;&gt;"",Y1046,"")</f>
        <v/>
      </c>
      <c r="CQ1046" s="41" t="str">
        <f t="shared" si="184"/>
        <v/>
      </c>
      <c r="CR1046" s="42" t="str">
        <f t="shared" si="185"/>
        <v/>
      </c>
      <c r="CS1046" t="str">
        <f t="shared" si="186"/>
        <v/>
      </c>
      <c r="CT1046" t="str">
        <f>IF(L1046="Y","tissue","")</f>
        <v/>
      </c>
      <c r="CU1046" t="str">
        <f>IF(L1046="Y","in collection","")</f>
        <v/>
      </c>
      <c r="CV1046" t="str">
        <f>IF(L1046="Y","dessicated","")</f>
        <v/>
      </c>
    </row>
    <row r="1047" spans="1:100" ht="16.5" x14ac:dyDescent="0.3">
      <c r="A1047" s="7"/>
      <c r="B1047" s="19"/>
      <c r="C1047" s="19"/>
      <c r="D1047" s="19"/>
      <c r="E1047" s="19"/>
      <c r="F1047" s="19"/>
      <c r="G1047" s="10"/>
      <c r="H1047" s="14"/>
      <c r="I1047" s="19"/>
      <c r="J1047" s="19"/>
      <c r="K1047" s="10"/>
      <c r="L1047" s="19"/>
      <c r="M1047" s="19"/>
      <c r="N1047" s="19"/>
      <c r="O1047" s="19"/>
      <c r="P1047" s="19"/>
      <c r="Q1047" s="24"/>
      <c r="R1047" s="14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19"/>
      <c r="AH1047" s="19"/>
      <c r="AI1047" s="19"/>
      <c r="AJ1047" s="19"/>
      <c r="AK1047" s="29"/>
      <c r="AL1047" s="29"/>
      <c r="AM1047" s="7"/>
      <c r="AN1047" s="7"/>
      <c r="AO1047" s="7"/>
      <c r="AP1047" s="19"/>
      <c r="AQ1047" s="19"/>
      <c r="AR1047" s="19"/>
      <c r="AS1047" s="14"/>
      <c r="AT1047" s="19"/>
      <c r="AU1047" s="19"/>
      <c r="AV1047" s="19"/>
      <c r="AW1047" s="14"/>
      <c r="AX1047" s="19"/>
      <c r="AY1047" s="19"/>
      <c r="AZ1047" s="19"/>
      <c r="BA1047" s="19"/>
      <c r="BB1047" s="19"/>
      <c r="BC1047" s="19"/>
      <c r="BD1047" s="19"/>
      <c r="BE1047" s="19"/>
      <c r="BF1047" s="14"/>
      <c r="BG1047" s="35" t="str">
        <f>IF(BB1047&lt;&gt;"","&lt;a href='https://www.inaturalist.org/observations/"&amp;BB1047&amp;" 'target='_blank' style='color: blue'&gt;iNaturalist Record: "&amp;BB1047&amp;"&lt;/a&gt; ","")</f>
        <v/>
      </c>
      <c r="BH1047" s="36" t="str">
        <f>IF(AT1047&lt;&gt;"",AT1047&amp;". ","")</f>
        <v/>
      </c>
      <c r="BI1047" s="36" t="str">
        <f>IF(AV1047&lt;&gt;"","Land use/disturbance history: "&amp;AV1047&amp;". ","")</f>
        <v/>
      </c>
      <c r="BJ1047" s="36" t="str">
        <f>IF(AW1047&lt;&gt;"","Slope in degrees: "&amp;AW1047&amp;". ","")</f>
        <v/>
      </c>
      <c r="BK1047" s="36" t="str">
        <f>IF(AX1047&lt;&gt;"","Slope aspect: "&amp;AX1047&amp;". ","")</f>
        <v/>
      </c>
      <c r="BL1047" s="36" t="str">
        <f>IF(AY1047&lt;&gt;"","Soil description: "&amp;AY1047&amp;". ","")</f>
        <v/>
      </c>
      <c r="BM1047" s="36" t="str">
        <f>IF(BA1047&lt;&gt;"","Terrain: "&amp;BA1047&amp;". ","")</f>
        <v/>
      </c>
      <c r="BN1047" s="36" t="str">
        <f t="shared" si="176"/>
        <v/>
      </c>
      <c r="BO1047" t="str">
        <f t="shared" si="177"/>
        <v/>
      </c>
      <c r="BP1047" t="str">
        <f>IF(BD1047&lt;&gt;"","Permit: "&amp;BD1047,"")</f>
        <v/>
      </c>
      <c r="BQ1047" s="41" t="str">
        <f>IF(AA1047="Abundant","Estimated frequency within viewshed: Abundant (&gt;500).",IF(AA1047="Common","Estimated frequency within viewshed: Common (101-500).",IF(AA1047="Frequent","Estimated frequency within viewshed: Frequent (11-100).",IF(AA1047="Occasional","Estimated frequency within viewshed: Occasional (6-10).",IF(AA1047="Rare","Estimated frequency within viewshed: Rare (1-5).","")))))</f>
        <v/>
      </c>
      <c r="BR1047" s="41" t="str">
        <f>IF(B1047&lt;&gt;"",B1047&amp;". ","")</f>
        <v/>
      </c>
      <c r="BS1047" s="41" t="str">
        <f>IF(M1047="Same individual","Tissue sample collected.",IF(M1047="Same population","Tissue sample collected from another individual in the same population.",""))</f>
        <v/>
      </c>
      <c r="BT1047" s="41" t="str">
        <f>IF(R1047&lt;&gt;"","Seed sample collected from "&amp;R1047&amp;" plants within the same population.","")</f>
        <v/>
      </c>
      <c r="BU1047" s="41" t="str">
        <f>IF(AB1047&lt;&gt;"",AB1047&amp;". ","")</f>
        <v/>
      </c>
      <c r="BV1047" s="41" t="str">
        <f>IF(AE1047&lt;&gt;"","Landowner: "&amp;AE1047&amp;".","")</f>
        <v/>
      </c>
      <c r="BW1047" s="41" t="str">
        <f>IF(AF1047&lt;&gt;"","Element Occurrence ID: "&amp;AF1047&amp;".","")</f>
        <v/>
      </c>
      <c r="BX1047" s="41" t="str">
        <f t="shared" si="178"/>
        <v/>
      </c>
      <c r="BY1047" t="str">
        <f t="shared" si="179"/>
        <v/>
      </c>
      <c r="BZ1047" s="41" t="str">
        <f t="shared" si="180"/>
        <v/>
      </c>
      <c r="CA1047" t="str">
        <f t="shared" si="181"/>
        <v/>
      </c>
      <c r="CB1047" s="41" t="str">
        <f>IF(AU1047&lt;&gt;"","Area immediately surrounding specimen: "&amp;AU1047&amp;".","")</f>
        <v/>
      </c>
      <c r="CC1047" s="41" t="str">
        <f>IF(T1047&lt;&gt;"","Habit: "&amp;T1047&amp;".","")</f>
        <v/>
      </c>
      <c r="CD1047" s="41" t="str">
        <f>IF(U1047&lt;&gt;"","Life history habit: "&amp;U1047&amp;".","")</f>
        <v/>
      </c>
      <c r="CE1047" s="41" t="str">
        <f>IF(V1047&lt;&gt;"","Graminoid habit: "&amp;V1047&amp;".","")</f>
        <v/>
      </c>
      <c r="CF1047" s="41" t="str">
        <f>IF(W1047&lt;&gt;"","Flower color: "&amp;W1047&amp;".","")</f>
        <v/>
      </c>
      <c r="CG1047" s="41" t="str">
        <f>IF(X1047&lt;&gt;"","Height in centimeters: "&amp;X1047&amp;".","")</f>
        <v/>
      </c>
      <c r="CH1047" s="41" t="str">
        <f>IF(Y1047&lt;&gt;"",Y1047&amp;".","")</f>
        <v/>
      </c>
      <c r="CI1047" s="41" t="str">
        <f t="shared" si="182"/>
        <v/>
      </c>
      <c r="CJ1047" t="str">
        <f t="shared" si="183"/>
        <v/>
      </c>
      <c r="CK1047" s="41" t="str">
        <f>IF(T1047&lt;&gt;"","''habit'':"&amp;"''"&amp;T1047&amp;"'',","")</f>
        <v/>
      </c>
      <c r="CL1047" s="41" t="str">
        <f>IF(U1047&lt;&gt;"","''life cycle habit'':"&amp;"''"&amp;U1047&amp;"'',","")</f>
        <v/>
      </c>
      <c r="CM1047" s="41" t="str">
        <f>IF(V1047&lt;&gt;"","''graminoidHabit'':"&amp;"''"&amp;V1047&amp;"'',","")</f>
        <v/>
      </c>
      <c r="CN1047" s="41" t="str">
        <f>IF(W1047&lt;&gt;"","''flower color'':"&amp;"''"&amp;W1047&amp;"'',","")</f>
        <v/>
      </c>
      <c r="CO1047" s="41" t="str">
        <f>IF(X1047&lt;&gt;"","''heightInCentimeters'':"&amp;X1047&amp;",","")</f>
        <v/>
      </c>
      <c r="CP1047" s="41" t="str">
        <f>IF(Y1047&lt;&gt;"",Y1047,"")</f>
        <v/>
      </c>
      <c r="CQ1047" s="41" t="str">
        <f t="shared" si="184"/>
        <v/>
      </c>
      <c r="CR1047" s="42" t="str">
        <f t="shared" si="185"/>
        <v/>
      </c>
      <c r="CS1047" t="str">
        <f t="shared" si="186"/>
        <v/>
      </c>
      <c r="CT1047" t="str">
        <f>IF(L1047="Y","tissue","")</f>
        <v/>
      </c>
      <c r="CU1047" t="str">
        <f>IF(L1047="Y","in collection","")</f>
        <v/>
      </c>
      <c r="CV1047" t="str">
        <f>IF(L1047="Y","dessicated","")</f>
        <v/>
      </c>
    </row>
    <row r="1048" spans="1:100" ht="16.5" x14ac:dyDescent="0.3">
      <c r="A1048" s="7"/>
      <c r="B1048" s="19"/>
      <c r="C1048" s="19"/>
      <c r="D1048" s="19"/>
      <c r="E1048" s="19"/>
      <c r="F1048" s="19"/>
      <c r="G1048" s="10"/>
      <c r="H1048" s="14"/>
      <c r="I1048" s="19"/>
      <c r="J1048" s="19"/>
      <c r="K1048" s="10"/>
      <c r="L1048" s="19"/>
      <c r="M1048" s="19"/>
      <c r="N1048" s="19"/>
      <c r="O1048" s="19"/>
      <c r="P1048" s="19"/>
      <c r="Q1048" s="24"/>
      <c r="R1048" s="14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19"/>
      <c r="AH1048" s="19"/>
      <c r="AI1048" s="19"/>
      <c r="AJ1048" s="19"/>
      <c r="AK1048" s="29"/>
      <c r="AL1048" s="29"/>
      <c r="AM1048" s="7"/>
      <c r="AN1048" s="7"/>
      <c r="AO1048" s="7"/>
      <c r="AP1048" s="19"/>
      <c r="AQ1048" s="19"/>
      <c r="AR1048" s="19"/>
      <c r="AS1048" s="14"/>
      <c r="AT1048" s="19"/>
      <c r="AU1048" s="19"/>
      <c r="AV1048" s="19"/>
      <c r="AW1048" s="14"/>
      <c r="AX1048" s="19"/>
      <c r="AY1048" s="19"/>
      <c r="AZ1048" s="19"/>
      <c r="BA1048" s="19"/>
      <c r="BB1048" s="19"/>
      <c r="BC1048" s="19"/>
      <c r="BD1048" s="19"/>
      <c r="BE1048" s="19"/>
      <c r="BF1048" s="14"/>
      <c r="BG1048" s="35" t="str">
        <f>IF(BB1048&lt;&gt;"","&lt;a href='https://www.inaturalist.org/observations/"&amp;BB1048&amp;" 'target='_blank' style='color: blue'&gt;iNaturalist Record: "&amp;BB1048&amp;"&lt;/a&gt; ","")</f>
        <v/>
      </c>
      <c r="BH1048" s="36" t="str">
        <f>IF(AT1048&lt;&gt;"",AT1048&amp;". ","")</f>
        <v/>
      </c>
      <c r="BI1048" s="36" t="str">
        <f>IF(AV1048&lt;&gt;"","Land use/disturbance history: "&amp;AV1048&amp;". ","")</f>
        <v/>
      </c>
      <c r="BJ1048" s="36" t="str">
        <f>IF(AW1048&lt;&gt;"","Slope in degrees: "&amp;AW1048&amp;". ","")</f>
        <v/>
      </c>
      <c r="BK1048" s="36" t="str">
        <f>IF(AX1048&lt;&gt;"","Slope aspect: "&amp;AX1048&amp;". ","")</f>
        <v/>
      </c>
      <c r="BL1048" s="36" t="str">
        <f>IF(AY1048&lt;&gt;"","Soil description: "&amp;AY1048&amp;". ","")</f>
        <v/>
      </c>
      <c r="BM1048" s="36" t="str">
        <f>IF(BA1048&lt;&gt;"","Terrain: "&amp;BA1048&amp;". ","")</f>
        <v/>
      </c>
      <c r="BN1048" s="36" t="str">
        <f t="shared" si="176"/>
        <v/>
      </c>
      <c r="BO1048" t="str">
        <f t="shared" si="177"/>
        <v/>
      </c>
      <c r="BP1048" t="str">
        <f>IF(BD1048&lt;&gt;"","Permit: "&amp;BD1048,"")</f>
        <v/>
      </c>
      <c r="BQ1048" s="41" t="str">
        <f>IF(AA1048="Abundant","Estimated frequency within viewshed: Abundant (&gt;500).",IF(AA1048="Common","Estimated frequency within viewshed: Common (101-500).",IF(AA1048="Frequent","Estimated frequency within viewshed: Frequent (11-100).",IF(AA1048="Occasional","Estimated frequency within viewshed: Occasional (6-10).",IF(AA1048="Rare","Estimated frequency within viewshed: Rare (1-5).","")))))</f>
        <v/>
      </c>
      <c r="BR1048" s="41" t="str">
        <f>IF(B1048&lt;&gt;"",B1048&amp;". ","")</f>
        <v/>
      </c>
      <c r="BS1048" s="41" t="str">
        <f>IF(M1048="Same individual","Tissue sample collected.",IF(M1048="Same population","Tissue sample collected from another individual in the same population.",""))</f>
        <v/>
      </c>
      <c r="BT1048" s="41" t="str">
        <f>IF(R1048&lt;&gt;"","Seed sample collected from "&amp;R1048&amp;" plants within the same population.","")</f>
        <v/>
      </c>
      <c r="BU1048" s="41" t="str">
        <f>IF(AB1048&lt;&gt;"",AB1048&amp;". ","")</f>
        <v/>
      </c>
      <c r="BV1048" s="41" t="str">
        <f>IF(AE1048&lt;&gt;"","Landowner: "&amp;AE1048&amp;".","")</f>
        <v/>
      </c>
      <c r="BW1048" s="41" t="str">
        <f>IF(AF1048&lt;&gt;"","Element Occurrence ID: "&amp;AF1048&amp;".","")</f>
        <v/>
      </c>
      <c r="BX1048" s="41" t="str">
        <f t="shared" si="178"/>
        <v/>
      </c>
      <c r="BY1048" t="str">
        <f t="shared" si="179"/>
        <v/>
      </c>
      <c r="BZ1048" s="41" t="str">
        <f t="shared" si="180"/>
        <v/>
      </c>
      <c r="CA1048" t="str">
        <f t="shared" si="181"/>
        <v/>
      </c>
      <c r="CB1048" s="41" t="str">
        <f>IF(AU1048&lt;&gt;"","Area immediately surrounding specimen: "&amp;AU1048&amp;".","")</f>
        <v/>
      </c>
      <c r="CC1048" s="41" t="str">
        <f>IF(T1048&lt;&gt;"","Habit: "&amp;T1048&amp;".","")</f>
        <v/>
      </c>
      <c r="CD1048" s="41" t="str">
        <f>IF(U1048&lt;&gt;"","Life history habit: "&amp;U1048&amp;".","")</f>
        <v/>
      </c>
      <c r="CE1048" s="41" t="str">
        <f>IF(V1048&lt;&gt;"","Graminoid habit: "&amp;V1048&amp;".","")</f>
        <v/>
      </c>
      <c r="CF1048" s="41" t="str">
        <f>IF(W1048&lt;&gt;"","Flower color: "&amp;W1048&amp;".","")</f>
        <v/>
      </c>
      <c r="CG1048" s="41" t="str">
        <f>IF(X1048&lt;&gt;"","Height in centimeters: "&amp;X1048&amp;".","")</f>
        <v/>
      </c>
      <c r="CH1048" s="41" t="str">
        <f>IF(Y1048&lt;&gt;"",Y1048&amp;".","")</f>
        <v/>
      </c>
      <c r="CI1048" s="41" t="str">
        <f t="shared" si="182"/>
        <v/>
      </c>
      <c r="CJ1048" t="str">
        <f t="shared" si="183"/>
        <v/>
      </c>
      <c r="CK1048" s="41" t="str">
        <f>IF(T1048&lt;&gt;"","''habit'':"&amp;"''"&amp;T1048&amp;"'',","")</f>
        <v/>
      </c>
      <c r="CL1048" s="41" t="str">
        <f>IF(U1048&lt;&gt;"","''life cycle habit'':"&amp;"''"&amp;U1048&amp;"'',","")</f>
        <v/>
      </c>
      <c r="CM1048" s="41" t="str">
        <f>IF(V1048&lt;&gt;"","''graminoidHabit'':"&amp;"''"&amp;V1048&amp;"'',","")</f>
        <v/>
      </c>
      <c r="CN1048" s="41" t="str">
        <f>IF(W1048&lt;&gt;"","''flower color'':"&amp;"''"&amp;W1048&amp;"'',","")</f>
        <v/>
      </c>
      <c r="CO1048" s="41" t="str">
        <f>IF(X1048&lt;&gt;"","''heightInCentimeters'':"&amp;X1048&amp;",","")</f>
        <v/>
      </c>
      <c r="CP1048" s="41" t="str">
        <f>IF(Y1048&lt;&gt;"",Y1048,"")</f>
        <v/>
      </c>
      <c r="CQ1048" s="41" t="str">
        <f t="shared" si="184"/>
        <v/>
      </c>
      <c r="CR1048" s="42" t="str">
        <f t="shared" si="185"/>
        <v/>
      </c>
      <c r="CS1048" t="str">
        <f t="shared" si="186"/>
        <v/>
      </c>
      <c r="CT1048" t="str">
        <f>IF(L1048="Y","tissue","")</f>
        <v/>
      </c>
      <c r="CU1048" t="str">
        <f>IF(L1048="Y","in collection","")</f>
        <v/>
      </c>
      <c r="CV1048" t="str">
        <f>IF(L1048="Y","dessicated","")</f>
        <v/>
      </c>
    </row>
    <row r="1049" spans="1:100" ht="16.5" x14ac:dyDescent="0.3">
      <c r="A1049" s="7"/>
      <c r="B1049" s="19"/>
      <c r="C1049" s="19"/>
      <c r="D1049" s="19"/>
      <c r="E1049" s="19"/>
      <c r="F1049" s="19"/>
      <c r="G1049" s="10"/>
      <c r="H1049" s="14"/>
      <c r="I1049" s="19"/>
      <c r="J1049" s="19"/>
      <c r="K1049" s="10"/>
      <c r="L1049" s="19"/>
      <c r="M1049" s="19"/>
      <c r="N1049" s="19"/>
      <c r="O1049" s="19"/>
      <c r="P1049" s="19"/>
      <c r="Q1049" s="24"/>
      <c r="R1049" s="14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19"/>
      <c r="AH1049" s="19"/>
      <c r="AI1049" s="19"/>
      <c r="AJ1049" s="19"/>
      <c r="AK1049" s="29"/>
      <c r="AL1049" s="29"/>
      <c r="AM1049" s="7"/>
      <c r="AN1049" s="7"/>
      <c r="AO1049" s="7"/>
      <c r="AP1049" s="19"/>
      <c r="AQ1049" s="19"/>
      <c r="AR1049" s="19"/>
      <c r="AS1049" s="14"/>
      <c r="AT1049" s="19"/>
      <c r="AU1049" s="19"/>
      <c r="AV1049" s="19"/>
      <c r="AW1049" s="14"/>
      <c r="AX1049" s="19"/>
      <c r="AY1049" s="19"/>
      <c r="AZ1049" s="19"/>
      <c r="BA1049" s="19"/>
      <c r="BB1049" s="19"/>
      <c r="BC1049" s="19"/>
      <c r="BD1049" s="19"/>
      <c r="BE1049" s="19"/>
      <c r="BF1049" s="14"/>
      <c r="BG1049" s="35" t="str">
        <f>IF(BB1049&lt;&gt;"","&lt;a href='https://www.inaturalist.org/observations/"&amp;BB1049&amp;" 'target='_blank' style='color: blue'&gt;iNaturalist Record: "&amp;BB1049&amp;"&lt;/a&gt; ","")</f>
        <v/>
      </c>
      <c r="BH1049" s="36" t="str">
        <f>IF(AT1049&lt;&gt;"",AT1049&amp;". ","")</f>
        <v/>
      </c>
      <c r="BI1049" s="36" t="str">
        <f>IF(AV1049&lt;&gt;"","Land use/disturbance history: "&amp;AV1049&amp;". ","")</f>
        <v/>
      </c>
      <c r="BJ1049" s="36" t="str">
        <f>IF(AW1049&lt;&gt;"","Slope in degrees: "&amp;AW1049&amp;". ","")</f>
        <v/>
      </c>
      <c r="BK1049" s="36" t="str">
        <f>IF(AX1049&lt;&gt;"","Slope aspect: "&amp;AX1049&amp;". ","")</f>
        <v/>
      </c>
      <c r="BL1049" s="36" t="str">
        <f>IF(AY1049&lt;&gt;"","Soil description: "&amp;AY1049&amp;". ","")</f>
        <v/>
      </c>
      <c r="BM1049" s="36" t="str">
        <f>IF(BA1049&lt;&gt;"","Terrain: "&amp;BA1049&amp;". ","")</f>
        <v/>
      </c>
      <c r="BN1049" s="36" t="str">
        <f t="shared" si="176"/>
        <v/>
      </c>
      <c r="BO1049" t="str">
        <f t="shared" si="177"/>
        <v/>
      </c>
      <c r="BP1049" t="str">
        <f>IF(BD1049&lt;&gt;"","Permit: "&amp;BD1049,"")</f>
        <v/>
      </c>
      <c r="BQ1049" s="41" t="str">
        <f>IF(AA1049="Abundant","Estimated frequency within viewshed: Abundant (&gt;500).",IF(AA1049="Common","Estimated frequency within viewshed: Common (101-500).",IF(AA1049="Frequent","Estimated frequency within viewshed: Frequent (11-100).",IF(AA1049="Occasional","Estimated frequency within viewshed: Occasional (6-10).",IF(AA1049="Rare","Estimated frequency within viewshed: Rare (1-5).","")))))</f>
        <v/>
      </c>
      <c r="BR1049" s="41" t="str">
        <f>IF(B1049&lt;&gt;"",B1049&amp;". ","")</f>
        <v/>
      </c>
      <c r="BS1049" s="41" t="str">
        <f>IF(M1049="Same individual","Tissue sample collected.",IF(M1049="Same population","Tissue sample collected from another individual in the same population.",""))</f>
        <v/>
      </c>
      <c r="BT1049" s="41" t="str">
        <f>IF(R1049&lt;&gt;"","Seed sample collected from "&amp;R1049&amp;" plants within the same population.","")</f>
        <v/>
      </c>
      <c r="BU1049" s="41" t="str">
        <f>IF(AB1049&lt;&gt;"",AB1049&amp;". ","")</f>
        <v/>
      </c>
      <c r="BV1049" s="41" t="str">
        <f>IF(AE1049&lt;&gt;"","Landowner: "&amp;AE1049&amp;".","")</f>
        <v/>
      </c>
      <c r="BW1049" s="41" t="str">
        <f>IF(AF1049&lt;&gt;"","Element Occurrence ID: "&amp;AF1049&amp;".","")</f>
        <v/>
      </c>
      <c r="BX1049" s="41" t="str">
        <f t="shared" si="178"/>
        <v/>
      </c>
      <c r="BY1049" t="str">
        <f t="shared" si="179"/>
        <v/>
      </c>
      <c r="BZ1049" s="41" t="str">
        <f t="shared" si="180"/>
        <v/>
      </c>
      <c r="CA1049" t="str">
        <f t="shared" si="181"/>
        <v/>
      </c>
      <c r="CB1049" s="41" t="str">
        <f>IF(AU1049&lt;&gt;"","Area immediately surrounding specimen: "&amp;AU1049&amp;".","")</f>
        <v/>
      </c>
      <c r="CC1049" s="41" t="str">
        <f>IF(T1049&lt;&gt;"","Habit: "&amp;T1049&amp;".","")</f>
        <v/>
      </c>
      <c r="CD1049" s="41" t="str">
        <f>IF(U1049&lt;&gt;"","Life history habit: "&amp;U1049&amp;".","")</f>
        <v/>
      </c>
      <c r="CE1049" s="41" t="str">
        <f>IF(V1049&lt;&gt;"","Graminoid habit: "&amp;V1049&amp;".","")</f>
        <v/>
      </c>
      <c r="CF1049" s="41" t="str">
        <f>IF(W1049&lt;&gt;"","Flower color: "&amp;W1049&amp;".","")</f>
        <v/>
      </c>
      <c r="CG1049" s="41" t="str">
        <f>IF(X1049&lt;&gt;"","Height in centimeters: "&amp;X1049&amp;".","")</f>
        <v/>
      </c>
      <c r="CH1049" s="41" t="str">
        <f>IF(Y1049&lt;&gt;"",Y1049&amp;".","")</f>
        <v/>
      </c>
      <c r="CI1049" s="41" t="str">
        <f t="shared" si="182"/>
        <v/>
      </c>
      <c r="CJ1049" t="str">
        <f t="shared" si="183"/>
        <v/>
      </c>
      <c r="CK1049" s="41" t="str">
        <f>IF(T1049&lt;&gt;"","''habit'':"&amp;"''"&amp;T1049&amp;"'',","")</f>
        <v/>
      </c>
      <c r="CL1049" s="41" t="str">
        <f>IF(U1049&lt;&gt;"","''life cycle habit'':"&amp;"''"&amp;U1049&amp;"'',","")</f>
        <v/>
      </c>
      <c r="CM1049" s="41" t="str">
        <f>IF(V1049&lt;&gt;"","''graminoidHabit'':"&amp;"''"&amp;V1049&amp;"'',","")</f>
        <v/>
      </c>
      <c r="CN1049" s="41" t="str">
        <f>IF(W1049&lt;&gt;"","''flower color'':"&amp;"''"&amp;W1049&amp;"'',","")</f>
        <v/>
      </c>
      <c r="CO1049" s="41" t="str">
        <f>IF(X1049&lt;&gt;"","''heightInCentimeters'':"&amp;X1049&amp;",","")</f>
        <v/>
      </c>
      <c r="CP1049" s="41" t="str">
        <f>IF(Y1049&lt;&gt;"",Y1049,"")</f>
        <v/>
      </c>
      <c r="CQ1049" s="41" t="str">
        <f t="shared" si="184"/>
        <v/>
      </c>
      <c r="CR1049" s="42" t="str">
        <f t="shared" si="185"/>
        <v/>
      </c>
      <c r="CS1049" t="str">
        <f t="shared" si="186"/>
        <v/>
      </c>
      <c r="CT1049" t="str">
        <f>IF(L1049="Y","tissue","")</f>
        <v/>
      </c>
      <c r="CU1049" t="str">
        <f>IF(L1049="Y","in collection","")</f>
        <v/>
      </c>
      <c r="CV1049" t="str">
        <f>IF(L1049="Y","dessicated","")</f>
        <v/>
      </c>
    </row>
    <row r="1050" spans="1:100" ht="16.5" x14ac:dyDescent="0.3">
      <c r="A1050" s="7"/>
      <c r="B1050" s="19"/>
      <c r="C1050" s="19"/>
      <c r="D1050" s="19"/>
      <c r="E1050" s="19"/>
      <c r="F1050" s="19"/>
      <c r="G1050" s="10"/>
      <c r="H1050" s="14"/>
      <c r="I1050" s="19"/>
      <c r="J1050" s="19"/>
      <c r="K1050" s="10"/>
      <c r="L1050" s="19"/>
      <c r="M1050" s="19"/>
      <c r="N1050" s="19"/>
      <c r="O1050" s="19"/>
      <c r="P1050" s="19"/>
      <c r="Q1050" s="24"/>
      <c r="R1050" s="14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29"/>
      <c r="AL1050" s="29"/>
      <c r="AM1050" s="7"/>
      <c r="AN1050" s="7"/>
      <c r="AO1050" s="7"/>
      <c r="AP1050" s="19"/>
      <c r="AQ1050" s="19"/>
      <c r="AR1050" s="19"/>
      <c r="AS1050" s="14"/>
      <c r="AT1050" s="19"/>
      <c r="AU1050" s="19"/>
      <c r="AV1050" s="19"/>
      <c r="AW1050" s="14"/>
      <c r="AX1050" s="19"/>
      <c r="AY1050" s="19"/>
      <c r="AZ1050" s="19"/>
      <c r="BA1050" s="19"/>
      <c r="BB1050" s="19"/>
      <c r="BC1050" s="19"/>
      <c r="BD1050" s="19"/>
      <c r="BE1050" s="19"/>
      <c r="BF1050" s="14"/>
      <c r="BG1050" s="35" t="str">
        <f>IF(BB1050&lt;&gt;"","&lt;a href='https://www.inaturalist.org/observations/"&amp;BB1050&amp;" 'target='_blank' style='color: blue'&gt;iNaturalist Record: "&amp;BB1050&amp;"&lt;/a&gt; ","")</f>
        <v/>
      </c>
      <c r="BH1050" s="36" t="str">
        <f>IF(AT1050&lt;&gt;"",AT1050&amp;". ","")</f>
        <v/>
      </c>
      <c r="BI1050" s="36" t="str">
        <f>IF(AV1050&lt;&gt;"","Land use/disturbance history: "&amp;AV1050&amp;". ","")</f>
        <v/>
      </c>
      <c r="BJ1050" s="36" t="str">
        <f>IF(AW1050&lt;&gt;"","Slope in degrees: "&amp;AW1050&amp;". ","")</f>
        <v/>
      </c>
      <c r="BK1050" s="36" t="str">
        <f>IF(AX1050&lt;&gt;"","Slope aspect: "&amp;AX1050&amp;". ","")</f>
        <v/>
      </c>
      <c r="BL1050" s="36" t="str">
        <f>IF(AY1050&lt;&gt;"","Soil description: "&amp;AY1050&amp;". ","")</f>
        <v/>
      </c>
      <c r="BM1050" s="36" t="str">
        <f>IF(BA1050&lt;&gt;"","Terrain: "&amp;BA1050&amp;". ","")</f>
        <v/>
      </c>
      <c r="BN1050" s="36" t="str">
        <f t="shared" si="176"/>
        <v/>
      </c>
      <c r="BO1050" t="str">
        <f t="shared" si="177"/>
        <v/>
      </c>
      <c r="BP1050" t="str">
        <f>IF(BD1050&lt;&gt;"","Permit: "&amp;BD1050,"")</f>
        <v/>
      </c>
      <c r="BQ1050" s="41" t="str">
        <f>IF(AA1050="Abundant","Estimated frequency within viewshed: Abundant (&gt;500).",IF(AA1050="Common","Estimated frequency within viewshed: Common (101-500).",IF(AA1050="Frequent","Estimated frequency within viewshed: Frequent (11-100).",IF(AA1050="Occasional","Estimated frequency within viewshed: Occasional (6-10).",IF(AA1050="Rare","Estimated frequency within viewshed: Rare (1-5).","")))))</f>
        <v/>
      </c>
      <c r="BR1050" s="41" t="str">
        <f>IF(B1050&lt;&gt;"",B1050&amp;". ","")</f>
        <v/>
      </c>
      <c r="BS1050" s="41" t="str">
        <f>IF(M1050="Same individual","Tissue sample collected.",IF(M1050="Same population","Tissue sample collected from another individual in the same population.",""))</f>
        <v/>
      </c>
      <c r="BT1050" s="41" t="str">
        <f>IF(R1050&lt;&gt;"","Seed sample collected from "&amp;R1050&amp;" plants within the same population.","")</f>
        <v/>
      </c>
      <c r="BU1050" s="41" t="str">
        <f>IF(AB1050&lt;&gt;"",AB1050&amp;". ","")</f>
        <v/>
      </c>
      <c r="BV1050" s="41" t="str">
        <f>IF(AE1050&lt;&gt;"","Landowner: "&amp;AE1050&amp;".","")</f>
        <v/>
      </c>
      <c r="BW1050" s="41" t="str">
        <f>IF(AF1050&lt;&gt;"","Element Occurrence ID: "&amp;AF1050&amp;".","")</f>
        <v/>
      </c>
      <c r="BX1050" s="41" t="str">
        <f t="shared" si="178"/>
        <v/>
      </c>
      <c r="BY1050" t="str">
        <f t="shared" si="179"/>
        <v/>
      </c>
      <c r="BZ1050" s="41" t="str">
        <f t="shared" si="180"/>
        <v/>
      </c>
      <c r="CA1050" t="str">
        <f t="shared" si="181"/>
        <v/>
      </c>
      <c r="CB1050" s="41" t="str">
        <f>IF(AU1050&lt;&gt;"","Area immediately surrounding specimen: "&amp;AU1050&amp;".","")</f>
        <v/>
      </c>
      <c r="CC1050" s="41" t="str">
        <f>IF(T1050&lt;&gt;"","Habit: "&amp;T1050&amp;".","")</f>
        <v/>
      </c>
      <c r="CD1050" s="41" t="str">
        <f>IF(U1050&lt;&gt;"","Life history habit: "&amp;U1050&amp;".","")</f>
        <v/>
      </c>
      <c r="CE1050" s="41" t="str">
        <f>IF(V1050&lt;&gt;"","Graminoid habit: "&amp;V1050&amp;".","")</f>
        <v/>
      </c>
      <c r="CF1050" s="41" t="str">
        <f>IF(W1050&lt;&gt;"","Flower color: "&amp;W1050&amp;".","")</f>
        <v/>
      </c>
      <c r="CG1050" s="41" t="str">
        <f>IF(X1050&lt;&gt;"","Height in centimeters: "&amp;X1050&amp;".","")</f>
        <v/>
      </c>
      <c r="CH1050" s="41" t="str">
        <f>IF(Y1050&lt;&gt;"",Y1050&amp;".","")</f>
        <v/>
      </c>
      <c r="CI1050" s="41" t="str">
        <f t="shared" si="182"/>
        <v/>
      </c>
      <c r="CJ1050" t="str">
        <f t="shared" si="183"/>
        <v/>
      </c>
      <c r="CK1050" s="41" t="str">
        <f>IF(T1050&lt;&gt;"","''habit'':"&amp;"''"&amp;T1050&amp;"'',","")</f>
        <v/>
      </c>
      <c r="CL1050" s="41" t="str">
        <f>IF(U1050&lt;&gt;"","''life cycle habit'':"&amp;"''"&amp;U1050&amp;"'',","")</f>
        <v/>
      </c>
      <c r="CM1050" s="41" t="str">
        <f>IF(V1050&lt;&gt;"","''graminoidHabit'':"&amp;"''"&amp;V1050&amp;"'',","")</f>
        <v/>
      </c>
      <c r="CN1050" s="41" t="str">
        <f>IF(W1050&lt;&gt;"","''flower color'':"&amp;"''"&amp;W1050&amp;"'',","")</f>
        <v/>
      </c>
      <c r="CO1050" s="41" t="str">
        <f>IF(X1050&lt;&gt;"","''heightInCentimeters'':"&amp;X1050&amp;",","")</f>
        <v/>
      </c>
      <c r="CP1050" s="41" t="str">
        <f>IF(Y1050&lt;&gt;"",Y1050,"")</f>
        <v/>
      </c>
      <c r="CQ1050" s="41" t="str">
        <f t="shared" si="184"/>
        <v/>
      </c>
      <c r="CR1050" s="42" t="str">
        <f t="shared" si="185"/>
        <v/>
      </c>
      <c r="CS1050" t="str">
        <f t="shared" si="186"/>
        <v/>
      </c>
      <c r="CT1050" t="str">
        <f>IF(L1050="Y","tissue","")</f>
        <v/>
      </c>
      <c r="CU1050" t="str">
        <f>IF(L1050="Y","in collection","")</f>
        <v/>
      </c>
      <c r="CV1050" t="str">
        <f>IF(L1050="Y","dessicated","")</f>
        <v/>
      </c>
    </row>
    <row r="1051" spans="1:100" ht="16.5" x14ac:dyDescent="0.3">
      <c r="A1051" s="7"/>
      <c r="B1051" s="19"/>
      <c r="C1051" s="19"/>
      <c r="D1051" s="19"/>
      <c r="E1051" s="19"/>
      <c r="F1051" s="19"/>
      <c r="G1051" s="10"/>
      <c r="H1051" s="14"/>
      <c r="I1051" s="19"/>
      <c r="J1051" s="19"/>
      <c r="K1051" s="10"/>
      <c r="L1051" s="19"/>
      <c r="M1051" s="19"/>
      <c r="N1051" s="19"/>
      <c r="O1051" s="19"/>
      <c r="P1051" s="19"/>
      <c r="Q1051" s="24"/>
      <c r="R1051" s="14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29"/>
      <c r="AL1051" s="29"/>
      <c r="AM1051" s="7"/>
      <c r="AN1051" s="7"/>
      <c r="AO1051" s="7"/>
      <c r="AP1051" s="19"/>
      <c r="AQ1051" s="19"/>
      <c r="AR1051" s="19"/>
      <c r="AS1051" s="14"/>
      <c r="AT1051" s="19"/>
      <c r="AU1051" s="19"/>
      <c r="AV1051" s="19"/>
      <c r="AW1051" s="14"/>
      <c r="AX1051" s="19"/>
      <c r="AY1051" s="19"/>
      <c r="AZ1051" s="19"/>
      <c r="BA1051" s="19"/>
      <c r="BB1051" s="19"/>
      <c r="BC1051" s="19"/>
      <c r="BD1051" s="19"/>
      <c r="BE1051" s="19"/>
      <c r="BF1051" s="14"/>
      <c r="BG1051" s="35" t="str">
        <f>IF(BB1051&lt;&gt;"","&lt;a href='https://www.inaturalist.org/observations/"&amp;BB1051&amp;" 'target='_blank' style='color: blue'&gt;iNaturalist Record: "&amp;BB1051&amp;"&lt;/a&gt; ","")</f>
        <v/>
      </c>
      <c r="BH1051" s="36" t="str">
        <f>IF(AT1051&lt;&gt;"",AT1051&amp;". ","")</f>
        <v/>
      </c>
      <c r="BI1051" s="36" t="str">
        <f>IF(AV1051&lt;&gt;"","Land use/disturbance history: "&amp;AV1051&amp;". ","")</f>
        <v/>
      </c>
      <c r="BJ1051" s="36" t="str">
        <f>IF(AW1051&lt;&gt;"","Slope in degrees: "&amp;AW1051&amp;". ","")</f>
        <v/>
      </c>
      <c r="BK1051" s="36" t="str">
        <f>IF(AX1051&lt;&gt;"","Slope aspect: "&amp;AX1051&amp;". ","")</f>
        <v/>
      </c>
      <c r="BL1051" s="36" t="str">
        <f>IF(AY1051&lt;&gt;"","Soil description: "&amp;AY1051&amp;". ","")</f>
        <v/>
      </c>
      <c r="BM1051" s="36" t="str">
        <f>IF(BA1051&lt;&gt;"","Terrain: "&amp;BA1051&amp;". ","")</f>
        <v/>
      </c>
      <c r="BN1051" s="36" t="str">
        <f t="shared" si="176"/>
        <v/>
      </c>
      <c r="BO1051" t="str">
        <f t="shared" si="177"/>
        <v/>
      </c>
      <c r="BP1051" t="str">
        <f>IF(BD1051&lt;&gt;"","Permit: "&amp;BD1051,"")</f>
        <v/>
      </c>
      <c r="BQ1051" s="41" t="str">
        <f>IF(AA1051="Abundant","Estimated frequency within viewshed: Abundant (&gt;500).",IF(AA1051="Common","Estimated frequency within viewshed: Common (101-500).",IF(AA1051="Frequent","Estimated frequency within viewshed: Frequent (11-100).",IF(AA1051="Occasional","Estimated frequency within viewshed: Occasional (6-10).",IF(AA1051="Rare","Estimated frequency within viewshed: Rare (1-5).","")))))</f>
        <v/>
      </c>
      <c r="BR1051" s="41" t="str">
        <f>IF(B1051&lt;&gt;"",B1051&amp;". ","")</f>
        <v/>
      </c>
      <c r="BS1051" s="41" t="str">
        <f>IF(M1051="Same individual","Tissue sample collected.",IF(M1051="Same population","Tissue sample collected from another individual in the same population.",""))</f>
        <v/>
      </c>
      <c r="BT1051" s="41" t="str">
        <f>IF(R1051&lt;&gt;"","Seed sample collected from "&amp;R1051&amp;" plants within the same population.","")</f>
        <v/>
      </c>
      <c r="BU1051" s="41" t="str">
        <f>IF(AB1051&lt;&gt;"",AB1051&amp;". ","")</f>
        <v/>
      </c>
      <c r="BV1051" s="41" t="str">
        <f>IF(AE1051&lt;&gt;"","Landowner: "&amp;AE1051&amp;".","")</f>
        <v/>
      </c>
      <c r="BW1051" s="41" t="str">
        <f>IF(AF1051&lt;&gt;"","Element Occurrence ID: "&amp;AF1051&amp;".","")</f>
        <v/>
      </c>
      <c r="BX1051" s="41" t="str">
        <f t="shared" si="178"/>
        <v/>
      </c>
      <c r="BY1051" t="str">
        <f t="shared" si="179"/>
        <v/>
      </c>
      <c r="BZ1051" s="41" t="str">
        <f t="shared" si="180"/>
        <v/>
      </c>
      <c r="CA1051" t="str">
        <f t="shared" si="181"/>
        <v/>
      </c>
      <c r="CB1051" s="41" t="str">
        <f>IF(AU1051&lt;&gt;"","Area immediately surrounding specimen: "&amp;AU1051&amp;".","")</f>
        <v/>
      </c>
      <c r="CC1051" s="41" t="str">
        <f>IF(T1051&lt;&gt;"","Habit: "&amp;T1051&amp;".","")</f>
        <v/>
      </c>
      <c r="CD1051" s="41" t="str">
        <f>IF(U1051&lt;&gt;"","Life history habit: "&amp;U1051&amp;".","")</f>
        <v/>
      </c>
      <c r="CE1051" s="41" t="str">
        <f>IF(V1051&lt;&gt;"","Graminoid habit: "&amp;V1051&amp;".","")</f>
        <v/>
      </c>
      <c r="CF1051" s="41" t="str">
        <f>IF(W1051&lt;&gt;"","Flower color: "&amp;W1051&amp;".","")</f>
        <v/>
      </c>
      <c r="CG1051" s="41" t="str">
        <f>IF(X1051&lt;&gt;"","Height in centimeters: "&amp;X1051&amp;".","")</f>
        <v/>
      </c>
      <c r="CH1051" s="41" t="str">
        <f>IF(Y1051&lt;&gt;"",Y1051&amp;".","")</f>
        <v/>
      </c>
      <c r="CI1051" s="41" t="str">
        <f t="shared" si="182"/>
        <v/>
      </c>
      <c r="CJ1051" t="str">
        <f t="shared" si="183"/>
        <v/>
      </c>
      <c r="CK1051" s="41" t="str">
        <f>IF(T1051&lt;&gt;"","''habit'':"&amp;"''"&amp;T1051&amp;"'',","")</f>
        <v/>
      </c>
      <c r="CL1051" s="41" t="str">
        <f>IF(U1051&lt;&gt;"","''life cycle habit'':"&amp;"''"&amp;U1051&amp;"'',","")</f>
        <v/>
      </c>
      <c r="CM1051" s="41" t="str">
        <f>IF(V1051&lt;&gt;"","''graminoidHabit'':"&amp;"''"&amp;V1051&amp;"'',","")</f>
        <v/>
      </c>
      <c r="CN1051" s="41" t="str">
        <f>IF(W1051&lt;&gt;"","''flower color'':"&amp;"''"&amp;W1051&amp;"'',","")</f>
        <v/>
      </c>
      <c r="CO1051" s="41" t="str">
        <f>IF(X1051&lt;&gt;"","''heightInCentimeters'':"&amp;X1051&amp;",","")</f>
        <v/>
      </c>
      <c r="CP1051" s="41" t="str">
        <f>IF(Y1051&lt;&gt;"",Y1051,"")</f>
        <v/>
      </c>
      <c r="CQ1051" s="41" t="str">
        <f t="shared" si="184"/>
        <v/>
      </c>
      <c r="CR1051" s="42" t="str">
        <f t="shared" si="185"/>
        <v/>
      </c>
      <c r="CS1051" t="str">
        <f t="shared" si="186"/>
        <v/>
      </c>
      <c r="CT1051" t="str">
        <f>IF(L1051="Y","tissue","")</f>
        <v/>
      </c>
      <c r="CU1051" t="str">
        <f>IF(L1051="Y","in collection","")</f>
        <v/>
      </c>
      <c r="CV1051" t="str">
        <f>IF(L1051="Y","dessicated","")</f>
        <v/>
      </c>
    </row>
    <row r="1052" spans="1:100" ht="16.5" x14ac:dyDescent="0.3">
      <c r="A1052" s="7"/>
      <c r="B1052" s="19"/>
      <c r="C1052" s="19"/>
      <c r="D1052" s="19"/>
      <c r="E1052" s="19"/>
      <c r="F1052" s="19"/>
      <c r="G1052" s="10"/>
      <c r="H1052" s="14"/>
      <c r="I1052" s="19"/>
      <c r="J1052" s="19"/>
      <c r="K1052" s="10"/>
      <c r="L1052" s="19"/>
      <c r="M1052" s="19"/>
      <c r="N1052" s="19"/>
      <c r="O1052" s="19"/>
      <c r="P1052" s="19"/>
      <c r="Q1052" s="24"/>
      <c r="R1052" s="14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29"/>
      <c r="AL1052" s="29"/>
      <c r="AM1052" s="7"/>
      <c r="AN1052" s="7"/>
      <c r="AO1052" s="7"/>
      <c r="AP1052" s="19"/>
      <c r="AQ1052" s="19"/>
      <c r="AR1052" s="19"/>
      <c r="AS1052" s="14"/>
      <c r="AT1052" s="19"/>
      <c r="AU1052" s="19"/>
      <c r="AV1052" s="19"/>
      <c r="AW1052" s="14"/>
      <c r="AX1052" s="19"/>
      <c r="AY1052" s="19"/>
      <c r="AZ1052" s="19"/>
      <c r="BA1052" s="19"/>
      <c r="BB1052" s="19"/>
      <c r="BC1052" s="19"/>
      <c r="BD1052" s="19"/>
      <c r="BE1052" s="19"/>
      <c r="BF1052" s="14"/>
      <c r="BG1052" s="35" t="str">
        <f>IF(BB1052&lt;&gt;"","&lt;a href='https://www.inaturalist.org/observations/"&amp;BB1052&amp;" 'target='_blank' style='color: blue'&gt;iNaturalist Record: "&amp;BB1052&amp;"&lt;/a&gt; ","")</f>
        <v/>
      </c>
      <c r="BH1052" s="36" t="str">
        <f>IF(AT1052&lt;&gt;"",AT1052&amp;". ","")</f>
        <v/>
      </c>
      <c r="BI1052" s="36" t="str">
        <f>IF(AV1052&lt;&gt;"","Land use/disturbance history: "&amp;AV1052&amp;". ","")</f>
        <v/>
      </c>
      <c r="BJ1052" s="36" t="str">
        <f>IF(AW1052&lt;&gt;"","Slope in degrees: "&amp;AW1052&amp;". ","")</f>
        <v/>
      </c>
      <c r="BK1052" s="36" t="str">
        <f>IF(AX1052&lt;&gt;"","Slope aspect: "&amp;AX1052&amp;". ","")</f>
        <v/>
      </c>
      <c r="BL1052" s="36" t="str">
        <f>IF(AY1052&lt;&gt;"","Soil description: "&amp;AY1052&amp;". ","")</f>
        <v/>
      </c>
      <c r="BM1052" s="36" t="str">
        <f>IF(BA1052&lt;&gt;"","Terrain: "&amp;BA1052&amp;". ","")</f>
        <v/>
      </c>
      <c r="BN1052" s="36" t="str">
        <f t="shared" si="176"/>
        <v/>
      </c>
      <c r="BO1052" t="str">
        <f t="shared" si="177"/>
        <v/>
      </c>
      <c r="BP1052" t="str">
        <f>IF(BD1052&lt;&gt;"","Permit: "&amp;BD1052,"")</f>
        <v/>
      </c>
      <c r="BQ1052" s="41" t="str">
        <f>IF(AA1052="Abundant","Estimated frequency within viewshed: Abundant (&gt;500).",IF(AA1052="Common","Estimated frequency within viewshed: Common (101-500).",IF(AA1052="Frequent","Estimated frequency within viewshed: Frequent (11-100).",IF(AA1052="Occasional","Estimated frequency within viewshed: Occasional (6-10).",IF(AA1052="Rare","Estimated frequency within viewshed: Rare (1-5).","")))))</f>
        <v/>
      </c>
      <c r="BR1052" s="41" t="str">
        <f>IF(B1052&lt;&gt;"",B1052&amp;". ","")</f>
        <v/>
      </c>
      <c r="BS1052" s="41" t="str">
        <f>IF(M1052="Same individual","Tissue sample collected.",IF(M1052="Same population","Tissue sample collected from another individual in the same population.",""))</f>
        <v/>
      </c>
      <c r="BT1052" s="41" t="str">
        <f>IF(R1052&lt;&gt;"","Seed sample collected from "&amp;R1052&amp;" plants within the same population.","")</f>
        <v/>
      </c>
      <c r="BU1052" s="41" t="str">
        <f>IF(AB1052&lt;&gt;"",AB1052&amp;". ","")</f>
        <v/>
      </c>
      <c r="BV1052" s="41" t="str">
        <f>IF(AE1052&lt;&gt;"","Landowner: "&amp;AE1052&amp;".","")</f>
        <v/>
      </c>
      <c r="BW1052" s="41" t="str">
        <f>IF(AF1052&lt;&gt;"","Element Occurrence ID: "&amp;AF1052&amp;".","")</f>
        <v/>
      </c>
      <c r="BX1052" s="41" t="str">
        <f t="shared" si="178"/>
        <v/>
      </c>
      <c r="BY1052" t="str">
        <f t="shared" si="179"/>
        <v/>
      </c>
      <c r="BZ1052" s="41" t="str">
        <f t="shared" si="180"/>
        <v/>
      </c>
      <c r="CA1052" t="str">
        <f t="shared" si="181"/>
        <v/>
      </c>
      <c r="CB1052" s="41" t="str">
        <f>IF(AU1052&lt;&gt;"","Area immediately surrounding specimen: "&amp;AU1052&amp;".","")</f>
        <v/>
      </c>
      <c r="CC1052" s="41" t="str">
        <f>IF(T1052&lt;&gt;"","Habit: "&amp;T1052&amp;".","")</f>
        <v/>
      </c>
      <c r="CD1052" s="41" t="str">
        <f>IF(U1052&lt;&gt;"","Life history habit: "&amp;U1052&amp;".","")</f>
        <v/>
      </c>
      <c r="CE1052" s="41" t="str">
        <f>IF(V1052&lt;&gt;"","Graminoid habit: "&amp;V1052&amp;".","")</f>
        <v/>
      </c>
      <c r="CF1052" s="41" t="str">
        <f>IF(W1052&lt;&gt;"","Flower color: "&amp;W1052&amp;".","")</f>
        <v/>
      </c>
      <c r="CG1052" s="41" t="str">
        <f>IF(X1052&lt;&gt;"","Height in centimeters: "&amp;X1052&amp;".","")</f>
        <v/>
      </c>
      <c r="CH1052" s="41" t="str">
        <f>IF(Y1052&lt;&gt;"",Y1052&amp;".","")</f>
        <v/>
      </c>
      <c r="CI1052" s="41" t="str">
        <f t="shared" si="182"/>
        <v/>
      </c>
      <c r="CJ1052" t="str">
        <f t="shared" si="183"/>
        <v/>
      </c>
      <c r="CK1052" s="41" t="str">
        <f>IF(T1052&lt;&gt;"","''habit'':"&amp;"''"&amp;T1052&amp;"'',","")</f>
        <v/>
      </c>
      <c r="CL1052" s="41" t="str">
        <f>IF(U1052&lt;&gt;"","''life cycle habit'':"&amp;"''"&amp;U1052&amp;"'',","")</f>
        <v/>
      </c>
      <c r="CM1052" s="41" t="str">
        <f>IF(V1052&lt;&gt;"","''graminoidHabit'':"&amp;"''"&amp;V1052&amp;"'',","")</f>
        <v/>
      </c>
      <c r="CN1052" s="41" t="str">
        <f>IF(W1052&lt;&gt;"","''flower color'':"&amp;"''"&amp;W1052&amp;"'',","")</f>
        <v/>
      </c>
      <c r="CO1052" s="41" t="str">
        <f>IF(X1052&lt;&gt;"","''heightInCentimeters'':"&amp;X1052&amp;",","")</f>
        <v/>
      </c>
      <c r="CP1052" s="41" t="str">
        <f>IF(Y1052&lt;&gt;"",Y1052,"")</f>
        <v/>
      </c>
      <c r="CQ1052" s="41" t="str">
        <f t="shared" si="184"/>
        <v/>
      </c>
      <c r="CR1052" s="42" t="str">
        <f t="shared" si="185"/>
        <v/>
      </c>
      <c r="CS1052" t="str">
        <f t="shared" si="186"/>
        <v/>
      </c>
      <c r="CT1052" t="str">
        <f>IF(L1052="Y","tissue","")</f>
        <v/>
      </c>
      <c r="CU1052" t="str">
        <f>IF(L1052="Y","in collection","")</f>
        <v/>
      </c>
      <c r="CV1052" t="str">
        <f>IF(L1052="Y","dessicated","")</f>
        <v/>
      </c>
    </row>
    <row r="1053" spans="1:100" ht="16.5" x14ac:dyDescent="0.3">
      <c r="A1053" s="7"/>
      <c r="B1053" s="19"/>
      <c r="C1053" s="19"/>
      <c r="D1053" s="19"/>
      <c r="E1053" s="19"/>
      <c r="F1053" s="19"/>
      <c r="G1053" s="10"/>
      <c r="H1053" s="14"/>
      <c r="I1053" s="19"/>
      <c r="J1053" s="19"/>
      <c r="K1053" s="10"/>
      <c r="L1053" s="19"/>
      <c r="M1053" s="19"/>
      <c r="N1053" s="19"/>
      <c r="O1053" s="19"/>
      <c r="P1053" s="19"/>
      <c r="Q1053" s="24"/>
      <c r="R1053" s="14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29"/>
      <c r="AL1053" s="29"/>
      <c r="AM1053" s="7"/>
      <c r="AN1053" s="7"/>
      <c r="AO1053" s="7"/>
      <c r="AP1053" s="19"/>
      <c r="AQ1053" s="19"/>
      <c r="AR1053" s="19"/>
      <c r="AS1053" s="14"/>
      <c r="AT1053" s="19"/>
      <c r="AU1053" s="19"/>
      <c r="AV1053" s="19"/>
      <c r="AW1053" s="14"/>
      <c r="AX1053" s="19"/>
      <c r="AY1053" s="19"/>
      <c r="AZ1053" s="19"/>
      <c r="BA1053" s="19"/>
      <c r="BB1053" s="19"/>
      <c r="BC1053" s="19"/>
      <c r="BD1053" s="19"/>
      <c r="BE1053" s="19"/>
      <c r="BF1053" s="14"/>
      <c r="BG1053" s="35" t="str">
        <f>IF(BB1053&lt;&gt;"","&lt;a href='https://www.inaturalist.org/observations/"&amp;BB1053&amp;" 'target='_blank' style='color: blue'&gt;iNaturalist Record: "&amp;BB1053&amp;"&lt;/a&gt; ","")</f>
        <v/>
      </c>
      <c r="BH1053" s="36" t="str">
        <f>IF(AT1053&lt;&gt;"",AT1053&amp;". ","")</f>
        <v/>
      </c>
      <c r="BI1053" s="36" t="str">
        <f>IF(AV1053&lt;&gt;"","Land use/disturbance history: "&amp;AV1053&amp;". ","")</f>
        <v/>
      </c>
      <c r="BJ1053" s="36" t="str">
        <f>IF(AW1053&lt;&gt;"","Slope in degrees: "&amp;AW1053&amp;". ","")</f>
        <v/>
      </c>
      <c r="BK1053" s="36" t="str">
        <f>IF(AX1053&lt;&gt;"","Slope aspect: "&amp;AX1053&amp;". ","")</f>
        <v/>
      </c>
      <c r="BL1053" s="36" t="str">
        <f>IF(AY1053&lt;&gt;"","Soil description: "&amp;AY1053&amp;". ","")</f>
        <v/>
      </c>
      <c r="BM1053" s="36" t="str">
        <f>IF(BA1053&lt;&gt;"","Terrain: "&amp;BA1053&amp;". ","")</f>
        <v/>
      </c>
      <c r="BN1053" s="36" t="str">
        <f t="shared" si="176"/>
        <v/>
      </c>
      <c r="BO1053" t="str">
        <f t="shared" si="177"/>
        <v/>
      </c>
      <c r="BP1053" t="str">
        <f>IF(BD1053&lt;&gt;"","Permit: "&amp;BD1053,"")</f>
        <v/>
      </c>
      <c r="BQ1053" s="41" t="str">
        <f>IF(AA1053="Abundant","Estimated frequency within viewshed: Abundant (&gt;500).",IF(AA1053="Common","Estimated frequency within viewshed: Common (101-500).",IF(AA1053="Frequent","Estimated frequency within viewshed: Frequent (11-100).",IF(AA1053="Occasional","Estimated frequency within viewshed: Occasional (6-10).",IF(AA1053="Rare","Estimated frequency within viewshed: Rare (1-5).","")))))</f>
        <v/>
      </c>
      <c r="BR1053" s="41" t="str">
        <f>IF(B1053&lt;&gt;"",B1053&amp;". ","")</f>
        <v/>
      </c>
      <c r="BS1053" s="41" t="str">
        <f>IF(M1053="Same individual","Tissue sample collected.",IF(M1053="Same population","Tissue sample collected from another individual in the same population.",""))</f>
        <v/>
      </c>
      <c r="BT1053" s="41" t="str">
        <f>IF(R1053&lt;&gt;"","Seed sample collected from "&amp;R1053&amp;" plants within the same population.","")</f>
        <v/>
      </c>
      <c r="BU1053" s="41" t="str">
        <f>IF(AB1053&lt;&gt;"",AB1053&amp;". ","")</f>
        <v/>
      </c>
      <c r="BV1053" s="41" t="str">
        <f>IF(AE1053&lt;&gt;"","Landowner: "&amp;AE1053&amp;".","")</f>
        <v/>
      </c>
      <c r="BW1053" s="41" t="str">
        <f>IF(AF1053&lt;&gt;"","Element Occurrence ID: "&amp;AF1053&amp;".","")</f>
        <v/>
      </c>
      <c r="BX1053" s="41" t="str">
        <f t="shared" si="178"/>
        <v/>
      </c>
      <c r="BY1053" t="str">
        <f t="shared" si="179"/>
        <v/>
      </c>
      <c r="BZ1053" s="41" t="str">
        <f t="shared" si="180"/>
        <v/>
      </c>
      <c r="CA1053" t="str">
        <f t="shared" si="181"/>
        <v/>
      </c>
      <c r="CB1053" s="41" t="str">
        <f>IF(AU1053&lt;&gt;"","Area immediately surrounding specimen: "&amp;AU1053&amp;".","")</f>
        <v/>
      </c>
      <c r="CC1053" s="41" t="str">
        <f>IF(T1053&lt;&gt;"","Habit: "&amp;T1053&amp;".","")</f>
        <v/>
      </c>
      <c r="CD1053" s="41" t="str">
        <f>IF(U1053&lt;&gt;"","Life history habit: "&amp;U1053&amp;".","")</f>
        <v/>
      </c>
      <c r="CE1053" s="41" t="str">
        <f>IF(V1053&lt;&gt;"","Graminoid habit: "&amp;V1053&amp;".","")</f>
        <v/>
      </c>
      <c r="CF1053" s="41" t="str">
        <f>IF(W1053&lt;&gt;"","Flower color: "&amp;W1053&amp;".","")</f>
        <v/>
      </c>
      <c r="CG1053" s="41" t="str">
        <f>IF(X1053&lt;&gt;"","Height in centimeters: "&amp;X1053&amp;".","")</f>
        <v/>
      </c>
      <c r="CH1053" s="41" t="str">
        <f>IF(Y1053&lt;&gt;"",Y1053&amp;".","")</f>
        <v/>
      </c>
      <c r="CI1053" s="41" t="str">
        <f t="shared" si="182"/>
        <v/>
      </c>
      <c r="CJ1053" t="str">
        <f t="shared" si="183"/>
        <v/>
      </c>
      <c r="CK1053" s="41" t="str">
        <f>IF(T1053&lt;&gt;"","''habit'':"&amp;"''"&amp;T1053&amp;"'',","")</f>
        <v/>
      </c>
      <c r="CL1053" s="41" t="str">
        <f>IF(U1053&lt;&gt;"","''life cycle habit'':"&amp;"''"&amp;U1053&amp;"'',","")</f>
        <v/>
      </c>
      <c r="CM1053" s="41" t="str">
        <f>IF(V1053&lt;&gt;"","''graminoidHabit'':"&amp;"''"&amp;V1053&amp;"'',","")</f>
        <v/>
      </c>
      <c r="CN1053" s="41" t="str">
        <f>IF(W1053&lt;&gt;"","''flower color'':"&amp;"''"&amp;W1053&amp;"'',","")</f>
        <v/>
      </c>
      <c r="CO1053" s="41" t="str">
        <f>IF(X1053&lt;&gt;"","''heightInCentimeters'':"&amp;X1053&amp;",","")</f>
        <v/>
      </c>
      <c r="CP1053" s="41" t="str">
        <f>IF(Y1053&lt;&gt;"",Y1053,"")</f>
        <v/>
      </c>
      <c r="CQ1053" s="41" t="str">
        <f t="shared" si="184"/>
        <v/>
      </c>
      <c r="CR1053" s="42" t="str">
        <f t="shared" si="185"/>
        <v/>
      </c>
      <c r="CS1053" t="str">
        <f t="shared" si="186"/>
        <v/>
      </c>
      <c r="CT1053" t="str">
        <f>IF(L1053="Y","tissue","")</f>
        <v/>
      </c>
      <c r="CU1053" t="str">
        <f>IF(L1053="Y","in collection","")</f>
        <v/>
      </c>
      <c r="CV1053" t="str">
        <f>IF(L1053="Y","dessicated","")</f>
        <v/>
      </c>
    </row>
    <row r="1054" spans="1:100" ht="16.5" x14ac:dyDescent="0.3">
      <c r="A1054" s="7"/>
      <c r="B1054" s="19"/>
      <c r="C1054" s="19"/>
      <c r="D1054" s="19"/>
      <c r="E1054" s="19"/>
      <c r="F1054" s="19"/>
      <c r="G1054" s="10"/>
      <c r="H1054" s="14"/>
      <c r="I1054" s="19"/>
      <c r="J1054" s="19"/>
      <c r="K1054" s="10"/>
      <c r="L1054" s="19"/>
      <c r="M1054" s="19"/>
      <c r="N1054" s="19"/>
      <c r="O1054" s="19"/>
      <c r="P1054" s="19"/>
      <c r="Q1054" s="24"/>
      <c r="R1054" s="14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29"/>
      <c r="AL1054" s="29"/>
      <c r="AM1054" s="7"/>
      <c r="AN1054" s="7"/>
      <c r="AO1054" s="7"/>
      <c r="AP1054" s="19"/>
      <c r="AQ1054" s="19"/>
      <c r="AR1054" s="19"/>
      <c r="AS1054" s="14"/>
      <c r="AT1054" s="19"/>
      <c r="AU1054" s="19"/>
      <c r="AV1054" s="19"/>
      <c r="AW1054" s="14"/>
      <c r="AX1054" s="19"/>
      <c r="AY1054" s="19"/>
      <c r="AZ1054" s="19"/>
      <c r="BA1054" s="19"/>
      <c r="BB1054" s="19"/>
      <c r="BC1054" s="19"/>
      <c r="BD1054" s="19"/>
      <c r="BE1054" s="19"/>
      <c r="BF1054" s="14"/>
      <c r="BG1054" s="35" t="str">
        <f>IF(BB1054&lt;&gt;"","&lt;a href='https://www.inaturalist.org/observations/"&amp;BB1054&amp;" 'target='_blank' style='color: blue'&gt;iNaturalist Record: "&amp;BB1054&amp;"&lt;/a&gt; ","")</f>
        <v/>
      </c>
      <c r="BH1054" s="36" t="str">
        <f>IF(AT1054&lt;&gt;"",AT1054&amp;". ","")</f>
        <v/>
      </c>
      <c r="BI1054" s="36" t="str">
        <f>IF(AV1054&lt;&gt;"","Land use/disturbance history: "&amp;AV1054&amp;". ","")</f>
        <v/>
      </c>
      <c r="BJ1054" s="36" t="str">
        <f>IF(AW1054&lt;&gt;"","Slope in degrees: "&amp;AW1054&amp;". ","")</f>
        <v/>
      </c>
      <c r="BK1054" s="36" t="str">
        <f>IF(AX1054&lt;&gt;"","Slope aspect: "&amp;AX1054&amp;". ","")</f>
        <v/>
      </c>
      <c r="BL1054" s="36" t="str">
        <f>IF(AY1054&lt;&gt;"","Soil description: "&amp;AY1054&amp;". ","")</f>
        <v/>
      </c>
      <c r="BM1054" s="36" t="str">
        <f>IF(BA1054&lt;&gt;"","Terrain: "&amp;BA1054&amp;". ","")</f>
        <v/>
      </c>
      <c r="BN1054" s="36" t="str">
        <f t="shared" si="176"/>
        <v/>
      </c>
      <c r="BO1054" t="str">
        <f t="shared" si="177"/>
        <v/>
      </c>
      <c r="BP1054" t="str">
        <f>IF(BD1054&lt;&gt;"","Permit: "&amp;BD1054,"")</f>
        <v/>
      </c>
      <c r="BQ1054" s="41" t="str">
        <f>IF(AA1054="Abundant","Estimated frequency within viewshed: Abundant (&gt;500).",IF(AA1054="Common","Estimated frequency within viewshed: Common (101-500).",IF(AA1054="Frequent","Estimated frequency within viewshed: Frequent (11-100).",IF(AA1054="Occasional","Estimated frequency within viewshed: Occasional (6-10).",IF(AA1054="Rare","Estimated frequency within viewshed: Rare (1-5).","")))))</f>
        <v/>
      </c>
      <c r="BR1054" s="41" t="str">
        <f>IF(B1054&lt;&gt;"",B1054&amp;". ","")</f>
        <v/>
      </c>
      <c r="BS1054" s="41" t="str">
        <f>IF(M1054="Same individual","Tissue sample collected.",IF(M1054="Same population","Tissue sample collected from another individual in the same population.",""))</f>
        <v/>
      </c>
      <c r="BT1054" s="41" t="str">
        <f>IF(R1054&lt;&gt;"","Seed sample collected from "&amp;R1054&amp;" plants within the same population.","")</f>
        <v/>
      </c>
      <c r="BU1054" s="41" t="str">
        <f>IF(AB1054&lt;&gt;"",AB1054&amp;". ","")</f>
        <v/>
      </c>
      <c r="BV1054" s="41" t="str">
        <f>IF(AE1054&lt;&gt;"","Landowner: "&amp;AE1054&amp;".","")</f>
        <v/>
      </c>
      <c r="BW1054" s="41" t="str">
        <f>IF(AF1054&lt;&gt;"","Element Occurrence ID: "&amp;AF1054&amp;".","")</f>
        <v/>
      </c>
      <c r="BX1054" s="41" t="str">
        <f t="shared" si="178"/>
        <v/>
      </c>
      <c r="BY1054" t="str">
        <f t="shared" si="179"/>
        <v/>
      </c>
      <c r="BZ1054" s="41" t="str">
        <f t="shared" si="180"/>
        <v/>
      </c>
      <c r="CA1054" t="str">
        <f t="shared" si="181"/>
        <v/>
      </c>
      <c r="CB1054" s="41" t="str">
        <f>IF(AU1054&lt;&gt;"","Area immediately surrounding specimen: "&amp;AU1054&amp;".","")</f>
        <v/>
      </c>
      <c r="CC1054" s="41" t="str">
        <f>IF(T1054&lt;&gt;"","Habit: "&amp;T1054&amp;".","")</f>
        <v/>
      </c>
      <c r="CD1054" s="41" t="str">
        <f>IF(U1054&lt;&gt;"","Life history habit: "&amp;U1054&amp;".","")</f>
        <v/>
      </c>
      <c r="CE1054" s="41" t="str">
        <f>IF(V1054&lt;&gt;"","Graminoid habit: "&amp;V1054&amp;".","")</f>
        <v/>
      </c>
      <c r="CF1054" s="41" t="str">
        <f>IF(W1054&lt;&gt;"","Flower color: "&amp;W1054&amp;".","")</f>
        <v/>
      </c>
      <c r="CG1054" s="41" t="str">
        <f>IF(X1054&lt;&gt;"","Height in centimeters: "&amp;X1054&amp;".","")</f>
        <v/>
      </c>
      <c r="CH1054" s="41" t="str">
        <f>IF(Y1054&lt;&gt;"",Y1054&amp;".","")</f>
        <v/>
      </c>
      <c r="CI1054" s="41" t="str">
        <f t="shared" si="182"/>
        <v/>
      </c>
      <c r="CJ1054" t="str">
        <f t="shared" si="183"/>
        <v/>
      </c>
      <c r="CK1054" s="41" t="str">
        <f>IF(T1054&lt;&gt;"","''habit'':"&amp;"''"&amp;T1054&amp;"'',","")</f>
        <v/>
      </c>
      <c r="CL1054" s="41" t="str">
        <f>IF(U1054&lt;&gt;"","''life cycle habit'':"&amp;"''"&amp;U1054&amp;"'',","")</f>
        <v/>
      </c>
      <c r="CM1054" s="41" t="str">
        <f>IF(V1054&lt;&gt;"","''graminoidHabit'':"&amp;"''"&amp;V1054&amp;"'',","")</f>
        <v/>
      </c>
      <c r="CN1054" s="41" t="str">
        <f>IF(W1054&lt;&gt;"","''flower color'':"&amp;"''"&amp;W1054&amp;"'',","")</f>
        <v/>
      </c>
      <c r="CO1054" s="41" t="str">
        <f>IF(X1054&lt;&gt;"","''heightInCentimeters'':"&amp;X1054&amp;",","")</f>
        <v/>
      </c>
      <c r="CP1054" s="41" t="str">
        <f>IF(Y1054&lt;&gt;"",Y1054,"")</f>
        <v/>
      </c>
      <c r="CQ1054" s="41" t="str">
        <f t="shared" si="184"/>
        <v/>
      </c>
      <c r="CR1054" s="42" t="str">
        <f t="shared" si="185"/>
        <v/>
      </c>
      <c r="CS1054" t="str">
        <f t="shared" si="186"/>
        <v/>
      </c>
      <c r="CT1054" t="str">
        <f>IF(L1054="Y","tissue","")</f>
        <v/>
      </c>
      <c r="CU1054" t="str">
        <f>IF(L1054="Y","in collection","")</f>
        <v/>
      </c>
      <c r="CV1054" t="str">
        <f>IF(L1054="Y","dessicated","")</f>
        <v/>
      </c>
    </row>
    <row r="1055" spans="1:100" ht="16.5" x14ac:dyDescent="0.3">
      <c r="A1055" s="7"/>
      <c r="B1055" s="19"/>
      <c r="C1055" s="19"/>
      <c r="D1055" s="19"/>
      <c r="E1055" s="19"/>
      <c r="F1055" s="19"/>
      <c r="G1055" s="10"/>
      <c r="H1055" s="14"/>
      <c r="I1055" s="19"/>
      <c r="J1055" s="19"/>
      <c r="K1055" s="10"/>
      <c r="L1055" s="19"/>
      <c r="M1055" s="19"/>
      <c r="N1055" s="19"/>
      <c r="O1055" s="19"/>
      <c r="P1055" s="19"/>
      <c r="Q1055" s="24"/>
      <c r="R1055" s="14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  <c r="AK1055" s="29"/>
      <c r="AL1055" s="29"/>
      <c r="AM1055" s="7"/>
      <c r="AN1055" s="7"/>
      <c r="AO1055" s="7"/>
      <c r="AP1055" s="19"/>
      <c r="AQ1055" s="19"/>
      <c r="AR1055" s="19"/>
      <c r="AS1055" s="14"/>
      <c r="AT1055" s="19"/>
      <c r="AU1055" s="19"/>
      <c r="AV1055" s="19"/>
      <c r="AW1055" s="14"/>
      <c r="AX1055" s="19"/>
      <c r="AY1055" s="19"/>
      <c r="AZ1055" s="19"/>
      <c r="BA1055" s="19"/>
      <c r="BB1055" s="19"/>
      <c r="BC1055" s="19"/>
      <c r="BD1055" s="19"/>
      <c r="BE1055" s="19"/>
      <c r="BF1055" s="14"/>
      <c r="BG1055" s="35" t="str">
        <f>IF(BB1055&lt;&gt;"","&lt;a href='https://www.inaturalist.org/observations/"&amp;BB1055&amp;" 'target='_blank' style='color: blue'&gt;iNaturalist Record: "&amp;BB1055&amp;"&lt;/a&gt; ","")</f>
        <v/>
      </c>
      <c r="BH1055" s="36" t="str">
        <f>IF(AT1055&lt;&gt;"",AT1055&amp;". ","")</f>
        <v/>
      </c>
      <c r="BI1055" s="36" t="str">
        <f>IF(AV1055&lt;&gt;"","Land use/disturbance history: "&amp;AV1055&amp;". ","")</f>
        <v/>
      </c>
      <c r="BJ1055" s="36" t="str">
        <f>IF(AW1055&lt;&gt;"","Slope in degrees: "&amp;AW1055&amp;". ","")</f>
        <v/>
      </c>
      <c r="BK1055" s="36" t="str">
        <f>IF(AX1055&lt;&gt;"","Slope aspect: "&amp;AX1055&amp;". ","")</f>
        <v/>
      </c>
      <c r="BL1055" s="36" t="str">
        <f>IF(AY1055&lt;&gt;"","Soil description: "&amp;AY1055&amp;". ","")</f>
        <v/>
      </c>
      <c r="BM1055" s="36" t="str">
        <f>IF(BA1055&lt;&gt;"","Terrain: "&amp;BA1055&amp;". ","")</f>
        <v/>
      </c>
      <c r="BN1055" s="36" t="str">
        <f t="shared" si="176"/>
        <v/>
      </c>
      <c r="BO1055" t="str">
        <f t="shared" si="177"/>
        <v/>
      </c>
      <c r="BP1055" t="str">
        <f>IF(BD1055&lt;&gt;"","Permit: "&amp;BD1055,"")</f>
        <v/>
      </c>
      <c r="BQ1055" s="41" t="str">
        <f>IF(AA1055="Abundant","Estimated frequency within viewshed: Abundant (&gt;500).",IF(AA1055="Common","Estimated frequency within viewshed: Common (101-500).",IF(AA1055="Frequent","Estimated frequency within viewshed: Frequent (11-100).",IF(AA1055="Occasional","Estimated frequency within viewshed: Occasional (6-10).",IF(AA1055="Rare","Estimated frequency within viewshed: Rare (1-5).","")))))</f>
        <v/>
      </c>
      <c r="BR1055" s="41" t="str">
        <f>IF(B1055&lt;&gt;"",B1055&amp;". ","")</f>
        <v/>
      </c>
      <c r="BS1055" s="41" t="str">
        <f>IF(M1055="Same individual","Tissue sample collected.",IF(M1055="Same population","Tissue sample collected from another individual in the same population.",""))</f>
        <v/>
      </c>
      <c r="BT1055" s="41" t="str">
        <f>IF(R1055&lt;&gt;"","Seed sample collected from "&amp;R1055&amp;" plants within the same population.","")</f>
        <v/>
      </c>
      <c r="BU1055" s="41" t="str">
        <f>IF(AB1055&lt;&gt;"",AB1055&amp;". ","")</f>
        <v/>
      </c>
      <c r="BV1055" s="41" t="str">
        <f>IF(AE1055&lt;&gt;"","Landowner: "&amp;AE1055&amp;".","")</f>
        <v/>
      </c>
      <c r="BW1055" s="41" t="str">
        <f>IF(AF1055&lt;&gt;"","Element Occurrence ID: "&amp;AF1055&amp;".","")</f>
        <v/>
      </c>
      <c r="BX1055" s="41" t="str">
        <f t="shared" si="178"/>
        <v/>
      </c>
      <c r="BY1055" t="str">
        <f t="shared" si="179"/>
        <v/>
      </c>
      <c r="BZ1055" s="41" t="str">
        <f t="shared" si="180"/>
        <v/>
      </c>
      <c r="CA1055" t="str">
        <f t="shared" si="181"/>
        <v/>
      </c>
      <c r="CB1055" s="41" t="str">
        <f>IF(AU1055&lt;&gt;"","Area immediately surrounding specimen: "&amp;AU1055&amp;".","")</f>
        <v/>
      </c>
      <c r="CC1055" s="41" t="str">
        <f>IF(T1055&lt;&gt;"","Habit: "&amp;T1055&amp;".","")</f>
        <v/>
      </c>
      <c r="CD1055" s="41" t="str">
        <f>IF(U1055&lt;&gt;"","Life history habit: "&amp;U1055&amp;".","")</f>
        <v/>
      </c>
      <c r="CE1055" s="41" t="str">
        <f>IF(V1055&lt;&gt;"","Graminoid habit: "&amp;V1055&amp;".","")</f>
        <v/>
      </c>
      <c r="CF1055" s="41" t="str">
        <f>IF(W1055&lt;&gt;"","Flower color: "&amp;W1055&amp;".","")</f>
        <v/>
      </c>
      <c r="CG1055" s="41" t="str">
        <f>IF(X1055&lt;&gt;"","Height in centimeters: "&amp;X1055&amp;".","")</f>
        <v/>
      </c>
      <c r="CH1055" s="41" t="str">
        <f>IF(Y1055&lt;&gt;"",Y1055&amp;".","")</f>
        <v/>
      </c>
      <c r="CI1055" s="41" t="str">
        <f t="shared" si="182"/>
        <v/>
      </c>
      <c r="CJ1055" t="str">
        <f t="shared" si="183"/>
        <v/>
      </c>
      <c r="CK1055" s="41" t="str">
        <f>IF(T1055&lt;&gt;"","''habit'':"&amp;"''"&amp;T1055&amp;"'',","")</f>
        <v/>
      </c>
      <c r="CL1055" s="41" t="str">
        <f>IF(U1055&lt;&gt;"","''life cycle habit'':"&amp;"''"&amp;U1055&amp;"'',","")</f>
        <v/>
      </c>
      <c r="CM1055" s="41" t="str">
        <f>IF(V1055&lt;&gt;"","''graminoidHabit'':"&amp;"''"&amp;V1055&amp;"'',","")</f>
        <v/>
      </c>
      <c r="CN1055" s="41" t="str">
        <f>IF(W1055&lt;&gt;"","''flower color'':"&amp;"''"&amp;W1055&amp;"'',","")</f>
        <v/>
      </c>
      <c r="CO1055" s="41" t="str">
        <f>IF(X1055&lt;&gt;"","''heightInCentimeters'':"&amp;X1055&amp;",","")</f>
        <v/>
      </c>
      <c r="CP1055" s="41" t="str">
        <f>IF(Y1055&lt;&gt;"",Y1055,"")</f>
        <v/>
      </c>
      <c r="CQ1055" s="41" t="str">
        <f t="shared" si="184"/>
        <v/>
      </c>
      <c r="CR1055" s="42" t="str">
        <f t="shared" si="185"/>
        <v/>
      </c>
      <c r="CS1055" t="str">
        <f t="shared" si="186"/>
        <v/>
      </c>
      <c r="CT1055" t="str">
        <f>IF(L1055="Y","tissue","")</f>
        <v/>
      </c>
      <c r="CU1055" t="str">
        <f>IF(L1055="Y","in collection","")</f>
        <v/>
      </c>
      <c r="CV1055" t="str">
        <f>IF(L1055="Y","dessicated","")</f>
        <v/>
      </c>
    </row>
    <row r="1056" spans="1:100" ht="16.5" x14ac:dyDescent="0.3">
      <c r="A1056" s="7"/>
      <c r="B1056" s="19"/>
      <c r="C1056" s="19"/>
      <c r="D1056" s="19"/>
      <c r="E1056" s="19"/>
      <c r="F1056" s="19"/>
      <c r="G1056" s="10"/>
      <c r="H1056" s="14"/>
      <c r="I1056" s="19"/>
      <c r="J1056" s="19"/>
      <c r="K1056" s="10"/>
      <c r="L1056" s="19"/>
      <c r="M1056" s="19"/>
      <c r="N1056" s="19"/>
      <c r="O1056" s="19"/>
      <c r="P1056" s="19"/>
      <c r="Q1056" s="24"/>
      <c r="R1056" s="14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19"/>
      <c r="AH1056" s="19"/>
      <c r="AI1056" s="19"/>
      <c r="AJ1056" s="19"/>
      <c r="AK1056" s="29"/>
      <c r="AL1056" s="29"/>
      <c r="AM1056" s="7"/>
      <c r="AN1056" s="7"/>
      <c r="AO1056" s="7"/>
      <c r="AP1056" s="19"/>
      <c r="AQ1056" s="19"/>
      <c r="AR1056" s="19"/>
      <c r="AS1056" s="14"/>
      <c r="AT1056" s="19"/>
      <c r="AU1056" s="19"/>
      <c r="AV1056" s="19"/>
      <c r="AW1056" s="14"/>
      <c r="AX1056" s="19"/>
      <c r="AY1056" s="19"/>
      <c r="AZ1056" s="19"/>
      <c r="BA1056" s="19"/>
      <c r="BB1056" s="19"/>
      <c r="BC1056" s="19"/>
      <c r="BD1056" s="19"/>
      <c r="BE1056" s="19"/>
      <c r="BF1056" s="14"/>
      <c r="BG1056" s="35" t="str">
        <f>IF(BB1056&lt;&gt;"","&lt;a href='https://www.inaturalist.org/observations/"&amp;BB1056&amp;" 'target='_blank' style='color: blue'&gt;iNaturalist Record: "&amp;BB1056&amp;"&lt;/a&gt; ","")</f>
        <v/>
      </c>
      <c r="BH1056" s="36" t="str">
        <f>IF(AT1056&lt;&gt;"",AT1056&amp;". ","")</f>
        <v/>
      </c>
      <c r="BI1056" s="36" t="str">
        <f>IF(AV1056&lt;&gt;"","Land use/disturbance history: "&amp;AV1056&amp;". ","")</f>
        <v/>
      </c>
      <c r="BJ1056" s="36" t="str">
        <f>IF(AW1056&lt;&gt;"","Slope in degrees: "&amp;AW1056&amp;". ","")</f>
        <v/>
      </c>
      <c r="BK1056" s="36" t="str">
        <f>IF(AX1056&lt;&gt;"","Slope aspect: "&amp;AX1056&amp;". ","")</f>
        <v/>
      </c>
      <c r="BL1056" s="36" t="str">
        <f>IF(AY1056&lt;&gt;"","Soil description: "&amp;AY1056&amp;". ","")</f>
        <v/>
      </c>
      <c r="BM1056" s="36" t="str">
        <f>IF(BA1056&lt;&gt;"","Terrain: "&amp;BA1056&amp;". ","")</f>
        <v/>
      </c>
      <c r="BN1056" s="36" t="str">
        <f t="shared" si="176"/>
        <v/>
      </c>
      <c r="BO1056" t="str">
        <f t="shared" si="177"/>
        <v/>
      </c>
      <c r="BP1056" t="str">
        <f>IF(BD1056&lt;&gt;"","Permit: "&amp;BD1056,"")</f>
        <v/>
      </c>
      <c r="BQ1056" s="41" t="str">
        <f>IF(AA1056="Abundant","Estimated frequency within viewshed: Abundant (&gt;500).",IF(AA1056="Common","Estimated frequency within viewshed: Common (101-500).",IF(AA1056="Frequent","Estimated frequency within viewshed: Frequent (11-100).",IF(AA1056="Occasional","Estimated frequency within viewshed: Occasional (6-10).",IF(AA1056="Rare","Estimated frequency within viewshed: Rare (1-5).","")))))</f>
        <v/>
      </c>
      <c r="BR1056" s="41" t="str">
        <f>IF(B1056&lt;&gt;"",B1056&amp;". ","")</f>
        <v/>
      </c>
      <c r="BS1056" s="41" t="str">
        <f>IF(M1056="Same individual","Tissue sample collected.",IF(M1056="Same population","Tissue sample collected from another individual in the same population.",""))</f>
        <v/>
      </c>
      <c r="BT1056" s="41" t="str">
        <f>IF(R1056&lt;&gt;"","Seed sample collected from "&amp;R1056&amp;" plants within the same population.","")</f>
        <v/>
      </c>
      <c r="BU1056" s="41" t="str">
        <f>IF(AB1056&lt;&gt;"",AB1056&amp;". ","")</f>
        <v/>
      </c>
      <c r="BV1056" s="41" t="str">
        <f>IF(AE1056&lt;&gt;"","Landowner: "&amp;AE1056&amp;".","")</f>
        <v/>
      </c>
      <c r="BW1056" s="41" t="str">
        <f>IF(AF1056&lt;&gt;"","Element Occurrence ID: "&amp;AF1056&amp;".","")</f>
        <v/>
      </c>
      <c r="BX1056" s="41" t="str">
        <f t="shared" si="178"/>
        <v/>
      </c>
      <c r="BY1056" t="str">
        <f t="shared" si="179"/>
        <v/>
      </c>
      <c r="BZ1056" s="41" t="str">
        <f t="shared" si="180"/>
        <v/>
      </c>
      <c r="CA1056" t="str">
        <f t="shared" si="181"/>
        <v/>
      </c>
      <c r="CB1056" s="41" t="str">
        <f>IF(AU1056&lt;&gt;"","Area immediately surrounding specimen: "&amp;AU1056&amp;".","")</f>
        <v/>
      </c>
      <c r="CC1056" s="41" t="str">
        <f>IF(T1056&lt;&gt;"","Habit: "&amp;T1056&amp;".","")</f>
        <v/>
      </c>
      <c r="CD1056" s="41" t="str">
        <f>IF(U1056&lt;&gt;"","Life history habit: "&amp;U1056&amp;".","")</f>
        <v/>
      </c>
      <c r="CE1056" s="41" t="str">
        <f>IF(V1056&lt;&gt;"","Graminoid habit: "&amp;V1056&amp;".","")</f>
        <v/>
      </c>
      <c r="CF1056" s="41" t="str">
        <f>IF(W1056&lt;&gt;"","Flower color: "&amp;W1056&amp;".","")</f>
        <v/>
      </c>
      <c r="CG1056" s="41" t="str">
        <f>IF(X1056&lt;&gt;"","Height in centimeters: "&amp;X1056&amp;".","")</f>
        <v/>
      </c>
      <c r="CH1056" s="41" t="str">
        <f>IF(Y1056&lt;&gt;"",Y1056&amp;".","")</f>
        <v/>
      </c>
      <c r="CI1056" s="41" t="str">
        <f t="shared" si="182"/>
        <v/>
      </c>
      <c r="CJ1056" t="str">
        <f t="shared" si="183"/>
        <v/>
      </c>
      <c r="CK1056" s="41" t="str">
        <f>IF(T1056&lt;&gt;"","''habit'':"&amp;"''"&amp;T1056&amp;"'',","")</f>
        <v/>
      </c>
      <c r="CL1056" s="41" t="str">
        <f>IF(U1056&lt;&gt;"","''life cycle habit'':"&amp;"''"&amp;U1056&amp;"'',","")</f>
        <v/>
      </c>
      <c r="CM1056" s="41" t="str">
        <f>IF(V1056&lt;&gt;"","''graminoidHabit'':"&amp;"''"&amp;V1056&amp;"'',","")</f>
        <v/>
      </c>
      <c r="CN1056" s="41" t="str">
        <f>IF(W1056&lt;&gt;"","''flower color'':"&amp;"''"&amp;W1056&amp;"'',","")</f>
        <v/>
      </c>
      <c r="CO1056" s="41" t="str">
        <f>IF(X1056&lt;&gt;"","''heightInCentimeters'':"&amp;X1056&amp;",","")</f>
        <v/>
      </c>
      <c r="CP1056" s="41" t="str">
        <f>IF(Y1056&lt;&gt;"",Y1056,"")</f>
        <v/>
      </c>
      <c r="CQ1056" s="41" t="str">
        <f t="shared" si="184"/>
        <v/>
      </c>
      <c r="CR1056" s="42" t="str">
        <f t="shared" si="185"/>
        <v/>
      </c>
      <c r="CS1056" t="str">
        <f t="shared" si="186"/>
        <v/>
      </c>
      <c r="CT1056" t="str">
        <f>IF(L1056="Y","tissue","")</f>
        <v/>
      </c>
      <c r="CU1056" t="str">
        <f>IF(L1056="Y","in collection","")</f>
        <v/>
      </c>
      <c r="CV1056" t="str">
        <f>IF(L1056="Y","dessicated","")</f>
        <v/>
      </c>
    </row>
    <row r="1057" spans="1:100" ht="16.5" x14ac:dyDescent="0.3">
      <c r="A1057" s="7"/>
      <c r="B1057" s="19"/>
      <c r="C1057" s="19"/>
      <c r="D1057" s="19"/>
      <c r="E1057" s="19"/>
      <c r="F1057" s="19"/>
      <c r="G1057" s="10"/>
      <c r="H1057" s="14"/>
      <c r="I1057" s="19"/>
      <c r="J1057" s="19"/>
      <c r="K1057" s="10"/>
      <c r="L1057" s="19"/>
      <c r="M1057" s="19"/>
      <c r="N1057" s="19"/>
      <c r="O1057" s="19"/>
      <c r="P1057" s="19"/>
      <c r="Q1057" s="24"/>
      <c r="R1057" s="14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19"/>
      <c r="AH1057" s="19"/>
      <c r="AI1057" s="19"/>
      <c r="AJ1057" s="19"/>
      <c r="AK1057" s="29"/>
      <c r="AL1057" s="29"/>
      <c r="AM1057" s="7"/>
      <c r="AN1057" s="7"/>
      <c r="AO1057" s="7"/>
      <c r="AP1057" s="19"/>
      <c r="AQ1057" s="19"/>
      <c r="AR1057" s="19"/>
      <c r="AS1057" s="14"/>
      <c r="AT1057" s="19"/>
      <c r="AU1057" s="19"/>
      <c r="AV1057" s="19"/>
      <c r="AW1057" s="14"/>
      <c r="AX1057" s="19"/>
      <c r="AY1057" s="19"/>
      <c r="AZ1057" s="19"/>
      <c r="BA1057" s="19"/>
      <c r="BB1057" s="19"/>
      <c r="BC1057" s="19"/>
      <c r="BD1057" s="19"/>
      <c r="BE1057" s="19"/>
      <c r="BF1057" s="14"/>
      <c r="BG1057" s="35" t="str">
        <f>IF(BB1057&lt;&gt;"","&lt;a href='https://www.inaturalist.org/observations/"&amp;BB1057&amp;" 'target='_blank' style='color: blue'&gt;iNaturalist Record: "&amp;BB1057&amp;"&lt;/a&gt; ","")</f>
        <v/>
      </c>
      <c r="BH1057" s="36" t="str">
        <f>IF(AT1057&lt;&gt;"",AT1057&amp;". ","")</f>
        <v/>
      </c>
      <c r="BI1057" s="36" t="str">
        <f>IF(AV1057&lt;&gt;"","Land use/disturbance history: "&amp;AV1057&amp;". ","")</f>
        <v/>
      </c>
      <c r="BJ1057" s="36" t="str">
        <f>IF(AW1057&lt;&gt;"","Slope in degrees: "&amp;AW1057&amp;". ","")</f>
        <v/>
      </c>
      <c r="BK1057" s="36" t="str">
        <f>IF(AX1057&lt;&gt;"","Slope aspect: "&amp;AX1057&amp;". ","")</f>
        <v/>
      </c>
      <c r="BL1057" s="36" t="str">
        <f>IF(AY1057&lt;&gt;"","Soil description: "&amp;AY1057&amp;". ","")</f>
        <v/>
      </c>
      <c r="BM1057" s="36" t="str">
        <f>IF(BA1057&lt;&gt;"","Terrain: "&amp;BA1057&amp;". ","")</f>
        <v/>
      </c>
      <c r="BN1057" s="36" t="str">
        <f t="shared" si="176"/>
        <v/>
      </c>
      <c r="BO1057" t="str">
        <f t="shared" si="177"/>
        <v/>
      </c>
      <c r="BP1057" t="str">
        <f>IF(BD1057&lt;&gt;"","Permit: "&amp;BD1057,"")</f>
        <v/>
      </c>
      <c r="BQ1057" s="41" t="str">
        <f>IF(AA1057="Abundant","Estimated frequency within viewshed: Abundant (&gt;500).",IF(AA1057="Common","Estimated frequency within viewshed: Common (101-500).",IF(AA1057="Frequent","Estimated frequency within viewshed: Frequent (11-100).",IF(AA1057="Occasional","Estimated frequency within viewshed: Occasional (6-10).",IF(AA1057="Rare","Estimated frequency within viewshed: Rare (1-5).","")))))</f>
        <v/>
      </c>
      <c r="BR1057" s="41" t="str">
        <f>IF(B1057&lt;&gt;"",B1057&amp;". ","")</f>
        <v/>
      </c>
      <c r="BS1057" s="41" t="str">
        <f>IF(M1057="Same individual","Tissue sample collected.",IF(M1057="Same population","Tissue sample collected from another individual in the same population.",""))</f>
        <v/>
      </c>
      <c r="BT1057" s="41" t="str">
        <f>IF(R1057&lt;&gt;"","Seed sample collected from "&amp;R1057&amp;" plants within the same population.","")</f>
        <v/>
      </c>
      <c r="BU1057" s="41" t="str">
        <f>IF(AB1057&lt;&gt;"",AB1057&amp;". ","")</f>
        <v/>
      </c>
      <c r="BV1057" s="41" t="str">
        <f>IF(AE1057&lt;&gt;"","Landowner: "&amp;AE1057&amp;".","")</f>
        <v/>
      </c>
      <c r="BW1057" s="41" t="str">
        <f>IF(AF1057&lt;&gt;"","Element Occurrence ID: "&amp;AF1057&amp;".","")</f>
        <v/>
      </c>
      <c r="BX1057" s="41" t="str">
        <f t="shared" si="178"/>
        <v/>
      </c>
      <c r="BY1057" t="str">
        <f t="shared" si="179"/>
        <v/>
      </c>
      <c r="BZ1057" s="41" t="str">
        <f t="shared" si="180"/>
        <v/>
      </c>
      <c r="CA1057" t="str">
        <f t="shared" si="181"/>
        <v/>
      </c>
      <c r="CB1057" s="41" t="str">
        <f>IF(AU1057&lt;&gt;"","Area immediately surrounding specimen: "&amp;AU1057&amp;".","")</f>
        <v/>
      </c>
      <c r="CC1057" s="41" t="str">
        <f>IF(T1057&lt;&gt;"","Habit: "&amp;T1057&amp;".","")</f>
        <v/>
      </c>
      <c r="CD1057" s="41" t="str">
        <f>IF(U1057&lt;&gt;"","Life history habit: "&amp;U1057&amp;".","")</f>
        <v/>
      </c>
      <c r="CE1057" s="41" t="str">
        <f>IF(V1057&lt;&gt;"","Graminoid habit: "&amp;V1057&amp;".","")</f>
        <v/>
      </c>
      <c r="CF1057" s="41" t="str">
        <f>IF(W1057&lt;&gt;"","Flower color: "&amp;W1057&amp;".","")</f>
        <v/>
      </c>
      <c r="CG1057" s="41" t="str">
        <f>IF(X1057&lt;&gt;"","Height in centimeters: "&amp;X1057&amp;".","")</f>
        <v/>
      </c>
      <c r="CH1057" s="41" t="str">
        <f>IF(Y1057&lt;&gt;"",Y1057&amp;".","")</f>
        <v/>
      </c>
      <c r="CI1057" s="41" t="str">
        <f t="shared" si="182"/>
        <v/>
      </c>
      <c r="CJ1057" t="str">
        <f t="shared" si="183"/>
        <v/>
      </c>
      <c r="CK1057" s="41" t="str">
        <f>IF(T1057&lt;&gt;"","''habit'':"&amp;"''"&amp;T1057&amp;"'',","")</f>
        <v/>
      </c>
      <c r="CL1057" s="41" t="str">
        <f>IF(U1057&lt;&gt;"","''life cycle habit'':"&amp;"''"&amp;U1057&amp;"'',","")</f>
        <v/>
      </c>
      <c r="CM1057" s="41" t="str">
        <f>IF(V1057&lt;&gt;"","''graminoidHabit'':"&amp;"''"&amp;V1057&amp;"'',","")</f>
        <v/>
      </c>
      <c r="CN1057" s="41" t="str">
        <f>IF(W1057&lt;&gt;"","''flower color'':"&amp;"''"&amp;W1057&amp;"'',","")</f>
        <v/>
      </c>
      <c r="CO1057" s="41" t="str">
        <f>IF(X1057&lt;&gt;"","''heightInCentimeters'':"&amp;X1057&amp;",","")</f>
        <v/>
      </c>
      <c r="CP1057" s="41" t="str">
        <f>IF(Y1057&lt;&gt;"",Y1057,"")</f>
        <v/>
      </c>
      <c r="CQ1057" s="41" t="str">
        <f t="shared" si="184"/>
        <v/>
      </c>
      <c r="CR1057" s="42" t="str">
        <f t="shared" si="185"/>
        <v/>
      </c>
      <c r="CS1057" t="str">
        <f t="shared" si="186"/>
        <v/>
      </c>
      <c r="CT1057" t="str">
        <f>IF(L1057="Y","tissue","")</f>
        <v/>
      </c>
      <c r="CU1057" t="str">
        <f>IF(L1057="Y","in collection","")</f>
        <v/>
      </c>
      <c r="CV1057" t="str">
        <f>IF(L1057="Y","dessicated","")</f>
        <v/>
      </c>
    </row>
    <row r="1058" spans="1:100" ht="16.5" x14ac:dyDescent="0.3">
      <c r="A1058" s="7"/>
      <c r="B1058" s="19"/>
      <c r="C1058" s="19"/>
      <c r="D1058" s="19"/>
      <c r="E1058" s="19"/>
      <c r="F1058" s="19"/>
      <c r="G1058" s="10"/>
      <c r="H1058" s="14"/>
      <c r="I1058" s="19"/>
      <c r="J1058" s="19"/>
      <c r="K1058" s="10"/>
      <c r="L1058" s="19"/>
      <c r="M1058" s="19"/>
      <c r="N1058" s="19"/>
      <c r="O1058" s="19"/>
      <c r="P1058" s="19"/>
      <c r="Q1058" s="24"/>
      <c r="R1058" s="14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19"/>
      <c r="AH1058" s="19"/>
      <c r="AI1058" s="19"/>
      <c r="AJ1058" s="19"/>
      <c r="AK1058" s="29"/>
      <c r="AL1058" s="29"/>
      <c r="AM1058" s="7"/>
      <c r="AN1058" s="7"/>
      <c r="AO1058" s="7"/>
      <c r="AP1058" s="19"/>
      <c r="AQ1058" s="19"/>
      <c r="AR1058" s="19"/>
      <c r="AS1058" s="14"/>
      <c r="AT1058" s="19"/>
      <c r="AU1058" s="19"/>
      <c r="AV1058" s="19"/>
      <c r="AW1058" s="14"/>
      <c r="AX1058" s="19"/>
      <c r="AY1058" s="19"/>
      <c r="AZ1058" s="19"/>
      <c r="BA1058" s="19"/>
      <c r="BB1058" s="19"/>
      <c r="BC1058" s="19"/>
      <c r="BD1058" s="19"/>
      <c r="BE1058" s="19"/>
      <c r="BF1058" s="14"/>
      <c r="BG1058" s="35" t="str">
        <f>IF(BB1058&lt;&gt;"","&lt;a href='https://www.inaturalist.org/observations/"&amp;BB1058&amp;" 'target='_blank' style='color: blue'&gt;iNaturalist Record: "&amp;BB1058&amp;"&lt;/a&gt; ","")</f>
        <v/>
      </c>
      <c r="BH1058" s="36" t="str">
        <f>IF(AT1058&lt;&gt;"",AT1058&amp;". ","")</f>
        <v/>
      </c>
      <c r="BI1058" s="36" t="str">
        <f>IF(AV1058&lt;&gt;"","Land use/disturbance history: "&amp;AV1058&amp;". ","")</f>
        <v/>
      </c>
      <c r="BJ1058" s="36" t="str">
        <f>IF(AW1058&lt;&gt;"","Slope in degrees: "&amp;AW1058&amp;". ","")</f>
        <v/>
      </c>
      <c r="BK1058" s="36" t="str">
        <f>IF(AX1058&lt;&gt;"","Slope aspect: "&amp;AX1058&amp;". ","")</f>
        <v/>
      </c>
      <c r="BL1058" s="36" t="str">
        <f>IF(AY1058&lt;&gt;"","Soil description: "&amp;AY1058&amp;". ","")</f>
        <v/>
      </c>
      <c r="BM1058" s="36" t="str">
        <f>IF(BA1058&lt;&gt;"","Terrain: "&amp;BA1058&amp;". ","")</f>
        <v/>
      </c>
      <c r="BN1058" s="36" t="str">
        <f t="shared" si="176"/>
        <v/>
      </c>
      <c r="BO1058" t="str">
        <f t="shared" si="177"/>
        <v/>
      </c>
      <c r="BP1058" t="str">
        <f>IF(BD1058&lt;&gt;"","Permit: "&amp;BD1058,"")</f>
        <v/>
      </c>
      <c r="BQ1058" s="41" t="str">
        <f>IF(AA1058="Abundant","Estimated frequency within viewshed: Abundant (&gt;500).",IF(AA1058="Common","Estimated frequency within viewshed: Common (101-500).",IF(AA1058="Frequent","Estimated frequency within viewshed: Frequent (11-100).",IF(AA1058="Occasional","Estimated frequency within viewshed: Occasional (6-10).",IF(AA1058="Rare","Estimated frequency within viewshed: Rare (1-5).","")))))</f>
        <v/>
      </c>
      <c r="BR1058" s="41" t="str">
        <f>IF(B1058&lt;&gt;"",B1058&amp;". ","")</f>
        <v/>
      </c>
      <c r="BS1058" s="41" t="str">
        <f>IF(M1058="Same individual","Tissue sample collected.",IF(M1058="Same population","Tissue sample collected from another individual in the same population.",""))</f>
        <v/>
      </c>
      <c r="BT1058" s="41" t="str">
        <f>IF(R1058&lt;&gt;"","Seed sample collected from "&amp;R1058&amp;" plants within the same population.","")</f>
        <v/>
      </c>
      <c r="BU1058" s="41" t="str">
        <f>IF(AB1058&lt;&gt;"",AB1058&amp;". ","")</f>
        <v/>
      </c>
      <c r="BV1058" s="41" t="str">
        <f>IF(AE1058&lt;&gt;"","Landowner: "&amp;AE1058&amp;".","")</f>
        <v/>
      </c>
      <c r="BW1058" s="41" t="str">
        <f>IF(AF1058&lt;&gt;"","Element Occurrence ID: "&amp;AF1058&amp;".","")</f>
        <v/>
      </c>
      <c r="BX1058" s="41" t="str">
        <f t="shared" si="178"/>
        <v/>
      </c>
      <c r="BY1058" t="str">
        <f t="shared" si="179"/>
        <v/>
      </c>
      <c r="BZ1058" s="41" t="str">
        <f t="shared" si="180"/>
        <v/>
      </c>
      <c r="CA1058" t="str">
        <f t="shared" si="181"/>
        <v/>
      </c>
      <c r="CB1058" s="41" t="str">
        <f>IF(AU1058&lt;&gt;"","Area immediately surrounding specimen: "&amp;AU1058&amp;".","")</f>
        <v/>
      </c>
      <c r="CC1058" s="41" t="str">
        <f>IF(T1058&lt;&gt;"","Habit: "&amp;T1058&amp;".","")</f>
        <v/>
      </c>
      <c r="CD1058" s="41" t="str">
        <f>IF(U1058&lt;&gt;"","Life history habit: "&amp;U1058&amp;".","")</f>
        <v/>
      </c>
      <c r="CE1058" s="41" t="str">
        <f>IF(V1058&lt;&gt;"","Graminoid habit: "&amp;V1058&amp;".","")</f>
        <v/>
      </c>
      <c r="CF1058" s="41" t="str">
        <f>IF(W1058&lt;&gt;"","Flower color: "&amp;W1058&amp;".","")</f>
        <v/>
      </c>
      <c r="CG1058" s="41" t="str">
        <f>IF(X1058&lt;&gt;"","Height in centimeters: "&amp;X1058&amp;".","")</f>
        <v/>
      </c>
      <c r="CH1058" s="41" t="str">
        <f>IF(Y1058&lt;&gt;"",Y1058&amp;".","")</f>
        <v/>
      </c>
      <c r="CI1058" s="41" t="str">
        <f t="shared" si="182"/>
        <v/>
      </c>
      <c r="CJ1058" t="str">
        <f t="shared" si="183"/>
        <v/>
      </c>
      <c r="CK1058" s="41" t="str">
        <f>IF(T1058&lt;&gt;"","''habit'':"&amp;"''"&amp;T1058&amp;"'',","")</f>
        <v/>
      </c>
      <c r="CL1058" s="41" t="str">
        <f>IF(U1058&lt;&gt;"","''life cycle habit'':"&amp;"''"&amp;U1058&amp;"'',","")</f>
        <v/>
      </c>
      <c r="CM1058" s="41" t="str">
        <f>IF(V1058&lt;&gt;"","''graminoidHabit'':"&amp;"''"&amp;V1058&amp;"'',","")</f>
        <v/>
      </c>
      <c r="CN1058" s="41" t="str">
        <f>IF(W1058&lt;&gt;"","''flower color'':"&amp;"''"&amp;W1058&amp;"'',","")</f>
        <v/>
      </c>
      <c r="CO1058" s="41" t="str">
        <f>IF(X1058&lt;&gt;"","''heightInCentimeters'':"&amp;X1058&amp;",","")</f>
        <v/>
      </c>
      <c r="CP1058" s="41" t="str">
        <f>IF(Y1058&lt;&gt;"",Y1058,"")</f>
        <v/>
      </c>
      <c r="CQ1058" s="41" t="str">
        <f t="shared" si="184"/>
        <v/>
      </c>
      <c r="CR1058" s="42" t="str">
        <f t="shared" si="185"/>
        <v/>
      </c>
      <c r="CS1058" t="str">
        <f t="shared" si="186"/>
        <v/>
      </c>
      <c r="CT1058" t="str">
        <f>IF(L1058="Y","tissue","")</f>
        <v/>
      </c>
      <c r="CU1058" t="str">
        <f>IF(L1058="Y","in collection","")</f>
        <v/>
      </c>
      <c r="CV1058" t="str">
        <f>IF(L1058="Y","dessicated","")</f>
        <v/>
      </c>
    </row>
    <row r="1059" spans="1:100" ht="16.5" x14ac:dyDescent="0.3">
      <c r="A1059" s="7"/>
      <c r="B1059" s="19"/>
      <c r="C1059" s="19"/>
      <c r="D1059" s="19"/>
      <c r="E1059" s="19"/>
      <c r="F1059" s="19"/>
      <c r="G1059" s="10"/>
      <c r="H1059" s="14"/>
      <c r="I1059" s="19"/>
      <c r="J1059" s="19"/>
      <c r="K1059" s="10"/>
      <c r="L1059" s="19"/>
      <c r="M1059" s="19"/>
      <c r="N1059" s="19"/>
      <c r="O1059" s="19"/>
      <c r="P1059" s="19"/>
      <c r="Q1059" s="24"/>
      <c r="R1059" s="14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/>
      <c r="AJ1059" s="19"/>
      <c r="AK1059" s="29"/>
      <c r="AL1059" s="29"/>
      <c r="AM1059" s="7"/>
      <c r="AN1059" s="7"/>
      <c r="AO1059" s="7"/>
      <c r="AP1059" s="19"/>
      <c r="AQ1059" s="19"/>
      <c r="AR1059" s="19"/>
      <c r="AS1059" s="14"/>
      <c r="AT1059" s="19"/>
      <c r="AU1059" s="19"/>
      <c r="AV1059" s="19"/>
      <c r="AW1059" s="14"/>
      <c r="AX1059" s="19"/>
      <c r="AY1059" s="19"/>
      <c r="AZ1059" s="19"/>
      <c r="BA1059" s="19"/>
      <c r="BB1059" s="19"/>
      <c r="BC1059" s="19"/>
      <c r="BD1059" s="19"/>
      <c r="BE1059" s="19"/>
      <c r="BF1059" s="14"/>
      <c r="BG1059" s="35" t="str">
        <f>IF(BB1059&lt;&gt;"","&lt;a href='https://www.inaturalist.org/observations/"&amp;BB1059&amp;" 'target='_blank' style='color: blue'&gt;iNaturalist Record: "&amp;BB1059&amp;"&lt;/a&gt; ","")</f>
        <v/>
      </c>
      <c r="BH1059" s="36" t="str">
        <f>IF(AT1059&lt;&gt;"",AT1059&amp;". ","")</f>
        <v/>
      </c>
      <c r="BI1059" s="36" t="str">
        <f>IF(AV1059&lt;&gt;"","Land use/disturbance history: "&amp;AV1059&amp;". ","")</f>
        <v/>
      </c>
      <c r="BJ1059" s="36" t="str">
        <f>IF(AW1059&lt;&gt;"","Slope in degrees: "&amp;AW1059&amp;". ","")</f>
        <v/>
      </c>
      <c r="BK1059" s="36" t="str">
        <f>IF(AX1059&lt;&gt;"","Slope aspect: "&amp;AX1059&amp;". ","")</f>
        <v/>
      </c>
      <c r="BL1059" s="36" t="str">
        <f>IF(AY1059&lt;&gt;"","Soil description: "&amp;AY1059&amp;". ","")</f>
        <v/>
      </c>
      <c r="BM1059" s="36" t="str">
        <f>IF(BA1059&lt;&gt;"","Terrain: "&amp;BA1059&amp;". ","")</f>
        <v/>
      </c>
      <c r="BN1059" s="36" t="str">
        <f t="shared" si="176"/>
        <v/>
      </c>
      <c r="BO1059" t="str">
        <f t="shared" si="177"/>
        <v/>
      </c>
      <c r="BP1059" t="str">
        <f>IF(BD1059&lt;&gt;"","Permit: "&amp;BD1059,"")</f>
        <v/>
      </c>
      <c r="BQ1059" s="41" t="str">
        <f>IF(AA1059="Abundant","Estimated frequency within viewshed: Abundant (&gt;500).",IF(AA1059="Common","Estimated frequency within viewshed: Common (101-500).",IF(AA1059="Frequent","Estimated frequency within viewshed: Frequent (11-100).",IF(AA1059="Occasional","Estimated frequency within viewshed: Occasional (6-10).",IF(AA1059="Rare","Estimated frequency within viewshed: Rare (1-5).","")))))</f>
        <v/>
      </c>
      <c r="BR1059" s="41" t="str">
        <f>IF(B1059&lt;&gt;"",B1059&amp;". ","")</f>
        <v/>
      </c>
      <c r="BS1059" s="41" t="str">
        <f>IF(M1059="Same individual","Tissue sample collected.",IF(M1059="Same population","Tissue sample collected from another individual in the same population.",""))</f>
        <v/>
      </c>
      <c r="BT1059" s="41" t="str">
        <f>IF(R1059&lt;&gt;"","Seed sample collected from "&amp;R1059&amp;" plants within the same population.","")</f>
        <v/>
      </c>
      <c r="BU1059" s="41" t="str">
        <f>IF(AB1059&lt;&gt;"",AB1059&amp;". ","")</f>
        <v/>
      </c>
      <c r="BV1059" s="41" t="str">
        <f>IF(AE1059&lt;&gt;"","Landowner: "&amp;AE1059&amp;".","")</f>
        <v/>
      </c>
      <c r="BW1059" s="41" t="str">
        <f>IF(AF1059&lt;&gt;"","Element Occurrence ID: "&amp;AF1059&amp;".","")</f>
        <v/>
      </c>
      <c r="BX1059" s="41" t="str">
        <f t="shared" si="178"/>
        <v/>
      </c>
      <c r="BY1059" t="str">
        <f t="shared" si="179"/>
        <v/>
      </c>
      <c r="BZ1059" s="41" t="str">
        <f t="shared" si="180"/>
        <v/>
      </c>
      <c r="CA1059" t="str">
        <f t="shared" si="181"/>
        <v/>
      </c>
      <c r="CB1059" s="41" t="str">
        <f>IF(AU1059&lt;&gt;"","Area immediately surrounding specimen: "&amp;AU1059&amp;".","")</f>
        <v/>
      </c>
      <c r="CC1059" s="41" t="str">
        <f>IF(T1059&lt;&gt;"","Habit: "&amp;T1059&amp;".","")</f>
        <v/>
      </c>
      <c r="CD1059" s="41" t="str">
        <f>IF(U1059&lt;&gt;"","Life history habit: "&amp;U1059&amp;".","")</f>
        <v/>
      </c>
      <c r="CE1059" s="41" t="str">
        <f>IF(V1059&lt;&gt;"","Graminoid habit: "&amp;V1059&amp;".","")</f>
        <v/>
      </c>
      <c r="CF1059" s="41" t="str">
        <f>IF(W1059&lt;&gt;"","Flower color: "&amp;W1059&amp;".","")</f>
        <v/>
      </c>
      <c r="CG1059" s="41" t="str">
        <f>IF(X1059&lt;&gt;"","Height in centimeters: "&amp;X1059&amp;".","")</f>
        <v/>
      </c>
      <c r="CH1059" s="41" t="str">
        <f>IF(Y1059&lt;&gt;"",Y1059&amp;".","")</f>
        <v/>
      </c>
      <c r="CI1059" s="41" t="str">
        <f t="shared" si="182"/>
        <v/>
      </c>
      <c r="CJ1059" t="str">
        <f t="shared" si="183"/>
        <v/>
      </c>
      <c r="CK1059" s="41" t="str">
        <f>IF(T1059&lt;&gt;"","''habit'':"&amp;"''"&amp;T1059&amp;"'',","")</f>
        <v/>
      </c>
      <c r="CL1059" s="41" t="str">
        <f>IF(U1059&lt;&gt;"","''life cycle habit'':"&amp;"''"&amp;U1059&amp;"'',","")</f>
        <v/>
      </c>
      <c r="CM1059" s="41" t="str">
        <f>IF(V1059&lt;&gt;"","''graminoidHabit'':"&amp;"''"&amp;V1059&amp;"'',","")</f>
        <v/>
      </c>
      <c r="CN1059" s="41" t="str">
        <f>IF(W1059&lt;&gt;"","''flower color'':"&amp;"''"&amp;W1059&amp;"'',","")</f>
        <v/>
      </c>
      <c r="CO1059" s="41" t="str">
        <f>IF(X1059&lt;&gt;"","''heightInCentimeters'':"&amp;X1059&amp;",","")</f>
        <v/>
      </c>
      <c r="CP1059" s="41" t="str">
        <f>IF(Y1059&lt;&gt;"",Y1059,"")</f>
        <v/>
      </c>
      <c r="CQ1059" s="41" t="str">
        <f t="shared" si="184"/>
        <v/>
      </c>
      <c r="CR1059" s="42" t="str">
        <f t="shared" si="185"/>
        <v/>
      </c>
      <c r="CS1059" t="str">
        <f t="shared" si="186"/>
        <v/>
      </c>
      <c r="CT1059" t="str">
        <f>IF(L1059="Y","tissue","")</f>
        <v/>
      </c>
      <c r="CU1059" t="str">
        <f>IF(L1059="Y","in collection","")</f>
        <v/>
      </c>
      <c r="CV1059" t="str">
        <f>IF(L1059="Y","dessicated","")</f>
        <v/>
      </c>
    </row>
    <row r="1060" spans="1:100" ht="16.5" x14ac:dyDescent="0.3">
      <c r="A1060" s="7"/>
      <c r="B1060" s="19"/>
      <c r="C1060" s="19"/>
      <c r="D1060" s="19"/>
      <c r="E1060" s="19"/>
      <c r="F1060" s="19"/>
      <c r="G1060" s="10"/>
      <c r="H1060" s="14"/>
      <c r="I1060" s="19"/>
      <c r="J1060" s="19"/>
      <c r="K1060" s="10"/>
      <c r="L1060" s="19"/>
      <c r="M1060" s="19"/>
      <c r="N1060" s="19"/>
      <c r="O1060" s="19"/>
      <c r="P1060" s="19"/>
      <c r="Q1060" s="24"/>
      <c r="R1060" s="14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/>
      <c r="AJ1060" s="19"/>
      <c r="AK1060" s="29"/>
      <c r="AL1060" s="29"/>
      <c r="AM1060" s="7"/>
      <c r="AN1060" s="7"/>
      <c r="AO1060" s="7"/>
      <c r="AP1060" s="19"/>
      <c r="AQ1060" s="19"/>
      <c r="AR1060" s="19"/>
      <c r="AS1060" s="14"/>
      <c r="AT1060" s="19"/>
      <c r="AU1060" s="19"/>
      <c r="AV1060" s="19"/>
      <c r="AW1060" s="14"/>
      <c r="AX1060" s="19"/>
      <c r="AY1060" s="19"/>
      <c r="AZ1060" s="19"/>
      <c r="BA1060" s="19"/>
      <c r="BB1060" s="19"/>
      <c r="BC1060" s="19"/>
      <c r="BD1060" s="19"/>
      <c r="BE1060" s="19"/>
      <c r="BF1060" s="14"/>
      <c r="BG1060" s="35" t="str">
        <f>IF(BB1060&lt;&gt;"","&lt;a href='https://www.inaturalist.org/observations/"&amp;BB1060&amp;" 'target='_blank' style='color: blue'&gt;iNaturalist Record: "&amp;BB1060&amp;"&lt;/a&gt; ","")</f>
        <v/>
      </c>
      <c r="BH1060" s="36" t="str">
        <f>IF(AT1060&lt;&gt;"",AT1060&amp;". ","")</f>
        <v/>
      </c>
      <c r="BI1060" s="36" t="str">
        <f>IF(AV1060&lt;&gt;"","Land use/disturbance history: "&amp;AV1060&amp;". ","")</f>
        <v/>
      </c>
      <c r="BJ1060" s="36" t="str">
        <f>IF(AW1060&lt;&gt;"","Slope in degrees: "&amp;AW1060&amp;". ","")</f>
        <v/>
      </c>
      <c r="BK1060" s="36" t="str">
        <f>IF(AX1060&lt;&gt;"","Slope aspect: "&amp;AX1060&amp;". ","")</f>
        <v/>
      </c>
      <c r="BL1060" s="36" t="str">
        <f>IF(AY1060&lt;&gt;"","Soil description: "&amp;AY1060&amp;". ","")</f>
        <v/>
      </c>
      <c r="BM1060" s="36" t="str">
        <f>IF(BA1060&lt;&gt;"","Terrain: "&amp;BA1060&amp;". ","")</f>
        <v/>
      </c>
      <c r="BN1060" s="36" t="str">
        <f t="shared" si="176"/>
        <v/>
      </c>
      <c r="BO1060" t="str">
        <f t="shared" si="177"/>
        <v/>
      </c>
      <c r="BP1060" t="str">
        <f>IF(BD1060&lt;&gt;"","Permit: "&amp;BD1060,"")</f>
        <v/>
      </c>
      <c r="BQ1060" s="41" t="str">
        <f>IF(AA1060="Abundant","Estimated frequency within viewshed: Abundant (&gt;500).",IF(AA1060="Common","Estimated frequency within viewshed: Common (101-500).",IF(AA1060="Frequent","Estimated frequency within viewshed: Frequent (11-100).",IF(AA1060="Occasional","Estimated frequency within viewshed: Occasional (6-10).",IF(AA1060="Rare","Estimated frequency within viewshed: Rare (1-5).","")))))</f>
        <v/>
      </c>
      <c r="BR1060" s="41" t="str">
        <f>IF(B1060&lt;&gt;"",B1060&amp;". ","")</f>
        <v/>
      </c>
      <c r="BS1060" s="41" t="str">
        <f>IF(M1060="Same individual","Tissue sample collected.",IF(M1060="Same population","Tissue sample collected from another individual in the same population.",""))</f>
        <v/>
      </c>
      <c r="BT1060" s="41" t="str">
        <f>IF(R1060&lt;&gt;"","Seed sample collected from "&amp;R1060&amp;" plants within the same population.","")</f>
        <v/>
      </c>
      <c r="BU1060" s="41" t="str">
        <f>IF(AB1060&lt;&gt;"",AB1060&amp;". ","")</f>
        <v/>
      </c>
      <c r="BV1060" s="41" t="str">
        <f>IF(AE1060&lt;&gt;"","Landowner: "&amp;AE1060&amp;".","")</f>
        <v/>
      </c>
      <c r="BW1060" s="41" t="str">
        <f>IF(AF1060&lt;&gt;"","Element Occurrence ID: "&amp;AF1060&amp;".","")</f>
        <v/>
      </c>
      <c r="BX1060" s="41" t="str">
        <f t="shared" si="178"/>
        <v/>
      </c>
      <c r="BY1060" t="str">
        <f t="shared" si="179"/>
        <v/>
      </c>
      <c r="BZ1060" s="41" t="str">
        <f t="shared" si="180"/>
        <v/>
      </c>
      <c r="CA1060" t="str">
        <f t="shared" si="181"/>
        <v/>
      </c>
      <c r="CB1060" s="41" t="str">
        <f>IF(AU1060&lt;&gt;"","Area immediately surrounding specimen: "&amp;AU1060&amp;".","")</f>
        <v/>
      </c>
      <c r="CC1060" s="41" t="str">
        <f>IF(T1060&lt;&gt;"","Habit: "&amp;T1060&amp;".","")</f>
        <v/>
      </c>
      <c r="CD1060" s="41" t="str">
        <f>IF(U1060&lt;&gt;"","Life history habit: "&amp;U1060&amp;".","")</f>
        <v/>
      </c>
      <c r="CE1060" s="41" t="str">
        <f>IF(V1060&lt;&gt;"","Graminoid habit: "&amp;V1060&amp;".","")</f>
        <v/>
      </c>
      <c r="CF1060" s="41" t="str">
        <f>IF(W1060&lt;&gt;"","Flower color: "&amp;W1060&amp;".","")</f>
        <v/>
      </c>
      <c r="CG1060" s="41" t="str">
        <f>IF(X1060&lt;&gt;"","Height in centimeters: "&amp;X1060&amp;".","")</f>
        <v/>
      </c>
      <c r="CH1060" s="41" t="str">
        <f>IF(Y1060&lt;&gt;"",Y1060&amp;".","")</f>
        <v/>
      </c>
      <c r="CI1060" s="41" t="str">
        <f t="shared" si="182"/>
        <v/>
      </c>
      <c r="CJ1060" t="str">
        <f t="shared" si="183"/>
        <v/>
      </c>
      <c r="CK1060" s="41" t="str">
        <f>IF(T1060&lt;&gt;"","''habit'':"&amp;"''"&amp;T1060&amp;"'',","")</f>
        <v/>
      </c>
      <c r="CL1060" s="41" t="str">
        <f>IF(U1060&lt;&gt;"","''life cycle habit'':"&amp;"''"&amp;U1060&amp;"'',","")</f>
        <v/>
      </c>
      <c r="CM1060" s="41" t="str">
        <f>IF(V1060&lt;&gt;"","''graminoidHabit'':"&amp;"''"&amp;V1060&amp;"'',","")</f>
        <v/>
      </c>
      <c r="CN1060" s="41" t="str">
        <f>IF(W1060&lt;&gt;"","''flower color'':"&amp;"''"&amp;W1060&amp;"'',","")</f>
        <v/>
      </c>
      <c r="CO1060" s="41" t="str">
        <f>IF(X1060&lt;&gt;"","''heightInCentimeters'':"&amp;X1060&amp;",","")</f>
        <v/>
      </c>
      <c r="CP1060" s="41" t="str">
        <f>IF(Y1060&lt;&gt;"",Y1060,"")</f>
        <v/>
      </c>
      <c r="CQ1060" s="41" t="str">
        <f t="shared" si="184"/>
        <v/>
      </c>
      <c r="CR1060" s="42" t="str">
        <f t="shared" si="185"/>
        <v/>
      </c>
      <c r="CS1060" t="str">
        <f t="shared" si="186"/>
        <v/>
      </c>
      <c r="CT1060" t="str">
        <f>IF(L1060="Y","tissue","")</f>
        <v/>
      </c>
      <c r="CU1060" t="str">
        <f>IF(L1060="Y","in collection","")</f>
        <v/>
      </c>
      <c r="CV1060" t="str">
        <f>IF(L1060="Y","dessicated","")</f>
        <v/>
      </c>
    </row>
    <row r="1061" spans="1:100" ht="16.5" x14ac:dyDescent="0.3">
      <c r="A1061" s="7"/>
      <c r="B1061" s="19"/>
      <c r="C1061" s="19"/>
      <c r="D1061" s="19"/>
      <c r="E1061" s="19"/>
      <c r="F1061" s="19"/>
      <c r="G1061" s="10"/>
      <c r="H1061" s="14"/>
      <c r="I1061" s="19"/>
      <c r="J1061" s="19"/>
      <c r="K1061" s="10"/>
      <c r="L1061" s="19"/>
      <c r="M1061" s="19"/>
      <c r="N1061" s="19"/>
      <c r="O1061" s="19"/>
      <c r="P1061" s="19"/>
      <c r="Q1061" s="24"/>
      <c r="R1061" s="14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/>
      <c r="AJ1061" s="19"/>
      <c r="AK1061" s="29"/>
      <c r="AL1061" s="29"/>
      <c r="AM1061" s="7"/>
      <c r="AN1061" s="7"/>
      <c r="AO1061" s="7"/>
      <c r="AP1061" s="19"/>
      <c r="AQ1061" s="19"/>
      <c r="AR1061" s="19"/>
      <c r="AS1061" s="14"/>
      <c r="AT1061" s="19"/>
      <c r="AU1061" s="19"/>
      <c r="AV1061" s="19"/>
      <c r="AW1061" s="14"/>
      <c r="AX1061" s="19"/>
      <c r="AY1061" s="19"/>
      <c r="AZ1061" s="19"/>
      <c r="BA1061" s="19"/>
      <c r="BB1061" s="19"/>
      <c r="BC1061" s="19"/>
      <c r="BD1061" s="19"/>
      <c r="BE1061" s="19"/>
      <c r="BF1061" s="14"/>
      <c r="BG1061" s="35" t="str">
        <f>IF(BB1061&lt;&gt;"","&lt;a href='https://www.inaturalist.org/observations/"&amp;BB1061&amp;" 'target='_blank' style='color: blue'&gt;iNaturalist Record: "&amp;BB1061&amp;"&lt;/a&gt; ","")</f>
        <v/>
      </c>
      <c r="BH1061" s="36" t="str">
        <f>IF(AT1061&lt;&gt;"",AT1061&amp;". ","")</f>
        <v/>
      </c>
      <c r="BI1061" s="36" t="str">
        <f>IF(AV1061&lt;&gt;"","Land use/disturbance history: "&amp;AV1061&amp;". ","")</f>
        <v/>
      </c>
      <c r="BJ1061" s="36" t="str">
        <f>IF(AW1061&lt;&gt;"","Slope in degrees: "&amp;AW1061&amp;". ","")</f>
        <v/>
      </c>
      <c r="BK1061" s="36" t="str">
        <f>IF(AX1061&lt;&gt;"","Slope aspect: "&amp;AX1061&amp;". ","")</f>
        <v/>
      </c>
      <c r="BL1061" s="36" t="str">
        <f>IF(AY1061&lt;&gt;"","Soil description: "&amp;AY1061&amp;". ","")</f>
        <v/>
      </c>
      <c r="BM1061" s="36" t="str">
        <f>IF(BA1061&lt;&gt;"","Terrain: "&amp;BA1061&amp;". ","")</f>
        <v/>
      </c>
      <c r="BN1061" s="36" t="str">
        <f t="shared" si="176"/>
        <v/>
      </c>
      <c r="BO1061" t="str">
        <f t="shared" si="177"/>
        <v/>
      </c>
      <c r="BP1061" t="str">
        <f>IF(BD1061&lt;&gt;"","Permit: "&amp;BD1061,"")</f>
        <v/>
      </c>
      <c r="BQ1061" s="41" t="str">
        <f>IF(AA1061="Abundant","Estimated frequency within viewshed: Abundant (&gt;500).",IF(AA1061="Common","Estimated frequency within viewshed: Common (101-500).",IF(AA1061="Frequent","Estimated frequency within viewshed: Frequent (11-100).",IF(AA1061="Occasional","Estimated frequency within viewshed: Occasional (6-10).",IF(AA1061="Rare","Estimated frequency within viewshed: Rare (1-5).","")))))</f>
        <v/>
      </c>
      <c r="BR1061" s="41" t="str">
        <f>IF(B1061&lt;&gt;"",B1061&amp;". ","")</f>
        <v/>
      </c>
      <c r="BS1061" s="41" t="str">
        <f>IF(M1061="Same individual","Tissue sample collected.",IF(M1061="Same population","Tissue sample collected from another individual in the same population.",""))</f>
        <v/>
      </c>
      <c r="BT1061" s="41" t="str">
        <f>IF(R1061&lt;&gt;"","Seed sample collected from "&amp;R1061&amp;" plants within the same population.","")</f>
        <v/>
      </c>
      <c r="BU1061" s="41" t="str">
        <f>IF(AB1061&lt;&gt;"",AB1061&amp;". ","")</f>
        <v/>
      </c>
      <c r="BV1061" s="41" t="str">
        <f>IF(AE1061&lt;&gt;"","Landowner: "&amp;AE1061&amp;".","")</f>
        <v/>
      </c>
      <c r="BW1061" s="41" t="str">
        <f>IF(AF1061&lt;&gt;"","Element Occurrence ID: "&amp;AF1061&amp;".","")</f>
        <v/>
      </c>
      <c r="BX1061" s="41" t="str">
        <f t="shared" si="178"/>
        <v/>
      </c>
      <c r="BY1061" t="str">
        <f t="shared" si="179"/>
        <v/>
      </c>
      <c r="BZ1061" s="41" t="str">
        <f t="shared" si="180"/>
        <v/>
      </c>
      <c r="CA1061" t="str">
        <f t="shared" si="181"/>
        <v/>
      </c>
      <c r="CB1061" s="41" t="str">
        <f>IF(AU1061&lt;&gt;"","Area immediately surrounding specimen: "&amp;AU1061&amp;".","")</f>
        <v/>
      </c>
      <c r="CC1061" s="41" t="str">
        <f>IF(T1061&lt;&gt;"","Habit: "&amp;T1061&amp;".","")</f>
        <v/>
      </c>
      <c r="CD1061" s="41" t="str">
        <f>IF(U1061&lt;&gt;"","Life history habit: "&amp;U1061&amp;".","")</f>
        <v/>
      </c>
      <c r="CE1061" s="41" t="str">
        <f>IF(V1061&lt;&gt;"","Graminoid habit: "&amp;V1061&amp;".","")</f>
        <v/>
      </c>
      <c r="CF1061" s="41" t="str">
        <f>IF(W1061&lt;&gt;"","Flower color: "&amp;W1061&amp;".","")</f>
        <v/>
      </c>
      <c r="CG1061" s="41" t="str">
        <f>IF(X1061&lt;&gt;"","Height in centimeters: "&amp;X1061&amp;".","")</f>
        <v/>
      </c>
      <c r="CH1061" s="41" t="str">
        <f>IF(Y1061&lt;&gt;"",Y1061&amp;".","")</f>
        <v/>
      </c>
      <c r="CI1061" s="41" t="str">
        <f t="shared" si="182"/>
        <v/>
      </c>
      <c r="CJ1061" t="str">
        <f t="shared" si="183"/>
        <v/>
      </c>
      <c r="CK1061" s="41" t="str">
        <f>IF(T1061&lt;&gt;"","''habit'':"&amp;"''"&amp;T1061&amp;"'',","")</f>
        <v/>
      </c>
      <c r="CL1061" s="41" t="str">
        <f>IF(U1061&lt;&gt;"","''life cycle habit'':"&amp;"''"&amp;U1061&amp;"'',","")</f>
        <v/>
      </c>
      <c r="CM1061" s="41" t="str">
        <f>IF(V1061&lt;&gt;"","''graminoidHabit'':"&amp;"''"&amp;V1061&amp;"'',","")</f>
        <v/>
      </c>
      <c r="CN1061" s="41" t="str">
        <f>IF(W1061&lt;&gt;"","''flower color'':"&amp;"''"&amp;W1061&amp;"'',","")</f>
        <v/>
      </c>
      <c r="CO1061" s="41" t="str">
        <f>IF(X1061&lt;&gt;"","''heightInCentimeters'':"&amp;X1061&amp;",","")</f>
        <v/>
      </c>
      <c r="CP1061" s="41" t="str">
        <f>IF(Y1061&lt;&gt;"",Y1061,"")</f>
        <v/>
      </c>
      <c r="CQ1061" s="41" t="str">
        <f t="shared" si="184"/>
        <v/>
      </c>
      <c r="CR1061" s="42" t="str">
        <f t="shared" si="185"/>
        <v/>
      </c>
      <c r="CS1061" t="str">
        <f t="shared" si="186"/>
        <v/>
      </c>
      <c r="CT1061" t="str">
        <f>IF(L1061="Y","tissue","")</f>
        <v/>
      </c>
      <c r="CU1061" t="str">
        <f>IF(L1061="Y","in collection","")</f>
        <v/>
      </c>
      <c r="CV1061" t="str">
        <f>IF(L1061="Y","dessicated","")</f>
        <v/>
      </c>
    </row>
    <row r="1062" spans="1:100" ht="16.5" x14ac:dyDescent="0.3">
      <c r="A1062" s="7"/>
      <c r="B1062" s="19"/>
      <c r="C1062" s="19"/>
      <c r="D1062" s="19"/>
      <c r="E1062" s="19"/>
      <c r="F1062" s="19"/>
      <c r="G1062" s="10"/>
      <c r="H1062" s="14"/>
      <c r="I1062" s="19"/>
      <c r="J1062" s="19"/>
      <c r="K1062" s="10"/>
      <c r="L1062" s="19"/>
      <c r="M1062" s="19"/>
      <c r="N1062" s="19"/>
      <c r="O1062" s="19"/>
      <c r="P1062" s="19"/>
      <c r="Q1062" s="24"/>
      <c r="R1062" s="14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29"/>
      <c r="AL1062" s="29"/>
      <c r="AM1062" s="7"/>
      <c r="AN1062" s="7"/>
      <c r="AO1062" s="7"/>
      <c r="AP1062" s="19"/>
      <c r="AQ1062" s="19"/>
      <c r="AR1062" s="19"/>
      <c r="AS1062" s="14"/>
      <c r="AT1062" s="19"/>
      <c r="AU1062" s="19"/>
      <c r="AV1062" s="19"/>
      <c r="AW1062" s="14"/>
      <c r="AX1062" s="19"/>
      <c r="AY1062" s="19"/>
      <c r="AZ1062" s="19"/>
      <c r="BA1062" s="19"/>
      <c r="BB1062" s="19"/>
      <c r="BC1062" s="19"/>
      <c r="BD1062" s="19"/>
      <c r="BE1062" s="19"/>
      <c r="BF1062" s="14"/>
      <c r="BG1062" s="35" t="str">
        <f>IF(BB1062&lt;&gt;"","&lt;a href='https://www.inaturalist.org/observations/"&amp;BB1062&amp;" 'target='_blank' style='color: blue'&gt;iNaturalist Record: "&amp;BB1062&amp;"&lt;/a&gt; ","")</f>
        <v/>
      </c>
      <c r="BH1062" s="36" t="str">
        <f>IF(AT1062&lt;&gt;"",AT1062&amp;". ","")</f>
        <v/>
      </c>
      <c r="BI1062" s="36" t="str">
        <f>IF(AV1062&lt;&gt;"","Land use/disturbance history: "&amp;AV1062&amp;". ","")</f>
        <v/>
      </c>
      <c r="BJ1062" s="36" t="str">
        <f>IF(AW1062&lt;&gt;"","Slope in degrees: "&amp;AW1062&amp;". ","")</f>
        <v/>
      </c>
      <c r="BK1062" s="36" t="str">
        <f>IF(AX1062&lt;&gt;"","Slope aspect: "&amp;AX1062&amp;". ","")</f>
        <v/>
      </c>
      <c r="BL1062" s="36" t="str">
        <f>IF(AY1062&lt;&gt;"","Soil description: "&amp;AY1062&amp;". ","")</f>
        <v/>
      </c>
      <c r="BM1062" s="36" t="str">
        <f>IF(BA1062&lt;&gt;"","Terrain: "&amp;BA1062&amp;". ","")</f>
        <v/>
      </c>
      <c r="BN1062" s="36" t="str">
        <f t="shared" si="176"/>
        <v/>
      </c>
      <c r="BO1062" t="str">
        <f t="shared" si="177"/>
        <v/>
      </c>
      <c r="BP1062" t="str">
        <f>IF(BD1062&lt;&gt;"","Permit: "&amp;BD1062,"")</f>
        <v/>
      </c>
      <c r="BQ1062" s="41" t="str">
        <f>IF(AA1062="Abundant","Estimated frequency within viewshed: Abundant (&gt;500).",IF(AA1062="Common","Estimated frequency within viewshed: Common (101-500).",IF(AA1062="Frequent","Estimated frequency within viewshed: Frequent (11-100).",IF(AA1062="Occasional","Estimated frequency within viewshed: Occasional (6-10).",IF(AA1062="Rare","Estimated frequency within viewshed: Rare (1-5).","")))))</f>
        <v/>
      </c>
      <c r="BR1062" s="41" t="str">
        <f>IF(B1062&lt;&gt;"",B1062&amp;". ","")</f>
        <v/>
      </c>
      <c r="BS1062" s="41" t="str">
        <f>IF(M1062="Same individual","Tissue sample collected.",IF(M1062="Same population","Tissue sample collected from another individual in the same population.",""))</f>
        <v/>
      </c>
      <c r="BT1062" s="41" t="str">
        <f>IF(R1062&lt;&gt;"","Seed sample collected from "&amp;R1062&amp;" plants within the same population.","")</f>
        <v/>
      </c>
      <c r="BU1062" s="41" t="str">
        <f>IF(AB1062&lt;&gt;"",AB1062&amp;". ","")</f>
        <v/>
      </c>
      <c r="BV1062" s="41" t="str">
        <f>IF(AE1062&lt;&gt;"","Landowner: "&amp;AE1062&amp;".","")</f>
        <v/>
      </c>
      <c r="BW1062" s="41" t="str">
        <f>IF(AF1062&lt;&gt;"","Element Occurrence ID: "&amp;AF1062&amp;".","")</f>
        <v/>
      </c>
      <c r="BX1062" s="41" t="str">
        <f t="shared" si="178"/>
        <v/>
      </c>
      <c r="BY1062" t="str">
        <f t="shared" si="179"/>
        <v/>
      </c>
      <c r="BZ1062" s="41" t="str">
        <f t="shared" si="180"/>
        <v/>
      </c>
      <c r="CA1062" t="str">
        <f t="shared" si="181"/>
        <v/>
      </c>
      <c r="CB1062" s="41" t="str">
        <f>IF(AU1062&lt;&gt;"","Area immediately surrounding specimen: "&amp;AU1062&amp;".","")</f>
        <v/>
      </c>
      <c r="CC1062" s="41" t="str">
        <f>IF(T1062&lt;&gt;"","Habit: "&amp;T1062&amp;".","")</f>
        <v/>
      </c>
      <c r="CD1062" s="41" t="str">
        <f>IF(U1062&lt;&gt;"","Life history habit: "&amp;U1062&amp;".","")</f>
        <v/>
      </c>
      <c r="CE1062" s="41" t="str">
        <f>IF(V1062&lt;&gt;"","Graminoid habit: "&amp;V1062&amp;".","")</f>
        <v/>
      </c>
      <c r="CF1062" s="41" t="str">
        <f>IF(W1062&lt;&gt;"","Flower color: "&amp;W1062&amp;".","")</f>
        <v/>
      </c>
      <c r="CG1062" s="41" t="str">
        <f>IF(X1062&lt;&gt;"","Height in centimeters: "&amp;X1062&amp;".","")</f>
        <v/>
      </c>
      <c r="CH1062" s="41" t="str">
        <f>IF(Y1062&lt;&gt;"",Y1062&amp;".","")</f>
        <v/>
      </c>
      <c r="CI1062" s="41" t="str">
        <f t="shared" si="182"/>
        <v/>
      </c>
      <c r="CJ1062" t="str">
        <f t="shared" si="183"/>
        <v/>
      </c>
      <c r="CK1062" s="41" t="str">
        <f>IF(T1062&lt;&gt;"","''habit'':"&amp;"''"&amp;T1062&amp;"'',","")</f>
        <v/>
      </c>
      <c r="CL1062" s="41" t="str">
        <f>IF(U1062&lt;&gt;"","''life cycle habit'':"&amp;"''"&amp;U1062&amp;"'',","")</f>
        <v/>
      </c>
      <c r="CM1062" s="41" t="str">
        <f>IF(V1062&lt;&gt;"","''graminoidHabit'':"&amp;"''"&amp;V1062&amp;"'',","")</f>
        <v/>
      </c>
      <c r="CN1062" s="41" t="str">
        <f>IF(W1062&lt;&gt;"","''flower color'':"&amp;"''"&amp;W1062&amp;"'',","")</f>
        <v/>
      </c>
      <c r="CO1062" s="41" t="str">
        <f>IF(X1062&lt;&gt;"","''heightInCentimeters'':"&amp;X1062&amp;",","")</f>
        <v/>
      </c>
      <c r="CP1062" s="41" t="str">
        <f>IF(Y1062&lt;&gt;"",Y1062,"")</f>
        <v/>
      </c>
      <c r="CQ1062" s="41" t="str">
        <f t="shared" si="184"/>
        <v/>
      </c>
      <c r="CR1062" s="42" t="str">
        <f t="shared" si="185"/>
        <v/>
      </c>
      <c r="CS1062" t="str">
        <f t="shared" si="186"/>
        <v/>
      </c>
      <c r="CT1062" t="str">
        <f>IF(L1062="Y","tissue","")</f>
        <v/>
      </c>
      <c r="CU1062" t="str">
        <f>IF(L1062="Y","in collection","")</f>
        <v/>
      </c>
      <c r="CV1062" t="str">
        <f>IF(L1062="Y","dessicated","")</f>
        <v/>
      </c>
    </row>
    <row r="1063" spans="1:100" ht="16.5" x14ac:dyDescent="0.3">
      <c r="A1063" s="7"/>
      <c r="B1063" s="19"/>
      <c r="C1063" s="19"/>
      <c r="D1063" s="19"/>
      <c r="E1063" s="19"/>
      <c r="F1063" s="19"/>
      <c r="G1063" s="10"/>
      <c r="H1063" s="14"/>
      <c r="I1063" s="19"/>
      <c r="J1063" s="19"/>
      <c r="K1063" s="10"/>
      <c r="L1063" s="19"/>
      <c r="M1063" s="19"/>
      <c r="N1063" s="19"/>
      <c r="O1063" s="19"/>
      <c r="P1063" s="19"/>
      <c r="Q1063" s="24"/>
      <c r="R1063" s="14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29"/>
      <c r="AL1063" s="29"/>
      <c r="AM1063" s="7"/>
      <c r="AN1063" s="7"/>
      <c r="AO1063" s="7"/>
      <c r="AP1063" s="19"/>
      <c r="AQ1063" s="19"/>
      <c r="AR1063" s="19"/>
      <c r="AS1063" s="14"/>
      <c r="AT1063" s="19"/>
      <c r="AU1063" s="19"/>
      <c r="AV1063" s="19"/>
      <c r="AW1063" s="14"/>
      <c r="AX1063" s="19"/>
      <c r="AY1063" s="19"/>
      <c r="AZ1063" s="19"/>
      <c r="BA1063" s="19"/>
      <c r="BB1063" s="19"/>
      <c r="BC1063" s="19"/>
      <c r="BD1063" s="19"/>
      <c r="BE1063" s="19"/>
      <c r="BF1063" s="14"/>
      <c r="BG1063" s="35" t="str">
        <f>IF(BB1063&lt;&gt;"","&lt;a href='https://www.inaturalist.org/observations/"&amp;BB1063&amp;" 'target='_blank' style='color: blue'&gt;iNaturalist Record: "&amp;BB1063&amp;"&lt;/a&gt; ","")</f>
        <v/>
      </c>
      <c r="BH1063" s="36" t="str">
        <f>IF(AT1063&lt;&gt;"",AT1063&amp;". ","")</f>
        <v/>
      </c>
      <c r="BI1063" s="36" t="str">
        <f>IF(AV1063&lt;&gt;"","Land use/disturbance history: "&amp;AV1063&amp;". ","")</f>
        <v/>
      </c>
      <c r="BJ1063" s="36" t="str">
        <f>IF(AW1063&lt;&gt;"","Slope in degrees: "&amp;AW1063&amp;". ","")</f>
        <v/>
      </c>
      <c r="BK1063" s="36" t="str">
        <f>IF(AX1063&lt;&gt;"","Slope aspect: "&amp;AX1063&amp;". ","")</f>
        <v/>
      </c>
      <c r="BL1063" s="36" t="str">
        <f>IF(AY1063&lt;&gt;"","Soil description: "&amp;AY1063&amp;". ","")</f>
        <v/>
      </c>
      <c r="BM1063" s="36" t="str">
        <f>IF(BA1063&lt;&gt;"","Terrain: "&amp;BA1063&amp;". ","")</f>
        <v/>
      </c>
      <c r="BN1063" s="36" t="str">
        <f t="shared" si="176"/>
        <v/>
      </c>
      <c r="BO1063" t="str">
        <f t="shared" si="177"/>
        <v/>
      </c>
      <c r="BP1063" t="str">
        <f>IF(BD1063&lt;&gt;"","Permit: "&amp;BD1063,"")</f>
        <v/>
      </c>
      <c r="BQ1063" s="41" t="str">
        <f>IF(AA1063="Abundant","Estimated frequency within viewshed: Abundant (&gt;500).",IF(AA1063="Common","Estimated frequency within viewshed: Common (101-500).",IF(AA1063="Frequent","Estimated frequency within viewshed: Frequent (11-100).",IF(AA1063="Occasional","Estimated frequency within viewshed: Occasional (6-10).",IF(AA1063="Rare","Estimated frequency within viewshed: Rare (1-5).","")))))</f>
        <v/>
      </c>
      <c r="BR1063" s="41" t="str">
        <f>IF(B1063&lt;&gt;"",B1063&amp;". ","")</f>
        <v/>
      </c>
      <c r="BS1063" s="41" t="str">
        <f>IF(M1063="Same individual","Tissue sample collected.",IF(M1063="Same population","Tissue sample collected from another individual in the same population.",""))</f>
        <v/>
      </c>
      <c r="BT1063" s="41" t="str">
        <f>IF(R1063&lt;&gt;"","Seed sample collected from "&amp;R1063&amp;" plants within the same population.","")</f>
        <v/>
      </c>
      <c r="BU1063" s="41" t="str">
        <f>IF(AB1063&lt;&gt;"",AB1063&amp;". ","")</f>
        <v/>
      </c>
      <c r="BV1063" s="41" t="str">
        <f>IF(AE1063&lt;&gt;"","Landowner: "&amp;AE1063&amp;".","")</f>
        <v/>
      </c>
      <c r="BW1063" s="41" t="str">
        <f>IF(AF1063&lt;&gt;"","Element Occurrence ID: "&amp;AF1063&amp;".","")</f>
        <v/>
      </c>
      <c r="BX1063" s="41" t="str">
        <f t="shared" si="178"/>
        <v/>
      </c>
      <c r="BY1063" t="str">
        <f t="shared" si="179"/>
        <v/>
      </c>
      <c r="BZ1063" s="41" t="str">
        <f t="shared" si="180"/>
        <v/>
      </c>
      <c r="CA1063" t="str">
        <f t="shared" si="181"/>
        <v/>
      </c>
      <c r="CB1063" s="41" t="str">
        <f>IF(AU1063&lt;&gt;"","Area immediately surrounding specimen: "&amp;AU1063&amp;".","")</f>
        <v/>
      </c>
      <c r="CC1063" s="41" t="str">
        <f>IF(T1063&lt;&gt;"","Habit: "&amp;T1063&amp;".","")</f>
        <v/>
      </c>
      <c r="CD1063" s="41" t="str">
        <f>IF(U1063&lt;&gt;"","Life history habit: "&amp;U1063&amp;".","")</f>
        <v/>
      </c>
      <c r="CE1063" s="41" t="str">
        <f>IF(V1063&lt;&gt;"","Graminoid habit: "&amp;V1063&amp;".","")</f>
        <v/>
      </c>
      <c r="CF1063" s="41" t="str">
        <f>IF(W1063&lt;&gt;"","Flower color: "&amp;W1063&amp;".","")</f>
        <v/>
      </c>
      <c r="CG1063" s="41" t="str">
        <f>IF(X1063&lt;&gt;"","Height in centimeters: "&amp;X1063&amp;".","")</f>
        <v/>
      </c>
      <c r="CH1063" s="41" t="str">
        <f>IF(Y1063&lt;&gt;"",Y1063&amp;".","")</f>
        <v/>
      </c>
      <c r="CI1063" s="41" t="str">
        <f t="shared" si="182"/>
        <v/>
      </c>
      <c r="CJ1063" t="str">
        <f t="shared" si="183"/>
        <v/>
      </c>
      <c r="CK1063" s="41" t="str">
        <f>IF(T1063&lt;&gt;"","''habit'':"&amp;"''"&amp;T1063&amp;"'',","")</f>
        <v/>
      </c>
      <c r="CL1063" s="41" t="str">
        <f>IF(U1063&lt;&gt;"","''life cycle habit'':"&amp;"''"&amp;U1063&amp;"'',","")</f>
        <v/>
      </c>
      <c r="CM1063" s="41" t="str">
        <f>IF(V1063&lt;&gt;"","''graminoidHabit'':"&amp;"''"&amp;V1063&amp;"'',","")</f>
        <v/>
      </c>
      <c r="CN1063" s="41" t="str">
        <f>IF(W1063&lt;&gt;"","''flower color'':"&amp;"''"&amp;W1063&amp;"'',","")</f>
        <v/>
      </c>
      <c r="CO1063" s="41" t="str">
        <f>IF(X1063&lt;&gt;"","''heightInCentimeters'':"&amp;X1063&amp;",","")</f>
        <v/>
      </c>
      <c r="CP1063" s="41" t="str">
        <f>IF(Y1063&lt;&gt;"",Y1063,"")</f>
        <v/>
      </c>
      <c r="CQ1063" s="41" t="str">
        <f t="shared" si="184"/>
        <v/>
      </c>
      <c r="CR1063" s="42" t="str">
        <f t="shared" si="185"/>
        <v/>
      </c>
      <c r="CS1063" t="str">
        <f t="shared" si="186"/>
        <v/>
      </c>
      <c r="CT1063" t="str">
        <f>IF(L1063="Y","tissue","")</f>
        <v/>
      </c>
      <c r="CU1063" t="str">
        <f>IF(L1063="Y","in collection","")</f>
        <v/>
      </c>
      <c r="CV1063" t="str">
        <f>IF(L1063="Y","dessicated","")</f>
        <v/>
      </c>
    </row>
    <row r="1064" spans="1:100" ht="16.5" x14ac:dyDescent="0.3">
      <c r="A1064" s="7"/>
      <c r="B1064" s="19"/>
      <c r="C1064" s="19"/>
      <c r="D1064" s="19"/>
      <c r="E1064" s="19"/>
      <c r="F1064" s="19"/>
      <c r="G1064" s="10"/>
      <c r="H1064" s="14"/>
      <c r="I1064" s="19"/>
      <c r="J1064" s="19"/>
      <c r="K1064" s="10"/>
      <c r="L1064" s="19"/>
      <c r="M1064" s="19"/>
      <c r="N1064" s="19"/>
      <c r="O1064" s="19"/>
      <c r="P1064" s="19"/>
      <c r="Q1064" s="24"/>
      <c r="R1064" s="14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  <c r="AK1064" s="29"/>
      <c r="AL1064" s="29"/>
      <c r="AM1064" s="7"/>
      <c r="AN1064" s="7"/>
      <c r="AO1064" s="7"/>
      <c r="AP1064" s="19"/>
      <c r="AQ1064" s="19"/>
      <c r="AR1064" s="19"/>
      <c r="AS1064" s="14"/>
      <c r="AT1064" s="19"/>
      <c r="AU1064" s="19"/>
      <c r="AV1064" s="19"/>
      <c r="AW1064" s="14"/>
      <c r="AX1064" s="19"/>
      <c r="AY1064" s="19"/>
      <c r="AZ1064" s="19"/>
      <c r="BA1064" s="19"/>
      <c r="BB1064" s="19"/>
      <c r="BC1064" s="19"/>
      <c r="BD1064" s="19"/>
      <c r="BE1064" s="19"/>
      <c r="BF1064" s="14"/>
      <c r="BG1064" s="35" t="str">
        <f>IF(BB1064&lt;&gt;"","&lt;a href='https://www.inaturalist.org/observations/"&amp;BB1064&amp;" 'target='_blank' style='color: blue'&gt;iNaturalist Record: "&amp;BB1064&amp;"&lt;/a&gt; ","")</f>
        <v/>
      </c>
      <c r="BH1064" s="36" t="str">
        <f>IF(AT1064&lt;&gt;"",AT1064&amp;". ","")</f>
        <v/>
      </c>
      <c r="BI1064" s="36" t="str">
        <f>IF(AV1064&lt;&gt;"","Land use/disturbance history: "&amp;AV1064&amp;". ","")</f>
        <v/>
      </c>
      <c r="BJ1064" s="36" t="str">
        <f>IF(AW1064&lt;&gt;"","Slope in degrees: "&amp;AW1064&amp;". ","")</f>
        <v/>
      </c>
      <c r="BK1064" s="36" t="str">
        <f>IF(AX1064&lt;&gt;"","Slope aspect: "&amp;AX1064&amp;". ","")</f>
        <v/>
      </c>
      <c r="BL1064" s="36" t="str">
        <f>IF(AY1064&lt;&gt;"","Soil description: "&amp;AY1064&amp;". ","")</f>
        <v/>
      </c>
      <c r="BM1064" s="36" t="str">
        <f>IF(BA1064&lt;&gt;"","Terrain: "&amp;BA1064&amp;". ","")</f>
        <v/>
      </c>
      <c r="BN1064" s="36" t="str">
        <f t="shared" si="176"/>
        <v/>
      </c>
      <c r="BO1064" t="str">
        <f t="shared" si="177"/>
        <v/>
      </c>
      <c r="BP1064" t="str">
        <f>IF(BD1064&lt;&gt;"","Permit: "&amp;BD1064,"")</f>
        <v/>
      </c>
      <c r="BQ1064" s="41" t="str">
        <f>IF(AA1064="Abundant","Estimated frequency within viewshed: Abundant (&gt;500).",IF(AA1064="Common","Estimated frequency within viewshed: Common (101-500).",IF(AA1064="Frequent","Estimated frequency within viewshed: Frequent (11-100).",IF(AA1064="Occasional","Estimated frequency within viewshed: Occasional (6-10).",IF(AA1064="Rare","Estimated frequency within viewshed: Rare (1-5).","")))))</f>
        <v/>
      </c>
      <c r="BR1064" s="41" t="str">
        <f>IF(B1064&lt;&gt;"",B1064&amp;". ","")</f>
        <v/>
      </c>
      <c r="BS1064" s="41" t="str">
        <f>IF(M1064="Same individual","Tissue sample collected.",IF(M1064="Same population","Tissue sample collected from another individual in the same population.",""))</f>
        <v/>
      </c>
      <c r="BT1064" s="41" t="str">
        <f>IF(R1064&lt;&gt;"","Seed sample collected from "&amp;R1064&amp;" plants within the same population.","")</f>
        <v/>
      </c>
      <c r="BU1064" s="41" t="str">
        <f>IF(AB1064&lt;&gt;"",AB1064&amp;". ","")</f>
        <v/>
      </c>
      <c r="BV1064" s="41" t="str">
        <f>IF(AE1064&lt;&gt;"","Landowner: "&amp;AE1064&amp;".","")</f>
        <v/>
      </c>
      <c r="BW1064" s="41" t="str">
        <f>IF(AF1064&lt;&gt;"","Element Occurrence ID: "&amp;AF1064&amp;".","")</f>
        <v/>
      </c>
      <c r="BX1064" s="41" t="str">
        <f t="shared" si="178"/>
        <v/>
      </c>
      <c r="BY1064" t="str">
        <f t="shared" si="179"/>
        <v/>
      </c>
      <c r="BZ1064" s="41" t="str">
        <f t="shared" si="180"/>
        <v/>
      </c>
      <c r="CA1064" t="str">
        <f t="shared" si="181"/>
        <v/>
      </c>
      <c r="CB1064" s="41" t="str">
        <f>IF(AU1064&lt;&gt;"","Area immediately surrounding specimen: "&amp;AU1064&amp;".","")</f>
        <v/>
      </c>
      <c r="CC1064" s="41" t="str">
        <f>IF(T1064&lt;&gt;"","Habit: "&amp;T1064&amp;".","")</f>
        <v/>
      </c>
      <c r="CD1064" s="41" t="str">
        <f>IF(U1064&lt;&gt;"","Life history habit: "&amp;U1064&amp;".","")</f>
        <v/>
      </c>
      <c r="CE1064" s="41" t="str">
        <f>IF(V1064&lt;&gt;"","Graminoid habit: "&amp;V1064&amp;".","")</f>
        <v/>
      </c>
      <c r="CF1064" s="41" t="str">
        <f>IF(W1064&lt;&gt;"","Flower color: "&amp;W1064&amp;".","")</f>
        <v/>
      </c>
      <c r="CG1064" s="41" t="str">
        <f>IF(X1064&lt;&gt;"","Height in centimeters: "&amp;X1064&amp;".","")</f>
        <v/>
      </c>
      <c r="CH1064" s="41" t="str">
        <f>IF(Y1064&lt;&gt;"",Y1064&amp;".","")</f>
        <v/>
      </c>
      <c r="CI1064" s="41" t="str">
        <f t="shared" si="182"/>
        <v/>
      </c>
      <c r="CJ1064" t="str">
        <f t="shared" si="183"/>
        <v/>
      </c>
      <c r="CK1064" s="41" t="str">
        <f>IF(T1064&lt;&gt;"","''habit'':"&amp;"''"&amp;T1064&amp;"'',","")</f>
        <v/>
      </c>
      <c r="CL1064" s="41" t="str">
        <f>IF(U1064&lt;&gt;"","''life cycle habit'':"&amp;"''"&amp;U1064&amp;"'',","")</f>
        <v/>
      </c>
      <c r="CM1064" s="41" t="str">
        <f>IF(V1064&lt;&gt;"","''graminoidHabit'':"&amp;"''"&amp;V1064&amp;"'',","")</f>
        <v/>
      </c>
      <c r="CN1064" s="41" t="str">
        <f>IF(W1064&lt;&gt;"","''flower color'':"&amp;"''"&amp;W1064&amp;"'',","")</f>
        <v/>
      </c>
      <c r="CO1064" s="41" t="str">
        <f>IF(X1064&lt;&gt;"","''heightInCentimeters'':"&amp;X1064&amp;",","")</f>
        <v/>
      </c>
      <c r="CP1064" s="41" t="str">
        <f>IF(Y1064&lt;&gt;"",Y1064,"")</f>
        <v/>
      </c>
      <c r="CQ1064" s="41" t="str">
        <f t="shared" si="184"/>
        <v/>
      </c>
      <c r="CR1064" s="42" t="str">
        <f t="shared" si="185"/>
        <v/>
      </c>
      <c r="CS1064" t="str">
        <f t="shared" si="186"/>
        <v/>
      </c>
      <c r="CT1064" t="str">
        <f>IF(L1064="Y","tissue","")</f>
        <v/>
      </c>
      <c r="CU1064" t="str">
        <f>IF(L1064="Y","in collection","")</f>
        <v/>
      </c>
      <c r="CV1064" t="str">
        <f>IF(L1064="Y","dessicated","")</f>
        <v/>
      </c>
    </row>
    <row r="1065" spans="1:100" ht="16.5" x14ac:dyDescent="0.3">
      <c r="A1065" s="7"/>
      <c r="B1065" s="19"/>
      <c r="C1065" s="19"/>
      <c r="D1065" s="19"/>
      <c r="E1065" s="19"/>
      <c r="F1065" s="19"/>
      <c r="G1065" s="10"/>
      <c r="H1065" s="14"/>
      <c r="I1065" s="19"/>
      <c r="J1065" s="19"/>
      <c r="K1065" s="10"/>
      <c r="L1065" s="19"/>
      <c r="M1065" s="19"/>
      <c r="N1065" s="19"/>
      <c r="O1065" s="19"/>
      <c r="P1065" s="19"/>
      <c r="Q1065" s="24"/>
      <c r="R1065" s="14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29"/>
      <c r="AL1065" s="29"/>
      <c r="AM1065" s="7"/>
      <c r="AN1065" s="7"/>
      <c r="AO1065" s="7"/>
      <c r="AP1065" s="19"/>
      <c r="AQ1065" s="19"/>
      <c r="AR1065" s="19"/>
      <c r="AS1065" s="14"/>
      <c r="AT1065" s="19"/>
      <c r="AU1065" s="19"/>
      <c r="AV1065" s="19"/>
      <c r="AW1065" s="14"/>
      <c r="AX1065" s="19"/>
      <c r="AY1065" s="19"/>
      <c r="AZ1065" s="19"/>
      <c r="BA1065" s="19"/>
      <c r="BB1065" s="19"/>
      <c r="BC1065" s="19"/>
      <c r="BD1065" s="19"/>
      <c r="BE1065" s="19"/>
      <c r="BF1065" s="14"/>
      <c r="BG1065" s="35" t="str">
        <f>IF(BB1065&lt;&gt;"","&lt;a href='https://www.inaturalist.org/observations/"&amp;BB1065&amp;" 'target='_blank' style='color: blue'&gt;iNaturalist Record: "&amp;BB1065&amp;"&lt;/a&gt; ","")</f>
        <v/>
      </c>
      <c r="BH1065" s="36" t="str">
        <f>IF(AT1065&lt;&gt;"",AT1065&amp;". ","")</f>
        <v/>
      </c>
      <c r="BI1065" s="36" t="str">
        <f>IF(AV1065&lt;&gt;"","Land use/disturbance history: "&amp;AV1065&amp;". ","")</f>
        <v/>
      </c>
      <c r="BJ1065" s="36" t="str">
        <f>IF(AW1065&lt;&gt;"","Slope in degrees: "&amp;AW1065&amp;". ","")</f>
        <v/>
      </c>
      <c r="BK1065" s="36" t="str">
        <f>IF(AX1065&lt;&gt;"","Slope aspect: "&amp;AX1065&amp;". ","")</f>
        <v/>
      </c>
      <c r="BL1065" s="36" t="str">
        <f>IF(AY1065&lt;&gt;"","Soil description: "&amp;AY1065&amp;". ","")</f>
        <v/>
      </c>
      <c r="BM1065" s="36" t="str">
        <f>IF(BA1065&lt;&gt;"","Terrain: "&amp;BA1065&amp;". ","")</f>
        <v/>
      </c>
      <c r="BN1065" s="36" t="str">
        <f t="shared" si="176"/>
        <v/>
      </c>
      <c r="BO1065" t="str">
        <f t="shared" si="177"/>
        <v/>
      </c>
      <c r="BP1065" t="str">
        <f>IF(BD1065&lt;&gt;"","Permit: "&amp;BD1065,"")</f>
        <v/>
      </c>
      <c r="BQ1065" s="41" t="str">
        <f>IF(AA1065="Abundant","Estimated frequency within viewshed: Abundant (&gt;500).",IF(AA1065="Common","Estimated frequency within viewshed: Common (101-500).",IF(AA1065="Frequent","Estimated frequency within viewshed: Frequent (11-100).",IF(AA1065="Occasional","Estimated frequency within viewshed: Occasional (6-10).",IF(AA1065="Rare","Estimated frequency within viewshed: Rare (1-5).","")))))</f>
        <v/>
      </c>
      <c r="BR1065" s="41" t="str">
        <f>IF(B1065&lt;&gt;"",B1065&amp;". ","")</f>
        <v/>
      </c>
      <c r="BS1065" s="41" t="str">
        <f>IF(M1065="Same individual","Tissue sample collected.",IF(M1065="Same population","Tissue sample collected from another individual in the same population.",""))</f>
        <v/>
      </c>
      <c r="BT1065" s="41" t="str">
        <f>IF(R1065&lt;&gt;"","Seed sample collected from "&amp;R1065&amp;" plants within the same population.","")</f>
        <v/>
      </c>
      <c r="BU1065" s="41" t="str">
        <f>IF(AB1065&lt;&gt;"",AB1065&amp;". ","")</f>
        <v/>
      </c>
      <c r="BV1065" s="41" t="str">
        <f>IF(AE1065&lt;&gt;"","Landowner: "&amp;AE1065&amp;".","")</f>
        <v/>
      </c>
      <c r="BW1065" s="41" t="str">
        <f>IF(AF1065&lt;&gt;"","Element Occurrence ID: "&amp;AF1065&amp;".","")</f>
        <v/>
      </c>
      <c r="BX1065" s="41" t="str">
        <f t="shared" si="178"/>
        <v/>
      </c>
      <c r="BY1065" t="str">
        <f t="shared" si="179"/>
        <v/>
      </c>
      <c r="BZ1065" s="41" t="str">
        <f t="shared" si="180"/>
        <v/>
      </c>
      <c r="CA1065" t="str">
        <f t="shared" si="181"/>
        <v/>
      </c>
      <c r="CB1065" s="41" t="str">
        <f>IF(AU1065&lt;&gt;"","Area immediately surrounding specimen: "&amp;AU1065&amp;".","")</f>
        <v/>
      </c>
      <c r="CC1065" s="41" t="str">
        <f>IF(T1065&lt;&gt;"","Habit: "&amp;T1065&amp;".","")</f>
        <v/>
      </c>
      <c r="CD1065" s="41" t="str">
        <f>IF(U1065&lt;&gt;"","Life history habit: "&amp;U1065&amp;".","")</f>
        <v/>
      </c>
      <c r="CE1065" s="41" t="str">
        <f>IF(V1065&lt;&gt;"","Graminoid habit: "&amp;V1065&amp;".","")</f>
        <v/>
      </c>
      <c r="CF1065" s="41" t="str">
        <f>IF(W1065&lt;&gt;"","Flower color: "&amp;W1065&amp;".","")</f>
        <v/>
      </c>
      <c r="CG1065" s="41" t="str">
        <f>IF(X1065&lt;&gt;"","Height in centimeters: "&amp;X1065&amp;".","")</f>
        <v/>
      </c>
      <c r="CH1065" s="41" t="str">
        <f>IF(Y1065&lt;&gt;"",Y1065&amp;".","")</f>
        <v/>
      </c>
      <c r="CI1065" s="41" t="str">
        <f t="shared" si="182"/>
        <v/>
      </c>
      <c r="CJ1065" t="str">
        <f t="shared" si="183"/>
        <v/>
      </c>
      <c r="CK1065" s="41" t="str">
        <f>IF(T1065&lt;&gt;"","''habit'':"&amp;"''"&amp;T1065&amp;"'',","")</f>
        <v/>
      </c>
      <c r="CL1065" s="41" t="str">
        <f>IF(U1065&lt;&gt;"","''life cycle habit'':"&amp;"''"&amp;U1065&amp;"'',","")</f>
        <v/>
      </c>
      <c r="CM1065" s="41" t="str">
        <f>IF(V1065&lt;&gt;"","''graminoidHabit'':"&amp;"''"&amp;V1065&amp;"'',","")</f>
        <v/>
      </c>
      <c r="CN1065" s="41" t="str">
        <f>IF(W1065&lt;&gt;"","''flower color'':"&amp;"''"&amp;W1065&amp;"'',","")</f>
        <v/>
      </c>
      <c r="CO1065" s="41" t="str">
        <f>IF(X1065&lt;&gt;"","''heightInCentimeters'':"&amp;X1065&amp;",","")</f>
        <v/>
      </c>
      <c r="CP1065" s="41" t="str">
        <f>IF(Y1065&lt;&gt;"",Y1065,"")</f>
        <v/>
      </c>
      <c r="CQ1065" s="41" t="str">
        <f t="shared" si="184"/>
        <v/>
      </c>
      <c r="CR1065" s="42" t="str">
        <f t="shared" si="185"/>
        <v/>
      </c>
      <c r="CS1065" t="str">
        <f t="shared" si="186"/>
        <v/>
      </c>
      <c r="CT1065" t="str">
        <f>IF(L1065="Y","tissue","")</f>
        <v/>
      </c>
      <c r="CU1065" t="str">
        <f>IF(L1065="Y","in collection","")</f>
        <v/>
      </c>
      <c r="CV1065" t="str">
        <f>IF(L1065="Y","dessicated","")</f>
        <v/>
      </c>
    </row>
    <row r="1066" spans="1:100" ht="16.5" x14ac:dyDescent="0.3">
      <c r="A1066" s="7"/>
      <c r="B1066" s="19"/>
      <c r="C1066" s="19"/>
      <c r="D1066" s="19"/>
      <c r="E1066" s="19"/>
      <c r="F1066" s="19"/>
      <c r="G1066" s="10"/>
      <c r="H1066" s="14"/>
      <c r="I1066" s="19"/>
      <c r="J1066" s="19"/>
      <c r="K1066" s="10"/>
      <c r="L1066" s="19"/>
      <c r="M1066" s="19"/>
      <c r="N1066" s="19"/>
      <c r="O1066" s="19"/>
      <c r="P1066" s="19"/>
      <c r="Q1066" s="24"/>
      <c r="R1066" s="14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  <c r="AK1066" s="29"/>
      <c r="AL1066" s="29"/>
      <c r="AM1066" s="7"/>
      <c r="AN1066" s="7"/>
      <c r="AO1066" s="7"/>
      <c r="AP1066" s="19"/>
      <c r="AQ1066" s="19"/>
      <c r="AR1066" s="19"/>
      <c r="AS1066" s="14"/>
      <c r="AT1066" s="19"/>
      <c r="AU1066" s="19"/>
      <c r="AV1066" s="19"/>
      <c r="AW1066" s="14"/>
      <c r="AX1066" s="19"/>
      <c r="AY1066" s="19"/>
      <c r="AZ1066" s="19"/>
      <c r="BA1066" s="19"/>
      <c r="BB1066" s="19"/>
      <c r="BC1066" s="19"/>
      <c r="BD1066" s="19"/>
      <c r="BE1066" s="19"/>
      <c r="BF1066" s="14"/>
      <c r="BG1066" s="35" t="str">
        <f>IF(BB1066&lt;&gt;"","&lt;a href='https://www.inaturalist.org/observations/"&amp;BB1066&amp;" 'target='_blank' style='color: blue'&gt;iNaturalist Record: "&amp;BB1066&amp;"&lt;/a&gt; ","")</f>
        <v/>
      </c>
      <c r="BH1066" s="36" t="str">
        <f>IF(AT1066&lt;&gt;"",AT1066&amp;". ","")</f>
        <v/>
      </c>
      <c r="BI1066" s="36" t="str">
        <f>IF(AV1066&lt;&gt;"","Land use/disturbance history: "&amp;AV1066&amp;". ","")</f>
        <v/>
      </c>
      <c r="BJ1066" s="36" t="str">
        <f>IF(AW1066&lt;&gt;"","Slope in degrees: "&amp;AW1066&amp;". ","")</f>
        <v/>
      </c>
      <c r="BK1066" s="36" t="str">
        <f>IF(AX1066&lt;&gt;"","Slope aspect: "&amp;AX1066&amp;". ","")</f>
        <v/>
      </c>
      <c r="BL1066" s="36" t="str">
        <f>IF(AY1066&lt;&gt;"","Soil description: "&amp;AY1066&amp;". ","")</f>
        <v/>
      </c>
      <c r="BM1066" s="36" t="str">
        <f>IF(BA1066&lt;&gt;"","Terrain: "&amp;BA1066&amp;". ","")</f>
        <v/>
      </c>
      <c r="BN1066" s="36" t="str">
        <f t="shared" si="176"/>
        <v/>
      </c>
      <c r="BO1066" t="str">
        <f t="shared" si="177"/>
        <v/>
      </c>
      <c r="BP1066" t="str">
        <f>IF(BD1066&lt;&gt;"","Permit: "&amp;BD1066,"")</f>
        <v/>
      </c>
      <c r="BQ1066" s="41" t="str">
        <f>IF(AA1066="Abundant","Estimated frequency within viewshed: Abundant (&gt;500).",IF(AA1066="Common","Estimated frequency within viewshed: Common (101-500).",IF(AA1066="Frequent","Estimated frequency within viewshed: Frequent (11-100).",IF(AA1066="Occasional","Estimated frequency within viewshed: Occasional (6-10).",IF(AA1066="Rare","Estimated frequency within viewshed: Rare (1-5).","")))))</f>
        <v/>
      </c>
      <c r="BR1066" s="41" t="str">
        <f>IF(B1066&lt;&gt;"",B1066&amp;". ","")</f>
        <v/>
      </c>
      <c r="BS1066" s="41" t="str">
        <f>IF(M1066="Same individual","Tissue sample collected.",IF(M1066="Same population","Tissue sample collected from another individual in the same population.",""))</f>
        <v/>
      </c>
      <c r="BT1066" s="41" t="str">
        <f>IF(R1066&lt;&gt;"","Seed sample collected from "&amp;R1066&amp;" plants within the same population.","")</f>
        <v/>
      </c>
      <c r="BU1066" s="41" t="str">
        <f>IF(AB1066&lt;&gt;"",AB1066&amp;". ","")</f>
        <v/>
      </c>
      <c r="BV1066" s="41" t="str">
        <f>IF(AE1066&lt;&gt;"","Landowner: "&amp;AE1066&amp;".","")</f>
        <v/>
      </c>
      <c r="BW1066" s="41" t="str">
        <f>IF(AF1066&lt;&gt;"","Element Occurrence ID: "&amp;AF1066&amp;".","")</f>
        <v/>
      </c>
      <c r="BX1066" s="41" t="str">
        <f t="shared" si="178"/>
        <v/>
      </c>
      <c r="BY1066" t="str">
        <f t="shared" si="179"/>
        <v/>
      </c>
      <c r="BZ1066" s="41" t="str">
        <f t="shared" si="180"/>
        <v/>
      </c>
      <c r="CA1066" t="str">
        <f t="shared" si="181"/>
        <v/>
      </c>
      <c r="CB1066" s="41" t="str">
        <f>IF(AU1066&lt;&gt;"","Area immediately surrounding specimen: "&amp;AU1066&amp;".","")</f>
        <v/>
      </c>
      <c r="CC1066" s="41" t="str">
        <f>IF(T1066&lt;&gt;"","Habit: "&amp;T1066&amp;".","")</f>
        <v/>
      </c>
      <c r="CD1066" s="41" t="str">
        <f>IF(U1066&lt;&gt;"","Life history habit: "&amp;U1066&amp;".","")</f>
        <v/>
      </c>
      <c r="CE1066" s="41" t="str">
        <f>IF(V1066&lt;&gt;"","Graminoid habit: "&amp;V1066&amp;".","")</f>
        <v/>
      </c>
      <c r="CF1066" s="41" t="str">
        <f>IF(W1066&lt;&gt;"","Flower color: "&amp;W1066&amp;".","")</f>
        <v/>
      </c>
      <c r="CG1066" s="41" t="str">
        <f>IF(X1066&lt;&gt;"","Height in centimeters: "&amp;X1066&amp;".","")</f>
        <v/>
      </c>
      <c r="CH1066" s="41" t="str">
        <f>IF(Y1066&lt;&gt;"",Y1066&amp;".","")</f>
        <v/>
      </c>
      <c r="CI1066" s="41" t="str">
        <f t="shared" si="182"/>
        <v/>
      </c>
      <c r="CJ1066" t="str">
        <f t="shared" si="183"/>
        <v/>
      </c>
      <c r="CK1066" s="41" t="str">
        <f>IF(T1066&lt;&gt;"","''habit'':"&amp;"''"&amp;T1066&amp;"'',","")</f>
        <v/>
      </c>
      <c r="CL1066" s="41" t="str">
        <f>IF(U1066&lt;&gt;"","''life cycle habit'':"&amp;"''"&amp;U1066&amp;"'',","")</f>
        <v/>
      </c>
      <c r="CM1066" s="41" t="str">
        <f>IF(V1066&lt;&gt;"","''graminoidHabit'':"&amp;"''"&amp;V1066&amp;"'',","")</f>
        <v/>
      </c>
      <c r="CN1066" s="41" t="str">
        <f>IF(W1066&lt;&gt;"","''flower color'':"&amp;"''"&amp;W1066&amp;"'',","")</f>
        <v/>
      </c>
      <c r="CO1066" s="41" t="str">
        <f>IF(X1066&lt;&gt;"","''heightInCentimeters'':"&amp;X1066&amp;",","")</f>
        <v/>
      </c>
      <c r="CP1066" s="41" t="str">
        <f>IF(Y1066&lt;&gt;"",Y1066,"")</f>
        <v/>
      </c>
      <c r="CQ1066" s="41" t="str">
        <f t="shared" si="184"/>
        <v/>
      </c>
      <c r="CR1066" s="42" t="str">
        <f t="shared" si="185"/>
        <v/>
      </c>
      <c r="CS1066" t="str">
        <f t="shared" si="186"/>
        <v/>
      </c>
      <c r="CT1066" t="str">
        <f>IF(L1066="Y","tissue","")</f>
        <v/>
      </c>
      <c r="CU1066" t="str">
        <f>IF(L1066="Y","in collection","")</f>
        <v/>
      </c>
      <c r="CV1066" t="str">
        <f>IF(L1066="Y","dessicated","")</f>
        <v/>
      </c>
    </row>
    <row r="1067" spans="1:100" ht="16.5" x14ac:dyDescent="0.3">
      <c r="A1067" s="7"/>
      <c r="B1067" s="19"/>
      <c r="C1067" s="19"/>
      <c r="D1067" s="19"/>
      <c r="E1067" s="19"/>
      <c r="F1067" s="19"/>
      <c r="G1067" s="10"/>
      <c r="H1067" s="14"/>
      <c r="I1067" s="19"/>
      <c r="J1067" s="19"/>
      <c r="K1067" s="10"/>
      <c r="L1067" s="19"/>
      <c r="M1067" s="19"/>
      <c r="N1067" s="19"/>
      <c r="O1067" s="19"/>
      <c r="P1067" s="19"/>
      <c r="Q1067" s="24"/>
      <c r="R1067" s="14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29"/>
      <c r="AL1067" s="29"/>
      <c r="AM1067" s="7"/>
      <c r="AN1067" s="7"/>
      <c r="AO1067" s="7"/>
      <c r="AP1067" s="19"/>
      <c r="AQ1067" s="19"/>
      <c r="AR1067" s="19"/>
      <c r="AS1067" s="14"/>
      <c r="AT1067" s="19"/>
      <c r="AU1067" s="19"/>
      <c r="AV1067" s="19"/>
      <c r="AW1067" s="14"/>
      <c r="AX1067" s="19"/>
      <c r="AY1067" s="19"/>
      <c r="AZ1067" s="19"/>
      <c r="BA1067" s="19"/>
      <c r="BB1067" s="19"/>
      <c r="BC1067" s="19"/>
      <c r="BD1067" s="19"/>
      <c r="BE1067" s="19"/>
      <c r="BF1067" s="14"/>
      <c r="BG1067" s="35" t="str">
        <f>IF(BB1067&lt;&gt;"","&lt;a href='https://www.inaturalist.org/observations/"&amp;BB1067&amp;" 'target='_blank' style='color: blue'&gt;iNaturalist Record: "&amp;BB1067&amp;"&lt;/a&gt; ","")</f>
        <v/>
      </c>
      <c r="BH1067" s="36" t="str">
        <f>IF(AT1067&lt;&gt;"",AT1067&amp;". ","")</f>
        <v/>
      </c>
      <c r="BI1067" s="36" t="str">
        <f>IF(AV1067&lt;&gt;"","Land use/disturbance history: "&amp;AV1067&amp;". ","")</f>
        <v/>
      </c>
      <c r="BJ1067" s="36" t="str">
        <f>IF(AW1067&lt;&gt;"","Slope in degrees: "&amp;AW1067&amp;". ","")</f>
        <v/>
      </c>
      <c r="BK1067" s="36" t="str">
        <f>IF(AX1067&lt;&gt;"","Slope aspect: "&amp;AX1067&amp;". ","")</f>
        <v/>
      </c>
      <c r="BL1067" s="36" t="str">
        <f>IF(AY1067&lt;&gt;"","Soil description: "&amp;AY1067&amp;". ","")</f>
        <v/>
      </c>
      <c r="BM1067" s="36" t="str">
        <f>IF(BA1067&lt;&gt;"","Terrain: "&amp;BA1067&amp;". ","")</f>
        <v/>
      </c>
      <c r="BN1067" s="36" t="str">
        <f t="shared" si="176"/>
        <v/>
      </c>
      <c r="BO1067" t="str">
        <f t="shared" si="177"/>
        <v/>
      </c>
      <c r="BP1067" t="str">
        <f>IF(BD1067&lt;&gt;"","Permit: "&amp;BD1067,"")</f>
        <v/>
      </c>
      <c r="BQ1067" s="41" t="str">
        <f>IF(AA1067="Abundant","Estimated frequency within viewshed: Abundant (&gt;500).",IF(AA1067="Common","Estimated frequency within viewshed: Common (101-500).",IF(AA1067="Frequent","Estimated frequency within viewshed: Frequent (11-100).",IF(AA1067="Occasional","Estimated frequency within viewshed: Occasional (6-10).",IF(AA1067="Rare","Estimated frequency within viewshed: Rare (1-5).","")))))</f>
        <v/>
      </c>
      <c r="BR1067" s="41" t="str">
        <f>IF(B1067&lt;&gt;"",B1067&amp;". ","")</f>
        <v/>
      </c>
      <c r="BS1067" s="41" t="str">
        <f>IF(M1067="Same individual","Tissue sample collected.",IF(M1067="Same population","Tissue sample collected from another individual in the same population.",""))</f>
        <v/>
      </c>
      <c r="BT1067" s="41" t="str">
        <f>IF(R1067&lt;&gt;"","Seed sample collected from "&amp;R1067&amp;" plants within the same population.","")</f>
        <v/>
      </c>
      <c r="BU1067" s="41" t="str">
        <f>IF(AB1067&lt;&gt;"",AB1067&amp;". ","")</f>
        <v/>
      </c>
      <c r="BV1067" s="41" t="str">
        <f>IF(AE1067&lt;&gt;"","Landowner: "&amp;AE1067&amp;".","")</f>
        <v/>
      </c>
      <c r="BW1067" s="41" t="str">
        <f>IF(AF1067&lt;&gt;"","Element Occurrence ID: "&amp;AF1067&amp;".","")</f>
        <v/>
      </c>
      <c r="BX1067" s="41" t="str">
        <f t="shared" si="178"/>
        <v/>
      </c>
      <c r="BY1067" t="str">
        <f t="shared" si="179"/>
        <v/>
      </c>
      <c r="BZ1067" s="41" t="str">
        <f t="shared" si="180"/>
        <v/>
      </c>
      <c r="CA1067" t="str">
        <f t="shared" si="181"/>
        <v/>
      </c>
      <c r="CB1067" s="41" t="str">
        <f>IF(AU1067&lt;&gt;"","Area immediately surrounding specimen: "&amp;AU1067&amp;".","")</f>
        <v/>
      </c>
      <c r="CC1067" s="41" t="str">
        <f>IF(T1067&lt;&gt;"","Habit: "&amp;T1067&amp;".","")</f>
        <v/>
      </c>
      <c r="CD1067" s="41" t="str">
        <f>IF(U1067&lt;&gt;"","Life history habit: "&amp;U1067&amp;".","")</f>
        <v/>
      </c>
      <c r="CE1067" s="41" t="str">
        <f>IF(V1067&lt;&gt;"","Graminoid habit: "&amp;V1067&amp;".","")</f>
        <v/>
      </c>
      <c r="CF1067" s="41" t="str">
        <f>IF(W1067&lt;&gt;"","Flower color: "&amp;W1067&amp;".","")</f>
        <v/>
      </c>
      <c r="CG1067" s="41" t="str">
        <f>IF(X1067&lt;&gt;"","Height in centimeters: "&amp;X1067&amp;".","")</f>
        <v/>
      </c>
      <c r="CH1067" s="41" t="str">
        <f>IF(Y1067&lt;&gt;"",Y1067&amp;".","")</f>
        <v/>
      </c>
      <c r="CI1067" s="41" t="str">
        <f t="shared" si="182"/>
        <v/>
      </c>
      <c r="CJ1067" t="str">
        <f t="shared" si="183"/>
        <v/>
      </c>
      <c r="CK1067" s="41" t="str">
        <f>IF(T1067&lt;&gt;"","''habit'':"&amp;"''"&amp;T1067&amp;"'',","")</f>
        <v/>
      </c>
      <c r="CL1067" s="41" t="str">
        <f>IF(U1067&lt;&gt;"","''life cycle habit'':"&amp;"''"&amp;U1067&amp;"'',","")</f>
        <v/>
      </c>
      <c r="CM1067" s="41" t="str">
        <f>IF(V1067&lt;&gt;"","''graminoidHabit'':"&amp;"''"&amp;V1067&amp;"'',","")</f>
        <v/>
      </c>
      <c r="CN1067" s="41" t="str">
        <f>IF(W1067&lt;&gt;"","''flower color'':"&amp;"''"&amp;W1067&amp;"'',","")</f>
        <v/>
      </c>
      <c r="CO1067" s="41" t="str">
        <f>IF(X1067&lt;&gt;"","''heightInCentimeters'':"&amp;X1067&amp;",","")</f>
        <v/>
      </c>
      <c r="CP1067" s="41" t="str">
        <f>IF(Y1067&lt;&gt;"",Y1067,"")</f>
        <v/>
      </c>
      <c r="CQ1067" s="41" t="str">
        <f t="shared" si="184"/>
        <v/>
      </c>
      <c r="CR1067" s="42" t="str">
        <f t="shared" si="185"/>
        <v/>
      </c>
      <c r="CS1067" t="str">
        <f t="shared" si="186"/>
        <v/>
      </c>
      <c r="CT1067" t="str">
        <f>IF(L1067="Y","tissue","")</f>
        <v/>
      </c>
      <c r="CU1067" t="str">
        <f>IF(L1067="Y","in collection","")</f>
        <v/>
      </c>
      <c r="CV1067" t="str">
        <f>IF(L1067="Y","dessicated","")</f>
        <v/>
      </c>
    </row>
    <row r="1068" spans="1:100" ht="16.5" x14ac:dyDescent="0.3">
      <c r="A1068" s="7"/>
      <c r="B1068" s="19"/>
      <c r="C1068" s="19"/>
      <c r="D1068" s="19"/>
      <c r="E1068" s="19"/>
      <c r="F1068" s="19"/>
      <c r="G1068" s="10"/>
      <c r="H1068" s="14"/>
      <c r="I1068" s="19"/>
      <c r="J1068" s="19"/>
      <c r="K1068" s="10"/>
      <c r="L1068" s="19"/>
      <c r="M1068" s="19"/>
      <c r="N1068" s="19"/>
      <c r="O1068" s="19"/>
      <c r="P1068" s="19"/>
      <c r="Q1068" s="24"/>
      <c r="R1068" s="14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29"/>
      <c r="AL1068" s="29"/>
      <c r="AM1068" s="7"/>
      <c r="AN1068" s="7"/>
      <c r="AO1068" s="7"/>
      <c r="AP1068" s="19"/>
      <c r="AQ1068" s="19"/>
      <c r="AR1068" s="19"/>
      <c r="AS1068" s="14"/>
      <c r="AT1068" s="19"/>
      <c r="AU1068" s="19"/>
      <c r="AV1068" s="19"/>
      <c r="AW1068" s="14"/>
      <c r="AX1068" s="19"/>
      <c r="AY1068" s="19"/>
      <c r="AZ1068" s="19"/>
      <c r="BA1068" s="19"/>
      <c r="BB1068" s="19"/>
      <c r="BC1068" s="19"/>
      <c r="BD1068" s="19"/>
      <c r="BE1068" s="19"/>
      <c r="BF1068" s="14"/>
      <c r="BG1068" s="35" t="str">
        <f>IF(BB1068&lt;&gt;"","&lt;a href='https://www.inaturalist.org/observations/"&amp;BB1068&amp;" 'target='_blank' style='color: blue'&gt;iNaturalist Record: "&amp;BB1068&amp;"&lt;/a&gt; ","")</f>
        <v/>
      </c>
      <c r="BH1068" s="36" t="str">
        <f>IF(AT1068&lt;&gt;"",AT1068&amp;". ","")</f>
        <v/>
      </c>
      <c r="BI1068" s="36" t="str">
        <f>IF(AV1068&lt;&gt;"","Land use/disturbance history: "&amp;AV1068&amp;". ","")</f>
        <v/>
      </c>
      <c r="BJ1068" s="36" t="str">
        <f>IF(AW1068&lt;&gt;"","Slope in degrees: "&amp;AW1068&amp;". ","")</f>
        <v/>
      </c>
      <c r="BK1068" s="36" t="str">
        <f>IF(AX1068&lt;&gt;"","Slope aspect: "&amp;AX1068&amp;". ","")</f>
        <v/>
      </c>
      <c r="BL1068" s="36" t="str">
        <f>IF(AY1068&lt;&gt;"","Soil description: "&amp;AY1068&amp;". ","")</f>
        <v/>
      </c>
      <c r="BM1068" s="36" t="str">
        <f>IF(BA1068&lt;&gt;"","Terrain: "&amp;BA1068&amp;". ","")</f>
        <v/>
      </c>
      <c r="BN1068" s="36" t="str">
        <f t="shared" si="176"/>
        <v/>
      </c>
      <c r="BO1068" t="str">
        <f t="shared" si="177"/>
        <v/>
      </c>
      <c r="BP1068" t="str">
        <f>IF(BD1068&lt;&gt;"","Permit: "&amp;BD1068,"")</f>
        <v/>
      </c>
      <c r="BQ1068" s="41" t="str">
        <f>IF(AA1068="Abundant","Estimated frequency within viewshed: Abundant (&gt;500).",IF(AA1068="Common","Estimated frequency within viewshed: Common (101-500).",IF(AA1068="Frequent","Estimated frequency within viewshed: Frequent (11-100).",IF(AA1068="Occasional","Estimated frequency within viewshed: Occasional (6-10).",IF(AA1068="Rare","Estimated frequency within viewshed: Rare (1-5).","")))))</f>
        <v/>
      </c>
      <c r="BR1068" s="41" t="str">
        <f>IF(B1068&lt;&gt;"",B1068&amp;". ","")</f>
        <v/>
      </c>
      <c r="BS1068" s="41" t="str">
        <f>IF(M1068="Same individual","Tissue sample collected.",IF(M1068="Same population","Tissue sample collected from another individual in the same population.",""))</f>
        <v/>
      </c>
      <c r="BT1068" s="41" t="str">
        <f>IF(R1068&lt;&gt;"","Seed sample collected from "&amp;R1068&amp;" plants within the same population.","")</f>
        <v/>
      </c>
      <c r="BU1068" s="41" t="str">
        <f>IF(AB1068&lt;&gt;"",AB1068&amp;". ","")</f>
        <v/>
      </c>
      <c r="BV1068" s="41" t="str">
        <f>IF(AE1068&lt;&gt;"","Landowner: "&amp;AE1068&amp;".","")</f>
        <v/>
      </c>
      <c r="BW1068" s="41" t="str">
        <f>IF(AF1068&lt;&gt;"","Element Occurrence ID: "&amp;AF1068&amp;".","")</f>
        <v/>
      </c>
      <c r="BX1068" s="41" t="str">
        <f t="shared" si="178"/>
        <v/>
      </c>
      <c r="BY1068" t="str">
        <f t="shared" si="179"/>
        <v/>
      </c>
      <c r="BZ1068" s="41" t="str">
        <f t="shared" si="180"/>
        <v/>
      </c>
      <c r="CA1068" t="str">
        <f t="shared" si="181"/>
        <v/>
      </c>
      <c r="CB1068" s="41" t="str">
        <f>IF(AU1068&lt;&gt;"","Area immediately surrounding specimen: "&amp;AU1068&amp;".","")</f>
        <v/>
      </c>
      <c r="CC1068" s="41" t="str">
        <f>IF(T1068&lt;&gt;"","Habit: "&amp;T1068&amp;".","")</f>
        <v/>
      </c>
      <c r="CD1068" s="41" t="str">
        <f>IF(U1068&lt;&gt;"","Life history habit: "&amp;U1068&amp;".","")</f>
        <v/>
      </c>
      <c r="CE1068" s="41" t="str">
        <f>IF(V1068&lt;&gt;"","Graminoid habit: "&amp;V1068&amp;".","")</f>
        <v/>
      </c>
      <c r="CF1068" s="41" t="str">
        <f>IF(W1068&lt;&gt;"","Flower color: "&amp;W1068&amp;".","")</f>
        <v/>
      </c>
      <c r="CG1068" s="41" t="str">
        <f>IF(X1068&lt;&gt;"","Height in centimeters: "&amp;X1068&amp;".","")</f>
        <v/>
      </c>
      <c r="CH1068" s="41" t="str">
        <f>IF(Y1068&lt;&gt;"",Y1068&amp;".","")</f>
        <v/>
      </c>
      <c r="CI1068" s="41" t="str">
        <f t="shared" si="182"/>
        <v/>
      </c>
      <c r="CJ1068" t="str">
        <f t="shared" si="183"/>
        <v/>
      </c>
      <c r="CK1068" s="41" t="str">
        <f>IF(T1068&lt;&gt;"","''habit'':"&amp;"''"&amp;T1068&amp;"'',","")</f>
        <v/>
      </c>
      <c r="CL1068" s="41" t="str">
        <f>IF(U1068&lt;&gt;"","''life cycle habit'':"&amp;"''"&amp;U1068&amp;"'',","")</f>
        <v/>
      </c>
      <c r="CM1068" s="41" t="str">
        <f>IF(V1068&lt;&gt;"","''graminoidHabit'':"&amp;"''"&amp;V1068&amp;"'',","")</f>
        <v/>
      </c>
      <c r="CN1068" s="41" t="str">
        <f>IF(W1068&lt;&gt;"","''flower color'':"&amp;"''"&amp;W1068&amp;"'',","")</f>
        <v/>
      </c>
      <c r="CO1068" s="41" t="str">
        <f>IF(X1068&lt;&gt;"","''heightInCentimeters'':"&amp;X1068&amp;",","")</f>
        <v/>
      </c>
      <c r="CP1068" s="41" t="str">
        <f>IF(Y1068&lt;&gt;"",Y1068,"")</f>
        <v/>
      </c>
      <c r="CQ1068" s="41" t="str">
        <f t="shared" si="184"/>
        <v/>
      </c>
      <c r="CR1068" s="42" t="str">
        <f t="shared" si="185"/>
        <v/>
      </c>
      <c r="CS1068" t="str">
        <f t="shared" si="186"/>
        <v/>
      </c>
      <c r="CT1068" t="str">
        <f>IF(L1068="Y","tissue","")</f>
        <v/>
      </c>
      <c r="CU1068" t="str">
        <f>IF(L1068="Y","in collection","")</f>
        <v/>
      </c>
      <c r="CV1068" t="str">
        <f>IF(L1068="Y","dessicated","")</f>
        <v/>
      </c>
    </row>
    <row r="1069" spans="1:100" ht="16.5" x14ac:dyDescent="0.3">
      <c r="A1069" s="7"/>
      <c r="B1069" s="19"/>
      <c r="C1069" s="19"/>
      <c r="D1069" s="19"/>
      <c r="E1069" s="19"/>
      <c r="F1069" s="19"/>
      <c r="G1069" s="10"/>
      <c r="H1069" s="14"/>
      <c r="I1069" s="19"/>
      <c r="J1069" s="19"/>
      <c r="K1069" s="10"/>
      <c r="L1069" s="19"/>
      <c r="M1069" s="19"/>
      <c r="N1069" s="19"/>
      <c r="O1069" s="19"/>
      <c r="P1069" s="19"/>
      <c r="Q1069" s="24"/>
      <c r="R1069" s="14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29"/>
      <c r="AL1069" s="29"/>
      <c r="AM1069" s="7"/>
      <c r="AN1069" s="7"/>
      <c r="AO1069" s="7"/>
      <c r="AP1069" s="19"/>
      <c r="AQ1069" s="19"/>
      <c r="AR1069" s="19"/>
      <c r="AS1069" s="14"/>
      <c r="AT1069" s="19"/>
      <c r="AU1069" s="19"/>
      <c r="AV1069" s="19"/>
      <c r="AW1069" s="14"/>
      <c r="AX1069" s="19"/>
      <c r="AY1069" s="19"/>
      <c r="AZ1069" s="19"/>
      <c r="BA1069" s="19"/>
      <c r="BB1069" s="19"/>
      <c r="BC1069" s="19"/>
      <c r="BD1069" s="19"/>
      <c r="BE1069" s="19"/>
      <c r="BF1069" s="14"/>
      <c r="BG1069" s="35" t="str">
        <f>IF(BB1069&lt;&gt;"","&lt;a href='https://www.inaturalist.org/observations/"&amp;BB1069&amp;" 'target='_blank' style='color: blue'&gt;iNaturalist Record: "&amp;BB1069&amp;"&lt;/a&gt; ","")</f>
        <v/>
      </c>
      <c r="BH1069" s="36" t="str">
        <f>IF(AT1069&lt;&gt;"",AT1069&amp;". ","")</f>
        <v/>
      </c>
      <c r="BI1069" s="36" t="str">
        <f>IF(AV1069&lt;&gt;"","Land use/disturbance history: "&amp;AV1069&amp;". ","")</f>
        <v/>
      </c>
      <c r="BJ1069" s="36" t="str">
        <f>IF(AW1069&lt;&gt;"","Slope in degrees: "&amp;AW1069&amp;". ","")</f>
        <v/>
      </c>
      <c r="BK1069" s="36" t="str">
        <f>IF(AX1069&lt;&gt;"","Slope aspect: "&amp;AX1069&amp;". ","")</f>
        <v/>
      </c>
      <c r="BL1069" s="36" t="str">
        <f>IF(AY1069&lt;&gt;"","Soil description: "&amp;AY1069&amp;". ","")</f>
        <v/>
      </c>
      <c r="BM1069" s="36" t="str">
        <f>IF(BA1069&lt;&gt;"","Terrain: "&amp;BA1069&amp;". ","")</f>
        <v/>
      </c>
      <c r="BN1069" s="36" t="str">
        <f t="shared" si="176"/>
        <v/>
      </c>
      <c r="BO1069" t="str">
        <f t="shared" si="177"/>
        <v/>
      </c>
      <c r="BP1069" t="str">
        <f>IF(BD1069&lt;&gt;"","Permit: "&amp;BD1069,"")</f>
        <v/>
      </c>
      <c r="BQ1069" s="41" t="str">
        <f>IF(AA1069="Abundant","Estimated frequency within viewshed: Abundant (&gt;500).",IF(AA1069="Common","Estimated frequency within viewshed: Common (101-500).",IF(AA1069="Frequent","Estimated frequency within viewshed: Frequent (11-100).",IF(AA1069="Occasional","Estimated frequency within viewshed: Occasional (6-10).",IF(AA1069="Rare","Estimated frequency within viewshed: Rare (1-5).","")))))</f>
        <v/>
      </c>
      <c r="BR1069" s="41" t="str">
        <f>IF(B1069&lt;&gt;"",B1069&amp;". ","")</f>
        <v/>
      </c>
      <c r="BS1069" s="41" t="str">
        <f>IF(M1069="Same individual","Tissue sample collected.",IF(M1069="Same population","Tissue sample collected from another individual in the same population.",""))</f>
        <v/>
      </c>
      <c r="BT1069" s="41" t="str">
        <f>IF(R1069&lt;&gt;"","Seed sample collected from "&amp;R1069&amp;" plants within the same population.","")</f>
        <v/>
      </c>
      <c r="BU1069" s="41" t="str">
        <f>IF(AB1069&lt;&gt;"",AB1069&amp;". ","")</f>
        <v/>
      </c>
      <c r="BV1069" s="41" t="str">
        <f>IF(AE1069&lt;&gt;"","Landowner: "&amp;AE1069&amp;".","")</f>
        <v/>
      </c>
      <c r="BW1069" s="41" t="str">
        <f>IF(AF1069&lt;&gt;"","Element Occurrence ID: "&amp;AF1069&amp;".","")</f>
        <v/>
      </c>
      <c r="BX1069" s="41" t="str">
        <f t="shared" si="178"/>
        <v/>
      </c>
      <c r="BY1069" t="str">
        <f t="shared" si="179"/>
        <v/>
      </c>
      <c r="BZ1069" s="41" t="str">
        <f t="shared" si="180"/>
        <v/>
      </c>
      <c r="CA1069" t="str">
        <f t="shared" si="181"/>
        <v/>
      </c>
      <c r="CB1069" s="41" t="str">
        <f>IF(AU1069&lt;&gt;"","Area immediately surrounding specimen: "&amp;AU1069&amp;".","")</f>
        <v/>
      </c>
      <c r="CC1069" s="41" t="str">
        <f>IF(T1069&lt;&gt;"","Habit: "&amp;T1069&amp;".","")</f>
        <v/>
      </c>
      <c r="CD1069" s="41" t="str">
        <f>IF(U1069&lt;&gt;"","Life history habit: "&amp;U1069&amp;".","")</f>
        <v/>
      </c>
      <c r="CE1069" s="41" t="str">
        <f>IF(V1069&lt;&gt;"","Graminoid habit: "&amp;V1069&amp;".","")</f>
        <v/>
      </c>
      <c r="CF1069" s="41" t="str">
        <f>IF(W1069&lt;&gt;"","Flower color: "&amp;W1069&amp;".","")</f>
        <v/>
      </c>
      <c r="CG1069" s="41" t="str">
        <f>IF(X1069&lt;&gt;"","Height in centimeters: "&amp;X1069&amp;".","")</f>
        <v/>
      </c>
      <c r="CH1069" s="41" t="str">
        <f>IF(Y1069&lt;&gt;"",Y1069&amp;".","")</f>
        <v/>
      </c>
      <c r="CI1069" s="41" t="str">
        <f t="shared" si="182"/>
        <v/>
      </c>
      <c r="CJ1069" t="str">
        <f t="shared" si="183"/>
        <v/>
      </c>
      <c r="CK1069" s="41" t="str">
        <f>IF(T1069&lt;&gt;"","''habit'':"&amp;"''"&amp;T1069&amp;"'',","")</f>
        <v/>
      </c>
      <c r="CL1069" s="41" t="str">
        <f>IF(U1069&lt;&gt;"","''life cycle habit'':"&amp;"''"&amp;U1069&amp;"'',","")</f>
        <v/>
      </c>
      <c r="CM1069" s="41" t="str">
        <f>IF(V1069&lt;&gt;"","''graminoidHabit'':"&amp;"''"&amp;V1069&amp;"'',","")</f>
        <v/>
      </c>
      <c r="CN1069" s="41" t="str">
        <f>IF(W1069&lt;&gt;"","''flower color'':"&amp;"''"&amp;W1069&amp;"'',","")</f>
        <v/>
      </c>
      <c r="CO1069" s="41" t="str">
        <f>IF(X1069&lt;&gt;"","''heightInCentimeters'':"&amp;X1069&amp;",","")</f>
        <v/>
      </c>
      <c r="CP1069" s="41" t="str">
        <f>IF(Y1069&lt;&gt;"",Y1069,"")</f>
        <v/>
      </c>
      <c r="CQ1069" s="41" t="str">
        <f t="shared" si="184"/>
        <v/>
      </c>
      <c r="CR1069" s="42" t="str">
        <f t="shared" si="185"/>
        <v/>
      </c>
      <c r="CS1069" t="str">
        <f t="shared" si="186"/>
        <v/>
      </c>
      <c r="CT1069" t="str">
        <f>IF(L1069="Y","tissue","")</f>
        <v/>
      </c>
      <c r="CU1069" t="str">
        <f>IF(L1069="Y","in collection","")</f>
        <v/>
      </c>
      <c r="CV1069" t="str">
        <f>IF(L1069="Y","dessicated","")</f>
        <v/>
      </c>
    </row>
    <row r="1070" spans="1:100" ht="16.5" x14ac:dyDescent="0.3">
      <c r="A1070" s="7"/>
      <c r="B1070" s="19"/>
      <c r="C1070" s="19"/>
      <c r="D1070" s="19"/>
      <c r="E1070" s="19"/>
      <c r="F1070" s="19"/>
      <c r="G1070" s="10"/>
      <c r="H1070" s="14"/>
      <c r="I1070" s="19"/>
      <c r="J1070" s="19"/>
      <c r="K1070" s="10"/>
      <c r="L1070" s="19"/>
      <c r="M1070" s="19"/>
      <c r="N1070" s="19"/>
      <c r="O1070" s="19"/>
      <c r="P1070" s="19"/>
      <c r="Q1070" s="24"/>
      <c r="R1070" s="14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29"/>
      <c r="AL1070" s="29"/>
      <c r="AM1070" s="7"/>
      <c r="AN1070" s="7"/>
      <c r="AO1070" s="7"/>
      <c r="AP1070" s="19"/>
      <c r="AQ1070" s="19"/>
      <c r="AR1070" s="19"/>
      <c r="AS1070" s="14"/>
      <c r="AT1070" s="19"/>
      <c r="AU1070" s="19"/>
      <c r="AV1070" s="19"/>
      <c r="AW1070" s="14"/>
      <c r="AX1070" s="19"/>
      <c r="AY1070" s="19"/>
      <c r="AZ1070" s="19"/>
      <c r="BA1070" s="19"/>
      <c r="BB1070" s="19"/>
      <c r="BC1070" s="19"/>
      <c r="BD1070" s="19"/>
      <c r="BE1070" s="19"/>
      <c r="BF1070" s="14"/>
      <c r="BG1070" s="35" t="str">
        <f>IF(BB1070&lt;&gt;"","&lt;a href='https://www.inaturalist.org/observations/"&amp;BB1070&amp;" 'target='_blank' style='color: blue'&gt;iNaturalist Record: "&amp;BB1070&amp;"&lt;/a&gt; ","")</f>
        <v/>
      </c>
      <c r="BH1070" s="36" t="str">
        <f>IF(AT1070&lt;&gt;"",AT1070&amp;". ","")</f>
        <v/>
      </c>
      <c r="BI1070" s="36" t="str">
        <f>IF(AV1070&lt;&gt;"","Land use/disturbance history: "&amp;AV1070&amp;". ","")</f>
        <v/>
      </c>
      <c r="BJ1070" s="36" t="str">
        <f>IF(AW1070&lt;&gt;"","Slope in degrees: "&amp;AW1070&amp;". ","")</f>
        <v/>
      </c>
      <c r="BK1070" s="36" t="str">
        <f>IF(AX1070&lt;&gt;"","Slope aspect: "&amp;AX1070&amp;". ","")</f>
        <v/>
      </c>
      <c r="BL1070" s="36" t="str">
        <f>IF(AY1070&lt;&gt;"","Soil description: "&amp;AY1070&amp;". ","")</f>
        <v/>
      </c>
      <c r="BM1070" s="36" t="str">
        <f>IF(BA1070&lt;&gt;"","Terrain: "&amp;BA1070&amp;". ","")</f>
        <v/>
      </c>
      <c r="BN1070" s="36" t="str">
        <f t="shared" si="176"/>
        <v/>
      </c>
      <c r="BO1070" t="str">
        <f t="shared" si="177"/>
        <v/>
      </c>
      <c r="BP1070" t="str">
        <f>IF(BD1070&lt;&gt;"","Permit: "&amp;BD1070,"")</f>
        <v/>
      </c>
      <c r="BQ1070" s="41" t="str">
        <f>IF(AA1070="Abundant","Estimated frequency within viewshed: Abundant (&gt;500).",IF(AA1070="Common","Estimated frequency within viewshed: Common (101-500).",IF(AA1070="Frequent","Estimated frequency within viewshed: Frequent (11-100).",IF(AA1070="Occasional","Estimated frequency within viewshed: Occasional (6-10).",IF(AA1070="Rare","Estimated frequency within viewshed: Rare (1-5).","")))))</f>
        <v/>
      </c>
      <c r="BR1070" s="41" t="str">
        <f>IF(B1070&lt;&gt;"",B1070&amp;". ","")</f>
        <v/>
      </c>
      <c r="BS1070" s="41" t="str">
        <f>IF(M1070="Same individual","Tissue sample collected.",IF(M1070="Same population","Tissue sample collected from another individual in the same population.",""))</f>
        <v/>
      </c>
      <c r="BT1070" s="41" t="str">
        <f>IF(R1070&lt;&gt;"","Seed sample collected from "&amp;R1070&amp;" plants within the same population.","")</f>
        <v/>
      </c>
      <c r="BU1070" s="41" t="str">
        <f>IF(AB1070&lt;&gt;"",AB1070&amp;". ","")</f>
        <v/>
      </c>
      <c r="BV1070" s="41" t="str">
        <f>IF(AE1070&lt;&gt;"","Landowner: "&amp;AE1070&amp;".","")</f>
        <v/>
      </c>
      <c r="BW1070" s="41" t="str">
        <f>IF(AF1070&lt;&gt;"","Element Occurrence ID: "&amp;AF1070&amp;".","")</f>
        <v/>
      </c>
      <c r="BX1070" s="41" t="str">
        <f t="shared" si="178"/>
        <v/>
      </c>
      <c r="BY1070" t="str">
        <f t="shared" si="179"/>
        <v/>
      </c>
      <c r="BZ1070" s="41" t="str">
        <f t="shared" si="180"/>
        <v/>
      </c>
      <c r="CA1070" t="str">
        <f t="shared" si="181"/>
        <v/>
      </c>
      <c r="CB1070" s="41" t="str">
        <f>IF(AU1070&lt;&gt;"","Area immediately surrounding specimen: "&amp;AU1070&amp;".","")</f>
        <v/>
      </c>
      <c r="CC1070" s="41" t="str">
        <f>IF(T1070&lt;&gt;"","Habit: "&amp;T1070&amp;".","")</f>
        <v/>
      </c>
      <c r="CD1070" s="41" t="str">
        <f>IF(U1070&lt;&gt;"","Life history habit: "&amp;U1070&amp;".","")</f>
        <v/>
      </c>
      <c r="CE1070" s="41" t="str">
        <f>IF(V1070&lt;&gt;"","Graminoid habit: "&amp;V1070&amp;".","")</f>
        <v/>
      </c>
      <c r="CF1070" s="41" t="str">
        <f>IF(W1070&lt;&gt;"","Flower color: "&amp;W1070&amp;".","")</f>
        <v/>
      </c>
      <c r="CG1070" s="41" t="str">
        <f>IF(X1070&lt;&gt;"","Height in centimeters: "&amp;X1070&amp;".","")</f>
        <v/>
      </c>
      <c r="CH1070" s="41" t="str">
        <f>IF(Y1070&lt;&gt;"",Y1070&amp;".","")</f>
        <v/>
      </c>
      <c r="CI1070" s="41" t="str">
        <f t="shared" si="182"/>
        <v/>
      </c>
      <c r="CJ1070" t="str">
        <f t="shared" si="183"/>
        <v/>
      </c>
      <c r="CK1070" s="41" t="str">
        <f>IF(T1070&lt;&gt;"","''habit'':"&amp;"''"&amp;T1070&amp;"'',","")</f>
        <v/>
      </c>
      <c r="CL1070" s="41" t="str">
        <f>IF(U1070&lt;&gt;"","''life cycle habit'':"&amp;"''"&amp;U1070&amp;"'',","")</f>
        <v/>
      </c>
      <c r="CM1070" s="41" t="str">
        <f>IF(V1070&lt;&gt;"","''graminoidHabit'':"&amp;"''"&amp;V1070&amp;"'',","")</f>
        <v/>
      </c>
      <c r="CN1070" s="41" t="str">
        <f>IF(W1070&lt;&gt;"","''flower color'':"&amp;"''"&amp;W1070&amp;"'',","")</f>
        <v/>
      </c>
      <c r="CO1070" s="41" t="str">
        <f>IF(X1070&lt;&gt;"","''heightInCentimeters'':"&amp;X1070&amp;",","")</f>
        <v/>
      </c>
      <c r="CP1070" s="41" t="str">
        <f>IF(Y1070&lt;&gt;"",Y1070,"")</f>
        <v/>
      </c>
      <c r="CQ1070" s="41" t="str">
        <f t="shared" si="184"/>
        <v/>
      </c>
      <c r="CR1070" s="42" t="str">
        <f t="shared" si="185"/>
        <v/>
      </c>
      <c r="CS1070" t="str">
        <f t="shared" si="186"/>
        <v/>
      </c>
      <c r="CT1070" t="str">
        <f>IF(L1070="Y","tissue","")</f>
        <v/>
      </c>
      <c r="CU1070" t="str">
        <f>IF(L1070="Y","in collection","")</f>
        <v/>
      </c>
      <c r="CV1070" t="str">
        <f>IF(L1070="Y","dessicated","")</f>
        <v/>
      </c>
    </row>
    <row r="1071" spans="1:100" ht="16.5" x14ac:dyDescent="0.3">
      <c r="A1071" s="7"/>
      <c r="B1071" s="19"/>
      <c r="C1071" s="19"/>
      <c r="D1071" s="19"/>
      <c r="E1071" s="19"/>
      <c r="F1071" s="19"/>
      <c r="G1071" s="10"/>
      <c r="H1071" s="14"/>
      <c r="I1071" s="19"/>
      <c r="J1071" s="19"/>
      <c r="K1071" s="10"/>
      <c r="L1071" s="19"/>
      <c r="M1071" s="19"/>
      <c r="N1071" s="19"/>
      <c r="O1071" s="19"/>
      <c r="P1071" s="19"/>
      <c r="Q1071" s="24"/>
      <c r="R1071" s="14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29"/>
      <c r="AL1071" s="29"/>
      <c r="AM1071" s="7"/>
      <c r="AN1071" s="7"/>
      <c r="AO1071" s="7"/>
      <c r="AP1071" s="19"/>
      <c r="AQ1071" s="19"/>
      <c r="AR1071" s="19"/>
      <c r="AS1071" s="14"/>
      <c r="AT1071" s="19"/>
      <c r="AU1071" s="19"/>
      <c r="AV1071" s="19"/>
      <c r="AW1071" s="14"/>
      <c r="AX1071" s="19"/>
      <c r="AY1071" s="19"/>
      <c r="AZ1071" s="19"/>
      <c r="BA1071" s="19"/>
      <c r="BB1071" s="19"/>
      <c r="BC1071" s="19"/>
      <c r="BD1071" s="19"/>
      <c r="BE1071" s="19"/>
      <c r="BF1071" s="14"/>
      <c r="BG1071" s="35" t="str">
        <f>IF(BB1071&lt;&gt;"","&lt;a href='https://www.inaturalist.org/observations/"&amp;BB1071&amp;" 'target='_blank' style='color: blue'&gt;iNaturalist Record: "&amp;BB1071&amp;"&lt;/a&gt; ","")</f>
        <v/>
      </c>
      <c r="BH1071" s="36" t="str">
        <f>IF(AT1071&lt;&gt;"",AT1071&amp;". ","")</f>
        <v/>
      </c>
      <c r="BI1071" s="36" t="str">
        <f>IF(AV1071&lt;&gt;"","Land use/disturbance history: "&amp;AV1071&amp;". ","")</f>
        <v/>
      </c>
      <c r="BJ1071" s="36" t="str">
        <f>IF(AW1071&lt;&gt;"","Slope in degrees: "&amp;AW1071&amp;". ","")</f>
        <v/>
      </c>
      <c r="BK1071" s="36" t="str">
        <f>IF(AX1071&lt;&gt;"","Slope aspect: "&amp;AX1071&amp;". ","")</f>
        <v/>
      </c>
      <c r="BL1071" s="36" t="str">
        <f>IF(AY1071&lt;&gt;"","Soil description: "&amp;AY1071&amp;". ","")</f>
        <v/>
      </c>
      <c r="BM1071" s="36" t="str">
        <f>IF(BA1071&lt;&gt;"","Terrain: "&amp;BA1071&amp;". ","")</f>
        <v/>
      </c>
      <c r="BN1071" s="36" t="str">
        <f t="shared" si="176"/>
        <v/>
      </c>
      <c r="BO1071" t="str">
        <f t="shared" si="177"/>
        <v/>
      </c>
      <c r="BP1071" t="str">
        <f>IF(BD1071&lt;&gt;"","Permit: "&amp;BD1071,"")</f>
        <v/>
      </c>
      <c r="BQ1071" s="41" t="str">
        <f>IF(AA1071="Abundant","Estimated frequency within viewshed: Abundant (&gt;500).",IF(AA1071="Common","Estimated frequency within viewshed: Common (101-500).",IF(AA1071="Frequent","Estimated frequency within viewshed: Frequent (11-100).",IF(AA1071="Occasional","Estimated frequency within viewshed: Occasional (6-10).",IF(AA1071="Rare","Estimated frequency within viewshed: Rare (1-5).","")))))</f>
        <v/>
      </c>
      <c r="BR1071" s="41" t="str">
        <f>IF(B1071&lt;&gt;"",B1071&amp;". ","")</f>
        <v/>
      </c>
      <c r="BS1071" s="41" t="str">
        <f>IF(M1071="Same individual","Tissue sample collected.",IF(M1071="Same population","Tissue sample collected from another individual in the same population.",""))</f>
        <v/>
      </c>
      <c r="BT1071" s="41" t="str">
        <f>IF(R1071&lt;&gt;"","Seed sample collected from "&amp;R1071&amp;" plants within the same population.","")</f>
        <v/>
      </c>
      <c r="BU1071" s="41" t="str">
        <f>IF(AB1071&lt;&gt;"",AB1071&amp;". ","")</f>
        <v/>
      </c>
      <c r="BV1071" s="41" t="str">
        <f>IF(AE1071&lt;&gt;"","Landowner: "&amp;AE1071&amp;".","")</f>
        <v/>
      </c>
      <c r="BW1071" s="41" t="str">
        <f>IF(AF1071&lt;&gt;"","Element Occurrence ID: "&amp;AF1071&amp;".","")</f>
        <v/>
      </c>
      <c r="BX1071" s="41" t="str">
        <f t="shared" si="178"/>
        <v/>
      </c>
      <c r="BY1071" t="str">
        <f t="shared" si="179"/>
        <v/>
      </c>
      <c r="BZ1071" s="41" t="str">
        <f t="shared" si="180"/>
        <v/>
      </c>
      <c r="CA1071" t="str">
        <f t="shared" si="181"/>
        <v/>
      </c>
      <c r="CB1071" s="41" t="str">
        <f>IF(AU1071&lt;&gt;"","Area immediately surrounding specimen: "&amp;AU1071&amp;".","")</f>
        <v/>
      </c>
      <c r="CC1071" s="41" t="str">
        <f>IF(T1071&lt;&gt;"","Habit: "&amp;T1071&amp;".","")</f>
        <v/>
      </c>
      <c r="CD1071" s="41" t="str">
        <f>IF(U1071&lt;&gt;"","Life history habit: "&amp;U1071&amp;".","")</f>
        <v/>
      </c>
      <c r="CE1071" s="41" t="str">
        <f>IF(V1071&lt;&gt;"","Graminoid habit: "&amp;V1071&amp;".","")</f>
        <v/>
      </c>
      <c r="CF1071" s="41" t="str">
        <f>IF(W1071&lt;&gt;"","Flower color: "&amp;W1071&amp;".","")</f>
        <v/>
      </c>
      <c r="CG1071" s="41" t="str">
        <f>IF(X1071&lt;&gt;"","Height in centimeters: "&amp;X1071&amp;".","")</f>
        <v/>
      </c>
      <c r="CH1071" s="41" t="str">
        <f>IF(Y1071&lt;&gt;"",Y1071&amp;".","")</f>
        <v/>
      </c>
      <c r="CI1071" s="41" t="str">
        <f t="shared" si="182"/>
        <v/>
      </c>
      <c r="CJ1071" t="str">
        <f t="shared" si="183"/>
        <v/>
      </c>
      <c r="CK1071" s="41" t="str">
        <f>IF(T1071&lt;&gt;"","''habit'':"&amp;"''"&amp;T1071&amp;"'',","")</f>
        <v/>
      </c>
      <c r="CL1071" s="41" t="str">
        <f>IF(U1071&lt;&gt;"","''life cycle habit'':"&amp;"''"&amp;U1071&amp;"'',","")</f>
        <v/>
      </c>
      <c r="CM1071" s="41" t="str">
        <f>IF(V1071&lt;&gt;"","''graminoidHabit'':"&amp;"''"&amp;V1071&amp;"'',","")</f>
        <v/>
      </c>
      <c r="CN1071" s="41" t="str">
        <f>IF(W1071&lt;&gt;"","''flower color'':"&amp;"''"&amp;W1071&amp;"'',","")</f>
        <v/>
      </c>
      <c r="CO1071" s="41" t="str">
        <f>IF(X1071&lt;&gt;"","''heightInCentimeters'':"&amp;X1071&amp;",","")</f>
        <v/>
      </c>
      <c r="CP1071" s="41" t="str">
        <f>IF(Y1071&lt;&gt;"",Y1071,"")</f>
        <v/>
      </c>
      <c r="CQ1071" s="41" t="str">
        <f t="shared" si="184"/>
        <v/>
      </c>
      <c r="CR1071" s="42" t="str">
        <f t="shared" si="185"/>
        <v/>
      </c>
      <c r="CS1071" t="str">
        <f t="shared" si="186"/>
        <v/>
      </c>
      <c r="CT1071" t="str">
        <f>IF(L1071="Y","tissue","")</f>
        <v/>
      </c>
      <c r="CU1071" t="str">
        <f>IF(L1071="Y","in collection","")</f>
        <v/>
      </c>
      <c r="CV1071" t="str">
        <f>IF(L1071="Y","dessicated","")</f>
        <v/>
      </c>
    </row>
    <row r="1072" spans="1:100" ht="16.5" x14ac:dyDescent="0.3">
      <c r="A1072" s="7"/>
      <c r="B1072" s="19"/>
      <c r="C1072" s="19"/>
      <c r="D1072" s="19"/>
      <c r="E1072" s="19"/>
      <c r="F1072" s="19"/>
      <c r="G1072" s="10"/>
      <c r="H1072" s="14"/>
      <c r="I1072" s="19"/>
      <c r="J1072" s="19"/>
      <c r="K1072" s="10"/>
      <c r="L1072" s="19"/>
      <c r="M1072" s="19"/>
      <c r="N1072" s="19"/>
      <c r="O1072" s="19"/>
      <c r="P1072" s="19"/>
      <c r="Q1072" s="24"/>
      <c r="R1072" s="14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  <c r="AK1072" s="29"/>
      <c r="AL1072" s="29"/>
      <c r="AM1072" s="7"/>
      <c r="AN1072" s="7"/>
      <c r="AO1072" s="7"/>
      <c r="AP1072" s="19"/>
      <c r="AQ1072" s="19"/>
      <c r="AR1072" s="19"/>
      <c r="AS1072" s="14"/>
      <c r="AT1072" s="19"/>
      <c r="AU1072" s="19"/>
      <c r="AV1072" s="19"/>
      <c r="AW1072" s="14"/>
      <c r="AX1072" s="19"/>
      <c r="AY1072" s="19"/>
      <c r="AZ1072" s="19"/>
      <c r="BA1072" s="19"/>
      <c r="BB1072" s="19"/>
      <c r="BC1072" s="19"/>
      <c r="BD1072" s="19"/>
      <c r="BE1072" s="19"/>
      <c r="BF1072" s="14"/>
      <c r="BG1072" s="35" t="str">
        <f>IF(BB1072&lt;&gt;"","&lt;a href='https://www.inaturalist.org/observations/"&amp;BB1072&amp;" 'target='_blank' style='color: blue'&gt;iNaturalist Record: "&amp;BB1072&amp;"&lt;/a&gt; ","")</f>
        <v/>
      </c>
      <c r="BH1072" s="36" t="str">
        <f>IF(AT1072&lt;&gt;"",AT1072&amp;". ","")</f>
        <v/>
      </c>
      <c r="BI1072" s="36" t="str">
        <f>IF(AV1072&lt;&gt;"","Land use/disturbance history: "&amp;AV1072&amp;". ","")</f>
        <v/>
      </c>
      <c r="BJ1072" s="36" t="str">
        <f>IF(AW1072&lt;&gt;"","Slope in degrees: "&amp;AW1072&amp;". ","")</f>
        <v/>
      </c>
      <c r="BK1072" s="36" t="str">
        <f>IF(AX1072&lt;&gt;"","Slope aspect: "&amp;AX1072&amp;". ","")</f>
        <v/>
      </c>
      <c r="BL1072" s="36" t="str">
        <f>IF(AY1072&lt;&gt;"","Soil description: "&amp;AY1072&amp;". ","")</f>
        <v/>
      </c>
      <c r="BM1072" s="36" t="str">
        <f>IF(BA1072&lt;&gt;"","Terrain: "&amp;BA1072&amp;". ","")</f>
        <v/>
      </c>
      <c r="BN1072" s="36" t="str">
        <f t="shared" si="176"/>
        <v/>
      </c>
      <c r="BO1072" t="str">
        <f t="shared" si="177"/>
        <v/>
      </c>
      <c r="BP1072" t="str">
        <f>IF(BD1072&lt;&gt;"","Permit: "&amp;BD1072,"")</f>
        <v/>
      </c>
      <c r="BQ1072" s="41" t="str">
        <f>IF(AA1072="Abundant","Estimated frequency within viewshed: Abundant (&gt;500).",IF(AA1072="Common","Estimated frequency within viewshed: Common (101-500).",IF(AA1072="Frequent","Estimated frequency within viewshed: Frequent (11-100).",IF(AA1072="Occasional","Estimated frequency within viewshed: Occasional (6-10).",IF(AA1072="Rare","Estimated frequency within viewshed: Rare (1-5).","")))))</f>
        <v/>
      </c>
      <c r="BR1072" s="41" t="str">
        <f>IF(B1072&lt;&gt;"",B1072&amp;". ","")</f>
        <v/>
      </c>
      <c r="BS1072" s="41" t="str">
        <f>IF(M1072="Same individual","Tissue sample collected.",IF(M1072="Same population","Tissue sample collected from another individual in the same population.",""))</f>
        <v/>
      </c>
      <c r="BT1072" s="41" t="str">
        <f>IF(R1072&lt;&gt;"","Seed sample collected from "&amp;R1072&amp;" plants within the same population.","")</f>
        <v/>
      </c>
      <c r="BU1072" s="41" t="str">
        <f>IF(AB1072&lt;&gt;"",AB1072&amp;". ","")</f>
        <v/>
      </c>
      <c r="BV1072" s="41" t="str">
        <f>IF(AE1072&lt;&gt;"","Landowner: "&amp;AE1072&amp;".","")</f>
        <v/>
      </c>
      <c r="BW1072" s="41" t="str">
        <f>IF(AF1072&lt;&gt;"","Element Occurrence ID: "&amp;AF1072&amp;".","")</f>
        <v/>
      </c>
      <c r="BX1072" s="41" t="str">
        <f t="shared" si="178"/>
        <v/>
      </c>
      <c r="BY1072" t="str">
        <f t="shared" si="179"/>
        <v/>
      </c>
      <c r="BZ1072" s="41" t="str">
        <f t="shared" si="180"/>
        <v/>
      </c>
      <c r="CA1072" t="str">
        <f t="shared" si="181"/>
        <v/>
      </c>
      <c r="CB1072" s="41" t="str">
        <f>IF(AU1072&lt;&gt;"","Area immediately surrounding specimen: "&amp;AU1072&amp;".","")</f>
        <v/>
      </c>
      <c r="CC1072" s="41" t="str">
        <f>IF(T1072&lt;&gt;"","Habit: "&amp;T1072&amp;".","")</f>
        <v/>
      </c>
      <c r="CD1072" s="41" t="str">
        <f>IF(U1072&lt;&gt;"","Life history habit: "&amp;U1072&amp;".","")</f>
        <v/>
      </c>
      <c r="CE1072" s="41" t="str">
        <f>IF(V1072&lt;&gt;"","Graminoid habit: "&amp;V1072&amp;".","")</f>
        <v/>
      </c>
      <c r="CF1072" s="41" t="str">
        <f>IF(W1072&lt;&gt;"","Flower color: "&amp;W1072&amp;".","")</f>
        <v/>
      </c>
      <c r="CG1072" s="41" t="str">
        <f>IF(X1072&lt;&gt;"","Height in centimeters: "&amp;X1072&amp;".","")</f>
        <v/>
      </c>
      <c r="CH1072" s="41" t="str">
        <f>IF(Y1072&lt;&gt;"",Y1072&amp;".","")</f>
        <v/>
      </c>
      <c r="CI1072" s="41" t="str">
        <f t="shared" si="182"/>
        <v/>
      </c>
      <c r="CJ1072" t="str">
        <f t="shared" si="183"/>
        <v/>
      </c>
      <c r="CK1072" s="41" t="str">
        <f>IF(T1072&lt;&gt;"","''habit'':"&amp;"''"&amp;T1072&amp;"'',","")</f>
        <v/>
      </c>
      <c r="CL1072" s="41" t="str">
        <f>IF(U1072&lt;&gt;"","''life cycle habit'':"&amp;"''"&amp;U1072&amp;"'',","")</f>
        <v/>
      </c>
      <c r="CM1072" s="41" t="str">
        <f>IF(V1072&lt;&gt;"","''graminoidHabit'':"&amp;"''"&amp;V1072&amp;"'',","")</f>
        <v/>
      </c>
      <c r="CN1072" s="41" t="str">
        <f>IF(W1072&lt;&gt;"","''flower color'':"&amp;"''"&amp;W1072&amp;"'',","")</f>
        <v/>
      </c>
      <c r="CO1072" s="41" t="str">
        <f>IF(X1072&lt;&gt;"","''heightInCentimeters'':"&amp;X1072&amp;",","")</f>
        <v/>
      </c>
      <c r="CP1072" s="41" t="str">
        <f>IF(Y1072&lt;&gt;"",Y1072,"")</f>
        <v/>
      </c>
      <c r="CQ1072" s="41" t="str">
        <f t="shared" si="184"/>
        <v/>
      </c>
      <c r="CR1072" s="42" t="str">
        <f t="shared" si="185"/>
        <v/>
      </c>
      <c r="CS1072" t="str">
        <f t="shared" si="186"/>
        <v/>
      </c>
      <c r="CT1072" t="str">
        <f>IF(L1072="Y","tissue","")</f>
        <v/>
      </c>
      <c r="CU1072" t="str">
        <f>IF(L1072="Y","in collection","")</f>
        <v/>
      </c>
      <c r="CV1072" t="str">
        <f>IF(L1072="Y","dessicated","")</f>
        <v/>
      </c>
    </row>
    <row r="1073" spans="1:100" ht="16.5" x14ac:dyDescent="0.3">
      <c r="A1073" s="7"/>
      <c r="B1073" s="19"/>
      <c r="C1073" s="19"/>
      <c r="D1073" s="19"/>
      <c r="E1073" s="19"/>
      <c r="F1073" s="19"/>
      <c r="G1073" s="10"/>
      <c r="H1073" s="14"/>
      <c r="I1073" s="19"/>
      <c r="J1073" s="19"/>
      <c r="K1073" s="10"/>
      <c r="L1073" s="19"/>
      <c r="M1073" s="19"/>
      <c r="N1073" s="19"/>
      <c r="O1073" s="19"/>
      <c r="P1073" s="19"/>
      <c r="Q1073" s="24"/>
      <c r="R1073" s="14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19"/>
      <c r="AH1073" s="19"/>
      <c r="AI1073" s="19"/>
      <c r="AJ1073" s="19"/>
      <c r="AK1073" s="29"/>
      <c r="AL1073" s="29"/>
      <c r="AM1073" s="7"/>
      <c r="AN1073" s="7"/>
      <c r="AO1073" s="7"/>
      <c r="AP1073" s="19"/>
      <c r="AQ1073" s="19"/>
      <c r="AR1073" s="19"/>
      <c r="AS1073" s="14"/>
      <c r="AT1073" s="19"/>
      <c r="AU1073" s="19"/>
      <c r="AV1073" s="19"/>
      <c r="AW1073" s="14"/>
      <c r="AX1073" s="19"/>
      <c r="AY1073" s="19"/>
      <c r="AZ1073" s="19"/>
      <c r="BA1073" s="19"/>
      <c r="BB1073" s="19"/>
      <c r="BC1073" s="19"/>
      <c r="BD1073" s="19"/>
      <c r="BE1073" s="19"/>
      <c r="BF1073" s="14"/>
      <c r="BG1073" s="35" t="str">
        <f>IF(BB1073&lt;&gt;"","&lt;a href='https://www.inaturalist.org/observations/"&amp;BB1073&amp;" 'target='_blank' style='color: blue'&gt;iNaturalist Record: "&amp;BB1073&amp;"&lt;/a&gt; ","")</f>
        <v/>
      </c>
      <c r="BH1073" s="36" t="str">
        <f>IF(AT1073&lt;&gt;"",AT1073&amp;". ","")</f>
        <v/>
      </c>
      <c r="BI1073" s="36" t="str">
        <f>IF(AV1073&lt;&gt;"","Land use/disturbance history: "&amp;AV1073&amp;". ","")</f>
        <v/>
      </c>
      <c r="BJ1073" s="36" t="str">
        <f>IF(AW1073&lt;&gt;"","Slope in degrees: "&amp;AW1073&amp;". ","")</f>
        <v/>
      </c>
      <c r="BK1073" s="36" t="str">
        <f>IF(AX1073&lt;&gt;"","Slope aspect: "&amp;AX1073&amp;". ","")</f>
        <v/>
      </c>
      <c r="BL1073" s="36" t="str">
        <f>IF(AY1073&lt;&gt;"","Soil description: "&amp;AY1073&amp;". ","")</f>
        <v/>
      </c>
      <c r="BM1073" s="36" t="str">
        <f>IF(BA1073&lt;&gt;"","Terrain: "&amp;BA1073&amp;". ","")</f>
        <v/>
      </c>
      <c r="BN1073" s="36" t="str">
        <f t="shared" si="176"/>
        <v/>
      </c>
      <c r="BO1073" t="str">
        <f t="shared" si="177"/>
        <v/>
      </c>
      <c r="BP1073" t="str">
        <f>IF(BD1073&lt;&gt;"","Permit: "&amp;BD1073,"")</f>
        <v/>
      </c>
      <c r="BQ1073" s="41" t="str">
        <f>IF(AA1073="Abundant","Estimated frequency within viewshed: Abundant (&gt;500).",IF(AA1073="Common","Estimated frequency within viewshed: Common (101-500).",IF(AA1073="Frequent","Estimated frequency within viewshed: Frequent (11-100).",IF(AA1073="Occasional","Estimated frequency within viewshed: Occasional (6-10).",IF(AA1073="Rare","Estimated frequency within viewshed: Rare (1-5).","")))))</f>
        <v/>
      </c>
      <c r="BR1073" s="41" t="str">
        <f>IF(B1073&lt;&gt;"",B1073&amp;". ","")</f>
        <v/>
      </c>
      <c r="BS1073" s="41" t="str">
        <f>IF(M1073="Same individual","Tissue sample collected.",IF(M1073="Same population","Tissue sample collected from another individual in the same population.",""))</f>
        <v/>
      </c>
      <c r="BT1073" s="41" t="str">
        <f>IF(R1073&lt;&gt;"","Seed sample collected from "&amp;R1073&amp;" plants within the same population.","")</f>
        <v/>
      </c>
      <c r="BU1073" s="41" t="str">
        <f>IF(AB1073&lt;&gt;"",AB1073&amp;". ","")</f>
        <v/>
      </c>
      <c r="BV1073" s="41" t="str">
        <f>IF(AE1073&lt;&gt;"","Landowner: "&amp;AE1073&amp;".","")</f>
        <v/>
      </c>
      <c r="BW1073" s="41" t="str">
        <f>IF(AF1073&lt;&gt;"","Element Occurrence ID: "&amp;AF1073&amp;".","")</f>
        <v/>
      </c>
      <c r="BX1073" s="41" t="str">
        <f t="shared" si="178"/>
        <v/>
      </c>
      <c r="BY1073" t="str">
        <f t="shared" si="179"/>
        <v/>
      </c>
      <c r="BZ1073" s="41" t="str">
        <f t="shared" si="180"/>
        <v/>
      </c>
      <c r="CA1073" t="str">
        <f t="shared" si="181"/>
        <v/>
      </c>
      <c r="CB1073" s="41" t="str">
        <f>IF(AU1073&lt;&gt;"","Area immediately surrounding specimen: "&amp;AU1073&amp;".","")</f>
        <v/>
      </c>
      <c r="CC1073" s="41" t="str">
        <f>IF(T1073&lt;&gt;"","Habit: "&amp;T1073&amp;".","")</f>
        <v/>
      </c>
      <c r="CD1073" s="41" t="str">
        <f>IF(U1073&lt;&gt;"","Life history habit: "&amp;U1073&amp;".","")</f>
        <v/>
      </c>
      <c r="CE1073" s="41" t="str">
        <f>IF(V1073&lt;&gt;"","Graminoid habit: "&amp;V1073&amp;".","")</f>
        <v/>
      </c>
      <c r="CF1073" s="41" t="str">
        <f>IF(W1073&lt;&gt;"","Flower color: "&amp;W1073&amp;".","")</f>
        <v/>
      </c>
      <c r="CG1073" s="41" t="str">
        <f>IF(X1073&lt;&gt;"","Height in centimeters: "&amp;X1073&amp;".","")</f>
        <v/>
      </c>
      <c r="CH1073" s="41" t="str">
        <f>IF(Y1073&lt;&gt;"",Y1073&amp;".","")</f>
        <v/>
      </c>
      <c r="CI1073" s="41" t="str">
        <f t="shared" si="182"/>
        <v/>
      </c>
      <c r="CJ1073" t="str">
        <f t="shared" si="183"/>
        <v/>
      </c>
      <c r="CK1073" s="41" t="str">
        <f>IF(T1073&lt;&gt;"","''habit'':"&amp;"''"&amp;T1073&amp;"'',","")</f>
        <v/>
      </c>
      <c r="CL1073" s="41" t="str">
        <f>IF(U1073&lt;&gt;"","''life cycle habit'':"&amp;"''"&amp;U1073&amp;"'',","")</f>
        <v/>
      </c>
      <c r="CM1073" s="41" t="str">
        <f>IF(V1073&lt;&gt;"","''graminoidHabit'':"&amp;"''"&amp;V1073&amp;"'',","")</f>
        <v/>
      </c>
      <c r="CN1073" s="41" t="str">
        <f>IF(W1073&lt;&gt;"","''flower color'':"&amp;"''"&amp;W1073&amp;"'',","")</f>
        <v/>
      </c>
      <c r="CO1073" s="41" t="str">
        <f>IF(X1073&lt;&gt;"","''heightInCentimeters'':"&amp;X1073&amp;",","")</f>
        <v/>
      </c>
      <c r="CP1073" s="41" t="str">
        <f>IF(Y1073&lt;&gt;"",Y1073,"")</f>
        <v/>
      </c>
      <c r="CQ1073" s="41" t="str">
        <f t="shared" si="184"/>
        <v/>
      </c>
      <c r="CR1073" s="42" t="str">
        <f t="shared" si="185"/>
        <v/>
      </c>
      <c r="CS1073" t="str">
        <f t="shared" si="186"/>
        <v/>
      </c>
      <c r="CT1073" t="str">
        <f>IF(L1073="Y","tissue","")</f>
        <v/>
      </c>
      <c r="CU1073" t="str">
        <f>IF(L1073="Y","in collection","")</f>
        <v/>
      </c>
      <c r="CV1073" t="str">
        <f>IF(L1073="Y","dessicated","")</f>
        <v/>
      </c>
    </row>
    <row r="1074" spans="1:100" ht="16.5" x14ac:dyDescent="0.3">
      <c r="A1074" s="7"/>
      <c r="B1074" s="19"/>
      <c r="C1074" s="19"/>
      <c r="D1074" s="19"/>
      <c r="E1074" s="19"/>
      <c r="F1074" s="19"/>
      <c r="G1074" s="10"/>
      <c r="H1074" s="14"/>
      <c r="I1074" s="19"/>
      <c r="J1074" s="19"/>
      <c r="K1074" s="10"/>
      <c r="L1074" s="19"/>
      <c r="M1074" s="19"/>
      <c r="N1074" s="19"/>
      <c r="O1074" s="19"/>
      <c r="P1074" s="19"/>
      <c r="Q1074" s="24"/>
      <c r="R1074" s="14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19"/>
      <c r="AH1074" s="19"/>
      <c r="AI1074" s="19"/>
      <c r="AJ1074" s="19"/>
      <c r="AK1074" s="29"/>
      <c r="AL1074" s="29"/>
      <c r="AM1074" s="7"/>
      <c r="AN1074" s="7"/>
      <c r="AO1074" s="7"/>
      <c r="AP1074" s="19"/>
      <c r="AQ1074" s="19"/>
      <c r="AR1074" s="19"/>
      <c r="AS1074" s="14"/>
      <c r="AT1074" s="19"/>
      <c r="AU1074" s="19"/>
      <c r="AV1074" s="19"/>
      <c r="AW1074" s="14"/>
      <c r="AX1074" s="19"/>
      <c r="AY1074" s="19"/>
      <c r="AZ1074" s="19"/>
      <c r="BA1074" s="19"/>
      <c r="BB1074" s="19"/>
      <c r="BC1074" s="19"/>
      <c r="BD1074" s="19"/>
      <c r="BE1074" s="19"/>
      <c r="BF1074" s="14"/>
      <c r="BG1074" s="35" t="str">
        <f>IF(BB1074&lt;&gt;"","&lt;a href='https://www.inaturalist.org/observations/"&amp;BB1074&amp;" 'target='_blank' style='color: blue'&gt;iNaturalist Record: "&amp;BB1074&amp;"&lt;/a&gt; ","")</f>
        <v/>
      </c>
      <c r="BH1074" s="36" t="str">
        <f>IF(AT1074&lt;&gt;"",AT1074&amp;". ","")</f>
        <v/>
      </c>
      <c r="BI1074" s="36" t="str">
        <f>IF(AV1074&lt;&gt;"","Land use/disturbance history: "&amp;AV1074&amp;". ","")</f>
        <v/>
      </c>
      <c r="BJ1074" s="36" t="str">
        <f>IF(AW1074&lt;&gt;"","Slope in degrees: "&amp;AW1074&amp;". ","")</f>
        <v/>
      </c>
      <c r="BK1074" s="36" t="str">
        <f>IF(AX1074&lt;&gt;"","Slope aspect: "&amp;AX1074&amp;". ","")</f>
        <v/>
      </c>
      <c r="BL1074" s="36" t="str">
        <f>IF(AY1074&lt;&gt;"","Soil description: "&amp;AY1074&amp;". ","")</f>
        <v/>
      </c>
      <c r="BM1074" s="36" t="str">
        <f>IF(BA1074&lt;&gt;"","Terrain: "&amp;BA1074&amp;". ","")</f>
        <v/>
      </c>
      <c r="BN1074" s="36" t="str">
        <f t="shared" si="176"/>
        <v/>
      </c>
      <c r="BO1074" t="str">
        <f t="shared" si="177"/>
        <v/>
      </c>
      <c r="BP1074" t="str">
        <f>IF(BD1074&lt;&gt;"","Permit: "&amp;BD1074,"")</f>
        <v/>
      </c>
      <c r="BQ1074" s="41" t="str">
        <f>IF(AA1074="Abundant","Estimated frequency within viewshed: Abundant (&gt;500).",IF(AA1074="Common","Estimated frequency within viewshed: Common (101-500).",IF(AA1074="Frequent","Estimated frequency within viewshed: Frequent (11-100).",IF(AA1074="Occasional","Estimated frequency within viewshed: Occasional (6-10).",IF(AA1074="Rare","Estimated frequency within viewshed: Rare (1-5).","")))))</f>
        <v/>
      </c>
      <c r="BR1074" s="41" t="str">
        <f>IF(B1074&lt;&gt;"",B1074&amp;". ","")</f>
        <v/>
      </c>
      <c r="BS1074" s="41" t="str">
        <f>IF(M1074="Same individual","Tissue sample collected.",IF(M1074="Same population","Tissue sample collected from another individual in the same population.",""))</f>
        <v/>
      </c>
      <c r="BT1074" s="41" t="str">
        <f>IF(R1074&lt;&gt;"","Seed sample collected from "&amp;R1074&amp;" plants within the same population.","")</f>
        <v/>
      </c>
      <c r="BU1074" s="41" t="str">
        <f>IF(AB1074&lt;&gt;"",AB1074&amp;". ","")</f>
        <v/>
      </c>
      <c r="BV1074" s="41" t="str">
        <f>IF(AE1074&lt;&gt;"","Landowner: "&amp;AE1074&amp;".","")</f>
        <v/>
      </c>
      <c r="BW1074" s="41" t="str">
        <f>IF(AF1074&lt;&gt;"","Element Occurrence ID: "&amp;AF1074&amp;".","")</f>
        <v/>
      </c>
      <c r="BX1074" s="41" t="str">
        <f t="shared" si="178"/>
        <v/>
      </c>
      <c r="BY1074" t="str">
        <f t="shared" si="179"/>
        <v/>
      </c>
      <c r="BZ1074" s="41" t="str">
        <f t="shared" si="180"/>
        <v/>
      </c>
      <c r="CA1074" t="str">
        <f t="shared" si="181"/>
        <v/>
      </c>
      <c r="CB1074" s="41" t="str">
        <f>IF(AU1074&lt;&gt;"","Area immediately surrounding specimen: "&amp;AU1074&amp;".","")</f>
        <v/>
      </c>
      <c r="CC1074" s="41" t="str">
        <f>IF(T1074&lt;&gt;"","Habit: "&amp;T1074&amp;".","")</f>
        <v/>
      </c>
      <c r="CD1074" s="41" t="str">
        <f>IF(U1074&lt;&gt;"","Life history habit: "&amp;U1074&amp;".","")</f>
        <v/>
      </c>
      <c r="CE1074" s="41" t="str">
        <f>IF(V1074&lt;&gt;"","Graminoid habit: "&amp;V1074&amp;".","")</f>
        <v/>
      </c>
      <c r="CF1074" s="41" t="str">
        <f>IF(W1074&lt;&gt;"","Flower color: "&amp;W1074&amp;".","")</f>
        <v/>
      </c>
      <c r="CG1074" s="41" t="str">
        <f>IF(X1074&lt;&gt;"","Height in centimeters: "&amp;X1074&amp;".","")</f>
        <v/>
      </c>
      <c r="CH1074" s="41" t="str">
        <f>IF(Y1074&lt;&gt;"",Y1074&amp;".","")</f>
        <v/>
      </c>
      <c r="CI1074" s="41" t="str">
        <f t="shared" si="182"/>
        <v/>
      </c>
      <c r="CJ1074" t="str">
        <f t="shared" si="183"/>
        <v/>
      </c>
      <c r="CK1074" s="41" t="str">
        <f>IF(T1074&lt;&gt;"","''habit'':"&amp;"''"&amp;T1074&amp;"'',","")</f>
        <v/>
      </c>
      <c r="CL1074" s="41" t="str">
        <f>IF(U1074&lt;&gt;"","''life cycle habit'':"&amp;"''"&amp;U1074&amp;"'',","")</f>
        <v/>
      </c>
      <c r="CM1074" s="41" t="str">
        <f>IF(V1074&lt;&gt;"","''graminoidHabit'':"&amp;"''"&amp;V1074&amp;"'',","")</f>
        <v/>
      </c>
      <c r="CN1074" s="41" t="str">
        <f>IF(W1074&lt;&gt;"","''flower color'':"&amp;"''"&amp;W1074&amp;"'',","")</f>
        <v/>
      </c>
      <c r="CO1074" s="41" t="str">
        <f>IF(X1074&lt;&gt;"","''heightInCentimeters'':"&amp;X1074&amp;",","")</f>
        <v/>
      </c>
      <c r="CP1074" s="41" t="str">
        <f>IF(Y1074&lt;&gt;"",Y1074,"")</f>
        <v/>
      </c>
      <c r="CQ1074" s="41" t="str">
        <f t="shared" si="184"/>
        <v/>
      </c>
      <c r="CR1074" s="42" t="str">
        <f t="shared" si="185"/>
        <v/>
      </c>
      <c r="CS1074" t="str">
        <f t="shared" si="186"/>
        <v/>
      </c>
      <c r="CT1074" t="str">
        <f>IF(L1074="Y","tissue","")</f>
        <v/>
      </c>
      <c r="CU1074" t="str">
        <f>IF(L1074="Y","in collection","")</f>
        <v/>
      </c>
      <c r="CV1074" t="str">
        <f>IF(L1074="Y","dessicated","")</f>
        <v/>
      </c>
    </row>
    <row r="1075" spans="1:100" ht="16.5" x14ac:dyDescent="0.3">
      <c r="A1075" s="7"/>
      <c r="B1075" s="19"/>
      <c r="C1075" s="19"/>
      <c r="D1075" s="19"/>
      <c r="E1075" s="19"/>
      <c r="F1075" s="19"/>
      <c r="G1075" s="10"/>
      <c r="H1075" s="14"/>
      <c r="I1075" s="19"/>
      <c r="J1075" s="19"/>
      <c r="K1075" s="10"/>
      <c r="L1075" s="19"/>
      <c r="M1075" s="19"/>
      <c r="N1075" s="19"/>
      <c r="O1075" s="19"/>
      <c r="P1075" s="19"/>
      <c r="Q1075" s="24"/>
      <c r="R1075" s="14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19"/>
      <c r="AH1075" s="19"/>
      <c r="AI1075" s="19"/>
      <c r="AJ1075" s="19"/>
      <c r="AK1075" s="29"/>
      <c r="AL1075" s="29"/>
      <c r="AM1075" s="7"/>
      <c r="AN1075" s="7"/>
      <c r="AO1075" s="7"/>
      <c r="AP1075" s="19"/>
      <c r="AQ1075" s="19"/>
      <c r="AR1075" s="19"/>
      <c r="AS1075" s="14"/>
      <c r="AT1075" s="19"/>
      <c r="AU1075" s="19"/>
      <c r="AV1075" s="19"/>
      <c r="AW1075" s="14"/>
      <c r="AX1075" s="19"/>
      <c r="AY1075" s="19"/>
      <c r="AZ1075" s="19"/>
      <c r="BA1075" s="19"/>
      <c r="BB1075" s="19"/>
      <c r="BC1075" s="19"/>
      <c r="BD1075" s="19"/>
      <c r="BE1075" s="19"/>
      <c r="BF1075" s="14"/>
      <c r="BG1075" s="35" t="str">
        <f>IF(BB1075&lt;&gt;"","&lt;a href='https://www.inaturalist.org/observations/"&amp;BB1075&amp;" 'target='_blank' style='color: blue'&gt;iNaturalist Record: "&amp;BB1075&amp;"&lt;/a&gt; ","")</f>
        <v/>
      </c>
      <c r="BH1075" s="36" t="str">
        <f>IF(AT1075&lt;&gt;"",AT1075&amp;". ","")</f>
        <v/>
      </c>
      <c r="BI1075" s="36" t="str">
        <f>IF(AV1075&lt;&gt;"","Land use/disturbance history: "&amp;AV1075&amp;". ","")</f>
        <v/>
      </c>
      <c r="BJ1075" s="36" t="str">
        <f>IF(AW1075&lt;&gt;"","Slope in degrees: "&amp;AW1075&amp;". ","")</f>
        <v/>
      </c>
      <c r="BK1075" s="36" t="str">
        <f>IF(AX1075&lt;&gt;"","Slope aspect: "&amp;AX1075&amp;". ","")</f>
        <v/>
      </c>
      <c r="BL1075" s="36" t="str">
        <f>IF(AY1075&lt;&gt;"","Soil description: "&amp;AY1075&amp;". ","")</f>
        <v/>
      </c>
      <c r="BM1075" s="36" t="str">
        <f>IF(BA1075&lt;&gt;"","Terrain: "&amp;BA1075&amp;". ","")</f>
        <v/>
      </c>
      <c r="BN1075" s="36" t="str">
        <f t="shared" si="176"/>
        <v/>
      </c>
      <c r="BO1075" t="str">
        <f t="shared" si="177"/>
        <v/>
      </c>
      <c r="BP1075" t="str">
        <f>IF(BD1075&lt;&gt;"","Permit: "&amp;BD1075,"")</f>
        <v/>
      </c>
      <c r="BQ1075" s="41" t="str">
        <f>IF(AA1075="Abundant","Estimated frequency within viewshed: Abundant (&gt;500).",IF(AA1075="Common","Estimated frequency within viewshed: Common (101-500).",IF(AA1075="Frequent","Estimated frequency within viewshed: Frequent (11-100).",IF(AA1075="Occasional","Estimated frequency within viewshed: Occasional (6-10).",IF(AA1075="Rare","Estimated frequency within viewshed: Rare (1-5).","")))))</f>
        <v/>
      </c>
      <c r="BR1075" s="41" t="str">
        <f>IF(B1075&lt;&gt;"",B1075&amp;". ","")</f>
        <v/>
      </c>
      <c r="BS1075" s="41" t="str">
        <f>IF(M1075="Same individual","Tissue sample collected.",IF(M1075="Same population","Tissue sample collected from another individual in the same population.",""))</f>
        <v/>
      </c>
      <c r="BT1075" s="41" t="str">
        <f>IF(R1075&lt;&gt;"","Seed sample collected from "&amp;R1075&amp;" plants within the same population.","")</f>
        <v/>
      </c>
      <c r="BU1075" s="41" t="str">
        <f>IF(AB1075&lt;&gt;"",AB1075&amp;". ","")</f>
        <v/>
      </c>
      <c r="BV1075" s="41" t="str">
        <f>IF(AE1075&lt;&gt;"","Landowner: "&amp;AE1075&amp;".","")</f>
        <v/>
      </c>
      <c r="BW1075" s="41" t="str">
        <f>IF(AF1075&lt;&gt;"","Element Occurrence ID: "&amp;AF1075&amp;".","")</f>
        <v/>
      </c>
      <c r="BX1075" s="41" t="str">
        <f t="shared" si="178"/>
        <v/>
      </c>
      <c r="BY1075" t="str">
        <f t="shared" si="179"/>
        <v/>
      </c>
      <c r="BZ1075" s="41" t="str">
        <f t="shared" si="180"/>
        <v/>
      </c>
      <c r="CA1075" t="str">
        <f t="shared" si="181"/>
        <v/>
      </c>
      <c r="CB1075" s="41" t="str">
        <f>IF(AU1075&lt;&gt;"","Area immediately surrounding specimen: "&amp;AU1075&amp;".","")</f>
        <v/>
      </c>
      <c r="CC1075" s="41" t="str">
        <f>IF(T1075&lt;&gt;"","Habit: "&amp;T1075&amp;".","")</f>
        <v/>
      </c>
      <c r="CD1075" s="41" t="str">
        <f>IF(U1075&lt;&gt;"","Life history habit: "&amp;U1075&amp;".","")</f>
        <v/>
      </c>
      <c r="CE1075" s="41" t="str">
        <f>IF(V1075&lt;&gt;"","Graminoid habit: "&amp;V1075&amp;".","")</f>
        <v/>
      </c>
      <c r="CF1075" s="41" t="str">
        <f>IF(W1075&lt;&gt;"","Flower color: "&amp;W1075&amp;".","")</f>
        <v/>
      </c>
      <c r="CG1075" s="41" t="str">
        <f>IF(X1075&lt;&gt;"","Height in centimeters: "&amp;X1075&amp;".","")</f>
        <v/>
      </c>
      <c r="CH1075" s="41" t="str">
        <f>IF(Y1075&lt;&gt;"",Y1075&amp;".","")</f>
        <v/>
      </c>
      <c r="CI1075" s="41" t="str">
        <f t="shared" si="182"/>
        <v/>
      </c>
      <c r="CJ1075" t="str">
        <f t="shared" si="183"/>
        <v/>
      </c>
      <c r="CK1075" s="41" t="str">
        <f>IF(T1075&lt;&gt;"","''habit'':"&amp;"''"&amp;T1075&amp;"'',","")</f>
        <v/>
      </c>
      <c r="CL1075" s="41" t="str">
        <f>IF(U1075&lt;&gt;"","''life cycle habit'':"&amp;"''"&amp;U1075&amp;"'',","")</f>
        <v/>
      </c>
      <c r="CM1075" s="41" t="str">
        <f>IF(V1075&lt;&gt;"","''graminoidHabit'':"&amp;"''"&amp;V1075&amp;"'',","")</f>
        <v/>
      </c>
      <c r="CN1075" s="41" t="str">
        <f>IF(W1075&lt;&gt;"","''flower color'':"&amp;"''"&amp;W1075&amp;"'',","")</f>
        <v/>
      </c>
      <c r="CO1075" s="41" t="str">
        <f>IF(X1075&lt;&gt;"","''heightInCentimeters'':"&amp;X1075&amp;",","")</f>
        <v/>
      </c>
      <c r="CP1075" s="41" t="str">
        <f>IF(Y1075&lt;&gt;"",Y1075,"")</f>
        <v/>
      </c>
      <c r="CQ1075" s="41" t="str">
        <f t="shared" si="184"/>
        <v/>
      </c>
      <c r="CR1075" s="42" t="str">
        <f t="shared" si="185"/>
        <v/>
      </c>
      <c r="CS1075" t="str">
        <f t="shared" si="186"/>
        <v/>
      </c>
      <c r="CT1075" t="str">
        <f>IF(L1075="Y","tissue","")</f>
        <v/>
      </c>
      <c r="CU1075" t="str">
        <f>IF(L1075="Y","in collection","")</f>
        <v/>
      </c>
      <c r="CV1075" t="str">
        <f>IF(L1075="Y","dessicated","")</f>
        <v/>
      </c>
    </row>
    <row r="1076" spans="1:100" ht="16.5" x14ac:dyDescent="0.3">
      <c r="A1076" s="7"/>
      <c r="B1076" s="19"/>
      <c r="C1076" s="19"/>
      <c r="D1076" s="19"/>
      <c r="E1076" s="19"/>
      <c r="F1076" s="19"/>
      <c r="G1076" s="10"/>
      <c r="H1076" s="14"/>
      <c r="I1076" s="19"/>
      <c r="J1076" s="19"/>
      <c r="K1076" s="10"/>
      <c r="L1076" s="19"/>
      <c r="M1076" s="19"/>
      <c r="N1076" s="19"/>
      <c r="O1076" s="19"/>
      <c r="P1076" s="19"/>
      <c r="Q1076" s="24"/>
      <c r="R1076" s="14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19"/>
      <c r="AH1076" s="19"/>
      <c r="AI1076" s="19"/>
      <c r="AJ1076" s="19"/>
      <c r="AK1076" s="29"/>
      <c r="AL1076" s="29"/>
      <c r="AM1076" s="7"/>
      <c r="AN1076" s="7"/>
      <c r="AO1076" s="7"/>
      <c r="AP1076" s="19"/>
      <c r="AQ1076" s="19"/>
      <c r="AR1076" s="19"/>
      <c r="AS1076" s="14"/>
      <c r="AT1076" s="19"/>
      <c r="AU1076" s="19"/>
      <c r="AV1076" s="19"/>
      <c r="AW1076" s="14"/>
      <c r="AX1076" s="19"/>
      <c r="AY1076" s="19"/>
      <c r="AZ1076" s="19"/>
      <c r="BA1076" s="19"/>
      <c r="BB1076" s="19"/>
      <c r="BC1076" s="19"/>
      <c r="BD1076" s="19"/>
      <c r="BE1076" s="19"/>
      <c r="BF1076" s="14"/>
      <c r="BG1076" s="35" t="str">
        <f>IF(BB1076&lt;&gt;"","&lt;a href='https://www.inaturalist.org/observations/"&amp;BB1076&amp;" 'target='_blank' style='color: blue'&gt;iNaturalist Record: "&amp;BB1076&amp;"&lt;/a&gt; ","")</f>
        <v/>
      </c>
      <c r="BH1076" s="36" t="str">
        <f>IF(AT1076&lt;&gt;"",AT1076&amp;". ","")</f>
        <v/>
      </c>
      <c r="BI1076" s="36" t="str">
        <f>IF(AV1076&lt;&gt;"","Land use/disturbance history: "&amp;AV1076&amp;". ","")</f>
        <v/>
      </c>
      <c r="BJ1076" s="36" t="str">
        <f>IF(AW1076&lt;&gt;"","Slope in degrees: "&amp;AW1076&amp;". ","")</f>
        <v/>
      </c>
      <c r="BK1076" s="36" t="str">
        <f>IF(AX1076&lt;&gt;"","Slope aspect: "&amp;AX1076&amp;". ","")</f>
        <v/>
      </c>
      <c r="BL1076" s="36" t="str">
        <f>IF(AY1076&lt;&gt;"","Soil description: "&amp;AY1076&amp;". ","")</f>
        <v/>
      </c>
      <c r="BM1076" s="36" t="str">
        <f>IF(BA1076&lt;&gt;"","Terrain: "&amp;BA1076&amp;". ","")</f>
        <v/>
      </c>
      <c r="BN1076" s="36" t="str">
        <f t="shared" si="176"/>
        <v/>
      </c>
      <c r="BO1076" t="str">
        <f t="shared" si="177"/>
        <v/>
      </c>
      <c r="BP1076" t="str">
        <f>IF(BD1076&lt;&gt;"","Permit: "&amp;BD1076,"")</f>
        <v/>
      </c>
      <c r="BQ1076" s="41" t="str">
        <f>IF(AA1076="Abundant","Estimated frequency within viewshed: Abundant (&gt;500).",IF(AA1076="Common","Estimated frequency within viewshed: Common (101-500).",IF(AA1076="Frequent","Estimated frequency within viewshed: Frequent (11-100).",IF(AA1076="Occasional","Estimated frequency within viewshed: Occasional (6-10).",IF(AA1076="Rare","Estimated frequency within viewshed: Rare (1-5).","")))))</f>
        <v/>
      </c>
      <c r="BR1076" s="41" t="str">
        <f>IF(B1076&lt;&gt;"",B1076&amp;". ","")</f>
        <v/>
      </c>
      <c r="BS1076" s="41" t="str">
        <f>IF(M1076="Same individual","Tissue sample collected.",IF(M1076="Same population","Tissue sample collected from another individual in the same population.",""))</f>
        <v/>
      </c>
      <c r="BT1076" s="41" t="str">
        <f>IF(R1076&lt;&gt;"","Seed sample collected from "&amp;R1076&amp;" plants within the same population.","")</f>
        <v/>
      </c>
      <c r="BU1076" s="41" t="str">
        <f>IF(AB1076&lt;&gt;"",AB1076&amp;". ","")</f>
        <v/>
      </c>
      <c r="BV1076" s="41" t="str">
        <f>IF(AE1076&lt;&gt;"","Landowner: "&amp;AE1076&amp;".","")</f>
        <v/>
      </c>
      <c r="BW1076" s="41" t="str">
        <f>IF(AF1076&lt;&gt;"","Element Occurrence ID: "&amp;AF1076&amp;".","")</f>
        <v/>
      </c>
      <c r="BX1076" s="41" t="str">
        <f t="shared" si="178"/>
        <v/>
      </c>
      <c r="BY1076" t="str">
        <f t="shared" si="179"/>
        <v/>
      </c>
      <c r="BZ1076" s="41" t="str">
        <f t="shared" si="180"/>
        <v/>
      </c>
      <c r="CA1076" t="str">
        <f t="shared" si="181"/>
        <v/>
      </c>
      <c r="CB1076" s="41" t="str">
        <f>IF(AU1076&lt;&gt;"","Area immediately surrounding specimen: "&amp;AU1076&amp;".","")</f>
        <v/>
      </c>
      <c r="CC1076" s="41" t="str">
        <f>IF(T1076&lt;&gt;"","Habit: "&amp;T1076&amp;".","")</f>
        <v/>
      </c>
      <c r="CD1076" s="41" t="str">
        <f>IF(U1076&lt;&gt;"","Life history habit: "&amp;U1076&amp;".","")</f>
        <v/>
      </c>
      <c r="CE1076" s="41" t="str">
        <f>IF(V1076&lt;&gt;"","Graminoid habit: "&amp;V1076&amp;".","")</f>
        <v/>
      </c>
      <c r="CF1076" s="41" t="str">
        <f>IF(W1076&lt;&gt;"","Flower color: "&amp;W1076&amp;".","")</f>
        <v/>
      </c>
      <c r="CG1076" s="41" t="str">
        <f>IF(X1076&lt;&gt;"","Height in centimeters: "&amp;X1076&amp;".","")</f>
        <v/>
      </c>
      <c r="CH1076" s="41" t="str">
        <f>IF(Y1076&lt;&gt;"",Y1076&amp;".","")</f>
        <v/>
      </c>
      <c r="CI1076" s="41" t="str">
        <f t="shared" si="182"/>
        <v/>
      </c>
      <c r="CJ1076" t="str">
        <f t="shared" si="183"/>
        <v/>
      </c>
      <c r="CK1076" s="41" t="str">
        <f>IF(T1076&lt;&gt;"","''habit'':"&amp;"''"&amp;T1076&amp;"'',","")</f>
        <v/>
      </c>
      <c r="CL1076" s="41" t="str">
        <f>IF(U1076&lt;&gt;"","''life cycle habit'':"&amp;"''"&amp;U1076&amp;"'',","")</f>
        <v/>
      </c>
      <c r="CM1076" s="41" t="str">
        <f>IF(V1076&lt;&gt;"","''graminoidHabit'':"&amp;"''"&amp;V1076&amp;"'',","")</f>
        <v/>
      </c>
      <c r="CN1076" s="41" t="str">
        <f>IF(W1076&lt;&gt;"","''flower color'':"&amp;"''"&amp;W1076&amp;"'',","")</f>
        <v/>
      </c>
      <c r="CO1076" s="41" t="str">
        <f>IF(X1076&lt;&gt;"","''heightInCentimeters'':"&amp;X1076&amp;",","")</f>
        <v/>
      </c>
      <c r="CP1076" s="41" t="str">
        <f>IF(Y1076&lt;&gt;"",Y1076,"")</f>
        <v/>
      </c>
      <c r="CQ1076" s="41" t="str">
        <f t="shared" si="184"/>
        <v/>
      </c>
      <c r="CR1076" s="42" t="str">
        <f t="shared" si="185"/>
        <v/>
      </c>
      <c r="CS1076" t="str">
        <f t="shared" si="186"/>
        <v/>
      </c>
      <c r="CT1076" t="str">
        <f>IF(L1076="Y","tissue","")</f>
        <v/>
      </c>
      <c r="CU1076" t="str">
        <f>IF(L1076="Y","in collection","")</f>
        <v/>
      </c>
      <c r="CV1076" t="str">
        <f>IF(L1076="Y","dessicated","")</f>
        <v/>
      </c>
    </row>
    <row r="1077" spans="1:100" ht="16.5" x14ac:dyDescent="0.3">
      <c r="A1077" s="7"/>
      <c r="B1077" s="19"/>
      <c r="C1077" s="19"/>
      <c r="D1077" s="19"/>
      <c r="E1077" s="19"/>
      <c r="F1077" s="19"/>
      <c r="G1077" s="10"/>
      <c r="H1077" s="14"/>
      <c r="I1077" s="19"/>
      <c r="J1077" s="19"/>
      <c r="K1077" s="10"/>
      <c r="L1077" s="19"/>
      <c r="M1077" s="19"/>
      <c r="N1077" s="19"/>
      <c r="O1077" s="19"/>
      <c r="P1077" s="19"/>
      <c r="Q1077" s="24"/>
      <c r="R1077" s="14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  <c r="AK1077" s="29"/>
      <c r="AL1077" s="29"/>
      <c r="AM1077" s="7"/>
      <c r="AN1077" s="7"/>
      <c r="AO1077" s="7"/>
      <c r="AP1077" s="19"/>
      <c r="AQ1077" s="19"/>
      <c r="AR1077" s="19"/>
      <c r="AS1077" s="14"/>
      <c r="AT1077" s="19"/>
      <c r="AU1077" s="19"/>
      <c r="AV1077" s="19"/>
      <c r="AW1077" s="14"/>
      <c r="AX1077" s="19"/>
      <c r="AY1077" s="19"/>
      <c r="AZ1077" s="19"/>
      <c r="BA1077" s="19"/>
      <c r="BB1077" s="19"/>
      <c r="BC1077" s="19"/>
      <c r="BD1077" s="19"/>
      <c r="BE1077" s="19"/>
      <c r="BF1077" s="14"/>
      <c r="BG1077" s="35" t="str">
        <f>IF(BB1077&lt;&gt;"","&lt;a href='https://www.inaturalist.org/observations/"&amp;BB1077&amp;" 'target='_blank' style='color: blue'&gt;iNaturalist Record: "&amp;BB1077&amp;"&lt;/a&gt; ","")</f>
        <v/>
      </c>
      <c r="BH1077" s="36" t="str">
        <f>IF(AT1077&lt;&gt;"",AT1077&amp;". ","")</f>
        <v/>
      </c>
      <c r="BI1077" s="36" t="str">
        <f>IF(AV1077&lt;&gt;"","Land use/disturbance history: "&amp;AV1077&amp;". ","")</f>
        <v/>
      </c>
      <c r="BJ1077" s="36" t="str">
        <f>IF(AW1077&lt;&gt;"","Slope in degrees: "&amp;AW1077&amp;". ","")</f>
        <v/>
      </c>
      <c r="BK1077" s="36" t="str">
        <f>IF(AX1077&lt;&gt;"","Slope aspect: "&amp;AX1077&amp;". ","")</f>
        <v/>
      </c>
      <c r="BL1077" s="36" t="str">
        <f>IF(AY1077&lt;&gt;"","Soil description: "&amp;AY1077&amp;". ","")</f>
        <v/>
      </c>
      <c r="BM1077" s="36" t="str">
        <f>IF(BA1077&lt;&gt;"","Terrain: "&amp;BA1077&amp;". ","")</f>
        <v/>
      </c>
      <c r="BN1077" s="36" t="str">
        <f t="shared" si="176"/>
        <v/>
      </c>
      <c r="BO1077" t="str">
        <f t="shared" si="177"/>
        <v/>
      </c>
      <c r="BP1077" t="str">
        <f>IF(BD1077&lt;&gt;"","Permit: "&amp;BD1077,"")</f>
        <v/>
      </c>
      <c r="BQ1077" s="41" t="str">
        <f>IF(AA1077="Abundant","Estimated frequency within viewshed: Abundant (&gt;500).",IF(AA1077="Common","Estimated frequency within viewshed: Common (101-500).",IF(AA1077="Frequent","Estimated frequency within viewshed: Frequent (11-100).",IF(AA1077="Occasional","Estimated frequency within viewshed: Occasional (6-10).",IF(AA1077="Rare","Estimated frequency within viewshed: Rare (1-5).","")))))</f>
        <v/>
      </c>
      <c r="BR1077" s="41" t="str">
        <f>IF(B1077&lt;&gt;"",B1077&amp;". ","")</f>
        <v/>
      </c>
      <c r="BS1077" s="41" t="str">
        <f>IF(M1077="Same individual","Tissue sample collected.",IF(M1077="Same population","Tissue sample collected from another individual in the same population.",""))</f>
        <v/>
      </c>
      <c r="BT1077" s="41" t="str">
        <f>IF(R1077&lt;&gt;"","Seed sample collected from "&amp;R1077&amp;" plants within the same population.","")</f>
        <v/>
      </c>
      <c r="BU1077" s="41" t="str">
        <f>IF(AB1077&lt;&gt;"",AB1077&amp;". ","")</f>
        <v/>
      </c>
      <c r="BV1077" s="41" t="str">
        <f>IF(AE1077&lt;&gt;"","Landowner: "&amp;AE1077&amp;".","")</f>
        <v/>
      </c>
      <c r="BW1077" s="41" t="str">
        <f>IF(AF1077&lt;&gt;"","Element Occurrence ID: "&amp;AF1077&amp;".","")</f>
        <v/>
      </c>
      <c r="BX1077" s="41" t="str">
        <f t="shared" si="178"/>
        <v/>
      </c>
      <c r="BY1077" t="str">
        <f t="shared" si="179"/>
        <v/>
      </c>
      <c r="BZ1077" s="41" t="str">
        <f t="shared" si="180"/>
        <v/>
      </c>
      <c r="CA1077" t="str">
        <f t="shared" si="181"/>
        <v/>
      </c>
      <c r="CB1077" s="41" t="str">
        <f>IF(AU1077&lt;&gt;"","Area immediately surrounding specimen: "&amp;AU1077&amp;".","")</f>
        <v/>
      </c>
      <c r="CC1077" s="41" t="str">
        <f>IF(T1077&lt;&gt;"","Habit: "&amp;T1077&amp;".","")</f>
        <v/>
      </c>
      <c r="CD1077" s="41" t="str">
        <f>IF(U1077&lt;&gt;"","Life history habit: "&amp;U1077&amp;".","")</f>
        <v/>
      </c>
      <c r="CE1077" s="41" t="str">
        <f>IF(V1077&lt;&gt;"","Graminoid habit: "&amp;V1077&amp;".","")</f>
        <v/>
      </c>
      <c r="CF1077" s="41" t="str">
        <f>IF(W1077&lt;&gt;"","Flower color: "&amp;W1077&amp;".","")</f>
        <v/>
      </c>
      <c r="CG1077" s="41" t="str">
        <f>IF(X1077&lt;&gt;"","Height in centimeters: "&amp;X1077&amp;".","")</f>
        <v/>
      </c>
      <c r="CH1077" s="41" t="str">
        <f>IF(Y1077&lt;&gt;"",Y1077&amp;".","")</f>
        <v/>
      </c>
      <c r="CI1077" s="41" t="str">
        <f t="shared" si="182"/>
        <v/>
      </c>
      <c r="CJ1077" t="str">
        <f t="shared" si="183"/>
        <v/>
      </c>
      <c r="CK1077" s="41" t="str">
        <f>IF(T1077&lt;&gt;"","''habit'':"&amp;"''"&amp;T1077&amp;"'',","")</f>
        <v/>
      </c>
      <c r="CL1077" s="41" t="str">
        <f>IF(U1077&lt;&gt;"","''life cycle habit'':"&amp;"''"&amp;U1077&amp;"'',","")</f>
        <v/>
      </c>
      <c r="CM1077" s="41" t="str">
        <f>IF(V1077&lt;&gt;"","''graminoidHabit'':"&amp;"''"&amp;V1077&amp;"'',","")</f>
        <v/>
      </c>
      <c r="CN1077" s="41" t="str">
        <f>IF(W1077&lt;&gt;"","''flower color'':"&amp;"''"&amp;W1077&amp;"'',","")</f>
        <v/>
      </c>
      <c r="CO1077" s="41" t="str">
        <f>IF(X1077&lt;&gt;"","''heightInCentimeters'':"&amp;X1077&amp;",","")</f>
        <v/>
      </c>
      <c r="CP1077" s="41" t="str">
        <f>IF(Y1077&lt;&gt;"",Y1077,"")</f>
        <v/>
      </c>
      <c r="CQ1077" s="41" t="str">
        <f t="shared" si="184"/>
        <v/>
      </c>
      <c r="CR1077" s="42" t="str">
        <f t="shared" si="185"/>
        <v/>
      </c>
      <c r="CS1077" t="str">
        <f t="shared" si="186"/>
        <v/>
      </c>
      <c r="CT1077" t="str">
        <f>IF(L1077="Y","tissue","")</f>
        <v/>
      </c>
      <c r="CU1077" t="str">
        <f>IF(L1077="Y","in collection","")</f>
        <v/>
      </c>
      <c r="CV1077" t="str">
        <f>IF(L1077="Y","dessicated","")</f>
        <v/>
      </c>
    </row>
    <row r="1078" spans="1:100" ht="16.5" x14ac:dyDescent="0.3">
      <c r="A1078" s="7"/>
      <c r="B1078" s="19"/>
      <c r="C1078" s="19"/>
      <c r="D1078" s="19"/>
      <c r="E1078" s="19"/>
      <c r="F1078" s="19"/>
      <c r="G1078" s="10"/>
      <c r="H1078" s="14"/>
      <c r="I1078" s="19"/>
      <c r="J1078" s="19"/>
      <c r="K1078" s="10"/>
      <c r="L1078" s="19"/>
      <c r="M1078" s="19"/>
      <c r="N1078" s="19"/>
      <c r="O1078" s="19"/>
      <c r="P1078" s="19"/>
      <c r="Q1078" s="24"/>
      <c r="R1078" s="14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  <c r="AK1078" s="29"/>
      <c r="AL1078" s="29"/>
      <c r="AM1078" s="7"/>
      <c r="AN1078" s="7"/>
      <c r="AO1078" s="7"/>
      <c r="AP1078" s="19"/>
      <c r="AQ1078" s="19"/>
      <c r="AR1078" s="19"/>
      <c r="AS1078" s="14"/>
      <c r="AT1078" s="19"/>
      <c r="AU1078" s="19"/>
      <c r="AV1078" s="19"/>
      <c r="AW1078" s="14"/>
      <c r="AX1078" s="19"/>
      <c r="AY1078" s="19"/>
      <c r="AZ1078" s="19"/>
      <c r="BA1078" s="19"/>
      <c r="BB1078" s="19"/>
      <c r="BC1078" s="19"/>
      <c r="BD1078" s="19"/>
      <c r="BE1078" s="19"/>
      <c r="BF1078" s="14"/>
      <c r="BG1078" s="35" t="str">
        <f>IF(BB1078&lt;&gt;"","&lt;a href='https://www.inaturalist.org/observations/"&amp;BB1078&amp;" 'target='_blank' style='color: blue'&gt;iNaturalist Record: "&amp;BB1078&amp;"&lt;/a&gt; ","")</f>
        <v/>
      </c>
      <c r="BH1078" s="36" t="str">
        <f>IF(AT1078&lt;&gt;"",AT1078&amp;". ","")</f>
        <v/>
      </c>
      <c r="BI1078" s="36" t="str">
        <f>IF(AV1078&lt;&gt;"","Land use/disturbance history: "&amp;AV1078&amp;". ","")</f>
        <v/>
      </c>
      <c r="BJ1078" s="36" t="str">
        <f>IF(AW1078&lt;&gt;"","Slope in degrees: "&amp;AW1078&amp;". ","")</f>
        <v/>
      </c>
      <c r="BK1078" s="36" t="str">
        <f>IF(AX1078&lt;&gt;"","Slope aspect: "&amp;AX1078&amp;". ","")</f>
        <v/>
      </c>
      <c r="BL1078" s="36" t="str">
        <f>IF(AY1078&lt;&gt;"","Soil description: "&amp;AY1078&amp;". ","")</f>
        <v/>
      </c>
      <c r="BM1078" s="36" t="str">
        <f>IF(BA1078&lt;&gt;"","Terrain: "&amp;BA1078&amp;". ","")</f>
        <v/>
      </c>
      <c r="BN1078" s="36" t="str">
        <f t="shared" si="176"/>
        <v/>
      </c>
      <c r="BO1078" t="str">
        <f t="shared" si="177"/>
        <v/>
      </c>
      <c r="BP1078" t="str">
        <f>IF(BD1078&lt;&gt;"","Permit: "&amp;BD1078,"")</f>
        <v/>
      </c>
      <c r="BQ1078" s="41" t="str">
        <f>IF(AA1078="Abundant","Estimated frequency within viewshed: Abundant (&gt;500).",IF(AA1078="Common","Estimated frequency within viewshed: Common (101-500).",IF(AA1078="Frequent","Estimated frequency within viewshed: Frequent (11-100).",IF(AA1078="Occasional","Estimated frequency within viewshed: Occasional (6-10).",IF(AA1078="Rare","Estimated frequency within viewshed: Rare (1-5).","")))))</f>
        <v/>
      </c>
      <c r="BR1078" s="41" t="str">
        <f>IF(B1078&lt;&gt;"",B1078&amp;". ","")</f>
        <v/>
      </c>
      <c r="BS1078" s="41" t="str">
        <f>IF(M1078="Same individual","Tissue sample collected.",IF(M1078="Same population","Tissue sample collected from another individual in the same population.",""))</f>
        <v/>
      </c>
      <c r="BT1078" s="41" t="str">
        <f>IF(R1078&lt;&gt;"","Seed sample collected from "&amp;R1078&amp;" plants within the same population.","")</f>
        <v/>
      </c>
      <c r="BU1078" s="41" t="str">
        <f>IF(AB1078&lt;&gt;"",AB1078&amp;". ","")</f>
        <v/>
      </c>
      <c r="BV1078" s="41" t="str">
        <f>IF(AE1078&lt;&gt;"","Landowner: "&amp;AE1078&amp;".","")</f>
        <v/>
      </c>
      <c r="BW1078" s="41" t="str">
        <f>IF(AF1078&lt;&gt;"","Element Occurrence ID: "&amp;AF1078&amp;".","")</f>
        <v/>
      </c>
      <c r="BX1078" s="41" t="str">
        <f t="shared" si="178"/>
        <v/>
      </c>
      <c r="BY1078" t="str">
        <f t="shared" si="179"/>
        <v/>
      </c>
      <c r="BZ1078" s="41" t="str">
        <f t="shared" si="180"/>
        <v/>
      </c>
      <c r="CA1078" t="str">
        <f t="shared" si="181"/>
        <v/>
      </c>
      <c r="CB1078" s="41" t="str">
        <f>IF(AU1078&lt;&gt;"","Area immediately surrounding specimen: "&amp;AU1078&amp;".","")</f>
        <v/>
      </c>
      <c r="CC1078" s="41" t="str">
        <f>IF(T1078&lt;&gt;"","Habit: "&amp;T1078&amp;".","")</f>
        <v/>
      </c>
      <c r="CD1078" s="41" t="str">
        <f>IF(U1078&lt;&gt;"","Life history habit: "&amp;U1078&amp;".","")</f>
        <v/>
      </c>
      <c r="CE1078" s="41" t="str">
        <f>IF(V1078&lt;&gt;"","Graminoid habit: "&amp;V1078&amp;".","")</f>
        <v/>
      </c>
      <c r="CF1078" s="41" t="str">
        <f>IF(W1078&lt;&gt;"","Flower color: "&amp;W1078&amp;".","")</f>
        <v/>
      </c>
      <c r="CG1078" s="41" t="str">
        <f>IF(X1078&lt;&gt;"","Height in centimeters: "&amp;X1078&amp;".","")</f>
        <v/>
      </c>
      <c r="CH1078" s="41" t="str">
        <f>IF(Y1078&lt;&gt;"",Y1078&amp;".","")</f>
        <v/>
      </c>
      <c r="CI1078" s="41" t="str">
        <f t="shared" si="182"/>
        <v/>
      </c>
      <c r="CJ1078" t="str">
        <f t="shared" si="183"/>
        <v/>
      </c>
      <c r="CK1078" s="41" t="str">
        <f>IF(T1078&lt;&gt;"","''habit'':"&amp;"''"&amp;T1078&amp;"'',","")</f>
        <v/>
      </c>
      <c r="CL1078" s="41" t="str">
        <f>IF(U1078&lt;&gt;"","''life cycle habit'':"&amp;"''"&amp;U1078&amp;"'',","")</f>
        <v/>
      </c>
      <c r="CM1078" s="41" t="str">
        <f>IF(V1078&lt;&gt;"","''graminoidHabit'':"&amp;"''"&amp;V1078&amp;"'',","")</f>
        <v/>
      </c>
      <c r="CN1078" s="41" t="str">
        <f>IF(W1078&lt;&gt;"","''flower color'':"&amp;"''"&amp;W1078&amp;"'',","")</f>
        <v/>
      </c>
      <c r="CO1078" s="41" t="str">
        <f>IF(X1078&lt;&gt;"","''heightInCentimeters'':"&amp;X1078&amp;",","")</f>
        <v/>
      </c>
      <c r="CP1078" s="41" t="str">
        <f>IF(Y1078&lt;&gt;"",Y1078,"")</f>
        <v/>
      </c>
      <c r="CQ1078" s="41" t="str">
        <f t="shared" si="184"/>
        <v/>
      </c>
      <c r="CR1078" s="42" t="str">
        <f t="shared" si="185"/>
        <v/>
      </c>
      <c r="CS1078" t="str">
        <f t="shared" si="186"/>
        <v/>
      </c>
      <c r="CT1078" t="str">
        <f>IF(L1078="Y","tissue","")</f>
        <v/>
      </c>
      <c r="CU1078" t="str">
        <f>IF(L1078="Y","in collection","")</f>
        <v/>
      </c>
      <c r="CV1078" t="str">
        <f>IF(L1078="Y","dessicated","")</f>
        <v/>
      </c>
    </row>
    <row r="1079" spans="1:100" ht="16.5" x14ac:dyDescent="0.3">
      <c r="A1079" s="7"/>
      <c r="B1079" s="19"/>
      <c r="C1079" s="19"/>
      <c r="D1079" s="19"/>
      <c r="E1079" s="19"/>
      <c r="F1079" s="19"/>
      <c r="G1079" s="10"/>
      <c r="H1079" s="14"/>
      <c r="I1079" s="19"/>
      <c r="J1079" s="19"/>
      <c r="K1079" s="10"/>
      <c r="L1079" s="19"/>
      <c r="M1079" s="19"/>
      <c r="N1079" s="19"/>
      <c r="O1079" s="19"/>
      <c r="P1079" s="19"/>
      <c r="Q1079" s="24"/>
      <c r="R1079" s="14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  <c r="AK1079" s="29"/>
      <c r="AL1079" s="29"/>
      <c r="AM1079" s="7"/>
      <c r="AN1079" s="7"/>
      <c r="AO1079" s="7"/>
      <c r="AP1079" s="19"/>
      <c r="AQ1079" s="19"/>
      <c r="AR1079" s="19"/>
      <c r="AS1079" s="14"/>
      <c r="AT1079" s="19"/>
      <c r="AU1079" s="19"/>
      <c r="AV1079" s="19"/>
      <c r="AW1079" s="14"/>
      <c r="AX1079" s="19"/>
      <c r="AY1079" s="19"/>
      <c r="AZ1079" s="19"/>
      <c r="BA1079" s="19"/>
      <c r="BB1079" s="19"/>
      <c r="BC1079" s="19"/>
      <c r="BD1079" s="19"/>
      <c r="BE1079" s="19"/>
      <c r="BF1079" s="14"/>
      <c r="BG1079" s="35" t="str">
        <f>IF(BB1079&lt;&gt;"","&lt;a href='https://www.inaturalist.org/observations/"&amp;BB1079&amp;" 'target='_blank' style='color: blue'&gt;iNaturalist Record: "&amp;BB1079&amp;"&lt;/a&gt; ","")</f>
        <v/>
      </c>
      <c r="BH1079" s="36" t="str">
        <f>IF(AT1079&lt;&gt;"",AT1079&amp;". ","")</f>
        <v/>
      </c>
      <c r="BI1079" s="36" t="str">
        <f>IF(AV1079&lt;&gt;"","Land use/disturbance history: "&amp;AV1079&amp;". ","")</f>
        <v/>
      </c>
      <c r="BJ1079" s="36" t="str">
        <f>IF(AW1079&lt;&gt;"","Slope in degrees: "&amp;AW1079&amp;". ","")</f>
        <v/>
      </c>
      <c r="BK1079" s="36" t="str">
        <f>IF(AX1079&lt;&gt;"","Slope aspect: "&amp;AX1079&amp;". ","")</f>
        <v/>
      </c>
      <c r="BL1079" s="36" t="str">
        <f>IF(AY1079&lt;&gt;"","Soil description: "&amp;AY1079&amp;". ","")</f>
        <v/>
      </c>
      <c r="BM1079" s="36" t="str">
        <f>IF(BA1079&lt;&gt;"","Terrain: "&amp;BA1079&amp;". ","")</f>
        <v/>
      </c>
      <c r="BN1079" s="36" t="str">
        <f t="shared" si="176"/>
        <v/>
      </c>
      <c r="BO1079" t="str">
        <f t="shared" si="177"/>
        <v/>
      </c>
      <c r="BP1079" t="str">
        <f>IF(BD1079&lt;&gt;"","Permit: "&amp;BD1079,"")</f>
        <v/>
      </c>
      <c r="BQ1079" s="41" t="str">
        <f>IF(AA1079="Abundant","Estimated frequency within viewshed: Abundant (&gt;500).",IF(AA1079="Common","Estimated frequency within viewshed: Common (101-500).",IF(AA1079="Frequent","Estimated frequency within viewshed: Frequent (11-100).",IF(AA1079="Occasional","Estimated frequency within viewshed: Occasional (6-10).",IF(AA1079="Rare","Estimated frequency within viewshed: Rare (1-5).","")))))</f>
        <v/>
      </c>
      <c r="BR1079" s="41" t="str">
        <f>IF(B1079&lt;&gt;"",B1079&amp;". ","")</f>
        <v/>
      </c>
      <c r="BS1079" s="41" t="str">
        <f>IF(M1079="Same individual","Tissue sample collected.",IF(M1079="Same population","Tissue sample collected from another individual in the same population.",""))</f>
        <v/>
      </c>
      <c r="BT1079" s="41" t="str">
        <f>IF(R1079&lt;&gt;"","Seed sample collected from "&amp;R1079&amp;" plants within the same population.","")</f>
        <v/>
      </c>
      <c r="BU1079" s="41" t="str">
        <f>IF(AB1079&lt;&gt;"",AB1079&amp;". ","")</f>
        <v/>
      </c>
      <c r="BV1079" s="41" t="str">
        <f>IF(AE1079&lt;&gt;"","Landowner: "&amp;AE1079&amp;".","")</f>
        <v/>
      </c>
      <c r="BW1079" s="41" t="str">
        <f>IF(AF1079&lt;&gt;"","Element Occurrence ID: "&amp;AF1079&amp;".","")</f>
        <v/>
      </c>
      <c r="BX1079" s="41" t="str">
        <f t="shared" si="178"/>
        <v/>
      </c>
      <c r="BY1079" t="str">
        <f t="shared" si="179"/>
        <v/>
      </c>
      <c r="BZ1079" s="41" t="str">
        <f t="shared" si="180"/>
        <v/>
      </c>
      <c r="CA1079" t="str">
        <f t="shared" si="181"/>
        <v/>
      </c>
      <c r="CB1079" s="41" t="str">
        <f>IF(AU1079&lt;&gt;"","Area immediately surrounding specimen: "&amp;AU1079&amp;".","")</f>
        <v/>
      </c>
      <c r="CC1079" s="41" t="str">
        <f>IF(T1079&lt;&gt;"","Habit: "&amp;T1079&amp;".","")</f>
        <v/>
      </c>
      <c r="CD1079" s="41" t="str">
        <f>IF(U1079&lt;&gt;"","Life history habit: "&amp;U1079&amp;".","")</f>
        <v/>
      </c>
      <c r="CE1079" s="41" t="str">
        <f>IF(V1079&lt;&gt;"","Graminoid habit: "&amp;V1079&amp;".","")</f>
        <v/>
      </c>
      <c r="CF1079" s="41" t="str">
        <f>IF(W1079&lt;&gt;"","Flower color: "&amp;W1079&amp;".","")</f>
        <v/>
      </c>
      <c r="CG1079" s="41" t="str">
        <f>IF(X1079&lt;&gt;"","Height in centimeters: "&amp;X1079&amp;".","")</f>
        <v/>
      </c>
      <c r="CH1079" s="41" t="str">
        <f>IF(Y1079&lt;&gt;"",Y1079&amp;".","")</f>
        <v/>
      </c>
      <c r="CI1079" s="41" t="str">
        <f t="shared" si="182"/>
        <v/>
      </c>
      <c r="CJ1079" t="str">
        <f t="shared" si="183"/>
        <v/>
      </c>
      <c r="CK1079" s="41" t="str">
        <f>IF(T1079&lt;&gt;"","''habit'':"&amp;"''"&amp;T1079&amp;"'',","")</f>
        <v/>
      </c>
      <c r="CL1079" s="41" t="str">
        <f>IF(U1079&lt;&gt;"","''life cycle habit'':"&amp;"''"&amp;U1079&amp;"'',","")</f>
        <v/>
      </c>
      <c r="CM1079" s="41" t="str">
        <f>IF(V1079&lt;&gt;"","''graminoidHabit'':"&amp;"''"&amp;V1079&amp;"'',","")</f>
        <v/>
      </c>
      <c r="CN1079" s="41" t="str">
        <f>IF(W1079&lt;&gt;"","''flower color'':"&amp;"''"&amp;W1079&amp;"'',","")</f>
        <v/>
      </c>
      <c r="CO1079" s="41" t="str">
        <f>IF(X1079&lt;&gt;"","''heightInCentimeters'':"&amp;X1079&amp;",","")</f>
        <v/>
      </c>
      <c r="CP1079" s="41" t="str">
        <f>IF(Y1079&lt;&gt;"",Y1079,"")</f>
        <v/>
      </c>
      <c r="CQ1079" s="41" t="str">
        <f t="shared" si="184"/>
        <v/>
      </c>
      <c r="CR1079" s="42" t="str">
        <f t="shared" si="185"/>
        <v/>
      </c>
      <c r="CS1079" t="str">
        <f t="shared" si="186"/>
        <v/>
      </c>
      <c r="CT1079" t="str">
        <f>IF(L1079="Y","tissue","")</f>
        <v/>
      </c>
      <c r="CU1079" t="str">
        <f>IF(L1079="Y","in collection","")</f>
        <v/>
      </c>
      <c r="CV1079" t="str">
        <f>IF(L1079="Y","dessicated","")</f>
        <v/>
      </c>
    </row>
    <row r="1080" spans="1:100" ht="16.5" x14ac:dyDescent="0.3">
      <c r="A1080" s="7"/>
      <c r="B1080" s="19"/>
      <c r="C1080" s="19"/>
      <c r="D1080" s="19"/>
      <c r="E1080" s="19"/>
      <c r="F1080" s="19"/>
      <c r="G1080" s="10"/>
      <c r="H1080" s="14"/>
      <c r="I1080" s="19"/>
      <c r="J1080" s="19"/>
      <c r="K1080" s="10"/>
      <c r="L1080" s="19"/>
      <c r="M1080" s="19"/>
      <c r="N1080" s="19"/>
      <c r="O1080" s="19"/>
      <c r="P1080" s="19"/>
      <c r="Q1080" s="24"/>
      <c r="R1080" s="14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  <c r="AK1080" s="29"/>
      <c r="AL1080" s="29"/>
      <c r="AM1080" s="7"/>
      <c r="AN1080" s="7"/>
      <c r="AO1080" s="7"/>
      <c r="AP1080" s="19"/>
      <c r="AQ1080" s="19"/>
      <c r="AR1080" s="19"/>
      <c r="AS1080" s="14"/>
      <c r="AT1080" s="19"/>
      <c r="AU1080" s="19"/>
      <c r="AV1080" s="19"/>
      <c r="AW1080" s="14"/>
      <c r="AX1080" s="19"/>
      <c r="AY1080" s="19"/>
      <c r="AZ1080" s="19"/>
      <c r="BA1080" s="19"/>
      <c r="BB1080" s="19"/>
      <c r="BC1080" s="19"/>
      <c r="BD1080" s="19"/>
      <c r="BE1080" s="19"/>
      <c r="BF1080" s="14"/>
      <c r="BG1080" s="35" t="str">
        <f>IF(BB1080&lt;&gt;"","&lt;a href='https://www.inaturalist.org/observations/"&amp;BB1080&amp;" 'target='_blank' style='color: blue'&gt;iNaturalist Record: "&amp;BB1080&amp;"&lt;/a&gt; ","")</f>
        <v/>
      </c>
      <c r="BH1080" s="36" t="str">
        <f>IF(AT1080&lt;&gt;"",AT1080&amp;". ","")</f>
        <v/>
      </c>
      <c r="BI1080" s="36" t="str">
        <f>IF(AV1080&lt;&gt;"","Land use/disturbance history: "&amp;AV1080&amp;". ","")</f>
        <v/>
      </c>
      <c r="BJ1080" s="36" t="str">
        <f>IF(AW1080&lt;&gt;"","Slope in degrees: "&amp;AW1080&amp;". ","")</f>
        <v/>
      </c>
      <c r="BK1080" s="36" t="str">
        <f>IF(AX1080&lt;&gt;"","Slope aspect: "&amp;AX1080&amp;". ","")</f>
        <v/>
      </c>
      <c r="BL1080" s="36" t="str">
        <f>IF(AY1080&lt;&gt;"","Soil description: "&amp;AY1080&amp;". ","")</f>
        <v/>
      </c>
      <c r="BM1080" s="36" t="str">
        <f>IF(BA1080&lt;&gt;"","Terrain: "&amp;BA1080&amp;". ","")</f>
        <v/>
      </c>
      <c r="BN1080" s="36" t="str">
        <f t="shared" si="176"/>
        <v/>
      </c>
      <c r="BO1080" t="str">
        <f t="shared" si="177"/>
        <v/>
      </c>
      <c r="BP1080" t="str">
        <f>IF(BD1080&lt;&gt;"","Permit: "&amp;BD1080,"")</f>
        <v/>
      </c>
      <c r="BQ1080" s="41" t="str">
        <f>IF(AA1080="Abundant","Estimated frequency within viewshed: Abundant (&gt;500).",IF(AA1080="Common","Estimated frequency within viewshed: Common (101-500).",IF(AA1080="Frequent","Estimated frequency within viewshed: Frequent (11-100).",IF(AA1080="Occasional","Estimated frequency within viewshed: Occasional (6-10).",IF(AA1080="Rare","Estimated frequency within viewshed: Rare (1-5).","")))))</f>
        <v/>
      </c>
      <c r="BR1080" s="41" t="str">
        <f>IF(B1080&lt;&gt;"",B1080&amp;". ","")</f>
        <v/>
      </c>
      <c r="BS1080" s="41" t="str">
        <f>IF(M1080="Same individual","Tissue sample collected.",IF(M1080="Same population","Tissue sample collected from another individual in the same population.",""))</f>
        <v/>
      </c>
      <c r="BT1080" s="41" t="str">
        <f>IF(R1080&lt;&gt;"","Seed sample collected from "&amp;R1080&amp;" plants within the same population.","")</f>
        <v/>
      </c>
      <c r="BU1080" s="41" t="str">
        <f>IF(AB1080&lt;&gt;"",AB1080&amp;". ","")</f>
        <v/>
      </c>
      <c r="BV1080" s="41" t="str">
        <f>IF(AE1080&lt;&gt;"","Landowner: "&amp;AE1080&amp;".","")</f>
        <v/>
      </c>
      <c r="BW1080" s="41" t="str">
        <f>IF(AF1080&lt;&gt;"","Element Occurrence ID: "&amp;AF1080&amp;".","")</f>
        <v/>
      </c>
      <c r="BX1080" s="41" t="str">
        <f t="shared" si="178"/>
        <v/>
      </c>
      <c r="BY1080" t="str">
        <f t="shared" si="179"/>
        <v/>
      </c>
      <c r="BZ1080" s="41" t="str">
        <f t="shared" si="180"/>
        <v/>
      </c>
      <c r="CA1080" t="str">
        <f t="shared" si="181"/>
        <v/>
      </c>
      <c r="CB1080" s="41" t="str">
        <f>IF(AU1080&lt;&gt;"","Area immediately surrounding specimen: "&amp;AU1080&amp;".","")</f>
        <v/>
      </c>
      <c r="CC1080" s="41" t="str">
        <f>IF(T1080&lt;&gt;"","Habit: "&amp;T1080&amp;".","")</f>
        <v/>
      </c>
      <c r="CD1080" s="41" t="str">
        <f>IF(U1080&lt;&gt;"","Life history habit: "&amp;U1080&amp;".","")</f>
        <v/>
      </c>
      <c r="CE1080" s="41" t="str">
        <f>IF(V1080&lt;&gt;"","Graminoid habit: "&amp;V1080&amp;".","")</f>
        <v/>
      </c>
      <c r="CF1080" s="41" t="str">
        <f>IF(W1080&lt;&gt;"","Flower color: "&amp;W1080&amp;".","")</f>
        <v/>
      </c>
      <c r="CG1080" s="41" t="str">
        <f>IF(X1080&lt;&gt;"","Height in centimeters: "&amp;X1080&amp;".","")</f>
        <v/>
      </c>
      <c r="CH1080" s="41" t="str">
        <f>IF(Y1080&lt;&gt;"",Y1080&amp;".","")</f>
        <v/>
      </c>
      <c r="CI1080" s="41" t="str">
        <f t="shared" si="182"/>
        <v/>
      </c>
      <c r="CJ1080" t="str">
        <f t="shared" si="183"/>
        <v/>
      </c>
      <c r="CK1080" s="41" t="str">
        <f>IF(T1080&lt;&gt;"","''habit'':"&amp;"''"&amp;T1080&amp;"'',","")</f>
        <v/>
      </c>
      <c r="CL1080" s="41" t="str">
        <f>IF(U1080&lt;&gt;"","''life cycle habit'':"&amp;"''"&amp;U1080&amp;"'',","")</f>
        <v/>
      </c>
      <c r="CM1080" s="41" t="str">
        <f>IF(V1080&lt;&gt;"","''graminoidHabit'':"&amp;"''"&amp;V1080&amp;"'',","")</f>
        <v/>
      </c>
      <c r="CN1080" s="41" t="str">
        <f>IF(W1080&lt;&gt;"","''flower color'':"&amp;"''"&amp;W1080&amp;"'',","")</f>
        <v/>
      </c>
      <c r="CO1080" s="41" t="str">
        <f>IF(X1080&lt;&gt;"","''heightInCentimeters'':"&amp;X1080&amp;",","")</f>
        <v/>
      </c>
      <c r="CP1080" s="41" t="str">
        <f>IF(Y1080&lt;&gt;"",Y1080,"")</f>
        <v/>
      </c>
      <c r="CQ1080" s="41" t="str">
        <f t="shared" si="184"/>
        <v/>
      </c>
      <c r="CR1080" s="42" t="str">
        <f t="shared" si="185"/>
        <v/>
      </c>
      <c r="CS1080" t="str">
        <f t="shared" si="186"/>
        <v/>
      </c>
      <c r="CT1080" t="str">
        <f>IF(L1080="Y","tissue","")</f>
        <v/>
      </c>
      <c r="CU1080" t="str">
        <f>IF(L1080="Y","in collection","")</f>
        <v/>
      </c>
      <c r="CV1080" t="str">
        <f>IF(L1080="Y","dessicated","")</f>
        <v/>
      </c>
    </row>
    <row r="1081" spans="1:100" ht="16.5" x14ac:dyDescent="0.3">
      <c r="A1081" s="7"/>
      <c r="B1081" s="19"/>
      <c r="C1081" s="19"/>
      <c r="D1081" s="19"/>
      <c r="E1081" s="19"/>
      <c r="F1081" s="19"/>
      <c r="G1081" s="10"/>
      <c r="H1081" s="14"/>
      <c r="I1081" s="19"/>
      <c r="J1081" s="19"/>
      <c r="K1081" s="10"/>
      <c r="L1081" s="19"/>
      <c r="M1081" s="19"/>
      <c r="N1081" s="19"/>
      <c r="O1081" s="19"/>
      <c r="P1081" s="19"/>
      <c r="Q1081" s="24"/>
      <c r="R1081" s="14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29"/>
      <c r="AL1081" s="29"/>
      <c r="AM1081" s="7"/>
      <c r="AN1081" s="7"/>
      <c r="AO1081" s="7"/>
      <c r="AP1081" s="19"/>
      <c r="AQ1081" s="19"/>
      <c r="AR1081" s="19"/>
      <c r="AS1081" s="14"/>
      <c r="AT1081" s="19"/>
      <c r="AU1081" s="19"/>
      <c r="AV1081" s="19"/>
      <c r="AW1081" s="14"/>
      <c r="AX1081" s="19"/>
      <c r="AY1081" s="19"/>
      <c r="AZ1081" s="19"/>
      <c r="BA1081" s="19"/>
      <c r="BB1081" s="19"/>
      <c r="BC1081" s="19"/>
      <c r="BD1081" s="19"/>
      <c r="BE1081" s="19"/>
      <c r="BF1081" s="14"/>
      <c r="BG1081" s="35" t="str">
        <f>IF(BB1081&lt;&gt;"","&lt;a href='https://www.inaturalist.org/observations/"&amp;BB1081&amp;" 'target='_blank' style='color: blue'&gt;iNaturalist Record: "&amp;BB1081&amp;"&lt;/a&gt; ","")</f>
        <v/>
      </c>
      <c r="BH1081" s="36" t="str">
        <f>IF(AT1081&lt;&gt;"",AT1081&amp;". ","")</f>
        <v/>
      </c>
      <c r="BI1081" s="36" t="str">
        <f>IF(AV1081&lt;&gt;"","Land use/disturbance history: "&amp;AV1081&amp;". ","")</f>
        <v/>
      </c>
      <c r="BJ1081" s="36" t="str">
        <f>IF(AW1081&lt;&gt;"","Slope in degrees: "&amp;AW1081&amp;". ","")</f>
        <v/>
      </c>
      <c r="BK1081" s="36" t="str">
        <f>IF(AX1081&lt;&gt;"","Slope aspect: "&amp;AX1081&amp;". ","")</f>
        <v/>
      </c>
      <c r="BL1081" s="36" t="str">
        <f>IF(AY1081&lt;&gt;"","Soil description: "&amp;AY1081&amp;". ","")</f>
        <v/>
      </c>
      <c r="BM1081" s="36" t="str">
        <f>IF(BA1081&lt;&gt;"","Terrain: "&amp;BA1081&amp;". ","")</f>
        <v/>
      </c>
      <c r="BN1081" s="36" t="str">
        <f t="shared" si="176"/>
        <v/>
      </c>
      <c r="BO1081" t="str">
        <f t="shared" si="177"/>
        <v/>
      </c>
      <c r="BP1081" t="str">
        <f>IF(BD1081&lt;&gt;"","Permit: "&amp;BD1081,"")</f>
        <v/>
      </c>
      <c r="BQ1081" s="41" t="str">
        <f>IF(AA1081="Abundant","Estimated frequency within viewshed: Abundant (&gt;500).",IF(AA1081="Common","Estimated frequency within viewshed: Common (101-500).",IF(AA1081="Frequent","Estimated frequency within viewshed: Frequent (11-100).",IF(AA1081="Occasional","Estimated frequency within viewshed: Occasional (6-10).",IF(AA1081="Rare","Estimated frequency within viewshed: Rare (1-5).","")))))</f>
        <v/>
      </c>
      <c r="BR1081" s="41" t="str">
        <f>IF(B1081&lt;&gt;"",B1081&amp;". ","")</f>
        <v/>
      </c>
      <c r="BS1081" s="41" t="str">
        <f>IF(M1081="Same individual","Tissue sample collected.",IF(M1081="Same population","Tissue sample collected from another individual in the same population.",""))</f>
        <v/>
      </c>
      <c r="BT1081" s="41" t="str">
        <f>IF(R1081&lt;&gt;"","Seed sample collected from "&amp;R1081&amp;" plants within the same population.","")</f>
        <v/>
      </c>
      <c r="BU1081" s="41" t="str">
        <f>IF(AB1081&lt;&gt;"",AB1081&amp;". ","")</f>
        <v/>
      </c>
      <c r="BV1081" s="41" t="str">
        <f>IF(AE1081&lt;&gt;"","Landowner: "&amp;AE1081&amp;".","")</f>
        <v/>
      </c>
      <c r="BW1081" s="41" t="str">
        <f>IF(AF1081&lt;&gt;"","Element Occurrence ID: "&amp;AF1081&amp;".","")</f>
        <v/>
      </c>
      <c r="BX1081" s="41" t="str">
        <f t="shared" si="178"/>
        <v/>
      </c>
      <c r="BY1081" t="str">
        <f t="shared" si="179"/>
        <v/>
      </c>
      <c r="BZ1081" s="41" t="str">
        <f t="shared" si="180"/>
        <v/>
      </c>
      <c r="CA1081" t="str">
        <f t="shared" si="181"/>
        <v/>
      </c>
      <c r="CB1081" s="41" t="str">
        <f>IF(AU1081&lt;&gt;"","Area immediately surrounding specimen: "&amp;AU1081&amp;".","")</f>
        <v/>
      </c>
      <c r="CC1081" s="41" t="str">
        <f>IF(T1081&lt;&gt;"","Habit: "&amp;T1081&amp;".","")</f>
        <v/>
      </c>
      <c r="CD1081" s="41" t="str">
        <f>IF(U1081&lt;&gt;"","Life history habit: "&amp;U1081&amp;".","")</f>
        <v/>
      </c>
      <c r="CE1081" s="41" t="str">
        <f>IF(V1081&lt;&gt;"","Graminoid habit: "&amp;V1081&amp;".","")</f>
        <v/>
      </c>
      <c r="CF1081" s="41" t="str">
        <f>IF(W1081&lt;&gt;"","Flower color: "&amp;W1081&amp;".","")</f>
        <v/>
      </c>
      <c r="CG1081" s="41" t="str">
        <f>IF(X1081&lt;&gt;"","Height in centimeters: "&amp;X1081&amp;".","")</f>
        <v/>
      </c>
      <c r="CH1081" s="41" t="str">
        <f>IF(Y1081&lt;&gt;"",Y1081&amp;".","")</f>
        <v/>
      </c>
      <c r="CI1081" s="41" t="str">
        <f t="shared" si="182"/>
        <v/>
      </c>
      <c r="CJ1081" t="str">
        <f t="shared" si="183"/>
        <v/>
      </c>
      <c r="CK1081" s="41" t="str">
        <f>IF(T1081&lt;&gt;"","''habit'':"&amp;"''"&amp;T1081&amp;"'',","")</f>
        <v/>
      </c>
      <c r="CL1081" s="41" t="str">
        <f>IF(U1081&lt;&gt;"","''life cycle habit'':"&amp;"''"&amp;U1081&amp;"'',","")</f>
        <v/>
      </c>
      <c r="CM1081" s="41" t="str">
        <f>IF(V1081&lt;&gt;"","''graminoidHabit'':"&amp;"''"&amp;V1081&amp;"'',","")</f>
        <v/>
      </c>
      <c r="CN1081" s="41" t="str">
        <f>IF(W1081&lt;&gt;"","''flower color'':"&amp;"''"&amp;W1081&amp;"'',","")</f>
        <v/>
      </c>
      <c r="CO1081" s="41" t="str">
        <f>IF(X1081&lt;&gt;"","''heightInCentimeters'':"&amp;X1081&amp;",","")</f>
        <v/>
      </c>
      <c r="CP1081" s="41" t="str">
        <f>IF(Y1081&lt;&gt;"",Y1081,"")</f>
        <v/>
      </c>
      <c r="CQ1081" s="41" t="str">
        <f t="shared" si="184"/>
        <v/>
      </c>
      <c r="CR1081" s="42" t="str">
        <f t="shared" si="185"/>
        <v/>
      </c>
      <c r="CS1081" t="str">
        <f t="shared" si="186"/>
        <v/>
      </c>
      <c r="CT1081" t="str">
        <f>IF(L1081="Y","tissue","")</f>
        <v/>
      </c>
      <c r="CU1081" t="str">
        <f>IF(L1081="Y","in collection","")</f>
        <v/>
      </c>
      <c r="CV1081" t="str">
        <f>IF(L1081="Y","dessicated","")</f>
        <v/>
      </c>
    </row>
    <row r="1082" spans="1:100" ht="16.5" x14ac:dyDescent="0.3">
      <c r="A1082" s="7"/>
      <c r="B1082" s="19"/>
      <c r="C1082" s="19"/>
      <c r="D1082" s="19"/>
      <c r="E1082" s="19"/>
      <c r="F1082" s="19"/>
      <c r="G1082" s="10"/>
      <c r="H1082" s="14"/>
      <c r="I1082" s="19"/>
      <c r="J1082" s="19"/>
      <c r="K1082" s="10"/>
      <c r="L1082" s="19"/>
      <c r="M1082" s="19"/>
      <c r="N1082" s="19"/>
      <c r="O1082" s="19"/>
      <c r="P1082" s="19"/>
      <c r="Q1082" s="24"/>
      <c r="R1082" s="14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19"/>
      <c r="AH1082" s="19"/>
      <c r="AI1082" s="19"/>
      <c r="AJ1082" s="19"/>
      <c r="AK1082" s="29"/>
      <c r="AL1082" s="29"/>
      <c r="AM1082" s="7"/>
      <c r="AN1082" s="7"/>
      <c r="AO1082" s="7"/>
      <c r="AP1082" s="19"/>
      <c r="AQ1082" s="19"/>
      <c r="AR1082" s="19"/>
      <c r="AS1082" s="14"/>
      <c r="AT1082" s="19"/>
      <c r="AU1082" s="19"/>
      <c r="AV1082" s="19"/>
      <c r="AW1082" s="14"/>
      <c r="AX1082" s="19"/>
      <c r="AY1082" s="19"/>
      <c r="AZ1082" s="19"/>
      <c r="BA1082" s="19"/>
      <c r="BB1082" s="19"/>
      <c r="BC1082" s="19"/>
      <c r="BD1082" s="19"/>
      <c r="BE1082" s="19"/>
      <c r="BF1082" s="14"/>
      <c r="BG1082" s="35" t="str">
        <f>IF(BB1082&lt;&gt;"","&lt;a href='https://www.inaturalist.org/observations/"&amp;BB1082&amp;" 'target='_blank' style='color: blue'&gt;iNaturalist Record: "&amp;BB1082&amp;"&lt;/a&gt; ","")</f>
        <v/>
      </c>
      <c r="BH1082" s="36" t="str">
        <f>IF(AT1082&lt;&gt;"",AT1082&amp;". ","")</f>
        <v/>
      </c>
      <c r="BI1082" s="36" t="str">
        <f>IF(AV1082&lt;&gt;"","Land use/disturbance history: "&amp;AV1082&amp;". ","")</f>
        <v/>
      </c>
      <c r="BJ1082" s="36" t="str">
        <f>IF(AW1082&lt;&gt;"","Slope in degrees: "&amp;AW1082&amp;". ","")</f>
        <v/>
      </c>
      <c r="BK1082" s="36" t="str">
        <f>IF(AX1082&lt;&gt;"","Slope aspect: "&amp;AX1082&amp;". ","")</f>
        <v/>
      </c>
      <c r="BL1082" s="36" t="str">
        <f>IF(AY1082&lt;&gt;"","Soil description: "&amp;AY1082&amp;". ","")</f>
        <v/>
      </c>
      <c r="BM1082" s="36" t="str">
        <f>IF(BA1082&lt;&gt;"","Terrain: "&amp;BA1082&amp;". ","")</f>
        <v/>
      </c>
      <c r="BN1082" s="36" t="str">
        <f t="shared" si="176"/>
        <v/>
      </c>
      <c r="BO1082" t="str">
        <f t="shared" si="177"/>
        <v/>
      </c>
      <c r="BP1082" t="str">
        <f>IF(BD1082&lt;&gt;"","Permit: "&amp;BD1082,"")</f>
        <v/>
      </c>
      <c r="BQ1082" s="41" t="str">
        <f>IF(AA1082="Abundant","Estimated frequency within viewshed: Abundant (&gt;500).",IF(AA1082="Common","Estimated frequency within viewshed: Common (101-500).",IF(AA1082="Frequent","Estimated frequency within viewshed: Frequent (11-100).",IF(AA1082="Occasional","Estimated frequency within viewshed: Occasional (6-10).",IF(AA1082="Rare","Estimated frequency within viewshed: Rare (1-5).","")))))</f>
        <v/>
      </c>
      <c r="BR1082" s="41" t="str">
        <f>IF(B1082&lt;&gt;"",B1082&amp;". ","")</f>
        <v/>
      </c>
      <c r="BS1082" s="41" t="str">
        <f>IF(M1082="Same individual","Tissue sample collected.",IF(M1082="Same population","Tissue sample collected from another individual in the same population.",""))</f>
        <v/>
      </c>
      <c r="BT1082" s="41" t="str">
        <f>IF(R1082&lt;&gt;"","Seed sample collected from "&amp;R1082&amp;" plants within the same population.","")</f>
        <v/>
      </c>
      <c r="BU1082" s="41" t="str">
        <f>IF(AB1082&lt;&gt;"",AB1082&amp;". ","")</f>
        <v/>
      </c>
      <c r="BV1082" s="41" t="str">
        <f>IF(AE1082&lt;&gt;"","Landowner: "&amp;AE1082&amp;".","")</f>
        <v/>
      </c>
      <c r="BW1082" s="41" t="str">
        <f>IF(AF1082&lt;&gt;"","Element Occurrence ID: "&amp;AF1082&amp;".","")</f>
        <v/>
      </c>
      <c r="BX1082" s="41" t="str">
        <f t="shared" si="178"/>
        <v/>
      </c>
      <c r="BY1082" t="str">
        <f t="shared" si="179"/>
        <v/>
      </c>
      <c r="BZ1082" s="41" t="str">
        <f t="shared" si="180"/>
        <v/>
      </c>
      <c r="CA1082" t="str">
        <f t="shared" si="181"/>
        <v/>
      </c>
      <c r="CB1082" s="41" t="str">
        <f>IF(AU1082&lt;&gt;"","Area immediately surrounding specimen: "&amp;AU1082&amp;".","")</f>
        <v/>
      </c>
      <c r="CC1082" s="41" t="str">
        <f>IF(T1082&lt;&gt;"","Habit: "&amp;T1082&amp;".","")</f>
        <v/>
      </c>
      <c r="CD1082" s="41" t="str">
        <f>IF(U1082&lt;&gt;"","Life history habit: "&amp;U1082&amp;".","")</f>
        <v/>
      </c>
      <c r="CE1082" s="41" t="str">
        <f>IF(V1082&lt;&gt;"","Graminoid habit: "&amp;V1082&amp;".","")</f>
        <v/>
      </c>
      <c r="CF1082" s="41" t="str">
        <f>IF(W1082&lt;&gt;"","Flower color: "&amp;W1082&amp;".","")</f>
        <v/>
      </c>
      <c r="CG1082" s="41" t="str">
        <f>IF(X1082&lt;&gt;"","Height in centimeters: "&amp;X1082&amp;".","")</f>
        <v/>
      </c>
      <c r="CH1082" s="41" t="str">
        <f>IF(Y1082&lt;&gt;"",Y1082&amp;".","")</f>
        <v/>
      </c>
      <c r="CI1082" s="41" t="str">
        <f t="shared" si="182"/>
        <v/>
      </c>
      <c r="CJ1082" t="str">
        <f t="shared" si="183"/>
        <v/>
      </c>
      <c r="CK1082" s="41" t="str">
        <f>IF(T1082&lt;&gt;"","''habit'':"&amp;"''"&amp;T1082&amp;"'',","")</f>
        <v/>
      </c>
      <c r="CL1082" s="41" t="str">
        <f>IF(U1082&lt;&gt;"","''life cycle habit'':"&amp;"''"&amp;U1082&amp;"'',","")</f>
        <v/>
      </c>
      <c r="CM1082" s="41" t="str">
        <f>IF(V1082&lt;&gt;"","''graminoidHabit'':"&amp;"''"&amp;V1082&amp;"'',","")</f>
        <v/>
      </c>
      <c r="CN1082" s="41" t="str">
        <f>IF(W1082&lt;&gt;"","''flower color'':"&amp;"''"&amp;W1082&amp;"'',","")</f>
        <v/>
      </c>
      <c r="CO1082" s="41" t="str">
        <f>IF(X1082&lt;&gt;"","''heightInCentimeters'':"&amp;X1082&amp;",","")</f>
        <v/>
      </c>
      <c r="CP1082" s="41" t="str">
        <f>IF(Y1082&lt;&gt;"",Y1082,"")</f>
        <v/>
      </c>
      <c r="CQ1082" s="41" t="str">
        <f t="shared" si="184"/>
        <v/>
      </c>
      <c r="CR1082" s="42" t="str">
        <f t="shared" si="185"/>
        <v/>
      </c>
      <c r="CS1082" t="str">
        <f t="shared" si="186"/>
        <v/>
      </c>
      <c r="CT1082" t="str">
        <f>IF(L1082="Y","tissue","")</f>
        <v/>
      </c>
      <c r="CU1082" t="str">
        <f>IF(L1082="Y","in collection","")</f>
        <v/>
      </c>
      <c r="CV1082" t="str">
        <f>IF(L1082="Y","dessicated","")</f>
        <v/>
      </c>
    </row>
    <row r="1083" spans="1:100" ht="16.5" x14ac:dyDescent="0.3">
      <c r="A1083" s="7"/>
      <c r="B1083" s="19"/>
      <c r="C1083" s="19"/>
      <c r="D1083" s="19"/>
      <c r="E1083" s="19"/>
      <c r="F1083" s="19"/>
      <c r="G1083" s="10"/>
      <c r="H1083" s="14"/>
      <c r="I1083" s="19"/>
      <c r="J1083" s="19"/>
      <c r="K1083" s="10"/>
      <c r="L1083" s="19"/>
      <c r="M1083" s="19"/>
      <c r="N1083" s="19"/>
      <c r="O1083" s="19"/>
      <c r="P1083" s="19"/>
      <c r="Q1083" s="24"/>
      <c r="R1083" s="14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29"/>
      <c r="AL1083" s="29"/>
      <c r="AM1083" s="7"/>
      <c r="AN1083" s="7"/>
      <c r="AO1083" s="7"/>
      <c r="AP1083" s="19"/>
      <c r="AQ1083" s="19"/>
      <c r="AR1083" s="19"/>
      <c r="AS1083" s="14"/>
      <c r="AT1083" s="19"/>
      <c r="AU1083" s="19"/>
      <c r="AV1083" s="19"/>
      <c r="AW1083" s="14"/>
      <c r="AX1083" s="19"/>
      <c r="AY1083" s="19"/>
      <c r="AZ1083" s="19"/>
      <c r="BA1083" s="19"/>
      <c r="BB1083" s="19"/>
      <c r="BC1083" s="19"/>
      <c r="BD1083" s="19"/>
      <c r="BE1083" s="19"/>
      <c r="BF1083" s="14"/>
      <c r="BG1083" s="35" t="str">
        <f>IF(BB1083&lt;&gt;"","&lt;a href='https://www.inaturalist.org/observations/"&amp;BB1083&amp;" 'target='_blank' style='color: blue'&gt;iNaturalist Record: "&amp;BB1083&amp;"&lt;/a&gt; ","")</f>
        <v/>
      </c>
      <c r="BH1083" s="36" t="str">
        <f>IF(AT1083&lt;&gt;"",AT1083&amp;". ","")</f>
        <v/>
      </c>
      <c r="BI1083" s="36" t="str">
        <f>IF(AV1083&lt;&gt;"","Land use/disturbance history: "&amp;AV1083&amp;". ","")</f>
        <v/>
      </c>
      <c r="BJ1083" s="36" t="str">
        <f>IF(AW1083&lt;&gt;"","Slope in degrees: "&amp;AW1083&amp;". ","")</f>
        <v/>
      </c>
      <c r="BK1083" s="36" t="str">
        <f>IF(AX1083&lt;&gt;"","Slope aspect: "&amp;AX1083&amp;". ","")</f>
        <v/>
      </c>
      <c r="BL1083" s="36" t="str">
        <f>IF(AY1083&lt;&gt;"","Soil description: "&amp;AY1083&amp;". ","")</f>
        <v/>
      </c>
      <c r="BM1083" s="36" t="str">
        <f>IF(BA1083&lt;&gt;"","Terrain: "&amp;BA1083&amp;". ","")</f>
        <v/>
      </c>
      <c r="BN1083" s="36" t="str">
        <f t="shared" si="176"/>
        <v/>
      </c>
      <c r="BO1083" t="str">
        <f t="shared" si="177"/>
        <v/>
      </c>
      <c r="BP1083" t="str">
        <f>IF(BD1083&lt;&gt;"","Permit: "&amp;BD1083,"")</f>
        <v/>
      </c>
      <c r="BQ1083" s="41" t="str">
        <f>IF(AA1083="Abundant","Estimated frequency within viewshed: Abundant (&gt;500).",IF(AA1083="Common","Estimated frequency within viewshed: Common (101-500).",IF(AA1083="Frequent","Estimated frequency within viewshed: Frequent (11-100).",IF(AA1083="Occasional","Estimated frequency within viewshed: Occasional (6-10).",IF(AA1083="Rare","Estimated frequency within viewshed: Rare (1-5).","")))))</f>
        <v/>
      </c>
      <c r="BR1083" s="41" t="str">
        <f>IF(B1083&lt;&gt;"",B1083&amp;". ","")</f>
        <v/>
      </c>
      <c r="BS1083" s="41" t="str">
        <f>IF(M1083="Same individual","Tissue sample collected.",IF(M1083="Same population","Tissue sample collected from another individual in the same population.",""))</f>
        <v/>
      </c>
      <c r="BT1083" s="41" t="str">
        <f>IF(R1083&lt;&gt;"","Seed sample collected from "&amp;R1083&amp;" plants within the same population.","")</f>
        <v/>
      </c>
      <c r="BU1083" s="41" t="str">
        <f>IF(AB1083&lt;&gt;"",AB1083&amp;". ","")</f>
        <v/>
      </c>
      <c r="BV1083" s="41" t="str">
        <f>IF(AE1083&lt;&gt;"","Landowner: "&amp;AE1083&amp;".","")</f>
        <v/>
      </c>
      <c r="BW1083" s="41" t="str">
        <f>IF(AF1083&lt;&gt;"","Element Occurrence ID: "&amp;AF1083&amp;".","")</f>
        <v/>
      </c>
      <c r="BX1083" s="41" t="str">
        <f t="shared" si="178"/>
        <v/>
      </c>
      <c r="BY1083" t="str">
        <f t="shared" si="179"/>
        <v/>
      </c>
      <c r="BZ1083" s="41" t="str">
        <f t="shared" si="180"/>
        <v/>
      </c>
      <c r="CA1083" t="str">
        <f t="shared" si="181"/>
        <v/>
      </c>
      <c r="CB1083" s="41" t="str">
        <f>IF(AU1083&lt;&gt;"","Area immediately surrounding specimen: "&amp;AU1083&amp;".","")</f>
        <v/>
      </c>
      <c r="CC1083" s="41" t="str">
        <f>IF(T1083&lt;&gt;"","Habit: "&amp;T1083&amp;".","")</f>
        <v/>
      </c>
      <c r="CD1083" s="41" t="str">
        <f>IF(U1083&lt;&gt;"","Life history habit: "&amp;U1083&amp;".","")</f>
        <v/>
      </c>
      <c r="CE1083" s="41" t="str">
        <f>IF(V1083&lt;&gt;"","Graminoid habit: "&amp;V1083&amp;".","")</f>
        <v/>
      </c>
      <c r="CF1083" s="41" t="str">
        <f>IF(W1083&lt;&gt;"","Flower color: "&amp;W1083&amp;".","")</f>
        <v/>
      </c>
      <c r="CG1083" s="41" t="str">
        <f>IF(X1083&lt;&gt;"","Height in centimeters: "&amp;X1083&amp;".","")</f>
        <v/>
      </c>
      <c r="CH1083" s="41" t="str">
        <f>IF(Y1083&lt;&gt;"",Y1083&amp;".","")</f>
        <v/>
      </c>
      <c r="CI1083" s="41" t="str">
        <f t="shared" si="182"/>
        <v/>
      </c>
      <c r="CJ1083" t="str">
        <f t="shared" si="183"/>
        <v/>
      </c>
      <c r="CK1083" s="41" t="str">
        <f>IF(T1083&lt;&gt;"","''habit'':"&amp;"''"&amp;T1083&amp;"'',","")</f>
        <v/>
      </c>
      <c r="CL1083" s="41" t="str">
        <f>IF(U1083&lt;&gt;"","''life cycle habit'':"&amp;"''"&amp;U1083&amp;"'',","")</f>
        <v/>
      </c>
      <c r="CM1083" s="41" t="str">
        <f>IF(V1083&lt;&gt;"","''graminoidHabit'':"&amp;"''"&amp;V1083&amp;"'',","")</f>
        <v/>
      </c>
      <c r="CN1083" s="41" t="str">
        <f>IF(W1083&lt;&gt;"","''flower color'':"&amp;"''"&amp;W1083&amp;"'',","")</f>
        <v/>
      </c>
      <c r="CO1083" s="41" t="str">
        <f>IF(X1083&lt;&gt;"","''heightInCentimeters'':"&amp;X1083&amp;",","")</f>
        <v/>
      </c>
      <c r="CP1083" s="41" t="str">
        <f>IF(Y1083&lt;&gt;"",Y1083,"")</f>
        <v/>
      </c>
      <c r="CQ1083" s="41" t="str">
        <f t="shared" si="184"/>
        <v/>
      </c>
      <c r="CR1083" s="42" t="str">
        <f t="shared" si="185"/>
        <v/>
      </c>
      <c r="CS1083" t="str">
        <f t="shared" si="186"/>
        <v/>
      </c>
      <c r="CT1083" t="str">
        <f>IF(L1083="Y","tissue","")</f>
        <v/>
      </c>
      <c r="CU1083" t="str">
        <f>IF(L1083="Y","in collection","")</f>
        <v/>
      </c>
      <c r="CV1083" t="str">
        <f>IF(L1083="Y","dessicated","")</f>
        <v/>
      </c>
    </row>
    <row r="1084" spans="1:100" ht="16.5" x14ac:dyDescent="0.3">
      <c r="A1084" s="7"/>
      <c r="B1084" s="19"/>
      <c r="C1084" s="19"/>
      <c r="D1084" s="19"/>
      <c r="E1084" s="19"/>
      <c r="F1084" s="19"/>
      <c r="G1084" s="10"/>
      <c r="H1084" s="14"/>
      <c r="I1084" s="19"/>
      <c r="J1084" s="19"/>
      <c r="K1084" s="10"/>
      <c r="L1084" s="19"/>
      <c r="M1084" s="19"/>
      <c r="N1084" s="19"/>
      <c r="O1084" s="19"/>
      <c r="P1084" s="19"/>
      <c r="Q1084" s="24"/>
      <c r="R1084" s="14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29"/>
      <c r="AL1084" s="29"/>
      <c r="AM1084" s="7"/>
      <c r="AN1084" s="7"/>
      <c r="AO1084" s="7"/>
      <c r="AP1084" s="19"/>
      <c r="AQ1084" s="19"/>
      <c r="AR1084" s="19"/>
      <c r="AS1084" s="14"/>
      <c r="AT1084" s="19"/>
      <c r="AU1084" s="19"/>
      <c r="AV1084" s="19"/>
      <c r="AW1084" s="14"/>
      <c r="AX1084" s="19"/>
      <c r="AY1084" s="19"/>
      <c r="AZ1084" s="19"/>
      <c r="BA1084" s="19"/>
      <c r="BB1084" s="19"/>
      <c r="BC1084" s="19"/>
      <c r="BD1084" s="19"/>
      <c r="BE1084" s="19"/>
      <c r="BF1084" s="14"/>
      <c r="BG1084" s="35" t="str">
        <f>IF(BB1084&lt;&gt;"","&lt;a href='https://www.inaturalist.org/observations/"&amp;BB1084&amp;" 'target='_blank' style='color: blue'&gt;iNaturalist Record: "&amp;BB1084&amp;"&lt;/a&gt; ","")</f>
        <v/>
      </c>
      <c r="BH1084" s="36" t="str">
        <f>IF(AT1084&lt;&gt;"",AT1084&amp;". ","")</f>
        <v/>
      </c>
      <c r="BI1084" s="36" t="str">
        <f>IF(AV1084&lt;&gt;"","Land use/disturbance history: "&amp;AV1084&amp;". ","")</f>
        <v/>
      </c>
      <c r="BJ1084" s="36" t="str">
        <f>IF(AW1084&lt;&gt;"","Slope in degrees: "&amp;AW1084&amp;". ","")</f>
        <v/>
      </c>
      <c r="BK1084" s="36" t="str">
        <f>IF(AX1084&lt;&gt;"","Slope aspect: "&amp;AX1084&amp;". ","")</f>
        <v/>
      </c>
      <c r="BL1084" s="36" t="str">
        <f>IF(AY1084&lt;&gt;"","Soil description: "&amp;AY1084&amp;". ","")</f>
        <v/>
      </c>
      <c r="BM1084" s="36" t="str">
        <f>IF(BA1084&lt;&gt;"","Terrain: "&amp;BA1084&amp;". ","")</f>
        <v/>
      </c>
      <c r="BN1084" s="36" t="str">
        <f t="shared" si="176"/>
        <v/>
      </c>
      <c r="BO1084" t="str">
        <f t="shared" si="177"/>
        <v/>
      </c>
      <c r="BP1084" t="str">
        <f>IF(BD1084&lt;&gt;"","Permit: "&amp;BD1084,"")</f>
        <v/>
      </c>
      <c r="BQ1084" s="41" t="str">
        <f>IF(AA1084="Abundant","Estimated frequency within viewshed: Abundant (&gt;500).",IF(AA1084="Common","Estimated frequency within viewshed: Common (101-500).",IF(AA1084="Frequent","Estimated frequency within viewshed: Frequent (11-100).",IF(AA1084="Occasional","Estimated frequency within viewshed: Occasional (6-10).",IF(AA1084="Rare","Estimated frequency within viewshed: Rare (1-5).","")))))</f>
        <v/>
      </c>
      <c r="BR1084" s="41" t="str">
        <f>IF(B1084&lt;&gt;"",B1084&amp;". ","")</f>
        <v/>
      </c>
      <c r="BS1084" s="41" t="str">
        <f>IF(M1084="Same individual","Tissue sample collected.",IF(M1084="Same population","Tissue sample collected from another individual in the same population.",""))</f>
        <v/>
      </c>
      <c r="BT1084" s="41" t="str">
        <f>IF(R1084&lt;&gt;"","Seed sample collected from "&amp;R1084&amp;" plants within the same population.","")</f>
        <v/>
      </c>
      <c r="BU1084" s="41" t="str">
        <f>IF(AB1084&lt;&gt;"",AB1084&amp;". ","")</f>
        <v/>
      </c>
      <c r="BV1084" s="41" t="str">
        <f>IF(AE1084&lt;&gt;"","Landowner: "&amp;AE1084&amp;".","")</f>
        <v/>
      </c>
      <c r="BW1084" s="41" t="str">
        <f>IF(AF1084&lt;&gt;"","Element Occurrence ID: "&amp;AF1084&amp;".","")</f>
        <v/>
      </c>
      <c r="BX1084" s="41" t="str">
        <f t="shared" si="178"/>
        <v/>
      </c>
      <c r="BY1084" t="str">
        <f t="shared" si="179"/>
        <v/>
      </c>
      <c r="BZ1084" s="41" t="str">
        <f t="shared" si="180"/>
        <v/>
      </c>
      <c r="CA1084" t="str">
        <f t="shared" si="181"/>
        <v/>
      </c>
      <c r="CB1084" s="41" t="str">
        <f>IF(AU1084&lt;&gt;"","Area immediately surrounding specimen: "&amp;AU1084&amp;".","")</f>
        <v/>
      </c>
      <c r="CC1084" s="41" t="str">
        <f>IF(T1084&lt;&gt;"","Habit: "&amp;T1084&amp;".","")</f>
        <v/>
      </c>
      <c r="CD1084" s="41" t="str">
        <f>IF(U1084&lt;&gt;"","Life history habit: "&amp;U1084&amp;".","")</f>
        <v/>
      </c>
      <c r="CE1084" s="41" t="str">
        <f>IF(V1084&lt;&gt;"","Graminoid habit: "&amp;V1084&amp;".","")</f>
        <v/>
      </c>
      <c r="CF1084" s="41" t="str">
        <f>IF(W1084&lt;&gt;"","Flower color: "&amp;W1084&amp;".","")</f>
        <v/>
      </c>
      <c r="CG1084" s="41" t="str">
        <f>IF(X1084&lt;&gt;"","Height in centimeters: "&amp;X1084&amp;".","")</f>
        <v/>
      </c>
      <c r="CH1084" s="41" t="str">
        <f>IF(Y1084&lt;&gt;"",Y1084&amp;".","")</f>
        <v/>
      </c>
      <c r="CI1084" s="41" t="str">
        <f t="shared" si="182"/>
        <v/>
      </c>
      <c r="CJ1084" t="str">
        <f t="shared" si="183"/>
        <v/>
      </c>
      <c r="CK1084" s="41" t="str">
        <f>IF(T1084&lt;&gt;"","''habit'':"&amp;"''"&amp;T1084&amp;"'',","")</f>
        <v/>
      </c>
      <c r="CL1084" s="41" t="str">
        <f>IF(U1084&lt;&gt;"","''life cycle habit'':"&amp;"''"&amp;U1084&amp;"'',","")</f>
        <v/>
      </c>
      <c r="CM1084" s="41" t="str">
        <f>IF(V1084&lt;&gt;"","''graminoidHabit'':"&amp;"''"&amp;V1084&amp;"'',","")</f>
        <v/>
      </c>
      <c r="CN1084" s="41" t="str">
        <f>IF(W1084&lt;&gt;"","''flower color'':"&amp;"''"&amp;W1084&amp;"'',","")</f>
        <v/>
      </c>
      <c r="CO1084" s="41" t="str">
        <f>IF(X1084&lt;&gt;"","''heightInCentimeters'':"&amp;X1084&amp;",","")</f>
        <v/>
      </c>
      <c r="CP1084" s="41" t="str">
        <f>IF(Y1084&lt;&gt;"",Y1084,"")</f>
        <v/>
      </c>
      <c r="CQ1084" s="41" t="str">
        <f t="shared" si="184"/>
        <v/>
      </c>
      <c r="CR1084" s="42" t="str">
        <f t="shared" si="185"/>
        <v/>
      </c>
      <c r="CS1084" t="str">
        <f t="shared" si="186"/>
        <v/>
      </c>
      <c r="CT1084" t="str">
        <f>IF(L1084="Y","tissue","")</f>
        <v/>
      </c>
      <c r="CU1084" t="str">
        <f>IF(L1084="Y","in collection","")</f>
        <v/>
      </c>
      <c r="CV1084" t="str">
        <f>IF(L1084="Y","dessicated","")</f>
        <v/>
      </c>
    </row>
    <row r="1085" spans="1:100" ht="16.5" x14ac:dyDescent="0.3">
      <c r="A1085" s="7"/>
      <c r="B1085" s="19"/>
      <c r="C1085" s="19"/>
      <c r="D1085" s="19"/>
      <c r="E1085" s="19"/>
      <c r="F1085" s="19"/>
      <c r="G1085" s="10"/>
      <c r="H1085" s="14"/>
      <c r="I1085" s="19"/>
      <c r="J1085" s="19"/>
      <c r="K1085" s="10"/>
      <c r="L1085" s="19"/>
      <c r="M1085" s="19"/>
      <c r="N1085" s="19"/>
      <c r="O1085" s="19"/>
      <c r="P1085" s="19"/>
      <c r="Q1085" s="24"/>
      <c r="R1085" s="14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29"/>
      <c r="AL1085" s="29"/>
      <c r="AM1085" s="7"/>
      <c r="AN1085" s="7"/>
      <c r="AO1085" s="7"/>
      <c r="AP1085" s="19"/>
      <c r="AQ1085" s="19"/>
      <c r="AR1085" s="19"/>
      <c r="AS1085" s="14"/>
      <c r="AT1085" s="19"/>
      <c r="AU1085" s="19"/>
      <c r="AV1085" s="19"/>
      <c r="AW1085" s="14"/>
      <c r="AX1085" s="19"/>
      <c r="AY1085" s="19"/>
      <c r="AZ1085" s="19"/>
      <c r="BA1085" s="19"/>
      <c r="BB1085" s="19"/>
      <c r="BC1085" s="19"/>
      <c r="BD1085" s="19"/>
      <c r="BE1085" s="19"/>
      <c r="BF1085" s="14"/>
      <c r="BG1085" s="35" t="str">
        <f>IF(BB1085&lt;&gt;"","&lt;a href='https://www.inaturalist.org/observations/"&amp;BB1085&amp;" 'target='_blank' style='color: blue'&gt;iNaturalist Record: "&amp;BB1085&amp;"&lt;/a&gt; ","")</f>
        <v/>
      </c>
      <c r="BH1085" s="36" t="str">
        <f>IF(AT1085&lt;&gt;"",AT1085&amp;". ","")</f>
        <v/>
      </c>
      <c r="BI1085" s="36" t="str">
        <f>IF(AV1085&lt;&gt;"","Land use/disturbance history: "&amp;AV1085&amp;". ","")</f>
        <v/>
      </c>
      <c r="BJ1085" s="36" t="str">
        <f>IF(AW1085&lt;&gt;"","Slope in degrees: "&amp;AW1085&amp;". ","")</f>
        <v/>
      </c>
      <c r="BK1085" s="36" t="str">
        <f>IF(AX1085&lt;&gt;"","Slope aspect: "&amp;AX1085&amp;". ","")</f>
        <v/>
      </c>
      <c r="BL1085" s="36" t="str">
        <f>IF(AY1085&lt;&gt;"","Soil description: "&amp;AY1085&amp;". ","")</f>
        <v/>
      </c>
      <c r="BM1085" s="36" t="str">
        <f>IF(BA1085&lt;&gt;"","Terrain: "&amp;BA1085&amp;". ","")</f>
        <v/>
      </c>
      <c r="BN1085" s="36" t="str">
        <f t="shared" si="176"/>
        <v/>
      </c>
      <c r="BO1085" t="str">
        <f t="shared" si="177"/>
        <v/>
      </c>
      <c r="BP1085" t="str">
        <f>IF(BD1085&lt;&gt;"","Permit: "&amp;BD1085,"")</f>
        <v/>
      </c>
      <c r="BQ1085" s="41" t="str">
        <f>IF(AA1085="Abundant","Estimated frequency within viewshed: Abundant (&gt;500).",IF(AA1085="Common","Estimated frequency within viewshed: Common (101-500).",IF(AA1085="Frequent","Estimated frequency within viewshed: Frequent (11-100).",IF(AA1085="Occasional","Estimated frequency within viewshed: Occasional (6-10).",IF(AA1085="Rare","Estimated frequency within viewshed: Rare (1-5).","")))))</f>
        <v/>
      </c>
      <c r="BR1085" s="41" t="str">
        <f>IF(B1085&lt;&gt;"",B1085&amp;". ","")</f>
        <v/>
      </c>
      <c r="BS1085" s="41" t="str">
        <f>IF(M1085="Same individual","Tissue sample collected.",IF(M1085="Same population","Tissue sample collected from another individual in the same population.",""))</f>
        <v/>
      </c>
      <c r="BT1085" s="41" t="str">
        <f>IF(R1085&lt;&gt;"","Seed sample collected from "&amp;R1085&amp;" plants within the same population.","")</f>
        <v/>
      </c>
      <c r="BU1085" s="41" t="str">
        <f>IF(AB1085&lt;&gt;"",AB1085&amp;". ","")</f>
        <v/>
      </c>
      <c r="BV1085" s="41" t="str">
        <f>IF(AE1085&lt;&gt;"","Landowner: "&amp;AE1085&amp;".","")</f>
        <v/>
      </c>
      <c r="BW1085" s="41" t="str">
        <f>IF(AF1085&lt;&gt;"","Element Occurrence ID: "&amp;AF1085&amp;".","")</f>
        <v/>
      </c>
      <c r="BX1085" s="41" t="str">
        <f t="shared" si="178"/>
        <v/>
      </c>
      <c r="BY1085" t="str">
        <f t="shared" si="179"/>
        <v/>
      </c>
      <c r="BZ1085" s="41" t="str">
        <f t="shared" si="180"/>
        <v/>
      </c>
      <c r="CA1085" t="str">
        <f t="shared" si="181"/>
        <v/>
      </c>
      <c r="CB1085" s="41" t="str">
        <f>IF(AU1085&lt;&gt;"","Area immediately surrounding specimen: "&amp;AU1085&amp;".","")</f>
        <v/>
      </c>
      <c r="CC1085" s="41" t="str">
        <f>IF(T1085&lt;&gt;"","Habit: "&amp;T1085&amp;".","")</f>
        <v/>
      </c>
      <c r="CD1085" s="41" t="str">
        <f>IF(U1085&lt;&gt;"","Life history habit: "&amp;U1085&amp;".","")</f>
        <v/>
      </c>
      <c r="CE1085" s="41" t="str">
        <f>IF(V1085&lt;&gt;"","Graminoid habit: "&amp;V1085&amp;".","")</f>
        <v/>
      </c>
      <c r="CF1085" s="41" t="str">
        <f>IF(W1085&lt;&gt;"","Flower color: "&amp;W1085&amp;".","")</f>
        <v/>
      </c>
      <c r="CG1085" s="41" t="str">
        <f>IF(X1085&lt;&gt;"","Height in centimeters: "&amp;X1085&amp;".","")</f>
        <v/>
      </c>
      <c r="CH1085" s="41" t="str">
        <f>IF(Y1085&lt;&gt;"",Y1085&amp;".","")</f>
        <v/>
      </c>
      <c r="CI1085" s="41" t="str">
        <f t="shared" si="182"/>
        <v/>
      </c>
      <c r="CJ1085" t="str">
        <f t="shared" si="183"/>
        <v/>
      </c>
      <c r="CK1085" s="41" t="str">
        <f>IF(T1085&lt;&gt;"","''habit'':"&amp;"''"&amp;T1085&amp;"'',","")</f>
        <v/>
      </c>
      <c r="CL1085" s="41" t="str">
        <f>IF(U1085&lt;&gt;"","''life cycle habit'':"&amp;"''"&amp;U1085&amp;"'',","")</f>
        <v/>
      </c>
      <c r="CM1085" s="41" t="str">
        <f>IF(V1085&lt;&gt;"","''graminoidHabit'':"&amp;"''"&amp;V1085&amp;"'',","")</f>
        <v/>
      </c>
      <c r="CN1085" s="41" t="str">
        <f>IF(W1085&lt;&gt;"","''flower color'':"&amp;"''"&amp;W1085&amp;"'',","")</f>
        <v/>
      </c>
      <c r="CO1085" s="41" t="str">
        <f>IF(X1085&lt;&gt;"","''heightInCentimeters'':"&amp;X1085&amp;",","")</f>
        <v/>
      </c>
      <c r="CP1085" s="41" t="str">
        <f>IF(Y1085&lt;&gt;"",Y1085,"")</f>
        <v/>
      </c>
      <c r="CQ1085" s="41" t="str">
        <f t="shared" si="184"/>
        <v/>
      </c>
      <c r="CR1085" s="42" t="str">
        <f t="shared" si="185"/>
        <v/>
      </c>
      <c r="CS1085" t="str">
        <f t="shared" si="186"/>
        <v/>
      </c>
      <c r="CT1085" t="str">
        <f>IF(L1085="Y","tissue","")</f>
        <v/>
      </c>
      <c r="CU1085" t="str">
        <f>IF(L1085="Y","in collection","")</f>
        <v/>
      </c>
      <c r="CV1085" t="str">
        <f>IF(L1085="Y","dessicated","")</f>
        <v/>
      </c>
    </row>
    <row r="1086" spans="1:100" ht="16.5" x14ac:dyDescent="0.3">
      <c r="A1086" s="7"/>
      <c r="B1086" s="19"/>
      <c r="C1086" s="19"/>
      <c r="D1086" s="19"/>
      <c r="E1086" s="19"/>
      <c r="F1086" s="19"/>
      <c r="G1086" s="10"/>
      <c r="H1086" s="14"/>
      <c r="I1086" s="19"/>
      <c r="J1086" s="19"/>
      <c r="K1086" s="10"/>
      <c r="L1086" s="19"/>
      <c r="M1086" s="19"/>
      <c r="N1086" s="19"/>
      <c r="O1086" s="19"/>
      <c r="P1086" s="19"/>
      <c r="Q1086" s="24"/>
      <c r="R1086" s="14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  <c r="AK1086" s="29"/>
      <c r="AL1086" s="29"/>
      <c r="AM1086" s="7"/>
      <c r="AN1086" s="7"/>
      <c r="AO1086" s="7"/>
      <c r="AP1086" s="19"/>
      <c r="AQ1086" s="19"/>
      <c r="AR1086" s="19"/>
      <c r="AS1086" s="14"/>
      <c r="AT1086" s="19"/>
      <c r="AU1086" s="19"/>
      <c r="AV1086" s="19"/>
      <c r="AW1086" s="14"/>
      <c r="AX1086" s="19"/>
      <c r="AY1086" s="19"/>
      <c r="AZ1086" s="19"/>
      <c r="BA1086" s="19"/>
      <c r="BB1086" s="19"/>
      <c r="BC1086" s="19"/>
      <c r="BD1086" s="19"/>
      <c r="BE1086" s="19"/>
      <c r="BF1086" s="14"/>
      <c r="BG1086" s="35" t="str">
        <f>IF(BB1086&lt;&gt;"","&lt;a href='https://www.inaturalist.org/observations/"&amp;BB1086&amp;" 'target='_blank' style='color: blue'&gt;iNaturalist Record: "&amp;BB1086&amp;"&lt;/a&gt; ","")</f>
        <v/>
      </c>
      <c r="BH1086" s="36" t="str">
        <f>IF(AT1086&lt;&gt;"",AT1086&amp;". ","")</f>
        <v/>
      </c>
      <c r="BI1086" s="36" t="str">
        <f>IF(AV1086&lt;&gt;"","Land use/disturbance history: "&amp;AV1086&amp;". ","")</f>
        <v/>
      </c>
      <c r="BJ1086" s="36" t="str">
        <f>IF(AW1086&lt;&gt;"","Slope in degrees: "&amp;AW1086&amp;". ","")</f>
        <v/>
      </c>
      <c r="BK1086" s="36" t="str">
        <f>IF(AX1086&lt;&gt;"","Slope aspect: "&amp;AX1086&amp;". ","")</f>
        <v/>
      </c>
      <c r="BL1086" s="36" t="str">
        <f>IF(AY1086&lt;&gt;"","Soil description: "&amp;AY1086&amp;". ","")</f>
        <v/>
      </c>
      <c r="BM1086" s="36" t="str">
        <f>IF(BA1086&lt;&gt;"","Terrain: "&amp;BA1086&amp;". ","")</f>
        <v/>
      </c>
      <c r="BN1086" s="36" t="str">
        <f t="shared" si="176"/>
        <v/>
      </c>
      <c r="BO1086" t="str">
        <f t="shared" si="177"/>
        <v/>
      </c>
      <c r="BP1086" t="str">
        <f>IF(BD1086&lt;&gt;"","Permit: "&amp;BD1086,"")</f>
        <v/>
      </c>
      <c r="BQ1086" s="41" t="str">
        <f>IF(AA1086="Abundant","Estimated frequency within viewshed: Abundant (&gt;500).",IF(AA1086="Common","Estimated frequency within viewshed: Common (101-500).",IF(AA1086="Frequent","Estimated frequency within viewshed: Frequent (11-100).",IF(AA1086="Occasional","Estimated frequency within viewshed: Occasional (6-10).",IF(AA1086="Rare","Estimated frequency within viewshed: Rare (1-5).","")))))</f>
        <v/>
      </c>
      <c r="BR1086" s="41" t="str">
        <f>IF(B1086&lt;&gt;"",B1086&amp;". ","")</f>
        <v/>
      </c>
      <c r="BS1086" s="41" t="str">
        <f>IF(M1086="Same individual","Tissue sample collected.",IF(M1086="Same population","Tissue sample collected from another individual in the same population.",""))</f>
        <v/>
      </c>
      <c r="BT1086" s="41" t="str">
        <f>IF(R1086&lt;&gt;"","Seed sample collected from "&amp;R1086&amp;" plants within the same population.","")</f>
        <v/>
      </c>
      <c r="BU1086" s="41" t="str">
        <f>IF(AB1086&lt;&gt;"",AB1086&amp;". ","")</f>
        <v/>
      </c>
      <c r="BV1086" s="41" t="str">
        <f>IF(AE1086&lt;&gt;"","Landowner: "&amp;AE1086&amp;".","")</f>
        <v/>
      </c>
      <c r="BW1086" s="41" t="str">
        <f>IF(AF1086&lt;&gt;"","Element Occurrence ID: "&amp;AF1086&amp;".","")</f>
        <v/>
      </c>
      <c r="BX1086" s="41" t="str">
        <f t="shared" si="178"/>
        <v/>
      </c>
      <c r="BY1086" t="str">
        <f t="shared" si="179"/>
        <v/>
      </c>
      <c r="BZ1086" s="41" t="str">
        <f t="shared" si="180"/>
        <v/>
      </c>
      <c r="CA1086" t="str">
        <f t="shared" si="181"/>
        <v/>
      </c>
      <c r="CB1086" s="41" t="str">
        <f>IF(AU1086&lt;&gt;"","Area immediately surrounding specimen: "&amp;AU1086&amp;".","")</f>
        <v/>
      </c>
      <c r="CC1086" s="41" t="str">
        <f>IF(T1086&lt;&gt;"","Habit: "&amp;T1086&amp;".","")</f>
        <v/>
      </c>
      <c r="CD1086" s="41" t="str">
        <f>IF(U1086&lt;&gt;"","Life history habit: "&amp;U1086&amp;".","")</f>
        <v/>
      </c>
      <c r="CE1086" s="41" t="str">
        <f>IF(V1086&lt;&gt;"","Graminoid habit: "&amp;V1086&amp;".","")</f>
        <v/>
      </c>
      <c r="CF1086" s="41" t="str">
        <f>IF(W1086&lt;&gt;"","Flower color: "&amp;W1086&amp;".","")</f>
        <v/>
      </c>
      <c r="CG1086" s="41" t="str">
        <f>IF(X1086&lt;&gt;"","Height in centimeters: "&amp;X1086&amp;".","")</f>
        <v/>
      </c>
      <c r="CH1086" s="41" t="str">
        <f>IF(Y1086&lt;&gt;"",Y1086&amp;".","")</f>
        <v/>
      </c>
      <c r="CI1086" s="41" t="str">
        <f t="shared" si="182"/>
        <v/>
      </c>
      <c r="CJ1086" t="str">
        <f t="shared" si="183"/>
        <v/>
      </c>
      <c r="CK1086" s="41" t="str">
        <f>IF(T1086&lt;&gt;"","''habit'':"&amp;"''"&amp;T1086&amp;"'',","")</f>
        <v/>
      </c>
      <c r="CL1086" s="41" t="str">
        <f>IF(U1086&lt;&gt;"","''life cycle habit'':"&amp;"''"&amp;U1086&amp;"'',","")</f>
        <v/>
      </c>
      <c r="CM1086" s="41" t="str">
        <f>IF(V1086&lt;&gt;"","''graminoidHabit'':"&amp;"''"&amp;V1086&amp;"'',","")</f>
        <v/>
      </c>
      <c r="CN1086" s="41" t="str">
        <f>IF(W1086&lt;&gt;"","''flower color'':"&amp;"''"&amp;W1086&amp;"'',","")</f>
        <v/>
      </c>
      <c r="CO1086" s="41" t="str">
        <f>IF(X1086&lt;&gt;"","''heightInCentimeters'':"&amp;X1086&amp;",","")</f>
        <v/>
      </c>
      <c r="CP1086" s="41" t="str">
        <f>IF(Y1086&lt;&gt;"",Y1086,"")</f>
        <v/>
      </c>
      <c r="CQ1086" s="41" t="str">
        <f t="shared" si="184"/>
        <v/>
      </c>
      <c r="CR1086" s="42" t="str">
        <f t="shared" si="185"/>
        <v/>
      </c>
      <c r="CS1086" t="str">
        <f t="shared" si="186"/>
        <v/>
      </c>
      <c r="CT1086" t="str">
        <f>IF(L1086="Y","tissue","")</f>
        <v/>
      </c>
      <c r="CU1086" t="str">
        <f>IF(L1086="Y","in collection","")</f>
        <v/>
      </c>
      <c r="CV1086" t="str">
        <f>IF(L1086="Y","dessicated","")</f>
        <v/>
      </c>
    </row>
    <row r="1087" spans="1:100" ht="16.5" x14ac:dyDescent="0.3">
      <c r="A1087" s="7"/>
      <c r="B1087" s="19"/>
      <c r="C1087" s="19"/>
      <c r="D1087" s="19"/>
      <c r="E1087" s="19"/>
      <c r="F1087" s="19"/>
      <c r="G1087" s="10"/>
      <c r="H1087" s="14"/>
      <c r="I1087" s="19"/>
      <c r="J1087" s="19"/>
      <c r="K1087" s="10"/>
      <c r="L1087" s="19"/>
      <c r="M1087" s="19"/>
      <c r="N1087" s="19"/>
      <c r="O1087" s="19"/>
      <c r="P1087" s="19"/>
      <c r="Q1087" s="24"/>
      <c r="R1087" s="14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19"/>
      <c r="AH1087" s="19"/>
      <c r="AI1087" s="19"/>
      <c r="AJ1087" s="19"/>
      <c r="AK1087" s="29"/>
      <c r="AL1087" s="29"/>
      <c r="AM1087" s="7"/>
      <c r="AN1087" s="7"/>
      <c r="AO1087" s="7"/>
      <c r="AP1087" s="19"/>
      <c r="AQ1087" s="19"/>
      <c r="AR1087" s="19"/>
      <c r="AS1087" s="14"/>
      <c r="AT1087" s="19"/>
      <c r="AU1087" s="19"/>
      <c r="AV1087" s="19"/>
      <c r="AW1087" s="14"/>
      <c r="AX1087" s="19"/>
      <c r="AY1087" s="19"/>
      <c r="AZ1087" s="19"/>
      <c r="BA1087" s="19"/>
      <c r="BB1087" s="19"/>
      <c r="BC1087" s="19"/>
      <c r="BD1087" s="19"/>
      <c r="BE1087" s="19"/>
      <c r="BF1087" s="14"/>
      <c r="BG1087" s="35" t="str">
        <f>IF(BB1087&lt;&gt;"","&lt;a href='https://www.inaturalist.org/observations/"&amp;BB1087&amp;" 'target='_blank' style='color: blue'&gt;iNaturalist Record: "&amp;BB1087&amp;"&lt;/a&gt; ","")</f>
        <v/>
      </c>
      <c r="BH1087" s="36" t="str">
        <f>IF(AT1087&lt;&gt;"",AT1087&amp;". ","")</f>
        <v/>
      </c>
      <c r="BI1087" s="36" t="str">
        <f>IF(AV1087&lt;&gt;"","Land use/disturbance history: "&amp;AV1087&amp;". ","")</f>
        <v/>
      </c>
      <c r="BJ1087" s="36" t="str">
        <f>IF(AW1087&lt;&gt;"","Slope in degrees: "&amp;AW1087&amp;". ","")</f>
        <v/>
      </c>
      <c r="BK1087" s="36" t="str">
        <f>IF(AX1087&lt;&gt;"","Slope aspect: "&amp;AX1087&amp;". ","")</f>
        <v/>
      </c>
      <c r="BL1087" s="36" t="str">
        <f>IF(AY1087&lt;&gt;"","Soil description: "&amp;AY1087&amp;". ","")</f>
        <v/>
      </c>
      <c r="BM1087" s="36" t="str">
        <f>IF(BA1087&lt;&gt;"","Terrain: "&amp;BA1087&amp;". ","")</f>
        <v/>
      </c>
      <c r="BN1087" s="36" t="str">
        <f t="shared" si="176"/>
        <v/>
      </c>
      <c r="BO1087" t="str">
        <f t="shared" si="177"/>
        <v/>
      </c>
      <c r="BP1087" t="str">
        <f>IF(BD1087&lt;&gt;"","Permit: "&amp;BD1087,"")</f>
        <v/>
      </c>
      <c r="BQ1087" s="41" t="str">
        <f>IF(AA1087="Abundant","Estimated frequency within viewshed: Abundant (&gt;500).",IF(AA1087="Common","Estimated frequency within viewshed: Common (101-500).",IF(AA1087="Frequent","Estimated frequency within viewshed: Frequent (11-100).",IF(AA1087="Occasional","Estimated frequency within viewshed: Occasional (6-10).",IF(AA1087="Rare","Estimated frequency within viewshed: Rare (1-5).","")))))</f>
        <v/>
      </c>
      <c r="BR1087" s="41" t="str">
        <f>IF(B1087&lt;&gt;"",B1087&amp;". ","")</f>
        <v/>
      </c>
      <c r="BS1087" s="41" t="str">
        <f>IF(M1087="Same individual","Tissue sample collected.",IF(M1087="Same population","Tissue sample collected from another individual in the same population.",""))</f>
        <v/>
      </c>
      <c r="BT1087" s="41" t="str">
        <f>IF(R1087&lt;&gt;"","Seed sample collected from "&amp;R1087&amp;" plants within the same population.","")</f>
        <v/>
      </c>
      <c r="BU1087" s="41" t="str">
        <f>IF(AB1087&lt;&gt;"",AB1087&amp;". ","")</f>
        <v/>
      </c>
      <c r="BV1087" s="41" t="str">
        <f>IF(AE1087&lt;&gt;"","Landowner: "&amp;AE1087&amp;".","")</f>
        <v/>
      </c>
      <c r="BW1087" s="41" t="str">
        <f>IF(AF1087&lt;&gt;"","Element Occurrence ID: "&amp;AF1087&amp;".","")</f>
        <v/>
      </c>
      <c r="BX1087" s="41" t="str">
        <f t="shared" si="178"/>
        <v/>
      </c>
      <c r="BY1087" t="str">
        <f t="shared" si="179"/>
        <v/>
      </c>
      <c r="BZ1087" s="41" t="str">
        <f t="shared" si="180"/>
        <v/>
      </c>
      <c r="CA1087" t="str">
        <f t="shared" si="181"/>
        <v/>
      </c>
      <c r="CB1087" s="41" t="str">
        <f>IF(AU1087&lt;&gt;"","Area immediately surrounding specimen: "&amp;AU1087&amp;".","")</f>
        <v/>
      </c>
      <c r="CC1087" s="41" t="str">
        <f>IF(T1087&lt;&gt;"","Habit: "&amp;T1087&amp;".","")</f>
        <v/>
      </c>
      <c r="CD1087" s="41" t="str">
        <f>IF(U1087&lt;&gt;"","Life history habit: "&amp;U1087&amp;".","")</f>
        <v/>
      </c>
      <c r="CE1087" s="41" t="str">
        <f>IF(V1087&lt;&gt;"","Graminoid habit: "&amp;V1087&amp;".","")</f>
        <v/>
      </c>
      <c r="CF1087" s="41" t="str">
        <f>IF(W1087&lt;&gt;"","Flower color: "&amp;W1087&amp;".","")</f>
        <v/>
      </c>
      <c r="CG1087" s="41" t="str">
        <f>IF(X1087&lt;&gt;"","Height in centimeters: "&amp;X1087&amp;".","")</f>
        <v/>
      </c>
      <c r="CH1087" s="41" t="str">
        <f>IF(Y1087&lt;&gt;"",Y1087&amp;".","")</f>
        <v/>
      </c>
      <c r="CI1087" s="41" t="str">
        <f t="shared" si="182"/>
        <v/>
      </c>
      <c r="CJ1087" t="str">
        <f t="shared" si="183"/>
        <v/>
      </c>
      <c r="CK1087" s="41" t="str">
        <f>IF(T1087&lt;&gt;"","''habit'':"&amp;"''"&amp;T1087&amp;"'',","")</f>
        <v/>
      </c>
      <c r="CL1087" s="41" t="str">
        <f>IF(U1087&lt;&gt;"","''life cycle habit'':"&amp;"''"&amp;U1087&amp;"'',","")</f>
        <v/>
      </c>
      <c r="CM1087" s="41" t="str">
        <f>IF(V1087&lt;&gt;"","''graminoidHabit'':"&amp;"''"&amp;V1087&amp;"'',","")</f>
        <v/>
      </c>
      <c r="CN1087" s="41" t="str">
        <f>IF(W1087&lt;&gt;"","''flower color'':"&amp;"''"&amp;W1087&amp;"'',","")</f>
        <v/>
      </c>
      <c r="CO1087" s="41" t="str">
        <f>IF(X1087&lt;&gt;"","''heightInCentimeters'':"&amp;X1087&amp;",","")</f>
        <v/>
      </c>
      <c r="CP1087" s="41" t="str">
        <f>IF(Y1087&lt;&gt;"",Y1087,"")</f>
        <v/>
      </c>
      <c r="CQ1087" s="41" t="str">
        <f t="shared" si="184"/>
        <v/>
      </c>
      <c r="CR1087" s="42" t="str">
        <f t="shared" si="185"/>
        <v/>
      </c>
      <c r="CS1087" t="str">
        <f t="shared" si="186"/>
        <v/>
      </c>
      <c r="CT1087" t="str">
        <f>IF(L1087="Y","tissue","")</f>
        <v/>
      </c>
      <c r="CU1087" t="str">
        <f>IF(L1087="Y","in collection","")</f>
        <v/>
      </c>
      <c r="CV1087" t="str">
        <f>IF(L1087="Y","dessicated","")</f>
        <v/>
      </c>
    </row>
    <row r="1088" spans="1:100" ht="16.5" x14ac:dyDescent="0.3">
      <c r="A1088" s="7"/>
      <c r="B1088" s="19"/>
      <c r="C1088" s="19"/>
      <c r="D1088" s="19"/>
      <c r="E1088" s="19"/>
      <c r="F1088" s="19"/>
      <c r="G1088" s="10"/>
      <c r="H1088" s="14"/>
      <c r="I1088" s="19"/>
      <c r="J1088" s="19"/>
      <c r="K1088" s="10"/>
      <c r="L1088" s="19"/>
      <c r="M1088" s="19"/>
      <c r="N1088" s="19"/>
      <c r="O1088" s="19"/>
      <c r="P1088" s="19"/>
      <c r="Q1088" s="24"/>
      <c r="R1088" s="14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19"/>
      <c r="AH1088" s="19"/>
      <c r="AI1088" s="19"/>
      <c r="AJ1088" s="19"/>
      <c r="AK1088" s="29"/>
      <c r="AL1088" s="29"/>
      <c r="AM1088" s="7"/>
      <c r="AN1088" s="7"/>
      <c r="AO1088" s="7"/>
      <c r="AP1088" s="19"/>
      <c r="AQ1088" s="19"/>
      <c r="AR1088" s="19"/>
      <c r="AS1088" s="14"/>
      <c r="AT1088" s="19"/>
      <c r="AU1088" s="19"/>
      <c r="AV1088" s="19"/>
      <c r="AW1088" s="14"/>
      <c r="AX1088" s="19"/>
      <c r="AY1088" s="19"/>
      <c r="AZ1088" s="19"/>
      <c r="BA1088" s="19"/>
      <c r="BB1088" s="19"/>
      <c r="BC1088" s="19"/>
      <c r="BD1088" s="19"/>
      <c r="BE1088" s="19"/>
      <c r="BF1088" s="14"/>
      <c r="BG1088" s="35" t="str">
        <f>IF(BB1088&lt;&gt;"","&lt;a href='https://www.inaturalist.org/observations/"&amp;BB1088&amp;" 'target='_blank' style='color: blue'&gt;iNaturalist Record: "&amp;BB1088&amp;"&lt;/a&gt; ","")</f>
        <v/>
      </c>
      <c r="BH1088" s="36" t="str">
        <f>IF(AT1088&lt;&gt;"",AT1088&amp;". ","")</f>
        <v/>
      </c>
      <c r="BI1088" s="36" t="str">
        <f>IF(AV1088&lt;&gt;"","Land use/disturbance history: "&amp;AV1088&amp;". ","")</f>
        <v/>
      </c>
      <c r="BJ1088" s="36" t="str">
        <f>IF(AW1088&lt;&gt;"","Slope in degrees: "&amp;AW1088&amp;". ","")</f>
        <v/>
      </c>
      <c r="BK1088" s="36" t="str">
        <f>IF(AX1088&lt;&gt;"","Slope aspect: "&amp;AX1088&amp;". ","")</f>
        <v/>
      </c>
      <c r="BL1088" s="36" t="str">
        <f>IF(AY1088&lt;&gt;"","Soil description: "&amp;AY1088&amp;". ","")</f>
        <v/>
      </c>
      <c r="BM1088" s="36" t="str">
        <f>IF(BA1088&lt;&gt;"","Terrain: "&amp;BA1088&amp;". ","")</f>
        <v/>
      </c>
      <c r="BN1088" s="36" t="str">
        <f t="shared" si="176"/>
        <v/>
      </c>
      <c r="BO1088" t="str">
        <f t="shared" si="177"/>
        <v/>
      </c>
      <c r="BP1088" t="str">
        <f>IF(BD1088&lt;&gt;"","Permit: "&amp;BD1088,"")</f>
        <v/>
      </c>
      <c r="BQ1088" s="41" t="str">
        <f>IF(AA1088="Abundant","Estimated frequency within viewshed: Abundant (&gt;500).",IF(AA1088="Common","Estimated frequency within viewshed: Common (101-500).",IF(AA1088="Frequent","Estimated frequency within viewshed: Frequent (11-100).",IF(AA1088="Occasional","Estimated frequency within viewshed: Occasional (6-10).",IF(AA1088="Rare","Estimated frequency within viewshed: Rare (1-5).","")))))</f>
        <v/>
      </c>
      <c r="BR1088" s="41" t="str">
        <f>IF(B1088&lt;&gt;"",B1088&amp;". ","")</f>
        <v/>
      </c>
      <c r="BS1088" s="41" t="str">
        <f>IF(M1088="Same individual","Tissue sample collected.",IF(M1088="Same population","Tissue sample collected from another individual in the same population.",""))</f>
        <v/>
      </c>
      <c r="BT1088" s="41" t="str">
        <f>IF(R1088&lt;&gt;"","Seed sample collected from "&amp;R1088&amp;" plants within the same population.","")</f>
        <v/>
      </c>
      <c r="BU1088" s="41" t="str">
        <f>IF(AB1088&lt;&gt;"",AB1088&amp;". ","")</f>
        <v/>
      </c>
      <c r="BV1088" s="41" t="str">
        <f>IF(AE1088&lt;&gt;"","Landowner: "&amp;AE1088&amp;".","")</f>
        <v/>
      </c>
      <c r="BW1088" s="41" t="str">
        <f>IF(AF1088&lt;&gt;"","Element Occurrence ID: "&amp;AF1088&amp;".","")</f>
        <v/>
      </c>
      <c r="BX1088" s="41" t="str">
        <f t="shared" si="178"/>
        <v/>
      </c>
      <c r="BY1088" t="str">
        <f t="shared" si="179"/>
        <v/>
      </c>
      <c r="BZ1088" s="41" t="str">
        <f t="shared" si="180"/>
        <v/>
      </c>
      <c r="CA1088" t="str">
        <f t="shared" si="181"/>
        <v/>
      </c>
      <c r="CB1088" s="41" t="str">
        <f>IF(AU1088&lt;&gt;"","Area immediately surrounding specimen: "&amp;AU1088&amp;".","")</f>
        <v/>
      </c>
      <c r="CC1088" s="41" t="str">
        <f>IF(T1088&lt;&gt;"","Habit: "&amp;T1088&amp;".","")</f>
        <v/>
      </c>
      <c r="CD1088" s="41" t="str">
        <f>IF(U1088&lt;&gt;"","Life history habit: "&amp;U1088&amp;".","")</f>
        <v/>
      </c>
      <c r="CE1088" s="41" t="str">
        <f>IF(V1088&lt;&gt;"","Graminoid habit: "&amp;V1088&amp;".","")</f>
        <v/>
      </c>
      <c r="CF1088" s="41" t="str">
        <f>IF(W1088&lt;&gt;"","Flower color: "&amp;W1088&amp;".","")</f>
        <v/>
      </c>
      <c r="CG1088" s="41" t="str">
        <f>IF(X1088&lt;&gt;"","Height in centimeters: "&amp;X1088&amp;".","")</f>
        <v/>
      </c>
      <c r="CH1088" s="41" t="str">
        <f>IF(Y1088&lt;&gt;"",Y1088&amp;".","")</f>
        <v/>
      </c>
      <c r="CI1088" s="41" t="str">
        <f t="shared" si="182"/>
        <v/>
      </c>
      <c r="CJ1088" t="str">
        <f t="shared" si="183"/>
        <v/>
      </c>
      <c r="CK1088" s="41" t="str">
        <f>IF(T1088&lt;&gt;"","''habit'':"&amp;"''"&amp;T1088&amp;"'',","")</f>
        <v/>
      </c>
      <c r="CL1088" s="41" t="str">
        <f>IF(U1088&lt;&gt;"","''life cycle habit'':"&amp;"''"&amp;U1088&amp;"'',","")</f>
        <v/>
      </c>
      <c r="CM1088" s="41" t="str">
        <f>IF(V1088&lt;&gt;"","''graminoidHabit'':"&amp;"''"&amp;V1088&amp;"'',","")</f>
        <v/>
      </c>
      <c r="CN1088" s="41" t="str">
        <f>IF(W1088&lt;&gt;"","''flower color'':"&amp;"''"&amp;W1088&amp;"'',","")</f>
        <v/>
      </c>
      <c r="CO1088" s="41" t="str">
        <f>IF(X1088&lt;&gt;"","''heightInCentimeters'':"&amp;X1088&amp;",","")</f>
        <v/>
      </c>
      <c r="CP1088" s="41" t="str">
        <f>IF(Y1088&lt;&gt;"",Y1088,"")</f>
        <v/>
      </c>
      <c r="CQ1088" s="41" t="str">
        <f t="shared" si="184"/>
        <v/>
      </c>
      <c r="CR1088" s="42" t="str">
        <f t="shared" si="185"/>
        <v/>
      </c>
      <c r="CS1088" t="str">
        <f t="shared" si="186"/>
        <v/>
      </c>
      <c r="CT1088" t="str">
        <f>IF(L1088="Y","tissue","")</f>
        <v/>
      </c>
      <c r="CU1088" t="str">
        <f>IF(L1088="Y","in collection","")</f>
        <v/>
      </c>
      <c r="CV1088" t="str">
        <f>IF(L1088="Y","dessicated","")</f>
        <v/>
      </c>
    </row>
    <row r="1089" spans="1:100" ht="16.5" x14ac:dyDescent="0.3">
      <c r="A1089" s="7"/>
      <c r="B1089" s="19"/>
      <c r="C1089" s="19"/>
      <c r="D1089" s="19"/>
      <c r="E1089" s="19"/>
      <c r="F1089" s="19"/>
      <c r="G1089" s="10"/>
      <c r="H1089" s="14"/>
      <c r="I1089" s="19"/>
      <c r="J1089" s="19"/>
      <c r="K1089" s="10"/>
      <c r="L1089" s="19"/>
      <c r="M1089" s="19"/>
      <c r="N1089" s="19"/>
      <c r="O1089" s="19"/>
      <c r="P1089" s="19"/>
      <c r="Q1089" s="24"/>
      <c r="R1089" s="14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  <c r="AK1089" s="29"/>
      <c r="AL1089" s="29"/>
      <c r="AM1089" s="7"/>
      <c r="AN1089" s="7"/>
      <c r="AO1089" s="7"/>
      <c r="AP1089" s="19"/>
      <c r="AQ1089" s="19"/>
      <c r="AR1089" s="19"/>
      <c r="AS1089" s="14"/>
      <c r="AT1089" s="19"/>
      <c r="AU1089" s="19"/>
      <c r="AV1089" s="19"/>
      <c r="AW1089" s="14"/>
      <c r="AX1089" s="19"/>
      <c r="AY1089" s="19"/>
      <c r="AZ1089" s="19"/>
      <c r="BA1089" s="19"/>
      <c r="BB1089" s="19"/>
      <c r="BC1089" s="19"/>
      <c r="BD1089" s="19"/>
      <c r="BE1089" s="19"/>
      <c r="BF1089" s="14"/>
      <c r="BG1089" s="35" t="str">
        <f>IF(BB1089&lt;&gt;"","&lt;a href='https://www.inaturalist.org/observations/"&amp;BB1089&amp;" 'target='_blank' style='color: blue'&gt;iNaturalist Record: "&amp;BB1089&amp;"&lt;/a&gt; ","")</f>
        <v/>
      </c>
      <c r="BH1089" s="36" t="str">
        <f>IF(AT1089&lt;&gt;"",AT1089&amp;". ","")</f>
        <v/>
      </c>
      <c r="BI1089" s="36" t="str">
        <f>IF(AV1089&lt;&gt;"","Land use/disturbance history: "&amp;AV1089&amp;". ","")</f>
        <v/>
      </c>
      <c r="BJ1089" s="36" t="str">
        <f>IF(AW1089&lt;&gt;"","Slope in degrees: "&amp;AW1089&amp;". ","")</f>
        <v/>
      </c>
      <c r="BK1089" s="36" t="str">
        <f>IF(AX1089&lt;&gt;"","Slope aspect: "&amp;AX1089&amp;". ","")</f>
        <v/>
      </c>
      <c r="BL1089" s="36" t="str">
        <f>IF(AY1089&lt;&gt;"","Soil description: "&amp;AY1089&amp;". ","")</f>
        <v/>
      </c>
      <c r="BM1089" s="36" t="str">
        <f>IF(BA1089&lt;&gt;"","Terrain: "&amp;BA1089&amp;". ","")</f>
        <v/>
      </c>
      <c r="BN1089" s="36" t="str">
        <f t="shared" si="176"/>
        <v/>
      </c>
      <c r="BO1089" t="str">
        <f t="shared" si="177"/>
        <v/>
      </c>
      <c r="BP1089" t="str">
        <f>IF(BD1089&lt;&gt;"","Permit: "&amp;BD1089,"")</f>
        <v/>
      </c>
      <c r="BQ1089" s="41" t="str">
        <f>IF(AA1089="Abundant","Estimated frequency within viewshed: Abundant (&gt;500).",IF(AA1089="Common","Estimated frequency within viewshed: Common (101-500).",IF(AA1089="Frequent","Estimated frequency within viewshed: Frequent (11-100).",IF(AA1089="Occasional","Estimated frequency within viewshed: Occasional (6-10).",IF(AA1089="Rare","Estimated frequency within viewshed: Rare (1-5).","")))))</f>
        <v/>
      </c>
      <c r="BR1089" s="41" t="str">
        <f>IF(B1089&lt;&gt;"",B1089&amp;". ","")</f>
        <v/>
      </c>
      <c r="BS1089" s="41" t="str">
        <f>IF(M1089="Same individual","Tissue sample collected.",IF(M1089="Same population","Tissue sample collected from another individual in the same population.",""))</f>
        <v/>
      </c>
      <c r="BT1089" s="41" t="str">
        <f>IF(R1089&lt;&gt;"","Seed sample collected from "&amp;R1089&amp;" plants within the same population.","")</f>
        <v/>
      </c>
      <c r="BU1089" s="41" t="str">
        <f>IF(AB1089&lt;&gt;"",AB1089&amp;". ","")</f>
        <v/>
      </c>
      <c r="BV1089" s="41" t="str">
        <f>IF(AE1089&lt;&gt;"","Landowner: "&amp;AE1089&amp;".","")</f>
        <v/>
      </c>
      <c r="BW1089" s="41" t="str">
        <f>IF(AF1089&lt;&gt;"","Element Occurrence ID: "&amp;AF1089&amp;".","")</f>
        <v/>
      </c>
      <c r="BX1089" s="41" t="str">
        <f t="shared" si="178"/>
        <v/>
      </c>
      <c r="BY1089" t="str">
        <f t="shared" si="179"/>
        <v/>
      </c>
      <c r="BZ1089" s="41" t="str">
        <f t="shared" si="180"/>
        <v/>
      </c>
      <c r="CA1089" t="str">
        <f t="shared" si="181"/>
        <v/>
      </c>
      <c r="CB1089" s="41" t="str">
        <f>IF(AU1089&lt;&gt;"","Area immediately surrounding specimen: "&amp;AU1089&amp;".","")</f>
        <v/>
      </c>
      <c r="CC1089" s="41" t="str">
        <f>IF(T1089&lt;&gt;"","Habit: "&amp;T1089&amp;".","")</f>
        <v/>
      </c>
      <c r="CD1089" s="41" t="str">
        <f>IF(U1089&lt;&gt;"","Life history habit: "&amp;U1089&amp;".","")</f>
        <v/>
      </c>
      <c r="CE1089" s="41" t="str">
        <f>IF(V1089&lt;&gt;"","Graminoid habit: "&amp;V1089&amp;".","")</f>
        <v/>
      </c>
      <c r="CF1089" s="41" t="str">
        <f>IF(W1089&lt;&gt;"","Flower color: "&amp;W1089&amp;".","")</f>
        <v/>
      </c>
      <c r="CG1089" s="41" t="str">
        <f>IF(X1089&lt;&gt;"","Height in centimeters: "&amp;X1089&amp;".","")</f>
        <v/>
      </c>
      <c r="CH1089" s="41" t="str">
        <f>IF(Y1089&lt;&gt;"",Y1089&amp;".","")</f>
        <v/>
      </c>
      <c r="CI1089" s="41" t="str">
        <f t="shared" si="182"/>
        <v/>
      </c>
      <c r="CJ1089" t="str">
        <f t="shared" si="183"/>
        <v/>
      </c>
      <c r="CK1089" s="41" t="str">
        <f>IF(T1089&lt;&gt;"","''habit'':"&amp;"''"&amp;T1089&amp;"'',","")</f>
        <v/>
      </c>
      <c r="CL1089" s="41" t="str">
        <f>IF(U1089&lt;&gt;"","''life cycle habit'':"&amp;"''"&amp;U1089&amp;"'',","")</f>
        <v/>
      </c>
      <c r="CM1089" s="41" t="str">
        <f>IF(V1089&lt;&gt;"","''graminoidHabit'':"&amp;"''"&amp;V1089&amp;"'',","")</f>
        <v/>
      </c>
      <c r="CN1089" s="41" t="str">
        <f>IF(W1089&lt;&gt;"","''flower color'':"&amp;"''"&amp;W1089&amp;"'',","")</f>
        <v/>
      </c>
      <c r="CO1089" s="41" t="str">
        <f>IF(X1089&lt;&gt;"","''heightInCentimeters'':"&amp;X1089&amp;",","")</f>
        <v/>
      </c>
      <c r="CP1089" s="41" t="str">
        <f>IF(Y1089&lt;&gt;"",Y1089,"")</f>
        <v/>
      </c>
      <c r="CQ1089" s="41" t="str">
        <f t="shared" si="184"/>
        <v/>
      </c>
      <c r="CR1089" s="42" t="str">
        <f t="shared" si="185"/>
        <v/>
      </c>
      <c r="CS1089" t="str">
        <f t="shared" si="186"/>
        <v/>
      </c>
      <c r="CT1089" t="str">
        <f>IF(L1089="Y","tissue","")</f>
        <v/>
      </c>
      <c r="CU1089" t="str">
        <f>IF(L1089="Y","in collection","")</f>
        <v/>
      </c>
      <c r="CV1089" t="str">
        <f>IF(L1089="Y","dessicated","")</f>
        <v/>
      </c>
    </row>
    <row r="1090" spans="1:100" ht="16.5" x14ac:dyDescent="0.3">
      <c r="A1090" s="7"/>
      <c r="B1090" s="19"/>
      <c r="C1090" s="19"/>
      <c r="D1090" s="19"/>
      <c r="E1090" s="19"/>
      <c r="F1090" s="19"/>
      <c r="G1090" s="10"/>
      <c r="H1090" s="14"/>
      <c r="I1090" s="19"/>
      <c r="J1090" s="19"/>
      <c r="K1090" s="10"/>
      <c r="L1090" s="19"/>
      <c r="M1090" s="19"/>
      <c r="N1090" s="19"/>
      <c r="O1090" s="19"/>
      <c r="P1090" s="19"/>
      <c r="Q1090" s="24"/>
      <c r="R1090" s="14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19"/>
      <c r="AH1090" s="19"/>
      <c r="AI1090" s="19"/>
      <c r="AJ1090" s="19"/>
      <c r="AK1090" s="29"/>
      <c r="AL1090" s="29"/>
      <c r="AM1090" s="7"/>
      <c r="AN1090" s="7"/>
      <c r="AO1090" s="7"/>
      <c r="AP1090" s="19"/>
      <c r="AQ1090" s="19"/>
      <c r="AR1090" s="19"/>
      <c r="AS1090" s="14"/>
      <c r="AT1090" s="19"/>
      <c r="AU1090" s="19"/>
      <c r="AV1090" s="19"/>
      <c r="AW1090" s="14"/>
      <c r="AX1090" s="19"/>
      <c r="AY1090" s="19"/>
      <c r="AZ1090" s="19"/>
      <c r="BA1090" s="19"/>
      <c r="BB1090" s="19"/>
      <c r="BC1090" s="19"/>
      <c r="BD1090" s="19"/>
      <c r="BE1090" s="19"/>
      <c r="BF1090" s="14"/>
      <c r="BG1090" s="35" t="str">
        <f>IF(BB1090&lt;&gt;"","&lt;a href='https://www.inaturalist.org/observations/"&amp;BB1090&amp;" 'target='_blank' style='color: blue'&gt;iNaturalist Record: "&amp;BB1090&amp;"&lt;/a&gt; ","")</f>
        <v/>
      </c>
      <c r="BH1090" s="36" t="str">
        <f>IF(AT1090&lt;&gt;"",AT1090&amp;". ","")</f>
        <v/>
      </c>
      <c r="BI1090" s="36" t="str">
        <f>IF(AV1090&lt;&gt;"","Land use/disturbance history: "&amp;AV1090&amp;". ","")</f>
        <v/>
      </c>
      <c r="BJ1090" s="36" t="str">
        <f>IF(AW1090&lt;&gt;"","Slope in degrees: "&amp;AW1090&amp;". ","")</f>
        <v/>
      </c>
      <c r="BK1090" s="36" t="str">
        <f>IF(AX1090&lt;&gt;"","Slope aspect: "&amp;AX1090&amp;". ","")</f>
        <v/>
      </c>
      <c r="BL1090" s="36" t="str">
        <f>IF(AY1090&lt;&gt;"","Soil description: "&amp;AY1090&amp;". ","")</f>
        <v/>
      </c>
      <c r="BM1090" s="36" t="str">
        <f>IF(BA1090&lt;&gt;"","Terrain: "&amp;BA1090&amp;". ","")</f>
        <v/>
      </c>
      <c r="BN1090" s="36" t="str">
        <f t="shared" si="176"/>
        <v/>
      </c>
      <c r="BO1090" t="str">
        <f t="shared" si="177"/>
        <v/>
      </c>
      <c r="BP1090" t="str">
        <f>IF(BD1090&lt;&gt;"","Permit: "&amp;BD1090,"")</f>
        <v/>
      </c>
      <c r="BQ1090" s="41" t="str">
        <f>IF(AA1090="Abundant","Estimated frequency within viewshed: Abundant (&gt;500).",IF(AA1090="Common","Estimated frequency within viewshed: Common (101-500).",IF(AA1090="Frequent","Estimated frequency within viewshed: Frequent (11-100).",IF(AA1090="Occasional","Estimated frequency within viewshed: Occasional (6-10).",IF(AA1090="Rare","Estimated frequency within viewshed: Rare (1-5).","")))))</f>
        <v/>
      </c>
      <c r="BR1090" s="41" t="str">
        <f>IF(B1090&lt;&gt;"",B1090&amp;". ","")</f>
        <v/>
      </c>
      <c r="BS1090" s="41" t="str">
        <f>IF(M1090="Same individual","Tissue sample collected.",IF(M1090="Same population","Tissue sample collected from another individual in the same population.",""))</f>
        <v/>
      </c>
      <c r="BT1090" s="41" t="str">
        <f>IF(R1090&lt;&gt;"","Seed sample collected from "&amp;R1090&amp;" plants within the same population.","")</f>
        <v/>
      </c>
      <c r="BU1090" s="41" t="str">
        <f>IF(AB1090&lt;&gt;"",AB1090&amp;". ","")</f>
        <v/>
      </c>
      <c r="BV1090" s="41" t="str">
        <f>IF(AE1090&lt;&gt;"","Landowner: "&amp;AE1090&amp;".","")</f>
        <v/>
      </c>
      <c r="BW1090" s="41" t="str">
        <f>IF(AF1090&lt;&gt;"","Element Occurrence ID: "&amp;AF1090&amp;".","")</f>
        <v/>
      </c>
      <c r="BX1090" s="41" t="str">
        <f t="shared" si="178"/>
        <v/>
      </c>
      <c r="BY1090" t="str">
        <f t="shared" si="179"/>
        <v/>
      </c>
      <c r="BZ1090" s="41" t="str">
        <f t="shared" si="180"/>
        <v/>
      </c>
      <c r="CA1090" t="str">
        <f t="shared" si="181"/>
        <v/>
      </c>
      <c r="CB1090" s="41" t="str">
        <f>IF(AU1090&lt;&gt;"","Area immediately surrounding specimen: "&amp;AU1090&amp;".","")</f>
        <v/>
      </c>
      <c r="CC1090" s="41" t="str">
        <f>IF(T1090&lt;&gt;"","Habit: "&amp;T1090&amp;".","")</f>
        <v/>
      </c>
      <c r="CD1090" s="41" t="str">
        <f>IF(U1090&lt;&gt;"","Life history habit: "&amp;U1090&amp;".","")</f>
        <v/>
      </c>
      <c r="CE1090" s="41" t="str">
        <f>IF(V1090&lt;&gt;"","Graminoid habit: "&amp;V1090&amp;".","")</f>
        <v/>
      </c>
      <c r="CF1090" s="41" t="str">
        <f>IF(W1090&lt;&gt;"","Flower color: "&amp;W1090&amp;".","")</f>
        <v/>
      </c>
      <c r="CG1090" s="41" t="str">
        <f>IF(X1090&lt;&gt;"","Height in centimeters: "&amp;X1090&amp;".","")</f>
        <v/>
      </c>
      <c r="CH1090" s="41" t="str">
        <f>IF(Y1090&lt;&gt;"",Y1090&amp;".","")</f>
        <v/>
      </c>
      <c r="CI1090" s="41" t="str">
        <f t="shared" si="182"/>
        <v/>
      </c>
      <c r="CJ1090" t="str">
        <f t="shared" si="183"/>
        <v/>
      </c>
      <c r="CK1090" s="41" t="str">
        <f>IF(T1090&lt;&gt;"","''habit'':"&amp;"''"&amp;T1090&amp;"'',","")</f>
        <v/>
      </c>
      <c r="CL1090" s="41" t="str">
        <f>IF(U1090&lt;&gt;"","''life cycle habit'':"&amp;"''"&amp;U1090&amp;"'',","")</f>
        <v/>
      </c>
      <c r="CM1090" s="41" t="str">
        <f>IF(V1090&lt;&gt;"","''graminoidHabit'':"&amp;"''"&amp;V1090&amp;"'',","")</f>
        <v/>
      </c>
      <c r="CN1090" s="41" t="str">
        <f>IF(W1090&lt;&gt;"","''flower color'':"&amp;"''"&amp;W1090&amp;"'',","")</f>
        <v/>
      </c>
      <c r="CO1090" s="41" t="str">
        <f>IF(X1090&lt;&gt;"","''heightInCentimeters'':"&amp;X1090&amp;",","")</f>
        <v/>
      </c>
      <c r="CP1090" s="41" t="str">
        <f>IF(Y1090&lt;&gt;"",Y1090,"")</f>
        <v/>
      </c>
      <c r="CQ1090" s="41" t="str">
        <f t="shared" si="184"/>
        <v/>
      </c>
      <c r="CR1090" s="42" t="str">
        <f t="shared" si="185"/>
        <v/>
      </c>
      <c r="CS1090" t="str">
        <f t="shared" si="186"/>
        <v/>
      </c>
      <c r="CT1090" t="str">
        <f>IF(L1090="Y","tissue","")</f>
        <v/>
      </c>
      <c r="CU1090" t="str">
        <f>IF(L1090="Y","in collection","")</f>
        <v/>
      </c>
      <c r="CV1090" t="str">
        <f>IF(L1090="Y","dessicated","")</f>
        <v/>
      </c>
    </row>
    <row r="1091" spans="1:100" ht="16.5" x14ac:dyDescent="0.3">
      <c r="A1091" s="7"/>
      <c r="B1091" s="19"/>
      <c r="C1091" s="19"/>
      <c r="D1091" s="19"/>
      <c r="E1091" s="19"/>
      <c r="F1091" s="19"/>
      <c r="G1091" s="10"/>
      <c r="H1091" s="14"/>
      <c r="I1091" s="19"/>
      <c r="J1091" s="19"/>
      <c r="K1091" s="10"/>
      <c r="L1091" s="19"/>
      <c r="M1091" s="19"/>
      <c r="N1091" s="19"/>
      <c r="O1091" s="19"/>
      <c r="P1091" s="19"/>
      <c r="Q1091" s="24"/>
      <c r="R1091" s="14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  <c r="AK1091" s="29"/>
      <c r="AL1091" s="29"/>
      <c r="AM1091" s="7"/>
      <c r="AN1091" s="7"/>
      <c r="AO1091" s="7"/>
      <c r="AP1091" s="19"/>
      <c r="AQ1091" s="19"/>
      <c r="AR1091" s="19"/>
      <c r="AS1091" s="14"/>
      <c r="AT1091" s="19"/>
      <c r="AU1091" s="19"/>
      <c r="AV1091" s="19"/>
      <c r="AW1091" s="14"/>
      <c r="AX1091" s="19"/>
      <c r="AY1091" s="19"/>
      <c r="AZ1091" s="19"/>
      <c r="BA1091" s="19"/>
      <c r="BB1091" s="19"/>
      <c r="BC1091" s="19"/>
      <c r="BD1091" s="19"/>
      <c r="BE1091" s="19"/>
      <c r="BF1091" s="14"/>
      <c r="BG1091" s="35" t="str">
        <f>IF(BB1091&lt;&gt;"","&lt;a href='https://www.inaturalist.org/observations/"&amp;BB1091&amp;" 'target='_blank' style='color: blue'&gt;iNaturalist Record: "&amp;BB1091&amp;"&lt;/a&gt; ","")</f>
        <v/>
      </c>
      <c r="BH1091" s="36" t="str">
        <f>IF(AT1091&lt;&gt;"",AT1091&amp;". ","")</f>
        <v/>
      </c>
      <c r="BI1091" s="36" t="str">
        <f>IF(AV1091&lt;&gt;"","Land use/disturbance history: "&amp;AV1091&amp;". ","")</f>
        <v/>
      </c>
      <c r="BJ1091" s="36" t="str">
        <f>IF(AW1091&lt;&gt;"","Slope in degrees: "&amp;AW1091&amp;". ","")</f>
        <v/>
      </c>
      <c r="BK1091" s="36" t="str">
        <f>IF(AX1091&lt;&gt;"","Slope aspect: "&amp;AX1091&amp;". ","")</f>
        <v/>
      </c>
      <c r="BL1091" s="36" t="str">
        <f>IF(AY1091&lt;&gt;"","Soil description: "&amp;AY1091&amp;". ","")</f>
        <v/>
      </c>
      <c r="BM1091" s="36" t="str">
        <f>IF(BA1091&lt;&gt;"","Terrain: "&amp;BA1091&amp;". ","")</f>
        <v/>
      </c>
      <c r="BN1091" s="36" t="str">
        <f t="shared" si="176"/>
        <v/>
      </c>
      <c r="BO1091" t="str">
        <f t="shared" si="177"/>
        <v/>
      </c>
      <c r="BP1091" t="str">
        <f>IF(BD1091&lt;&gt;"","Permit: "&amp;BD1091,"")</f>
        <v/>
      </c>
      <c r="BQ1091" s="41" t="str">
        <f>IF(AA1091="Abundant","Estimated frequency within viewshed: Abundant (&gt;500).",IF(AA1091="Common","Estimated frequency within viewshed: Common (101-500).",IF(AA1091="Frequent","Estimated frequency within viewshed: Frequent (11-100).",IF(AA1091="Occasional","Estimated frequency within viewshed: Occasional (6-10).",IF(AA1091="Rare","Estimated frequency within viewshed: Rare (1-5).","")))))</f>
        <v/>
      </c>
      <c r="BR1091" s="41" t="str">
        <f>IF(B1091&lt;&gt;"",B1091&amp;". ","")</f>
        <v/>
      </c>
      <c r="BS1091" s="41" t="str">
        <f>IF(M1091="Same individual","Tissue sample collected.",IF(M1091="Same population","Tissue sample collected from another individual in the same population.",""))</f>
        <v/>
      </c>
      <c r="BT1091" s="41" t="str">
        <f>IF(R1091&lt;&gt;"","Seed sample collected from "&amp;R1091&amp;" plants within the same population.","")</f>
        <v/>
      </c>
      <c r="BU1091" s="41" t="str">
        <f>IF(AB1091&lt;&gt;"",AB1091&amp;". ","")</f>
        <v/>
      </c>
      <c r="BV1091" s="41" t="str">
        <f>IF(AE1091&lt;&gt;"","Landowner: "&amp;AE1091&amp;".","")</f>
        <v/>
      </c>
      <c r="BW1091" s="41" t="str">
        <f>IF(AF1091&lt;&gt;"","Element Occurrence ID: "&amp;AF1091&amp;".","")</f>
        <v/>
      </c>
      <c r="BX1091" s="41" t="str">
        <f t="shared" si="178"/>
        <v/>
      </c>
      <c r="BY1091" t="str">
        <f t="shared" si="179"/>
        <v/>
      </c>
      <c r="BZ1091" s="41" t="str">
        <f t="shared" si="180"/>
        <v/>
      </c>
      <c r="CA1091" t="str">
        <f t="shared" si="181"/>
        <v/>
      </c>
      <c r="CB1091" s="41" t="str">
        <f>IF(AU1091&lt;&gt;"","Area immediately surrounding specimen: "&amp;AU1091&amp;".","")</f>
        <v/>
      </c>
      <c r="CC1091" s="41" t="str">
        <f>IF(T1091&lt;&gt;"","Habit: "&amp;T1091&amp;".","")</f>
        <v/>
      </c>
      <c r="CD1091" s="41" t="str">
        <f>IF(U1091&lt;&gt;"","Life history habit: "&amp;U1091&amp;".","")</f>
        <v/>
      </c>
      <c r="CE1091" s="41" t="str">
        <f>IF(V1091&lt;&gt;"","Graminoid habit: "&amp;V1091&amp;".","")</f>
        <v/>
      </c>
      <c r="CF1091" s="41" t="str">
        <f>IF(W1091&lt;&gt;"","Flower color: "&amp;W1091&amp;".","")</f>
        <v/>
      </c>
      <c r="CG1091" s="41" t="str">
        <f>IF(X1091&lt;&gt;"","Height in centimeters: "&amp;X1091&amp;".","")</f>
        <v/>
      </c>
      <c r="CH1091" s="41" t="str">
        <f>IF(Y1091&lt;&gt;"",Y1091&amp;".","")</f>
        <v/>
      </c>
      <c r="CI1091" s="41" t="str">
        <f t="shared" si="182"/>
        <v/>
      </c>
      <c r="CJ1091" t="str">
        <f t="shared" si="183"/>
        <v/>
      </c>
      <c r="CK1091" s="41" t="str">
        <f>IF(T1091&lt;&gt;"","''habit'':"&amp;"''"&amp;T1091&amp;"'',","")</f>
        <v/>
      </c>
      <c r="CL1091" s="41" t="str">
        <f>IF(U1091&lt;&gt;"","''life cycle habit'':"&amp;"''"&amp;U1091&amp;"'',","")</f>
        <v/>
      </c>
      <c r="CM1091" s="41" t="str">
        <f>IF(V1091&lt;&gt;"","''graminoidHabit'':"&amp;"''"&amp;V1091&amp;"'',","")</f>
        <v/>
      </c>
      <c r="CN1091" s="41" t="str">
        <f>IF(W1091&lt;&gt;"","''flower color'':"&amp;"''"&amp;W1091&amp;"'',","")</f>
        <v/>
      </c>
      <c r="CO1091" s="41" t="str">
        <f>IF(X1091&lt;&gt;"","''heightInCentimeters'':"&amp;X1091&amp;",","")</f>
        <v/>
      </c>
      <c r="CP1091" s="41" t="str">
        <f>IF(Y1091&lt;&gt;"",Y1091,"")</f>
        <v/>
      </c>
      <c r="CQ1091" s="41" t="str">
        <f t="shared" si="184"/>
        <v/>
      </c>
      <c r="CR1091" s="42" t="str">
        <f t="shared" si="185"/>
        <v/>
      </c>
      <c r="CS1091" t="str">
        <f t="shared" si="186"/>
        <v/>
      </c>
      <c r="CT1091" t="str">
        <f>IF(L1091="Y","tissue","")</f>
        <v/>
      </c>
      <c r="CU1091" t="str">
        <f>IF(L1091="Y","in collection","")</f>
        <v/>
      </c>
      <c r="CV1091" t="str">
        <f>IF(L1091="Y","dessicated","")</f>
        <v/>
      </c>
    </row>
    <row r="1092" spans="1:100" ht="16.5" x14ac:dyDescent="0.3">
      <c r="A1092" s="7"/>
      <c r="B1092" s="19"/>
      <c r="C1092" s="19"/>
      <c r="D1092" s="19"/>
      <c r="E1092" s="19"/>
      <c r="F1092" s="19"/>
      <c r="G1092" s="10"/>
      <c r="H1092" s="14"/>
      <c r="I1092" s="19"/>
      <c r="J1092" s="19"/>
      <c r="K1092" s="10"/>
      <c r="L1092" s="19"/>
      <c r="M1092" s="19"/>
      <c r="N1092" s="19"/>
      <c r="O1092" s="19"/>
      <c r="P1092" s="19"/>
      <c r="Q1092" s="24"/>
      <c r="R1092" s="14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  <c r="AK1092" s="29"/>
      <c r="AL1092" s="29"/>
      <c r="AM1092" s="7"/>
      <c r="AN1092" s="7"/>
      <c r="AO1092" s="7"/>
      <c r="AP1092" s="19"/>
      <c r="AQ1092" s="19"/>
      <c r="AR1092" s="19"/>
      <c r="AS1092" s="14"/>
      <c r="AT1092" s="19"/>
      <c r="AU1092" s="19"/>
      <c r="AV1092" s="19"/>
      <c r="AW1092" s="14"/>
      <c r="AX1092" s="19"/>
      <c r="AY1092" s="19"/>
      <c r="AZ1092" s="19"/>
      <c r="BA1092" s="19"/>
      <c r="BB1092" s="19"/>
      <c r="BC1092" s="19"/>
      <c r="BD1092" s="19"/>
      <c r="BE1092" s="19"/>
      <c r="BF1092" s="14"/>
      <c r="BG1092" s="35" t="str">
        <f>IF(BB1092&lt;&gt;"","&lt;a href='https://www.inaturalist.org/observations/"&amp;BB1092&amp;" 'target='_blank' style='color: blue'&gt;iNaturalist Record: "&amp;BB1092&amp;"&lt;/a&gt; ","")</f>
        <v/>
      </c>
      <c r="BH1092" s="36" t="str">
        <f>IF(AT1092&lt;&gt;"",AT1092&amp;". ","")</f>
        <v/>
      </c>
      <c r="BI1092" s="36" t="str">
        <f>IF(AV1092&lt;&gt;"","Land use/disturbance history: "&amp;AV1092&amp;". ","")</f>
        <v/>
      </c>
      <c r="BJ1092" s="36" t="str">
        <f>IF(AW1092&lt;&gt;"","Slope in degrees: "&amp;AW1092&amp;". ","")</f>
        <v/>
      </c>
      <c r="BK1092" s="36" t="str">
        <f>IF(AX1092&lt;&gt;"","Slope aspect: "&amp;AX1092&amp;". ","")</f>
        <v/>
      </c>
      <c r="BL1092" s="36" t="str">
        <f>IF(AY1092&lt;&gt;"","Soil description: "&amp;AY1092&amp;". ","")</f>
        <v/>
      </c>
      <c r="BM1092" s="36" t="str">
        <f>IF(BA1092&lt;&gt;"","Terrain: "&amp;BA1092&amp;". ","")</f>
        <v/>
      </c>
      <c r="BN1092" s="36" t="str">
        <f t="shared" ref="BN1092:BN1155" si="187">TRIM(BH1092&amp;BI1092&amp;BJ1092&amp;BK1092&amp;BL1092&amp;BM1092&amp;CB1092)</f>
        <v/>
      </c>
      <c r="BO1092" t="str">
        <f t="shared" ref="BO1092:BO1155" si="188">SUBSTITUTE(BN1092,"..",".")</f>
        <v/>
      </c>
      <c r="BP1092" t="str">
        <f>IF(BD1092&lt;&gt;"","Permit: "&amp;BD1092,"")</f>
        <v/>
      </c>
      <c r="BQ1092" s="41" t="str">
        <f>IF(AA1092="Abundant","Estimated frequency within viewshed: Abundant (&gt;500).",IF(AA1092="Common","Estimated frequency within viewshed: Common (101-500).",IF(AA1092="Frequent","Estimated frequency within viewshed: Frequent (11-100).",IF(AA1092="Occasional","Estimated frequency within viewshed: Occasional (6-10).",IF(AA1092="Rare","Estimated frequency within viewshed: Rare (1-5).","")))))</f>
        <v/>
      </c>
      <c r="BR1092" s="41" t="str">
        <f>IF(B1092&lt;&gt;"",B1092&amp;". ","")</f>
        <v/>
      </c>
      <c r="BS1092" s="41" t="str">
        <f>IF(M1092="Same individual","Tissue sample collected.",IF(M1092="Same population","Tissue sample collected from another individual in the same population.",""))</f>
        <v/>
      </c>
      <c r="BT1092" s="41" t="str">
        <f>IF(R1092&lt;&gt;"","Seed sample collected from "&amp;R1092&amp;" plants within the same population.","")</f>
        <v/>
      </c>
      <c r="BU1092" s="41" t="str">
        <f>IF(AB1092&lt;&gt;"",AB1092&amp;". ","")</f>
        <v/>
      </c>
      <c r="BV1092" s="41" t="str">
        <f>IF(AE1092&lt;&gt;"","Landowner: "&amp;AE1092&amp;".","")</f>
        <v/>
      </c>
      <c r="BW1092" s="41" t="str">
        <f>IF(AF1092&lt;&gt;"","Element Occurrence ID: "&amp;AF1092&amp;".","")</f>
        <v/>
      </c>
      <c r="BX1092" s="41" t="str">
        <f t="shared" ref="BX1092:BX1155" si="189">TRIM(BV1092&amp;" "&amp;BW1092)</f>
        <v/>
      </c>
      <c r="BY1092" t="str">
        <f t="shared" ref="BY1092:BY1155" si="190">SUBSTITUTE(BX1092,"..",".")</f>
        <v/>
      </c>
      <c r="BZ1092" s="41" t="str">
        <f t="shared" ref="BZ1092:BZ1155" si="191">TRIM(BR1092&amp;BQ1092&amp;BS1092&amp;BT1092&amp;BU1092&amp;BG1092)</f>
        <v/>
      </c>
      <c r="CA1092" t="str">
        <f t="shared" ref="CA1092:CA1155" si="192">SUBSTITUTE(BZ1092,"..",".")</f>
        <v/>
      </c>
      <c r="CB1092" s="41" t="str">
        <f>IF(AU1092&lt;&gt;"","Area immediately surrounding specimen: "&amp;AU1092&amp;".","")</f>
        <v/>
      </c>
      <c r="CC1092" s="41" t="str">
        <f>IF(T1092&lt;&gt;"","Habit: "&amp;T1092&amp;".","")</f>
        <v/>
      </c>
      <c r="CD1092" s="41" t="str">
        <f>IF(U1092&lt;&gt;"","Life history habit: "&amp;U1092&amp;".","")</f>
        <v/>
      </c>
      <c r="CE1092" s="41" t="str">
        <f>IF(V1092&lt;&gt;"","Graminoid habit: "&amp;V1092&amp;".","")</f>
        <v/>
      </c>
      <c r="CF1092" s="41" t="str">
        <f>IF(W1092&lt;&gt;"","Flower color: "&amp;W1092&amp;".","")</f>
        <v/>
      </c>
      <c r="CG1092" s="41" t="str">
        <f>IF(X1092&lt;&gt;"","Height in centimeters: "&amp;X1092&amp;".","")</f>
        <v/>
      </c>
      <c r="CH1092" s="41" t="str">
        <f>IF(Y1092&lt;&gt;"",Y1092&amp;".","")</f>
        <v/>
      </c>
      <c r="CI1092" s="41" t="str">
        <f t="shared" ref="CI1092:CI1155" si="193">TRIM(CC1092&amp;" "&amp;CD1092&amp;" "&amp;CE1092&amp;" "&amp;CF1092&amp;" "&amp;CG1092&amp;" "&amp;CH1092)</f>
        <v/>
      </c>
      <c r="CJ1092" t="str">
        <f t="shared" ref="CJ1092:CJ1155" si="194">SUBSTITUTE(CI1092,"..",".")</f>
        <v/>
      </c>
      <c r="CK1092" s="41" t="str">
        <f>IF(T1092&lt;&gt;"","''habit'':"&amp;"''"&amp;T1092&amp;"'',","")</f>
        <v/>
      </c>
      <c r="CL1092" s="41" t="str">
        <f>IF(U1092&lt;&gt;"","''life cycle habit'':"&amp;"''"&amp;U1092&amp;"'',","")</f>
        <v/>
      </c>
      <c r="CM1092" s="41" t="str">
        <f>IF(V1092&lt;&gt;"","''graminoidHabit'':"&amp;"''"&amp;V1092&amp;"'',","")</f>
        <v/>
      </c>
      <c r="CN1092" s="41" t="str">
        <f>IF(W1092&lt;&gt;"","''flower color'':"&amp;"''"&amp;W1092&amp;"'',","")</f>
        <v/>
      </c>
      <c r="CO1092" s="41" t="str">
        <f>IF(X1092&lt;&gt;"","''heightInCentimeters'':"&amp;X1092&amp;",","")</f>
        <v/>
      </c>
      <c r="CP1092" s="41" t="str">
        <f>IF(Y1092&lt;&gt;"",Y1092,"")</f>
        <v/>
      </c>
      <c r="CQ1092" s="41" t="str">
        <f t="shared" ref="CQ1092:CQ1155" si="195">TRIM(CK1092&amp;CL1092&amp;CM1092&amp;CN1092&amp;CO1092&amp;CP1092)</f>
        <v/>
      </c>
      <c r="CR1092" s="42" t="str">
        <f t="shared" ref="CR1092:CR1155" si="196">IF(AND(LEFT(CQ1092)=",",RIGHT(CQ1092)=","),MID(CQ1092,2,LEN(CQ1092)-2),IF(LEFT(CQ1092)=",",MID(CQ1092,2,LEN(CQ1092)),IF(RIGHT(CQ1092)=",",LEFT(CQ1092,LEN(CQ1092)-1),CQ1092)))</f>
        <v/>
      </c>
      <c r="CS1092" t="str">
        <f t="shared" ref="CS1092:CS1155" si="197">IF(CR1092&lt;&gt;"","{"&amp;CR1092&amp;"}","")</f>
        <v/>
      </c>
      <c r="CT1092" t="str">
        <f>IF(L1092="Y","tissue","")</f>
        <v/>
      </c>
      <c r="CU1092" t="str">
        <f>IF(L1092="Y","in collection","")</f>
        <v/>
      </c>
      <c r="CV1092" t="str">
        <f>IF(L1092="Y","dessicated","")</f>
        <v/>
      </c>
    </row>
    <row r="1093" spans="1:100" ht="16.5" x14ac:dyDescent="0.3">
      <c r="A1093" s="7"/>
      <c r="B1093" s="19"/>
      <c r="C1093" s="19"/>
      <c r="D1093" s="19"/>
      <c r="E1093" s="19"/>
      <c r="F1093" s="19"/>
      <c r="G1093" s="10"/>
      <c r="H1093" s="14"/>
      <c r="I1093" s="19"/>
      <c r="J1093" s="19"/>
      <c r="K1093" s="10"/>
      <c r="L1093" s="19"/>
      <c r="M1093" s="19"/>
      <c r="N1093" s="19"/>
      <c r="O1093" s="19"/>
      <c r="P1093" s="19"/>
      <c r="Q1093" s="24"/>
      <c r="R1093" s="14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29"/>
      <c r="AL1093" s="29"/>
      <c r="AM1093" s="7"/>
      <c r="AN1093" s="7"/>
      <c r="AO1093" s="7"/>
      <c r="AP1093" s="19"/>
      <c r="AQ1093" s="19"/>
      <c r="AR1093" s="19"/>
      <c r="AS1093" s="14"/>
      <c r="AT1093" s="19"/>
      <c r="AU1093" s="19"/>
      <c r="AV1093" s="19"/>
      <c r="AW1093" s="14"/>
      <c r="AX1093" s="19"/>
      <c r="AY1093" s="19"/>
      <c r="AZ1093" s="19"/>
      <c r="BA1093" s="19"/>
      <c r="BB1093" s="19"/>
      <c r="BC1093" s="19"/>
      <c r="BD1093" s="19"/>
      <c r="BE1093" s="19"/>
      <c r="BF1093" s="14"/>
      <c r="BG1093" s="35" t="str">
        <f>IF(BB1093&lt;&gt;"","&lt;a href='https://www.inaturalist.org/observations/"&amp;BB1093&amp;" 'target='_blank' style='color: blue'&gt;iNaturalist Record: "&amp;BB1093&amp;"&lt;/a&gt; ","")</f>
        <v/>
      </c>
      <c r="BH1093" s="36" t="str">
        <f>IF(AT1093&lt;&gt;"",AT1093&amp;". ","")</f>
        <v/>
      </c>
      <c r="BI1093" s="36" t="str">
        <f>IF(AV1093&lt;&gt;"","Land use/disturbance history: "&amp;AV1093&amp;". ","")</f>
        <v/>
      </c>
      <c r="BJ1093" s="36" t="str">
        <f>IF(AW1093&lt;&gt;"","Slope in degrees: "&amp;AW1093&amp;". ","")</f>
        <v/>
      </c>
      <c r="BK1093" s="36" t="str">
        <f>IF(AX1093&lt;&gt;"","Slope aspect: "&amp;AX1093&amp;". ","")</f>
        <v/>
      </c>
      <c r="BL1093" s="36" t="str">
        <f>IF(AY1093&lt;&gt;"","Soil description: "&amp;AY1093&amp;". ","")</f>
        <v/>
      </c>
      <c r="BM1093" s="36" t="str">
        <f>IF(BA1093&lt;&gt;"","Terrain: "&amp;BA1093&amp;". ","")</f>
        <v/>
      </c>
      <c r="BN1093" s="36" t="str">
        <f t="shared" si="187"/>
        <v/>
      </c>
      <c r="BO1093" t="str">
        <f t="shared" si="188"/>
        <v/>
      </c>
      <c r="BP1093" t="str">
        <f>IF(BD1093&lt;&gt;"","Permit: "&amp;BD1093,"")</f>
        <v/>
      </c>
      <c r="BQ1093" s="41" t="str">
        <f>IF(AA1093="Abundant","Estimated frequency within viewshed: Abundant (&gt;500).",IF(AA1093="Common","Estimated frequency within viewshed: Common (101-500).",IF(AA1093="Frequent","Estimated frequency within viewshed: Frequent (11-100).",IF(AA1093="Occasional","Estimated frequency within viewshed: Occasional (6-10).",IF(AA1093="Rare","Estimated frequency within viewshed: Rare (1-5).","")))))</f>
        <v/>
      </c>
      <c r="BR1093" s="41" t="str">
        <f>IF(B1093&lt;&gt;"",B1093&amp;". ","")</f>
        <v/>
      </c>
      <c r="BS1093" s="41" t="str">
        <f>IF(M1093="Same individual","Tissue sample collected.",IF(M1093="Same population","Tissue sample collected from another individual in the same population.",""))</f>
        <v/>
      </c>
      <c r="BT1093" s="41" t="str">
        <f>IF(R1093&lt;&gt;"","Seed sample collected from "&amp;R1093&amp;" plants within the same population.","")</f>
        <v/>
      </c>
      <c r="BU1093" s="41" t="str">
        <f>IF(AB1093&lt;&gt;"",AB1093&amp;". ","")</f>
        <v/>
      </c>
      <c r="BV1093" s="41" t="str">
        <f>IF(AE1093&lt;&gt;"","Landowner: "&amp;AE1093&amp;".","")</f>
        <v/>
      </c>
      <c r="BW1093" s="41" t="str">
        <f>IF(AF1093&lt;&gt;"","Element Occurrence ID: "&amp;AF1093&amp;".","")</f>
        <v/>
      </c>
      <c r="BX1093" s="41" t="str">
        <f t="shared" si="189"/>
        <v/>
      </c>
      <c r="BY1093" t="str">
        <f t="shared" si="190"/>
        <v/>
      </c>
      <c r="BZ1093" s="41" t="str">
        <f t="shared" si="191"/>
        <v/>
      </c>
      <c r="CA1093" t="str">
        <f t="shared" si="192"/>
        <v/>
      </c>
      <c r="CB1093" s="41" t="str">
        <f>IF(AU1093&lt;&gt;"","Area immediately surrounding specimen: "&amp;AU1093&amp;".","")</f>
        <v/>
      </c>
      <c r="CC1093" s="41" t="str">
        <f>IF(T1093&lt;&gt;"","Habit: "&amp;T1093&amp;".","")</f>
        <v/>
      </c>
      <c r="CD1093" s="41" t="str">
        <f>IF(U1093&lt;&gt;"","Life history habit: "&amp;U1093&amp;".","")</f>
        <v/>
      </c>
      <c r="CE1093" s="41" t="str">
        <f>IF(V1093&lt;&gt;"","Graminoid habit: "&amp;V1093&amp;".","")</f>
        <v/>
      </c>
      <c r="CF1093" s="41" t="str">
        <f>IF(W1093&lt;&gt;"","Flower color: "&amp;W1093&amp;".","")</f>
        <v/>
      </c>
      <c r="CG1093" s="41" t="str">
        <f>IF(X1093&lt;&gt;"","Height in centimeters: "&amp;X1093&amp;".","")</f>
        <v/>
      </c>
      <c r="CH1093" s="41" t="str">
        <f>IF(Y1093&lt;&gt;"",Y1093&amp;".","")</f>
        <v/>
      </c>
      <c r="CI1093" s="41" t="str">
        <f t="shared" si="193"/>
        <v/>
      </c>
      <c r="CJ1093" t="str">
        <f t="shared" si="194"/>
        <v/>
      </c>
      <c r="CK1093" s="41" t="str">
        <f>IF(T1093&lt;&gt;"","''habit'':"&amp;"''"&amp;T1093&amp;"'',","")</f>
        <v/>
      </c>
      <c r="CL1093" s="41" t="str">
        <f>IF(U1093&lt;&gt;"","''life cycle habit'':"&amp;"''"&amp;U1093&amp;"'',","")</f>
        <v/>
      </c>
      <c r="CM1093" s="41" t="str">
        <f>IF(V1093&lt;&gt;"","''graminoidHabit'':"&amp;"''"&amp;V1093&amp;"'',","")</f>
        <v/>
      </c>
      <c r="CN1093" s="41" t="str">
        <f>IF(W1093&lt;&gt;"","''flower color'':"&amp;"''"&amp;W1093&amp;"'',","")</f>
        <v/>
      </c>
      <c r="CO1093" s="41" t="str">
        <f>IF(X1093&lt;&gt;"","''heightInCentimeters'':"&amp;X1093&amp;",","")</f>
        <v/>
      </c>
      <c r="CP1093" s="41" t="str">
        <f>IF(Y1093&lt;&gt;"",Y1093,"")</f>
        <v/>
      </c>
      <c r="CQ1093" s="41" t="str">
        <f t="shared" si="195"/>
        <v/>
      </c>
      <c r="CR1093" s="42" t="str">
        <f t="shared" si="196"/>
        <v/>
      </c>
      <c r="CS1093" t="str">
        <f t="shared" si="197"/>
        <v/>
      </c>
      <c r="CT1093" t="str">
        <f>IF(L1093="Y","tissue","")</f>
        <v/>
      </c>
      <c r="CU1093" t="str">
        <f>IF(L1093="Y","in collection","")</f>
        <v/>
      </c>
      <c r="CV1093" t="str">
        <f>IF(L1093="Y","dessicated","")</f>
        <v/>
      </c>
    </row>
    <row r="1094" spans="1:100" ht="16.5" x14ac:dyDescent="0.3">
      <c r="A1094" s="7"/>
      <c r="B1094" s="19"/>
      <c r="C1094" s="19"/>
      <c r="D1094" s="19"/>
      <c r="E1094" s="19"/>
      <c r="F1094" s="19"/>
      <c r="G1094" s="10"/>
      <c r="H1094" s="14"/>
      <c r="I1094" s="19"/>
      <c r="J1094" s="19"/>
      <c r="K1094" s="10"/>
      <c r="L1094" s="19"/>
      <c r="M1094" s="19"/>
      <c r="N1094" s="19"/>
      <c r="O1094" s="19"/>
      <c r="P1094" s="19"/>
      <c r="Q1094" s="24"/>
      <c r="R1094" s="14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  <c r="AK1094" s="29"/>
      <c r="AL1094" s="29"/>
      <c r="AM1094" s="7"/>
      <c r="AN1094" s="7"/>
      <c r="AO1094" s="7"/>
      <c r="AP1094" s="19"/>
      <c r="AQ1094" s="19"/>
      <c r="AR1094" s="19"/>
      <c r="AS1094" s="14"/>
      <c r="AT1094" s="19"/>
      <c r="AU1094" s="19"/>
      <c r="AV1094" s="19"/>
      <c r="AW1094" s="14"/>
      <c r="AX1094" s="19"/>
      <c r="AY1094" s="19"/>
      <c r="AZ1094" s="19"/>
      <c r="BA1094" s="19"/>
      <c r="BB1094" s="19"/>
      <c r="BC1094" s="19"/>
      <c r="BD1094" s="19"/>
      <c r="BE1094" s="19"/>
      <c r="BF1094" s="14"/>
      <c r="BG1094" s="35" t="str">
        <f>IF(BB1094&lt;&gt;"","&lt;a href='https://www.inaturalist.org/observations/"&amp;BB1094&amp;" 'target='_blank' style='color: blue'&gt;iNaturalist Record: "&amp;BB1094&amp;"&lt;/a&gt; ","")</f>
        <v/>
      </c>
      <c r="BH1094" s="36" t="str">
        <f>IF(AT1094&lt;&gt;"",AT1094&amp;". ","")</f>
        <v/>
      </c>
      <c r="BI1094" s="36" t="str">
        <f>IF(AV1094&lt;&gt;"","Land use/disturbance history: "&amp;AV1094&amp;". ","")</f>
        <v/>
      </c>
      <c r="BJ1094" s="36" t="str">
        <f>IF(AW1094&lt;&gt;"","Slope in degrees: "&amp;AW1094&amp;". ","")</f>
        <v/>
      </c>
      <c r="BK1094" s="36" t="str">
        <f>IF(AX1094&lt;&gt;"","Slope aspect: "&amp;AX1094&amp;". ","")</f>
        <v/>
      </c>
      <c r="BL1094" s="36" t="str">
        <f>IF(AY1094&lt;&gt;"","Soil description: "&amp;AY1094&amp;". ","")</f>
        <v/>
      </c>
      <c r="BM1094" s="36" t="str">
        <f>IF(BA1094&lt;&gt;"","Terrain: "&amp;BA1094&amp;". ","")</f>
        <v/>
      </c>
      <c r="BN1094" s="36" t="str">
        <f t="shared" si="187"/>
        <v/>
      </c>
      <c r="BO1094" t="str">
        <f t="shared" si="188"/>
        <v/>
      </c>
      <c r="BP1094" t="str">
        <f>IF(BD1094&lt;&gt;"","Permit: "&amp;BD1094,"")</f>
        <v/>
      </c>
      <c r="BQ1094" s="41" t="str">
        <f>IF(AA1094="Abundant","Estimated frequency within viewshed: Abundant (&gt;500).",IF(AA1094="Common","Estimated frequency within viewshed: Common (101-500).",IF(AA1094="Frequent","Estimated frequency within viewshed: Frequent (11-100).",IF(AA1094="Occasional","Estimated frequency within viewshed: Occasional (6-10).",IF(AA1094="Rare","Estimated frequency within viewshed: Rare (1-5).","")))))</f>
        <v/>
      </c>
      <c r="BR1094" s="41" t="str">
        <f>IF(B1094&lt;&gt;"",B1094&amp;". ","")</f>
        <v/>
      </c>
      <c r="BS1094" s="41" t="str">
        <f>IF(M1094="Same individual","Tissue sample collected.",IF(M1094="Same population","Tissue sample collected from another individual in the same population.",""))</f>
        <v/>
      </c>
      <c r="BT1094" s="41" t="str">
        <f>IF(R1094&lt;&gt;"","Seed sample collected from "&amp;R1094&amp;" plants within the same population.","")</f>
        <v/>
      </c>
      <c r="BU1094" s="41" t="str">
        <f>IF(AB1094&lt;&gt;"",AB1094&amp;". ","")</f>
        <v/>
      </c>
      <c r="BV1094" s="41" t="str">
        <f>IF(AE1094&lt;&gt;"","Landowner: "&amp;AE1094&amp;".","")</f>
        <v/>
      </c>
      <c r="BW1094" s="41" t="str">
        <f>IF(AF1094&lt;&gt;"","Element Occurrence ID: "&amp;AF1094&amp;".","")</f>
        <v/>
      </c>
      <c r="BX1094" s="41" t="str">
        <f t="shared" si="189"/>
        <v/>
      </c>
      <c r="BY1094" t="str">
        <f t="shared" si="190"/>
        <v/>
      </c>
      <c r="BZ1094" s="41" t="str">
        <f t="shared" si="191"/>
        <v/>
      </c>
      <c r="CA1094" t="str">
        <f t="shared" si="192"/>
        <v/>
      </c>
      <c r="CB1094" s="41" t="str">
        <f>IF(AU1094&lt;&gt;"","Area immediately surrounding specimen: "&amp;AU1094&amp;".","")</f>
        <v/>
      </c>
      <c r="CC1094" s="41" t="str">
        <f>IF(T1094&lt;&gt;"","Habit: "&amp;T1094&amp;".","")</f>
        <v/>
      </c>
      <c r="CD1094" s="41" t="str">
        <f>IF(U1094&lt;&gt;"","Life history habit: "&amp;U1094&amp;".","")</f>
        <v/>
      </c>
      <c r="CE1094" s="41" t="str">
        <f>IF(V1094&lt;&gt;"","Graminoid habit: "&amp;V1094&amp;".","")</f>
        <v/>
      </c>
      <c r="CF1094" s="41" t="str">
        <f>IF(W1094&lt;&gt;"","Flower color: "&amp;W1094&amp;".","")</f>
        <v/>
      </c>
      <c r="CG1094" s="41" t="str">
        <f>IF(X1094&lt;&gt;"","Height in centimeters: "&amp;X1094&amp;".","")</f>
        <v/>
      </c>
      <c r="CH1094" s="41" t="str">
        <f>IF(Y1094&lt;&gt;"",Y1094&amp;".","")</f>
        <v/>
      </c>
      <c r="CI1094" s="41" t="str">
        <f t="shared" si="193"/>
        <v/>
      </c>
      <c r="CJ1094" t="str">
        <f t="shared" si="194"/>
        <v/>
      </c>
      <c r="CK1094" s="41" t="str">
        <f>IF(T1094&lt;&gt;"","''habit'':"&amp;"''"&amp;T1094&amp;"'',","")</f>
        <v/>
      </c>
      <c r="CL1094" s="41" t="str">
        <f>IF(U1094&lt;&gt;"","''life cycle habit'':"&amp;"''"&amp;U1094&amp;"'',","")</f>
        <v/>
      </c>
      <c r="CM1094" s="41" t="str">
        <f>IF(V1094&lt;&gt;"","''graminoidHabit'':"&amp;"''"&amp;V1094&amp;"'',","")</f>
        <v/>
      </c>
      <c r="CN1094" s="41" t="str">
        <f>IF(W1094&lt;&gt;"","''flower color'':"&amp;"''"&amp;W1094&amp;"'',","")</f>
        <v/>
      </c>
      <c r="CO1094" s="41" t="str">
        <f>IF(X1094&lt;&gt;"","''heightInCentimeters'':"&amp;X1094&amp;",","")</f>
        <v/>
      </c>
      <c r="CP1094" s="41" t="str">
        <f>IF(Y1094&lt;&gt;"",Y1094,"")</f>
        <v/>
      </c>
      <c r="CQ1094" s="41" t="str">
        <f t="shared" si="195"/>
        <v/>
      </c>
      <c r="CR1094" s="42" t="str">
        <f t="shared" si="196"/>
        <v/>
      </c>
      <c r="CS1094" t="str">
        <f t="shared" si="197"/>
        <v/>
      </c>
      <c r="CT1094" t="str">
        <f>IF(L1094="Y","tissue","")</f>
        <v/>
      </c>
      <c r="CU1094" t="str">
        <f>IF(L1094="Y","in collection","")</f>
        <v/>
      </c>
      <c r="CV1094" t="str">
        <f>IF(L1094="Y","dessicated","")</f>
        <v/>
      </c>
    </row>
    <row r="1095" spans="1:100" ht="16.5" x14ac:dyDescent="0.3">
      <c r="A1095" s="7"/>
      <c r="B1095" s="19"/>
      <c r="C1095" s="19"/>
      <c r="D1095" s="19"/>
      <c r="E1095" s="19"/>
      <c r="F1095" s="19"/>
      <c r="G1095" s="10"/>
      <c r="H1095" s="14"/>
      <c r="I1095" s="19"/>
      <c r="J1095" s="19"/>
      <c r="K1095" s="10"/>
      <c r="L1095" s="19"/>
      <c r="M1095" s="19"/>
      <c r="N1095" s="19"/>
      <c r="O1095" s="19"/>
      <c r="P1095" s="19"/>
      <c r="Q1095" s="24"/>
      <c r="R1095" s="14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  <c r="AK1095" s="29"/>
      <c r="AL1095" s="29"/>
      <c r="AM1095" s="7"/>
      <c r="AN1095" s="7"/>
      <c r="AO1095" s="7"/>
      <c r="AP1095" s="19"/>
      <c r="AQ1095" s="19"/>
      <c r="AR1095" s="19"/>
      <c r="AS1095" s="14"/>
      <c r="AT1095" s="19"/>
      <c r="AU1095" s="19"/>
      <c r="AV1095" s="19"/>
      <c r="AW1095" s="14"/>
      <c r="AX1095" s="19"/>
      <c r="AY1095" s="19"/>
      <c r="AZ1095" s="19"/>
      <c r="BA1095" s="19"/>
      <c r="BB1095" s="19"/>
      <c r="BC1095" s="19"/>
      <c r="BD1095" s="19"/>
      <c r="BE1095" s="19"/>
      <c r="BF1095" s="14"/>
      <c r="BG1095" s="35" t="str">
        <f>IF(BB1095&lt;&gt;"","&lt;a href='https://www.inaturalist.org/observations/"&amp;BB1095&amp;" 'target='_blank' style='color: blue'&gt;iNaturalist Record: "&amp;BB1095&amp;"&lt;/a&gt; ","")</f>
        <v/>
      </c>
      <c r="BH1095" s="36" t="str">
        <f>IF(AT1095&lt;&gt;"",AT1095&amp;". ","")</f>
        <v/>
      </c>
      <c r="BI1095" s="36" t="str">
        <f>IF(AV1095&lt;&gt;"","Land use/disturbance history: "&amp;AV1095&amp;". ","")</f>
        <v/>
      </c>
      <c r="BJ1095" s="36" t="str">
        <f>IF(AW1095&lt;&gt;"","Slope in degrees: "&amp;AW1095&amp;". ","")</f>
        <v/>
      </c>
      <c r="BK1095" s="36" t="str">
        <f>IF(AX1095&lt;&gt;"","Slope aspect: "&amp;AX1095&amp;". ","")</f>
        <v/>
      </c>
      <c r="BL1095" s="36" t="str">
        <f>IF(AY1095&lt;&gt;"","Soil description: "&amp;AY1095&amp;". ","")</f>
        <v/>
      </c>
      <c r="BM1095" s="36" t="str">
        <f>IF(BA1095&lt;&gt;"","Terrain: "&amp;BA1095&amp;". ","")</f>
        <v/>
      </c>
      <c r="BN1095" s="36" t="str">
        <f t="shared" si="187"/>
        <v/>
      </c>
      <c r="BO1095" t="str">
        <f t="shared" si="188"/>
        <v/>
      </c>
      <c r="BP1095" t="str">
        <f>IF(BD1095&lt;&gt;"","Permit: "&amp;BD1095,"")</f>
        <v/>
      </c>
      <c r="BQ1095" s="41" t="str">
        <f>IF(AA1095="Abundant","Estimated frequency within viewshed: Abundant (&gt;500).",IF(AA1095="Common","Estimated frequency within viewshed: Common (101-500).",IF(AA1095="Frequent","Estimated frequency within viewshed: Frequent (11-100).",IF(AA1095="Occasional","Estimated frequency within viewshed: Occasional (6-10).",IF(AA1095="Rare","Estimated frequency within viewshed: Rare (1-5).","")))))</f>
        <v/>
      </c>
      <c r="BR1095" s="41" t="str">
        <f>IF(B1095&lt;&gt;"",B1095&amp;". ","")</f>
        <v/>
      </c>
      <c r="BS1095" s="41" t="str">
        <f>IF(M1095="Same individual","Tissue sample collected.",IF(M1095="Same population","Tissue sample collected from another individual in the same population.",""))</f>
        <v/>
      </c>
      <c r="BT1095" s="41" t="str">
        <f>IF(R1095&lt;&gt;"","Seed sample collected from "&amp;R1095&amp;" plants within the same population.","")</f>
        <v/>
      </c>
      <c r="BU1095" s="41" t="str">
        <f>IF(AB1095&lt;&gt;"",AB1095&amp;". ","")</f>
        <v/>
      </c>
      <c r="BV1095" s="41" t="str">
        <f>IF(AE1095&lt;&gt;"","Landowner: "&amp;AE1095&amp;".","")</f>
        <v/>
      </c>
      <c r="BW1095" s="41" t="str">
        <f>IF(AF1095&lt;&gt;"","Element Occurrence ID: "&amp;AF1095&amp;".","")</f>
        <v/>
      </c>
      <c r="BX1095" s="41" t="str">
        <f t="shared" si="189"/>
        <v/>
      </c>
      <c r="BY1095" t="str">
        <f t="shared" si="190"/>
        <v/>
      </c>
      <c r="BZ1095" s="41" t="str">
        <f t="shared" si="191"/>
        <v/>
      </c>
      <c r="CA1095" t="str">
        <f t="shared" si="192"/>
        <v/>
      </c>
      <c r="CB1095" s="41" t="str">
        <f>IF(AU1095&lt;&gt;"","Area immediately surrounding specimen: "&amp;AU1095&amp;".","")</f>
        <v/>
      </c>
      <c r="CC1095" s="41" t="str">
        <f>IF(T1095&lt;&gt;"","Habit: "&amp;T1095&amp;".","")</f>
        <v/>
      </c>
      <c r="CD1095" s="41" t="str">
        <f>IF(U1095&lt;&gt;"","Life history habit: "&amp;U1095&amp;".","")</f>
        <v/>
      </c>
      <c r="CE1095" s="41" t="str">
        <f>IF(V1095&lt;&gt;"","Graminoid habit: "&amp;V1095&amp;".","")</f>
        <v/>
      </c>
      <c r="CF1095" s="41" t="str">
        <f>IF(W1095&lt;&gt;"","Flower color: "&amp;W1095&amp;".","")</f>
        <v/>
      </c>
      <c r="CG1095" s="41" t="str">
        <f>IF(X1095&lt;&gt;"","Height in centimeters: "&amp;X1095&amp;".","")</f>
        <v/>
      </c>
      <c r="CH1095" s="41" t="str">
        <f>IF(Y1095&lt;&gt;"",Y1095&amp;".","")</f>
        <v/>
      </c>
      <c r="CI1095" s="41" t="str">
        <f t="shared" si="193"/>
        <v/>
      </c>
      <c r="CJ1095" t="str">
        <f t="shared" si="194"/>
        <v/>
      </c>
      <c r="CK1095" s="41" t="str">
        <f>IF(T1095&lt;&gt;"","''habit'':"&amp;"''"&amp;T1095&amp;"'',","")</f>
        <v/>
      </c>
      <c r="CL1095" s="41" t="str">
        <f>IF(U1095&lt;&gt;"","''life cycle habit'':"&amp;"''"&amp;U1095&amp;"'',","")</f>
        <v/>
      </c>
      <c r="CM1095" s="41" t="str">
        <f>IF(V1095&lt;&gt;"","''graminoidHabit'':"&amp;"''"&amp;V1095&amp;"'',","")</f>
        <v/>
      </c>
      <c r="CN1095" s="41" t="str">
        <f>IF(W1095&lt;&gt;"","''flower color'':"&amp;"''"&amp;W1095&amp;"'',","")</f>
        <v/>
      </c>
      <c r="CO1095" s="41" t="str">
        <f>IF(X1095&lt;&gt;"","''heightInCentimeters'':"&amp;X1095&amp;",","")</f>
        <v/>
      </c>
      <c r="CP1095" s="41" t="str">
        <f>IF(Y1095&lt;&gt;"",Y1095,"")</f>
        <v/>
      </c>
      <c r="CQ1095" s="41" t="str">
        <f t="shared" si="195"/>
        <v/>
      </c>
      <c r="CR1095" s="42" t="str">
        <f t="shared" si="196"/>
        <v/>
      </c>
      <c r="CS1095" t="str">
        <f t="shared" si="197"/>
        <v/>
      </c>
      <c r="CT1095" t="str">
        <f>IF(L1095="Y","tissue","")</f>
        <v/>
      </c>
      <c r="CU1095" t="str">
        <f>IF(L1095="Y","in collection","")</f>
        <v/>
      </c>
      <c r="CV1095" t="str">
        <f>IF(L1095="Y","dessicated","")</f>
        <v/>
      </c>
    </row>
    <row r="1096" spans="1:100" ht="16.5" x14ac:dyDescent="0.3">
      <c r="A1096" s="7"/>
      <c r="B1096" s="19"/>
      <c r="C1096" s="19"/>
      <c r="D1096" s="19"/>
      <c r="E1096" s="19"/>
      <c r="F1096" s="19"/>
      <c r="G1096" s="10"/>
      <c r="H1096" s="14"/>
      <c r="I1096" s="19"/>
      <c r="J1096" s="19"/>
      <c r="K1096" s="10"/>
      <c r="L1096" s="19"/>
      <c r="M1096" s="19"/>
      <c r="N1096" s="19"/>
      <c r="O1096" s="19"/>
      <c r="P1096" s="19"/>
      <c r="Q1096" s="24"/>
      <c r="R1096" s="14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19"/>
      <c r="AH1096" s="19"/>
      <c r="AI1096" s="19"/>
      <c r="AJ1096" s="19"/>
      <c r="AK1096" s="29"/>
      <c r="AL1096" s="29"/>
      <c r="AM1096" s="7"/>
      <c r="AN1096" s="7"/>
      <c r="AO1096" s="7"/>
      <c r="AP1096" s="19"/>
      <c r="AQ1096" s="19"/>
      <c r="AR1096" s="19"/>
      <c r="AS1096" s="14"/>
      <c r="AT1096" s="19"/>
      <c r="AU1096" s="19"/>
      <c r="AV1096" s="19"/>
      <c r="AW1096" s="14"/>
      <c r="AX1096" s="19"/>
      <c r="AY1096" s="19"/>
      <c r="AZ1096" s="19"/>
      <c r="BA1096" s="19"/>
      <c r="BB1096" s="19"/>
      <c r="BC1096" s="19"/>
      <c r="BD1096" s="19"/>
      <c r="BE1096" s="19"/>
      <c r="BF1096" s="14"/>
      <c r="BG1096" s="35" t="str">
        <f>IF(BB1096&lt;&gt;"","&lt;a href='https://www.inaturalist.org/observations/"&amp;BB1096&amp;" 'target='_blank' style='color: blue'&gt;iNaturalist Record: "&amp;BB1096&amp;"&lt;/a&gt; ","")</f>
        <v/>
      </c>
      <c r="BH1096" s="36" t="str">
        <f>IF(AT1096&lt;&gt;"",AT1096&amp;". ","")</f>
        <v/>
      </c>
      <c r="BI1096" s="36" t="str">
        <f>IF(AV1096&lt;&gt;"","Land use/disturbance history: "&amp;AV1096&amp;". ","")</f>
        <v/>
      </c>
      <c r="BJ1096" s="36" t="str">
        <f>IF(AW1096&lt;&gt;"","Slope in degrees: "&amp;AW1096&amp;". ","")</f>
        <v/>
      </c>
      <c r="BK1096" s="36" t="str">
        <f>IF(AX1096&lt;&gt;"","Slope aspect: "&amp;AX1096&amp;". ","")</f>
        <v/>
      </c>
      <c r="BL1096" s="36" t="str">
        <f>IF(AY1096&lt;&gt;"","Soil description: "&amp;AY1096&amp;". ","")</f>
        <v/>
      </c>
      <c r="BM1096" s="36" t="str">
        <f>IF(BA1096&lt;&gt;"","Terrain: "&amp;BA1096&amp;". ","")</f>
        <v/>
      </c>
      <c r="BN1096" s="36" t="str">
        <f t="shared" si="187"/>
        <v/>
      </c>
      <c r="BO1096" t="str">
        <f t="shared" si="188"/>
        <v/>
      </c>
      <c r="BP1096" t="str">
        <f>IF(BD1096&lt;&gt;"","Permit: "&amp;BD1096,"")</f>
        <v/>
      </c>
      <c r="BQ1096" s="41" t="str">
        <f>IF(AA1096="Abundant","Estimated frequency within viewshed: Abundant (&gt;500).",IF(AA1096="Common","Estimated frequency within viewshed: Common (101-500).",IF(AA1096="Frequent","Estimated frequency within viewshed: Frequent (11-100).",IF(AA1096="Occasional","Estimated frequency within viewshed: Occasional (6-10).",IF(AA1096="Rare","Estimated frequency within viewshed: Rare (1-5).","")))))</f>
        <v/>
      </c>
      <c r="BR1096" s="41" t="str">
        <f>IF(B1096&lt;&gt;"",B1096&amp;". ","")</f>
        <v/>
      </c>
      <c r="BS1096" s="41" t="str">
        <f>IF(M1096="Same individual","Tissue sample collected.",IF(M1096="Same population","Tissue sample collected from another individual in the same population.",""))</f>
        <v/>
      </c>
      <c r="BT1096" s="41" t="str">
        <f>IF(R1096&lt;&gt;"","Seed sample collected from "&amp;R1096&amp;" plants within the same population.","")</f>
        <v/>
      </c>
      <c r="BU1096" s="41" t="str">
        <f>IF(AB1096&lt;&gt;"",AB1096&amp;". ","")</f>
        <v/>
      </c>
      <c r="BV1096" s="41" t="str">
        <f>IF(AE1096&lt;&gt;"","Landowner: "&amp;AE1096&amp;".","")</f>
        <v/>
      </c>
      <c r="BW1096" s="41" t="str">
        <f>IF(AF1096&lt;&gt;"","Element Occurrence ID: "&amp;AF1096&amp;".","")</f>
        <v/>
      </c>
      <c r="BX1096" s="41" t="str">
        <f t="shared" si="189"/>
        <v/>
      </c>
      <c r="BY1096" t="str">
        <f t="shared" si="190"/>
        <v/>
      </c>
      <c r="BZ1096" s="41" t="str">
        <f t="shared" si="191"/>
        <v/>
      </c>
      <c r="CA1096" t="str">
        <f t="shared" si="192"/>
        <v/>
      </c>
      <c r="CB1096" s="41" t="str">
        <f>IF(AU1096&lt;&gt;"","Area immediately surrounding specimen: "&amp;AU1096&amp;".","")</f>
        <v/>
      </c>
      <c r="CC1096" s="41" t="str">
        <f>IF(T1096&lt;&gt;"","Habit: "&amp;T1096&amp;".","")</f>
        <v/>
      </c>
      <c r="CD1096" s="41" t="str">
        <f>IF(U1096&lt;&gt;"","Life history habit: "&amp;U1096&amp;".","")</f>
        <v/>
      </c>
      <c r="CE1096" s="41" t="str">
        <f>IF(V1096&lt;&gt;"","Graminoid habit: "&amp;V1096&amp;".","")</f>
        <v/>
      </c>
      <c r="CF1096" s="41" t="str">
        <f>IF(W1096&lt;&gt;"","Flower color: "&amp;W1096&amp;".","")</f>
        <v/>
      </c>
      <c r="CG1096" s="41" t="str">
        <f>IF(X1096&lt;&gt;"","Height in centimeters: "&amp;X1096&amp;".","")</f>
        <v/>
      </c>
      <c r="CH1096" s="41" t="str">
        <f>IF(Y1096&lt;&gt;"",Y1096&amp;".","")</f>
        <v/>
      </c>
      <c r="CI1096" s="41" t="str">
        <f t="shared" si="193"/>
        <v/>
      </c>
      <c r="CJ1096" t="str">
        <f t="shared" si="194"/>
        <v/>
      </c>
      <c r="CK1096" s="41" t="str">
        <f>IF(T1096&lt;&gt;"","''habit'':"&amp;"''"&amp;T1096&amp;"'',","")</f>
        <v/>
      </c>
      <c r="CL1096" s="41" t="str">
        <f>IF(U1096&lt;&gt;"","''life cycle habit'':"&amp;"''"&amp;U1096&amp;"'',","")</f>
        <v/>
      </c>
      <c r="CM1096" s="41" t="str">
        <f>IF(V1096&lt;&gt;"","''graminoidHabit'':"&amp;"''"&amp;V1096&amp;"'',","")</f>
        <v/>
      </c>
      <c r="CN1096" s="41" t="str">
        <f>IF(W1096&lt;&gt;"","''flower color'':"&amp;"''"&amp;W1096&amp;"'',","")</f>
        <v/>
      </c>
      <c r="CO1096" s="41" t="str">
        <f>IF(X1096&lt;&gt;"","''heightInCentimeters'':"&amp;X1096&amp;",","")</f>
        <v/>
      </c>
      <c r="CP1096" s="41" t="str">
        <f>IF(Y1096&lt;&gt;"",Y1096,"")</f>
        <v/>
      </c>
      <c r="CQ1096" s="41" t="str">
        <f t="shared" si="195"/>
        <v/>
      </c>
      <c r="CR1096" s="42" t="str">
        <f t="shared" si="196"/>
        <v/>
      </c>
      <c r="CS1096" t="str">
        <f t="shared" si="197"/>
        <v/>
      </c>
      <c r="CT1096" t="str">
        <f>IF(L1096="Y","tissue","")</f>
        <v/>
      </c>
      <c r="CU1096" t="str">
        <f>IF(L1096="Y","in collection","")</f>
        <v/>
      </c>
      <c r="CV1096" t="str">
        <f>IF(L1096="Y","dessicated","")</f>
        <v/>
      </c>
    </row>
    <row r="1097" spans="1:100" ht="16.5" x14ac:dyDescent="0.3">
      <c r="A1097" s="7"/>
      <c r="B1097" s="19"/>
      <c r="C1097" s="19"/>
      <c r="D1097" s="19"/>
      <c r="E1097" s="19"/>
      <c r="F1097" s="19"/>
      <c r="G1097" s="10"/>
      <c r="H1097" s="14"/>
      <c r="I1097" s="19"/>
      <c r="J1097" s="19"/>
      <c r="K1097" s="10"/>
      <c r="L1097" s="19"/>
      <c r="M1097" s="19"/>
      <c r="N1097" s="19"/>
      <c r="O1097" s="19"/>
      <c r="P1097" s="19"/>
      <c r="Q1097" s="24"/>
      <c r="R1097" s="14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19"/>
      <c r="AH1097" s="19"/>
      <c r="AI1097" s="19"/>
      <c r="AJ1097" s="19"/>
      <c r="AK1097" s="29"/>
      <c r="AL1097" s="29"/>
      <c r="AM1097" s="7"/>
      <c r="AN1097" s="7"/>
      <c r="AO1097" s="7"/>
      <c r="AP1097" s="19"/>
      <c r="AQ1097" s="19"/>
      <c r="AR1097" s="19"/>
      <c r="AS1097" s="14"/>
      <c r="AT1097" s="19"/>
      <c r="AU1097" s="19"/>
      <c r="AV1097" s="19"/>
      <c r="AW1097" s="14"/>
      <c r="AX1097" s="19"/>
      <c r="AY1097" s="19"/>
      <c r="AZ1097" s="19"/>
      <c r="BA1097" s="19"/>
      <c r="BB1097" s="19"/>
      <c r="BC1097" s="19"/>
      <c r="BD1097" s="19"/>
      <c r="BE1097" s="19"/>
      <c r="BF1097" s="14"/>
      <c r="BG1097" s="35" t="str">
        <f>IF(BB1097&lt;&gt;"","&lt;a href='https://www.inaturalist.org/observations/"&amp;BB1097&amp;" 'target='_blank' style='color: blue'&gt;iNaturalist Record: "&amp;BB1097&amp;"&lt;/a&gt; ","")</f>
        <v/>
      </c>
      <c r="BH1097" s="36" t="str">
        <f>IF(AT1097&lt;&gt;"",AT1097&amp;". ","")</f>
        <v/>
      </c>
      <c r="BI1097" s="36" t="str">
        <f>IF(AV1097&lt;&gt;"","Land use/disturbance history: "&amp;AV1097&amp;". ","")</f>
        <v/>
      </c>
      <c r="BJ1097" s="36" t="str">
        <f>IF(AW1097&lt;&gt;"","Slope in degrees: "&amp;AW1097&amp;". ","")</f>
        <v/>
      </c>
      <c r="BK1097" s="36" t="str">
        <f>IF(AX1097&lt;&gt;"","Slope aspect: "&amp;AX1097&amp;". ","")</f>
        <v/>
      </c>
      <c r="BL1097" s="36" t="str">
        <f>IF(AY1097&lt;&gt;"","Soil description: "&amp;AY1097&amp;". ","")</f>
        <v/>
      </c>
      <c r="BM1097" s="36" t="str">
        <f>IF(BA1097&lt;&gt;"","Terrain: "&amp;BA1097&amp;". ","")</f>
        <v/>
      </c>
      <c r="BN1097" s="36" t="str">
        <f t="shared" si="187"/>
        <v/>
      </c>
      <c r="BO1097" t="str">
        <f t="shared" si="188"/>
        <v/>
      </c>
      <c r="BP1097" t="str">
        <f>IF(BD1097&lt;&gt;"","Permit: "&amp;BD1097,"")</f>
        <v/>
      </c>
      <c r="BQ1097" s="41" t="str">
        <f>IF(AA1097="Abundant","Estimated frequency within viewshed: Abundant (&gt;500).",IF(AA1097="Common","Estimated frequency within viewshed: Common (101-500).",IF(AA1097="Frequent","Estimated frequency within viewshed: Frequent (11-100).",IF(AA1097="Occasional","Estimated frequency within viewshed: Occasional (6-10).",IF(AA1097="Rare","Estimated frequency within viewshed: Rare (1-5).","")))))</f>
        <v/>
      </c>
      <c r="BR1097" s="41" t="str">
        <f>IF(B1097&lt;&gt;"",B1097&amp;". ","")</f>
        <v/>
      </c>
      <c r="BS1097" s="41" t="str">
        <f>IF(M1097="Same individual","Tissue sample collected.",IF(M1097="Same population","Tissue sample collected from another individual in the same population.",""))</f>
        <v/>
      </c>
      <c r="BT1097" s="41" t="str">
        <f>IF(R1097&lt;&gt;"","Seed sample collected from "&amp;R1097&amp;" plants within the same population.","")</f>
        <v/>
      </c>
      <c r="BU1097" s="41" t="str">
        <f>IF(AB1097&lt;&gt;"",AB1097&amp;". ","")</f>
        <v/>
      </c>
      <c r="BV1097" s="41" t="str">
        <f>IF(AE1097&lt;&gt;"","Landowner: "&amp;AE1097&amp;".","")</f>
        <v/>
      </c>
      <c r="BW1097" s="41" t="str">
        <f>IF(AF1097&lt;&gt;"","Element Occurrence ID: "&amp;AF1097&amp;".","")</f>
        <v/>
      </c>
      <c r="BX1097" s="41" t="str">
        <f t="shared" si="189"/>
        <v/>
      </c>
      <c r="BY1097" t="str">
        <f t="shared" si="190"/>
        <v/>
      </c>
      <c r="BZ1097" s="41" t="str">
        <f t="shared" si="191"/>
        <v/>
      </c>
      <c r="CA1097" t="str">
        <f t="shared" si="192"/>
        <v/>
      </c>
      <c r="CB1097" s="41" t="str">
        <f>IF(AU1097&lt;&gt;"","Area immediately surrounding specimen: "&amp;AU1097&amp;".","")</f>
        <v/>
      </c>
      <c r="CC1097" s="41" t="str">
        <f>IF(T1097&lt;&gt;"","Habit: "&amp;T1097&amp;".","")</f>
        <v/>
      </c>
      <c r="CD1097" s="41" t="str">
        <f>IF(U1097&lt;&gt;"","Life history habit: "&amp;U1097&amp;".","")</f>
        <v/>
      </c>
      <c r="CE1097" s="41" t="str">
        <f>IF(V1097&lt;&gt;"","Graminoid habit: "&amp;V1097&amp;".","")</f>
        <v/>
      </c>
      <c r="CF1097" s="41" t="str">
        <f>IF(W1097&lt;&gt;"","Flower color: "&amp;W1097&amp;".","")</f>
        <v/>
      </c>
      <c r="CG1097" s="41" t="str">
        <f>IF(X1097&lt;&gt;"","Height in centimeters: "&amp;X1097&amp;".","")</f>
        <v/>
      </c>
      <c r="CH1097" s="41" t="str">
        <f>IF(Y1097&lt;&gt;"",Y1097&amp;".","")</f>
        <v/>
      </c>
      <c r="CI1097" s="41" t="str">
        <f t="shared" si="193"/>
        <v/>
      </c>
      <c r="CJ1097" t="str">
        <f t="shared" si="194"/>
        <v/>
      </c>
      <c r="CK1097" s="41" t="str">
        <f>IF(T1097&lt;&gt;"","''habit'':"&amp;"''"&amp;T1097&amp;"'',","")</f>
        <v/>
      </c>
      <c r="CL1097" s="41" t="str">
        <f>IF(U1097&lt;&gt;"","''life cycle habit'':"&amp;"''"&amp;U1097&amp;"'',","")</f>
        <v/>
      </c>
      <c r="CM1097" s="41" t="str">
        <f>IF(V1097&lt;&gt;"","''graminoidHabit'':"&amp;"''"&amp;V1097&amp;"'',","")</f>
        <v/>
      </c>
      <c r="CN1097" s="41" t="str">
        <f>IF(W1097&lt;&gt;"","''flower color'':"&amp;"''"&amp;W1097&amp;"'',","")</f>
        <v/>
      </c>
      <c r="CO1097" s="41" t="str">
        <f>IF(X1097&lt;&gt;"","''heightInCentimeters'':"&amp;X1097&amp;",","")</f>
        <v/>
      </c>
      <c r="CP1097" s="41" t="str">
        <f>IF(Y1097&lt;&gt;"",Y1097,"")</f>
        <v/>
      </c>
      <c r="CQ1097" s="41" t="str">
        <f t="shared" si="195"/>
        <v/>
      </c>
      <c r="CR1097" s="42" t="str">
        <f t="shared" si="196"/>
        <v/>
      </c>
      <c r="CS1097" t="str">
        <f t="shared" si="197"/>
        <v/>
      </c>
      <c r="CT1097" t="str">
        <f>IF(L1097="Y","tissue","")</f>
        <v/>
      </c>
      <c r="CU1097" t="str">
        <f>IF(L1097="Y","in collection","")</f>
        <v/>
      </c>
      <c r="CV1097" t="str">
        <f>IF(L1097="Y","dessicated","")</f>
        <v/>
      </c>
    </row>
    <row r="1098" spans="1:100" ht="16.5" x14ac:dyDescent="0.3">
      <c r="A1098" s="7"/>
      <c r="B1098" s="19"/>
      <c r="C1098" s="19"/>
      <c r="D1098" s="19"/>
      <c r="E1098" s="19"/>
      <c r="F1098" s="19"/>
      <c r="G1098" s="10"/>
      <c r="H1098" s="14"/>
      <c r="I1098" s="19"/>
      <c r="J1098" s="19"/>
      <c r="K1098" s="10"/>
      <c r="L1098" s="19"/>
      <c r="M1098" s="19"/>
      <c r="N1098" s="19"/>
      <c r="O1098" s="19"/>
      <c r="P1098" s="19"/>
      <c r="Q1098" s="24"/>
      <c r="R1098" s="14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19"/>
      <c r="AH1098" s="19"/>
      <c r="AI1098" s="19"/>
      <c r="AJ1098" s="19"/>
      <c r="AK1098" s="29"/>
      <c r="AL1098" s="29"/>
      <c r="AM1098" s="7"/>
      <c r="AN1098" s="7"/>
      <c r="AO1098" s="7"/>
      <c r="AP1098" s="19"/>
      <c r="AQ1098" s="19"/>
      <c r="AR1098" s="19"/>
      <c r="AS1098" s="14"/>
      <c r="AT1098" s="19"/>
      <c r="AU1098" s="19"/>
      <c r="AV1098" s="19"/>
      <c r="AW1098" s="14"/>
      <c r="AX1098" s="19"/>
      <c r="AY1098" s="19"/>
      <c r="AZ1098" s="19"/>
      <c r="BA1098" s="19"/>
      <c r="BB1098" s="19"/>
      <c r="BC1098" s="19"/>
      <c r="BD1098" s="19"/>
      <c r="BE1098" s="19"/>
      <c r="BF1098" s="14"/>
      <c r="BG1098" s="35" t="str">
        <f>IF(BB1098&lt;&gt;"","&lt;a href='https://www.inaturalist.org/observations/"&amp;BB1098&amp;" 'target='_blank' style='color: blue'&gt;iNaturalist Record: "&amp;BB1098&amp;"&lt;/a&gt; ","")</f>
        <v/>
      </c>
      <c r="BH1098" s="36" t="str">
        <f>IF(AT1098&lt;&gt;"",AT1098&amp;". ","")</f>
        <v/>
      </c>
      <c r="BI1098" s="36" t="str">
        <f>IF(AV1098&lt;&gt;"","Land use/disturbance history: "&amp;AV1098&amp;". ","")</f>
        <v/>
      </c>
      <c r="BJ1098" s="36" t="str">
        <f>IF(AW1098&lt;&gt;"","Slope in degrees: "&amp;AW1098&amp;". ","")</f>
        <v/>
      </c>
      <c r="BK1098" s="36" t="str">
        <f>IF(AX1098&lt;&gt;"","Slope aspect: "&amp;AX1098&amp;". ","")</f>
        <v/>
      </c>
      <c r="BL1098" s="36" t="str">
        <f>IF(AY1098&lt;&gt;"","Soil description: "&amp;AY1098&amp;". ","")</f>
        <v/>
      </c>
      <c r="BM1098" s="36" t="str">
        <f>IF(BA1098&lt;&gt;"","Terrain: "&amp;BA1098&amp;". ","")</f>
        <v/>
      </c>
      <c r="BN1098" s="36" t="str">
        <f t="shared" si="187"/>
        <v/>
      </c>
      <c r="BO1098" t="str">
        <f t="shared" si="188"/>
        <v/>
      </c>
      <c r="BP1098" t="str">
        <f>IF(BD1098&lt;&gt;"","Permit: "&amp;BD1098,"")</f>
        <v/>
      </c>
      <c r="BQ1098" s="41" t="str">
        <f>IF(AA1098="Abundant","Estimated frequency within viewshed: Abundant (&gt;500).",IF(AA1098="Common","Estimated frequency within viewshed: Common (101-500).",IF(AA1098="Frequent","Estimated frequency within viewshed: Frequent (11-100).",IF(AA1098="Occasional","Estimated frequency within viewshed: Occasional (6-10).",IF(AA1098="Rare","Estimated frequency within viewshed: Rare (1-5).","")))))</f>
        <v/>
      </c>
      <c r="BR1098" s="41" t="str">
        <f>IF(B1098&lt;&gt;"",B1098&amp;". ","")</f>
        <v/>
      </c>
      <c r="BS1098" s="41" t="str">
        <f>IF(M1098="Same individual","Tissue sample collected.",IF(M1098="Same population","Tissue sample collected from another individual in the same population.",""))</f>
        <v/>
      </c>
      <c r="BT1098" s="41" t="str">
        <f>IF(R1098&lt;&gt;"","Seed sample collected from "&amp;R1098&amp;" plants within the same population.","")</f>
        <v/>
      </c>
      <c r="BU1098" s="41" t="str">
        <f>IF(AB1098&lt;&gt;"",AB1098&amp;". ","")</f>
        <v/>
      </c>
      <c r="BV1098" s="41" t="str">
        <f>IF(AE1098&lt;&gt;"","Landowner: "&amp;AE1098&amp;".","")</f>
        <v/>
      </c>
      <c r="BW1098" s="41" t="str">
        <f>IF(AF1098&lt;&gt;"","Element Occurrence ID: "&amp;AF1098&amp;".","")</f>
        <v/>
      </c>
      <c r="BX1098" s="41" t="str">
        <f t="shared" si="189"/>
        <v/>
      </c>
      <c r="BY1098" t="str">
        <f t="shared" si="190"/>
        <v/>
      </c>
      <c r="BZ1098" s="41" t="str">
        <f t="shared" si="191"/>
        <v/>
      </c>
      <c r="CA1098" t="str">
        <f t="shared" si="192"/>
        <v/>
      </c>
      <c r="CB1098" s="41" t="str">
        <f>IF(AU1098&lt;&gt;"","Area immediately surrounding specimen: "&amp;AU1098&amp;".","")</f>
        <v/>
      </c>
      <c r="CC1098" s="41" t="str">
        <f>IF(T1098&lt;&gt;"","Habit: "&amp;T1098&amp;".","")</f>
        <v/>
      </c>
      <c r="CD1098" s="41" t="str">
        <f>IF(U1098&lt;&gt;"","Life history habit: "&amp;U1098&amp;".","")</f>
        <v/>
      </c>
      <c r="CE1098" s="41" t="str">
        <f>IF(V1098&lt;&gt;"","Graminoid habit: "&amp;V1098&amp;".","")</f>
        <v/>
      </c>
      <c r="CF1098" s="41" t="str">
        <f>IF(W1098&lt;&gt;"","Flower color: "&amp;W1098&amp;".","")</f>
        <v/>
      </c>
      <c r="CG1098" s="41" t="str">
        <f>IF(X1098&lt;&gt;"","Height in centimeters: "&amp;X1098&amp;".","")</f>
        <v/>
      </c>
      <c r="CH1098" s="41" t="str">
        <f>IF(Y1098&lt;&gt;"",Y1098&amp;".","")</f>
        <v/>
      </c>
      <c r="CI1098" s="41" t="str">
        <f t="shared" si="193"/>
        <v/>
      </c>
      <c r="CJ1098" t="str">
        <f t="shared" si="194"/>
        <v/>
      </c>
      <c r="CK1098" s="41" t="str">
        <f>IF(T1098&lt;&gt;"","''habit'':"&amp;"''"&amp;T1098&amp;"'',","")</f>
        <v/>
      </c>
      <c r="CL1098" s="41" t="str">
        <f>IF(U1098&lt;&gt;"","''life cycle habit'':"&amp;"''"&amp;U1098&amp;"'',","")</f>
        <v/>
      </c>
      <c r="CM1098" s="41" t="str">
        <f>IF(V1098&lt;&gt;"","''graminoidHabit'':"&amp;"''"&amp;V1098&amp;"'',","")</f>
        <v/>
      </c>
      <c r="CN1098" s="41" t="str">
        <f>IF(W1098&lt;&gt;"","''flower color'':"&amp;"''"&amp;W1098&amp;"'',","")</f>
        <v/>
      </c>
      <c r="CO1098" s="41" t="str">
        <f>IF(X1098&lt;&gt;"","''heightInCentimeters'':"&amp;X1098&amp;",","")</f>
        <v/>
      </c>
      <c r="CP1098" s="41" t="str">
        <f>IF(Y1098&lt;&gt;"",Y1098,"")</f>
        <v/>
      </c>
      <c r="CQ1098" s="41" t="str">
        <f t="shared" si="195"/>
        <v/>
      </c>
      <c r="CR1098" s="42" t="str">
        <f t="shared" si="196"/>
        <v/>
      </c>
      <c r="CS1098" t="str">
        <f t="shared" si="197"/>
        <v/>
      </c>
      <c r="CT1098" t="str">
        <f>IF(L1098="Y","tissue","")</f>
        <v/>
      </c>
      <c r="CU1098" t="str">
        <f>IF(L1098="Y","in collection","")</f>
        <v/>
      </c>
      <c r="CV1098" t="str">
        <f>IF(L1098="Y","dessicated","")</f>
        <v/>
      </c>
    </row>
    <row r="1099" spans="1:100" ht="16.5" x14ac:dyDescent="0.3">
      <c r="A1099" s="7"/>
      <c r="B1099" s="19"/>
      <c r="C1099" s="19"/>
      <c r="D1099" s="19"/>
      <c r="E1099" s="19"/>
      <c r="F1099" s="19"/>
      <c r="G1099" s="10"/>
      <c r="H1099" s="14"/>
      <c r="I1099" s="19"/>
      <c r="J1099" s="19"/>
      <c r="K1099" s="10"/>
      <c r="L1099" s="19"/>
      <c r="M1099" s="19"/>
      <c r="N1099" s="19"/>
      <c r="O1099" s="19"/>
      <c r="P1099" s="19"/>
      <c r="Q1099" s="24"/>
      <c r="R1099" s="14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  <c r="AK1099" s="29"/>
      <c r="AL1099" s="29"/>
      <c r="AM1099" s="7"/>
      <c r="AN1099" s="7"/>
      <c r="AO1099" s="7"/>
      <c r="AP1099" s="19"/>
      <c r="AQ1099" s="19"/>
      <c r="AR1099" s="19"/>
      <c r="AS1099" s="14"/>
      <c r="AT1099" s="19"/>
      <c r="AU1099" s="19"/>
      <c r="AV1099" s="19"/>
      <c r="AW1099" s="14"/>
      <c r="AX1099" s="19"/>
      <c r="AY1099" s="19"/>
      <c r="AZ1099" s="19"/>
      <c r="BA1099" s="19"/>
      <c r="BB1099" s="19"/>
      <c r="BC1099" s="19"/>
      <c r="BD1099" s="19"/>
      <c r="BE1099" s="19"/>
      <c r="BF1099" s="14"/>
      <c r="BG1099" s="35" t="str">
        <f>IF(BB1099&lt;&gt;"","&lt;a href='https://www.inaturalist.org/observations/"&amp;BB1099&amp;" 'target='_blank' style='color: blue'&gt;iNaturalist Record: "&amp;BB1099&amp;"&lt;/a&gt; ","")</f>
        <v/>
      </c>
      <c r="BH1099" s="36" t="str">
        <f>IF(AT1099&lt;&gt;"",AT1099&amp;". ","")</f>
        <v/>
      </c>
      <c r="BI1099" s="36" t="str">
        <f>IF(AV1099&lt;&gt;"","Land use/disturbance history: "&amp;AV1099&amp;". ","")</f>
        <v/>
      </c>
      <c r="BJ1099" s="36" t="str">
        <f>IF(AW1099&lt;&gt;"","Slope in degrees: "&amp;AW1099&amp;". ","")</f>
        <v/>
      </c>
      <c r="BK1099" s="36" t="str">
        <f>IF(AX1099&lt;&gt;"","Slope aspect: "&amp;AX1099&amp;". ","")</f>
        <v/>
      </c>
      <c r="BL1099" s="36" t="str">
        <f>IF(AY1099&lt;&gt;"","Soil description: "&amp;AY1099&amp;". ","")</f>
        <v/>
      </c>
      <c r="BM1099" s="36" t="str">
        <f>IF(BA1099&lt;&gt;"","Terrain: "&amp;BA1099&amp;". ","")</f>
        <v/>
      </c>
      <c r="BN1099" s="36" t="str">
        <f t="shared" si="187"/>
        <v/>
      </c>
      <c r="BO1099" t="str">
        <f t="shared" si="188"/>
        <v/>
      </c>
      <c r="BP1099" t="str">
        <f>IF(BD1099&lt;&gt;"","Permit: "&amp;BD1099,"")</f>
        <v/>
      </c>
      <c r="BQ1099" s="41" t="str">
        <f>IF(AA1099="Abundant","Estimated frequency within viewshed: Abundant (&gt;500).",IF(AA1099="Common","Estimated frequency within viewshed: Common (101-500).",IF(AA1099="Frequent","Estimated frequency within viewshed: Frequent (11-100).",IF(AA1099="Occasional","Estimated frequency within viewshed: Occasional (6-10).",IF(AA1099="Rare","Estimated frequency within viewshed: Rare (1-5).","")))))</f>
        <v/>
      </c>
      <c r="BR1099" s="41" t="str">
        <f>IF(B1099&lt;&gt;"",B1099&amp;". ","")</f>
        <v/>
      </c>
      <c r="BS1099" s="41" t="str">
        <f>IF(M1099="Same individual","Tissue sample collected.",IF(M1099="Same population","Tissue sample collected from another individual in the same population.",""))</f>
        <v/>
      </c>
      <c r="BT1099" s="41" t="str">
        <f>IF(R1099&lt;&gt;"","Seed sample collected from "&amp;R1099&amp;" plants within the same population.","")</f>
        <v/>
      </c>
      <c r="BU1099" s="41" t="str">
        <f>IF(AB1099&lt;&gt;"",AB1099&amp;". ","")</f>
        <v/>
      </c>
      <c r="BV1099" s="41" t="str">
        <f>IF(AE1099&lt;&gt;"","Landowner: "&amp;AE1099&amp;".","")</f>
        <v/>
      </c>
      <c r="BW1099" s="41" t="str">
        <f>IF(AF1099&lt;&gt;"","Element Occurrence ID: "&amp;AF1099&amp;".","")</f>
        <v/>
      </c>
      <c r="BX1099" s="41" t="str">
        <f t="shared" si="189"/>
        <v/>
      </c>
      <c r="BY1099" t="str">
        <f t="shared" si="190"/>
        <v/>
      </c>
      <c r="BZ1099" s="41" t="str">
        <f t="shared" si="191"/>
        <v/>
      </c>
      <c r="CA1099" t="str">
        <f t="shared" si="192"/>
        <v/>
      </c>
      <c r="CB1099" s="41" t="str">
        <f>IF(AU1099&lt;&gt;"","Area immediately surrounding specimen: "&amp;AU1099&amp;".","")</f>
        <v/>
      </c>
      <c r="CC1099" s="41" t="str">
        <f>IF(T1099&lt;&gt;"","Habit: "&amp;T1099&amp;".","")</f>
        <v/>
      </c>
      <c r="CD1099" s="41" t="str">
        <f>IF(U1099&lt;&gt;"","Life history habit: "&amp;U1099&amp;".","")</f>
        <v/>
      </c>
      <c r="CE1099" s="41" t="str">
        <f>IF(V1099&lt;&gt;"","Graminoid habit: "&amp;V1099&amp;".","")</f>
        <v/>
      </c>
      <c r="CF1099" s="41" t="str">
        <f>IF(W1099&lt;&gt;"","Flower color: "&amp;W1099&amp;".","")</f>
        <v/>
      </c>
      <c r="CG1099" s="41" t="str">
        <f>IF(X1099&lt;&gt;"","Height in centimeters: "&amp;X1099&amp;".","")</f>
        <v/>
      </c>
      <c r="CH1099" s="41" t="str">
        <f>IF(Y1099&lt;&gt;"",Y1099&amp;".","")</f>
        <v/>
      </c>
      <c r="CI1099" s="41" t="str">
        <f t="shared" si="193"/>
        <v/>
      </c>
      <c r="CJ1099" t="str">
        <f t="shared" si="194"/>
        <v/>
      </c>
      <c r="CK1099" s="41" t="str">
        <f>IF(T1099&lt;&gt;"","''habit'':"&amp;"''"&amp;T1099&amp;"'',","")</f>
        <v/>
      </c>
      <c r="CL1099" s="41" t="str">
        <f>IF(U1099&lt;&gt;"","''life cycle habit'':"&amp;"''"&amp;U1099&amp;"'',","")</f>
        <v/>
      </c>
      <c r="CM1099" s="41" t="str">
        <f>IF(V1099&lt;&gt;"","''graminoidHabit'':"&amp;"''"&amp;V1099&amp;"'',","")</f>
        <v/>
      </c>
      <c r="CN1099" s="41" t="str">
        <f>IF(W1099&lt;&gt;"","''flower color'':"&amp;"''"&amp;W1099&amp;"'',","")</f>
        <v/>
      </c>
      <c r="CO1099" s="41" t="str">
        <f>IF(X1099&lt;&gt;"","''heightInCentimeters'':"&amp;X1099&amp;",","")</f>
        <v/>
      </c>
      <c r="CP1099" s="41" t="str">
        <f>IF(Y1099&lt;&gt;"",Y1099,"")</f>
        <v/>
      </c>
      <c r="CQ1099" s="41" t="str">
        <f t="shared" si="195"/>
        <v/>
      </c>
      <c r="CR1099" s="42" t="str">
        <f t="shared" si="196"/>
        <v/>
      </c>
      <c r="CS1099" t="str">
        <f t="shared" si="197"/>
        <v/>
      </c>
      <c r="CT1099" t="str">
        <f>IF(L1099="Y","tissue","")</f>
        <v/>
      </c>
      <c r="CU1099" t="str">
        <f>IF(L1099="Y","in collection","")</f>
        <v/>
      </c>
      <c r="CV1099" t="str">
        <f>IF(L1099="Y","dessicated","")</f>
        <v/>
      </c>
    </row>
    <row r="1100" spans="1:100" ht="16.5" x14ac:dyDescent="0.3">
      <c r="A1100" s="7"/>
      <c r="B1100" s="19"/>
      <c r="C1100" s="19"/>
      <c r="D1100" s="19"/>
      <c r="E1100" s="19"/>
      <c r="F1100" s="19"/>
      <c r="G1100" s="10"/>
      <c r="H1100" s="14"/>
      <c r="I1100" s="19"/>
      <c r="J1100" s="19"/>
      <c r="K1100" s="10"/>
      <c r="L1100" s="19"/>
      <c r="M1100" s="19"/>
      <c r="N1100" s="19"/>
      <c r="O1100" s="19"/>
      <c r="P1100" s="19"/>
      <c r="Q1100" s="24"/>
      <c r="R1100" s="14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19"/>
      <c r="AH1100" s="19"/>
      <c r="AI1100" s="19"/>
      <c r="AJ1100" s="19"/>
      <c r="AK1100" s="29"/>
      <c r="AL1100" s="29"/>
      <c r="AM1100" s="7"/>
      <c r="AN1100" s="7"/>
      <c r="AO1100" s="7"/>
      <c r="AP1100" s="19"/>
      <c r="AQ1100" s="19"/>
      <c r="AR1100" s="19"/>
      <c r="AS1100" s="14"/>
      <c r="AT1100" s="19"/>
      <c r="AU1100" s="19"/>
      <c r="AV1100" s="19"/>
      <c r="AW1100" s="14"/>
      <c r="AX1100" s="19"/>
      <c r="AY1100" s="19"/>
      <c r="AZ1100" s="19"/>
      <c r="BA1100" s="19"/>
      <c r="BB1100" s="19"/>
      <c r="BC1100" s="19"/>
      <c r="BD1100" s="19"/>
      <c r="BE1100" s="19"/>
      <c r="BF1100" s="14"/>
      <c r="BG1100" s="35" t="str">
        <f>IF(BB1100&lt;&gt;"","&lt;a href='https://www.inaturalist.org/observations/"&amp;BB1100&amp;" 'target='_blank' style='color: blue'&gt;iNaturalist Record: "&amp;BB1100&amp;"&lt;/a&gt; ","")</f>
        <v/>
      </c>
      <c r="BH1100" s="36" t="str">
        <f>IF(AT1100&lt;&gt;"",AT1100&amp;". ","")</f>
        <v/>
      </c>
      <c r="BI1100" s="36" t="str">
        <f>IF(AV1100&lt;&gt;"","Land use/disturbance history: "&amp;AV1100&amp;". ","")</f>
        <v/>
      </c>
      <c r="BJ1100" s="36" t="str">
        <f>IF(AW1100&lt;&gt;"","Slope in degrees: "&amp;AW1100&amp;". ","")</f>
        <v/>
      </c>
      <c r="BK1100" s="36" t="str">
        <f>IF(AX1100&lt;&gt;"","Slope aspect: "&amp;AX1100&amp;". ","")</f>
        <v/>
      </c>
      <c r="BL1100" s="36" t="str">
        <f>IF(AY1100&lt;&gt;"","Soil description: "&amp;AY1100&amp;". ","")</f>
        <v/>
      </c>
      <c r="BM1100" s="36" t="str">
        <f>IF(BA1100&lt;&gt;"","Terrain: "&amp;BA1100&amp;". ","")</f>
        <v/>
      </c>
      <c r="BN1100" s="36" t="str">
        <f t="shared" si="187"/>
        <v/>
      </c>
      <c r="BO1100" t="str">
        <f t="shared" si="188"/>
        <v/>
      </c>
      <c r="BP1100" t="str">
        <f>IF(BD1100&lt;&gt;"","Permit: "&amp;BD1100,"")</f>
        <v/>
      </c>
      <c r="BQ1100" s="41" t="str">
        <f>IF(AA1100="Abundant","Estimated frequency within viewshed: Abundant (&gt;500).",IF(AA1100="Common","Estimated frequency within viewshed: Common (101-500).",IF(AA1100="Frequent","Estimated frequency within viewshed: Frequent (11-100).",IF(AA1100="Occasional","Estimated frequency within viewshed: Occasional (6-10).",IF(AA1100="Rare","Estimated frequency within viewshed: Rare (1-5).","")))))</f>
        <v/>
      </c>
      <c r="BR1100" s="41" t="str">
        <f>IF(B1100&lt;&gt;"",B1100&amp;". ","")</f>
        <v/>
      </c>
      <c r="BS1100" s="41" t="str">
        <f>IF(M1100="Same individual","Tissue sample collected.",IF(M1100="Same population","Tissue sample collected from another individual in the same population.",""))</f>
        <v/>
      </c>
      <c r="BT1100" s="41" t="str">
        <f>IF(R1100&lt;&gt;"","Seed sample collected from "&amp;R1100&amp;" plants within the same population.","")</f>
        <v/>
      </c>
      <c r="BU1100" s="41" t="str">
        <f>IF(AB1100&lt;&gt;"",AB1100&amp;". ","")</f>
        <v/>
      </c>
      <c r="BV1100" s="41" t="str">
        <f>IF(AE1100&lt;&gt;"","Landowner: "&amp;AE1100&amp;".","")</f>
        <v/>
      </c>
      <c r="BW1100" s="41" t="str">
        <f>IF(AF1100&lt;&gt;"","Element Occurrence ID: "&amp;AF1100&amp;".","")</f>
        <v/>
      </c>
      <c r="BX1100" s="41" t="str">
        <f t="shared" si="189"/>
        <v/>
      </c>
      <c r="BY1100" t="str">
        <f t="shared" si="190"/>
        <v/>
      </c>
      <c r="BZ1100" s="41" t="str">
        <f t="shared" si="191"/>
        <v/>
      </c>
      <c r="CA1100" t="str">
        <f t="shared" si="192"/>
        <v/>
      </c>
      <c r="CB1100" s="41" t="str">
        <f>IF(AU1100&lt;&gt;"","Area immediately surrounding specimen: "&amp;AU1100&amp;".","")</f>
        <v/>
      </c>
      <c r="CC1100" s="41" t="str">
        <f>IF(T1100&lt;&gt;"","Habit: "&amp;T1100&amp;".","")</f>
        <v/>
      </c>
      <c r="CD1100" s="41" t="str">
        <f>IF(U1100&lt;&gt;"","Life history habit: "&amp;U1100&amp;".","")</f>
        <v/>
      </c>
      <c r="CE1100" s="41" t="str">
        <f>IF(V1100&lt;&gt;"","Graminoid habit: "&amp;V1100&amp;".","")</f>
        <v/>
      </c>
      <c r="CF1100" s="41" t="str">
        <f>IF(W1100&lt;&gt;"","Flower color: "&amp;W1100&amp;".","")</f>
        <v/>
      </c>
      <c r="CG1100" s="41" t="str">
        <f>IF(X1100&lt;&gt;"","Height in centimeters: "&amp;X1100&amp;".","")</f>
        <v/>
      </c>
      <c r="CH1100" s="41" t="str">
        <f>IF(Y1100&lt;&gt;"",Y1100&amp;".","")</f>
        <v/>
      </c>
      <c r="CI1100" s="41" t="str">
        <f t="shared" si="193"/>
        <v/>
      </c>
      <c r="CJ1100" t="str">
        <f t="shared" si="194"/>
        <v/>
      </c>
      <c r="CK1100" s="41" t="str">
        <f>IF(T1100&lt;&gt;"","''habit'':"&amp;"''"&amp;T1100&amp;"'',","")</f>
        <v/>
      </c>
      <c r="CL1100" s="41" t="str">
        <f>IF(U1100&lt;&gt;"","''life cycle habit'':"&amp;"''"&amp;U1100&amp;"'',","")</f>
        <v/>
      </c>
      <c r="CM1100" s="41" t="str">
        <f>IF(V1100&lt;&gt;"","''graminoidHabit'':"&amp;"''"&amp;V1100&amp;"'',","")</f>
        <v/>
      </c>
      <c r="CN1100" s="41" t="str">
        <f>IF(W1100&lt;&gt;"","''flower color'':"&amp;"''"&amp;W1100&amp;"'',","")</f>
        <v/>
      </c>
      <c r="CO1100" s="41" t="str">
        <f>IF(X1100&lt;&gt;"","''heightInCentimeters'':"&amp;X1100&amp;",","")</f>
        <v/>
      </c>
      <c r="CP1100" s="41" t="str">
        <f>IF(Y1100&lt;&gt;"",Y1100,"")</f>
        <v/>
      </c>
      <c r="CQ1100" s="41" t="str">
        <f t="shared" si="195"/>
        <v/>
      </c>
      <c r="CR1100" s="42" t="str">
        <f t="shared" si="196"/>
        <v/>
      </c>
      <c r="CS1100" t="str">
        <f t="shared" si="197"/>
        <v/>
      </c>
      <c r="CT1100" t="str">
        <f>IF(L1100="Y","tissue","")</f>
        <v/>
      </c>
      <c r="CU1100" t="str">
        <f>IF(L1100="Y","in collection","")</f>
        <v/>
      </c>
      <c r="CV1100" t="str">
        <f>IF(L1100="Y","dessicated","")</f>
        <v/>
      </c>
    </row>
    <row r="1101" spans="1:100" ht="16.5" x14ac:dyDescent="0.3">
      <c r="A1101" s="7"/>
      <c r="B1101" s="19"/>
      <c r="C1101" s="19"/>
      <c r="D1101" s="19"/>
      <c r="E1101" s="19"/>
      <c r="F1101" s="19"/>
      <c r="G1101" s="10"/>
      <c r="H1101" s="14"/>
      <c r="I1101" s="19"/>
      <c r="J1101" s="19"/>
      <c r="K1101" s="10"/>
      <c r="L1101" s="19"/>
      <c r="M1101" s="19"/>
      <c r="N1101" s="19"/>
      <c r="O1101" s="19"/>
      <c r="P1101" s="19"/>
      <c r="Q1101" s="24"/>
      <c r="R1101" s="14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19"/>
      <c r="AH1101" s="19"/>
      <c r="AI1101" s="19"/>
      <c r="AJ1101" s="19"/>
      <c r="AK1101" s="29"/>
      <c r="AL1101" s="29"/>
      <c r="AM1101" s="7"/>
      <c r="AN1101" s="7"/>
      <c r="AO1101" s="7"/>
      <c r="AP1101" s="19"/>
      <c r="AQ1101" s="19"/>
      <c r="AR1101" s="19"/>
      <c r="AS1101" s="14"/>
      <c r="AT1101" s="19"/>
      <c r="AU1101" s="19"/>
      <c r="AV1101" s="19"/>
      <c r="AW1101" s="14"/>
      <c r="AX1101" s="19"/>
      <c r="AY1101" s="19"/>
      <c r="AZ1101" s="19"/>
      <c r="BA1101" s="19"/>
      <c r="BB1101" s="19"/>
      <c r="BC1101" s="19"/>
      <c r="BD1101" s="19"/>
      <c r="BE1101" s="19"/>
      <c r="BF1101" s="14"/>
      <c r="BG1101" s="35" t="str">
        <f>IF(BB1101&lt;&gt;"","&lt;a href='https://www.inaturalist.org/observations/"&amp;BB1101&amp;" 'target='_blank' style='color: blue'&gt;iNaturalist Record: "&amp;BB1101&amp;"&lt;/a&gt; ","")</f>
        <v/>
      </c>
      <c r="BH1101" s="36" t="str">
        <f>IF(AT1101&lt;&gt;"",AT1101&amp;". ","")</f>
        <v/>
      </c>
      <c r="BI1101" s="36" t="str">
        <f>IF(AV1101&lt;&gt;"","Land use/disturbance history: "&amp;AV1101&amp;". ","")</f>
        <v/>
      </c>
      <c r="BJ1101" s="36" t="str">
        <f>IF(AW1101&lt;&gt;"","Slope in degrees: "&amp;AW1101&amp;". ","")</f>
        <v/>
      </c>
      <c r="BK1101" s="36" t="str">
        <f>IF(AX1101&lt;&gt;"","Slope aspect: "&amp;AX1101&amp;". ","")</f>
        <v/>
      </c>
      <c r="BL1101" s="36" t="str">
        <f>IF(AY1101&lt;&gt;"","Soil description: "&amp;AY1101&amp;". ","")</f>
        <v/>
      </c>
      <c r="BM1101" s="36" t="str">
        <f>IF(BA1101&lt;&gt;"","Terrain: "&amp;BA1101&amp;". ","")</f>
        <v/>
      </c>
      <c r="BN1101" s="36" t="str">
        <f t="shared" si="187"/>
        <v/>
      </c>
      <c r="BO1101" t="str">
        <f t="shared" si="188"/>
        <v/>
      </c>
      <c r="BP1101" t="str">
        <f>IF(BD1101&lt;&gt;"","Permit: "&amp;BD1101,"")</f>
        <v/>
      </c>
      <c r="BQ1101" s="41" t="str">
        <f>IF(AA1101="Abundant","Estimated frequency within viewshed: Abundant (&gt;500).",IF(AA1101="Common","Estimated frequency within viewshed: Common (101-500).",IF(AA1101="Frequent","Estimated frequency within viewshed: Frequent (11-100).",IF(AA1101="Occasional","Estimated frequency within viewshed: Occasional (6-10).",IF(AA1101="Rare","Estimated frequency within viewshed: Rare (1-5).","")))))</f>
        <v/>
      </c>
      <c r="BR1101" s="41" t="str">
        <f>IF(B1101&lt;&gt;"",B1101&amp;". ","")</f>
        <v/>
      </c>
      <c r="BS1101" s="41" t="str">
        <f>IF(M1101="Same individual","Tissue sample collected.",IF(M1101="Same population","Tissue sample collected from another individual in the same population.",""))</f>
        <v/>
      </c>
      <c r="BT1101" s="41" t="str">
        <f>IF(R1101&lt;&gt;"","Seed sample collected from "&amp;R1101&amp;" plants within the same population.","")</f>
        <v/>
      </c>
      <c r="BU1101" s="41" t="str">
        <f>IF(AB1101&lt;&gt;"",AB1101&amp;". ","")</f>
        <v/>
      </c>
      <c r="BV1101" s="41" t="str">
        <f>IF(AE1101&lt;&gt;"","Landowner: "&amp;AE1101&amp;".","")</f>
        <v/>
      </c>
      <c r="BW1101" s="41" t="str">
        <f>IF(AF1101&lt;&gt;"","Element Occurrence ID: "&amp;AF1101&amp;".","")</f>
        <v/>
      </c>
      <c r="BX1101" s="41" t="str">
        <f t="shared" si="189"/>
        <v/>
      </c>
      <c r="BY1101" t="str">
        <f t="shared" si="190"/>
        <v/>
      </c>
      <c r="BZ1101" s="41" t="str">
        <f t="shared" si="191"/>
        <v/>
      </c>
      <c r="CA1101" t="str">
        <f t="shared" si="192"/>
        <v/>
      </c>
      <c r="CB1101" s="41" t="str">
        <f>IF(AU1101&lt;&gt;"","Area immediately surrounding specimen: "&amp;AU1101&amp;".","")</f>
        <v/>
      </c>
      <c r="CC1101" s="41" t="str">
        <f>IF(T1101&lt;&gt;"","Habit: "&amp;T1101&amp;".","")</f>
        <v/>
      </c>
      <c r="CD1101" s="41" t="str">
        <f>IF(U1101&lt;&gt;"","Life history habit: "&amp;U1101&amp;".","")</f>
        <v/>
      </c>
      <c r="CE1101" s="41" t="str">
        <f>IF(V1101&lt;&gt;"","Graminoid habit: "&amp;V1101&amp;".","")</f>
        <v/>
      </c>
      <c r="CF1101" s="41" t="str">
        <f>IF(W1101&lt;&gt;"","Flower color: "&amp;W1101&amp;".","")</f>
        <v/>
      </c>
      <c r="CG1101" s="41" t="str">
        <f>IF(X1101&lt;&gt;"","Height in centimeters: "&amp;X1101&amp;".","")</f>
        <v/>
      </c>
      <c r="CH1101" s="41" t="str">
        <f>IF(Y1101&lt;&gt;"",Y1101&amp;".","")</f>
        <v/>
      </c>
      <c r="CI1101" s="41" t="str">
        <f t="shared" si="193"/>
        <v/>
      </c>
      <c r="CJ1101" t="str">
        <f t="shared" si="194"/>
        <v/>
      </c>
      <c r="CK1101" s="41" t="str">
        <f>IF(T1101&lt;&gt;"","''habit'':"&amp;"''"&amp;T1101&amp;"'',","")</f>
        <v/>
      </c>
      <c r="CL1101" s="41" t="str">
        <f>IF(U1101&lt;&gt;"","''life cycle habit'':"&amp;"''"&amp;U1101&amp;"'',","")</f>
        <v/>
      </c>
      <c r="CM1101" s="41" t="str">
        <f>IF(V1101&lt;&gt;"","''graminoidHabit'':"&amp;"''"&amp;V1101&amp;"'',","")</f>
        <v/>
      </c>
      <c r="CN1101" s="41" t="str">
        <f>IF(W1101&lt;&gt;"","''flower color'':"&amp;"''"&amp;W1101&amp;"'',","")</f>
        <v/>
      </c>
      <c r="CO1101" s="41" t="str">
        <f>IF(X1101&lt;&gt;"","''heightInCentimeters'':"&amp;X1101&amp;",","")</f>
        <v/>
      </c>
      <c r="CP1101" s="41" t="str">
        <f>IF(Y1101&lt;&gt;"",Y1101,"")</f>
        <v/>
      </c>
      <c r="CQ1101" s="41" t="str">
        <f t="shared" si="195"/>
        <v/>
      </c>
      <c r="CR1101" s="42" t="str">
        <f t="shared" si="196"/>
        <v/>
      </c>
      <c r="CS1101" t="str">
        <f t="shared" si="197"/>
        <v/>
      </c>
      <c r="CT1101" t="str">
        <f>IF(L1101="Y","tissue","")</f>
        <v/>
      </c>
      <c r="CU1101" t="str">
        <f>IF(L1101="Y","in collection","")</f>
        <v/>
      </c>
      <c r="CV1101" t="str">
        <f>IF(L1101="Y","dessicated","")</f>
        <v/>
      </c>
    </row>
    <row r="1102" spans="1:100" ht="16.5" x14ac:dyDescent="0.3">
      <c r="A1102" s="7"/>
      <c r="B1102" s="19"/>
      <c r="C1102" s="19"/>
      <c r="D1102" s="19"/>
      <c r="E1102" s="19"/>
      <c r="F1102" s="19"/>
      <c r="G1102" s="10"/>
      <c r="H1102" s="14"/>
      <c r="I1102" s="19"/>
      <c r="J1102" s="19"/>
      <c r="K1102" s="10"/>
      <c r="L1102" s="19"/>
      <c r="M1102" s="19"/>
      <c r="N1102" s="19"/>
      <c r="O1102" s="19"/>
      <c r="P1102" s="19"/>
      <c r="Q1102" s="24"/>
      <c r="R1102" s="14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19"/>
      <c r="AH1102" s="19"/>
      <c r="AI1102" s="19"/>
      <c r="AJ1102" s="19"/>
      <c r="AK1102" s="29"/>
      <c r="AL1102" s="29"/>
      <c r="AM1102" s="7"/>
      <c r="AN1102" s="7"/>
      <c r="AO1102" s="7"/>
      <c r="AP1102" s="19"/>
      <c r="AQ1102" s="19"/>
      <c r="AR1102" s="19"/>
      <c r="AS1102" s="14"/>
      <c r="AT1102" s="19"/>
      <c r="AU1102" s="19"/>
      <c r="AV1102" s="19"/>
      <c r="AW1102" s="14"/>
      <c r="AX1102" s="19"/>
      <c r="AY1102" s="19"/>
      <c r="AZ1102" s="19"/>
      <c r="BA1102" s="19"/>
      <c r="BB1102" s="19"/>
      <c r="BC1102" s="19"/>
      <c r="BD1102" s="19"/>
      <c r="BE1102" s="19"/>
      <c r="BF1102" s="14"/>
      <c r="BG1102" s="35" t="str">
        <f>IF(BB1102&lt;&gt;"","&lt;a href='https://www.inaturalist.org/observations/"&amp;BB1102&amp;" 'target='_blank' style='color: blue'&gt;iNaturalist Record: "&amp;BB1102&amp;"&lt;/a&gt; ","")</f>
        <v/>
      </c>
      <c r="BH1102" s="36" t="str">
        <f>IF(AT1102&lt;&gt;"",AT1102&amp;". ","")</f>
        <v/>
      </c>
      <c r="BI1102" s="36" t="str">
        <f>IF(AV1102&lt;&gt;"","Land use/disturbance history: "&amp;AV1102&amp;". ","")</f>
        <v/>
      </c>
      <c r="BJ1102" s="36" t="str">
        <f>IF(AW1102&lt;&gt;"","Slope in degrees: "&amp;AW1102&amp;". ","")</f>
        <v/>
      </c>
      <c r="BK1102" s="36" t="str">
        <f>IF(AX1102&lt;&gt;"","Slope aspect: "&amp;AX1102&amp;". ","")</f>
        <v/>
      </c>
      <c r="BL1102" s="36" t="str">
        <f>IF(AY1102&lt;&gt;"","Soil description: "&amp;AY1102&amp;". ","")</f>
        <v/>
      </c>
      <c r="BM1102" s="36" t="str">
        <f>IF(BA1102&lt;&gt;"","Terrain: "&amp;BA1102&amp;". ","")</f>
        <v/>
      </c>
      <c r="BN1102" s="36" t="str">
        <f t="shared" si="187"/>
        <v/>
      </c>
      <c r="BO1102" t="str">
        <f t="shared" si="188"/>
        <v/>
      </c>
      <c r="BP1102" t="str">
        <f>IF(BD1102&lt;&gt;"","Permit: "&amp;BD1102,"")</f>
        <v/>
      </c>
      <c r="BQ1102" s="41" t="str">
        <f>IF(AA1102="Abundant","Estimated frequency within viewshed: Abundant (&gt;500).",IF(AA1102="Common","Estimated frequency within viewshed: Common (101-500).",IF(AA1102="Frequent","Estimated frequency within viewshed: Frequent (11-100).",IF(AA1102="Occasional","Estimated frequency within viewshed: Occasional (6-10).",IF(AA1102="Rare","Estimated frequency within viewshed: Rare (1-5).","")))))</f>
        <v/>
      </c>
      <c r="BR1102" s="41" t="str">
        <f>IF(B1102&lt;&gt;"",B1102&amp;". ","")</f>
        <v/>
      </c>
      <c r="BS1102" s="41" t="str">
        <f>IF(M1102="Same individual","Tissue sample collected.",IF(M1102="Same population","Tissue sample collected from another individual in the same population.",""))</f>
        <v/>
      </c>
      <c r="BT1102" s="41" t="str">
        <f>IF(R1102&lt;&gt;"","Seed sample collected from "&amp;R1102&amp;" plants within the same population.","")</f>
        <v/>
      </c>
      <c r="BU1102" s="41" t="str">
        <f>IF(AB1102&lt;&gt;"",AB1102&amp;". ","")</f>
        <v/>
      </c>
      <c r="BV1102" s="41" t="str">
        <f>IF(AE1102&lt;&gt;"","Landowner: "&amp;AE1102&amp;".","")</f>
        <v/>
      </c>
      <c r="BW1102" s="41" t="str">
        <f>IF(AF1102&lt;&gt;"","Element Occurrence ID: "&amp;AF1102&amp;".","")</f>
        <v/>
      </c>
      <c r="BX1102" s="41" t="str">
        <f t="shared" si="189"/>
        <v/>
      </c>
      <c r="BY1102" t="str">
        <f t="shared" si="190"/>
        <v/>
      </c>
      <c r="BZ1102" s="41" t="str">
        <f t="shared" si="191"/>
        <v/>
      </c>
      <c r="CA1102" t="str">
        <f t="shared" si="192"/>
        <v/>
      </c>
      <c r="CB1102" s="41" t="str">
        <f>IF(AU1102&lt;&gt;"","Area immediately surrounding specimen: "&amp;AU1102&amp;".","")</f>
        <v/>
      </c>
      <c r="CC1102" s="41" t="str">
        <f>IF(T1102&lt;&gt;"","Habit: "&amp;T1102&amp;".","")</f>
        <v/>
      </c>
      <c r="CD1102" s="41" t="str">
        <f>IF(U1102&lt;&gt;"","Life history habit: "&amp;U1102&amp;".","")</f>
        <v/>
      </c>
      <c r="CE1102" s="41" t="str">
        <f>IF(V1102&lt;&gt;"","Graminoid habit: "&amp;V1102&amp;".","")</f>
        <v/>
      </c>
      <c r="CF1102" s="41" t="str">
        <f>IF(W1102&lt;&gt;"","Flower color: "&amp;W1102&amp;".","")</f>
        <v/>
      </c>
      <c r="CG1102" s="41" t="str">
        <f>IF(X1102&lt;&gt;"","Height in centimeters: "&amp;X1102&amp;".","")</f>
        <v/>
      </c>
      <c r="CH1102" s="41" t="str">
        <f>IF(Y1102&lt;&gt;"",Y1102&amp;".","")</f>
        <v/>
      </c>
      <c r="CI1102" s="41" t="str">
        <f t="shared" si="193"/>
        <v/>
      </c>
      <c r="CJ1102" t="str">
        <f t="shared" si="194"/>
        <v/>
      </c>
      <c r="CK1102" s="41" t="str">
        <f>IF(T1102&lt;&gt;"","''habit'':"&amp;"''"&amp;T1102&amp;"'',","")</f>
        <v/>
      </c>
      <c r="CL1102" s="41" t="str">
        <f>IF(U1102&lt;&gt;"","''life cycle habit'':"&amp;"''"&amp;U1102&amp;"'',","")</f>
        <v/>
      </c>
      <c r="CM1102" s="41" t="str">
        <f>IF(V1102&lt;&gt;"","''graminoidHabit'':"&amp;"''"&amp;V1102&amp;"'',","")</f>
        <v/>
      </c>
      <c r="CN1102" s="41" t="str">
        <f>IF(W1102&lt;&gt;"","''flower color'':"&amp;"''"&amp;W1102&amp;"'',","")</f>
        <v/>
      </c>
      <c r="CO1102" s="41" t="str">
        <f>IF(X1102&lt;&gt;"","''heightInCentimeters'':"&amp;X1102&amp;",","")</f>
        <v/>
      </c>
      <c r="CP1102" s="41" t="str">
        <f>IF(Y1102&lt;&gt;"",Y1102,"")</f>
        <v/>
      </c>
      <c r="CQ1102" s="41" t="str">
        <f t="shared" si="195"/>
        <v/>
      </c>
      <c r="CR1102" s="42" t="str">
        <f t="shared" si="196"/>
        <v/>
      </c>
      <c r="CS1102" t="str">
        <f t="shared" si="197"/>
        <v/>
      </c>
      <c r="CT1102" t="str">
        <f>IF(L1102="Y","tissue","")</f>
        <v/>
      </c>
      <c r="CU1102" t="str">
        <f>IF(L1102="Y","in collection","")</f>
        <v/>
      </c>
      <c r="CV1102" t="str">
        <f>IF(L1102="Y","dessicated","")</f>
        <v/>
      </c>
    </row>
    <row r="1103" spans="1:100" ht="16.5" x14ac:dyDescent="0.3">
      <c r="A1103" s="7"/>
      <c r="B1103" s="19"/>
      <c r="C1103" s="19"/>
      <c r="D1103" s="19"/>
      <c r="E1103" s="19"/>
      <c r="F1103" s="19"/>
      <c r="G1103" s="10"/>
      <c r="H1103" s="14"/>
      <c r="I1103" s="19"/>
      <c r="J1103" s="19"/>
      <c r="K1103" s="10"/>
      <c r="L1103" s="19"/>
      <c r="M1103" s="19"/>
      <c r="N1103" s="19"/>
      <c r="O1103" s="19"/>
      <c r="P1103" s="19"/>
      <c r="Q1103" s="24"/>
      <c r="R1103" s="14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19"/>
      <c r="AH1103" s="19"/>
      <c r="AI1103" s="19"/>
      <c r="AJ1103" s="19"/>
      <c r="AK1103" s="29"/>
      <c r="AL1103" s="29"/>
      <c r="AM1103" s="7"/>
      <c r="AN1103" s="7"/>
      <c r="AO1103" s="7"/>
      <c r="AP1103" s="19"/>
      <c r="AQ1103" s="19"/>
      <c r="AR1103" s="19"/>
      <c r="AS1103" s="14"/>
      <c r="AT1103" s="19"/>
      <c r="AU1103" s="19"/>
      <c r="AV1103" s="19"/>
      <c r="AW1103" s="14"/>
      <c r="AX1103" s="19"/>
      <c r="AY1103" s="19"/>
      <c r="AZ1103" s="19"/>
      <c r="BA1103" s="19"/>
      <c r="BB1103" s="19"/>
      <c r="BC1103" s="19"/>
      <c r="BD1103" s="19"/>
      <c r="BE1103" s="19"/>
      <c r="BF1103" s="14"/>
      <c r="BG1103" s="35" t="str">
        <f>IF(BB1103&lt;&gt;"","&lt;a href='https://www.inaturalist.org/observations/"&amp;BB1103&amp;" 'target='_blank' style='color: blue'&gt;iNaturalist Record: "&amp;BB1103&amp;"&lt;/a&gt; ","")</f>
        <v/>
      </c>
      <c r="BH1103" s="36" t="str">
        <f>IF(AT1103&lt;&gt;"",AT1103&amp;". ","")</f>
        <v/>
      </c>
      <c r="BI1103" s="36" t="str">
        <f>IF(AV1103&lt;&gt;"","Land use/disturbance history: "&amp;AV1103&amp;". ","")</f>
        <v/>
      </c>
      <c r="BJ1103" s="36" t="str">
        <f>IF(AW1103&lt;&gt;"","Slope in degrees: "&amp;AW1103&amp;". ","")</f>
        <v/>
      </c>
      <c r="BK1103" s="36" t="str">
        <f>IF(AX1103&lt;&gt;"","Slope aspect: "&amp;AX1103&amp;". ","")</f>
        <v/>
      </c>
      <c r="BL1103" s="36" t="str">
        <f>IF(AY1103&lt;&gt;"","Soil description: "&amp;AY1103&amp;". ","")</f>
        <v/>
      </c>
      <c r="BM1103" s="36" t="str">
        <f>IF(BA1103&lt;&gt;"","Terrain: "&amp;BA1103&amp;". ","")</f>
        <v/>
      </c>
      <c r="BN1103" s="36" t="str">
        <f t="shared" si="187"/>
        <v/>
      </c>
      <c r="BO1103" t="str">
        <f t="shared" si="188"/>
        <v/>
      </c>
      <c r="BP1103" t="str">
        <f>IF(BD1103&lt;&gt;"","Permit: "&amp;BD1103,"")</f>
        <v/>
      </c>
      <c r="BQ1103" s="41" t="str">
        <f>IF(AA1103="Abundant","Estimated frequency within viewshed: Abundant (&gt;500).",IF(AA1103="Common","Estimated frequency within viewshed: Common (101-500).",IF(AA1103="Frequent","Estimated frequency within viewshed: Frequent (11-100).",IF(AA1103="Occasional","Estimated frequency within viewshed: Occasional (6-10).",IF(AA1103="Rare","Estimated frequency within viewshed: Rare (1-5).","")))))</f>
        <v/>
      </c>
      <c r="BR1103" s="41" t="str">
        <f>IF(B1103&lt;&gt;"",B1103&amp;". ","")</f>
        <v/>
      </c>
      <c r="BS1103" s="41" t="str">
        <f>IF(M1103="Same individual","Tissue sample collected.",IF(M1103="Same population","Tissue sample collected from another individual in the same population.",""))</f>
        <v/>
      </c>
      <c r="BT1103" s="41" t="str">
        <f>IF(R1103&lt;&gt;"","Seed sample collected from "&amp;R1103&amp;" plants within the same population.","")</f>
        <v/>
      </c>
      <c r="BU1103" s="41" t="str">
        <f>IF(AB1103&lt;&gt;"",AB1103&amp;". ","")</f>
        <v/>
      </c>
      <c r="BV1103" s="41" t="str">
        <f>IF(AE1103&lt;&gt;"","Landowner: "&amp;AE1103&amp;".","")</f>
        <v/>
      </c>
      <c r="BW1103" s="41" t="str">
        <f>IF(AF1103&lt;&gt;"","Element Occurrence ID: "&amp;AF1103&amp;".","")</f>
        <v/>
      </c>
      <c r="BX1103" s="41" t="str">
        <f t="shared" si="189"/>
        <v/>
      </c>
      <c r="BY1103" t="str">
        <f t="shared" si="190"/>
        <v/>
      </c>
      <c r="BZ1103" s="41" t="str">
        <f t="shared" si="191"/>
        <v/>
      </c>
      <c r="CA1103" t="str">
        <f t="shared" si="192"/>
        <v/>
      </c>
      <c r="CB1103" s="41" t="str">
        <f>IF(AU1103&lt;&gt;"","Area immediately surrounding specimen: "&amp;AU1103&amp;".","")</f>
        <v/>
      </c>
      <c r="CC1103" s="41" t="str">
        <f>IF(T1103&lt;&gt;"","Habit: "&amp;T1103&amp;".","")</f>
        <v/>
      </c>
      <c r="CD1103" s="41" t="str">
        <f>IF(U1103&lt;&gt;"","Life history habit: "&amp;U1103&amp;".","")</f>
        <v/>
      </c>
      <c r="CE1103" s="41" t="str">
        <f>IF(V1103&lt;&gt;"","Graminoid habit: "&amp;V1103&amp;".","")</f>
        <v/>
      </c>
      <c r="CF1103" s="41" t="str">
        <f>IF(W1103&lt;&gt;"","Flower color: "&amp;W1103&amp;".","")</f>
        <v/>
      </c>
      <c r="CG1103" s="41" t="str">
        <f>IF(X1103&lt;&gt;"","Height in centimeters: "&amp;X1103&amp;".","")</f>
        <v/>
      </c>
      <c r="CH1103" s="41" t="str">
        <f>IF(Y1103&lt;&gt;"",Y1103&amp;".","")</f>
        <v/>
      </c>
      <c r="CI1103" s="41" t="str">
        <f t="shared" si="193"/>
        <v/>
      </c>
      <c r="CJ1103" t="str">
        <f t="shared" si="194"/>
        <v/>
      </c>
      <c r="CK1103" s="41" t="str">
        <f>IF(T1103&lt;&gt;"","''habit'':"&amp;"''"&amp;T1103&amp;"'',","")</f>
        <v/>
      </c>
      <c r="CL1103" s="41" t="str">
        <f>IF(U1103&lt;&gt;"","''life cycle habit'':"&amp;"''"&amp;U1103&amp;"'',","")</f>
        <v/>
      </c>
      <c r="CM1103" s="41" t="str">
        <f>IF(V1103&lt;&gt;"","''graminoidHabit'':"&amp;"''"&amp;V1103&amp;"'',","")</f>
        <v/>
      </c>
      <c r="CN1103" s="41" t="str">
        <f>IF(W1103&lt;&gt;"","''flower color'':"&amp;"''"&amp;W1103&amp;"'',","")</f>
        <v/>
      </c>
      <c r="CO1103" s="41" t="str">
        <f>IF(X1103&lt;&gt;"","''heightInCentimeters'':"&amp;X1103&amp;",","")</f>
        <v/>
      </c>
      <c r="CP1103" s="41" t="str">
        <f>IF(Y1103&lt;&gt;"",Y1103,"")</f>
        <v/>
      </c>
      <c r="CQ1103" s="41" t="str">
        <f t="shared" si="195"/>
        <v/>
      </c>
      <c r="CR1103" s="42" t="str">
        <f t="shared" si="196"/>
        <v/>
      </c>
      <c r="CS1103" t="str">
        <f t="shared" si="197"/>
        <v/>
      </c>
      <c r="CT1103" t="str">
        <f>IF(L1103="Y","tissue","")</f>
        <v/>
      </c>
      <c r="CU1103" t="str">
        <f>IF(L1103="Y","in collection","")</f>
        <v/>
      </c>
      <c r="CV1103" t="str">
        <f>IF(L1103="Y","dessicated","")</f>
        <v/>
      </c>
    </row>
    <row r="1104" spans="1:100" ht="16.5" x14ac:dyDescent="0.3">
      <c r="A1104" s="7"/>
      <c r="B1104" s="19"/>
      <c r="C1104" s="19"/>
      <c r="D1104" s="19"/>
      <c r="E1104" s="19"/>
      <c r="F1104" s="19"/>
      <c r="G1104" s="10"/>
      <c r="H1104" s="14"/>
      <c r="I1104" s="19"/>
      <c r="J1104" s="19"/>
      <c r="K1104" s="10"/>
      <c r="L1104" s="19"/>
      <c r="M1104" s="19"/>
      <c r="N1104" s="19"/>
      <c r="O1104" s="19"/>
      <c r="P1104" s="19"/>
      <c r="Q1104" s="24"/>
      <c r="R1104" s="14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19"/>
      <c r="AH1104" s="19"/>
      <c r="AI1104" s="19"/>
      <c r="AJ1104" s="19"/>
      <c r="AK1104" s="29"/>
      <c r="AL1104" s="29"/>
      <c r="AM1104" s="7"/>
      <c r="AN1104" s="7"/>
      <c r="AO1104" s="7"/>
      <c r="AP1104" s="19"/>
      <c r="AQ1104" s="19"/>
      <c r="AR1104" s="19"/>
      <c r="AS1104" s="14"/>
      <c r="AT1104" s="19"/>
      <c r="AU1104" s="19"/>
      <c r="AV1104" s="19"/>
      <c r="AW1104" s="14"/>
      <c r="AX1104" s="19"/>
      <c r="AY1104" s="19"/>
      <c r="AZ1104" s="19"/>
      <c r="BA1104" s="19"/>
      <c r="BB1104" s="19"/>
      <c r="BC1104" s="19"/>
      <c r="BD1104" s="19"/>
      <c r="BE1104" s="19"/>
      <c r="BF1104" s="14"/>
      <c r="BG1104" s="35" t="str">
        <f>IF(BB1104&lt;&gt;"","&lt;a href='https://www.inaturalist.org/observations/"&amp;BB1104&amp;" 'target='_blank' style='color: blue'&gt;iNaturalist Record: "&amp;BB1104&amp;"&lt;/a&gt; ","")</f>
        <v/>
      </c>
      <c r="BH1104" s="36" t="str">
        <f>IF(AT1104&lt;&gt;"",AT1104&amp;". ","")</f>
        <v/>
      </c>
      <c r="BI1104" s="36" t="str">
        <f>IF(AV1104&lt;&gt;"","Land use/disturbance history: "&amp;AV1104&amp;". ","")</f>
        <v/>
      </c>
      <c r="BJ1104" s="36" t="str">
        <f>IF(AW1104&lt;&gt;"","Slope in degrees: "&amp;AW1104&amp;". ","")</f>
        <v/>
      </c>
      <c r="BK1104" s="36" t="str">
        <f>IF(AX1104&lt;&gt;"","Slope aspect: "&amp;AX1104&amp;". ","")</f>
        <v/>
      </c>
      <c r="BL1104" s="36" t="str">
        <f>IF(AY1104&lt;&gt;"","Soil description: "&amp;AY1104&amp;". ","")</f>
        <v/>
      </c>
      <c r="BM1104" s="36" t="str">
        <f>IF(BA1104&lt;&gt;"","Terrain: "&amp;BA1104&amp;". ","")</f>
        <v/>
      </c>
      <c r="BN1104" s="36" t="str">
        <f t="shared" si="187"/>
        <v/>
      </c>
      <c r="BO1104" t="str">
        <f t="shared" si="188"/>
        <v/>
      </c>
      <c r="BP1104" t="str">
        <f>IF(BD1104&lt;&gt;"","Permit: "&amp;BD1104,"")</f>
        <v/>
      </c>
      <c r="BQ1104" s="41" t="str">
        <f>IF(AA1104="Abundant","Estimated frequency within viewshed: Abundant (&gt;500).",IF(AA1104="Common","Estimated frequency within viewshed: Common (101-500).",IF(AA1104="Frequent","Estimated frequency within viewshed: Frequent (11-100).",IF(AA1104="Occasional","Estimated frequency within viewshed: Occasional (6-10).",IF(AA1104="Rare","Estimated frequency within viewshed: Rare (1-5).","")))))</f>
        <v/>
      </c>
      <c r="BR1104" s="41" t="str">
        <f>IF(B1104&lt;&gt;"",B1104&amp;". ","")</f>
        <v/>
      </c>
      <c r="BS1104" s="41" t="str">
        <f>IF(M1104="Same individual","Tissue sample collected.",IF(M1104="Same population","Tissue sample collected from another individual in the same population.",""))</f>
        <v/>
      </c>
      <c r="BT1104" s="41" t="str">
        <f>IF(R1104&lt;&gt;"","Seed sample collected from "&amp;R1104&amp;" plants within the same population.","")</f>
        <v/>
      </c>
      <c r="BU1104" s="41" t="str">
        <f>IF(AB1104&lt;&gt;"",AB1104&amp;". ","")</f>
        <v/>
      </c>
      <c r="BV1104" s="41" t="str">
        <f>IF(AE1104&lt;&gt;"","Landowner: "&amp;AE1104&amp;".","")</f>
        <v/>
      </c>
      <c r="BW1104" s="41" t="str">
        <f>IF(AF1104&lt;&gt;"","Element Occurrence ID: "&amp;AF1104&amp;".","")</f>
        <v/>
      </c>
      <c r="BX1104" s="41" t="str">
        <f t="shared" si="189"/>
        <v/>
      </c>
      <c r="BY1104" t="str">
        <f t="shared" si="190"/>
        <v/>
      </c>
      <c r="BZ1104" s="41" t="str">
        <f t="shared" si="191"/>
        <v/>
      </c>
      <c r="CA1104" t="str">
        <f t="shared" si="192"/>
        <v/>
      </c>
      <c r="CB1104" s="41" t="str">
        <f>IF(AU1104&lt;&gt;"","Area immediately surrounding specimen: "&amp;AU1104&amp;".","")</f>
        <v/>
      </c>
      <c r="CC1104" s="41" t="str">
        <f>IF(T1104&lt;&gt;"","Habit: "&amp;T1104&amp;".","")</f>
        <v/>
      </c>
      <c r="CD1104" s="41" t="str">
        <f>IF(U1104&lt;&gt;"","Life history habit: "&amp;U1104&amp;".","")</f>
        <v/>
      </c>
      <c r="CE1104" s="41" t="str">
        <f>IF(V1104&lt;&gt;"","Graminoid habit: "&amp;V1104&amp;".","")</f>
        <v/>
      </c>
      <c r="CF1104" s="41" t="str">
        <f>IF(W1104&lt;&gt;"","Flower color: "&amp;W1104&amp;".","")</f>
        <v/>
      </c>
      <c r="CG1104" s="41" t="str">
        <f>IF(X1104&lt;&gt;"","Height in centimeters: "&amp;X1104&amp;".","")</f>
        <v/>
      </c>
      <c r="CH1104" s="41" t="str">
        <f>IF(Y1104&lt;&gt;"",Y1104&amp;".","")</f>
        <v/>
      </c>
      <c r="CI1104" s="41" t="str">
        <f t="shared" si="193"/>
        <v/>
      </c>
      <c r="CJ1104" t="str">
        <f t="shared" si="194"/>
        <v/>
      </c>
      <c r="CK1104" s="41" t="str">
        <f>IF(T1104&lt;&gt;"","''habit'':"&amp;"''"&amp;T1104&amp;"'',","")</f>
        <v/>
      </c>
      <c r="CL1104" s="41" t="str">
        <f>IF(U1104&lt;&gt;"","''life cycle habit'':"&amp;"''"&amp;U1104&amp;"'',","")</f>
        <v/>
      </c>
      <c r="CM1104" s="41" t="str">
        <f>IF(V1104&lt;&gt;"","''graminoidHabit'':"&amp;"''"&amp;V1104&amp;"'',","")</f>
        <v/>
      </c>
      <c r="CN1104" s="41" t="str">
        <f>IF(W1104&lt;&gt;"","''flower color'':"&amp;"''"&amp;W1104&amp;"'',","")</f>
        <v/>
      </c>
      <c r="CO1104" s="41" t="str">
        <f>IF(X1104&lt;&gt;"","''heightInCentimeters'':"&amp;X1104&amp;",","")</f>
        <v/>
      </c>
      <c r="CP1104" s="41" t="str">
        <f>IF(Y1104&lt;&gt;"",Y1104,"")</f>
        <v/>
      </c>
      <c r="CQ1104" s="41" t="str">
        <f t="shared" si="195"/>
        <v/>
      </c>
      <c r="CR1104" s="42" t="str">
        <f t="shared" si="196"/>
        <v/>
      </c>
      <c r="CS1104" t="str">
        <f t="shared" si="197"/>
        <v/>
      </c>
      <c r="CT1104" t="str">
        <f>IF(L1104="Y","tissue","")</f>
        <v/>
      </c>
      <c r="CU1104" t="str">
        <f>IF(L1104="Y","in collection","")</f>
        <v/>
      </c>
      <c r="CV1104" t="str">
        <f>IF(L1104="Y","dessicated","")</f>
        <v/>
      </c>
    </row>
    <row r="1105" spans="1:100" ht="16.5" x14ac:dyDescent="0.3">
      <c r="A1105" s="7"/>
      <c r="B1105" s="19"/>
      <c r="C1105" s="19"/>
      <c r="D1105" s="19"/>
      <c r="E1105" s="19"/>
      <c r="F1105" s="19"/>
      <c r="G1105" s="10"/>
      <c r="H1105" s="14"/>
      <c r="I1105" s="19"/>
      <c r="J1105" s="19"/>
      <c r="K1105" s="10"/>
      <c r="L1105" s="19"/>
      <c r="M1105" s="19"/>
      <c r="N1105" s="19"/>
      <c r="O1105" s="19"/>
      <c r="P1105" s="19"/>
      <c r="Q1105" s="24"/>
      <c r="R1105" s="14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19"/>
      <c r="AH1105" s="19"/>
      <c r="AI1105" s="19"/>
      <c r="AJ1105" s="19"/>
      <c r="AK1105" s="29"/>
      <c r="AL1105" s="29"/>
      <c r="AM1105" s="7"/>
      <c r="AN1105" s="7"/>
      <c r="AO1105" s="7"/>
      <c r="AP1105" s="19"/>
      <c r="AQ1105" s="19"/>
      <c r="AR1105" s="19"/>
      <c r="AS1105" s="14"/>
      <c r="AT1105" s="19"/>
      <c r="AU1105" s="19"/>
      <c r="AV1105" s="19"/>
      <c r="AW1105" s="14"/>
      <c r="AX1105" s="19"/>
      <c r="AY1105" s="19"/>
      <c r="AZ1105" s="19"/>
      <c r="BA1105" s="19"/>
      <c r="BB1105" s="19"/>
      <c r="BC1105" s="19"/>
      <c r="BD1105" s="19"/>
      <c r="BE1105" s="19"/>
      <c r="BF1105" s="14"/>
      <c r="BG1105" s="35" t="str">
        <f>IF(BB1105&lt;&gt;"","&lt;a href='https://www.inaturalist.org/observations/"&amp;BB1105&amp;" 'target='_blank' style='color: blue'&gt;iNaturalist Record: "&amp;BB1105&amp;"&lt;/a&gt; ","")</f>
        <v/>
      </c>
      <c r="BH1105" s="36" t="str">
        <f>IF(AT1105&lt;&gt;"",AT1105&amp;". ","")</f>
        <v/>
      </c>
      <c r="BI1105" s="36" t="str">
        <f>IF(AV1105&lt;&gt;"","Land use/disturbance history: "&amp;AV1105&amp;". ","")</f>
        <v/>
      </c>
      <c r="BJ1105" s="36" t="str">
        <f>IF(AW1105&lt;&gt;"","Slope in degrees: "&amp;AW1105&amp;". ","")</f>
        <v/>
      </c>
      <c r="BK1105" s="36" t="str">
        <f>IF(AX1105&lt;&gt;"","Slope aspect: "&amp;AX1105&amp;". ","")</f>
        <v/>
      </c>
      <c r="BL1105" s="36" t="str">
        <f>IF(AY1105&lt;&gt;"","Soil description: "&amp;AY1105&amp;". ","")</f>
        <v/>
      </c>
      <c r="BM1105" s="36" t="str">
        <f>IF(BA1105&lt;&gt;"","Terrain: "&amp;BA1105&amp;". ","")</f>
        <v/>
      </c>
      <c r="BN1105" s="36" t="str">
        <f t="shared" si="187"/>
        <v/>
      </c>
      <c r="BO1105" t="str">
        <f t="shared" si="188"/>
        <v/>
      </c>
      <c r="BP1105" t="str">
        <f>IF(BD1105&lt;&gt;"","Permit: "&amp;BD1105,"")</f>
        <v/>
      </c>
      <c r="BQ1105" s="41" t="str">
        <f>IF(AA1105="Abundant","Estimated frequency within viewshed: Abundant (&gt;500).",IF(AA1105="Common","Estimated frequency within viewshed: Common (101-500).",IF(AA1105="Frequent","Estimated frequency within viewshed: Frequent (11-100).",IF(AA1105="Occasional","Estimated frequency within viewshed: Occasional (6-10).",IF(AA1105="Rare","Estimated frequency within viewshed: Rare (1-5).","")))))</f>
        <v/>
      </c>
      <c r="BR1105" s="41" t="str">
        <f>IF(B1105&lt;&gt;"",B1105&amp;". ","")</f>
        <v/>
      </c>
      <c r="BS1105" s="41" t="str">
        <f>IF(M1105="Same individual","Tissue sample collected.",IF(M1105="Same population","Tissue sample collected from another individual in the same population.",""))</f>
        <v/>
      </c>
      <c r="BT1105" s="41" t="str">
        <f>IF(R1105&lt;&gt;"","Seed sample collected from "&amp;R1105&amp;" plants within the same population.","")</f>
        <v/>
      </c>
      <c r="BU1105" s="41" t="str">
        <f>IF(AB1105&lt;&gt;"",AB1105&amp;". ","")</f>
        <v/>
      </c>
      <c r="BV1105" s="41" t="str">
        <f>IF(AE1105&lt;&gt;"","Landowner: "&amp;AE1105&amp;".","")</f>
        <v/>
      </c>
      <c r="BW1105" s="41" t="str">
        <f>IF(AF1105&lt;&gt;"","Element Occurrence ID: "&amp;AF1105&amp;".","")</f>
        <v/>
      </c>
      <c r="BX1105" s="41" t="str">
        <f t="shared" si="189"/>
        <v/>
      </c>
      <c r="BY1105" t="str">
        <f t="shared" si="190"/>
        <v/>
      </c>
      <c r="BZ1105" s="41" t="str">
        <f t="shared" si="191"/>
        <v/>
      </c>
      <c r="CA1105" t="str">
        <f t="shared" si="192"/>
        <v/>
      </c>
      <c r="CB1105" s="41" t="str">
        <f>IF(AU1105&lt;&gt;"","Area immediately surrounding specimen: "&amp;AU1105&amp;".","")</f>
        <v/>
      </c>
      <c r="CC1105" s="41" t="str">
        <f>IF(T1105&lt;&gt;"","Habit: "&amp;T1105&amp;".","")</f>
        <v/>
      </c>
      <c r="CD1105" s="41" t="str">
        <f>IF(U1105&lt;&gt;"","Life history habit: "&amp;U1105&amp;".","")</f>
        <v/>
      </c>
      <c r="CE1105" s="41" t="str">
        <f>IF(V1105&lt;&gt;"","Graminoid habit: "&amp;V1105&amp;".","")</f>
        <v/>
      </c>
      <c r="CF1105" s="41" t="str">
        <f>IF(W1105&lt;&gt;"","Flower color: "&amp;W1105&amp;".","")</f>
        <v/>
      </c>
      <c r="CG1105" s="41" t="str">
        <f>IF(X1105&lt;&gt;"","Height in centimeters: "&amp;X1105&amp;".","")</f>
        <v/>
      </c>
      <c r="CH1105" s="41" t="str">
        <f>IF(Y1105&lt;&gt;"",Y1105&amp;".","")</f>
        <v/>
      </c>
      <c r="CI1105" s="41" t="str">
        <f t="shared" si="193"/>
        <v/>
      </c>
      <c r="CJ1105" t="str">
        <f t="shared" si="194"/>
        <v/>
      </c>
      <c r="CK1105" s="41" t="str">
        <f>IF(T1105&lt;&gt;"","''habit'':"&amp;"''"&amp;T1105&amp;"'',","")</f>
        <v/>
      </c>
      <c r="CL1105" s="41" t="str">
        <f>IF(U1105&lt;&gt;"","''life cycle habit'':"&amp;"''"&amp;U1105&amp;"'',","")</f>
        <v/>
      </c>
      <c r="CM1105" s="41" t="str">
        <f>IF(V1105&lt;&gt;"","''graminoidHabit'':"&amp;"''"&amp;V1105&amp;"'',","")</f>
        <v/>
      </c>
      <c r="CN1105" s="41" t="str">
        <f>IF(W1105&lt;&gt;"","''flower color'':"&amp;"''"&amp;W1105&amp;"'',","")</f>
        <v/>
      </c>
      <c r="CO1105" s="41" t="str">
        <f>IF(X1105&lt;&gt;"","''heightInCentimeters'':"&amp;X1105&amp;",","")</f>
        <v/>
      </c>
      <c r="CP1105" s="41" t="str">
        <f>IF(Y1105&lt;&gt;"",Y1105,"")</f>
        <v/>
      </c>
      <c r="CQ1105" s="41" t="str">
        <f t="shared" si="195"/>
        <v/>
      </c>
      <c r="CR1105" s="42" t="str">
        <f t="shared" si="196"/>
        <v/>
      </c>
      <c r="CS1105" t="str">
        <f t="shared" si="197"/>
        <v/>
      </c>
      <c r="CT1105" t="str">
        <f>IF(L1105="Y","tissue","")</f>
        <v/>
      </c>
      <c r="CU1105" t="str">
        <f>IF(L1105="Y","in collection","")</f>
        <v/>
      </c>
      <c r="CV1105" t="str">
        <f>IF(L1105="Y","dessicated","")</f>
        <v/>
      </c>
    </row>
    <row r="1106" spans="1:100" ht="16.5" x14ac:dyDescent="0.3">
      <c r="A1106" s="7"/>
      <c r="B1106" s="19"/>
      <c r="C1106" s="19"/>
      <c r="D1106" s="19"/>
      <c r="E1106" s="19"/>
      <c r="F1106" s="19"/>
      <c r="G1106" s="10"/>
      <c r="H1106" s="14"/>
      <c r="I1106" s="19"/>
      <c r="J1106" s="19"/>
      <c r="K1106" s="10"/>
      <c r="L1106" s="19"/>
      <c r="M1106" s="19"/>
      <c r="N1106" s="19"/>
      <c r="O1106" s="19"/>
      <c r="P1106" s="19"/>
      <c r="Q1106" s="24"/>
      <c r="R1106" s="14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19"/>
      <c r="AH1106" s="19"/>
      <c r="AI1106" s="19"/>
      <c r="AJ1106" s="19"/>
      <c r="AK1106" s="29"/>
      <c r="AL1106" s="29"/>
      <c r="AM1106" s="7"/>
      <c r="AN1106" s="7"/>
      <c r="AO1106" s="7"/>
      <c r="AP1106" s="19"/>
      <c r="AQ1106" s="19"/>
      <c r="AR1106" s="19"/>
      <c r="AS1106" s="14"/>
      <c r="AT1106" s="19"/>
      <c r="AU1106" s="19"/>
      <c r="AV1106" s="19"/>
      <c r="AW1106" s="14"/>
      <c r="AX1106" s="19"/>
      <c r="AY1106" s="19"/>
      <c r="AZ1106" s="19"/>
      <c r="BA1106" s="19"/>
      <c r="BB1106" s="19"/>
      <c r="BC1106" s="19"/>
      <c r="BD1106" s="19"/>
      <c r="BE1106" s="19"/>
      <c r="BF1106" s="14"/>
      <c r="BG1106" s="35" t="str">
        <f>IF(BB1106&lt;&gt;"","&lt;a href='https://www.inaturalist.org/observations/"&amp;BB1106&amp;" 'target='_blank' style='color: blue'&gt;iNaturalist Record: "&amp;BB1106&amp;"&lt;/a&gt; ","")</f>
        <v/>
      </c>
      <c r="BH1106" s="36" t="str">
        <f>IF(AT1106&lt;&gt;"",AT1106&amp;". ","")</f>
        <v/>
      </c>
      <c r="BI1106" s="36" t="str">
        <f>IF(AV1106&lt;&gt;"","Land use/disturbance history: "&amp;AV1106&amp;". ","")</f>
        <v/>
      </c>
      <c r="BJ1106" s="36" t="str">
        <f>IF(AW1106&lt;&gt;"","Slope in degrees: "&amp;AW1106&amp;". ","")</f>
        <v/>
      </c>
      <c r="BK1106" s="36" t="str">
        <f>IF(AX1106&lt;&gt;"","Slope aspect: "&amp;AX1106&amp;". ","")</f>
        <v/>
      </c>
      <c r="BL1106" s="36" t="str">
        <f>IF(AY1106&lt;&gt;"","Soil description: "&amp;AY1106&amp;". ","")</f>
        <v/>
      </c>
      <c r="BM1106" s="36" t="str">
        <f>IF(BA1106&lt;&gt;"","Terrain: "&amp;BA1106&amp;". ","")</f>
        <v/>
      </c>
      <c r="BN1106" s="36" t="str">
        <f t="shared" si="187"/>
        <v/>
      </c>
      <c r="BO1106" t="str">
        <f t="shared" si="188"/>
        <v/>
      </c>
      <c r="BP1106" t="str">
        <f>IF(BD1106&lt;&gt;"","Permit: "&amp;BD1106,"")</f>
        <v/>
      </c>
      <c r="BQ1106" s="41" t="str">
        <f>IF(AA1106="Abundant","Estimated frequency within viewshed: Abundant (&gt;500).",IF(AA1106="Common","Estimated frequency within viewshed: Common (101-500).",IF(AA1106="Frequent","Estimated frequency within viewshed: Frequent (11-100).",IF(AA1106="Occasional","Estimated frequency within viewshed: Occasional (6-10).",IF(AA1106="Rare","Estimated frequency within viewshed: Rare (1-5).","")))))</f>
        <v/>
      </c>
      <c r="BR1106" s="41" t="str">
        <f>IF(B1106&lt;&gt;"",B1106&amp;". ","")</f>
        <v/>
      </c>
      <c r="BS1106" s="41" t="str">
        <f>IF(M1106="Same individual","Tissue sample collected.",IF(M1106="Same population","Tissue sample collected from another individual in the same population.",""))</f>
        <v/>
      </c>
      <c r="BT1106" s="41" t="str">
        <f>IF(R1106&lt;&gt;"","Seed sample collected from "&amp;R1106&amp;" plants within the same population.","")</f>
        <v/>
      </c>
      <c r="BU1106" s="41" t="str">
        <f>IF(AB1106&lt;&gt;"",AB1106&amp;". ","")</f>
        <v/>
      </c>
      <c r="BV1106" s="41" t="str">
        <f>IF(AE1106&lt;&gt;"","Landowner: "&amp;AE1106&amp;".","")</f>
        <v/>
      </c>
      <c r="BW1106" s="41" t="str">
        <f>IF(AF1106&lt;&gt;"","Element Occurrence ID: "&amp;AF1106&amp;".","")</f>
        <v/>
      </c>
      <c r="BX1106" s="41" t="str">
        <f t="shared" si="189"/>
        <v/>
      </c>
      <c r="BY1106" t="str">
        <f t="shared" si="190"/>
        <v/>
      </c>
      <c r="BZ1106" s="41" t="str">
        <f t="shared" si="191"/>
        <v/>
      </c>
      <c r="CA1106" t="str">
        <f t="shared" si="192"/>
        <v/>
      </c>
      <c r="CB1106" s="41" t="str">
        <f>IF(AU1106&lt;&gt;"","Area immediately surrounding specimen: "&amp;AU1106&amp;".","")</f>
        <v/>
      </c>
      <c r="CC1106" s="41" t="str">
        <f>IF(T1106&lt;&gt;"","Habit: "&amp;T1106&amp;".","")</f>
        <v/>
      </c>
      <c r="CD1106" s="41" t="str">
        <f>IF(U1106&lt;&gt;"","Life history habit: "&amp;U1106&amp;".","")</f>
        <v/>
      </c>
      <c r="CE1106" s="41" t="str">
        <f>IF(V1106&lt;&gt;"","Graminoid habit: "&amp;V1106&amp;".","")</f>
        <v/>
      </c>
      <c r="CF1106" s="41" t="str">
        <f>IF(W1106&lt;&gt;"","Flower color: "&amp;W1106&amp;".","")</f>
        <v/>
      </c>
      <c r="CG1106" s="41" t="str">
        <f>IF(X1106&lt;&gt;"","Height in centimeters: "&amp;X1106&amp;".","")</f>
        <v/>
      </c>
      <c r="CH1106" s="41" t="str">
        <f>IF(Y1106&lt;&gt;"",Y1106&amp;".","")</f>
        <v/>
      </c>
      <c r="CI1106" s="41" t="str">
        <f t="shared" si="193"/>
        <v/>
      </c>
      <c r="CJ1106" t="str">
        <f t="shared" si="194"/>
        <v/>
      </c>
      <c r="CK1106" s="41" t="str">
        <f>IF(T1106&lt;&gt;"","''habit'':"&amp;"''"&amp;T1106&amp;"'',","")</f>
        <v/>
      </c>
      <c r="CL1106" s="41" t="str">
        <f>IF(U1106&lt;&gt;"","''life cycle habit'':"&amp;"''"&amp;U1106&amp;"'',","")</f>
        <v/>
      </c>
      <c r="CM1106" s="41" t="str">
        <f>IF(V1106&lt;&gt;"","''graminoidHabit'':"&amp;"''"&amp;V1106&amp;"'',","")</f>
        <v/>
      </c>
      <c r="CN1106" s="41" t="str">
        <f>IF(W1106&lt;&gt;"","''flower color'':"&amp;"''"&amp;W1106&amp;"'',","")</f>
        <v/>
      </c>
      <c r="CO1106" s="41" t="str">
        <f>IF(X1106&lt;&gt;"","''heightInCentimeters'':"&amp;X1106&amp;",","")</f>
        <v/>
      </c>
      <c r="CP1106" s="41" t="str">
        <f>IF(Y1106&lt;&gt;"",Y1106,"")</f>
        <v/>
      </c>
      <c r="CQ1106" s="41" t="str">
        <f t="shared" si="195"/>
        <v/>
      </c>
      <c r="CR1106" s="42" t="str">
        <f t="shared" si="196"/>
        <v/>
      </c>
      <c r="CS1106" t="str">
        <f t="shared" si="197"/>
        <v/>
      </c>
      <c r="CT1106" t="str">
        <f>IF(L1106="Y","tissue","")</f>
        <v/>
      </c>
      <c r="CU1106" t="str">
        <f>IF(L1106="Y","in collection","")</f>
        <v/>
      </c>
      <c r="CV1106" t="str">
        <f>IF(L1106="Y","dessicated","")</f>
        <v/>
      </c>
    </row>
    <row r="1107" spans="1:100" ht="16.5" x14ac:dyDescent="0.3">
      <c r="A1107" s="7"/>
      <c r="B1107" s="19"/>
      <c r="C1107" s="19"/>
      <c r="D1107" s="19"/>
      <c r="E1107" s="19"/>
      <c r="F1107" s="19"/>
      <c r="G1107" s="10"/>
      <c r="H1107" s="14"/>
      <c r="I1107" s="19"/>
      <c r="J1107" s="19"/>
      <c r="K1107" s="10"/>
      <c r="L1107" s="19"/>
      <c r="M1107" s="19"/>
      <c r="N1107" s="19"/>
      <c r="O1107" s="19"/>
      <c r="P1107" s="19"/>
      <c r="Q1107" s="24"/>
      <c r="R1107" s="14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19"/>
      <c r="AH1107" s="19"/>
      <c r="AI1107" s="19"/>
      <c r="AJ1107" s="19"/>
      <c r="AK1107" s="29"/>
      <c r="AL1107" s="29"/>
      <c r="AM1107" s="7"/>
      <c r="AN1107" s="7"/>
      <c r="AO1107" s="7"/>
      <c r="AP1107" s="19"/>
      <c r="AQ1107" s="19"/>
      <c r="AR1107" s="19"/>
      <c r="AS1107" s="14"/>
      <c r="AT1107" s="19"/>
      <c r="AU1107" s="19"/>
      <c r="AV1107" s="19"/>
      <c r="AW1107" s="14"/>
      <c r="AX1107" s="19"/>
      <c r="AY1107" s="19"/>
      <c r="AZ1107" s="19"/>
      <c r="BA1107" s="19"/>
      <c r="BB1107" s="19"/>
      <c r="BC1107" s="19"/>
      <c r="BD1107" s="19"/>
      <c r="BE1107" s="19"/>
      <c r="BF1107" s="14"/>
      <c r="BG1107" s="35" t="str">
        <f>IF(BB1107&lt;&gt;"","&lt;a href='https://www.inaturalist.org/observations/"&amp;BB1107&amp;" 'target='_blank' style='color: blue'&gt;iNaturalist Record: "&amp;BB1107&amp;"&lt;/a&gt; ","")</f>
        <v/>
      </c>
      <c r="BH1107" s="36" t="str">
        <f>IF(AT1107&lt;&gt;"",AT1107&amp;". ","")</f>
        <v/>
      </c>
      <c r="BI1107" s="36" t="str">
        <f>IF(AV1107&lt;&gt;"","Land use/disturbance history: "&amp;AV1107&amp;". ","")</f>
        <v/>
      </c>
      <c r="BJ1107" s="36" t="str">
        <f>IF(AW1107&lt;&gt;"","Slope in degrees: "&amp;AW1107&amp;". ","")</f>
        <v/>
      </c>
      <c r="BK1107" s="36" t="str">
        <f>IF(AX1107&lt;&gt;"","Slope aspect: "&amp;AX1107&amp;". ","")</f>
        <v/>
      </c>
      <c r="BL1107" s="36" t="str">
        <f>IF(AY1107&lt;&gt;"","Soil description: "&amp;AY1107&amp;". ","")</f>
        <v/>
      </c>
      <c r="BM1107" s="36" t="str">
        <f>IF(BA1107&lt;&gt;"","Terrain: "&amp;BA1107&amp;". ","")</f>
        <v/>
      </c>
      <c r="BN1107" s="36" t="str">
        <f t="shared" si="187"/>
        <v/>
      </c>
      <c r="BO1107" t="str">
        <f t="shared" si="188"/>
        <v/>
      </c>
      <c r="BP1107" t="str">
        <f>IF(BD1107&lt;&gt;"","Permit: "&amp;BD1107,"")</f>
        <v/>
      </c>
      <c r="BQ1107" s="41" t="str">
        <f>IF(AA1107="Abundant","Estimated frequency within viewshed: Abundant (&gt;500).",IF(AA1107="Common","Estimated frequency within viewshed: Common (101-500).",IF(AA1107="Frequent","Estimated frequency within viewshed: Frequent (11-100).",IF(AA1107="Occasional","Estimated frequency within viewshed: Occasional (6-10).",IF(AA1107="Rare","Estimated frequency within viewshed: Rare (1-5).","")))))</f>
        <v/>
      </c>
      <c r="BR1107" s="41" t="str">
        <f>IF(B1107&lt;&gt;"",B1107&amp;". ","")</f>
        <v/>
      </c>
      <c r="BS1107" s="41" t="str">
        <f>IF(M1107="Same individual","Tissue sample collected.",IF(M1107="Same population","Tissue sample collected from another individual in the same population.",""))</f>
        <v/>
      </c>
      <c r="BT1107" s="41" t="str">
        <f>IF(R1107&lt;&gt;"","Seed sample collected from "&amp;R1107&amp;" plants within the same population.","")</f>
        <v/>
      </c>
      <c r="BU1107" s="41" t="str">
        <f>IF(AB1107&lt;&gt;"",AB1107&amp;". ","")</f>
        <v/>
      </c>
      <c r="BV1107" s="41" t="str">
        <f>IF(AE1107&lt;&gt;"","Landowner: "&amp;AE1107&amp;".","")</f>
        <v/>
      </c>
      <c r="BW1107" s="41" t="str">
        <f>IF(AF1107&lt;&gt;"","Element Occurrence ID: "&amp;AF1107&amp;".","")</f>
        <v/>
      </c>
      <c r="BX1107" s="41" t="str">
        <f t="shared" si="189"/>
        <v/>
      </c>
      <c r="BY1107" t="str">
        <f t="shared" si="190"/>
        <v/>
      </c>
      <c r="BZ1107" s="41" t="str">
        <f t="shared" si="191"/>
        <v/>
      </c>
      <c r="CA1107" t="str">
        <f t="shared" si="192"/>
        <v/>
      </c>
      <c r="CB1107" s="41" t="str">
        <f>IF(AU1107&lt;&gt;"","Area immediately surrounding specimen: "&amp;AU1107&amp;".","")</f>
        <v/>
      </c>
      <c r="CC1107" s="41" t="str">
        <f>IF(T1107&lt;&gt;"","Habit: "&amp;T1107&amp;".","")</f>
        <v/>
      </c>
      <c r="CD1107" s="41" t="str">
        <f>IF(U1107&lt;&gt;"","Life history habit: "&amp;U1107&amp;".","")</f>
        <v/>
      </c>
      <c r="CE1107" s="41" t="str">
        <f>IF(V1107&lt;&gt;"","Graminoid habit: "&amp;V1107&amp;".","")</f>
        <v/>
      </c>
      <c r="CF1107" s="41" t="str">
        <f>IF(W1107&lt;&gt;"","Flower color: "&amp;W1107&amp;".","")</f>
        <v/>
      </c>
      <c r="CG1107" s="41" t="str">
        <f>IF(X1107&lt;&gt;"","Height in centimeters: "&amp;X1107&amp;".","")</f>
        <v/>
      </c>
      <c r="CH1107" s="41" t="str">
        <f>IF(Y1107&lt;&gt;"",Y1107&amp;".","")</f>
        <v/>
      </c>
      <c r="CI1107" s="41" t="str">
        <f t="shared" si="193"/>
        <v/>
      </c>
      <c r="CJ1107" t="str">
        <f t="shared" si="194"/>
        <v/>
      </c>
      <c r="CK1107" s="41" t="str">
        <f>IF(T1107&lt;&gt;"","''habit'':"&amp;"''"&amp;T1107&amp;"'',","")</f>
        <v/>
      </c>
      <c r="CL1107" s="41" t="str">
        <f>IF(U1107&lt;&gt;"","''life cycle habit'':"&amp;"''"&amp;U1107&amp;"'',","")</f>
        <v/>
      </c>
      <c r="CM1107" s="41" t="str">
        <f>IF(V1107&lt;&gt;"","''graminoidHabit'':"&amp;"''"&amp;V1107&amp;"'',","")</f>
        <v/>
      </c>
      <c r="CN1107" s="41" t="str">
        <f>IF(W1107&lt;&gt;"","''flower color'':"&amp;"''"&amp;W1107&amp;"'',","")</f>
        <v/>
      </c>
      <c r="CO1107" s="41" t="str">
        <f>IF(X1107&lt;&gt;"","''heightInCentimeters'':"&amp;X1107&amp;",","")</f>
        <v/>
      </c>
      <c r="CP1107" s="41" t="str">
        <f>IF(Y1107&lt;&gt;"",Y1107,"")</f>
        <v/>
      </c>
      <c r="CQ1107" s="41" t="str">
        <f t="shared" si="195"/>
        <v/>
      </c>
      <c r="CR1107" s="42" t="str">
        <f t="shared" si="196"/>
        <v/>
      </c>
      <c r="CS1107" t="str">
        <f t="shared" si="197"/>
        <v/>
      </c>
      <c r="CT1107" t="str">
        <f>IF(L1107="Y","tissue","")</f>
        <v/>
      </c>
      <c r="CU1107" t="str">
        <f>IF(L1107="Y","in collection","")</f>
        <v/>
      </c>
      <c r="CV1107" t="str">
        <f>IF(L1107="Y","dessicated","")</f>
        <v/>
      </c>
    </row>
    <row r="1108" spans="1:100" ht="16.5" x14ac:dyDescent="0.3">
      <c r="A1108" s="7"/>
      <c r="B1108" s="19"/>
      <c r="C1108" s="19"/>
      <c r="D1108" s="19"/>
      <c r="E1108" s="19"/>
      <c r="F1108" s="19"/>
      <c r="G1108" s="10"/>
      <c r="H1108" s="14"/>
      <c r="I1108" s="19"/>
      <c r="J1108" s="19"/>
      <c r="K1108" s="10"/>
      <c r="L1108" s="19"/>
      <c r="M1108" s="19"/>
      <c r="N1108" s="19"/>
      <c r="O1108" s="19"/>
      <c r="P1108" s="19"/>
      <c r="Q1108" s="24"/>
      <c r="R1108" s="14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19"/>
      <c r="AH1108" s="19"/>
      <c r="AI1108" s="19"/>
      <c r="AJ1108" s="19"/>
      <c r="AK1108" s="29"/>
      <c r="AL1108" s="29"/>
      <c r="AM1108" s="7"/>
      <c r="AN1108" s="7"/>
      <c r="AO1108" s="7"/>
      <c r="AP1108" s="19"/>
      <c r="AQ1108" s="19"/>
      <c r="AR1108" s="19"/>
      <c r="AS1108" s="14"/>
      <c r="AT1108" s="19"/>
      <c r="AU1108" s="19"/>
      <c r="AV1108" s="19"/>
      <c r="AW1108" s="14"/>
      <c r="AX1108" s="19"/>
      <c r="AY1108" s="19"/>
      <c r="AZ1108" s="19"/>
      <c r="BA1108" s="19"/>
      <c r="BB1108" s="19"/>
      <c r="BC1108" s="19"/>
      <c r="BD1108" s="19"/>
      <c r="BE1108" s="19"/>
      <c r="BF1108" s="14"/>
      <c r="BG1108" s="35" t="str">
        <f>IF(BB1108&lt;&gt;"","&lt;a href='https://www.inaturalist.org/observations/"&amp;BB1108&amp;" 'target='_blank' style='color: blue'&gt;iNaturalist Record: "&amp;BB1108&amp;"&lt;/a&gt; ","")</f>
        <v/>
      </c>
      <c r="BH1108" s="36" t="str">
        <f>IF(AT1108&lt;&gt;"",AT1108&amp;". ","")</f>
        <v/>
      </c>
      <c r="BI1108" s="36" t="str">
        <f>IF(AV1108&lt;&gt;"","Land use/disturbance history: "&amp;AV1108&amp;". ","")</f>
        <v/>
      </c>
      <c r="BJ1108" s="36" t="str">
        <f>IF(AW1108&lt;&gt;"","Slope in degrees: "&amp;AW1108&amp;". ","")</f>
        <v/>
      </c>
      <c r="BK1108" s="36" t="str">
        <f>IF(AX1108&lt;&gt;"","Slope aspect: "&amp;AX1108&amp;". ","")</f>
        <v/>
      </c>
      <c r="BL1108" s="36" t="str">
        <f>IF(AY1108&lt;&gt;"","Soil description: "&amp;AY1108&amp;". ","")</f>
        <v/>
      </c>
      <c r="BM1108" s="36" t="str">
        <f>IF(BA1108&lt;&gt;"","Terrain: "&amp;BA1108&amp;". ","")</f>
        <v/>
      </c>
      <c r="BN1108" s="36" t="str">
        <f t="shared" si="187"/>
        <v/>
      </c>
      <c r="BO1108" t="str">
        <f t="shared" si="188"/>
        <v/>
      </c>
      <c r="BP1108" t="str">
        <f>IF(BD1108&lt;&gt;"","Permit: "&amp;BD1108,"")</f>
        <v/>
      </c>
      <c r="BQ1108" s="41" t="str">
        <f>IF(AA1108="Abundant","Estimated frequency within viewshed: Abundant (&gt;500).",IF(AA1108="Common","Estimated frequency within viewshed: Common (101-500).",IF(AA1108="Frequent","Estimated frequency within viewshed: Frequent (11-100).",IF(AA1108="Occasional","Estimated frequency within viewshed: Occasional (6-10).",IF(AA1108="Rare","Estimated frequency within viewshed: Rare (1-5).","")))))</f>
        <v/>
      </c>
      <c r="BR1108" s="41" t="str">
        <f>IF(B1108&lt;&gt;"",B1108&amp;". ","")</f>
        <v/>
      </c>
      <c r="BS1108" s="41" t="str">
        <f>IF(M1108="Same individual","Tissue sample collected.",IF(M1108="Same population","Tissue sample collected from another individual in the same population.",""))</f>
        <v/>
      </c>
      <c r="BT1108" s="41" t="str">
        <f>IF(R1108&lt;&gt;"","Seed sample collected from "&amp;R1108&amp;" plants within the same population.","")</f>
        <v/>
      </c>
      <c r="BU1108" s="41" t="str">
        <f>IF(AB1108&lt;&gt;"",AB1108&amp;". ","")</f>
        <v/>
      </c>
      <c r="BV1108" s="41" t="str">
        <f>IF(AE1108&lt;&gt;"","Landowner: "&amp;AE1108&amp;".","")</f>
        <v/>
      </c>
      <c r="BW1108" s="41" t="str">
        <f>IF(AF1108&lt;&gt;"","Element Occurrence ID: "&amp;AF1108&amp;".","")</f>
        <v/>
      </c>
      <c r="BX1108" s="41" t="str">
        <f t="shared" si="189"/>
        <v/>
      </c>
      <c r="BY1108" t="str">
        <f t="shared" si="190"/>
        <v/>
      </c>
      <c r="BZ1108" s="41" t="str">
        <f t="shared" si="191"/>
        <v/>
      </c>
      <c r="CA1108" t="str">
        <f t="shared" si="192"/>
        <v/>
      </c>
      <c r="CB1108" s="41" t="str">
        <f>IF(AU1108&lt;&gt;"","Area immediately surrounding specimen: "&amp;AU1108&amp;".","")</f>
        <v/>
      </c>
      <c r="CC1108" s="41" t="str">
        <f>IF(T1108&lt;&gt;"","Habit: "&amp;T1108&amp;".","")</f>
        <v/>
      </c>
      <c r="CD1108" s="41" t="str">
        <f>IF(U1108&lt;&gt;"","Life history habit: "&amp;U1108&amp;".","")</f>
        <v/>
      </c>
      <c r="CE1108" s="41" t="str">
        <f>IF(V1108&lt;&gt;"","Graminoid habit: "&amp;V1108&amp;".","")</f>
        <v/>
      </c>
      <c r="CF1108" s="41" t="str">
        <f>IF(W1108&lt;&gt;"","Flower color: "&amp;W1108&amp;".","")</f>
        <v/>
      </c>
      <c r="CG1108" s="41" t="str">
        <f>IF(X1108&lt;&gt;"","Height in centimeters: "&amp;X1108&amp;".","")</f>
        <v/>
      </c>
      <c r="CH1108" s="41" t="str">
        <f>IF(Y1108&lt;&gt;"",Y1108&amp;".","")</f>
        <v/>
      </c>
      <c r="CI1108" s="41" t="str">
        <f t="shared" si="193"/>
        <v/>
      </c>
      <c r="CJ1108" t="str">
        <f t="shared" si="194"/>
        <v/>
      </c>
      <c r="CK1108" s="41" t="str">
        <f>IF(T1108&lt;&gt;"","''habit'':"&amp;"''"&amp;T1108&amp;"'',","")</f>
        <v/>
      </c>
      <c r="CL1108" s="41" t="str">
        <f>IF(U1108&lt;&gt;"","''life cycle habit'':"&amp;"''"&amp;U1108&amp;"'',","")</f>
        <v/>
      </c>
      <c r="CM1108" s="41" t="str">
        <f>IF(V1108&lt;&gt;"","''graminoidHabit'':"&amp;"''"&amp;V1108&amp;"'',","")</f>
        <v/>
      </c>
      <c r="CN1108" s="41" t="str">
        <f>IF(W1108&lt;&gt;"","''flower color'':"&amp;"''"&amp;W1108&amp;"'',","")</f>
        <v/>
      </c>
      <c r="CO1108" s="41" t="str">
        <f>IF(X1108&lt;&gt;"","''heightInCentimeters'':"&amp;X1108&amp;",","")</f>
        <v/>
      </c>
      <c r="CP1108" s="41" t="str">
        <f>IF(Y1108&lt;&gt;"",Y1108,"")</f>
        <v/>
      </c>
      <c r="CQ1108" s="41" t="str">
        <f t="shared" si="195"/>
        <v/>
      </c>
      <c r="CR1108" s="42" t="str">
        <f t="shared" si="196"/>
        <v/>
      </c>
      <c r="CS1108" t="str">
        <f t="shared" si="197"/>
        <v/>
      </c>
      <c r="CT1108" t="str">
        <f>IF(L1108="Y","tissue","")</f>
        <v/>
      </c>
      <c r="CU1108" t="str">
        <f>IF(L1108="Y","in collection","")</f>
        <v/>
      </c>
      <c r="CV1108" t="str">
        <f>IF(L1108="Y","dessicated","")</f>
        <v/>
      </c>
    </row>
    <row r="1109" spans="1:100" ht="16.5" x14ac:dyDescent="0.3">
      <c r="A1109" s="7"/>
      <c r="B1109" s="19"/>
      <c r="C1109" s="19"/>
      <c r="D1109" s="19"/>
      <c r="E1109" s="19"/>
      <c r="F1109" s="19"/>
      <c r="G1109" s="10"/>
      <c r="H1109" s="14"/>
      <c r="I1109" s="19"/>
      <c r="J1109" s="19"/>
      <c r="K1109" s="10"/>
      <c r="L1109" s="19"/>
      <c r="M1109" s="19"/>
      <c r="N1109" s="19"/>
      <c r="O1109" s="19"/>
      <c r="P1109" s="19"/>
      <c r="Q1109" s="24"/>
      <c r="R1109" s="14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19"/>
      <c r="AH1109" s="19"/>
      <c r="AI1109" s="19"/>
      <c r="AJ1109" s="19"/>
      <c r="AK1109" s="29"/>
      <c r="AL1109" s="29"/>
      <c r="AM1109" s="7"/>
      <c r="AN1109" s="7"/>
      <c r="AO1109" s="7"/>
      <c r="AP1109" s="19"/>
      <c r="AQ1109" s="19"/>
      <c r="AR1109" s="19"/>
      <c r="AS1109" s="14"/>
      <c r="AT1109" s="19"/>
      <c r="AU1109" s="19"/>
      <c r="AV1109" s="19"/>
      <c r="AW1109" s="14"/>
      <c r="AX1109" s="19"/>
      <c r="AY1109" s="19"/>
      <c r="AZ1109" s="19"/>
      <c r="BA1109" s="19"/>
      <c r="BB1109" s="19"/>
      <c r="BC1109" s="19"/>
      <c r="BD1109" s="19"/>
      <c r="BE1109" s="19"/>
      <c r="BF1109" s="14"/>
      <c r="BG1109" s="35" t="str">
        <f>IF(BB1109&lt;&gt;"","&lt;a href='https://www.inaturalist.org/observations/"&amp;BB1109&amp;" 'target='_blank' style='color: blue'&gt;iNaturalist Record: "&amp;BB1109&amp;"&lt;/a&gt; ","")</f>
        <v/>
      </c>
      <c r="BH1109" s="36" t="str">
        <f>IF(AT1109&lt;&gt;"",AT1109&amp;". ","")</f>
        <v/>
      </c>
      <c r="BI1109" s="36" t="str">
        <f>IF(AV1109&lt;&gt;"","Land use/disturbance history: "&amp;AV1109&amp;". ","")</f>
        <v/>
      </c>
      <c r="BJ1109" s="36" t="str">
        <f>IF(AW1109&lt;&gt;"","Slope in degrees: "&amp;AW1109&amp;". ","")</f>
        <v/>
      </c>
      <c r="BK1109" s="36" t="str">
        <f>IF(AX1109&lt;&gt;"","Slope aspect: "&amp;AX1109&amp;". ","")</f>
        <v/>
      </c>
      <c r="BL1109" s="36" t="str">
        <f>IF(AY1109&lt;&gt;"","Soil description: "&amp;AY1109&amp;". ","")</f>
        <v/>
      </c>
      <c r="BM1109" s="36" t="str">
        <f>IF(BA1109&lt;&gt;"","Terrain: "&amp;BA1109&amp;". ","")</f>
        <v/>
      </c>
      <c r="BN1109" s="36" t="str">
        <f t="shared" si="187"/>
        <v/>
      </c>
      <c r="BO1109" t="str">
        <f t="shared" si="188"/>
        <v/>
      </c>
      <c r="BP1109" t="str">
        <f>IF(BD1109&lt;&gt;"","Permit: "&amp;BD1109,"")</f>
        <v/>
      </c>
      <c r="BQ1109" s="41" t="str">
        <f>IF(AA1109="Abundant","Estimated frequency within viewshed: Abundant (&gt;500).",IF(AA1109="Common","Estimated frequency within viewshed: Common (101-500).",IF(AA1109="Frequent","Estimated frequency within viewshed: Frequent (11-100).",IF(AA1109="Occasional","Estimated frequency within viewshed: Occasional (6-10).",IF(AA1109="Rare","Estimated frequency within viewshed: Rare (1-5).","")))))</f>
        <v/>
      </c>
      <c r="BR1109" s="41" t="str">
        <f>IF(B1109&lt;&gt;"",B1109&amp;". ","")</f>
        <v/>
      </c>
      <c r="BS1109" s="41" t="str">
        <f>IF(M1109="Same individual","Tissue sample collected.",IF(M1109="Same population","Tissue sample collected from another individual in the same population.",""))</f>
        <v/>
      </c>
      <c r="BT1109" s="41" t="str">
        <f>IF(R1109&lt;&gt;"","Seed sample collected from "&amp;R1109&amp;" plants within the same population.","")</f>
        <v/>
      </c>
      <c r="BU1109" s="41" t="str">
        <f>IF(AB1109&lt;&gt;"",AB1109&amp;". ","")</f>
        <v/>
      </c>
      <c r="BV1109" s="41" t="str">
        <f>IF(AE1109&lt;&gt;"","Landowner: "&amp;AE1109&amp;".","")</f>
        <v/>
      </c>
      <c r="BW1109" s="41" t="str">
        <f>IF(AF1109&lt;&gt;"","Element Occurrence ID: "&amp;AF1109&amp;".","")</f>
        <v/>
      </c>
      <c r="BX1109" s="41" t="str">
        <f t="shared" si="189"/>
        <v/>
      </c>
      <c r="BY1109" t="str">
        <f t="shared" si="190"/>
        <v/>
      </c>
      <c r="BZ1109" s="41" t="str">
        <f t="shared" si="191"/>
        <v/>
      </c>
      <c r="CA1109" t="str">
        <f t="shared" si="192"/>
        <v/>
      </c>
      <c r="CB1109" s="41" t="str">
        <f>IF(AU1109&lt;&gt;"","Area immediately surrounding specimen: "&amp;AU1109&amp;".","")</f>
        <v/>
      </c>
      <c r="CC1109" s="41" t="str">
        <f>IF(T1109&lt;&gt;"","Habit: "&amp;T1109&amp;".","")</f>
        <v/>
      </c>
      <c r="CD1109" s="41" t="str">
        <f>IF(U1109&lt;&gt;"","Life history habit: "&amp;U1109&amp;".","")</f>
        <v/>
      </c>
      <c r="CE1109" s="41" t="str">
        <f>IF(V1109&lt;&gt;"","Graminoid habit: "&amp;V1109&amp;".","")</f>
        <v/>
      </c>
      <c r="CF1109" s="41" t="str">
        <f>IF(W1109&lt;&gt;"","Flower color: "&amp;W1109&amp;".","")</f>
        <v/>
      </c>
      <c r="CG1109" s="41" t="str">
        <f>IF(X1109&lt;&gt;"","Height in centimeters: "&amp;X1109&amp;".","")</f>
        <v/>
      </c>
      <c r="CH1109" s="41" t="str">
        <f>IF(Y1109&lt;&gt;"",Y1109&amp;".","")</f>
        <v/>
      </c>
      <c r="CI1109" s="41" t="str">
        <f t="shared" si="193"/>
        <v/>
      </c>
      <c r="CJ1109" t="str">
        <f t="shared" si="194"/>
        <v/>
      </c>
      <c r="CK1109" s="41" t="str">
        <f>IF(T1109&lt;&gt;"","''habit'':"&amp;"''"&amp;T1109&amp;"'',","")</f>
        <v/>
      </c>
      <c r="CL1109" s="41" t="str">
        <f>IF(U1109&lt;&gt;"","''life cycle habit'':"&amp;"''"&amp;U1109&amp;"'',","")</f>
        <v/>
      </c>
      <c r="CM1109" s="41" t="str">
        <f>IF(V1109&lt;&gt;"","''graminoidHabit'':"&amp;"''"&amp;V1109&amp;"'',","")</f>
        <v/>
      </c>
      <c r="CN1109" s="41" t="str">
        <f>IF(W1109&lt;&gt;"","''flower color'':"&amp;"''"&amp;W1109&amp;"'',","")</f>
        <v/>
      </c>
      <c r="CO1109" s="41" t="str">
        <f>IF(X1109&lt;&gt;"","''heightInCentimeters'':"&amp;X1109&amp;",","")</f>
        <v/>
      </c>
      <c r="CP1109" s="41" t="str">
        <f>IF(Y1109&lt;&gt;"",Y1109,"")</f>
        <v/>
      </c>
      <c r="CQ1109" s="41" t="str">
        <f t="shared" si="195"/>
        <v/>
      </c>
      <c r="CR1109" s="42" t="str">
        <f t="shared" si="196"/>
        <v/>
      </c>
      <c r="CS1109" t="str">
        <f t="shared" si="197"/>
        <v/>
      </c>
      <c r="CT1109" t="str">
        <f>IF(L1109="Y","tissue","")</f>
        <v/>
      </c>
      <c r="CU1109" t="str">
        <f>IF(L1109="Y","in collection","")</f>
        <v/>
      </c>
      <c r="CV1109" t="str">
        <f>IF(L1109="Y","dessicated","")</f>
        <v/>
      </c>
    </row>
    <row r="1110" spans="1:100" ht="16.5" x14ac:dyDescent="0.3">
      <c r="A1110" s="7"/>
      <c r="B1110" s="19"/>
      <c r="C1110" s="19"/>
      <c r="D1110" s="19"/>
      <c r="E1110" s="19"/>
      <c r="F1110" s="19"/>
      <c r="G1110" s="10"/>
      <c r="H1110" s="14"/>
      <c r="I1110" s="19"/>
      <c r="J1110" s="19"/>
      <c r="K1110" s="10"/>
      <c r="L1110" s="19"/>
      <c r="M1110" s="19"/>
      <c r="N1110" s="19"/>
      <c r="O1110" s="19"/>
      <c r="P1110" s="19"/>
      <c r="Q1110" s="24"/>
      <c r="R1110" s="14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  <c r="AK1110" s="29"/>
      <c r="AL1110" s="29"/>
      <c r="AM1110" s="7"/>
      <c r="AN1110" s="7"/>
      <c r="AO1110" s="7"/>
      <c r="AP1110" s="19"/>
      <c r="AQ1110" s="19"/>
      <c r="AR1110" s="19"/>
      <c r="AS1110" s="14"/>
      <c r="AT1110" s="19"/>
      <c r="AU1110" s="19"/>
      <c r="AV1110" s="19"/>
      <c r="AW1110" s="14"/>
      <c r="AX1110" s="19"/>
      <c r="AY1110" s="19"/>
      <c r="AZ1110" s="19"/>
      <c r="BA1110" s="19"/>
      <c r="BB1110" s="19"/>
      <c r="BC1110" s="19"/>
      <c r="BD1110" s="19"/>
      <c r="BE1110" s="19"/>
      <c r="BF1110" s="14"/>
      <c r="BG1110" s="35" t="str">
        <f>IF(BB1110&lt;&gt;"","&lt;a href='https://www.inaturalist.org/observations/"&amp;BB1110&amp;" 'target='_blank' style='color: blue'&gt;iNaturalist Record: "&amp;BB1110&amp;"&lt;/a&gt; ","")</f>
        <v/>
      </c>
      <c r="BH1110" s="36" t="str">
        <f>IF(AT1110&lt;&gt;"",AT1110&amp;". ","")</f>
        <v/>
      </c>
      <c r="BI1110" s="36" t="str">
        <f>IF(AV1110&lt;&gt;"","Land use/disturbance history: "&amp;AV1110&amp;". ","")</f>
        <v/>
      </c>
      <c r="BJ1110" s="36" t="str">
        <f>IF(AW1110&lt;&gt;"","Slope in degrees: "&amp;AW1110&amp;". ","")</f>
        <v/>
      </c>
      <c r="BK1110" s="36" t="str">
        <f>IF(AX1110&lt;&gt;"","Slope aspect: "&amp;AX1110&amp;". ","")</f>
        <v/>
      </c>
      <c r="BL1110" s="36" t="str">
        <f>IF(AY1110&lt;&gt;"","Soil description: "&amp;AY1110&amp;". ","")</f>
        <v/>
      </c>
      <c r="BM1110" s="36" t="str">
        <f>IF(BA1110&lt;&gt;"","Terrain: "&amp;BA1110&amp;". ","")</f>
        <v/>
      </c>
      <c r="BN1110" s="36" t="str">
        <f t="shared" si="187"/>
        <v/>
      </c>
      <c r="BO1110" t="str">
        <f t="shared" si="188"/>
        <v/>
      </c>
      <c r="BP1110" t="str">
        <f>IF(BD1110&lt;&gt;"","Permit: "&amp;BD1110,"")</f>
        <v/>
      </c>
      <c r="BQ1110" s="41" t="str">
        <f>IF(AA1110="Abundant","Estimated frequency within viewshed: Abundant (&gt;500).",IF(AA1110="Common","Estimated frequency within viewshed: Common (101-500).",IF(AA1110="Frequent","Estimated frequency within viewshed: Frequent (11-100).",IF(AA1110="Occasional","Estimated frequency within viewshed: Occasional (6-10).",IF(AA1110="Rare","Estimated frequency within viewshed: Rare (1-5).","")))))</f>
        <v/>
      </c>
      <c r="BR1110" s="41" t="str">
        <f>IF(B1110&lt;&gt;"",B1110&amp;". ","")</f>
        <v/>
      </c>
      <c r="BS1110" s="41" t="str">
        <f>IF(M1110="Same individual","Tissue sample collected.",IF(M1110="Same population","Tissue sample collected from another individual in the same population.",""))</f>
        <v/>
      </c>
      <c r="BT1110" s="41" t="str">
        <f>IF(R1110&lt;&gt;"","Seed sample collected from "&amp;R1110&amp;" plants within the same population.","")</f>
        <v/>
      </c>
      <c r="BU1110" s="41" t="str">
        <f>IF(AB1110&lt;&gt;"",AB1110&amp;". ","")</f>
        <v/>
      </c>
      <c r="BV1110" s="41" t="str">
        <f>IF(AE1110&lt;&gt;"","Landowner: "&amp;AE1110&amp;".","")</f>
        <v/>
      </c>
      <c r="BW1110" s="41" t="str">
        <f>IF(AF1110&lt;&gt;"","Element Occurrence ID: "&amp;AF1110&amp;".","")</f>
        <v/>
      </c>
      <c r="BX1110" s="41" t="str">
        <f t="shared" si="189"/>
        <v/>
      </c>
      <c r="BY1110" t="str">
        <f t="shared" si="190"/>
        <v/>
      </c>
      <c r="BZ1110" s="41" t="str">
        <f t="shared" si="191"/>
        <v/>
      </c>
      <c r="CA1110" t="str">
        <f t="shared" si="192"/>
        <v/>
      </c>
      <c r="CB1110" s="41" t="str">
        <f>IF(AU1110&lt;&gt;"","Area immediately surrounding specimen: "&amp;AU1110&amp;".","")</f>
        <v/>
      </c>
      <c r="CC1110" s="41" t="str">
        <f>IF(T1110&lt;&gt;"","Habit: "&amp;T1110&amp;".","")</f>
        <v/>
      </c>
      <c r="CD1110" s="41" t="str">
        <f>IF(U1110&lt;&gt;"","Life history habit: "&amp;U1110&amp;".","")</f>
        <v/>
      </c>
      <c r="CE1110" s="41" t="str">
        <f>IF(V1110&lt;&gt;"","Graminoid habit: "&amp;V1110&amp;".","")</f>
        <v/>
      </c>
      <c r="CF1110" s="41" t="str">
        <f>IF(W1110&lt;&gt;"","Flower color: "&amp;W1110&amp;".","")</f>
        <v/>
      </c>
      <c r="CG1110" s="41" t="str">
        <f>IF(X1110&lt;&gt;"","Height in centimeters: "&amp;X1110&amp;".","")</f>
        <v/>
      </c>
      <c r="CH1110" s="41" t="str">
        <f>IF(Y1110&lt;&gt;"",Y1110&amp;".","")</f>
        <v/>
      </c>
      <c r="CI1110" s="41" t="str">
        <f t="shared" si="193"/>
        <v/>
      </c>
      <c r="CJ1110" t="str">
        <f t="shared" si="194"/>
        <v/>
      </c>
      <c r="CK1110" s="41" t="str">
        <f>IF(T1110&lt;&gt;"","''habit'':"&amp;"''"&amp;T1110&amp;"'',","")</f>
        <v/>
      </c>
      <c r="CL1110" s="41" t="str">
        <f>IF(U1110&lt;&gt;"","''life cycle habit'':"&amp;"''"&amp;U1110&amp;"'',","")</f>
        <v/>
      </c>
      <c r="CM1110" s="41" t="str">
        <f>IF(V1110&lt;&gt;"","''graminoidHabit'':"&amp;"''"&amp;V1110&amp;"'',","")</f>
        <v/>
      </c>
      <c r="CN1110" s="41" t="str">
        <f>IF(W1110&lt;&gt;"","''flower color'':"&amp;"''"&amp;W1110&amp;"'',","")</f>
        <v/>
      </c>
      <c r="CO1110" s="41" t="str">
        <f>IF(X1110&lt;&gt;"","''heightInCentimeters'':"&amp;X1110&amp;",","")</f>
        <v/>
      </c>
      <c r="CP1110" s="41" t="str">
        <f>IF(Y1110&lt;&gt;"",Y1110,"")</f>
        <v/>
      </c>
      <c r="CQ1110" s="41" t="str">
        <f t="shared" si="195"/>
        <v/>
      </c>
      <c r="CR1110" s="42" t="str">
        <f t="shared" si="196"/>
        <v/>
      </c>
      <c r="CS1110" t="str">
        <f t="shared" si="197"/>
        <v/>
      </c>
      <c r="CT1110" t="str">
        <f>IF(L1110="Y","tissue","")</f>
        <v/>
      </c>
      <c r="CU1110" t="str">
        <f>IF(L1110="Y","in collection","")</f>
        <v/>
      </c>
      <c r="CV1110" t="str">
        <f>IF(L1110="Y","dessicated","")</f>
        <v/>
      </c>
    </row>
    <row r="1111" spans="1:100" ht="16.5" x14ac:dyDescent="0.3">
      <c r="A1111" s="7"/>
      <c r="B1111" s="19"/>
      <c r="C1111" s="19"/>
      <c r="D1111" s="19"/>
      <c r="E1111" s="19"/>
      <c r="F1111" s="19"/>
      <c r="G1111" s="10"/>
      <c r="H1111" s="14"/>
      <c r="I1111" s="19"/>
      <c r="J1111" s="19"/>
      <c r="K1111" s="10"/>
      <c r="L1111" s="19"/>
      <c r="M1111" s="19"/>
      <c r="N1111" s="19"/>
      <c r="O1111" s="19"/>
      <c r="P1111" s="19"/>
      <c r="Q1111" s="24"/>
      <c r="R1111" s="14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19"/>
      <c r="AH1111" s="19"/>
      <c r="AI1111" s="19"/>
      <c r="AJ1111" s="19"/>
      <c r="AK1111" s="29"/>
      <c r="AL1111" s="29"/>
      <c r="AM1111" s="7"/>
      <c r="AN1111" s="7"/>
      <c r="AO1111" s="7"/>
      <c r="AP1111" s="19"/>
      <c r="AQ1111" s="19"/>
      <c r="AR1111" s="19"/>
      <c r="AS1111" s="14"/>
      <c r="AT1111" s="19"/>
      <c r="AU1111" s="19"/>
      <c r="AV1111" s="19"/>
      <c r="AW1111" s="14"/>
      <c r="AX1111" s="19"/>
      <c r="AY1111" s="19"/>
      <c r="AZ1111" s="19"/>
      <c r="BA1111" s="19"/>
      <c r="BB1111" s="19"/>
      <c r="BC1111" s="19"/>
      <c r="BD1111" s="19"/>
      <c r="BE1111" s="19"/>
      <c r="BF1111" s="14"/>
      <c r="BG1111" s="35" t="str">
        <f>IF(BB1111&lt;&gt;"","&lt;a href='https://www.inaturalist.org/observations/"&amp;BB1111&amp;" 'target='_blank' style='color: blue'&gt;iNaturalist Record: "&amp;BB1111&amp;"&lt;/a&gt; ","")</f>
        <v/>
      </c>
      <c r="BH1111" s="36" t="str">
        <f>IF(AT1111&lt;&gt;"",AT1111&amp;". ","")</f>
        <v/>
      </c>
      <c r="BI1111" s="36" t="str">
        <f>IF(AV1111&lt;&gt;"","Land use/disturbance history: "&amp;AV1111&amp;". ","")</f>
        <v/>
      </c>
      <c r="BJ1111" s="36" t="str">
        <f>IF(AW1111&lt;&gt;"","Slope in degrees: "&amp;AW1111&amp;". ","")</f>
        <v/>
      </c>
      <c r="BK1111" s="36" t="str">
        <f>IF(AX1111&lt;&gt;"","Slope aspect: "&amp;AX1111&amp;". ","")</f>
        <v/>
      </c>
      <c r="BL1111" s="36" t="str">
        <f>IF(AY1111&lt;&gt;"","Soil description: "&amp;AY1111&amp;". ","")</f>
        <v/>
      </c>
      <c r="BM1111" s="36" t="str">
        <f>IF(BA1111&lt;&gt;"","Terrain: "&amp;BA1111&amp;". ","")</f>
        <v/>
      </c>
      <c r="BN1111" s="36" t="str">
        <f t="shared" si="187"/>
        <v/>
      </c>
      <c r="BO1111" t="str">
        <f t="shared" si="188"/>
        <v/>
      </c>
      <c r="BP1111" t="str">
        <f>IF(BD1111&lt;&gt;"","Permit: "&amp;BD1111,"")</f>
        <v/>
      </c>
      <c r="BQ1111" s="41" t="str">
        <f>IF(AA1111="Abundant","Estimated frequency within viewshed: Abundant (&gt;500).",IF(AA1111="Common","Estimated frequency within viewshed: Common (101-500).",IF(AA1111="Frequent","Estimated frequency within viewshed: Frequent (11-100).",IF(AA1111="Occasional","Estimated frequency within viewshed: Occasional (6-10).",IF(AA1111="Rare","Estimated frequency within viewshed: Rare (1-5).","")))))</f>
        <v/>
      </c>
      <c r="BR1111" s="41" t="str">
        <f>IF(B1111&lt;&gt;"",B1111&amp;". ","")</f>
        <v/>
      </c>
      <c r="BS1111" s="41" t="str">
        <f>IF(M1111="Same individual","Tissue sample collected.",IF(M1111="Same population","Tissue sample collected from another individual in the same population.",""))</f>
        <v/>
      </c>
      <c r="BT1111" s="41" t="str">
        <f>IF(R1111&lt;&gt;"","Seed sample collected from "&amp;R1111&amp;" plants within the same population.","")</f>
        <v/>
      </c>
      <c r="BU1111" s="41" t="str">
        <f>IF(AB1111&lt;&gt;"",AB1111&amp;". ","")</f>
        <v/>
      </c>
      <c r="BV1111" s="41" t="str">
        <f>IF(AE1111&lt;&gt;"","Landowner: "&amp;AE1111&amp;".","")</f>
        <v/>
      </c>
      <c r="BW1111" s="41" t="str">
        <f>IF(AF1111&lt;&gt;"","Element Occurrence ID: "&amp;AF1111&amp;".","")</f>
        <v/>
      </c>
      <c r="BX1111" s="41" t="str">
        <f t="shared" si="189"/>
        <v/>
      </c>
      <c r="BY1111" t="str">
        <f t="shared" si="190"/>
        <v/>
      </c>
      <c r="BZ1111" s="41" t="str">
        <f t="shared" si="191"/>
        <v/>
      </c>
      <c r="CA1111" t="str">
        <f t="shared" si="192"/>
        <v/>
      </c>
      <c r="CB1111" s="41" t="str">
        <f>IF(AU1111&lt;&gt;"","Area immediately surrounding specimen: "&amp;AU1111&amp;".","")</f>
        <v/>
      </c>
      <c r="CC1111" s="41" t="str">
        <f>IF(T1111&lt;&gt;"","Habit: "&amp;T1111&amp;".","")</f>
        <v/>
      </c>
      <c r="CD1111" s="41" t="str">
        <f>IF(U1111&lt;&gt;"","Life history habit: "&amp;U1111&amp;".","")</f>
        <v/>
      </c>
      <c r="CE1111" s="41" t="str">
        <f>IF(V1111&lt;&gt;"","Graminoid habit: "&amp;V1111&amp;".","")</f>
        <v/>
      </c>
      <c r="CF1111" s="41" t="str">
        <f>IF(W1111&lt;&gt;"","Flower color: "&amp;W1111&amp;".","")</f>
        <v/>
      </c>
      <c r="CG1111" s="41" t="str">
        <f>IF(X1111&lt;&gt;"","Height in centimeters: "&amp;X1111&amp;".","")</f>
        <v/>
      </c>
      <c r="CH1111" s="41" t="str">
        <f>IF(Y1111&lt;&gt;"",Y1111&amp;".","")</f>
        <v/>
      </c>
      <c r="CI1111" s="41" t="str">
        <f t="shared" si="193"/>
        <v/>
      </c>
      <c r="CJ1111" t="str">
        <f t="shared" si="194"/>
        <v/>
      </c>
      <c r="CK1111" s="41" t="str">
        <f>IF(T1111&lt;&gt;"","''habit'':"&amp;"''"&amp;T1111&amp;"'',","")</f>
        <v/>
      </c>
      <c r="CL1111" s="41" t="str">
        <f>IF(U1111&lt;&gt;"","''life cycle habit'':"&amp;"''"&amp;U1111&amp;"'',","")</f>
        <v/>
      </c>
      <c r="CM1111" s="41" t="str">
        <f>IF(V1111&lt;&gt;"","''graminoidHabit'':"&amp;"''"&amp;V1111&amp;"'',","")</f>
        <v/>
      </c>
      <c r="CN1111" s="41" t="str">
        <f>IF(W1111&lt;&gt;"","''flower color'':"&amp;"''"&amp;W1111&amp;"'',","")</f>
        <v/>
      </c>
      <c r="CO1111" s="41" t="str">
        <f>IF(X1111&lt;&gt;"","''heightInCentimeters'':"&amp;X1111&amp;",","")</f>
        <v/>
      </c>
      <c r="CP1111" s="41" t="str">
        <f>IF(Y1111&lt;&gt;"",Y1111,"")</f>
        <v/>
      </c>
      <c r="CQ1111" s="41" t="str">
        <f t="shared" si="195"/>
        <v/>
      </c>
      <c r="CR1111" s="42" t="str">
        <f t="shared" si="196"/>
        <v/>
      </c>
      <c r="CS1111" t="str">
        <f t="shared" si="197"/>
        <v/>
      </c>
      <c r="CT1111" t="str">
        <f>IF(L1111="Y","tissue","")</f>
        <v/>
      </c>
      <c r="CU1111" t="str">
        <f>IF(L1111="Y","in collection","")</f>
        <v/>
      </c>
      <c r="CV1111" t="str">
        <f>IF(L1111="Y","dessicated","")</f>
        <v/>
      </c>
    </row>
    <row r="1112" spans="1:100" ht="16.5" x14ac:dyDescent="0.3">
      <c r="A1112" s="7"/>
      <c r="B1112" s="19"/>
      <c r="C1112" s="19"/>
      <c r="D1112" s="19"/>
      <c r="E1112" s="19"/>
      <c r="F1112" s="19"/>
      <c r="G1112" s="10"/>
      <c r="H1112" s="14"/>
      <c r="I1112" s="19"/>
      <c r="J1112" s="19"/>
      <c r="K1112" s="10"/>
      <c r="L1112" s="19"/>
      <c r="M1112" s="19"/>
      <c r="N1112" s="19"/>
      <c r="O1112" s="19"/>
      <c r="P1112" s="19"/>
      <c r="Q1112" s="24"/>
      <c r="R1112" s="14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29"/>
      <c r="AL1112" s="29"/>
      <c r="AM1112" s="7"/>
      <c r="AN1112" s="7"/>
      <c r="AO1112" s="7"/>
      <c r="AP1112" s="19"/>
      <c r="AQ1112" s="19"/>
      <c r="AR1112" s="19"/>
      <c r="AS1112" s="14"/>
      <c r="AT1112" s="19"/>
      <c r="AU1112" s="19"/>
      <c r="AV1112" s="19"/>
      <c r="AW1112" s="14"/>
      <c r="AX1112" s="19"/>
      <c r="AY1112" s="19"/>
      <c r="AZ1112" s="19"/>
      <c r="BA1112" s="19"/>
      <c r="BB1112" s="19"/>
      <c r="BC1112" s="19"/>
      <c r="BD1112" s="19"/>
      <c r="BE1112" s="19"/>
      <c r="BF1112" s="14"/>
      <c r="BG1112" s="35" t="str">
        <f>IF(BB1112&lt;&gt;"","&lt;a href='https://www.inaturalist.org/observations/"&amp;BB1112&amp;" 'target='_blank' style='color: blue'&gt;iNaturalist Record: "&amp;BB1112&amp;"&lt;/a&gt; ","")</f>
        <v/>
      </c>
      <c r="BH1112" s="36" t="str">
        <f>IF(AT1112&lt;&gt;"",AT1112&amp;". ","")</f>
        <v/>
      </c>
      <c r="BI1112" s="36" t="str">
        <f>IF(AV1112&lt;&gt;"","Land use/disturbance history: "&amp;AV1112&amp;". ","")</f>
        <v/>
      </c>
      <c r="BJ1112" s="36" t="str">
        <f>IF(AW1112&lt;&gt;"","Slope in degrees: "&amp;AW1112&amp;". ","")</f>
        <v/>
      </c>
      <c r="BK1112" s="36" t="str">
        <f>IF(AX1112&lt;&gt;"","Slope aspect: "&amp;AX1112&amp;". ","")</f>
        <v/>
      </c>
      <c r="BL1112" s="36" t="str">
        <f>IF(AY1112&lt;&gt;"","Soil description: "&amp;AY1112&amp;". ","")</f>
        <v/>
      </c>
      <c r="BM1112" s="36" t="str">
        <f>IF(BA1112&lt;&gt;"","Terrain: "&amp;BA1112&amp;". ","")</f>
        <v/>
      </c>
      <c r="BN1112" s="36" t="str">
        <f t="shared" si="187"/>
        <v/>
      </c>
      <c r="BO1112" t="str">
        <f t="shared" si="188"/>
        <v/>
      </c>
      <c r="BP1112" t="str">
        <f>IF(BD1112&lt;&gt;"","Permit: "&amp;BD1112,"")</f>
        <v/>
      </c>
      <c r="BQ1112" s="41" t="str">
        <f>IF(AA1112="Abundant","Estimated frequency within viewshed: Abundant (&gt;500).",IF(AA1112="Common","Estimated frequency within viewshed: Common (101-500).",IF(AA1112="Frequent","Estimated frequency within viewshed: Frequent (11-100).",IF(AA1112="Occasional","Estimated frequency within viewshed: Occasional (6-10).",IF(AA1112="Rare","Estimated frequency within viewshed: Rare (1-5).","")))))</f>
        <v/>
      </c>
      <c r="BR1112" s="41" t="str">
        <f>IF(B1112&lt;&gt;"",B1112&amp;". ","")</f>
        <v/>
      </c>
      <c r="BS1112" s="41" t="str">
        <f>IF(M1112="Same individual","Tissue sample collected.",IF(M1112="Same population","Tissue sample collected from another individual in the same population.",""))</f>
        <v/>
      </c>
      <c r="BT1112" s="41" t="str">
        <f>IF(R1112&lt;&gt;"","Seed sample collected from "&amp;R1112&amp;" plants within the same population.","")</f>
        <v/>
      </c>
      <c r="BU1112" s="41" t="str">
        <f>IF(AB1112&lt;&gt;"",AB1112&amp;". ","")</f>
        <v/>
      </c>
      <c r="BV1112" s="41" t="str">
        <f>IF(AE1112&lt;&gt;"","Landowner: "&amp;AE1112&amp;".","")</f>
        <v/>
      </c>
      <c r="BW1112" s="41" t="str">
        <f>IF(AF1112&lt;&gt;"","Element Occurrence ID: "&amp;AF1112&amp;".","")</f>
        <v/>
      </c>
      <c r="BX1112" s="41" t="str">
        <f t="shared" si="189"/>
        <v/>
      </c>
      <c r="BY1112" t="str">
        <f t="shared" si="190"/>
        <v/>
      </c>
      <c r="BZ1112" s="41" t="str">
        <f t="shared" si="191"/>
        <v/>
      </c>
      <c r="CA1112" t="str">
        <f t="shared" si="192"/>
        <v/>
      </c>
      <c r="CB1112" s="41" t="str">
        <f>IF(AU1112&lt;&gt;"","Area immediately surrounding specimen: "&amp;AU1112&amp;".","")</f>
        <v/>
      </c>
      <c r="CC1112" s="41" t="str">
        <f>IF(T1112&lt;&gt;"","Habit: "&amp;T1112&amp;".","")</f>
        <v/>
      </c>
      <c r="CD1112" s="41" t="str">
        <f>IF(U1112&lt;&gt;"","Life history habit: "&amp;U1112&amp;".","")</f>
        <v/>
      </c>
      <c r="CE1112" s="41" t="str">
        <f>IF(V1112&lt;&gt;"","Graminoid habit: "&amp;V1112&amp;".","")</f>
        <v/>
      </c>
      <c r="CF1112" s="41" t="str">
        <f>IF(W1112&lt;&gt;"","Flower color: "&amp;W1112&amp;".","")</f>
        <v/>
      </c>
      <c r="CG1112" s="41" t="str">
        <f>IF(X1112&lt;&gt;"","Height in centimeters: "&amp;X1112&amp;".","")</f>
        <v/>
      </c>
      <c r="CH1112" s="41" t="str">
        <f>IF(Y1112&lt;&gt;"",Y1112&amp;".","")</f>
        <v/>
      </c>
      <c r="CI1112" s="41" t="str">
        <f t="shared" si="193"/>
        <v/>
      </c>
      <c r="CJ1112" t="str">
        <f t="shared" si="194"/>
        <v/>
      </c>
      <c r="CK1112" s="41" t="str">
        <f>IF(T1112&lt;&gt;"","''habit'':"&amp;"''"&amp;T1112&amp;"'',","")</f>
        <v/>
      </c>
      <c r="CL1112" s="41" t="str">
        <f>IF(U1112&lt;&gt;"","''life cycle habit'':"&amp;"''"&amp;U1112&amp;"'',","")</f>
        <v/>
      </c>
      <c r="CM1112" s="41" t="str">
        <f>IF(V1112&lt;&gt;"","''graminoidHabit'':"&amp;"''"&amp;V1112&amp;"'',","")</f>
        <v/>
      </c>
      <c r="CN1112" s="41" t="str">
        <f>IF(W1112&lt;&gt;"","''flower color'':"&amp;"''"&amp;W1112&amp;"'',","")</f>
        <v/>
      </c>
      <c r="CO1112" s="41" t="str">
        <f>IF(X1112&lt;&gt;"","''heightInCentimeters'':"&amp;X1112&amp;",","")</f>
        <v/>
      </c>
      <c r="CP1112" s="41" t="str">
        <f>IF(Y1112&lt;&gt;"",Y1112,"")</f>
        <v/>
      </c>
      <c r="CQ1112" s="41" t="str">
        <f t="shared" si="195"/>
        <v/>
      </c>
      <c r="CR1112" s="42" t="str">
        <f t="shared" si="196"/>
        <v/>
      </c>
      <c r="CS1112" t="str">
        <f t="shared" si="197"/>
        <v/>
      </c>
      <c r="CT1112" t="str">
        <f>IF(L1112="Y","tissue","")</f>
        <v/>
      </c>
      <c r="CU1112" t="str">
        <f>IF(L1112="Y","in collection","")</f>
        <v/>
      </c>
      <c r="CV1112" t="str">
        <f>IF(L1112="Y","dessicated","")</f>
        <v/>
      </c>
    </row>
    <row r="1113" spans="1:100" ht="16.5" x14ac:dyDescent="0.3">
      <c r="A1113" s="7"/>
      <c r="B1113" s="19"/>
      <c r="C1113" s="19"/>
      <c r="D1113" s="19"/>
      <c r="E1113" s="19"/>
      <c r="F1113" s="19"/>
      <c r="G1113" s="10"/>
      <c r="H1113" s="14"/>
      <c r="I1113" s="19"/>
      <c r="J1113" s="19"/>
      <c r="K1113" s="10"/>
      <c r="L1113" s="19"/>
      <c r="M1113" s="19"/>
      <c r="N1113" s="19"/>
      <c r="O1113" s="19"/>
      <c r="P1113" s="19"/>
      <c r="Q1113" s="24"/>
      <c r="R1113" s="14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  <c r="AK1113" s="29"/>
      <c r="AL1113" s="29"/>
      <c r="AM1113" s="7"/>
      <c r="AN1113" s="7"/>
      <c r="AO1113" s="7"/>
      <c r="AP1113" s="19"/>
      <c r="AQ1113" s="19"/>
      <c r="AR1113" s="19"/>
      <c r="AS1113" s="14"/>
      <c r="AT1113" s="19"/>
      <c r="AU1113" s="19"/>
      <c r="AV1113" s="19"/>
      <c r="AW1113" s="14"/>
      <c r="AX1113" s="19"/>
      <c r="AY1113" s="19"/>
      <c r="AZ1113" s="19"/>
      <c r="BA1113" s="19"/>
      <c r="BB1113" s="19"/>
      <c r="BC1113" s="19"/>
      <c r="BD1113" s="19"/>
      <c r="BE1113" s="19"/>
      <c r="BF1113" s="14"/>
      <c r="BG1113" s="35" t="str">
        <f>IF(BB1113&lt;&gt;"","&lt;a href='https://www.inaturalist.org/observations/"&amp;BB1113&amp;" 'target='_blank' style='color: blue'&gt;iNaturalist Record: "&amp;BB1113&amp;"&lt;/a&gt; ","")</f>
        <v/>
      </c>
      <c r="BH1113" s="36" t="str">
        <f>IF(AT1113&lt;&gt;"",AT1113&amp;". ","")</f>
        <v/>
      </c>
      <c r="BI1113" s="36" t="str">
        <f>IF(AV1113&lt;&gt;"","Land use/disturbance history: "&amp;AV1113&amp;". ","")</f>
        <v/>
      </c>
      <c r="BJ1113" s="36" t="str">
        <f>IF(AW1113&lt;&gt;"","Slope in degrees: "&amp;AW1113&amp;". ","")</f>
        <v/>
      </c>
      <c r="BK1113" s="36" t="str">
        <f>IF(AX1113&lt;&gt;"","Slope aspect: "&amp;AX1113&amp;". ","")</f>
        <v/>
      </c>
      <c r="BL1113" s="36" t="str">
        <f>IF(AY1113&lt;&gt;"","Soil description: "&amp;AY1113&amp;". ","")</f>
        <v/>
      </c>
      <c r="BM1113" s="36" t="str">
        <f>IF(BA1113&lt;&gt;"","Terrain: "&amp;BA1113&amp;". ","")</f>
        <v/>
      </c>
      <c r="BN1113" s="36" t="str">
        <f t="shared" si="187"/>
        <v/>
      </c>
      <c r="BO1113" t="str">
        <f t="shared" si="188"/>
        <v/>
      </c>
      <c r="BP1113" t="str">
        <f>IF(BD1113&lt;&gt;"","Permit: "&amp;BD1113,"")</f>
        <v/>
      </c>
      <c r="BQ1113" s="41" t="str">
        <f>IF(AA1113="Abundant","Estimated frequency within viewshed: Abundant (&gt;500).",IF(AA1113="Common","Estimated frequency within viewshed: Common (101-500).",IF(AA1113="Frequent","Estimated frequency within viewshed: Frequent (11-100).",IF(AA1113="Occasional","Estimated frequency within viewshed: Occasional (6-10).",IF(AA1113="Rare","Estimated frequency within viewshed: Rare (1-5).","")))))</f>
        <v/>
      </c>
      <c r="BR1113" s="41" t="str">
        <f>IF(B1113&lt;&gt;"",B1113&amp;". ","")</f>
        <v/>
      </c>
      <c r="BS1113" s="41" t="str">
        <f>IF(M1113="Same individual","Tissue sample collected.",IF(M1113="Same population","Tissue sample collected from another individual in the same population.",""))</f>
        <v/>
      </c>
      <c r="BT1113" s="41" t="str">
        <f>IF(R1113&lt;&gt;"","Seed sample collected from "&amp;R1113&amp;" plants within the same population.","")</f>
        <v/>
      </c>
      <c r="BU1113" s="41" t="str">
        <f>IF(AB1113&lt;&gt;"",AB1113&amp;". ","")</f>
        <v/>
      </c>
      <c r="BV1113" s="41" t="str">
        <f>IF(AE1113&lt;&gt;"","Landowner: "&amp;AE1113&amp;".","")</f>
        <v/>
      </c>
      <c r="BW1113" s="41" t="str">
        <f>IF(AF1113&lt;&gt;"","Element Occurrence ID: "&amp;AF1113&amp;".","")</f>
        <v/>
      </c>
      <c r="BX1113" s="41" t="str">
        <f t="shared" si="189"/>
        <v/>
      </c>
      <c r="BY1113" t="str">
        <f t="shared" si="190"/>
        <v/>
      </c>
      <c r="BZ1113" s="41" t="str">
        <f t="shared" si="191"/>
        <v/>
      </c>
      <c r="CA1113" t="str">
        <f t="shared" si="192"/>
        <v/>
      </c>
      <c r="CB1113" s="41" t="str">
        <f>IF(AU1113&lt;&gt;"","Area immediately surrounding specimen: "&amp;AU1113&amp;".","")</f>
        <v/>
      </c>
      <c r="CC1113" s="41" t="str">
        <f>IF(T1113&lt;&gt;"","Habit: "&amp;T1113&amp;".","")</f>
        <v/>
      </c>
      <c r="CD1113" s="41" t="str">
        <f>IF(U1113&lt;&gt;"","Life history habit: "&amp;U1113&amp;".","")</f>
        <v/>
      </c>
      <c r="CE1113" s="41" t="str">
        <f>IF(V1113&lt;&gt;"","Graminoid habit: "&amp;V1113&amp;".","")</f>
        <v/>
      </c>
      <c r="CF1113" s="41" t="str">
        <f>IF(W1113&lt;&gt;"","Flower color: "&amp;W1113&amp;".","")</f>
        <v/>
      </c>
      <c r="CG1113" s="41" t="str">
        <f>IF(X1113&lt;&gt;"","Height in centimeters: "&amp;X1113&amp;".","")</f>
        <v/>
      </c>
      <c r="CH1113" s="41" t="str">
        <f>IF(Y1113&lt;&gt;"",Y1113&amp;".","")</f>
        <v/>
      </c>
      <c r="CI1113" s="41" t="str">
        <f t="shared" si="193"/>
        <v/>
      </c>
      <c r="CJ1113" t="str">
        <f t="shared" si="194"/>
        <v/>
      </c>
      <c r="CK1113" s="41" t="str">
        <f>IF(T1113&lt;&gt;"","''habit'':"&amp;"''"&amp;T1113&amp;"'',","")</f>
        <v/>
      </c>
      <c r="CL1113" s="41" t="str">
        <f>IF(U1113&lt;&gt;"","''life cycle habit'':"&amp;"''"&amp;U1113&amp;"'',","")</f>
        <v/>
      </c>
      <c r="CM1113" s="41" t="str">
        <f>IF(V1113&lt;&gt;"","''graminoidHabit'':"&amp;"''"&amp;V1113&amp;"'',","")</f>
        <v/>
      </c>
      <c r="CN1113" s="41" t="str">
        <f>IF(W1113&lt;&gt;"","''flower color'':"&amp;"''"&amp;W1113&amp;"'',","")</f>
        <v/>
      </c>
      <c r="CO1113" s="41" t="str">
        <f>IF(X1113&lt;&gt;"","''heightInCentimeters'':"&amp;X1113&amp;",","")</f>
        <v/>
      </c>
      <c r="CP1113" s="41" t="str">
        <f>IF(Y1113&lt;&gt;"",Y1113,"")</f>
        <v/>
      </c>
      <c r="CQ1113" s="41" t="str">
        <f t="shared" si="195"/>
        <v/>
      </c>
      <c r="CR1113" s="42" t="str">
        <f t="shared" si="196"/>
        <v/>
      </c>
      <c r="CS1113" t="str">
        <f t="shared" si="197"/>
        <v/>
      </c>
      <c r="CT1113" t="str">
        <f>IF(L1113="Y","tissue","")</f>
        <v/>
      </c>
      <c r="CU1113" t="str">
        <f>IF(L1113="Y","in collection","")</f>
        <v/>
      </c>
      <c r="CV1113" t="str">
        <f>IF(L1113="Y","dessicated","")</f>
        <v/>
      </c>
    </row>
    <row r="1114" spans="1:100" ht="16.5" x14ac:dyDescent="0.3">
      <c r="A1114" s="7"/>
      <c r="B1114" s="19"/>
      <c r="C1114" s="19"/>
      <c r="D1114" s="19"/>
      <c r="E1114" s="19"/>
      <c r="F1114" s="19"/>
      <c r="G1114" s="10"/>
      <c r="H1114" s="14"/>
      <c r="I1114" s="19"/>
      <c r="J1114" s="19"/>
      <c r="K1114" s="10"/>
      <c r="L1114" s="19"/>
      <c r="M1114" s="19"/>
      <c r="N1114" s="19"/>
      <c r="O1114" s="19"/>
      <c r="P1114" s="19"/>
      <c r="Q1114" s="24"/>
      <c r="R1114" s="14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29"/>
      <c r="AL1114" s="29"/>
      <c r="AM1114" s="7"/>
      <c r="AN1114" s="7"/>
      <c r="AO1114" s="7"/>
      <c r="AP1114" s="19"/>
      <c r="AQ1114" s="19"/>
      <c r="AR1114" s="19"/>
      <c r="AS1114" s="14"/>
      <c r="AT1114" s="19"/>
      <c r="AU1114" s="19"/>
      <c r="AV1114" s="19"/>
      <c r="AW1114" s="14"/>
      <c r="AX1114" s="19"/>
      <c r="AY1114" s="19"/>
      <c r="AZ1114" s="19"/>
      <c r="BA1114" s="19"/>
      <c r="BB1114" s="19"/>
      <c r="BC1114" s="19"/>
      <c r="BD1114" s="19"/>
      <c r="BE1114" s="19"/>
      <c r="BF1114" s="14"/>
      <c r="BG1114" s="35" t="str">
        <f>IF(BB1114&lt;&gt;"","&lt;a href='https://www.inaturalist.org/observations/"&amp;BB1114&amp;" 'target='_blank' style='color: blue'&gt;iNaturalist Record: "&amp;BB1114&amp;"&lt;/a&gt; ","")</f>
        <v/>
      </c>
      <c r="BH1114" s="36" t="str">
        <f>IF(AT1114&lt;&gt;"",AT1114&amp;". ","")</f>
        <v/>
      </c>
      <c r="BI1114" s="36" t="str">
        <f>IF(AV1114&lt;&gt;"","Land use/disturbance history: "&amp;AV1114&amp;". ","")</f>
        <v/>
      </c>
      <c r="BJ1114" s="36" t="str">
        <f>IF(AW1114&lt;&gt;"","Slope in degrees: "&amp;AW1114&amp;". ","")</f>
        <v/>
      </c>
      <c r="BK1114" s="36" t="str">
        <f>IF(AX1114&lt;&gt;"","Slope aspect: "&amp;AX1114&amp;". ","")</f>
        <v/>
      </c>
      <c r="BL1114" s="36" t="str">
        <f>IF(AY1114&lt;&gt;"","Soil description: "&amp;AY1114&amp;". ","")</f>
        <v/>
      </c>
      <c r="BM1114" s="36" t="str">
        <f>IF(BA1114&lt;&gt;"","Terrain: "&amp;BA1114&amp;". ","")</f>
        <v/>
      </c>
      <c r="BN1114" s="36" t="str">
        <f t="shared" si="187"/>
        <v/>
      </c>
      <c r="BO1114" t="str">
        <f t="shared" si="188"/>
        <v/>
      </c>
      <c r="BP1114" t="str">
        <f>IF(BD1114&lt;&gt;"","Permit: "&amp;BD1114,"")</f>
        <v/>
      </c>
      <c r="BQ1114" s="41" t="str">
        <f>IF(AA1114="Abundant","Estimated frequency within viewshed: Abundant (&gt;500).",IF(AA1114="Common","Estimated frequency within viewshed: Common (101-500).",IF(AA1114="Frequent","Estimated frequency within viewshed: Frequent (11-100).",IF(AA1114="Occasional","Estimated frequency within viewshed: Occasional (6-10).",IF(AA1114="Rare","Estimated frequency within viewshed: Rare (1-5).","")))))</f>
        <v/>
      </c>
      <c r="BR1114" s="41" t="str">
        <f>IF(B1114&lt;&gt;"",B1114&amp;". ","")</f>
        <v/>
      </c>
      <c r="BS1114" s="41" t="str">
        <f>IF(M1114="Same individual","Tissue sample collected.",IF(M1114="Same population","Tissue sample collected from another individual in the same population.",""))</f>
        <v/>
      </c>
      <c r="BT1114" s="41" t="str">
        <f>IF(R1114&lt;&gt;"","Seed sample collected from "&amp;R1114&amp;" plants within the same population.","")</f>
        <v/>
      </c>
      <c r="BU1114" s="41" t="str">
        <f>IF(AB1114&lt;&gt;"",AB1114&amp;". ","")</f>
        <v/>
      </c>
      <c r="BV1114" s="41" t="str">
        <f>IF(AE1114&lt;&gt;"","Landowner: "&amp;AE1114&amp;".","")</f>
        <v/>
      </c>
      <c r="BW1114" s="41" t="str">
        <f>IF(AF1114&lt;&gt;"","Element Occurrence ID: "&amp;AF1114&amp;".","")</f>
        <v/>
      </c>
      <c r="BX1114" s="41" t="str">
        <f t="shared" si="189"/>
        <v/>
      </c>
      <c r="BY1114" t="str">
        <f t="shared" si="190"/>
        <v/>
      </c>
      <c r="BZ1114" s="41" t="str">
        <f t="shared" si="191"/>
        <v/>
      </c>
      <c r="CA1114" t="str">
        <f t="shared" si="192"/>
        <v/>
      </c>
      <c r="CB1114" s="41" t="str">
        <f>IF(AU1114&lt;&gt;"","Area immediately surrounding specimen: "&amp;AU1114&amp;".","")</f>
        <v/>
      </c>
      <c r="CC1114" s="41" t="str">
        <f>IF(T1114&lt;&gt;"","Habit: "&amp;T1114&amp;".","")</f>
        <v/>
      </c>
      <c r="CD1114" s="41" t="str">
        <f>IF(U1114&lt;&gt;"","Life history habit: "&amp;U1114&amp;".","")</f>
        <v/>
      </c>
      <c r="CE1114" s="41" t="str">
        <f>IF(V1114&lt;&gt;"","Graminoid habit: "&amp;V1114&amp;".","")</f>
        <v/>
      </c>
      <c r="CF1114" s="41" t="str">
        <f>IF(W1114&lt;&gt;"","Flower color: "&amp;W1114&amp;".","")</f>
        <v/>
      </c>
      <c r="CG1114" s="41" t="str">
        <f>IF(X1114&lt;&gt;"","Height in centimeters: "&amp;X1114&amp;".","")</f>
        <v/>
      </c>
      <c r="CH1114" s="41" t="str">
        <f>IF(Y1114&lt;&gt;"",Y1114&amp;".","")</f>
        <v/>
      </c>
      <c r="CI1114" s="41" t="str">
        <f t="shared" si="193"/>
        <v/>
      </c>
      <c r="CJ1114" t="str">
        <f t="shared" si="194"/>
        <v/>
      </c>
      <c r="CK1114" s="41" t="str">
        <f>IF(T1114&lt;&gt;"","''habit'':"&amp;"''"&amp;T1114&amp;"'',","")</f>
        <v/>
      </c>
      <c r="CL1114" s="41" t="str">
        <f>IF(U1114&lt;&gt;"","''life cycle habit'':"&amp;"''"&amp;U1114&amp;"'',","")</f>
        <v/>
      </c>
      <c r="CM1114" s="41" t="str">
        <f>IF(V1114&lt;&gt;"","''graminoidHabit'':"&amp;"''"&amp;V1114&amp;"'',","")</f>
        <v/>
      </c>
      <c r="CN1114" s="41" t="str">
        <f>IF(W1114&lt;&gt;"","''flower color'':"&amp;"''"&amp;W1114&amp;"'',","")</f>
        <v/>
      </c>
      <c r="CO1114" s="41" t="str">
        <f>IF(X1114&lt;&gt;"","''heightInCentimeters'':"&amp;X1114&amp;",","")</f>
        <v/>
      </c>
      <c r="CP1114" s="41" t="str">
        <f>IF(Y1114&lt;&gt;"",Y1114,"")</f>
        <v/>
      </c>
      <c r="CQ1114" s="41" t="str">
        <f t="shared" si="195"/>
        <v/>
      </c>
      <c r="CR1114" s="42" t="str">
        <f t="shared" si="196"/>
        <v/>
      </c>
      <c r="CS1114" t="str">
        <f t="shared" si="197"/>
        <v/>
      </c>
      <c r="CT1114" t="str">
        <f>IF(L1114="Y","tissue","")</f>
        <v/>
      </c>
      <c r="CU1114" t="str">
        <f>IF(L1114="Y","in collection","")</f>
        <v/>
      </c>
      <c r="CV1114" t="str">
        <f>IF(L1114="Y","dessicated","")</f>
        <v/>
      </c>
    </row>
    <row r="1115" spans="1:100" ht="16.5" x14ac:dyDescent="0.3">
      <c r="A1115" s="7"/>
      <c r="B1115" s="19"/>
      <c r="C1115" s="19"/>
      <c r="D1115" s="19"/>
      <c r="E1115" s="19"/>
      <c r="F1115" s="19"/>
      <c r="G1115" s="10"/>
      <c r="H1115" s="14"/>
      <c r="I1115" s="19"/>
      <c r="J1115" s="19"/>
      <c r="K1115" s="10"/>
      <c r="L1115" s="19"/>
      <c r="M1115" s="19"/>
      <c r="N1115" s="19"/>
      <c r="O1115" s="19"/>
      <c r="P1115" s="19"/>
      <c r="Q1115" s="24"/>
      <c r="R1115" s="14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29"/>
      <c r="AL1115" s="29"/>
      <c r="AM1115" s="7"/>
      <c r="AN1115" s="7"/>
      <c r="AO1115" s="7"/>
      <c r="AP1115" s="19"/>
      <c r="AQ1115" s="19"/>
      <c r="AR1115" s="19"/>
      <c r="AS1115" s="14"/>
      <c r="AT1115" s="19"/>
      <c r="AU1115" s="19"/>
      <c r="AV1115" s="19"/>
      <c r="AW1115" s="14"/>
      <c r="AX1115" s="19"/>
      <c r="AY1115" s="19"/>
      <c r="AZ1115" s="19"/>
      <c r="BA1115" s="19"/>
      <c r="BB1115" s="19"/>
      <c r="BC1115" s="19"/>
      <c r="BD1115" s="19"/>
      <c r="BE1115" s="19"/>
      <c r="BF1115" s="14"/>
      <c r="BG1115" s="35" t="str">
        <f>IF(BB1115&lt;&gt;"","&lt;a href='https://www.inaturalist.org/observations/"&amp;BB1115&amp;" 'target='_blank' style='color: blue'&gt;iNaturalist Record: "&amp;BB1115&amp;"&lt;/a&gt; ","")</f>
        <v/>
      </c>
      <c r="BH1115" s="36" t="str">
        <f>IF(AT1115&lt;&gt;"",AT1115&amp;". ","")</f>
        <v/>
      </c>
      <c r="BI1115" s="36" t="str">
        <f>IF(AV1115&lt;&gt;"","Land use/disturbance history: "&amp;AV1115&amp;". ","")</f>
        <v/>
      </c>
      <c r="BJ1115" s="36" t="str">
        <f>IF(AW1115&lt;&gt;"","Slope in degrees: "&amp;AW1115&amp;". ","")</f>
        <v/>
      </c>
      <c r="BK1115" s="36" t="str">
        <f>IF(AX1115&lt;&gt;"","Slope aspect: "&amp;AX1115&amp;". ","")</f>
        <v/>
      </c>
      <c r="BL1115" s="36" t="str">
        <f>IF(AY1115&lt;&gt;"","Soil description: "&amp;AY1115&amp;". ","")</f>
        <v/>
      </c>
      <c r="BM1115" s="36" t="str">
        <f>IF(BA1115&lt;&gt;"","Terrain: "&amp;BA1115&amp;". ","")</f>
        <v/>
      </c>
      <c r="BN1115" s="36" t="str">
        <f t="shared" si="187"/>
        <v/>
      </c>
      <c r="BO1115" t="str">
        <f t="shared" si="188"/>
        <v/>
      </c>
      <c r="BP1115" t="str">
        <f>IF(BD1115&lt;&gt;"","Permit: "&amp;BD1115,"")</f>
        <v/>
      </c>
      <c r="BQ1115" s="41" t="str">
        <f>IF(AA1115="Abundant","Estimated frequency within viewshed: Abundant (&gt;500).",IF(AA1115="Common","Estimated frequency within viewshed: Common (101-500).",IF(AA1115="Frequent","Estimated frequency within viewshed: Frequent (11-100).",IF(AA1115="Occasional","Estimated frequency within viewshed: Occasional (6-10).",IF(AA1115="Rare","Estimated frequency within viewshed: Rare (1-5).","")))))</f>
        <v/>
      </c>
      <c r="BR1115" s="41" t="str">
        <f>IF(B1115&lt;&gt;"",B1115&amp;". ","")</f>
        <v/>
      </c>
      <c r="BS1115" s="41" t="str">
        <f>IF(M1115="Same individual","Tissue sample collected.",IF(M1115="Same population","Tissue sample collected from another individual in the same population.",""))</f>
        <v/>
      </c>
      <c r="BT1115" s="41" t="str">
        <f>IF(R1115&lt;&gt;"","Seed sample collected from "&amp;R1115&amp;" plants within the same population.","")</f>
        <v/>
      </c>
      <c r="BU1115" s="41" t="str">
        <f>IF(AB1115&lt;&gt;"",AB1115&amp;". ","")</f>
        <v/>
      </c>
      <c r="BV1115" s="41" t="str">
        <f>IF(AE1115&lt;&gt;"","Landowner: "&amp;AE1115&amp;".","")</f>
        <v/>
      </c>
      <c r="BW1115" s="41" t="str">
        <f>IF(AF1115&lt;&gt;"","Element Occurrence ID: "&amp;AF1115&amp;".","")</f>
        <v/>
      </c>
      <c r="BX1115" s="41" t="str">
        <f t="shared" si="189"/>
        <v/>
      </c>
      <c r="BY1115" t="str">
        <f t="shared" si="190"/>
        <v/>
      </c>
      <c r="BZ1115" s="41" t="str">
        <f t="shared" si="191"/>
        <v/>
      </c>
      <c r="CA1115" t="str">
        <f t="shared" si="192"/>
        <v/>
      </c>
      <c r="CB1115" s="41" t="str">
        <f>IF(AU1115&lt;&gt;"","Area immediately surrounding specimen: "&amp;AU1115&amp;".","")</f>
        <v/>
      </c>
      <c r="CC1115" s="41" t="str">
        <f>IF(T1115&lt;&gt;"","Habit: "&amp;T1115&amp;".","")</f>
        <v/>
      </c>
      <c r="CD1115" s="41" t="str">
        <f>IF(U1115&lt;&gt;"","Life history habit: "&amp;U1115&amp;".","")</f>
        <v/>
      </c>
      <c r="CE1115" s="41" t="str">
        <f>IF(V1115&lt;&gt;"","Graminoid habit: "&amp;V1115&amp;".","")</f>
        <v/>
      </c>
      <c r="CF1115" s="41" t="str">
        <f>IF(W1115&lt;&gt;"","Flower color: "&amp;W1115&amp;".","")</f>
        <v/>
      </c>
      <c r="CG1115" s="41" t="str">
        <f>IF(X1115&lt;&gt;"","Height in centimeters: "&amp;X1115&amp;".","")</f>
        <v/>
      </c>
      <c r="CH1115" s="41" t="str">
        <f>IF(Y1115&lt;&gt;"",Y1115&amp;".","")</f>
        <v/>
      </c>
      <c r="CI1115" s="41" t="str">
        <f t="shared" si="193"/>
        <v/>
      </c>
      <c r="CJ1115" t="str">
        <f t="shared" si="194"/>
        <v/>
      </c>
      <c r="CK1115" s="41" t="str">
        <f>IF(T1115&lt;&gt;"","''habit'':"&amp;"''"&amp;T1115&amp;"'',","")</f>
        <v/>
      </c>
      <c r="CL1115" s="41" t="str">
        <f>IF(U1115&lt;&gt;"","''life cycle habit'':"&amp;"''"&amp;U1115&amp;"'',","")</f>
        <v/>
      </c>
      <c r="CM1115" s="41" t="str">
        <f>IF(V1115&lt;&gt;"","''graminoidHabit'':"&amp;"''"&amp;V1115&amp;"'',","")</f>
        <v/>
      </c>
      <c r="CN1115" s="41" t="str">
        <f>IF(W1115&lt;&gt;"","''flower color'':"&amp;"''"&amp;W1115&amp;"'',","")</f>
        <v/>
      </c>
      <c r="CO1115" s="41" t="str">
        <f>IF(X1115&lt;&gt;"","''heightInCentimeters'':"&amp;X1115&amp;",","")</f>
        <v/>
      </c>
      <c r="CP1115" s="41" t="str">
        <f>IF(Y1115&lt;&gt;"",Y1115,"")</f>
        <v/>
      </c>
      <c r="CQ1115" s="41" t="str">
        <f t="shared" si="195"/>
        <v/>
      </c>
      <c r="CR1115" s="42" t="str">
        <f t="shared" si="196"/>
        <v/>
      </c>
      <c r="CS1115" t="str">
        <f t="shared" si="197"/>
        <v/>
      </c>
      <c r="CT1115" t="str">
        <f>IF(L1115="Y","tissue","")</f>
        <v/>
      </c>
      <c r="CU1115" t="str">
        <f>IF(L1115="Y","in collection","")</f>
        <v/>
      </c>
      <c r="CV1115" t="str">
        <f>IF(L1115="Y","dessicated","")</f>
        <v/>
      </c>
    </row>
    <row r="1116" spans="1:100" ht="16.5" x14ac:dyDescent="0.3">
      <c r="A1116" s="7"/>
      <c r="B1116" s="19"/>
      <c r="C1116" s="19"/>
      <c r="D1116" s="19"/>
      <c r="E1116" s="19"/>
      <c r="F1116" s="19"/>
      <c r="G1116" s="10"/>
      <c r="H1116" s="14"/>
      <c r="I1116" s="19"/>
      <c r="J1116" s="19"/>
      <c r="K1116" s="10"/>
      <c r="L1116" s="19"/>
      <c r="M1116" s="19"/>
      <c r="N1116" s="19"/>
      <c r="O1116" s="19"/>
      <c r="P1116" s="19"/>
      <c r="Q1116" s="24"/>
      <c r="R1116" s="14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29"/>
      <c r="AL1116" s="29"/>
      <c r="AM1116" s="7"/>
      <c r="AN1116" s="7"/>
      <c r="AO1116" s="7"/>
      <c r="AP1116" s="19"/>
      <c r="AQ1116" s="19"/>
      <c r="AR1116" s="19"/>
      <c r="AS1116" s="14"/>
      <c r="AT1116" s="19"/>
      <c r="AU1116" s="19"/>
      <c r="AV1116" s="19"/>
      <c r="AW1116" s="14"/>
      <c r="AX1116" s="19"/>
      <c r="AY1116" s="19"/>
      <c r="AZ1116" s="19"/>
      <c r="BA1116" s="19"/>
      <c r="BB1116" s="19"/>
      <c r="BC1116" s="19"/>
      <c r="BD1116" s="19"/>
      <c r="BE1116" s="19"/>
      <c r="BF1116" s="14"/>
      <c r="BG1116" s="35" t="str">
        <f>IF(BB1116&lt;&gt;"","&lt;a href='https://www.inaturalist.org/observations/"&amp;BB1116&amp;" 'target='_blank' style='color: blue'&gt;iNaturalist Record: "&amp;BB1116&amp;"&lt;/a&gt; ","")</f>
        <v/>
      </c>
      <c r="BH1116" s="36" t="str">
        <f>IF(AT1116&lt;&gt;"",AT1116&amp;". ","")</f>
        <v/>
      </c>
      <c r="BI1116" s="36" t="str">
        <f>IF(AV1116&lt;&gt;"","Land use/disturbance history: "&amp;AV1116&amp;". ","")</f>
        <v/>
      </c>
      <c r="BJ1116" s="36" t="str">
        <f>IF(AW1116&lt;&gt;"","Slope in degrees: "&amp;AW1116&amp;". ","")</f>
        <v/>
      </c>
      <c r="BK1116" s="36" t="str">
        <f>IF(AX1116&lt;&gt;"","Slope aspect: "&amp;AX1116&amp;". ","")</f>
        <v/>
      </c>
      <c r="BL1116" s="36" t="str">
        <f>IF(AY1116&lt;&gt;"","Soil description: "&amp;AY1116&amp;". ","")</f>
        <v/>
      </c>
      <c r="BM1116" s="36" t="str">
        <f>IF(BA1116&lt;&gt;"","Terrain: "&amp;BA1116&amp;". ","")</f>
        <v/>
      </c>
      <c r="BN1116" s="36" t="str">
        <f t="shared" si="187"/>
        <v/>
      </c>
      <c r="BO1116" t="str">
        <f t="shared" si="188"/>
        <v/>
      </c>
      <c r="BP1116" t="str">
        <f>IF(BD1116&lt;&gt;"","Permit: "&amp;BD1116,"")</f>
        <v/>
      </c>
      <c r="BQ1116" s="41" t="str">
        <f>IF(AA1116="Abundant","Estimated frequency within viewshed: Abundant (&gt;500).",IF(AA1116="Common","Estimated frequency within viewshed: Common (101-500).",IF(AA1116="Frequent","Estimated frequency within viewshed: Frequent (11-100).",IF(AA1116="Occasional","Estimated frequency within viewshed: Occasional (6-10).",IF(AA1116="Rare","Estimated frequency within viewshed: Rare (1-5).","")))))</f>
        <v/>
      </c>
      <c r="BR1116" s="41" t="str">
        <f>IF(B1116&lt;&gt;"",B1116&amp;". ","")</f>
        <v/>
      </c>
      <c r="BS1116" s="41" t="str">
        <f>IF(M1116="Same individual","Tissue sample collected.",IF(M1116="Same population","Tissue sample collected from another individual in the same population.",""))</f>
        <v/>
      </c>
      <c r="BT1116" s="41" t="str">
        <f>IF(R1116&lt;&gt;"","Seed sample collected from "&amp;R1116&amp;" plants within the same population.","")</f>
        <v/>
      </c>
      <c r="BU1116" s="41" t="str">
        <f>IF(AB1116&lt;&gt;"",AB1116&amp;". ","")</f>
        <v/>
      </c>
      <c r="BV1116" s="41" t="str">
        <f>IF(AE1116&lt;&gt;"","Landowner: "&amp;AE1116&amp;".","")</f>
        <v/>
      </c>
      <c r="BW1116" s="41" t="str">
        <f>IF(AF1116&lt;&gt;"","Element Occurrence ID: "&amp;AF1116&amp;".","")</f>
        <v/>
      </c>
      <c r="BX1116" s="41" t="str">
        <f t="shared" si="189"/>
        <v/>
      </c>
      <c r="BY1116" t="str">
        <f t="shared" si="190"/>
        <v/>
      </c>
      <c r="BZ1116" s="41" t="str">
        <f t="shared" si="191"/>
        <v/>
      </c>
      <c r="CA1116" t="str">
        <f t="shared" si="192"/>
        <v/>
      </c>
      <c r="CB1116" s="41" t="str">
        <f>IF(AU1116&lt;&gt;"","Area immediately surrounding specimen: "&amp;AU1116&amp;".","")</f>
        <v/>
      </c>
      <c r="CC1116" s="41" t="str">
        <f>IF(T1116&lt;&gt;"","Habit: "&amp;T1116&amp;".","")</f>
        <v/>
      </c>
      <c r="CD1116" s="41" t="str">
        <f>IF(U1116&lt;&gt;"","Life history habit: "&amp;U1116&amp;".","")</f>
        <v/>
      </c>
      <c r="CE1116" s="41" t="str">
        <f>IF(V1116&lt;&gt;"","Graminoid habit: "&amp;V1116&amp;".","")</f>
        <v/>
      </c>
      <c r="CF1116" s="41" t="str">
        <f>IF(W1116&lt;&gt;"","Flower color: "&amp;W1116&amp;".","")</f>
        <v/>
      </c>
      <c r="CG1116" s="41" t="str">
        <f>IF(X1116&lt;&gt;"","Height in centimeters: "&amp;X1116&amp;".","")</f>
        <v/>
      </c>
      <c r="CH1116" s="41" t="str">
        <f>IF(Y1116&lt;&gt;"",Y1116&amp;".","")</f>
        <v/>
      </c>
      <c r="CI1116" s="41" t="str">
        <f t="shared" si="193"/>
        <v/>
      </c>
      <c r="CJ1116" t="str">
        <f t="shared" si="194"/>
        <v/>
      </c>
      <c r="CK1116" s="41" t="str">
        <f>IF(T1116&lt;&gt;"","''habit'':"&amp;"''"&amp;T1116&amp;"'',","")</f>
        <v/>
      </c>
      <c r="CL1116" s="41" t="str">
        <f>IF(U1116&lt;&gt;"","''life cycle habit'':"&amp;"''"&amp;U1116&amp;"'',","")</f>
        <v/>
      </c>
      <c r="CM1116" s="41" t="str">
        <f>IF(V1116&lt;&gt;"","''graminoidHabit'':"&amp;"''"&amp;V1116&amp;"'',","")</f>
        <v/>
      </c>
      <c r="CN1116" s="41" t="str">
        <f>IF(W1116&lt;&gt;"","''flower color'':"&amp;"''"&amp;W1116&amp;"'',","")</f>
        <v/>
      </c>
      <c r="CO1116" s="41" t="str">
        <f>IF(X1116&lt;&gt;"","''heightInCentimeters'':"&amp;X1116&amp;",","")</f>
        <v/>
      </c>
      <c r="CP1116" s="41" t="str">
        <f>IF(Y1116&lt;&gt;"",Y1116,"")</f>
        <v/>
      </c>
      <c r="CQ1116" s="41" t="str">
        <f t="shared" si="195"/>
        <v/>
      </c>
      <c r="CR1116" s="42" t="str">
        <f t="shared" si="196"/>
        <v/>
      </c>
      <c r="CS1116" t="str">
        <f t="shared" si="197"/>
        <v/>
      </c>
      <c r="CT1116" t="str">
        <f>IF(L1116="Y","tissue","")</f>
        <v/>
      </c>
      <c r="CU1116" t="str">
        <f>IF(L1116="Y","in collection","")</f>
        <v/>
      </c>
      <c r="CV1116" t="str">
        <f>IF(L1116="Y","dessicated","")</f>
        <v/>
      </c>
    </row>
    <row r="1117" spans="1:100" ht="16.5" x14ac:dyDescent="0.3">
      <c r="A1117" s="7"/>
      <c r="B1117" s="19"/>
      <c r="C1117" s="19"/>
      <c r="D1117" s="19"/>
      <c r="E1117" s="19"/>
      <c r="F1117" s="19"/>
      <c r="G1117" s="10"/>
      <c r="H1117" s="14"/>
      <c r="I1117" s="19"/>
      <c r="J1117" s="19"/>
      <c r="K1117" s="10"/>
      <c r="L1117" s="19"/>
      <c r="M1117" s="19"/>
      <c r="N1117" s="19"/>
      <c r="O1117" s="19"/>
      <c r="P1117" s="19"/>
      <c r="Q1117" s="24"/>
      <c r="R1117" s="14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19"/>
      <c r="AH1117" s="19"/>
      <c r="AI1117" s="19"/>
      <c r="AJ1117" s="19"/>
      <c r="AK1117" s="29"/>
      <c r="AL1117" s="29"/>
      <c r="AM1117" s="7"/>
      <c r="AN1117" s="7"/>
      <c r="AO1117" s="7"/>
      <c r="AP1117" s="19"/>
      <c r="AQ1117" s="19"/>
      <c r="AR1117" s="19"/>
      <c r="AS1117" s="14"/>
      <c r="AT1117" s="19"/>
      <c r="AU1117" s="19"/>
      <c r="AV1117" s="19"/>
      <c r="AW1117" s="14"/>
      <c r="AX1117" s="19"/>
      <c r="AY1117" s="19"/>
      <c r="AZ1117" s="19"/>
      <c r="BA1117" s="19"/>
      <c r="BB1117" s="19"/>
      <c r="BC1117" s="19"/>
      <c r="BD1117" s="19"/>
      <c r="BE1117" s="19"/>
      <c r="BF1117" s="14"/>
      <c r="BG1117" s="35" t="str">
        <f>IF(BB1117&lt;&gt;"","&lt;a href='https://www.inaturalist.org/observations/"&amp;BB1117&amp;" 'target='_blank' style='color: blue'&gt;iNaturalist Record: "&amp;BB1117&amp;"&lt;/a&gt; ","")</f>
        <v/>
      </c>
      <c r="BH1117" s="36" t="str">
        <f>IF(AT1117&lt;&gt;"",AT1117&amp;". ","")</f>
        <v/>
      </c>
      <c r="BI1117" s="36" t="str">
        <f>IF(AV1117&lt;&gt;"","Land use/disturbance history: "&amp;AV1117&amp;". ","")</f>
        <v/>
      </c>
      <c r="BJ1117" s="36" t="str">
        <f>IF(AW1117&lt;&gt;"","Slope in degrees: "&amp;AW1117&amp;". ","")</f>
        <v/>
      </c>
      <c r="BK1117" s="36" t="str">
        <f>IF(AX1117&lt;&gt;"","Slope aspect: "&amp;AX1117&amp;". ","")</f>
        <v/>
      </c>
      <c r="BL1117" s="36" t="str">
        <f>IF(AY1117&lt;&gt;"","Soil description: "&amp;AY1117&amp;". ","")</f>
        <v/>
      </c>
      <c r="BM1117" s="36" t="str">
        <f>IF(BA1117&lt;&gt;"","Terrain: "&amp;BA1117&amp;". ","")</f>
        <v/>
      </c>
      <c r="BN1117" s="36" t="str">
        <f t="shared" si="187"/>
        <v/>
      </c>
      <c r="BO1117" t="str">
        <f t="shared" si="188"/>
        <v/>
      </c>
      <c r="BP1117" t="str">
        <f>IF(BD1117&lt;&gt;"","Permit: "&amp;BD1117,"")</f>
        <v/>
      </c>
      <c r="BQ1117" s="41" t="str">
        <f>IF(AA1117="Abundant","Estimated frequency within viewshed: Abundant (&gt;500).",IF(AA1117="Common","Estimated frequency within viewshed: Common (101-500).",IF(AA1117="Frequent","Estimated frequency within viewshed: Frequent (11-100).",IF(AA1117="Occasional","Estimated frequency within viewshed: Occasional (6-10).",IF(AA1117="Rare","Estimated frequency within viewshed: Rare (1-5).","")))))</f>
        <v/>
      </c>
      <c r="BR1117" s="41" t="str">
        <f>IF(B1117&lt;&gt;"",B1117&amp;". ","")</f>
        <v/>
      </c>
      <c r="BS1117" s="41" t="str">
        <f>IF(M1117="Same individual","Tissue sample collected.",IF(M1117="Same population","Tissue sample collected from another individual in the same population.",""))</f>
        <v/>
      </c>
      <c r="BT1117" s="41" t="str">
        <f>IF(R1117&lt;&gt;"","Seed sample collected from "&amp;R1117&amp;" plants within the same population.","")</f>
        <v/>
      </c>
      <c r="BU1117" s="41" t="str">
        <f>IF(AB1117&lt;&gt;"",AB1117&amp;". ","")</f>
        <v/>
      </c>
      <c r="BV1117" s="41" t="str">
        <f>IF(AE1117&lt;&gt;"","Landowner: "&amp;AE1117&amp;".","")</f>
        <v/>
      </c>
      <c r="BW1117" s="41" t="str">
        <f>IF(AF1117&lt;&gt;"","Element Occurrence ID: "&amp;AF1117&amp;".","")</f>
        <v/>
      </c>
      <c r="BX1117" s="41" t="str">
        <f t="shared" si="189"/>
        <v/>
      </c>
      <c r="BY1117" t="str">
        <f t="shared" si="190"/>
        <v/>
      </c>
      <c r="BZ1117" s="41" t="str">
        <f t="shared" si="191"/>
        <v/>
      </c>
      <c r="CA1117" t="str">
        <f t="shared" si="192"/>
        <v/>
      </c>
      <c r="CB1117" s="41" t="str">
        <f>IF(AU1117&lt;&gt;"","Area immediately surrounding specimen: "&amp;AU1117&amp;".","")</f>
        <v/>
      </c>
      <c r="CC1117" s="41" t="str">
        <f>IF(T1117&lt;&gt;"","Habit: "&amp;T1117&amp;".","")</f>
        <v/>
      </c>
      <c r="CD1117" s="41" t="str">
        <f>IF(U1117&lt;&gt;"","Life history habit: "&amp;U1117&amp;".","")</f>
        <v/>
      </c>
      <c r="CE1117" s="41" t="str">
        <f>IF(V1117&lt;&gt;"","Graminoid habit: "&amp;V1117&amp;".","")</f>
        <v/>
      </c>
      <c r="CF1117" s="41" t="str">
        <f>IF(W1117&lt;&gt;"","Flower color: "&amp;W1117&amp;".","")</f>
        <v/>
      </c>
      <c r="CG1117" s="41" t="str">
        <f>IF(X1117&lt;&gt;"","Height in centimeters: "&amp;X1117&amp;".","")</f>
        <v/>
      </c>
      <c r="CH1117" s="41" t="str">
        <f>IF(Y1117&lt;&gt;"",Y1117&amp;".","")</f>
        <v/>
      </c>
      <c r="CI1117" s="41" t="str">
        <f t="shared" si="193"/>
        <v/>
      </c>
      <c r="CJ1117" t="str">
        <f t="shared" si="194"/>
        <v/>
      </c>
      <c r="CK1117" s="41" t="str">
        <f>IF(T1117&lt;&gt;"","''habit'':"&amp;"''"&amp;T1117&amp;"'',","")</f>
        <v/>
      </c>
      <c r="CL1117" s="41" t="str">
        <f>IF(U1117&lt;&gt;"","''life cycle habit'':"&amp;"''"&amp;U1117&amp;"'',","")</f>
        <v/>
      </c>
      <c r="CM1117" s="41" t="str">
        <f>IF(V1117&lt;&gt;"","''graminoidHabit'':"&amp;"''"&amp;V1117&amp;"'',","")</f>
        <v/>
      </c>
      <c r="CN1117" s="41" t="str">
        <f>IF(W1117&lt;&gt;"","''flower color'':"&amp;"''"&amp;W1117&amp;"'',","")</f>
        <v/>
      </c>
      <c r="CO1117" s="41" t="str">
        <f>IF(X1117&lt;&gt;"","''heightInCentimeters'':"&amp;X1117&amp;",","")</f>
        <v/>
      </c>
      <c r="CP1117" s="41" t="str">
        <f>IF(Y1117&lt;&gt;"",Y1117,"")</f>
        <v/>
      </c>
      <c r="CQ1117" s="41" t="str">
        <f t="shared" si="195"/>
        <v/>
      </c>
      <c r="CR1117" s="42" t="str">
        <f t="shared" si="196"/>
        <v/>
      </c>
      <c r="CS1117" t="str">
        <f t="shared" si="197"/>
        <v/>
      </c>
      <c r="CT1117" t="str">
        <f>IF(L1117="Y","tissue","")</f>
        <v/>
      </c>
      <c r="CU1117" t="str">
        <f>IF(L1117="Y","in collection","")</f>
        <v/>
      </c>
      <c r="CV1117" t="str">
        <f>IF(L1117="Y","dessicated","")</f>
        <v/>
      </c>
    </row>
    <row r="1118" spans="1:100" ht="16.5" x14ac:dyDescent="0.3">
      <c r="A1118" s="7"/>
      <c r="B1118" s="19"/>
      <c r="C1118" s="19"/>
      <c r="D1118" s="19"/>
      <c r="E1118" s="19"/>
      <c r="F1118" s="19"/>
      <c r="G1118" s="10"/>
      <c r="H1118" s="14"/>
      <c r="I1118" s="19"/>
      <c r="J1118" s="19"/>
      <c r="K1118" s="10"/>
      <c r="L1118" s="19"/>
      <c r="M1118" s="19"/>
      <c r="N1118" s="19"/>
      <c r="O1118" s="19"/>
      <c r="P1118" s="19"/>
      <c r="Q1118" s="24"/>
      <c r="R1118" s="14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19"/>
      <c r="AH1118" s="19"/>
      <c r="AI1118" s="19"/>
      <c r="AJ1118" s="19"/>
      <c r="AK1118" s="29"/>
      <c r="AL1118" s="29"/>
      <c r="AM1118" s="7"/>
      <c r="AN1118" s="7"/>
      <c r="AO1118" s="7"/>
      <c r="AP1118" s="19"/>
      <c r="AQ1118" s="19"/>
      <c r="AR1118" s="19"/>
      <c r="AS1118" s="14"/>
      <c r="AT1118" s="19"/>
      <c r="AU1118" s="19"/>
      <c r="AV1118" s="19"/>
      <c r="AW1118" s="14"/>
      <c r="AX1118" s="19"/>
      <c r="AY1118" s="19"/>
      <c r="AZ1118" s="19"/>
      <c r="BA1118" s="19"/>
      <c r="BB1118" s="19"/>
      <c r="BC1118" s="19"/>
      <c r="BD1118" s="19"/>
      <c r="BE1118" s="19"/>
      <c r="BF1118" s="14"/>
      <c r="BG1118" s="35" t="str">
        <f>IF(BB1118&lt;&gt;"","&lt;a href='https://www.inaturalist.org/observations/"&amp;BB1118&amp;" 'target='_blank' style='color: blue'&gt;iNaturalist Record: "&amp;BB1118&amp;"&lt;/a&gt; ","")</f>
        <v/>
      </c>
      <c r="BH1118" s="36" t="str">
        <f>IF(AT1118&lt;&gt;"",AT1118&amp;". ","")</f>
        <v/>
      </c>
      <c r="BI1118" s="36" t="str">
        <f>IF(AV1118&lt;&gt;"","Land use/disturbance history: "&amp;AV1118&amp;". ","")</f>
        <v/>
      </c>
      <c r="BJ1118" s="36" t="str">
        <f>IF(AW1118&lt;&gt;"","Slope in degrees: "&amp;AW1118&amp;". ","")</f>
        <v/>
      </c>
      <c r="BK1118" s="36" t="str">
        <f>IF(AX1118&lt;&gt;"","Slope aspect: "&amp;AX1118&amp;". ","")</f>
        <v/>
      </c>
      <c r="BL1118" s="36" t="str">
        <f>IF(AY1118&lt;&gt;"","Soil description: "&amp;AY1118&amp;". ","")</f>
        <v/>
      </c>
      <c r="BM1118" s="36" t="str">
        <f>IF(BA1118&lt;&gt;"","Terrain: "&amp;BA1118&amp;". ","")</f>
        <v/>
      </c>
      <c r="BN1118" s="36" t="str">
        <f t="shared" si="187"/>
        <v/>
      </c>
      <c r="BO1118" t="str">
        <f t="shared" si="188"/>
        <v/>
      </c>
      <c r="BP1118" t="str">
        <f>IF(BD1118&lt;&gt;"","Permit: "&amp;BD1118,"")</f>
        <v/>
      </c>
      <c r="BQ1118" s="41" t="str">
        <f>IF(AA1118="Abundant","Estimated frequency within viewshed: Abundant (&gt;500).",IF(AA1118="Common","Estimated frequency within viewshed: Common (101-500).",IF(AA1118="Frequent","Estimated frequency within viewshed: Frequent (11-100).",IF(AA1118="Occasional","Estimated frequency within viewshed: Occasional (6-10).",IF(AA1118="Rare","Estimated frequency within viewshed: Rare (1-5).","")))))</f>
        <v/>
      </c>
      <c r="BR1118" s="41" t="str">
        <f>IF(B1118&lt;&gt;"",B1118&amp;". ","")</f>
        <v/>
      </c>
      <c r="BS1118" s="41" t="str">
        <f>IF(M1118="Same individual","Tissue sample collected.",IF(M1118="Same population","Tissue sample collected from another individual in the same population.",""))</f>
        <v/>
      </c>
      <c r="BT1118" s="41" t="str">
        <f>IF(R1118&lt;&gt;"","Seed sample collected from "&amp;R1118&amp;" plants within the same population.","")</f>
        <v/>
      </c>
      <c r="BU1118" s="41" t="str">
        <f>IF(AB1118&lt;&gt;"",AB1118&amp;". ","")</f>
        <v/>
      </c>
      <c r="BV1118" s="41" t="str">
        <f>IF(AE1118&lt;&gt;"","Landowner: "&amp;AE1118&amp;".","")</f>
        <v/>
      </c>
      <c r="BW1118" s="41" t="str">
        <f>IF(AF1118&lt;&gt;"","Element Occurrence ID: "&amp;AF1118&amp;".","")</f>
        <v/>
      </c>
      <c r="BX1118" s="41" t="str">
        <f t="shared" si="189"/>
        <v/>
      </c>
      <c r="BY1118" t="str">
        <f t="shared" si="190"/>
        <v/>
      </c>
      <c r="BZ1118" s="41" t="str">
        <f t="shared" si="191"/>
        <v/>
      </c>
      <c r="CA1118" t="str">
        <f t="shared" si="192"/>
        <v/>
      </c>
      <c r="CB1118" s="41" t="str">
        <f>IF(AU1118&lt;&gt;"","Area immediately surrounding specimen: "&amp;AU1118&amp;".","")</f>
        <v/>
      </c>
      <c r="CC1118" s="41" t="str">
        <f>IF(T1118&lt;&gt;"","Habit: "&amp;T1118&amp;".","")</f>
        <v/>
      </c>
      <c r="CD1118" s="41" t="str">
        <f>IF(U1118&lt;&gt;"","Life history habit: "&amp;U1118&amp;".","")</f>
        <v/>
      </c>
      <c r="CE1118" s="41" t="str">
        <f>IF(V1118&lt;&gt;"","Graminoid habit: "&amp;V1118&amp;".","")</f>
        <v/>
      </c>
      <c r="CF1118" s="41" t="str">
        <f>IF(W1118&lt;&gt;"","Flower color: "&amp;W1118&amp;".","")</f>
        <v/>
      </c>
      <c r="CG1118" s="41" t="str">
        <f>IF(X1118&lt;&gt;"","Height in centimeters: "&amp;X1118&amp;".","")</f>
        <v/>
      </c>
      <c r="CH1118" s="41" t="str">
        <f>IF(Y1118&lt;&gt;"",Y1118&amp;".","")</f>
        <v/>
      </c>
      <c r="CI1118" s="41" t="str">
        <f t="shared" si="193"/>
        <v/>
      </c>
      <c r="CJ1118" t="str">
        <f t="shared" si="194"/>
        <v/>
      </c>
      <c r="CK1118" s="41" t="str">
        <f>IF(T1118&lt;&gt;"","''habit'':"&amp;"''"&amp;T1118&amp;"'',","")</f>
        <v/>
      </c>
      <c r="CL1118" s="41" t="str">
        <f>IF(U1118&lt;&gt;"","''life cycle habit'':"&amp;"''"&amp;U1118&amp;"'',","")</f>
        <v/>
      </c>
      <c r="CM1118" s="41" t="str">
        <f>IF(V1118&lt;&gt;"","''graminoidHabit'':"&amp;"''"&amp;V1118&amp;"'',","")</f>
        <v/>
      </c>
      <c r="CN1118" s="41" t="str">
        <f>IF(W1118&lt;&gt;"","''flower color'':"&amp;"''"&amp;W1118&amp;"'',","")</f>
        <v/>
      </c>
      <c r="CO1118" s="41" t="str">
        <f>IF(X1118&lt;&gt;"","''heightInCentimeters'':"&amp;X1118&amp;",","")</f>
        <v/>
      </c>
      <c r="CP1118" s="41" t="str">
        <f>IF(Y1118&lt;&gt;"",Y1118,"")</f>
        <v/>
      </c>
      <c r="CQ1118" s="41" t="str">
        <f t="shared" si="195"/>
        <v/>
      </c>
      <c r="CR1118" s="42" t="str">
        <f t="shared" si="196"/>
        <v/>
      </c>
      <c r="CS1118" t="str">
        <f t="shared" si="197"/>
        <v/>
      </c>
      <c r="CT1118" t="str">
        <f>IF(L1118="Y","tissue","")</f>
        <v/>
      </c>
      <c r="CU1118" t="str">
        <f>IF(L1118="Y","in collection","")</f>
        <v/>
      </c>
      <c r="CV1118" t="str">
        <f>IF(L1118="Y","dessicated","")</f>
        <v/>
      </c>
    </row>
    <row r="1119" spans="1:100" ht="16.5" x14ac:dyDescent="0.3">
      <c r="A1119" s="7"/>
      <c r="B1119" s="19"/>
      <c r="C1119" s="19"/>
      <c r="D1119" s="19"/>
      <c r="E1119" s="19"/>
      <c r="F1119" s="19"/>
      <c r="G1119" s="10"/>
      <c r="H1119" s="14"/>
      <c r="I1119" s="19"/>
      <c r="J1119" s="19"/>
      <c r="K1119" s="10"/>
      <c r="L1119" s="19"/>
      <c r="M1119" s="19"/>
      <c r="N1119" s="19"/>
      <c r="O1119" s="19"/>
      <c r="P1119" s="19"/>
      <c r="Q1119" s="24"/>
      <c r="R1119" s="14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19"/>
      <c r="AH1119" s="19"/>
      <c r="AI1119" s="19"/>
      <c r="AJ1119" s="19"/>
      <c r="AK1119" s="29"/>
      <c r="AL1119" s="29"/>
      <c r="AM1119" s="7"/>
      <c r="AN1119" s="7"/>
      <c r="AO1119" s="7"/>
      <c r="AP1119" s="19"/>
      <c r="AQ1119" s="19"/>
      <c r="AR1119" s="19"/>
      <c r="AS1119" s="14"/>
      <c r="AT1119" s="19"/>
      <c r="AU1119" s="19"/>
      <c r="AV1119" s="19"/>
      <c r="AW1119" s="14"/>
      <c r="AX1119" s="19"/>
      <c r="AY1119" s="19"/>
      <c r="AZ1119" s="19"/>
      <c r="BA1119" s="19"/>
      <c r="BB1119" s="19"/>
      <c r="BC1119" s="19"/>
      <c r="BD1119" s="19"/>
      <c r="BE1119" s="19"/>
      <c r="BF1119" s="14"/>
      <c r="BG1119" s="35" t="str">
        <f>IF(BB1119&lt;&gt;"","&lt;a href='https://www.inaturalist.org/observations/"&amp;BB1119&amp;" 'target='_blank' style='color: blue'&gt;iNaturalist Record: "&amp;BB1119&amp;"&lt;/a&gt; ","")</f>
        <v/>
      </c>
      <c r="BH1119" s="36" t="str">
        <f>IF(AT1119&lt;&gt;"",AT1119&amp;". ","")</f>
        <v/>
      </c>
      <c r="BI1119" s="36" t="str">
        <f>IF(AV1119&lt;&gt;"","Land use/disturbance history: "&amp;AV1119&amp;". ","")</f>
        <v/>
      </c>
      <c r="BJ1119" s="36" t="str">
        <f>IF(AW1119&lt;&gt;"","Slope in degrees: "&amp;AW1119&amp;". ","")</f>
        <v/>
      </c>
      <c r="BK1119" s="36" t="str">
        <f>IF(AX1119&lt;&gt;"","Slope aspect: "&amp;AX1119&amp;". ","")</f>
        <v/>
      </c>
      <c r="BL1119" s="36" t="str">
        <f>IF(AY1119&lt;&gt;"","Soil description: "&amp;AY1119&amp;". ","")</f>
        <v/>
      </c>
      <c r="BM1119" s="36" t="str">
        <f>IF(BA1119&lt;&gt;"","Terrain: "&amp;BA1119&amp;". ","")</f>
        <v/>
      </c>
      <c r="BN1119" s="36" t="str">
        <f t="shared" si="187"/>
        <v/>
      </c>
      <c r="BO1119" t="str">
        <f t="shared" si="188"/>
        <v/>
      </c>
      <c r="BP1119" t="str">
        <f>IF(BD1119&lt;&gt;"","Permit: "&amp;BD1119,"")</f>
        <v/>
      </c>
      <c r="BQ1119" s="41" t="str">
        <f>IF(AA1119="Abundant","Estimated frequency within viewshed: Abundant (&gt;500).",IF(AA1119="Common","Estimated frequency within viewshed: Common (101-500).",IF(AA1119="Frequent","Estimated frequency within viewshed: Frequent (11-100).",IF(AA1119="Occasional","Estimated frequency within viewshed: Occasional (6-10).",IF(AA1119="Rare","Estimated frequency within viewshed: Rare (1-5).","")))))</f>
        <v/>
      </c>
      <c r="BR1119" s="41" t="str">
        <f>IF(B1119&lt;&gt;"",B1119&amp;". ","")</f>
        <v/>
      </c>
      <c r="BS1119" s="41" t="str">
        <f>IF(M1119="Same individual","Tissue sample collected.",IF(M1119="Same population","Tissue sample collected from another individual in the same population.",""))</f>
        <v/>
      </c>
      <c r="BT1119" s="41" t="str">
        <f>IF(R1119&lt;&gt;"","Seed sample collected from "&amp;R1119&amp;" plants within the same population.","")</f>
        <v/>
      </c>
      <c r="BU1119" s="41" t="str">
        <f>IF(AB1119&lt;&gt;"",AB1119&amp;". ","")</f>
        <v/>
      </c>
      <c r="BV1119" s="41" t="str">
        <f>IF(AE1119&lt;&gt;"","Landowner: "&amp;AE1119&amp;".","")</f>
        <v/>
      </c>
      <c r="BW1119" s="41" t="str">
        <f>IF(AF1119&lt;&gt;"","Element Occurrence ID: "&amp;AF1119&amp;".","")</f>
        <v/>
      </c>
      <c r="BX1119" s="41" t="str">
        <f t="shared" si="189"/>
        <v/>
      </c>
      <c r="BY1119" t="str">
        <f t="shared" si="190"/>
        <v/>
      </c>
      <c r="BZ1119" s="41" t="str">
        <f t="shared" si="191"/>
        <v/>
      </c>
      <c r="CA1119" t="str">
        <f t="shared" si="192"/>
        <v/>
      </c>
      <c r="CB1119" s="41" t="str">
        <f>IF(AU1119&lt;&gt;"","Area immediately surrounding specimen: "&amp;AU1119&amp;".","")</f>
        <v/>
      </c>
      <c r="CC1119" s="41" t="str">
        <f>IF(T1119&lt;&gt;"","Habit: "&amp;T1119&amp;".","")</f>
        <v/>
      </c>
      <c r="CD1119" s="41" t="str">
        <f>IF(U1119&lt;&gt;"","Life history habit: "&amp;U1119&amp;".","")</f>
        <v/>
      </c>
      <c r="CE1119" s="41" t="str">
        <f>IF(V1119&lt;&gt;"","Graminoid habit: "&amp;V1119&amp;".","")</f>
        <v/>
      </c>
      <c r="CF1119" s="41" t="str">
        <f>IF(W1119&lt;&gt;"","Flower color: "&amp;W1119&amp;".","")</f>
        <v/>
      </c>
      <c r="CG1119" s="41" t="str">
        <f>IF(X1119&lt;&gt;"","Height in centimeters: "&amp;X1119&amp;".","")</f>
        <v/>
      </c>
      <c r="CH1119" s="41" t="str">
        <f>IF(Y1119&lt;&gt;"",Y1119&amp;".","")</f>
        <v/>
      </c>
      <c r="CI1119" s="41" t="str">
        <f t="shared" si="193"/>
        <v/>
      </c>
      <c r="CJ1119" t="str">
        <f t="shared" si="194"/>
        <v/>
      </c>
      <c r="CK1119" s="41" t="str">
        <f>IF(T1119&lt;&gt;"","''habit'':"&amp;"''"&amp;T1119&amp;"'',","")</f>
        <v/>
      </c>
      <c r="CL1119" s="41" t="str">
        <f>IF(U1119&lt;&gt;"","''life cycle habit'':"&amp;"''"&amp;U1119&amp;"'',","")</f>
        <v/>
      </c>
      <c r="CM1119" s="41" t="str">
        <f>IF(V1119&lt;&gt;"","''graminoidHabit'':"&amp;"''"&amp;V1119&amp;"'',","")</f>
        <v/>
      </c>
      <c r="CN1119" s="41" t="str">
        <f>IF(W1119&lt;&gt;"","''flower color'':"&amp;"''"&amp;W1119&amp;"'',","")</f>
        <v/>
      </c>
      <c r="CO1119" s="41" t="str">
        <f>IF(X1119&lt;&gt;"","''heightInCentimeters'':"&amp;X1119&amp;",","")</f>
        <v/>
      </c>
      <c r="CP1119" s="41" t="str">
        <f>IF(Y1119&lt;&gt;"",Y1119,"")</f>
        <v/>
      </c>
      <c r="CQ1119" s="41" t="str">
        <f t="shared" si="195"/>
        <v/>
      </c>
      <c r="CR1119" s="42" t="str">
        <f t="shared" si="196"/>
        <v/>
      </c>
      <c r="CS1119" t="str">
        <f t="shared" si="197"/>
        <v/>
      </c>
      <c r="CT1119" t="str">
        <f>IF(L1119="Y","tissue","")</f>
        <v/>
      </c>
      <c r="CU1119" t="str">
        <f>IF(L1119="Y","in collection","")</f>
        <v/>
      </c>
      <c r="CV1119" t="str">
        <f>IF(L1119="Y","dessicated","")</f>
        <v/>
      </c>
    </row>
    <row r="1120" spans="1:100" ht="16.5" x14ac:dyDescent="0.3">
      <c r="A1120" s="7"/>
      <c r="B1120" s="19"/>
      <c r="C1120" s="19"/>
      <c r="D1120" s="19"/>
      <c r="E1120" s="19"/>
      <c r="F1120" s="19"/>
      <c r="G1120" s="10"/>
      <c r="H1120" s="14"/>
      <c r="I1120" s="19"/>
      <c r="J1120" s="19"/>
      <c r="K1120" s="10"/>
      <c r="L1120" s="19"/>
      <c r="M1120" s="19"/>
      <c r="N1120" s="19"/>
      <c r="O1120" s="19"/>
      <c r="P1120" s="19"/>
      <c r="Q1120" s="24"/>
      <c r="R1120" s="14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19"/>
      <c r="AH1120" s="19"/>
      <c r="AI1120" s="19"/>
      <c r="AJ1120" s="19"/>
      <c r="AK1120" s="29"/>
      <c r="AL1120" s="29"/>
      <c r="AM1120" s="7"/>
      <c r="AN1120" s="7"/>
      <c r="AO1120" s="7"/>
      <c r="AP1120" s="19"/>
      <c r="AQ1120" s="19"/>
      <c r="AR1120" s="19"/>
      <c r="AS1120" s="14"/>
      <c r="AT1120" s="19"/>
      <c r="AU1120" s="19"/>
      <c r="AV1120" s="19"/>
      <c r="AW1120" s="14"/>
      <c r="AX1120" s="19"/>
      <c r="AY1120" s="19"/>
      <c r="AZ1120" s="19"/>
      <c r="BA1120" s="19"/>
      <c r="BB1120" s="19"/>
      <c r="BC1120" s="19"/>
      <c r="BD1120" s="19"/>
      <c r="BE1120" s="19"/>
      <c r="BF1120" s="14"/>
      <c r="BG1120" s="35" t="str">
        <f>IF(BB1120&lt;&gt;"","&lt;a href='https://www.inaturalist.org/observations/"&amp;BB1120&amp;" 'target='_blank' style='color: blue'&gt;iNaturalist Record: "&amp;BB1120&amp;"&lt;/a&gt; ","")</f>
        <v/>
      </c>
      <c r="BH1120" s="36" t="str">
        <f>IF(AT1120&lt;&gt;"",AT1120&amp;". ","")</f>
        <v/>
      </c>
      <c r="BI1120" s="36" t="str">
        <f>IF(AV1120&lt;&gt;"","Land use/disturbance history: "&amp;AV1120&amp;". ","")</f>
        <v/>
      </c>
      <c r="BJ1120" s="36" t="str">
        <f>IF(AW1120&lt;&gt;"","Slope in degrees: "&amp;AW1120&amp;". ","")</f>
        <v/>
      </c>
      <c r="BK1120" s="36" t="str">
        <f>IF(AX1120&lt;&gt;"","Slope aspect: "&amp;AX1120&amp;". ","")</f>
        <v/>
      </c>
      <c r="BL1120" s="36" t="str">
        <f>IF(AY1120&lt;&gt;"","Soil description: "&amp;AY1120&amp;". ","")</f>
        <v/>
      </c>
      <c r="BM1120" s="36" t="str">
        <f>IF(BA1120&lt;&gt;"","Terrain: "&amp;BA1120&amp;". ","")</f>
        <v/>
      </c>
      <c r="BN1120" s="36" t="str">
        <f t="shared" si="187"/>
        <v/>
      </c>
      <c r="BO1120" t="str">
        <f t="shared" si="188"/>
        <v/>
      </c>
      <c r="BP1120" t="str">
        <f>IF(BD1120&lt;&gt;"","Permit: "&amp;BD1120,"")</f>
        <v/>
      </c>
      <c r="BQ1120" s="41" t="str">
        <f>IF(AA1120="Abundant","Estimated frequency within viewshed: Abundant (&gt;500).",IF(AA1120="Common","Estimated frequency within viewshed: Common (101-500).",IF(AA1120="Frequent","Estimated frequency within viewshed: Frequent (11-100).",IF(AA1120="Occasional","Estimated frequency within viewshed: Occasional (6-10).",IF(AA1120="Rare","Estimated frequency within viewshed: Rare (1-5).","")))))</f>
        <v/>
      </c>
      <c r="BR1120" s="41" t="str">
        <f>IF(B1120&lt;&gt;"",B1120&amp;". ","")</f>
        <v/>
      </c>
      <c r="BS1120" s="41" t="str">
        <f>IF(M1120="Same individual","Tissue sample collected.",IF(M1120="Same population","Tissue sample collected from another individual in the same population.",""))</f>
        <v/>
      </c>
      <c r="BT1120" s="41" t="str">
        <f>IF(R1120&lt;&gt;"","Seed sample collected from "&amp;R1120&amp;" plants within the same population.","")</f>
        <v/>
      </c>
      <c r="BU1120" s="41" t="str">
        <f>IF(AB1120&lt;&gt;"",AB1120&amp;". ","")</f>
        <v/>
      </c>
      <c r="BV1120" s="41" t="str">
        <f>IF(AE1120&lt;&gt;"","Landowner: "&amp;AE1120&amp;".","")</f>
        <v/>
      </c>
      <c r="BW1120" s="41" t="str">
        <f>IF(AF1120&lt;&gt;"","Element Occurrence ID: "&amp;AF1120&amp;".","")</f>
        <v/>
      </c>
      <c r="BX1120" s="41" t="str">
        <f t="shared" si="189"/>
        <v/>
      </c>
      <c r="BY1120" t="str">
        <f t="shared" si="190"/>
        <v/>
      </c>
      <c r="BZ1120" s="41" t="str">
        <f t="shared" si="191"/>
        <v/>
      </c>
      <c r="CA1120" t="str">
        <f t="shared" si="192"/>
        <v/>
      </c>
      <c r="CB1120" s="41" t="str">
        <f>IF(AU1120&lt;&gt;"","Area immediately surrounding specimen: "&amp;AU1120&amp;".","")</f>
        <v/>
      </c>
      <c r="CC1120" s="41" t="str">
        <f>IF(T1120&lt;&gt;"","Habit: "&amp;T1120&amp;".","")</f>
        <v/>
      </c>
      <c r="CD1120" s="41" t="str">
        <f>IF(U1120&lt;&gt;"","Life history habit: "&amp;U1120&amp;".","")</f>
        <v/>
      </c>
      <c r="CE1120" s="41" t="str">
        <f>IF(V1120&lt;&gt;"","Graminoid habit: "&amp;V1120&amp;".","")</f>
        <v/>
      </c>
      <c r="CF1120" s="41" t="str">
        <f>IF(W1120&lt;&gt;"","Flower color: "&amp;W1120&amp;".","")</f>
        <v/>
      </c>
      <c r="CG1120" s="41" t="str">
        <f>IF(X1120&lt;&gt;"","Height in centimeters: "&amp;X1120&amp;".","")</f>
        <v/>
      </c>
      <c r="CH1120" s="41" t="str">
        <f>IF(Y1120&lt;&gt;"",Y1120&amp;".","")</f>
        <v/>
      </c>
      <c r="CI1120" s="41" t="str">
        <f t="shared" si="193"/>
        <v/>
      </c>
      <c r="CJ1120" t="str">
        <f t="shared" si="194"/>
        <v/>
      </c>
      <c r="CK1120" s="41" t="str">
        <f>IF(T1120&lt;&gt;"","''habit'':"&amp;"''"&amp;T1120&amp;"'',","")</f>
        <v/>
      </c>
      <c r="CL1120" s="41" t="str">
        <f>IF(U1120&lt;&gt;"","''life cycle habit'':"&amp;"''"&amp;U1120&amp;"'',","")</f>
        <v/>
      </c>
      <c r="CM1120" s="41" t="str">
        <f>IF(V1120&lt;&gt;"","''graminoidHabit'':"&amp;"''"&amp;V1120&amp;"'',","")</f>
        <v/>
      </c>
      <c r="CN1120" s="41" t="str">
        <f>IF(W1120&lt;&gt;"","''flower color'':"&amp;"''"&amp;W1120&amp;"'',","")</f>
        <v/>
      </c>
      <c r="CO1120" s="41" t="str">
        <f>IF(X1120&lt;&gt;"","''heightInCentimeters'':"&amp;X1120&amp;",","")</f>
        <v/>
      </c>
      <c r="CP1120" s="41" t="str">
        <f>IF(Y1120&lt;&gt;"",Y1120,"")</f>
        <v/>
      </c>
      <c r="CQ1120" s="41" t="str">
        <f t="shared" si="195"/>
        <v/>
      </c>
      <c r="CR1120" s="42" t="str">
        <f t="shared" si="196"/>
        <v/>
      </c>
      <c r="CS1120" t="str">
        <f t="shared" si="197"/>
        <v/>
      </c>
      <c r="CT1120" t="str">
        <f>IF(L1120="Y","tissue","")</f>
        <v/>
      </c>
      <c r="CU1120" t="str">
        <f>IF(L1120="Y","in collection","")</f>
        <v/>
      </c>
      <c r="CV1120" t="str">
        <f>IF(L1120="Y","dessicated","")</f>
        <v/>
      </c>
    </row>
    <row r="1121" spans="1:100" ht="16.5" x14ac:dyDescent="0.3">
      <c r="A1121" s="7"/>
      <c r="B1121" s="19"/>
      <c r="C1121" s="19"/>
      <c r="D1121" s="19"/>
      <c r="E1121" s="19"/>
      <c r="F1121" s="19"/>
      <c r="G1121" s="10"/>
      <c r="H1121" s="14"/>
      <c r="I1121" s="19"/>
      <c r="J1121" s="19"/>
      <c r="K1121" s="10"/>
      <c r="L1121" s="19"/>
      <c r="M1121" s="19"/>
      <c r="N1121" s="19"/>
      <c r="O1121" s="19"/>
      <c r="P1121" s="19"/>
      <c r="Q1121" s="24"/>
      <c r="R1121" s="14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19"/>
      <c r="AH1121" s="19"/>
      <c r="AI1121" s="19"/>
      <c r="AJ1121" s="19"/>
      <c r="AK1121" s="29"/>
      <c r="AL1121" s="29"/>
      <c r="AM1121" s="7"/>
      <c r="AN1121" s="7"/>
      <c r="AO1121" s="7"/>
      <c r="AP1121" s="19"/>
      <c r="AQ1121" s="19"/>
      <c r="AR1121" s="19"/>
      <c r="AS1121" s="14"/>
      <c r="AT1121" s="19"/>
      <c r="AU1121" s="19"/>
      <c r="AV1121" s="19"/>
      <c r="AW1121" s="14"/>
      <c r="AX1121" s="19"/>
      <c r="AY1121" s="19"/>
      <c r="AZ1121" s="19"/>
      <c r="BA1121" s="19"/>
      <c r="BB1121" s="19"/>
      <c r="BC1121" s="19"/>
      <c r="BD1121" s="19"/>
      <c r="BE1121" s="19"/>
      <c r="BF1121" s="14"/>
      <c r="BG1121" s="35" t="str">
        <f>IF(BB1121&lt;&gt;"","&lt;a href='https://www.inaturalist.org/observations/"&amp;BB1121&amp;" 'target='_blank' style='color: blue'&gt;iNaturalist Record: "&amp;BB1121&amp;"&lt;/a&gt; ","")</f>
        <v/>
      </c>
      <c r="BH1121" s="36" t="str">
        <f>IF(AT1121&lt;&gt;"",AT1121&amp;". ","")</f>
        <v/>
      </c>
      <c r="BI1121" s="36" t="str">
        <f>IF(AV1121&lt;&gt;"","Land use/disturbance history: "&amp;AV1121&amp;". ","")</f>
        <v/>
      </c>
      <c r="BJ1121" s="36" t="str">
        <f>IF(AW1121&lt;&gt;"","Slope in degrees: "&amp;AW1121&amp;". ","")</f>
        <v/>
      </c>
      <c r="BK1121" s="36" t="str">
        <f>IF(AX1121&lt;&gt;"","Slope aspect: "&amp;AX1121&amp;". ","")</f>
        <v/>
      </c>
      <c r="BL1121" s="36" t="str">
        <f>IF(AY1121&lt;&gt;"","Soil description: "&amp;AY1121&amp;". ","")</f>
        <v/>
      </c>
      <c r="BM1121" s="36" t="str">
        <f>IF(BA1121&lt;&gt;"","Terrain: "&amp;BA1121&amp;". ","")</f>
        <v/>
      </c>
      <c r="BN1121" s="36" t="str">
        <f t="shared" si="187"/>
        <v/>
      </c>
      <c r="BO1121" t="str">
        <f t="shared" si="188"/>
        <v/>
      </c>
      <c r="BP1121" t="str">
        <f>IF(BD1121&lt;&gt;"","Permit: "&amp;BD1121,"")</f>
        <v/>
      </c>
      <c r="BQ1121" s="41" t="str">
        <f>IF(AA1121="Abundant","Estimated frequency within viewshed: Abundant (&gt;500).",IF(AA1121="Common","Estimated frequency within viewshed: Common (101-500).",IF(AA1121="Frequent","Estimated frequency within viewshed: Frequent (11-100).",IF(AA1121="Occasional","Estimated frequency within viewshed: Occasional (6-10).",IF(AA1121="Rare","Estimated frequency within viewshed: Rare (1-5).","")))))</f>
        <v/>
      </c>
      <c r="BR1121" s="41" t="str">
        <f>IF(B1121&lt;&gt;"",B1121&amp;". ","")</f>
        <v/>
      </c>
      <c r="BS1121" s="41" t="str">
        <f>IF(M1121="Same individual","Tissue sample collected.",IF(M1121="Same population","Tissue sample collected from another individual in the same population.",""))</f>
        <v/>
      </c>
      <c r="BT1121" s="41" t="str">
        <f>IF(R1121&lt;&gt;"","Seed sample collected from "&amp;R1121&amp;" plants within the same population.","")</f>
        <v/>
      </c>
      <c r="BU1121" s="41" t="str">
        <f>IF(AB1121&lt;&gt;"",AB1121&amp;". ","")</f>
        <v/>
      </c>
      <c r="BV1121" s="41" t="str">
        <f>IF(AE1121&lt;&gt;"","Landowner: "&amp;AE1121&amp;".","")</f>
        <v/>
      </c>
      <c r="BW1121" s="41" t="str">
        <f>IF(AF1121&lt;&gt;"","Element Occurrence ID: "&amp;AF1121&amp;".","")</f>
        <v/>
      </c>
      <c r="BX1121" s="41" t="str">
        <f t="shared" si="189"/>
        <v/>
      </c>
      <c r="BY1121" t="str">
        <f t="shared" si="190"/>
        <v/>
      </c>
      <c r="BZ1121" s="41" t="str">
        <f t="shared" si="191"/>
        <v/>
      </c>
      <c r="CA1121" t="str">
        <f t="shared" si="192"/>
        <v/>
      </c>
      <c r="CB1121" s="41" t="str">
        <f>IF(AU1121&lt;&gt;"","Area immediately surrounding specimen: "&amp;AU1121&amp;".","")</f>
        <v/>
      </c>
      <c r="CC1121" s="41" t="str">
        <f>IF(T1121&lt;&gt;"","Habit: "&amp;T1121&amp;".","")</f>
        <v/>
      </c>
      <c r="CD1121" s="41" t="str">
        <f>IF(U1121&lt;&gt;"","Life history habit: "&amp;U1121&amp;".","")</f>
        <v/>
      </c>
      <c r="CE1121" s="41" t="str">
        <f>IF(V1121&lt;&gt;"","Graminoid habit: "&amp;V1121&amp;".","")</f>
        <v/>
      </c>
      <c r="CF1121" s="41" t="str">
        <f>IF(W1121&lt;&gt;"","Flower color: "&amp;W1121&amp;".","")</f>
        <v/>
      </c>
      <c r="CG1121" s="41" t="str">
        <f>IF(X1121&lt;&gt;"","Height in centimeters: "&amp;X1121&amp;".","")</f>
        <v/>
      </c>
      <c r="CH1121" s="41" t="str">
        <f>IF(Y1121&lt;&gt;"",Y1121&amp;".","")</f>
        <v/>
      </c>
      <c r="CI1121" s="41" t="str">
        <f t="shared" si="193"/>
        <v/>
      </c>
      <c r="CJ1121" t="str">
        <f t="shared" si="194"/>
        <v/>
      </c>
      <c r="CK1121" s="41" t="str">
        <f>IF(T1121&lt;&gt;"","''habit'':"&amp;"''"&amp;T1121&amp;"'',","")</f>
        <v/>
      </c>
      <c r="CL1121" s="41" t="str">
        <f>IF(U1121&lt;&gt;"","''life cycle habit'':"&amp;"''"&amp;U1121&amp;"'',","")</f>
        <v/>
      </c>
      <c r="CM1121" s="41" t="str">
        <f>IF(V1121&lt;&gt;"","''graminoidHabit'':"&amp;"''"&amp;V1121&amp;"'',","")</f>
        <v/>
      </c>
      <c r="CN1121" s="41" t="str">
        <f>IF(W1121&lt;&gt;"","''flower color'':"&amp;"''"&amp;W1121&amp;"'',","")</f>
        <v/>
      </c>
      <c r="CO1121" s="41" t="str">
        <f>IF(X1121&lt;&gt;"","''heightInCentimeters'':"&amp;X1121&amp;",","")</f>
        <v/>
      </c>
      <c r="CP1121" s="41" t="str">
        <f>IF(Y1121&lt;&gt;"",Y1121,"")</f>
        <v/>
      </c>
      <c r="CQ1121" s="41" t="str">
        <f t="shared" si="195"/>
        <v/>
      </c>
      <c r="CR1121" s="42" t="str">
        <f t="shared" si="196"/>
        <v/>
      </c>
      <c r="CS1121" t="str">
        <f t="shared" si="197"/>
        <v/>
      </c>
      <c r="CT1121" t="str">
        <f>IF(L1121="Y","tissue","")</f>
        <v/>
      </c>
      <c r="CU1121" t="str">
        <f>IF(L1121="Y","in collection","")</f>
        <v/>
      </c>
      <c r="CV1121" t="str">
        <f>IF(L1121="Y","dessicated","")</f>
        <v/>
      </c>
    </row>
    <row r="1122" spans="1:100" ht="16.5" x14ac:dyDescent="0.3">
      <c r="A1122" s="7"/>
      <c r="B1122" s="19"/>
      <c r="C1122" s="19"/>
      <c r="D1122" s="19"/>
      <c r="E1122" s="19"/>
      <c r="F1122" s="19"/>
      <c r="G1122" s="10"/>
      <c r="H1122" s="14"/>
      <c r="I1122" s="19"/>
      <c r="J1122" s="19"/>
      <c r="K1122" s="10"/>
      <c r="L1122" s="19"/>
      <c r="M1122" s="19"/>
      <c r="N1122" s="19"/>
      <c r="O1122" s="19"/>
      <c r="P1122" s="19"/>
      <c r="Q1122" s="24"/>
      <c r="R1122" s="14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  <c r="AK1122" s="29"/>
      <c r="AL1122" s="29"/>
      <c r="AM1122" s="7"/>
      <c r="AN1122" s="7"/>
      <c r="AO1122" s="7"/>
      <c r="AP1122" s="19"/>
      <c r="AQ1122" s="19"/>
      <c r="AR1122" s="19"/>
      <c r="AS1122" s="14"/>
      <c r="AT1122" s="19"/>
      <c r="AU1122" s="19"/>
      <c r="AV1122" s="19"/>
      <c r="AW1122" s="14"/>
      <c r="AX1122" s="19"/>
      <c r="AY1122" s="19"/>
      <c r="AZ1122" s="19"/>
      <c r="BA1122" s="19"/>
      <c r="BB1122" s="19"/>
      <c r="BC1122" s="19"/>
      <c r="BD1122" s="19"/>
      <c r="BE1122" s="19"/>
      <c r="BF1122" s="14"/>
      <c r="BG1122" s="35" t="str">
        <f>IF(BB1122&lt;&gt;"","&lt;a href='https://www.inaturalist.org/observations/"&amp;BB1122&amp;" 'target='_blank' style='color: blue'&gt;iNaturalist Record: "&amp;BB1122&amp;"&lt;/a&gt; ","")</f>
        <v/>
      </c>
      <c r="BH1122" s="36" t="str">
        <f>IF(AT1122&lt;&gt;"",AT1122&amp;". ","")</f>
        <v/>
      </c>
      <c r="BI1122" s="36" t="str">
        <f>IF(AV1122&lt;&gt;"","Land use/disturbance history: "&amp;AV1122&amp;". ","")</f>
        <v/>
      </c>
      <c r="BJ1122" s="36" t="str">
        <f>IF(AW1122&lt;&gt;"","Slope in degrees: "&amp;AW1122&amp;". ","")</f>
        <v/>
      </c>
      <c r="BK1122" s="36" t="str">
        <f>IF(AX1122&lt;&gt;"","Slope aspect: "&amp;AX1122&amp;". ","")</f>
        <v/>
      </c>
      <c r="BL1122" s="36" t="str">
        <f>IF(AY1122&lt;&gt;"","Soil description: "&amp;AY1122&amp;". ","")</f>
        <v/>
      </c>
      <c r="BM1122" s="36" t="str">
        <f>IF(BA1122&lt;&gt;"","Terrain: "&amp;BA1122&amp;". ","")</f>
        <v/>
      </c>
      <c r="BN1122" s="36" t="str">
        <f t="shared" si="187"/>
        <v/>
      </c>
      <c r="BO1122" t="str">
        <f t="shared" si="188"/>
        <v/>
      </c>
      <c r="BP1122" t="str">
        <f>IF(BD1122&lt;&gt;"","Permit: "&amp;BD1122,"")</f>
        <v/>
      </c>
      <c r="BQ1122" s="41" t="str">
        <f>IF(AA1122="Abundant","Estimated frequency within viewshed: Abundant (&gt;500).",IF(AA1122="Common","Estimated frequency within viewshed: Common (101-500).",IF(AA1122="Frequent","Estimated frequency within viewshed: Frequent (11-100).",IF(AA1122="Occasional","Estimated frequency within viewshed: Occasional (6-10).",IF(AA1122="Rare","Estimated frequency within viewshed: Rare (1-5).","")))))</f>
        <v/>
      </c>
      <c r="BR1122" s="41" t="str">
        <f>IF(B1122&lt;&gt;"",B1122&amp;". ","")</f>
        <v/>
      </c>
      <c r="BS1122" s="41" t="str">
        <f>IF(M1122="Same individual","Tissue sample collected.",IF(M1122="Same population","Tissue sample collected from another individual in the same population.",""))</f>
        <v/>
      </c>
      <c r="BT1122" s="41" t="str">
        <f>IF(R1122&lt;&gt;"","Seed sample collected from "&amp;R1122&amp;" plants within the same population.","")</f>
        <v/>
      </c>
      <c r="BU1122" s="41" t="str">
        <f>IF(AB1122&lt;&gt;"",AB1122&amp;". ","")</f>
        <v/>
      </c>
      <c r="BV1122" s="41" t="str">
        <f>IF(AE1122&lt;&gt;"","Landowner: "&amp;AE1122&amp;".","")</f>
        <v/>
      </c>
      <c r="BW1122" s="41" t="str">
        <f>IF(AF1122&lt;&gt;"","Element Occurrence ID: "&amp;AF1122&amp;".","")</f>
        <v/>
      </c>
      <c r="BX1122" s="41" t="str">
        <f t="shared" si="189"/>
        <v/>
      </c>
      <c r="BY1122" t="str">
        <f t="shared" si="190"/>
        <v/>
      </c>
      <c r="BZ1122" s="41" t="str">
        <f t="shared" si="191"/>
        <v/>
      </c>
      <c r="CA1122" t="str">
        <f t="shared" si="192"/>
        <v/>
      </c>
      <c r="CB1122" s="41" t="str">
        <f>IF(AU1122&lt;&gt;"","Area immediately surrounding specimen: "&amp;AU1122&amp;".","")</f>
        <v/>
      </c>
      <c r="CC1122" s="41" t="str">
        <f>IF(T1122&lt;&gt;"","Habit: "&amp;T1122&amp;".","")</f>
        <v/>
      </c>
      <c r="CD1122" s="41" t="str">
        <f>IF(U1122&lt;&gt;"","Life history habit: "&amp;U1122&amp;".","")</f>
        <v/>
      </c>
      <c r="CE1122" s="41" t="str">
        <f>IF(V1122&lt;&gt;"","Graminoid habit: "&amp;V1122&amp;".","")</f>
        <v/>
      </c>
      <c r="CF1122" s="41" t="str">
        <f>IF(W1122&lt;&gt;"","Flower color: "&amp;W1122&amp;".","")</f>
        <v/>
      </c>
      <c r="CG1122" s="41" t="str">
        <f>IF(X1122&lt;&gt;"","Height in centimeters: "&amp;X1122&amp;".","")</f>
        <v/>
      </c>
      <c r="CH1122" s="41" t="str">
        <f>IF(Y1122&lt;&gt;"",Y1122&amp;".","")</f>
        <v/>
      </c>
      <c r="CI1122" s="41" t="str">
        <f t="shared" si="193"/>
        <v/>
      </c>
      <c r="CJ1122" t="str">
        <f t="shared" si="194"/>
        <v/>
      </c>
      <c r="CK1122" s="41" t="str">
        <f>IF(T1122&lt;&gt;"","''habit'':"&amp;"''"&amp;T1122&amp;"'',","")</f>
        <v/>
      </c>
      <c r="CL1122" s="41" t="str">
        <f>IF(U1122&lt;&gt;"","''life cycle habit'':"&amp;"''"&amp;U1122&amp;"'',","")</f>
        <v/>
      </c>
      <c r="CM1122" s="41" t="str">
        <f>IF(V1122&lt;&gt;"","''graminoidHabit'':"&amp;"''"&amp;V1122&amp;"'',","")</f>
        <v/>
      </c>
      <c r="CN1122" s="41" t="str">
        <f>IF(W1122&lt;&gt;"","''flower color'':"&amp;"''"&amp;W1122&amp;"'',","")</f>
        <v/>
      </c>
      <c r="CO1122" s="41" t="str">
        <f>IF(X1122&lt;&gt;"","''heightInCentimeters'':"&amp;X1122&amp;",","")</f>
        <v/>
      </c>
      <c r="CP1122" s="41" t="str">
        <f>IF(Y1122&lt;&gt;"",Y1122,"")</f>
        <v/>
      </c>
      <c r="CQ1122" s="41" t="str">
        <f t="shared" si="195"/>
        <v/>
      </c>
      <c r="CR1122" s="42" t="str">
        <f t="shared" si="196"/>
        <v/>
      </c>
      <c r="CS1122" t="str">
        <f t="shared" si="197"/>
        <v/>
      </c>
      <c r="CT1122" t="str">
        <f>IF(L1122="Y","tissue","")</f>
        <v/>
      </c>
      <c r="CU1122" t="str">
        <f>IF(L1122="Y","in collection","")</f>
        <v/>
      </c>
      <c r="CV1122" t="str">
        <f>IF(L1122="Y","dessicated","")</f>
        <v/>
      </c>
    </row>
    <row r="1123" spans="1:100" ht="16.5" x14ac:dyDescent="0.3">
      <c r="A1123" s="7"/>
      <c r="B1123" s="19"/>
      <c r="C1123" s="19"/>
      <c r="D1123" s="19"/>
      <c r="E1123" s="19"/>
      <c r="F1123" s="19"/>
      <c r="G1123" s="10"/>
      <c r="H1123" s="14"/>
      <c r="I1123" s="19"/>
      <c r="J1123" s="19"/>
      <c r="K1123" s="10"/>
      <c r="L1123" s="19"/>
      <c r="M1123" s="19"/>
      <c r="N1123" s="19"/>
      <c r="O1123" s="19"/>
      <c r="P1123" s="19"/>
      <c r="Q1123" s="24"/>
      <c r="R1123" s="14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  <c r="AK1123" s="29"/>
      <c r="AL1123" s="29"/>
      <c r="AM1123" s="7"/>
      <c r="AN1123" s="7"/>
      <c r="AO1123" s="7"/>
      <c r="AP1123" s="19"/>
      <c r="AQ1123" s="19"/>
      <c r="AR1123" s="19"/>
      <c r="AS1123" s="14"/>
      <c r="AT1123" s="19"/>
      <c r="AU1123" s="19"/>
      <c r="AV1123" s="19"/>
      <c r="AW1123" s="14"/>
      <c r="AX1123" s="19"/>
      <c r="AY1123" s="19"/>
      <c r="AZ1123" s="19"/>
      <c r="BA1123" s="19"/>
      <c r="BB1123" s="19"/>
      <c r="BC1123" s="19"/>
      <c r="BD1123" s="19"/>
      <c r="BE1123" s="19"/>
      <c r="BF1123" s="14"/>
      <c r="BG1123" s="35" t="str">
        <f>IF(BB1123&lt;&gt;"","&lt;a href='https://www.inaturalist.org/observations/"&amp;BB1123&amp;" 'target='_blank' style='color: blue'&gt;iNaturalist Record: "&amp;BB1123&amp;"&lt;/a&gt; ","")</f>
        <v/>
      </c>
      <c r="BH1123" s="36" t="str">
        <f>IF(AT1123&lt;&gt;"",AT1123&amp;". ","")</f>
        <v/>
      </c>
      <c r="BI1123" s="36" t="str">
        <f>IF(AV1123&lt;&gt;"","Land use/disturbance history: "&amp;AV1123&amp;". ","")</f>
        <v/>
      </c>
      <c r="BJ1123" s="36" t="str">
        <f>IF(AW1123&lt;&gt;"","Slope in degrees: "&amp;AW1123&amp;". ","")</f>
        <v/>
      </c>
      <c r="BK1123" s="36" t="str">
        <f>IF(AX1123&lt;&gt;"","Slope aspect: "&amp;AX1123&amp;". ","")</f>
        <v/>
      </c>
      <c r="BL1123" s="36" t="str">
        <f>IF(AY1123&lt;&gt;"","Soil description: "&amp;AY1123&amp;". ","")</f>
        <v/>
      </c>
      <c r="BM1123" s="36" t="str">
        <f>IF(BA1123&lt;&gt;"","Terrain: "&amp;BA1123&amp;". ","")</f>
        <v/>
      </c>
      <c r="BN1123" s="36" t="str">
        <f t="shared" si="187"/>
        <v/>
      </c>
      <c r="BO1123" t="str">
        <f t="shared" si="188"/>
        <v/>
      </c>
      <c r="BP1123" t="str">
        <f>IF(BD1123&lt;&gt;"","Permit: "&amp;BD1123,"")</f>
        <v/>
      </c>
      <c r="BQ1123" s="41" t="str">
        <f>IF(AA1123="Abundant","Estimated frequency within viewshed: Abundant (&gt;500).",IF(AA1123="Common","Estimated frequency within viewshed: Common (101-500).",IF(AA1123="Frequent","Estimated frequency within viewshed: Frequent (11-100).",IF(AA1123="Occasional","Estimated frequency within viewshed: Occasional (6-10).",IF(AA1123="Rare","Estimated frequency within viewshed: Rare (1-5).","")))))</f>
        <v/>
      </c>
      <c r="BR1123" s="41" t="str">
        <f>IF(B1123&lt;&gt;"",B1123&amp;". ","")</f>
        <v/>
      </c>
      <c r="BS1123" s="41" t="str">
        <f>IF(M1123="Same individual","Tissue sample collected.",IF(M1123="Same population","Tissue sample collected from another individual in the same population.",""))</f>
        <v/>
      </c>
      <c r="BT1123" s="41" t="str">
        <f>IF(R1123&lt;&gt;"","Seed sample collected from "&amp;R1123&amp;" plants within the same population.","")</f>
        <v/>
      </c>
      <c r="BU1123" s="41" t="str">
        <f>IF(AB1123&lt;&gt;"",AB1123&amp;". ","")</f>
        <v/>
      </c>
      <c r="BV1123" s="41" t="str">
        <f>IF(AE1123&lt;&gt;"","Landowner: "&amp;AE1123&amp;".","")</f>
        <v/>
      </c>
      <c r="BW1123" s="41" t="str">
        <f>IF(AF1123&lt;&gt;"","Element Occurrence ID: "&amp;AF1123&amp;".","")</f>
        <v/>
      </c>
      <c r="BX1123" s="41" t="str">
        <f t="shared" si="189"/>
        <v/>
      </c>
      <c r="BY1123" t="str">
        <f t="shared" si="190"/>
        <v/>
      </c>
      <c r="BZ1123" s="41" t="str">
        <f t="shared" si="191"/>
        <v/>
      </c>
      <c r="CA1123" t="str">
        <f t="shared" si="192"/>
        <v/>
      </c>
      <c r="CB1123" s="41" t="str">
        <f>IF(AU1123&lt;&gt;"","Area immediately surrounding specimen: "&amp;AU1123&amp;".","")</f>
        <v/>
      </c>
      <c r="CC1123" s="41" t="str">
        <f>IF(T1123&lt;&gt;"","Habit: "&amp;T1123&amp;".","")</f>
        <v/>
      </c>
      <c r="CD1123" s="41" t="str">
        <f>IF(U1123&lt;&gt;"","Life history habit: "&amp;U1123&amp;".","")</f>
        <v/>
      </c>
      <c r="CE1123" s="41" t="str">
        <f>IF(V1123&lt;&gt;"","Graminoid habit: "&amp;V1123&amp;".","")</f>
        <v/>
      </c>
      <c r="CF1123" s="41" t="str">
        <f>IF(W1123&lt;&gt;"","Flower color: "&amp;W1123&amp;".","")</f>
        <v/>
      </c>
      <c r="CG1123" s="41" t="str">
        <f>IF(X1123&lt;&gt;"","Height in centimeters: "&amp;X1123&amp;".","")</f>
        <v/>
      </c>
      <c r="CH1123" s="41" t="str">
        <f>IF(Y1123&lt;&gt;"",Y1123&amp;".","")</f>
        <v/>
      </c>
      <c r="CI1123" s="41" t="str">
        <f t="shared" si="193"/>
        <v/>
      </c>
      <c r="CJ1123" t="str">
        <f t="shared" si="194"/>
        <v/>
      </c>
      <c r="CK1123" s="41" t="str">
        <f>IF(T1123&lt;&gt;"","''habit'':"&amp;"''"&amp;T1123&amp;"'',","")</f>
        <v/>
      </c>
      <c r="CL1123" s="41" t="str">
        <f>IF(U1123&lt;&gt;"","''life cycle habit'':"&amp;"''"&amp;U1123&amp;"'',","")</f>
        <v/>
      </c>
      <c r="CM1123" s="41" t="str">
        <f>IF(V1123&lt;&gt;"","''graminoidHabit'':"&amp;"''"&amp;V1123&amp;"'',","")</f>
        <v/>
      </c>
      <c r="CN1123" s="41" t="str">
        <f>IF(W1123&lt;&gt;"","''flower color'':"&amp;"''"&amp;W1123&amp;"'',","")</f>
        <v/>
      </c>
      <c r="CO1123" s="41" t="str">
        <f>IF(X1123&lt;&gt;"","''heightInCentimeters'':"&amp;X1123&amp;",","")</f>
        <v/>
      </c>
      <c r="CP1123" s="41" t="str">
        <f>IF(Y1123&lt;&gt;"",Y1123,"")</f>
        <v/>
      </c>
      <c r="CQ1123" s="41" t="str">
        <f t="shared" si="195"/>
        <v/>
      </c>
      <c r="CR1123" s="42" t="str">
        <f t="shared" si="196"/>
        <v/>
      </c>
      <c r="CS1123" t="str">
        <f t="shared" si="197"/>
        <v/>
      </c>
      <c r="CT1123" t="str">
        <f>IF(L1123="Y","tissue","")</f>
        <v/>
      </c>
      <c r="CU1123" t="str">
        <f>IF(L1123="Y","in collection","")</f>
        <v/>
      </c>
      <c r="CV1123" t="str">
        <f>IF(L1123="Y","dessicated","")</f>
        <v/>
      </c>
    </row>
    <row r="1124" spans="1:100" ht="16.5" x14ac:dyDescent="0.3">
      <c r="A1124" s="7"/>
      <c r="B1124" s="19"/>
      <c r="C1124" s="19"/>
      <c r="D1124" s="19"/>
      <c r="E1124" s="19"/>
      <c r="F1124" s="19"/>
      <c r="G1124" s="10"/>
      <c r="H1124" s="14"/>
      <c r="I1124" s="19"/>
      <c r="J1124" s="19"/>
      <c r="K1124" s="10"/>
      <c r="L1124" s="19"/>
      <c r="M1124" s="19"/>
      <c r="N1124" s="19"/>
      <c r="O1124" s="19"/>
      <c r="P1124" s="19"/>
      <c r="Q1124" s="24"/>
      <c r="R1124" s="14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29"/>
      <c r="AL1124" s="29"/>
      <c r="AM1124" s="7"/>
      <c r="AN1124" s="7"/>
      <c r="AO1124" s="7"/>
      <c r="AP1124" s="19"/>
      <c r="AQ1124" s="19"/>
      <c r="AR1124" s="19"/>
      <c r="AS1124" s="14"/>
      <c r="AT1124" s="19"/>
      <c r="AU1124" s="19"/>
      <c r="AV1124" s="19"/>
      <c r="AW1124" s="14"/>
      <c r="AX1124" s="19"/>
      <c r="AY1124" s="19"/>
      <c r="AZ1124" s="19"/>
      <c r="BA1124" s="19"/>
      <c r="BB1124" s="19"/>
      <c r="BC1124" s="19"/>
      <c r="BD1124" s="19"/>
      <c r="BE1124" s="19"/>
      <c r="BF1124" s="14"/>
      <c r="BG1124" s="35" t="str">
        <f>IF(BB1124&lt;&gt;"","&lt;a href='https://www.inaturalist.org/observations/"&amp;BB1124&amp;" 'target='_blank' style='color: blue'&gt;iNaturalist Record: "&amp;BB1124&amp;"&lt;/a&gt; ","")</f>
        <v/>
      </c>
      <c r="BH1124" s="36" t="str">
        <f>IF(AT1124&lt;&gt;"",AT1124&amp;". ","")</f>
        <v/>
      </c>
      <c r="BI1124" s="36" t="str">
        <f>IF(AV1124&lt;&gt;"","Land use/disturbance history: "&amp;AV1124&amp;". ","")</f>
        <v/>
      </c>
      <c r="BJ1124" s="36" t="str">
        <f>IF(AW1124&lt;&gt;"","Slope in degrees: "&amp;AW1124&amp;". ","")</f>
        <v/>
      </c>
      <c r="BK1124" s="36" t="str">
        <f>IF(AX1124&lt;&gt;"","Slope aspect: "&amp;AX1124&amp;". ","")</f>
        <v/>
      </c>
      <c r="BL1124" s="36" t="str">
        <f>IF(AY1124&lt;&gt;"","Soil description: "&amp;AY1124&amp;". ","")</f>
        <v/>
      </c>
      <c r="BM1124" s="36" t="str">
        <f>IF(BA1124&lt;&gt;"","Terrain: "&amp;BA1124&amp;". ","")</f>
        <v/>
      </c>
      <c r="BN1124" s="36" t="str">
        <f t="shared" si="187"/>
        <v/>
      </c>
      <c r="BO1124" t="str">
        <f t="shared" si="188"/>
        <v/>
      </c>
      <c r="BP1124" t="str">
        <f>IF(BD1124&lt;&gt;"","Permit: "&amp;BD1124,"")</f>
        <v/>
      </c>
      <c r="BQ1124" s="41" t="str">
        <f>IF(AA1124="Abundant","Estimated frequency within viewshed: Abundant (&gt;500).",IF(AA1124="Common","Estimated frequency within viewshed: Common (101-500).",IF(AA1124="Frequent","Estimated frequency within viewshed: Frequent (11-100).",IF(AA1124="Occasional","Estimated frequency within viewshed: Occasional (6-10).",IF(AA1124="Rare","Estimated frequency within viewshed: Rare (1-5).","")))))</f>
        <v/>
      </c>
      <c r="BR1124" s="41" t="str">
        <f>IF(B1124&lt;&gt;"",B1124&amp;". ","")</f>
        <v/>
      </c>
      <c r="BS1124" s="41" t="str">
        <f>IF(M1124="Same individual","Tissue sample collected.",IF(M1124="Same population","Tissue sample collected from another individual in the same population.",""))</f>
        <v/>
      </c>
      <c r="BT1124" s="41" t="str">
        <f>IF(R1124&lt;&gt;"","Seed sample collected from "&amp;R1124&amp;" plants within the same population.","")</f>
        <v/>
      </c>
      <c r="BU1124" s="41" t="str">
        <f>IF(AB1124&lt;&gt;"",AB1124&amp;". ","")</f>
        <v/>
      </c>
      <c r="BV1124" s="41" t="str">
        <f>IF(AE1124&lt;&gt;"","Landowner: "&amp;AE1124&amp;".","")</f>
        <v/>
      </c>
      <c r="BW1124" s="41" t="str">
        <f>IF(AF1124&lt;&gt;"","Element Occurrence ID: "&amp;AF1124&amp;".","")</f>
        <v/>
      </c>
      <c r="BX1124" s="41" t="str">
        <f t="shared" si="189"/>
        <v/>
      </c>
      <c r="BY1124" t="str">
        <f t="shared" si="190"/>
        <v/>
      </c>
      <c r="BZ1124" s="41" t="str">
        <f t="shared" si="191"/>
        <v/>
      </c>
      <c r="CA1124" t="str">
        <f t="shared" si="192"/>
        <v/>
      </c>
      <c r="CB1124" s="41" t="str">
        <f>IF(AU1124&lt;&gt;"","Area immediately surrounding specimen: "&amp;AU1124&amp;".","")</f>
        <v/>
      </c>
      <c r="CC1124" s="41" t="str">
        <f>IF(T1124&lt;&gt;"","Habit: "&amp;T1124&amp;".","")</f>
        <v/>
      </c>
      <c r="CD1124" s="41" t="str">
        <f>IF(U1124&lt;&gt;"","Life history habit: "&amp;U1124&amp;".","")</f>
        <v/>
      </c>
      <c r="CE1124" s="41" t="str">
        <f>IF(V1124&lt;&gt;"","Graminoid habit: "&amp;V1124&amp;".","")</f>
        <v/>
      </c>
      <c r="CF1124" s="41" t="str">
        <f>IF(W1124&lt;&gt;"","Flower color: "&amp;W1124&amp;".","")</f>
        <v/>
      </c>
      <c r="CG1124" s="41" t="str">
        <f>IF(X1124&lt;&gt;"","Height in centimeters: "&amp;X1124&amp;".","")</f>
        <v/>
      </c>
      <c r="CH1124" s="41" t="str">
        <f>IF(Y1124&lt;&gt;"",Y1124&amp;".","")</f>
        <v/>
      </c>
      <c r="CI1124" s="41" t="str">
        <f t="shared" si="193"/>
        <v/>
      </c>
      <c r="CJ1124" t="str">
        <f t="shared" si="194"/>
        <v/>
      </c>
      <c r="CK1124" s="41" t="str">
        <f>IF(T1124&lt;&gt;"","''habit'':"&amp;"''"&amp;T1124&amp;"'',","")</f>
        <v/>
      </c>
      <c r="CL1124" s="41" t="str">
        <f>IF(U1124&lt;&gt;"","''life cycle habit'':"&amp;"''"&amp;U1124&amp;"'',","")</f>
        <v/>
      </c>
      <c r="CM1124" s="41" t="str">
        <f>IF(V1124&lt;&gt;"","''graminoidHabit'':"&amp;"''"&amp;V1124&amp;"'',","")</f>
        <v/>
      </c>
      <c r="CN1124" s="41" t="str">
        <f>IF(W1124&lt;&gt;"","''flower color'':"&amp;"''"&amp;W1124&amp;"'',","")</f>
        <v/>
      </c>
      <c r="CO1124" s="41" t="str">
        <f>IF(X1124&lt;&gt;"","''heightInCentimeters'':"&amp;X1124&amp;",","")</f>
        <v/>
      </c>
      <c r="CP1124" s="41" t="str">
        <f>IF(Y1124&lt;&gt;"",Y1124,"")</f>
        <v/>
      </c>
      <c r="CQ1124" s="41" t="str">
        <f t="shared" si="195"/>
        <v/>
      </c>
      <c r="CR1124" s="42" t="str">
        <f t="shared" si="196"/>
        <v/>
      </c>
      <c r="CS1124" t="str">
        <f t="shared" si="197"/>
        <v/>
      </c>
      <c r="CT1124" t="str">
        <f>IF(L1124="Y","tissue","")</f>
        <v/>
      </c>
      <c r="CU1124" t="str">
        <f>IF(L1124="Y","in collection","")</f>
        <v/>
      </c>
      <c r="CV1124" t="str">
        <f>IF(L1124="Y","dessicated","")</f>
        <v/>
      </c>
    </row>
    <row r="1125" spans="1:100" ht="16.5" x14ac:dyDescent="0.3">
      <c r="A1125" s="7"/>
      <c r="B1125" s="19"/>
      <c r="C1125" s="19"/>
      <c r="D1125" s="19"/>
      <c r="E1125" s="19"/>
      <c r="F1125" s="19"/>
      <c r="G1125" s="10"/>
      <c r="H1125" s="14"/>
      <c r="I1125" s="19"/>
      <c r="J1125" s="19"/>
      <c r="K1125" s="10"/>
      <c r="L1125" s="19"/>
      <c r="M1125" s="19"/>
      <c r="N1125" s="19"/>
      <c r="O1125" s="19"/>
      <c r="P1125" s="19"/>
      <c r="Q1125" s="24"/>
      <c r="R1125" s="14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  <c r="AK1125" s="29"/>
      <c r="AL1125" s="29"/>
      <c r="AM1125" s="7"/>
      <c r="AN1125" s="7"/>
      <c r="AO1125" s="7"/>
      <c r="AP1125" s="19"/>
      <c r="AQ1125" s="19"/>
      <c r="AR1125" s="19"/>
      <c r="AS1125" s="14"/>
      <c r="AT1125" s="19"/>
      <c r="AU1125" s="19"/>
      <c r="AV1125" s="19"/>
      <c r="AW1125" s="14"/>
      <c r="AX1125" s="19"/>
      <c r="AY1125" s="19"/>
      <c r="AZ1125" s="19"/>
      <c r="BA1125" s="19"/>
      <c r="BB1125" s="19"/>
      <c r="BC1125" s="19"/>
      <c r="BD1125" s="19"/>
      <c r="BE1125" s="19"/>
      <c r="BF1125" s="14"/>
      <c r="BG1125" s="35" t="str">
        <f>IF(BB1125&lt;&gt;"","&lt;a href='https://www.inaturalist.org/observations/"&amp;BB1125&amp;" 'target='_blank' style='color: blue'&gt;iNaturalist Record: "&amp;BB1125&amp;"&lt;/a&gt; ","")</f>
        <v/>
      </c>
      <c r="BH1125" s="36" t="str">
        <f>IF(AT1125&lt;&gt;"",AT1125&amp;". ","")</f>
        <v/>
      </c>
      <c r="BI1125" s="36" t="str">
        <f>IF(AV1125&lt;&gt;"","Land use/disturbance history: "&amp;AV1125&amp;". ","")</f>
        <v/>
      </c>
      <c r="BJ1125" s="36" t="str">
        <f>IF(AW1125&lt;&gt;"","Slope in degrees: "&amp;AW1125&amp;". ","")</f>
        <v/>
      </c>
      <c r="BK1125" s="36" t="str">
        <f>IF(AX1125&lt;&gt;"","Slope aspect: "&amp;AX1125&amp;". ","")</f>
        <v/>
      </c>
      <c r="BL1125" s="36" t="str">
        <f>IF(AY1125&lt;&gt;"","Soil description: "&amp;AY1125&amp;". ","")</f>
        <v/>
      </c>
      <c r="BM1125" s="36" t="str">
        <f>IF(BA1125&lt;&gt;"","Terrain: "&amp;BA1125&amp;". ","")</f>
        <v/>
      </c>
      <c r="BN1125" s="36" t="str">
        <f t="shared" si="187"/>
        <v/>
      </c>
      <c r="BO1125" t="str">
        <f t="shared" si="188"/>
        <v/>
      </c>
      <c r="BP1125" t="str">
        <f>IF(BD1125&lt;&gt;"","Permit: "&amp;BD1125,"")</f>
        <v/>
      </c>
      <c r="BQ1125" s="41" t="str">
        <f>IF(AA1125="Abundant","Estimated frequency within viewshed: Abundant (&gt;500).",IF(AA1125="Common","Estimated frequency within viewshed: Common (101-500).",IF(AA1125="Frequent","Estimated frequency within viewshed: Frequent (11-100).",IF(AA1125="Occasional","Estimated frequency within viewshed: Occasional (6-10).",IF(AA1125="Rare","Estimated frequency within viewshed: Rare (1-5).","")))))</f>
        <v/>
      </c>
      <c r="BR1125" s="41" t="str">
        <f>IF(B1125&lt;&gt;"",B1125&amp;". ","")</f>
        <v/>
      </c>
      <c r="BS1125" s="41" t="str">
        <f>IF(M1125="Same individual","Tissue sample collected.",IF(M1125="Same population","Tissue sample collected from another individual in the same population.",""))</f>
        <v/>
      </c>
      <c r="BT1125" s="41" t="str">
        <f>IF(R1125&lt;&gt;"","Seed sample collected from "&amp;R1125&amp;" plants within the same population.","")</f>
        <v/>
      </c>
      <c r="BU1125" s="41" t="str">
        <f>IF(AB1125&lt;&gt;"",AB1125&amp;". ","")</f>
        <v/>
      </c>
      <c r="BV1125" s="41" t="str">
        <f>IF(AE1125&lt;&gt;"","Landowner: "&amp;AE1125&amp;".","")</f>
        <v/>
      </c>
      <c r="BW1125" s="41" t="str">
        <f>IF(AF1125&lt;&gt;"","Element Occurrence ID: "&amp;AF1125&amp;".","")</f>
        <v/>
      </c>
      <c r="BX1125" s="41" t="str">
        <f t="shared" si="189"/>
        <v/>
      </c>
      <c r="BY1125" t="str">
        <f t="shared" si="190"/>
        <v/>
      </c>
      <c r="BZ1125" s="41" t="str">
        <f t="shared" si="191"/>
        <v/>
      </c>
      <c r="CA1125" t="str">
        <f t="shared" si="192"/>
        <v/>
      </c>
      <c r="CB1125" s="41" t="str">
        <f>IF(AU1125&lt;&gt;"","Area immediately surrounding specimen: "&amp;AU1125&amp;".","")</f>
        <v/>
      </c>
      <c r="CC1125" s="41" t="str">
        <f>IF(T1125&lt;&gt;"","Habit: "&amp;T1125&amp;".","")</f>
        <v/>
      </c>
      <c r="CD1125" s="41" t="str">
        <f>IF(U1125&lt;&gt;"","Life history habit: "&amp;U1125&amp;".","")</f>
        <v/>
      </c>
      <c r="CE1125" s="41" t="str">
        <f>IF(V1125&lt;&gt;"","Graminoid habit: "&amp;V1125&amp;".","")</f>
        <v/>
      </c>
      <c r="CF1125" s="41" t="str">
        <f>IF(W1125&lt;&gt;"","Flower color: "&amp;W1125&amp;".","")</f>
        <v/>
      </c>
      <c r="CG1125" s="41" t="str">
        <f>IF(X1125&lt;&gt;"","Height in centimeters: "&amp;X1125&amp;".","")</f>
        <v/>
      </c>
      <c r="CH1125" s="41" t="str">
        <f>IF(Y1125&lt;&gt;"",Y1125&amp;".","")</f>
        <v/>
      </c>
      <c r="CI1125" s="41" t="str">
        <f t="shared" si="193"/>
        <v/>
      </c>
      <c r="CJ1125" t="str">
        <f t="shared" si="194"/>
        <v/>
      </c>
      <c r="CK1125" s="41" t="str">
        <f>IF(T1125&lt;&gt;"","''habit'':"&amp;"''"&amp;T1125&amp;"'',","")</f>
        <v/>
      </c>
      <c r="CL1125" s="41" t="str">
        <f>IF(U1125&lt;&gt;"","''life cycle habit'':"&amp;"''"&amp;U1125&amp;"'',","")</f>
        <v/>
      </c>
      <c r="CM1125" s="41" t="str">
        <f>IF(V1125&lt;&gt;"","''graminoidHabit'':"&amp;"''"&amp;V1125&amp;"'',","")</f>
        <v/>
      </c>
      <c r="CN1125" s="41" t="str">
        <f>IF(W1125&lt;&gt;"","''flower color'':"&amp;"''"&amp;W1125&amp;"'',","")</f>
        <v/>
      </c>
      <c r="CO1125" s="41" t="str">
        <f>IF(X1125&lt;&gt;"","''heightInCentimeters'':"&amp;X1125&amp;",","")</f>
        <v/>
      </c>
      <c r="CP1125" s="41" t="str">
        <f>IF(Y1125&lt;&gt;"",Y1125,"")</f>
        <v/>
      </c>
      <c r="CQ1125" s="41" t="str">
        <f t="shared" si="195"/>
        <v/>
      </c>
      <c r="CR1125" s="42" t="str">
        <f t="shared" si="196"/>
        <v/>
      </c>
      <c r="CS1125" t="str">
        <f t="shared" si="197"/>
        <v/>
      </c>
      <c r="CT1125" t="str">
        <f>IF(L1125="Y","tissue","")</f>
        <v/>
      </c>
      <c r="CU1125" t="str">
        <f>IF(L1125="Y","in collection","")</f>
        <v/>
      </c>
      <c r="CV1125" t="str">
        <f>IF(L1125="Y","dessicated","")</f>
        <v/>
      </c>
    </row>
    <row r="1126" spans="1:100" ht="16.5" x14ac:dyDescent="0.3">
      <c r="A1126" s="7"/>
      <c r="B1126" s="19"/>
      <c r="C1126" s="19"/>
      <c r="D1126" s="19"/>
      <c r="E1126" s="19"/>
      <c r="F1126" s="19"/>
      <c r="G1126" s="10"/>
      <c r="H1126" s="14"/>
      <c r="I1126" s="19"/>
      <c r="J1126" s="19"/>
      <c r="K1126" s="10"/>
      <c r="L1126" s="19"/>
      <c r="M1126" s="19"/>
      <c r="N1126" s="19"/>
      <c r="O1126" s="19"/>
      <c r="P1126" s="19"/>
      <c r="Q1126" s="24"/>
      <c r="R1126" s="14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  <c r="AK1126" s="29"/>
      <c r="AL1126" s="29"/>
      <c r="AM1126" s="7"/>
      <c r="AN1126" s="7"/>
      <c r="AO1126" s="7"/>
      <c r="AP1126" s="19"/>
      <c r="AQ1126" s="19"/>
      <c r="AR1126" s="19"/>
      <c r="AS1126" s="14"/>
      <c r="AT1126" s="19"/>
      <c r="AU1126" s="19"/>
      <c r="AV1126" s="19"/>
      <c r="AW1126" s="14"/>
      <c r="AX1126" s="19"/>
      <c r="AY1126" s="19"/>
      <c r="AZ1126" s="19"/>
      <c r="BA1126" s="19"/>
      <c r="BB1126" s="19"/>
      <c r="BC1126" s="19"/>
      <c r="BD1126" s="19"/>
      <c r="BE1126" s="19"/>
      <c r="BF1126" s="14"/>
      <c r="BG1126" s="35" t="str">
        <f>IF(BB1126&lt;&gt;"","&lt;a href='https://www.inaturalist.org/observations/"&amp;BB1126&amp;" 'target='_blank' style='color: blue'&gt;iNaturalist Record: "&amp;BB1126&amp;"&lt;/a&gt; ","")</f>
        <v/>
      </c>
      <c r="BH1126" s="36" t="str">
        <f>IF(AT1126&lt;&gt;"",AT1126&amp;". ","")</f>
        <v/>
      </c>
      <c r="BI1126" s="36" t="str">
        <f>IF(AV1126&lt;&gt;"","Land use/disturbance history: "&amp;AV1126&amp;". ","")</f>
        <v/>
      </c>
      <c r="BJ1126" s="36" t="str">
        <f>IF(AW1126&lt;&gt;"","Slope in degrees: "&amp;AW1126&amp;". ","")</f>
        <v/>
      </c>
      <c r="BK1126" s="36" t="str">
        <f>IF(AX1126&lt;&gt;"","Slope aspect: "&amp;AX1126&amp;". ","")</f>
        <v/>
      </c>
      <c r="BL1126" s="36" t="str">
        <f>IF(AY1126&lt;&gt;"","Soil description: "&amp;AY1126&amp;". ","")</f>
        <v/>
      </c>
      <c r="BM1126" s="36" t="str">
        <f>IF(BA1126&lt;&gt;"","Terrain: "&amp;BA1126&amp;". ","")</f>
        <v/>
      </c>
      <c r="BN1126" s="36" t="str">
        <f t="shared" si="187"/>
        <v/>
      </c>
      <c r="BO1126" t="str">
        <f t="shared" si="188"/>
        <v/>
      </c>
      <c r="BP1126" t="str">
        <f>IF(BD1126&lt;&gt;"","Permit: "&amp;BD1126,"")</f>
        <v/>
      </c>
      <c r="BQ1126" s="41" t="str">
        <f>IF(AA1126="Abundant","Estimated frequency within viewshed: Abundant (&gt;500).",IF(AA1126="Common","Estimated frequency within viewshed: Common (101-500).",IF(AA1126="Frequent","Estimated frequency within viewshed: Frequent (11-100).",IF(AA1126="Occasional","Estimated frequency within viewshed: Occasional (6-10).",IF(AA1126="Rare","Estimated frequency within viewshed: Rare (1-5).","")))))</f>
        <v/>
      </c>
      <c r="BR1126" s="41" t="str">
        <f>IF(B1126&lt;&gt;"",B1126&amp;". ","")</f>
        <v/>
      </c>
      <c r="BS1126" s="41" t="str">
        <f>IF(M1126="Same individual","Tissue sample collected.",IF(M1126="Same population","Tissue sample collected from another individual in the same population.",""))</f>
        <v/>
      </c>
      <c r="BT1126" s="41" t="str">
        <f>IF(R1126&lt;&gt;"","Seed sample collected from "&amp;R1126&amp;" plants within the same population.","")</f>
        <v/>
      </c>
      <c r="BU1126" s="41" t="str">
        <f>IF(AB1126&lt;&gt;"",AB1126&amp;". ","")</f>
        <v/>
      </c>
      <c r="BV1126" s="41" t="str">
        <f>IF(AE1126&lt;&gt;"","Landowner: "&amp;AE1126&amp;".","")</f>
        <v/>
      </c>
      <c r="BW1126" s="41" t="str">
        <f>IF(AF1126&lt;&gt;"","Element Occurrence ID: "&amp;AF1126&amp;".","")</f>
        <v/>
      </c>
      <c r="BX1126" s="41" t="str">
        <f t="shared" si="189"/>
        <v/>
      </c>
      <c r="BY1126" t="str">
        <f t="shared" si="190"/>
        <v/>
      </c>
      <c r="BZ1126" s="41" t="str">
        <f t="shared" si="191"/>
        <v/>
      </c>
      <c r="CA1126" t="str">
        <f t="shared" si="192"/>
        <v/>
      </c>
      <c r="CB1126" s="41" t="str">
        <f>IF(AU1126&lt;&gt;"","Area immediately surrounding specimen: "&amp;AU1126&amp;".","")</f>
        <v/>
      </c>
      <c r="CC1126" s="41" t="str">
        <f>IF(T1126&lt;&gt;"","Habit: "&amp;T1126&amp;".","")</f>
        <v/>
      </c>
      <c r="CD1126" s="41" t="str">
        <f>IF(U1126&lt;&gt;"","Life history habit: "&amp;U1126&amp;".","")</f>
        <v/>
      </c>
      <c r="CE1126" s="41" t="str">
        <f>IF(V1126&lt;&gt;"","Graminoid habit: "&amp;V1126&amp;".","")</f>
        <v/>
      </c>
      <c r="CF1126" s="41" t="str">
        <f>IF(W1126&lt;&gt;"","Flower color: "&amp;W1126&amp;".","")</f>
        <v/>
      </c>
      <c r="CG1126" s="41" t="str">
        <f>IF(X1126&lt;&gt;"","Height in centimeters: "&amp;X1126&amp;".","")</f>
        <v/>
      </c>
      <c r="CH1126" s="41" t="str">
        <f>IF(Y1126&lt;&gt;"",Y1126&amp;".","")</f>
        <v/>
      </c>
      <c r="CI1126" s="41" t="str">
        <f t="shared" si="193"/>
        <v/>
      </c>
      <c r="CJ1126" t="str">
        <f t="shared" si="194"/>
        <v/>
      </c>
      <c r="CK1126" s="41" t="str">
        <f>IF(T1126&lt;&gt;"","''habit'':"&amp;"''"&amp;T1126&amp;"'',","")</f>
        <v/>
      </c>
      <c r="CL1126" s="41" t="str">
        <f>IF(U1126&lt;&gt;"","''life cycle habit'':"&amp;"''"&amp;U1126&amp;"'',","")</f>
        <v/>
      </c>
      <c r="CM1126" s="41" t="str">
        <f>IF(V1126&lt;&gt;"","''graminoidHabit'':"&amp;"''"&amp;V1126&amp;"'',","")</f>
        <v/>
      </c>
      <c r="CN1126" s="41" t="str">
        <f>IF(W1126&lt;&gt;"","''flower color'':"&amp;"''"&amp;W1126&amp;"'',","")</f>
        <v/>
      </c>
      <c r="CO1126" s="41" t="str">
        <f>IF(X1126&lt;&gt;"","''heightInCentimeters'':"&amp;X1126&amp;",","")</f>
        <v/>
      </c>
      <c r="CP1126" s="41" t="str">
        <f>IF(Y1126&lt;&gt;"",Y1126,"")</f>
        <v/>
      </c>
      <c r="CQ1126" s="41" t="str">
        <f t="shared" si="195"/>
        <v/>
      </c>
      <c r="CR1126" s="42" t="str">
        <f t="shared" si="196"/>
        <v/>
      </c>
      <c r="CS1126" t="str">
        <f t="shared" si="197"/>
        <v/>
      </c>
      <c r="CT1126" t="str">
        <f>IF(L1126="Y","tissue","")</f>
        <v/>
      </c>
      <c r="CU1126" t="str">
        <f>IF(L1126="Y","in collection","")</f>
        <v/>
      </c>
      <c r="CV1126" t="str">
        <f>IF(L1126="Y","dessicated","")</f>
        <v/>
      </c>
    </row>
    <row r="1127" spans="1:100" ht="16.5" x14ac:dyDescent="0.3">
      <c r="A1127" s="7"/>
      <c r="B1127" s="19"/>
      <c r="C1127" s="19"/>
      <c r="D1127" s="19"/>
      <c r="E1127" s="19"/>
      <c r="F1127" s="19"/>
      <c r="G1127" s="10"/>
      <c r="H1127" s="14"/>
      <c r="I1127" s="19"/>
      <c r="J1127" s="19"/>
      <c r="K1127" s="10"/>
      <c r="L1127" s="19"/>
      <c r="M1127" s="19"/>
      <c r="N1127" s="19"/>
      <c r="O1127" s="19"/>
      <c r="P1127" s="19"/>
      <c r="Q1127" s="24"/>
      <c r="R1127" s="14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  <c r="AK1127" s="29"/>
      <c r="AL1127" s="29"/>
      <c r="AM1127" s="7"/>
      <c r="AN1127" s="7"/>
      <c r="AO1127" s="7"/>
      <c r="AP1127" s="19"/>
      <c r="AQ1127" s="19"/>
      <c r="AR1127" s="19"/>
      <c r="AS1127" s="14"/>
      <c r="AT1127" s="19"/>
      <c r="AU1127" s="19"/>
      <c r="AV1127" s="19"/>
      <c r="AW1127" s="14"/>
      <c r="AX1127" s="19"/>
      <c r="AY1127" s="19"/>
      <c r="AZ1127" s="19"/>
      <c r="BA1127" s="19"/>
      <c r="BB1127" s="19"/>
      <c r="BC1127" s="19"/>
      <c r="BD1127" s="19"/>
      <c r="BE1127" s="19"/>
      <c r="BF1127" s="14"/>
      <c r="BG1127" s="35" t="str">
        <f>IF(BB1127&lt;&gt;"","&lt;a href='https://www.inaturalist.org/observations/"&amp;BB1127&amp;" 'target='_blank' style='color: blue'&gt;iNaturalist Record: "&amp;BB1127&amp;"&lt;/a&gt; ","")</f>
        <v/>
      </c>
      <c r="BH1127" s="36" t="str">
        <f>IF(AT1127&lt;&gt;"",AT1127&amp;". ","")</f>
        <v/>
      </c>
      <c r="BI1127" s="36" t="str">
        <f>IF(AV1127&lt;&gt;"","Land use/disturbance history: "&amp;AV1127&amp;". ","")</f>
        <v/>
      </c>
      <c r="BJ1127" s="36" t="str">
        <f>IF(AW1127&lt;&gt;"","Slope in degrees: "&amp;AW1127&amp;". ","")</f>
        <v/>
      </c>
      <c r="BK1127" s="36" t="str">
        <f>IF(AX1127&lt;&gt;"","Slope aspect: "&amp;AX1127&amp;". ","")</f>
        <v/>
      </c>
      <c r="BL1127" s="36" t="str">
        <f>IF(AY1127&lt;&gt;"","Soil description: "&amp;AY1127&amp;". ","")</f>
        <v/>
      </c>
      <c r="BM1127" s="36" t="str">
        <f>IF(BA1127&lt;&gt;"","Terrain: "&amp;BA1127&amp;". ","")</f>
        <v/>
      </c>
      <c r="BN1127" s="36" t="str">
        <f t="shared" si="187"/>
        <v/>
      </c>
      <c r="BO1127" t="str">
        <f t="shared" si="188"/>
        <v/>
      </c>
      <c r="BP1127" t="str">
        <f>IF(BD1127&lt;&gt;"","Permit: "&amp;BD1127,"")</f>
        <v/>
      </c>
      <c r="BQ1127" s="41" t="str">
        <f>IF(AA1127="Abundant","Estimated frequency within viewshed: Abundant (&gt;500).",IF(AA1127="Common","Estimated frequency within viewshed: Common (101-500).",IF(AA1127="Frequent","Estimated frequency within viewshed: Frequent (11-100).",IF(AA1127="Occasional","Estimated frequency within viewshed: Occasional (6-10).",IF(AA1127="Rare","Estimated frequency within viewshed: Rare (1-5).","")))))</f>
        <v/>
      </c>
      <c r="BR1127" s="41" t="str">
        <f>IF(B1127&lt;&gt;"",B1127&amp;". ","")</f>
        <v/>
      </c>
      <c r="BS1127" s="41" t="str">
        <f>IF(M1127="Same individual","Tissue sample collected.",IF(M1127="Same population","Tissue sample collected from another individual in the same population.",""))</f>
        <v/>
      </c>
      <c r="BT1127" s="41" t="str">
        <f>IF(R1127&lt;&gt;"","Seed sample collected from "&amp;R1127&amp;" plants within the same population.","")</f>
        <v/>
      </c>
      <c r="BU1127" s="41" t="str">
        <f>IF(AB1127&lt;&gt;"",AB1127&amp;". ","")</f>
        <v/>
      </c>
      <c r="BV1127" s="41" t="str">
        <f>IF(AE1127&lt;&gt;"","Landowner: "&amp;AE1127&amp;".","")</f>
        <v/>
      </c>
      <c r="BW1127" s="41" t="str">
        <f>IF(AF1127&lt;&gt;"","Element Occurrence ID: "&amp;AF1127&amp;".","")</f>
        <v/>
      </c>
      <c r="BX1127" s="41" t="str">
        <f t="shared" si="189"/>
        <v/>
      </c>
      <c r="BY1127" t="str">
        <f t="shared" si="190"/>
        <v/>
      </c>
      <c r="BZ1127" s="41" t="str">
        <f t="shared" si="191"/>
        <v/>
      </c>
      <c r="CA1127" t="str">
        <f t="shared" si="192"/>
        <v/>
      </c>
      <c r="CB1127" s="41" t="str">
        <f>IF(AU1127&lt;&gt;"","Area immediately surrounding specimen: "&amp;AU1127&amp;".","")</f>
        <v/>
      </c>
      <c r="CC1127" s="41" t="str">
        <f>IF(T1127&lt;&gt;"","Habit: "&amp;T1127&amp;".","")</f>
        <v/>
      </c>
      <c r="CD1127" s="41" t="str">
        <f>IF(U1127&lt;&gt;"","Life history habit: "&amp;U1127&amp;".","")</f>
        <v/>
      </c>
      <c r="CE1127" s="41" t="str">
        <f>IF(V1127&lt;&gt;"","Graminoid habit: "&amp;V1127&amp;".","")</f>
        <v/>
      </c>
      <c r="CF1127" s="41" t="str">
        <f>IF(W1127&lt;&gt;"","Flower color: "&amp;W1127&amp;".","")</f>
        <v/>
      </c>
      <c r="CG1127" s="41" t="str">
        <f>IF(X1127&lt;&gt;"","Height in centimeters: "&amp;X1127&amp;".","")</f>
        <v/>
      </c>
      <c r="CH1127" s="41" t="str">
        <f>IF(Y1127&lt;&gt;"",Y1127&amp;".","")</f>
        <v/>
      </c>
      <c r="CI1127" s="41" t="str">
        <f t="shared" si="193"/>
        <v/>
      </c>
      <c r="CJ1127" t="str">
        <f t="shared" si="194"/>
        <v/>
      </c>
      <c r="CK1127" s="41" t="str">
        <f>IF(T1127&lt;&gt;"","''habit'':"&amp;"''"&amp;T1127&amp;"'',","")</f>
        <v/>
      </c>
      <c r="CL1127" s="41" t="str">
        <f>IF(U1127&lt;&gt;"","''life cycle habit'':"&amp;"''"&amp;U1127&amp;"'',","")</f>
        <v/>
      </c>
      <c r="CM1127" s="41" t="str">
        <f>IF(V1127&lt;&gt;"","''graminoidHabit'':"&amp;"''"&amp;V1127&amp;"'',","")</f>
        <v/>
      </c>
      <c r="CN1127" s="41" t="str">
        <f>IF(W1127&lt;&gt;"","''flower color'':"&amp;"''"&amp;W1127&amp;"'',","")</f>
        <v/>
      </c>
      <c r="CO1127" s="41" t="str">
        <f>IF(X1127&lt;&gt;"","''heightInCentimeters'':"&amp;X1127&amp;",","")</f>
        <v/>
      </c>
      <c r="CP1127" s="41" t="str">
        <f>IF(Y1127&lt;&gt;"",Y1127,"")</f>
        <v/>
      </c>
      <c r="CQ1127" s="41" t="str">
        <f t="shared" si="195"/>
        <v/>
      </c>
      <c r="CR1127" s="42" t="str">
        <f t="shared" si="196"/>
        <v/>
      </c>
      <c r="CS1127" t="str">
        <f t="shared" si="197"/>
        <v/>
      </c>
      <c r="CT1127" t="str">
        <f>IF(L1127="Y","tissue","")</f>
        <v/>
      </c>
      <c r="CU1127" t="str">
        <f>IF(L1127="Y","in collection","")</f>
        <v/>
      </c>
      <c r="CV1127" t="str">
        <f>IF(L1127="Y","dessicated","")</f>
        <v/>
      </c>
    </row>
    <row r="1128" spans="1:100" ht="16.5" x14ac:dyDescent="0.3">
      <c r="A1128" s="7"/>
      <c r="B1128" s="19"/>
      <c r="C1128" s="19"/>
      <c r="D1128" s="19"/>
      <c r="E1128" s="19"/>
      <c r="F1128" s="19"/>
      <c r="G1128" s="10"/>
      <c r="H1128" s="14"/>
      <c r="I1128" s="19"/>
      <c r="J1128" s="19"/>
      <c r="K1128" s="10"/>
      <c r="L1128" s="19"/>
      <c r="M1128" s="19"/>
      <c r="N1128" s="19"/>
      <c r="O1128" s="19"/>
      <c r="P1128" s="19"/>
      <c r="Q1128" s="24"/>
      <c r="R1128" s="14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  <c r="AK1128" s="29"/>
      <c r="AL1128" s="29"/>
      <c r="AM1128" s="7"/>
      <c r="AN1128" s="7"/>
      <c r="AO1128" s="7"/>
      <c r="AP1128" s="19"/>
      <c r="AQ1128" s="19"/>
      <c r="AR1128" s="19"/>
      <c r="AS1128" s="14"/>
      <c r="AT1128" s="19"/>
      <c r="AU1128" s="19"/>
      <c r="AV1128" s="19"/>
      <c r="AW1128" s="14"/>
      <c r="AX1128" s="19"/>
      <c r="AY1128" s="19"/>
      <c r="AZ1128" s="19"/>
      <c r="BA1128" s="19"/>
      <c r="BB1128" s="19"/>
      <c r="BC1128" s="19"/>
      <c r="BD1128" s="19"/>
      <c r="BE1128" s="19"/>
      <c r="BF1128" s="14"/>
      <c r="BG1128" s="35" t="str">
        <f>IF(BB1128&lt;&gt;"","&lt;a href='https://www.inaturalist.org/observations/"&amp;BB1128&amp;" 'target='_blank' style='color: blue'&gt;iNaturalist Record: "&amp;BB1128&amp;"&lt;/a&gt; ","")</f>
        <v/>
      </c>
      <c r="BH1128" s="36" t="str">
        <f>IF(AT1128&lt;&gt;"",AT1128&amp;". ","")</f>
        <v/>
      </c>
      <c r="BI1128" s="36" t="str">
        <f>IF(AV1128&lt;&gt;"","Land use/disturbance history: "&amp;AV1128&amp;". ","")</f>
        <v/>
      </c>
      <c r="BJ1128" s="36" t="str">
        <f>IF(AW1128&lt;&gt;"","Slope in degrees: "&amp;AW1128&amp;". ","")</f>
        <v/>
      </c>
      <c r="BK1128" s="36" t="str">
        <f>IF(AX1128&lt;&gt;"","Slope aspect: "&amp;AX1128&amp;". ","")</f>
        <v/>
      </c>
      <c r="BL1128" s="36" t="str">
        <f>IF(AY1128&lt;&gt;"","Soil description: "&amp;AY1128&amp;". ","")</f>
        <v/>
      </c>
      <c r="BM1128" s="36" t="str">
        <f>IF(BA1128&lt;&gt;"","Terrain: "&amp;BA1128&amp;". ","")</f>
        <v/>
      </c>
      <c r="BN1128" s="36" t="str">
        <f t="shared" si="187"/>
        <v/>
      </c>
      <c r="BO1128" t="str">
        <f t="shared" si="188"/>
        <v/>
      </c>
      <c r="BP1128" t="str">
        <f>IF(BD1128&lt;&gt;"","Permit: "&amp;BD1128,"")</f>
        <v/>
      </c>
      <c r="BQ1128" s="41" t="str">
        <f>IF(AA1128="Abundant","Estimated frequency within viewshed: Abundant (&gt;500).",IF(AA1128="Common","Estimated frequency within viewshed: Common (101-500).",IF(AA1128="Frequent","Estimated frequency within viewshed: Frequent (11-100).",IF(AA1128="Occasional","Estimated frequency within viewshed: Occasional (6-10).",IF(AA1128="Rare","Estimated frequency within viewshed: Rare (1-5).","")))))</f>
        <v/>
      </c>
      <c r="BR1128" s="41" t="str">
        <f>IF(B1128&lt;&gt;"",B1128&amp;". ","")</f>
        <v/>
      </c>
      <c r="BS1128" s="41" t="str">
        <f>IF(M1128="Same individual","Tissue sample collected.",IF(M1128="Same population","Tissue sample collected from another individual in the same population.",""))</f>
        <v/>
      </c>
      <c r="BT1128" s="41" t="str">
        <f>IF(R1128&lt;&gt;"","Seed sample collected from "&amp;R1128&amp;" plants within the same population.","")</f>
        <v/>
      </c>
      <c r="BU1128" s="41" t="str">
        <f>IF(AB1128&lt;&gt;"",AB1128&amp;". ","")</f>
        <v/>
      </c>
      <c r="BV1128" s="41" t="str">
        <f>IF(AE1128&lt;&gt;"","Landowner: "&amp;AE1128&amp;".","")</f>
        <v/>
      </c>
      <c r="BW1128" s="41" t="str">
        <f>IF(AF1128&lt;&gt;"","Element Occurrence ID: "&amp;AF1128&amp;".","")</f>
        <v/>
      </c>
      <c r="BX1128" s="41" t="str">
        <f t="shared" si="189"/>
        <v/>
      </c>
      <c r="BY1128" t="str">
        <f t="shared" si="190"/>
        <v/>
      </c>
      <c r="BZ1128" s="41" t="str">
        <f t="shared" si="191"/>
        <v/>
      </c>
      <c r="CA1128" t="str">
        <f t="shared" si="192"/>
        <v/>
      </c>
      <c r="CB1128" s="41" t="str">
        <f>IF(AU1128&lt;&gt;"","Area immediately surrounding specimen: "&amp;AU1128&amp;".","")</f>
        <v/>
      </c>
      <c r="CC1128" s="41" t="str">
        <f>IF(T1128&lt;&gt;"","Habit: "&amp;T1128&amp;".","")</f>
        <v/>
      </c>
      <c r="CD1128" s="41" t="str">
        <f>IF(U1128&lt;&gt;"","Life history habit: "&amp;U1128&amp;".","")</f>
        <v/>
      </c>
      <c r="CE1128" s="41" t="str">
        <f>IF(V1128&lt;&gt;"","Graminoid habit: "&amp;V1128&amp;".","")</f>
        <v/>
      </c>
      <c r="CF1128" s="41" t="str">
        <f>IF(W1128&lt;&gt;"","Flower color: "&amp;W1128&amp;".","")</f>
        <v/>
      </c>
      <c r="CG1128" s="41" t="str">
        <f>IF(X1128&lt;&gt;"","Height in centimeters: "&amp;X1128&amp;".","")</f>
        <v/>
      </c>
      <c r="CH1128" s="41" t="str">
        <f>IF(Y1128&lt;&gt;"",Y1128&amp;".","")</f>
        <v/>
      </c>
      <c r="CI1128" s="41" t="str">
        <f t="shared" si="193"/>
        <v/>
      </c>
      <c r="CJ1128" t="str">
        <f t="shared" si="194"/>
        <v/>
      </c>
      <c r="CK1128" s="41" t="str">
        <f>IF(T1128&lt;&gt;"","''habit'':"&amp;"''"&amp;T1128&amp;"'',","")</f>
        <v/>
      </c>
      <c r="CL1128" s="41" t="str">
        <f>IF(U1128&lt;&gt;"","''life cycle habit'':"&amp;"''"&amp;U1128&amp;"'',","")</f>
        <v/>
      </c>
      <c r="CM1128" s="41" t="str">
        <f>IF(V1128&lt;&gt;"","''graminoidHabit'':"&amp;"''"&amp;V1128&amp;"'',","")</f>
        <v/>
      </c>
      <c r="CN1128" s="41" t="str">
        <f>IF(W1128&lt;&gt;"","''flower color'':"&amp;"''"&amp;W1128&amp;"'',","")</f>
        <v/>
      </c>
      <c r="CO1128" s="41" t="str">
        <f>IF(X1128&lt;&gt;"","''heightInCentimeters'':"&amp;X1128&amp;",","")</f>
        <v/>
      </c>
      <c r="CP1128" s="41" t="str">
        <f>IF(Y1128&lt;&gt;"",Y1128,"")</f>
        <v/>
      </c>
      <c r="CQ1128" s="41" t="str">
        <f t="shared" si="195"/>
        <v/>
      </c>
      <c r="CR1128" s="42" t="str">
        <f t="shared" si="196"/>
        <v/>
      </c>
      <c r="CS1128" t="str">
        <f t="shared" si="197"/>
        <v/>
      </c>
      <c r="CT1128" t="str">
        <f>IF(L1128="Y","tissue","")</f>
        <v/>
      </c>
      <c r="CU1128" t="str">
        <f>IF(L1128="Y","in collection","")</f>
        <v/>
      </c>
      <c r="CV1128" t="str">
        <f>IF(L1128="Y","dessicated","")</f>
        <v/>
      </c>
    </row>
    <row r="1129" spans="1:100" ht="16.5" x14ac:dyDescent="0.3">
      <c r="A1129" s="7"/>
      <c r="B1129" s="19"/>
      <c r="C1129" s="19"/>
      <c r="D1129" s="19"/>
      <c r="E1129" s="19"/>
      <c r="F1129" s="19"/>
      <c r="G1129" s="10"/>
      <c r="H1129" s="14"/>
      <c r="I1129" s="19"/>
      <c r="J1129" s="19"/>
      <c r="K1129" s="10"/>
      <c r="L1129" s="19"/>
      <c r="M1129" s="19"/>
      <c r="N1129" s="19"/>
      <c r="O1129" s="19"/>
      <c r="P1129" s="19"/>
      <c r="Q1129" s="24"/>
      <c r="R1129" s="14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  <c r="AK1129" s="29"/>
      <c r="AL1129" s="29"/>
      <c r="AM1129" s="7"/>
      <c r="AN1129" s="7"/>
      <c r="AO1129" s="7"/>
      <c r="AP1129" s="19"/>
      <c r="AQ1129" s="19"/>
      <c r="AR1129" s="19"/>
      <c r="AS1129" s="14"/>
      <c r="AT1129" s="19"/>
      <c r="AU1129" s="19"/>
      <c r="AV1129" s="19"/>
      <c r="AW1129" s="14"/>
      <c r="AX1129" s="19"/>
      <c r="AY1129" s="19"/>
      <c r="AZ1129" s="19"/>
      <c r="BA1129" s="19"/>
      <c r="BB1129" s="19"/>
      <c r="BC1129" s="19"/>
      <c r="BD1129" s="19"/>
      <c r="BE1129" s="19"/>
      <c r="BF1129" s="14"/>
      <c r="BG1129" s="35" t="str">
        <f>IF(BB1129&lt;&gt;"","&lt;a href='https://www.inaturalist.org/observations/"&amp;BB1129&amp;" 'target='_blank' style='color: blue'&gt;iNaturalist Record: "&amp;BB1129&amp;"&lt;/a&gt; ","")</f>
        <v/>
      </c>
      <c r="BH1129" s="36" t="str">
        <f>IF(AT1129&lt;&gt;"",AT1129&amp;". ","")</f>
        <v/>
      </c>
      <c r="BI1129" s="36" t="str">
        <f>IF(AV1129&lt;&gt;"","Land use/disturbance history: "&amp;AV1129&amp;". ","")</f>
        <v/>
      </c>
      <c r="BJ1129" s="36" t="str">
        <f>IF(AW1129&lt;&gt;"","Slope in degrees: "&amp;AW1129&amp;". ","")</f>
        <v/>
      </c>
      <c r="BK1129" s="36" t="str">
        <f>IF(AX1129&lt;&gt;"","Slope aspect: "&amp;AX1129&amp;". ","")</f>
        <v/>
      </c>
      <c r="BL1129" s="36" t="str">
        <f>IF(AY1129&lt;&gt;"","Soil description: "&amp;AY1129&amp;". ","")</f>
        <v/>
      </c>
      <c r="BM1129" s="36" t="str">
        <f>IF(BA1129&lt;&gt;"","Terrain: "&amp;BA1129&amp;". ","")</f>
        <v/>
      </c>
      <c r="BN1129" s="36" t="str">
        <f t="shared" si="187"/>
        <v/>
      </c>
      <c r="BO1129" t="str">
        <f t="shared" si="188"/>
        <v/>
      </c>
      <c r="BP1129" t="str">
        <f>IF(BD1129&lt;&gt;"","Permit: "&amp;BD1129,"")</f>
        <v/>
      </c>
      <c r="BQ1129" s="41" t="str">
        <f>IF(AA1129="Abundant","Estimated frequency within viewshed: Abundant (&gt;500).",IF(AA1129="Common","Estimated frequency within viewshed: Common (101-500).",IF(AA1129="Frequent","Estimated frequency within viewshed: Frequent (11-100).",IF(AA1129="Occasional","Estimated frequency within viewshed: Occasional (6-10).",IF(AA1129="Rare","Estimated frequency within viewshed: Rare (1-5).","")))))</f>
        <v/>
      </c>
      <c r="BR1129" s="41" t="str">
        <f>IF(B1129&lt;&gt;"",B1129&amp;". ","")</f>
        <v/>
      </c>
      <c r="BS1129" s="41" t="str">
        <f>IF(M1129="Same individual","Tissue sample collected.",IF(M1129="Same population","Tissue sample collected from another individual in the same population.",""))</f>
        <v/>
      </c>
      <c r="BT1129" s="41" t="str">
        <f>IF(R1129&lt;&gt;"","Seed sample collected from "&amp;R1129&amp;" plants within the same population.","")</f>
        <v/>
      </c>
      <c r="BU1129" s="41" t="str">
        <f>IF(AB1129&lt;&gt;"",AB1129&amp;". ","")</f>
        <v/>
      </c>
      <c r="BV1129" s="41" t="str">
        <f>IF(AE1129&lt;&gt;"","Landowner: "&amp;AE1129&amp;".","")</f>
        <v/>
      </c>
      <c r="BW1129" s="41" t="str">
        <f>IF(AF1129&lt;&gt;"","Element Occurrence ID: "&amp;AF1129&amp;".","")</f>
        <v/>
      </c>
      <c r="BX1129" s="41" t="str">
        <f t="shared" si="189"/>
        <v/>
      </c>
      <c r="BY1129" t="str">
        <f t="shared" si="190"/>
        <v/>
      </c>
      <c r="BZ1129" s="41" t="str">
        <f t="shared" si="191"/>
        <v/>
      </c>
      <c r="CA1129" t="str">
        <f t="shared" si="192"/>
        <v/>
      </c>
      <c r="CB1129" s="41" t="str">
        <f>IF(AU1129&lt;&gt;"","Area immediately surrounding specimen: "&amp;AU1129&amp;".","")</f>
        <v/>
      </c>
      <c r="CC1129" s="41" t="str">
        <f>IF(T1129&lt;&gt;"","Habit: "&amp;T1129&amp;".","")</f>
        <v/>
      </c>
      <c r="CD1129" s="41" t="str">
        <f>IF(U1129&lt;&gt;"","Life history habit: "&amp;U1129&amp;".","")</f>
        <v/>
      </c>
      <c r="CE1129" s="41" t="str">
        <f>IF(V1129&lt;&gt;"","Graminoid habit: "&amp;V1129&amp;".","")</f>
        <v/>
      </c>
      <c r="CF1129" s="41" t="str">
        <f>IF(W1129&lt;&gt;"","Flower color: "&amp;W1129&amp;".","")</f>
        <v/>
      </c>
      <c r="CG1129" s="41" t="str">
        <f>IF(X1129&lt;&gt;"","Height in centimeters: "&amp;X1129&amp;".","")</f>
        <v/>
      </c>
      <c r="CH1129" s="41" t="str">
        <f>IF(Y1129&lt;&gt;"",Y1129&amp;".","")</f>
        <v/>
      </c>
      <c r="CI1129" s="41" t="str">
        <f t="shared" si="193"/>
        <v/>
      </c>
      <c r="CJ1129" t="str">
        <f t="shared" si="194"/>
        <v/>
      </c>
      <c r="CK1129" s="41" t="str">
        <f>IF(T1129&lt;&gt;"","''habit'':"&amp;"''"&amp;T1129&amp;"'',","")</f>
        <v/>
      </c>
      <c r="CL1129" s="41" t="str">
        <f>IF(U1129&lt;&gt;"","''life cycle habit'':"&amp;"''"&amp;U1129&amp;"'',","")</f>
        <v/>
      </c>
      <c r="CM1129" s="41" t="str">
        <f>IF(V1129&lt;&gt;"","''graminoidHabit'':"&amp;"''"&amp;V1129&amp;"'',","")</f>
        <v/>
      </c>
      <c r="CN1129" s="41" t="str">
        <f>IF(W1129&lt;&gt;"","''flower color'':"&amp;"''"&amp;W1129&amp;"'',","")</f>
        <v/>
      </c>
      <c r="CO1129" s="41" t="str">
        <f>IF(X1129&lt;&gt;"","''heightInCentimeters'':"&amp;X1129&amp;",","")</f>
        <v/>
      </c>
      <c r="CP1129" s="41" t="str">
        <f>IF(Y1129&lt;&gt;"",Y1129,"")</f>
        <v/>
      </c>
      <c r="CQ1129" s="41" t="str">
        <f t="shared" si="195"/>
        <v/>
      </c>
      <c r="CR1129" s="42" t="str">
        <f t="shared" si="196"/>
        <v/>
      </c>
      <c r="CS1129" t="str">
        <f t="shared" si="197"/>
        <v/>
      </c>
      <c r="CT1129" t="str">
        <f>IF(L1129="Y","tissue","")</f>
        <v/>
      </c>
      <c r="CU1129" t="str">
        <f>IF(L1129="Y","in collection","")</f>
        <v/>
      </c>
      <c r="CV1129" t="str">
        <f>IF(L1129="Y","dessicated","")</f>
        <v/>
      </c>
    </row>
    <row r="1130" spans="1:100" ht="16.5" x14ac:dyDescent="0.3">
      <c r="A1130" s="7"/>
      <c r="B1130" s="19"/>
      <c r="C1130" s="19"/>
      <c r="D1130" s="19"/>
      <c r="E1130" s="19"/>
      <c r="F1130" s="19"/>
      <c r="G1130" s="10"/>
      <c r="H1130" s="14"/>
      <c r="I1130" s="19"/>
      <c r="J1130" s="19"/>
      <c r="K1130" s="10"/>
      <c r="L1130" s="19"/>
      <c r="M1130" s="19"/>
      <c r="N1130" s="19"/>
      <c r="O1130" s="19"/>
      <c r="P1130" s="19"/>
      <c r="Q1130" s="24"/>
      <c r="R1130" s="14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  <c r="AK1130" s="29"/>
      <c r="AL1130" s="29"/>
      <c r="AM1130" s="7"/>
      <c r="AN1130" s="7"/>
      <c r="AO1130" s="7"/>
      <c r="AP1130" s="19"/>
      <c r="AQ1130" s="19"/>
      <c r="AR1130" s="19"/>
      <c r="AS1130" s="14"/>
      <c r="AT1130" s="19"/>
      <c r="AU1130" s="19"/>
      <c r="AV1130" s="19"/>
      <c r="AW1130" s="14"/>
      <c r="AX1130" s="19"/>
      <c r="AY1130" s="19"/>
      <c r="AZ1130" s="19"/>
      <c r="BA1130" s="19"/>
      <c r="BB1130" s="19"/>
      <c r="BC1130" s="19"/>
      <c r="BD1130" s="19"/>
      <c r="BE1130" s="19"/>
      <c r="BF1130" s="14"/>
      <c r="BG1130" s="35" t="str">
        <f>IF(BB1130&lt;&gt;"","&lt;a href='https://www.inaturalist.org/observations/"&amp;BB1130&amp;" 'target='_blank' style='color: blue'&gt;iNaturalist Record: "&amp;BB1130&amp;"&lt;/a&gt; ","")</f>
        <v/>
      </c>
      <c r="BH1130" s="36" t="str">
        <f>IF(AT1130&lt;&gt;"",AT1130&amp;". ","")</f>
        <v/>
      </c>
      <c r="BI1130" s="36" t="str">
        <f>IF(AV1130&lt;&gt;"","Land use/disturbance history: "&amp;AV1130&amp;". ","")</f>
        <v/>
      </c>
      <c r="BJ1130" s="36" t="str">
        <f>IF(AW1130&lt;&gt;"","Slope in degrees: "&amp;AW1130&amp;". ","")</f>
        <v/>
      </c>
      <c r="BK1130" s="36" t="str">
        <f>IF(AX1130&lt;&gt;"","Slope aspect: "&amp;AX1130&amp;". ","")</f>
        <v/>
      </c>
      <c r="BL1130" s="36" t="str">
        <f>IF(AY1130&lt;&gt;"","Soil description: "&amp;AY1130&amp;". ","")</f>
        <v/>
      </c>
      <c r="BM1130" s="36" t="str">
        <f>IF(BA1130&lt;&gt;"","Terrain: "&amp;BA1130&amp;". ","")</f>
        <v/>
      </c>
      <c r="BN1130" s="36" t="str">
        <f t="shared" si="187"/>
        <v/>
      </c>
      <c r="BO1130" t="str">
        <f t="shared" si="188"/>
        <v/>
      </c>
      <c r="BP1130" t="str">
        <f>IF(BD1130&lt;&gt;"","Permit: "&amp;BD1130,"")</f>
        <v/>
      </c>
      <c r="BQ1130" s="41" t="str">
        <f>IF(AA1130="Abundant","Estimated frequency within viewshed: Abundant (&gt;500).",IF(AA1130="Common","Estimated frequency within viewshed: Common (101-500).",IF(AA1130="Frequent","Estimated frequency within viewshed: Frequent (11-100).",IF(AA1130="Occasional","Estimated frequency within viewshed: Occasional (6-10).",IF(AA1130="Rare","Estimated frequency within viewshed: Rare (1-5).","")))))</f>
        <v/>
      </c>
      <c r="BR1130" s="41" t="str">
        <f>IF(B1130&lt;&gt;"",B1130&amp;". ","")</f>
        <v/>
      </c>
      <c r="BS1130" s="41" t="str">
        <f>IF(M1130="Same individual","Tissue sample collected.",IF(M1130="Same population","Tissue sample collected from another individual in the same population.",""))</f>
        <v/>
      </c>
      <c r="BT1130" s="41" t="str">
        <f>IF(R1130&lt;&gt;"","Seed sample collected from "&amp;R1130&amp;" plants within the same population.","")</f>
        <v/>
      </c>
      <c r="BU1130" s="41" t="str">
        <f>IF(AB1130&lt;&gt;"",AB1130&amp;". ","")</f>
        <v/>
      </c>
      <c r="BV1130" s="41" t="str">
        <f>IF(AE1130&lt;&gt;"","Landowner: "&amp;AE1130&amp;".","")</f>
        <v/>
      </c>
      <c r="BW1130" s="41" t="str">
        <f>IF(AF1130&lt;&gt;"","Element Occurrence ID: "&amp;AF1130&amp;".","")</f>
        <v/>
      </c>
      <c r="BX1130" s="41" t="str">
        <f t="shared" si="189"/>
        <v/>
      </c>
      <c r="BY1130" t="str">
        <f t="shared" si="190"/>
        <v/>
      </c>
      <c r="BZ1130" s="41" t="str">
        <f t="shared" si="191"/>
        <v/>
      </c>
      <c r="CA1130" t="str">
        <f t="shared" si="192"/>
        <v/>
      </c>
      <c r="CB1130" s="41" t="str">
        <f>IF(AU1130&lt;&gt;"","Area immediately surrounding specimen: "&amp;AU1130&amp;".","")</f>
        <v/>
      </c>
      <c r="CC1130" s="41" t="str">
        <f>IF(T1130&lt;&gt;"","Habit: "&amp;T1130&amp;".","")</f>
        <v/>
      </c>
      <c r="CD1130" s="41" t="str">
        <f>IF(U1130&lt;&gt;"","Life history habit: "&amp;U1130&amp;".","")</f>
        <v/>
      </c>
      <c r="CE1130" s="41" t="str">
        <f>IF(V1130&lt;&gt;"","Graminoid habit: "&amp;V1130&amp;".","")</f>
        <v/>
      </c>
      <c r="CF1130" s="41" t="str">
        <f>IF(W1130&lt;&gt;"","Flower color: "&amp;W1130&amp;".","")</f>
        <v/>
      </c>
      <c r="CG1130" s="41" t="str">
        <f>IF(X1130&lt;&gt;"","Height in centimeters: "&amp;X1130&amp;".","")</f>
        <v/>
      </c>
      <c r="CH1130" s="41" t="str">
        <f>IF(Y1130&lt;&gt;"",Y1130&amp;".","")</f>
        <v/>
      </c>
      <c r="CI1130" s="41" t="str">
        <f t="shared" si="193"/>
        <v/>
      </c>
      <c r="CJ1130" t="str">
        <f t="shared" si="194"/>
        <v/>
      </c>
      <c r="CK1130" s="41" t="str">
        <f>IF(T1130&lt;&gt;"","''habit'':"&amp;"''"&amp;T1130&amp;"'',","")</f>
        <v/>
      </c>
      <c r="CL1130" s="41" t="str">
        <f>IF(U1130&lt;&gt;"","''life cycle habit'':"&amp;"''"&amp;U1130&amp;"'',","")</f>
        <v/>
      </c>
      <c r="CM1130" s="41" t="str">
        <f>IF(V1130&lt;&gt;"","''graminoidHabit'':"&amp;"''"&amp;V1130&amp;"'',","")</f>
        <v/>
      </c>
      <c r="CN1130" s="41" t="str">
        <f>IF(W1130&lt;&gt;"","''flower color'':"&amp;"''"&amp;W1130&amp;"'',","")</f>
        <v/>
      </c>
      <c r="CO1130" s="41" t="str">
        <f>IF(X1130&lt;&gt;"","''heightInCentimeters'':"&amp;X1130&amp;",","")</f>
        <v/>
      </c>
      <c r="CP1130" s="41" t="str">
        <f>IF(Y1130&lt;&gt;"",Y1130,"")</f>
        <v/>
      </c>
      <c r="CQ1130" s="41" t="str">
        <f t="shared" si="195"/>
        <v/>
      </c>
      <c r="CR1130" s="42" t="str">
        <f t="shared" si="196"/>
        <v/>
      </c>
      <c r="CS1130" t="str">
        <f t="shared" si="197"/>
        <v/>
      </c>
      <c r="CT1130" t="str">
        <f>IF(L1130="Y","tissue","")</f>
        <v/>
      </c>
      <c r="CU1130" t="str">
        <f>IF(L1130="Y","in collection","")</f>
        <v/>
      </c>
      <c r="CV1130" t="str">
        <f>IF(L1130="Y","dessicated","")</f>
        <v/>
      </c>
    </row>
    <row r="1131" spans="1:100" ht="16.5" x14ac:dyDescent="0.3">
      <c r="A1131" s="7"/>
      <c r="B1131" s="19"/>
      <c r="C1131" s="19"/>
      <c r="D1131" s="19"/>
      <c r="E1131" s="19"/>
      <c r="F1131" s="19"/>
      <c r="G1131" s="10"/>
      <c r="H1131" s="14"/>
      <c r="I1131" s="19"/>
      <c r="J1131" s="19"/>
      <c r="K1131" s="10"/>
      <c r="L1131" s="19"/>
      <c r="M1131" s="19"/>
      <c r="N1131" s="19"/>
      <c r="O1131" s="19"/>
      <c r="P1131" s="19"/>
      <c r="Q1131" s="24"/>
      <c r="R1131" s="14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  <c r="AK1131" s="29"/>
      <c r="AL1131" s="29"/>
      <c r="AM1131" s="7"/>
      <c r="AN1131" s="7"/>
      <c r="AO1131" s="7"/>
      <c r="AP1131" s="19"/>
      <c r="AQ1131" s="19"/>
      <c r="AR1131" s="19"/>
      <c r="AS1131" s="14"/>
      <c r="AT1131" s="19"/>
      <c r="AU1131" s="19"/>
      <c r="AV1131" s="19"/>
      <c r="AW1131" s="14"/>
      <c r="AX1131" s="19"/>
      <c r="AY1131" s="19"/>
      <c r="AZ1131" s="19"/>
      <c r="BA1131" s="19"/>
      <c r="BB1131" s="19"/>
      <c r="BC1131" s="19"/>
      <c r="BD1131" s="19"/>
      <c r="BE1131" s="19"/>
      <c r="BF1131" s="14"/>
      <c r="BG1131" s="35" t="str">
        <f>IF(BB1131&lt;&gt;"","&lt;a href='https://www.inaturalist.org/observations/"&amp;BB1131&amp;" 'target='_blank' style='color: blue'&gt;iNaturalist Record: "&amp;BB1131&amp;"&lt;/a&gt; ","")</f>
        <v/>
      </c>
      <c r="BH1131" s="36" t="str">
        <f>IF(AT1131&lt;&gt;"",AT1131&amp;". ","")</f>
        <v/>
      </c>
      <c r="BI1131" s="36" t="str">
        <f>IF(AV1131&lt;&gt;"","Land use/disturbance history: "&amp;AV1131&amp;". ","")</f>
        <v/>
      </c>
      <c r="BJ1131" s="36" t="str">
        <f>IF(AW1131&lt;&gt;"","Slope in degrees: "&amp;AW1131&amp;". ","")</f>
        <v/>
      </c>
      <c r="BK1131" s="36" t="str">
        <f>IF(AX1131&lt;&gt;"","Slope aspect: "&amp;AX1131&amp;". ","")</f>
        <v/>
      </c>
      <c r="BL1131" s="36" t="str">
        <f>IF(AY1131&lt;&gt;"","Soil description: "&amp;AY1131&amp;". ","")</f>
        <v/>
      </c>
      <c r="BM1131" s="36" t="str">
        <f>IF(BA1131&lt;&gt;"","Terrain: "&amp;BA1131&amp;". ","")</f>
        <v/>
      </c>
      <c r="BN1131" s="36" t="str">
        <f t="shared" si="187"/>
        <v/>
      </c>
      <c r="BO1131" t="str">
        <f t="shared" si="188"/>
        <v/>
      </c>
      <c r="BP1131" t="str">
        <f>IF(BD1131&lt;&gt;"","Permit: "&amp;BD1131,"")</f>
        <v/>
      </c>
      <c r="BQ1131" s="41" t="str">
        <f>IF(AA1131="Abundant","Estimated frequency within viewshed: Abundant (&gt;500).",IF(AA1131="Common","Estimated frequency within viewshed: Common (101-500).",IF(AA1131="Frequent","Estimated frequency within viewshed: Frequent (11-100).",IF(AA1131="Occasional","Estimated frequency within viewshed: Occasional (6-10).",IF(AA1131="Rare","Estimated frequency within viewshed: Rare (1-5).","")))))</f>
        <v/>
      </c>
      <c r="BR1131" s="41" t="str">
        <f>IF(B1131&lt;&gt;"",B1131&amp;". ","")</f>
        <v/>
      </c>
      <c r="BS1131" s="41" t="str">
        <f>IF(M1131="Same individual","Tissue sample collected.",IF(M1131="Same population","Tissue sample collected from another individual in the same population.",""))</f>
        <v/>
      </c>
      <c r="BT1131" s="41" t="str">
        <f>IF(R1131&lt;&gt;"","Seed sample collected from "&amp;R1131&amp;" plants within the same population.","")</f>
        <v/>
      </c>
      <c r="BU1131" s="41" t="str">
        <f>IF(AB1131&lt;&gt;"",AB1131&amp;". ","")</f>
        <v/>
      </c>
      <c r="BV1131" s="41" t="str">
        <f>IF(AE1131&lt;&gt;"","Landowner: "&amp;AE1131&amp;".","")</f>
        <v/>
      </c>
      <c r="BW1131" s="41" t="str">
        <f>IF(AF1131&lt;&gt;"","Element Occurrence ID: "&amp;AF1131&amp;".","")</f>
        <v/>
      </c>
      <c r="BX1131" s="41" t="str">
        <f t="shared" si="189"/>
        <v/>
      </c>
      <c r="BY1131" t="str">
        <f t="shared" si="190"/>
        <v/>
      </c>
      <c r="BZ1131" s="41" t="str">
        <f t="shared" si="191"/>
        <v/>
      </c>
      <c r="CA1131" t="str">
        <f t="shared" si="192"/>
        <v/>
      </c>
      <c r="CB1131" s="41" t="str">
        <f>IF(AU1131&lt;&gt;"","Area immediately surrounding specimen: "&amp;AU1131&amp;".","")</f>
        <v/>
      </c>
      <c r="CC1131" s="41" t="str">
        <f>IF(T1131&lt;&gt;"","Habit: "&amp;T1131&amp;".","")</f>
        <v/>
      </c>
      <c r="CD1131" s="41" t="str">
        <f>IF(U1131&lt;&gt;"","Life history habit: "&amp;U1131&amp;".","")</f>
        <v/>
      </c>
      <c r="CE1131" s="41" t="str">
        <f>IF(V1131&lt;&gt;"","Graminoid habit: "&amp;V1131&amp;".","")</f>
        <v/>
      </c>
      <c r="CF1131" s="41" t="str">
        <f>IF(W1131&lt;&gt;"","Flower color: "&amp;W1131&amp;".","")</f>
        <v/>
      </c>
      <c r="CG1131" s="41" t="str">
        <f>IF(X1131&lt;&gt;"","Height in centimeters: "&amp;X1131&amp;".","")</f>
        <v/>
      </c>
      <c r="CH1131" s="41" t="str">
        <f>IF(Y1131&lt;&gt;"",Y1131&amp;".","")</f>
        <v/>
      </c>
      <c r="CI1131" s="41" t="str">
        <f t="shared" si="193"/>
        <v/>
      </c>
      <c r="CJ1131" t="str">
        <f t="shared" si="194"/>
        <v/>
      </c>
      <c r="CK1131" s="41" t="str">
        <f>IF(T1131&lt;&gt;"","''habit'':"&amp;"''"&amp;T1131&amp;"'',","")</f>
        <v/>
      </c>
      <c r="CL1131" s="41" t="str">
        <f>IF(U1131&lt;&gt;"","''life cycle habit'':"&amp;"''"&amp;U1131&amp;"'',","")</f>
        <v/>
      </c>
      <c r="CM1131" s="41" t="str">
        <f>IF(V1131&lt;&gt;"","''graminoidHabit'':"&amp;"''"&amp;V1131&amp;"'',","")</f>
        <v/>
      </c>
      <c r="CN1131" s="41" t="str">
        <f>IF(W1131&lt;&gt;"","''flower color'':"&amp;"''"&amp;W1131&amp;"'',","")</f>
        <v/>
      </c>
      <c r="CO1131" s="41" t="str">
        <f>IF(X1131&lt;&gt;"","''heightInCentimeters'':"&amp;X1131&amp;",","")</f>
        <v/>
      </c>
      <c r="CP1131" s="41" t="str">
        <f>IF(Y1131&lt;&gt;"",Y1131,"")</f>
        <v/>
      </c>
      <c r="CQ1131" s="41" t="str">
        <f t="shared" si="195"/>
        <v/>
      </c>
      <c r="CR1131" s="42" t="str">
        <f t="shared" si="196"/>
        <v/>
      </c>
      <c r="CS1131" t="str">
        <f t="shared" si="197"/>
        <v/>
      </c>
      <c r="CT1131" t="str">
        <f>IF(L1131="Y","tissue","")</f>
        <v/>
      </c>
      <c r="CU1131" t="str">
        <f>IF(L1131="Y","in collection","")</f>
        <v/>
      </c>
      <c r="CV1131" t="str">
        <f>IF(L1131="Y","dessicated","")</f>
        <v/>
      </c>
    </row>
    <row r="1132" spans="1:100" ht="16.5" x14ac:dyDescent="0.3">
      <c r="A1132" s="7"/>
      <c r="B1132" s="19"/>
      <c r="C1132" s="19"/>
      <c r="D1132" s="19"/>
      <c r="E1132" s="19"/>
      <c r="F1132" s="19"/>
      <c r="G1132" s="10"/>
      <c r="H1132" s="14"/>
      <c r="I1132" s="19"/>
      <c r="J1132" s="19"/>
      <c r="K1132" s="10"/>
      <c r="L1132" s="19"/>
      <c r="M1132" s="19"/>
      <c r="N1132" s="19"/>
      <c r="O1132" s="19"/>
      <c r="P1132" s="19"/>
      <c r="Q1132" s="24"/>
      <c r="R1132" s="14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  <c r="AK1132" s="29"/>
      <c r="AL1132" s="29"/>
      <c r="AM1132" s="7"/>
      <c r="AN1132" s="7"/>
      <c r="AO1132" s="7"/>
      <c r="AP1132" s="19"/>
      <c r="AQ1132" s="19"/>
      <c r="AR1132" s="19"/>
      <c r="AS1132" s="14"/>
      <c r="AT1132" s="19"/>
      <c r="AU1132" s="19"/>
      <c r="AV1132" s="19"/>
      <c r="AW1132" s="14"/>
      <c r="AX1132" s="19"/>
      <c r="AY1132" s="19"/>
      <c r="AZ1132" s="19"/>
      <c r="BA1132" s="19"/>
      <c r="BB1132" s="19"/>
      <c r="BC1132" s="19"/>
      <c r="BD1132" s="19"/>
      <c r="BE1132" s="19"/>
      <c r="BF1132" s="14"/>
      <c r="BG1132" s="35" t="str">
        <f>IF(BB1132&lt;&gt;"","&lt;a href='https://www.inaturalist.org/observations/"&amp;BB1132&amp;" 'target='_blank' style='color: blue'&gt;iNaturalist Record: "&amp;BB1132&amp;"&lt;/a&gt; ","")</f>
        <v/>
      </c>
      <c r="BH1132" s="36" t="str">
        <f>IF(AT1132&lt;&gt;"",AT1132&amp;". ","")</f>
        <v/>
      </c>
      <c r="BI1132" s="36" t="str">
        <f>IF(AV1132&lt;&gt;"","Land use/disturbance history: "&amp;AV1132&amp;". ","")</f>
        <v/>
      </c>
      <c r="BJ1132" s="36" t="str">
        <f>IF(AW1132&lt;&gt;"","Slope in degrees: "&amp;AW1132&amp;". ","")</f>
        <v/>
      </c>
      <c r="BK1132" s="36" t="str">
        <f>IF(AX1132&lt;&gt;"","Slope aspect: "&amp;AX1132&amp;". ","")</f>
        <v/>
      </c>
      <c r="BL1132" s="36" t="str">
        <f>IF(AY1132&lt;&gt;"","Soil description: "&amp;AY1132&amp;". ","")</f>
        <v/>
      </c>
      <c r="BM1132" s="36" t="str">
        <f>IF(BA1132&lt;&gt;"","Terrain: "&amp;BA1132&amp;". ","")</f>
        <v/>
      </c>
      <c r="BN1132" s="36" t="str">
        <f t="shared" si="187"/>
        <v/>
      </c>
      <c r="BO1132" t="str">
        <f t="shared" si="188"/>
        <v/>
      </c>
      <c r="BP1132" t="str">
        <f>IF(BD1132&lt;&gt;"","Permit: "&amp;BD1132,"")</f>
        <v/>
      </c>
      <c r="BQ1132" s="41" t="str">
        <f>IF(AA1132="Abundant","Estimated frequency within viewshed: Abundant (&gt;500).",IF(AA1132="Common","Estimated frequency within viewshed: Common (101-500).",IF(AA1132="Frequent","Estimated frequency within viewshed: Frequent (11-100).",IF(AA1132="Occasional","Estimated frequency within viewshed: Occasional (6-10).",IF(AA1132="Rare","Estimated frequency within viewshed: Rare (1-5).","")))))</f>
        <v/>
      </c>
      <c r="BR1132" s="41" t="str">
        <f>IF(B1132&lt;&gt;"",B1132&amp;". ","")</f>
        <v/>
      </c>
      <c r="BS1132" s="41" t="str">
        <f>IF(M1132="Same individual","Tissue sample collected.",IF(M1132="Same population","Tissue sample collected from another individual in the same population.",""))</f>
        <v/>
      </c>
      <c r="BT1132" s="41" t="str">
        <f>IF(R1132&lt;&gt;"","Seed sample collected from "&amp;R1132&amp;" plants within the same population.","")</f>
        <v/>
      </c>
      <c r="BU1132" s="41" t="str">
        <f>IF(AB1132&lt;&gt;"",AB1132&amp;". ","")</f>
        <v/>
      </c>
      <c r="BV1132" s="41" t="str">
        <f>IF(AE1132&lt;&gt;"","Landowner: "&amp;AE1132&amp;".","")</f>
        <v/>
      </c>
      <c r="BW1132" s="41" t="str">
        <f>IF(AF1132&lt;&gt;"","Element Occurrence ID: "&amp;AF1132&amp;".","")</f>
        <v/>
      </c>
      <c r="BX1132" s="41" t="str">
        <f t="shared" si="189"/>
        <v/>
      </c>
      <c r="BY1132" t="str">
        <f t="shared" si="190"/>
        <v/>
      </c>
      <c r="BZ1132" s="41" t="str">
        <f t="shared" si="191"/>
        <v/>
      </c>
      <c r="CA1132" t="str">
        <f t="shared" si="192"/>
        <v/>
      </c>
      <c r="CB1132" s="41" t="str">
        <f>IF(AU1132&lt;&gt;"","Area immediately surrounding specimen: "&amp;AU1132&amp;".","")</f>
        <v/>
      </c>
      <c r="CC1132" s="41" t="str">
        <f>IF(T1132&lt;&gt;"","Habit: "&amp;T1132&amp;".","")</f>
        <v/>
      </c>
      <c r="CD1132" s="41" t="str">
        <f>IF(U1132&lt;&gt;"","Life history habit: "&amp;U1132&amp;".","")</f>
        <v/>
      </c>
      <c r="CE1132" s="41" t="str">
        <f>IF(V1132&lt;&gt;"","Graminoid habit: "&amp;V1132&amp;".","")</f>
        <v/>
      </c>
      <c r="CF1132" s="41" t="str">
        <f>IF(W1132&lt;&gt;"","Flower color: "&amp;W1132&amp;".","")</f>
        <v/>
      </c>
      <c r="CG1132" s="41" t="str">
        <f>IF(X1132&lt;&gt;"","Height in centimeters: "&amp;X1132&amp;".","")</f>
        <v/>
      </c>
      <c r="CH1132" s="41" t="str">
        <f>IF(Y1132&lt;&gt;"",Y1132&amp;".","")</f>
        <v/>
      </c>
      <c r="CI1132" s="41" t="str">
        <f t="shared" si="193"/>
        <v/>
      </c>
      <c r="CJ1132" t="str">
        <f t="shared" si="194"/>
        <v/>
      </c>
      <c r="CK1132" s="41" t="str">
        <f>IF(T1132&lt;&gt;"","''habit'':"&amp;"''"&amp;T1132&amp;"'',","")</f>
        <v/>
      </c>
      <c r="CL1132" s="41" t="str">
        <f>IF(U1132&lt;&gt;"","''life cycle habit'':"&amp;"''"&amp;U1132&amp;"'',","")</f>
        <v/>
      </c>
      <c r="CM1132" s="41" t="str">
        <f>IF(V1132&lt;&gt;"","''graminoidHabit'':"&amp;"''"&amp;V1132&amp;"'',","")</f>
        <v/>
      </c>
      <c r="CN1132" s="41" t="str">
        <f>IF(W1132&lt;&gt;"","''flower color'':"&amp;"''"&amp;W1132&amp;"'',","")</f>
        <v/>
      </c>
      <c r="CO1132" s="41" t="str">
        <f>IF(X1132&lt;&gt;"","''heightInCentimeters'':"&amp;X1132&amp;",","")</f>
        <v/>
      </c>
      <c r="CP1132" s="41" t="str">
        <f>IF(Y1132&lt;&gt;"",Y1132,"")</f>
        <v/>
      </c>
      <c r="CQ1132" s="41" t="str">
        <f t="shared" si="195"/>
        <v/>
      </c>
      <c r="CR1132" s="42" t="str">
        <f t="shared" si="196"/>
        <v/>
      </c>
      <c r="CS1132" t="str">
        <f t="shared" si="197"/>
        <v/>
      </c>
      <c r="CT1132" t="str">
        <f>IF(L1132="Y","tissue","")</f>
        <v/>
      </c>
      <c r="CU1132" t="str">
        <f>IF(L1132="Y","in collection","")</f>
        <v/>
      </c>
      <c r="CV1132" t="str">
        <f>IF(L1132="Y","dessicated","")</f>
        <v/>
      </c>
    </row>
    <row r="1133" spans="1:100" ht="16.5" x14ac:dyDescent="0.3">
      <c r="A1133" s="7"/>
      <c r="B1133" s="19"/>
      <c r="C1133" s="19"/>
      <c r="D1133" s="19"/>
      <c r="E1133" s="19"/>
      <c r="F1133" s="19"/>
      <c r="G1133" s="10"/>
      <c r="H1133" s="14"/>
      <c r="I1133" s="19"/>
      <c r="J1133" s="19"/>
      <c r="K1133" s="10"/>
      <c r="L1133" s="19"/>
      <c r="M1133" s="19"/>
      <c r="N1133" s="19"/>
      <c r="O1133" s="19"/>
      <c r="P1133" s="19"/>
      <c r="Q1133" s="24"/>
      <c r="R1133" s="14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  <c r="AK1133" s="29"/>
      <c r="AL1133" s="29"/>
      <c r="AM1133" s="7"/>
      <c r="AN1133" s="7"/>
      <c r="AO1133" s="7"/>
      <c r="AP1133" s="19"/>
      <c r="AQ1133" s="19"/>
      <c r="AR1133" s="19"/>
      <c r="AS1133" s="14"/>
      <c r="AT1133" s="19"/>
      <c r="AU1133" s="19"/>
      <c r="AV1133" s="19"/>
      <c r="AW1133" s="14"/>
      <c r="AX1133" s="19"/>
      <c r="AY1133" s="19"/>
      <c r="AZ1133" s="19"/>
      <c r="BA1133" s="19"/>
      <c r="BB1133" s="19"/>
      <c r="BC1133" s="19"/>
      <c r="BD1133" s="19"/>
      <c r="BE1133" s="19"/>
      <c r="BF1133" s="14"/>
      <c r="BG1133" s="35" t="str">
        <f>IF(BB1133&lt;&gt;"","&lt;a href='https://www.inaturalist.org/observations/"&amp;BB1133&amp;" 'target='_blank' style='color: blue'&gt;iNaturalist Record: "&amp;BB1133&amp;"&lt;/a&gt; ","")</f>
        <v/>
      </c>
      <c r="BH1133" s="36" t="str">
        <f>IF(AT1133&lt;&gt;"",AT1133&amp;". ","")</f>
        <v/>
      </c>
      <c r="BI1133" s="36" t="str">
        <f>IF(AV1133&lt;&gt;"","Land use/disturbance history: "&amp;AV1133&amp;". ","")</f>
        <v/>
      </c>
      <c r="BJ1133" s="36" t="str">
        <f>IF(AW1133&lt;&gt;"","Slope in degrees: "&amp;AW1133&amp;". ","")</f>
        <v/>
      </c>
      <c r="BK1133" s="36" t="str">
        <f>IF(AX1133&lt;&gt;"","Slope aspect: "&amp;AX1133&amp;". ","")</f>
        <v/>
      </c>
      <c r="BL1133" s="36" t="str">
        <f>IF(AY1133&lt;&gt;"","Soil description: "&amp;AY1133&amp;". ","")</f>
        <v/>
      </c>
      <c r="BM1133" s="36" t="str">
        <f>IF(BA1133&lt;&gt;"","Terrain: "&amp;BA1133&amp;". ","")</f>
        <v/>
      </c>
      <c r="BN1133" s="36" t="str">
        <f t="shared" si="187"/>
        <v/>
      </c>
      <c r="BO1133" t="str">
        <f t="shared" si="188"/>
        <v/>
      </c>
      <c r="BP1133" t="str">
        <f>IF(BD1133&lt;&gt;"","Permit: "&amp;BD1133,"")</f>
        <v/>
      </c>
      <c r="BQ1133" s="41" t="str">
        <f>IF(AA1133="Abundant","Estimated frequency within viewshed: Abundant (&gt;500).",IF(AA1133="Common","Estimated frequency within viewshed: Common (101-500).",IF(AA1133="Frequent","Estimated frequency within viewshed: Frequent (11-100).",IF(AA1133="Occasional","Estimated frequency within viewshed: Occasional (6-10).",IF(AA1133="Rare","Estimated frequency within viewshed: Rare (1-5).","")))))</f>
        <v/>
      </c>
      <c r="BR1133" s="41" t="str">
        <f>IF(B1133&lt;&gt;"",B1133&amp;". ","")</f>
        <v/>
      </c>
      <c r="BS1133" s="41" t="str">
        <f>IF(M1133="Same individual","Tissue sample collected.",IF(M1133="Same population","Tissue sample collected from another individual in the same population.",""))</f>
        <v/>
      </c>
      <c r="BT1133" s="41" t="str">
        <f>IF(R1133&lt;&gt;"","Seed sample collected from "&amp;R1133&amp;" plants within the same population.","")</f>
        <v/>
      </c>
      <c r="BU1133" s="41" t="str">
        <f>IF(AB1133&lt;&gt;"",AB1133&amp;". ","")</f>
        <v/>
      </c>
      <c r="BV1133" s="41" t="str">
        <f>IF(AE1133&lt;&gt;"","Landowner: "&amp;AE1133&amp;".","")</f>
        <v/>
      </c>
      <c r="BW1133" s="41" t="str">
        <f>IF(AF1133&lt;&gt;"","Element Occurrence ID: "&amp;AF1133&amp;".","")</f>
        <v/>
      </c>
      <c r="BX1133" s="41" t="str">
        <f t="shared" si="189"/>
        <v/>
      </c>
      <c r="BY1133" t="str">
        <f t="shared" si="190"/>
        <v/>
      </c>
      <c r="BZ1133" s="41" t="str">
        <f t="shared" si="191"/>
        <v/>
      </c>
      <c r="CA1133" t="str">
        <f t="shared" si="192"/>
        <v/>
      </c>
      <c r="CB1133" s="41" t="str">
        <f>IF(AU1133&lt;&gt;"","Area immediately surrounding specimen: "&amp;AU1133&amp;".","")</f>
        <v/>
      </c>
      <c r="CC1133" s="41" t="str">
        <f>IF(T1133&lt;&gt;"","Habit: "&amp;T1133&amp;".","")</f>
        <v/>
      </c>
      <c r="CD1133" s="41" t="str">
        <f>IF(U1133&lt;&gt;"","Life history habit: "&amp;U1133&amp;".","")</f>
        <v/>
      </c>
      <c r="CE1133" s="41" t="str">
        <f>IF(V1133&lt;&gt;"","Graminoid habit: "&amp;V1133&amp;".","")</f>
        <v/>
      </c>
      <c r="CF1133" s="41" t="str">
        <f>IF(W1133&lt;&gt;"","Flower color: "&amp;W1133&amp;".","")</f>
        <v/>
      </c>
      <c r="CG1133" s="41" t="str">
        <f>IF(X1133&lt;&gt;"","Height in centimeters: "&amp;X1133&amp;".","")</f>
        <v/>
      </c>
      <c r="CH1133" s="41" t="str">
        <f>IF(Y1133&lt;&gt;"",Y1133&amp;".","")</f>
        <v/>
      </c>
      <c r="CI1133" s="41" t="str">
        <f t="shared" si="193"/>
        <v/>
      </c>
      <c r="CJ1133" t="str">
        <f t="shared" si="194"/>
        <v/>
      </c>
      <c r="CK1133" s="41" t="str">
        <f>IF(T1133&lt;&gt;"","''habit'':"&amp;"''"&amp;T1133&amp;"'',","")</f>
        <v/>
      </c>
      <c r="CL1133" s="41" t="str">
        <f>IF(U1133&lt;&gt;"","''life cycle habit'':"&amp;"''"&amp;U1133&amp;"'',","")</f>
        <v/>
      </c>
      <c r="CM1133" s="41" t="str">
        <f>IF(V1133&lt;&gt;"","''graminoidHabit'':"&amp;"''"&amp;V1133&amp;"'',","")</f>
        <v/>
      </c>
      <c r="CN1133" s="41" t="str">
        <f>IF(W1133&lt;&gt;"","''flower color'':"&amp;"''"&amp;W1133&amp;"'',","")</f>
        <v/>
      </c>
      <c r="CO1133" s="41" t="str">
        <f>IF(X1133&lt;&gt;"","''heightInCentimeters'':"&amp;X1133&amp;",","")</f>
        <v/>
      </c>
      <c r="CP1133" s="41" t="str">
        <f>IF(Y1133&lt;&gt;"",Y1133,"")</f>
        <v/>
      </c>
      <c r="CQ1133" s="41" t="str">
        <f t="shared" si="195"/>
        <v/>
      </c>
      <c r="CR1133" s="42" t="str">
        <f t="shared" si="196"/>
        <v/>
      </c>
      <c r="CS1133" t="str">
        <f t="shared" si="197"/>
        <v/>
      </c>
      <c r="CT1133" t="str">
        <f>IF(L1133="Y","tissue","")</f>
        <v/>
      </c>
      <c r="CU1133" t="str">
        <f>IF(L1133="Y","in collection","")</f>
        <v/>
      </c>
      <c r="CV1133" t="str">
        <f>IF(L1133="Y","dessicated","")</f>
        <v/>
      </c>
    </row>
    <row r="1134" spans="1:100" ht="16.5" x14ac:dyDescent="0.3">
      <c r="A1134" s="7"/>
      <c r="B1134" s="19"/>
      <c r="C1134" s="19"/>
      <c r="D1134" s="19"/>
      <c r="E1134" s="19"/>
      <c r="F1134" s="19"/>
      <c r="G1134" s="10"/>
      <c r="H1134" s="14"/>
      <c r="I1134" s="19"/>
      <c r="J1134" s="19"/>
      <c r="K1134" s="10"/>
      <c r="L1134" s="19"/>
      <c r="M1134" s="19"/>
      <c r="N1134" s="19"/>
      <c r="O1134" s="19"/>
      <c r="P1134" s="19"/>
      <c r="Q1134" s="24"/>
      <c r="R1134" s="14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  <c r="AK1134" s="29"/>
      <c r="AL1134" s="29"/>
      <c r="AM1134" s="7"/>
      <c r="AN1134" s="7"/>
      <c r="AO1134" s="7"/>
      <c r="AP1134" s="19"/>
      <c r="AQ1134" s="19"/>
      <c r="AR1134" s="19"/>
      <c r="AS1134" s="14"/>
      <c r="AT1134" s="19"/>
      <c r="AU1134" s="19"/>
      <c r="AV1134" s="19"/>
      <c r="AW1134" s="14"/>
      <c r="AX1134" s="19"/>
      <c r="AY1134" s="19"/>
      <c r="AZ1134" s="19"/>
      <c r="BA1134" s="19"/>
      <c r="BB1134" s="19"/>
      <c r="BC1134" s="19"/>
      <c r="BD1134" s="19"/>
      <c r="BE1134" s="19"/>
      <c r="BF1134" s="14"/>
      <c r="BG1134" s="35" t="str">
        <f>IF(BB1134&lt;&gt;"","&lt;a href='https://www.inaturalist.org/observations/"&amp;BB1134&amp;" 'target='_blank' style='color: blue'&gt;iNaturalist Record: "&amp;BB1134&amp;"&lt;/a&gt; ","")</f>
        <v/>
      </c>
      <c r="BH1134" s="36" t="str">
        <f>IF(AT1134&lt;&gt;"",AT1134&amp;". ","")</f>
        <v/>
      </c>
      <c r="BI1134" s="36" t="str">
        <f>IF(AV1134&lt;&gt;"","Land use/disturbance history: "&amp;AV1134&amp;". ","")</f>
        <v/>
      </c>
      <c r="BJ1134" s="36" t="str">
        <f>IF(AW1134&lt;&gt;"","Slope in degrees: "&amp;AW1134&amp;". ","")</f>
        <v/>
      </c>
      <c r="BK1134" s="36" t="str">
        <f>IF(AX1134&lt;&gt;"","Slope aspect: "&amp;AX1134&amp;". ","")</f>
        <v/>
      </c>
      <c r="BL1134" s="36" t="str">
        <f>IF(AY1134&lt;&gt;"","Soil description: "&amp;AY1134&amp;". ","")</f>
        <v/>
      </c>
      <c r="BM1134" s="36" t="str">
        <f>IF(BA1134&lt;&gt;"","Terrain: "&amp;BA1134&amp;". ","")</f>
        <v/>
      </c>
      <c r="BN1134" s="36" t="str">
        <f t="shared" si="187"/>
        <v/>
      </c>
      <c r="BO1134" t="str">
        <f t="shared" si="188"/>
        <v/>
      </c>
      <c r="BP1134" t="str">
        <f>IF(BD1134&lt;&gt;"","Permit: "&amp;BD1134,"")</f>
        <v/>
      </c>
      <c r="BQ1134" s="41" t="str">
        <f>IF(AA1134="Abundant","Estimated frequency within viewshed: Abundant (&gt;500).",IF(AA1134="Common","Estimated frequency within viewshed: Common (101-500).",IF(AA1134="Frequent","Estimated frequency within viewshed: Frequent (11-100).",IF(AA1134="Occasional","Estimated frequency within viewshed: Occasional (6-10).",IF(AA1134="Rare","Estimated frequency within viewshed: Rare (1-5).","")))))</f>
        <v/>
      </c>
      <c r="BR1134" s="41" t="str">
        <f>IF(B1134&lt;&gt;"",B1134&amp;". ","")</f>
        <v/>
      </c>
      <c r="BS1134" s="41" t="str">
        <f>IF(M1134="Same individual","Tissue sample collected.",IF(M1134="Same population","Tissue sample collected from another individual in the same population.",""))</f>
        <v/>
      </c>
      <c r="BT1134" s="41" t="str">
        <f>IF(R1134&lt;&gt;"","Seed sample collected from "&amp;R1134&amp;" plants within the same population.","")</f>
        <v/>
      </c>
      <c r="BU1134" s="41" t="str">
        <f>IF(AB1134&lt;&gt;"",AB1134&amp;". ","")</f>
        <v/>
      </c>
      <c r="BV1134" s="41" t="str">
        <f>IF(AE1134&lt;&gt;"","Landowner: "&amp;AE1134&amp;".","")</f>
        <v/>
      </c>
      <c r="BW1134" s="41" t="str">
        <f>IF(AF1134&lt;&gt;"","Element Occurrence ID: "&amp;AF1134&amp;".","")</f>
        <v/>
      </c>
      <c r="BX1134" s="41" t="str">
        <f t="shared" si="189"/>
        <v/>
      </c>
      <c r="BY1134" t="str">
        <f t="shared" si="190"/>
        <v/>
      </c>
      <c r="BZ1134" s="41" t="str">
        <f t="shared" si="191"/>
        <v/>
      </c>
      <c r="CA1134" t="str">
        <f t="shared" si="192"/>
        <v/>
      </c>
      <c r="CB1134" s="41" t="str">
        <f>IF(AU1134&lt;&gt;"","Area immediately surrounding specimen: "&amp;AU1134&amp;".","")</f>
        <v/>
      </c>
      <c r="CC1134" s="41" t="str">
        <f>IF(T1134&lt;&gt;"","Habit: "&amp;T1134&amp;".","")</f>
        <v/>
      </c>
      <c r="CD1134" s="41" t="str">
        <f>IF(U1134&lt;&gt;"","Life history habit: "&amp;U1134&amp;".","")</f>
        <v/>
      </c>
      <c r="CE1134" s="41" t="str">
        <f>IF(V1134&lt;&gt;"","Graminoid habit: "&amp;V1134&amp;".","")</f>
        <v/>
      </c>
      <c r="CF1134" s="41" t="str">
        <f>IF(W1134&lt;&gt;"","Flower color: "&amp;W1134&amp;".","")</f>
        <v/>
      </c>
      <c r="CG1134" s="41" t="str">
        <f>IF(X1134&lt;&gt;"","Height in centimeters: "&amp;X1134&amp;".","")</f>
        <v/>
      </c>
      <c r="CH1134" s="41" t="str">
        <f>IF(Y1134&lt;&gt;"",Y1134&amp;".","")</f>
        <v/>
      </c>
      <c r="CI1134" s="41" t="str">
        <f t="shared" si="193"/>
        <v/>
      </c>
      <c r="CJ1134" t="str">
        <f t="shared" si="194"/>
        <v/>
      </c>
      <c r="CK1134" s="41" t="str">
        <f>IF(T1134&lt;&gt;"","''habit'':"&amp;"''"&amp;T1134&amp;"'',","")</f>
        <v/>
      </c>
      <c r="CL1134" s="41" t="str">
        <f>IF(U1134&lt;&gt;"","''life cycle habit'':"&amp;"''"&amp;U1134&amp;"'',","")</f>
        <v/>
      </c>
      <c r="CM1134" s="41" t="str">
        <f>IF(V1134&lt;&gt;"","''graminoidHabit'':"&amp;"''"&amp;V1134&amp;"'',","")</f>
        <v/>
      </c>
      <c r="CN1134" s="41" t="str">
        <f>IF(W1134&lt;&gt;"","''flower color'':"&amp;"''"&amp;W1134&amp;"'',","")</f>
        <v/>
      </c>
      <c r="CO1134" s="41" t="str">
        <f>IF(X1134&lt;&gt;"","''heightInCentimeters'':"&amp;X1134&amp;",","")</f>
        <v/>
      </c>
      <c r="CP1134" s="41" t="str">
        <f>IF(Y1134&lt;&gt;"",Y1134,"")</f>
        <v/>
      </c>
      <c r="CQ1134" s="41" t="str">
        <f t="shared" si="195"/>
        <v/>
      </c>
      <c r="CR1134" s="42" t="str">
        <f t="shared" si="196"/>
        <v/>
      </c>
      <c r="CS1134" t="str">
        <f t="shared" si="197"/>
        <v/>
      </c>
      <c r="CT1134" t="str">
        <f>IF(L1134="Y","tissue","")</f>
        <v/>
      </c>
      <c r="CU1134" t="str">
        <f>IF(L1134="Y","in collection","")</f>
        <v/>
      </c>
      <c r="CV1134" t="str">
        <f>IF(L1134="Y","dessicated","")</f>
        <v/>
      </c>
    </row>
    <row r="1135" spans="1:100" ht="16.5" x14ac:dyDescent="0.3">
      <c r="A1135" s="7"/>
      <c r="B1135" s="19"/>
      <c r="C1135" s="19"/>
      <c r="D1135" s="19"/>
      <c r="E1135" s="19"/>
      <c r="F1135" s="19"/>
      <c r="G1135" s="10"/>
      <c r="H1135" s="14"/>
      <c r="I1135" s="19"/>
      <c r="J1135" s="19"/>
      <c r="K1135" s="10"/>
      <c r="L1135" s="19"/>
      <c r="M1135" s="19"/>
      <c r="N1135" s="19"/>
      <c r="O1135" s="19"/>
      <c r="P1135" s="19"/>
      <c r="Q1135" s="24"/>
      <c r="R1135" s="14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  <c r="AK1135" s="29"/>
      <c r="AL1135" s="29"/>
      <c r="AM1135" s="7"/>
      <c r="AN1135" s="7"/>
      <c r="AO1135" s="7"/>
      <c r="AP1135" s="19"/>
      <c r="AQ1135" s="19"/>
      <c r="AR1135" s="19"/>
      <c r="AS1135" s="14"/>
      <c r="AT1135" s="19"/>
      <c r="AU1135" s="19"/>
      <c r="AV1135" s="19"/>
      <c r="AW1135" s="14"/>
      <c r="AX1135" s="19"/>
      <c r="AY1135" s="19"/>
      <c r="AZ1135" s="19"/>
      <c r="BA1135" s="19"/>
      <c r="BB1135" s="19"/>
      <c r="BC1135" s="19"/>
      <c r="BD1135" s="19"/>
      <c r="BE1135" s="19"/>
      <c r="BF1135" s="14"/>
      <c r="BG1135" s="35" t="str">
        <f>IF(BB1135&lt;&gt;"","&lt;a href='https://www.inaturalist.org/observations/"&amp;BB1135&amp;" 'target='_blank' style='color: blue'&gt;iNaturalist Record: "&amp;BB1135&amp;"&lt;/a&gt; ","")</f>
        <v/>
      </c>
      <c r="BH1135" s="36" t="str">
        <f>IF(AT1135&lt;&gt;"",AT1135&amp;". ","")</f>
        <v/>
      </c>
      <c r="BI1135" s="36" t="str">
        <f>IF(AV1135&lt;&gt;"","Land use/disturbance history: "&amp;AV1135&amp;". ","")</f>
        <v/>
      </c>
      <c r="BJ1135" s="36" t="str">
        <f>IF(AW1135&lt;&gt;"","Slope in degrees: "&amp;AW1135&amp;". ","")</f>
        <v/>
      </c>
      <c r="BK1135" s="36" t="str">
        <f>IF(AX1135&lt;&gt;"","Slope aspect: "&amp;AX1135&amp;". ","")</f>
        <v/>
      </c>
      <c r="BL1135" s="36" t="str">
        <f>IF(AY1135&lt;&gt;"","Soil description: "&amp;AY1135&amp;". ","")</f>
        <v/>
      </c>
      <c r="BM1135" s="36" t="str">
        <f>IF(BA1135&lt;&gt;"","Terrain: "&amp;BA1135&amp;". ","")</f>
        <v/>
      </c>
      <c r="BN1135" s="36" t="str">
        <f t="shared" si="187"/>
        <v/>
      </c>
      <c r="BO1135" t="str">
        <f t="shared" si="188"/>
        <v/>
      </c>
      <c r="BP1135" t="str">
        <f>IF(BD1135&lt;&gt;"","Permit: "&amp;BD1135,"")</f>
        <v/>
      </c>
      <c r="BQ1135" s="41" t="str">
        <f>IF(AA1135="Abundant","Estimated frequency within viewshed: Abundant (&gt;500).",IF(AA1135="Common","Estimated frequency within viewshed: Common (101-500).",IF(AA1135="Frequent","Estimated frequency within viewshed: Frequent (11-100).",IF(AA1135="Occasional","Estimated frequency within viewshed: Occasional (6-10).",IF(AA1135="Rare","Estimated frequency within viewshed: Rare (1-5).","")))))</f>
        <v/>
      </c>
      <c r="BR1135" s="41" t="str">
        <f>IF(B1135&lt;&gt;"",B1135&amp;". ","")</f>
        <v/>
      </c>
      <c r="BS1135" s="41" t="str">
        <f>IF(M1135="Same individual","Tissue sample collected.",IF(M1135="Same population","Tissue sample collected from another individual in the same population.",""))</f>
        <v/>
      </c>
      <c r="BT1135" s="41" t="str">
        <f>IF(R1135&lt;&gt;"","Seed sample collected from "&amp;R1135&amp;" plants within the same population.","")</f>
        <v/>
      </c>
      <c r="BU1135" s="41" t="str">
        <f>IF(AB1135&lt;&gt;"",AB1135&amp;". ","")</f>
        <v/>
      </c>
      <c r="BV1135" s="41" t="str">
        <f>IF(AE1135&lt;&gt;"","Landowner: "&amp;AE1135&amp;".","")</f>
        <v/>
      </c>
      <c r="BW1135" s="41" t="str">
        <f>IF(AF1135&lt;&gt;"","Element Occurrence ID: "&amp;AF1135&amp;".","")</f>
        <v/>
      </c>
      <c r="BX1135" s="41" t="str">
        <f t="shared" si="189"/>
        <v/>
      </c>
      <c r="BY1135" t="str">
        <f t="shared" si="190"/>
        <v/>
      </c>
      <c r="BZ1135" s="41" t="str">
        <f t="shared" si="191"/>
        <v/>
      </c>
      <c r="CA1135" t="str">
        <f t="shared" si="192"/>
        <v/>
      </c>
      <c r="CB1135" s="41" t="str">
        <f>IF(AU1135&lt;&gt;"","Area immediately surrounding specimen: "&amp;AU1135&amp;".","")</f>
        <v/>
      </c>
      <c r="CC1135" s="41" t="str">
        <f>IF(T1135&lt;&gt;"","Habit: "&amp;T1135&amp;".","")</f>
        <v/>
      </c>
      <c r="CD1135" s="41" t="str">
        <f>IF(U1135&lt;&gt;"","Life history habit: "&amp;U1135&amp;".","")</f>
        <v/>
      </c>
      <c r="CE1135" s="41" t="str">
        <f>IF(V1135&lt;&gt;"","Graminoid habit: "&amp;V1135&amp;".","")</f>
        <v/>
      </c>
      <c r="CF1135" s="41" t="str">
        <f>IF(W1135&lt;&gt;"","Flower color: "&amp;W1135&amp;".","")</f>
        <v/>
      </c>
      <c r="CG1135" s="41" t="str">
        <f>IF(X1135&lt;&gt;"","Height in centimeters: "&amp;X1135&amp;".","")</f>
        <v/>
      </c>
      <c r="CH1135" s="41" t="str">
        <f>IF(Y1135&lt;&gt;"",Y1135&amp;".","")</f>
        <v/>
      </c>
      <c r="CI1135" s="41" t="str">
        <f t="shared" si="193"/>
        <v/>
      </c>
      <c r="CJ1135" t="str">
        <f t="shared" si="194"/>
        <v/>
      </c>
      <c r="CK1135" s="41" t="str">
        <f>IF(T1135&lt;&gt;"","''habit'':"&amp;"''"&amp;T1135&amp;"'',","")</f>
        <v/>
      </c>
      <c r="CL1135" s="41" t="str">
        <f>IF(U1135&lt;&gt;"","''life cycle habit'':"&amp;"''"&amp;U1135&amp;"'',","")</f>
        <v/>
      </c>
      <c r="CM1135" s="41" t="str">
        <f>IF(V1135&lt;&gt;"","''graminoidHabit'':"&amp;"''"&amp;V1135&amp;"'',","")</f>
        <v/>
      </c>
      <c r="CN1135" s="41" t="str">
        <f>IF(W1135&lt;&gt;"","''flower color'':"&amp;"''"&amp;W1135&amp;"'',","")</f>
        <v/>
      </c>
      <c r="CO1135" s="41" t="str">
        <f>IF(X1135&lt;&gt;"","''heightInCentimeters'':"&amp;X1135&amp;",","")</f>
        <v/>
      </c>
      <c r="CP1135" s="41" t="str">
        <f>IF(Y1135&lt;&gt;"",Y1135,"")</f>
        <v/>
      </c>
      <c r="CQ1135" s="41" t="str">
        <f t="shared" si="195"/>
        <v/>
      </c>
      <c r="CR1135" s="42" t="str">
        <f t="shared" si="196"/>
        <v/>
      </c>
      <c r="CS1135" t="str">
        <f t="shared" si="197"/>
        <v/>
      </c>
      <c r="CT1135" t="str">
        <f>IF(L1135="Y","tissue","")</f>
        <v/>
      </c>
      <c r="CU1135" t="str">
        <f>IF(L1135="Y","in collection","")</f>
        <v/>
      </c>
      <c r="CV1135" t="str">
        <f>IF(L1135="Y","dessicated","")</f>
        <v/>
      </c>
    </row>
    <row r="1136" spans="1:100" ht="16.5" x14ac:dyDescent="0.3">
      <c r="A1136" s="7"/>
      <c r="B1136" s="19"/>
      <c r="C1136" s="19"/>
      <c r="D1136" s="19"/>
      <c r="E1136" s="19"/>
      <c r="F1136" s="19"/>
      <c r="G1136" s="10"/>
      <c r="H1136" s="14"/>
      <c r="I1136" s="19"/>
      <c r="J1136" s="19"/>
      <c r="K1136" s="10"/>
      <c r="L1136" s="19"/>
      <c r="M1136" s="19"/>
      <c r="N1136" s="19"/>
      <c r="O1136" s="19"/>
      <c r="P1136" s="19"/>
      <c r="Q1136" s="24"/>
      <c r="R1136" s="14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  <c r="AK1136" s="29"/>
      <c r="AL1136" s="29"/>
      <c r="AM1136" s="7"/>
      <c r="AN1136" s="7"/>
      <c r="AO1136" s="7"/>
      <c r="AP1136" s="19"/>
      <c r="AQ1136" s="19"/>
      <c r="AR1136" s="19"/>
      <c r="AS1136" s="14"/>
      <c r="AT1136" s="19"/>
      <c r="AU1136" s="19"/>
      <c r="AV1136" s="19"/>
      <c r="AW1136" s="14"/>
      <c r="AX1136" s="19"/>
      <c r="AY1136" s="19"/>
      <c r="AZ1136" s="19"/>
      <c r="BA1136" s="19"/>
      <c r="BB1136" s="19"/>
      <c r="BC1136" s="19"/>
      <c r="BD1136" s="19"/>
      <c r="BE1136" s="19"/>
      <c r="BF1136" s="14"/>
      <c r="BG1136" s="35" t="str">
        <f>IF(BB1136&lt;&gt;"","&lt;a href='https://www.inaturalist.org/observations/"&amp;BB1136&amp;" 'target='_blank' style='color: blue'&gt;iNaturalist Record: "&amp;BB1136&amp;"&lt;/a&gt; ","")</f>
        <v/>
      </c>
      <c r="BH1136" s="36" t="str">
        <f>IF(AT1136&lt;&gt;"",AT1136&amp;". ","")</f>
        <v/>
      </c>
      <c r="BI1136" s="36" t="str">
        <f>IF(AV1136&lt;&gt;"","Land use/disturbance history: "&amp;AV1136&amp;". ","")</f>
        <v/>
      </c>
      <c r="BJ1136" s="36" t="str">
        <f>IF(AW1136&lt;&gt;"","Slope in degrees: "&amp;AW1136&amp;". ","")</f>
        <v/>
      </c>
      <c r="BK1136" s="36" t="str">
        <f>IF(AX1136&lt;&gt;"","Slope aspect: "&amp;AX1136&amp;". ","")</f>
        <v/>
      </c>
      <c r="BL1136" s="36" t="str">
        <f>IF(AY1136&lt;&gt;"","Soil description: "&amp;AY1136&amp;". ","")</f>
        <v/>
      </c>
      <c r="BM1136" s="36" t="str">
        <f>IF(BA1136&lt;&gt;"","Terrain: "&amp;BA1136&amp;". ","")</f>
        <v/>
      </c>
      <c r="BN1136" s="36" t="str">
        <f t="shared" si="187"/>
        <v/>
      </c>
      <c r="BO1136" t="str">
        <f t="shared" si="188"/>
        <v/>
      </c>
      <c r="BP1136" t="str">
        <f>IF(BD1136&lt;&gt;"","Permit: "&amp;BD1136,"")</f>
        <v/>
      </c>
      <c r="BQ1136" s="41" t="str">
        <f>IF(AA1136="Abundant","Estimated frequency within viewshed: Abundant (&gt;500).",IF(AA1136="Common","Estimated frequency within viewshed: Common (101-500).",IF(AA1136="Frequent","Estimated frequency within viewshed: Frequent (11-100).",IF(AA1136="Occasional","Estimated frequency within viewshed: Occasional (6-10).",IF(AA1136="Rare","Estimated frequency within viewshed: Rare (1-5).","")))))</f>
        <v/>
      </c>
      <c r="BR1136" s="41" t="str">
        <f>IF(B1136&lt;&gt;"",B1136&amp;". ","")</f>
        <v/>
      </c>
      <c r="BS1136" s="41" t="str">
        <f>IF(M1136="Same individual","Tissue sample collected.",IF(M1136="Same population","Tissue sample collected from another individual in the same population.",""))</f>
        <v/>
      </c>
      <c r="BT1136" s="41" t="str">
        <f>IF(R1136&lt;&gt;"","Seed sample collected from "&amp;R1136&amp;" plants within the same population.","")</f>
        <v/>
      </c>
      <c r="BU1136" s="41" t="str">
        <f>IF(AB1136&lt;&gt;"",AB1136&amp;". ","")</f>
        <v/>
      </c>
      <c r="BV1136" s="41" t="str">
        <f>IF(AE1136&lt;&gt;"","Landowner: "&amp;AE1136&amp;".","")</f>
        <v/>
      </c>
      <c r="BW1136" s="41" t="str">
        <f>IF(AF1136&lt;&gt;"","Element Occurrence ID: "&amp;AF1136&amp;".","")</f>
        <v/>
      </c>
      <c r="BX1136" s="41" t="str">
        <f t="shared" si="189"/>
        <v/>
      </c>
      <c r="BY1136" t="str">
        <f t="shared" si="190"/>
        <v/>
      </c>
      <c r="BZ1136" s="41" t="str">
        <f t="shared" si="191"/>
        <v/>
      </c>
      <c r="CA1136" t="str">
        <f t="shared" si="192"/>
        <v/>
      </c>
      <c r="CB1136" s="41" t="str">
        <f>IF(AU1136&lt;&gt;"","Area immediately surrounding specimen: "&amp;AU1136&amp;".","")</f>
        <v/>
      </c>
      <c r="CC1136" s="41" t="str">
        <f>IF(T1136&lt;&gt;"","Habit: "&amp;T1136&amp;".","")</f>
        <v/>
      </c>
      <c r="CD1136" s="41" t="str">
        <f>IF(U1136&lt;&gt;"","Life history habit: "&amp;U1136&amp;".","")</f>
        <v/>
      </c>
      <c r="CE1136" s="41" t="str">
        <f>IF(V1136&lt;&gt;"","Graminoid habit: "&amp;V1136&amp;".","")</f>
        <v/>
      </c>
      <c r="CF1136" s="41" t="str">
        <f>IF(W1136&lt;&gt;"","Flower color: "&amp;W1136&amp;".","")</f>
        <v/>
      </c>
      <c r="CG1136" s="41" t="str">
        <f>IF(X1136&lt;&gt;"","Height in centimeters: "&amp;X1136&amp;".","")</f>
        <v/>
      </c>
      <c r="CH1136" s="41" t="str">
        <f>IF(Y1136&lt;&gt;"",Y1136&amp;".","")</f>
        <v/>
      </c>
      <c r="CI1136" s="41" t="str">
        <f t="shared" si="193"/>
        <v/>
      </c>
      <c r="CJ1136" t="str">
        <f t="shared" si="194"/>
        <v/>
      </c>
      <c r="CK1136" s="41" t="str">
        <f>IF(T1136&lt;&gt;"","''habit'':"&amp;"''"&amp;T1136&amp;"'',","")</f>
        <v/>
      </c>
      <c r="CL1136" s="41" t="str">
        <f>IF(U1136&lt;&gt;"","''life cycle habit'':"&amp;"''"&amp;U1136&amp;"'',","")</f>
        <v/>
      </c>
      <c r="CM1136" s="41" t="str">
        <f>IF(V1136&lt;&gt;"","''graminoidHabit'':"&amp;"''"&amp;V1136&amp;"'',","")</f>
        <v/>
      </c>
      <c r="CN1136" s="41" t="str">
        <f>IF(W1136&lt;&gt;"","''flower color'':"&amp;"''"&amp;W1136&amp;"'',","")</f>
        <v/>
      </c>
      <c r="CO1136" s="41" t="str">
        <f>IF(X1136&lt;&gt;"","''heightInCentimeters'':"&amp;X1136&amp;",","")</f>
        <v/>
      </c>
      <c r="CP1136" s="41" t="str">
        <f>IF(Y1136&lt;&gt;"",Y1136,"")</f>
        <v/>
      </c>
      <c r="CQ1136" s="41" t="str">
        <f t="shared" si="195"/>
        <v/>
      </c>
      <c r="CR1136" s="42" t="str">
        <f t="shared" si="196"/>
        <v/>
      </c>
      <c r="CS1136" t="str">
        <f t="shared" si="197"/>
        <v/>
      </c>
      <c r="CT1136" t="str">
        <f>IF(L1136="Y","tissue","")</f>
        <v/>
      </c>
      <c r="CU1136" t="str">
        <f>IF(L1136="Y","in collection","")</f>
        <v/>
      </c>
      <c r="CV1136" t="str">
        <f>IF(L1136="Y","dessicated","")</f>
        <v/>
      </c>
    </row>
    <row r="1137" spans="1:100" ht="16.5" x14ac:dyDescent="0.3">
      <c r="A1137" s="7"/>
      <c r="B1137" s="19"/>
      <c r="C1137" s="19"/>
      <c r="D1137" s="19"/>
      <c r="E1137" s="19"/>
      <c r="F1137" s="19"/>
      <c r="G1137" s="10"/>
      <c r="H1137" s="14"/>
      <c r="I1137" s="19"/>
      <c r="J1137" s="19"/>
      <c r="K1137" s="10"/>
      <c r="L1137" s="19"/>
      <c r="M1137" s="19"/>
      <c r="N1137" s="19"/>
      <c r="O1137" s="19"/>
      <c r="P1137" s="19"/>
      <c r="Q1137" s="24"/>
      <c r="R1137" s="14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  <c r="AK1137" s="29"/>
      <c r="AL1137" s="29"/>
      <c r="AM1137" s="7"/>
      <c r="AN1137" s="7"/>
      <c r="AO1137" s="7"/>
      <c r="AP1137" s="19"/>
      <c r="AQ1137" s="19"/>
      <c r="AR1137" s="19"/>
      <c r="AS1137" s="14"/>
      <c r="AT1137" s="19"/>
      <c r="AU1137" s="19"/>
      <c r="AV1137" s="19"/>
      <c r="AW1137" s="14"/>
      <c r="AX1137" s="19"/>
      <c r="AY1137" s="19"/>
      <c r="AZ1137" s="19"/>
      <c r="BA1137" s="19"/>
      <c r="BB1137" s="19"/>
      <c r="BC1137" s="19"/>
      <c r="BD1137" s="19"/>
      <c r="BE1137" s="19"/>
      <c r="BF1137" s="14"/>
      <c r="BG1137" s="35" t="str">
        <f>IF(BB1137&lt;&gt;"","&lt;a href='https://www.inaturalist.org/observations/"&amp;BB1137&amp;" 'target='_blank' style='color: blue'&gt;iNaturalist Record: "&amp;BB1137&amp;"&lt;/a&gt; ","")</f>
        <v/>
      </c>
      <c r="BH1137" s="36" t="str">
        <f>IF(AT1137&lt;&gt;"",AT1137&amp;". ","")</f>
        <v/>
      </c>
      <c r="BI1137" s="36" t="str">
        <f>IF(AV1137&lt;&gt;"","Land use/disturbance history: "&amp;AV1137&amp;". ","")</f>
        <v/>
      </c>
      <c r="BJ1137" s="36" t="str">
        <f>IF(AW1137&lt;&gt;"","Slope in degrees: "&amp;AW1137&amp;". ","")</f>
        <v/>
      </c>
      <c r="BK1137" s="36" t="str">
        <f>IF(AX1137&lt;&gt;"","Slope aspect: "&amp;AX1137&amp;". ","")</f>
        <v/>
      </c>
      <c r="BL1137" s="36" t="str">
        <f>IF(AY1137&lt;&gt;"","Soil description: "&amp;AY1137&amp;". ","")</f>
        <v/>
      </c>
      <c r="BM1137" s="36" t="str">
        <f>IF(BA1137&lt;&gt;"","Terrain: "&amp;BA1137&amp;". ","")</f>
        <v/>
      </c>
      <c r="BN1137" s="36" t="str">
        <f t="shared" si="187"/>
        <v/>
      </c>
      <c r="BO1137" t="str">
        <f t="shared" si="188"/>
        <v/>
      </c>
      <c r="BP1137" t="str">
        <f>IF(BD1137&lt;&gt;"","Permit: "&amp;BD1137,"")</f>
        <v/>
      </c>
      <c r="BQ1137" s="41" t="str">
        <f>IF(AA1137="Abundant","Estimated frequency within viewshed: Abundant (&gt;500).",IF(AA1137="Common","Estimated frequency within viewshed: Common (101-500).",IF(AA1137="Frequent","Estimated frequency within viewshed: Frequent (11-100).",IF(AA1137="Occasional","Estimated frequency within viewshed: Occasional (6-10).",IF(AA1137="Rare","Estimated frequency within viewshed: Rare (1-5).","")))))</f>
        <v/>
      </c>
      <c r="BR1137" s="41" t="str">
        <f>IF(B1137&lt;&gt;"",B1137&amp;". ","")</f>
        <v/>
      </c>
      <c r="BS1137" s="41" t="str">
        <f>IF(M1137="Same individual","Tissue sample collected.",IF(M1137="Same population","Tissue sample collected from another individual in the same population.",""))</f>
        <v/>
      </c>
      <c r="BT1137" s="41" t="str">
        <f>IF(R1137&lt;&gt;"","Seed sample collected from "&amp;R1137&amp;" plants within the same population.","")</f>
        <v/>
      </c>
      <c r="BU1137" s="41" t="str">
        <f>IF(AB1137&lt;&gt;"",AB1137&amp;". ","")</f>
        <v/>
      </c>
      <c r="BV1137" s="41" t="str">
        <f>IF(AE1137&lt;&gt;"","Landowner: "&amp;AE1137&amp;".","")</f>
        <v/>
      </c>
      <c r="BW1137" s="41" t="str">
        <f>IF(AF1137&lt;&gt;"","Element Occurrence ID: "&amp;AF1137&amp;".","")</f>
        <v/>
      </c>
      <c r="BX1137" s="41" t="str">
        <f t="shared" si="189"/>
        <v/>
      </c>
      <c r="BY1137" t="str">
        <f t="shared" si="190"/>
        <v/>
      </c>
      <c r="BZ1137" s="41" t="str">
        <f t="shared" si="191"/>
        <v/>
      </c>
      <c r="CA1137" t="str">
        <f t="shared" si="192"/>
        <v/>
      </c>
      <c r="CB1137" s="41" t="str">
        <f>IF(AU1137&lt;&gt;"","Area immediately surrounding specimen: "&amp;AU1137&amp;".","")</f>
        <v/>
      </c>
      <c r="CC1137" s="41" t="str">
        <f>IF(T1137&lt;&gt;"","Habit: "&amp;T1137&amp;".","")</f>
        <v/>
      </c>
      <c r="CD1137" s="41" t="str">
        <f>IF(U1137&lt;&gt;"","Life history habit: "&amp;U1137&amp;".","")</f>
        <v/>
      </c>
      <c r="CE1137" s="41" t="str">
        <f>IF(V1137&lt;&gt;"","Graminoid habit: "&amp;V1137&amp;".","")</f>
        <v/>
      </c>
      <c r="CF1137" s="41" t="str">
        <f>IF(W1137&lt;&gt;"","Flower color: "&amp;W1137&amp;".","")</f>
        <v/>
      </c>
      <c r="CG1137" s="41" t="str">
        <f>IF(X1137&lt;&gt;"","Height in centimeters: "&amp;X1137&amp;".","")</f>
        <v/>
      </c>
      <c r="CH1137" s="41" t="str">
        <f>IF(Y1137&lt;&gt;"",Y1137&amp;".","")</f>
        <v/>
      </c>
      <c r="CI1137" s="41" t="str">
        <f t="shared" si="193"/>
        <v/>
      </c>
      <c r="CJ1137" t="str">
        <f t="shared" si="194"/>
        <v/>
      </c>
      <c r="CK1137" s="41" t="str">
        <f>IF(T1137&lt;&gt;"","''habit'':"&amp;"''"&amp;T1137&amp;"'',","")</f>
        <v/>
      </c>
      <c r="CL1137" s="41" t="str">
        <f>IF(U1137&lt;&gt;"","''life cycle habit'':"&amp;"''"&amp;U1137&amp;"'',","")</f>
        <v/>
      </c>
      <c r="CM1137" s="41" t="str">
        <f>IF(V1137&lt;&gt;"","''graminoidHabit'':"&amp;"''"&amp;V1137&amp;"'',","")</f>
        <v/>
      </c>
      <c r="CN1137" s="41" t="str">
        <f>IF(W1137&lt;&gt;"","''flower color'':"&amp;"''"&amp;W1137&amp;"'',","")</f>
        <v/>
      </c>
      <c r="CO1137" s="41" t="str">
        <f>IF(X1137&lt;&gt;"","''heightInCentimeters'':"&amp;X1137&amp;",","")</f>
        <v/>
      </c>
      <c r="CP1137" s="41" t="str">
        <f>IF(Y1137&lt;&gt;"",Y1137,"")</f>
        <v/>
      </c>
      <c r="CQ1137" s="41" t="str">
        <f t="shared" si="195"/>
        <v/>
      </c>
      <c r="CR1137" s="42" t="str">
        <f t="shared" si="196"/>
        <v/>
      </c>
      <c r="CS1137" t="str">
        <f t="shared" si="197"/>
        <v/>
      </c>
      <c r="CT1137" t="str">
        <f>IF(L1137="Y","tissue","")</f>
        <v/>
      </c>
      <c r="CU1137" t="str">
        <f>IF(L1137="Y","in collection","")</f>
        <v/>
      </c>
      <c r="CV1137" t="str">
        <f>IF(L1137="Y","dessicated","")</f>
        <v/>
      </c>
    </row>
    <row r="1138" spans="1:100" ht="16.5" x14ac:dyDescent="0.3">
      <c r="A1138" s="7"/>
      <c r="B1138" s="19"/>
      <c r="C1138" s="19"/>
      <c r="D1138" s="19"/>
      <c r="E1138" s="19"/>
      <c r="F1138" s="19"/>
      <c r="G1138" s="10"/>
      <c r="H1138" s="14"/>
      <c r="I1138" s="19"/>
      <c r="J1138" s="19"/>
      <c r="K1138" s="10"/>
      <c r="L1138" s="19"/>
      <c r="M1138" s="19"/>
      <c r="N1138" s="19"/>
      <c r="O1138" s="19"/>
      <c r="P1138" s="19"/>
      <c r="Q1138" s="24"/>
      <c r="R1138" s="14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  <c r="AK1138" s="29"/>
      <c r="AL1138" s="29"/>
      <c r="AM1138" s="7"/>
      <c r="AN1138" s="7"/>
      <c r="AO1138" s="7"/>
      <c r="AP1138" s="19"/>
      <c r="AQ1138" s="19"/>
      <c r="AR1138" s="19"/>
      <c r="AS1138" s="14"/>
      <c r="AT1138" s="19"/>
      <c r="AU1138" s="19"/>
      <c r="AV1138" s="19"/>
      <c r="AW1138" s="14"/>
      <c r="AX1138" s="19"/>
      <c r="AY1138" s="19"/>
      <c r="AZ1138" s="19"/>
      <c r="BA1138" s="19"/>
      <c r="BB1138" s="19"/>
      <c r="BC1138" s="19"/>
      <c r="BD1138" s="19"/>
      <c r="BE1138" s="19"/>
      <c r="BF1138" s="14"/>
      <c r="BG1138" s="35" t="str">
        <f>IF(BB1138&lt;&gt;"","&lt;a href='https://www.inaturalist.org/observations/"&amp;BB1138&amp;" 'target='_blank' style='color: blue'&gt;iNaturalist Record: "&amp;BB1138&amp;"&lt;/a&gt; ","")</f>
        <v/>
      </c>
      <c r="BH1138" s="36" t="str">
        <f>IF(AT1138&lt;&gt;"",AT1138&amp;". ","")</f>
        <v/>
      </c>
      <c r="BI1138" s="36" t="str">
        <f>IF(AV1138&lt;&gt;"","Land use/disturbance history: "&amp;AV1138&amp;". ","")</f>
        <v/>
      </c>
      <c r="BJ1138" s="36" t="str">
        <f>IF(AW1138&lt;&gt;"","Slope in degrees: "&amp;AW1138&amp;". ","")</f>
        <v/>
      </c>
      <c r="BK1138" s="36" t="str">
        <f>IF(AX1138&lt;&gt;"","Slope aspect: "&amp;AX1138&amp;". ","")</f>
        <v/>
      </c>
      <c r="BL1138" s="36" t="str">
        <f>IF(AY1138&lt;&gt;"","Soil description: "&amp;AY1138&amp;". ","")</f>
        <v/>
      </c>
      <c r="BM1138" s="36" t="str">
        <f>IF(BA1138&lt;&gt;"","Terrain: "&amp;BA1138&amp;". ","")</f>
        <v/>
      </c>
      <c r="BN1138" s="36" t="str">
        <f t="shared" si="187"/>
        <v/>
      </c>
      <c r="BO1138" t="str">
        <f t="shared" si="188"/>
        <v/>
      </c>
      <c r="BP1138" t="str">
        <f>IF(BD1138&lt;&gt;"","Permit: "&amp;BD1138,"")</f>
        <v/>
      </c>
      <c r="BQ1138" s="41" t="str">
        <f>IF(AA1138="Abundant","Estimated frequency within viewshed: Abundant (&gt;500).",IF(AA1138="Common","Estimated frequency within viewshed: Common (101-500).",IF(AA1138="Frequent","Estimated frequency within viewshed: Frequent (11-100).",IF(AA1138="Occasional","Estimated frequency within viewshed: Occasional (6-10).",IF(AA1138="Rare","Estimated frequency within viewshed: Rare (1-5).","")))))</f>
        <v/>
      </c>
      <c r="BR1138" s="41" t="str">
        <f>IF(B1138&lt;&gt;"",B1138&amp;". ","")</f>
        <v/>
      </c>
      <c r="BS1138" s="41" t="str">
        <f>IF(M1138="Same individual","Tissue sample collected.",IF(M1138="Same population","Tissue sample collected from another individual in the same population.",""))</f>
        <v/>
      </c>
      <c r="BT1138" s="41" t="str">
        <f>IF(R1138&lt;&gt;"","Seed sample collected from "&amp;R1138&amp;" plants within the same population.","")</f>
        <v/>
      </c>
      <c r="BU1138" s="41" t="str">
        <f>IF(AB1138&lt;&gt;"",AB1138&amp;". ","")</f>
        <v/>
      </c>
      <c r="BV1138" s="41" t="str">
        <f>IF(AE1138&lt;&gt;"","Landowner: "&amp;AE1138&amp;".","")</f>
        <v/>
      </c>
      <c r="BW1138" s="41" t="str">
        <f>IF(AF1138&lt;&gt;"","Element Occurrence ID: "&amp;AF1138&amp;".","")</f>
        <v/>
      </c>
      <c r="BX1138" s="41" t="str">
        <f t="shared" si="189"/>
        <v/>
      </c>
      <c r="BY1138" t="str">
        <f t="shared" si="190"/>
        <v/>
      </c>
      <c r="BZ1138" s="41" t="str">
        <f t="shared" si="191"/>
        <v/>
      </c>
      <c r="CA1138" t="str">
        <f t="shared" si="192"/>
        <v/>
      </c>
      <c r="CB1138" s="41" t="str">
        <f>IF(AU1138&lt;&gt;"","Area immediately surrounding specimen: "&amp;AU1138&amp;".","")</f>
        <v/>
      </c>
      <c r="CC1138" s="41" t="str">
        <f>IF(T1138&lt;&gt;"","Habit: "&amp;T1138&amp;".","")</f>
        <v/>
      </c>
      <c r="CD1138" s="41" t="str">
        <f>IF(U1138&lt;&gt;"","Life history habit: "&amp;U1138&amp;".","")</f>
        <v/>
      </c>
      <c r="CE1138" s="41" t="str">
        <f>IF(V1138&lt;&gt;"","Graminoid habit: "&amp;V1138&amp;".","")</f>
        <v/>
      </c>
      <c r="CF1138" s="41" t="str">
        <f>IF(W1138&lt;&gt;"","Flower color: "&amp;W1138&amp;".","")</f>
        <v/>
      </c>
      <c r="CG1138" s="41" t="str">
        <f>IF(X1138&lt;&gt;"","Height in centimeters: "&amp;X1138&amp;".","")</f>
        <v/>
      </c>
      <c r="CH1138" s="41" t="str">
        <f>IF(Y1138&lt;&gt;"",Y1138&amp;".","")</f>
        <v/>
      </c>
      <c r="CI1138" s="41" t="str">
        <f t="shared" si="193"/>
        <v/>
      </c>
      <c r="CJ1138" t="str">
        <f t="shared" si="194"/>
        <v/>
      </c>
      <c r="CK1138" s="41" t="str">
        <f>IF(T1138&lt;&gt;"","''habit'':"&amp;"''"&amp;T1138&amp;"'',","")</f>
        <v/>
      </c>
      <c r="CL1138" s="41" t="str">
        <f>IF(U1138&lt;&gt;"","''life cycle habit'':"&amp;"''"&amp;U1138&amp;"'',","")</f>
        <v/>
      </c>
      <c r="CM1138" s="41" t="str">
        <f>IF(V1138&lt;&gt;"","''graminoidHabit'':"&amp;"''"&amp;V1138&amp;"'',","")</f>
        <v/>
      </c>
      <c r="CN1138" s="41" t="str">
        <f>IF(W1138&lt;&gt;"","''flower color'':"&amp;"''"&amp;W1138&amp;"'',","")</f>
        <v/>
      </c>
      <c r="CO1138" s="41" t="str">
        <f>IF(X1138&lt;&gt;"","''heightInCentimeters'':"&amp;X1138&amp;",","")</f>
        <v/>
      </c>
      <c r="CP1138" s="41" t="str">
        <f>IF(Y1138&lt;&gt;"",Y1138,"")</f>
        <v/>
      </c>
      <c r="CQ1138" s="41" t="str">
        <f t="shared" si="195"/>
        <v/>
      </c>
      <c r="CR1138" s="42" t="str">
        <f t="shared" si="196"/>
        <v/>
      </c>
      <c r="CS1138" t="str">
        <f t="shared" si="197"/>
        <v/>
      </c>
      <c r="CT1138" t="str">
        <f>IF(L1138="Y","tissue","")</f>
        <v/>
      </c>
      <c r="CU1138" t="str">
        <f>IF(L1138="Y","in collection","")</f>
        <v/>
      </c>
      <c r="CV1138" t="str">
        <f>IF(L1138="Y","dessicated","")</f>
        <v/>
      </c>
    </row>
    <row r="1139" spans="1:100" ht="16.5" x14ac:dyDescent="0.3">
      <c r="A1139" s="7"/>
      <c r="B1139" s="19"/>
      <c r="C1139" s="19"/>
      <c r="D1139" s="19"/>
      <c r="E1139" s="19"/>
      <c r="F1139" s="19"/>
      <c r="G1139" s="10"/>
      <c r="H1139" s="14"/>
      <c r="I1139" s="19"/>
      <c r="J1139" s="19"/>
      <c r="K1139" s="10"/>
      <c r="L1139" s="19"/>
      <c r="M1139" s="19"/>
      <c r="N1139" s="19"/>
      <c r="O1139" s="19"/>
      <c r="P1139" s="19"/>
      <c r="Q1139" s="24"/>
      <c r="R1139" s="14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  <c r="AK1139" s="29"/>
      <c r="AL1139" s="29"/>
      <c r="AM1139" s="7"/>
      <c r="AN1139" s="7"/>
      <c r="AO1139" s="7"/>
      <c r="AP1139" s="19"/>
      <c r="AQ1139" s="19"/>
      <c r="AR1139" s="19"/>
      <c r="AS1139" s="14"/>
      <c r="AT1139" s="19"/>
      <c r="AU1139" s="19"/>
      <c r="AV1139" s="19"/>
      <c r="AW1139" s="14"/>
      <c r="AX1139" s="19"/>
      <c r="AY1139" s="19"/>
      <c r="AZ1139" s="19"/>
      <c r="BA1139" s="19"/>
      <c r="BB1139" s="19"/>
      <c r="BC1139" s="19"/>
      <c r="BD1139" s="19"/>
      <c r="BE1139" s="19"/>
      <c r="BF1139" s="14"/>
      <c r="BG1139" s="35" t="str">
        <f>IF(BB1139&lt;&gt;"","&lt;a href='https://www.inaturalist.org/observations/"&amp;BB1139&amp;" 'target='_blank' style='color: blue'&gt;iNaturalist Record: "&amp;BB1139&amp;"&lt;/a&gt; ","")</f>
        <v/>
      </c>
      <c r="BH1139" s="36" t="str">
        <f>IF(AT1139&lt;&gt;"",AT1139&amp;". ","")</f>
        <v/>
      </c>
      <c r="BI1139" s="36" t="str">
        <f>IF(AV1139&lt;&gt;"","Land use/disturbance history: "&amp;AV1139&amp;". ","")</f>
        <v/>
      </c>
      <c r="BJ1139" s="36" t="str">
        <f>IF(AW1139&lt;&gt;"","Slope in degrees: "&amp;AW1139&amp;". ","")</f>
        <v/>
      </c>
      <c r="BK1139" s="36" t="str">
        <f>IF(AX1139&lt;&gt;"","Slope aspect: "&amp;AX1139&amp;". ","")</f>
        <v/>
      </c>
      <c r="BL1139" s="36" t="str">
        <f>IF(AY1139&lt;&gt;"","Soil description: "&amp;AY1139&amp;". ","")</f>
        <v/>
      </c>
      <c r="BM1139" s="36" t="str">
        <f>IF(BA1139&lt;&gt;"","Terrain: "&amp;BA1139&amp;". ","")</f>
        <v/>
      </c>
      <c r="BN1139" s="36" t="str">
        <f t="shared" si="187"/>
        <v/>
      </c>
      <c r="BO1139" t="str">
        <f t="shared" si="188"/>
        <v/>
      </c>
      <c r="BP1139" t="str">
        <f>IF(BD1139&lt;&gt;"","Permit: "&amp;BD1139,"")</f>
        <v/>
      </c>
      <c r="BQ1139" s="41" t="str">
        <f>IF(AA1139="Abundant","Estimated frequency within viewshed: Abundant (&gt;500).",IF(AA1139="Common","Estimated frequency within viewshed: Common (101-500).",IF(AA1139="Frequent","Estimated frequency within viewshed: Frequent (11-100).",IF(AA1139="Occasional","Estimated frequency within viewshed: Occasional (6-10).",IF(AA1139="Rare","Estimated frequency within viewshed: Rare (1-5).","")))))</f>
        <v/>
      </c>
      <c r="BR1139" s="41" t="str">
        <f>IF(B1139&lt;&gt;"",B1139&amp;". ","")</f>
        <v/>
      </c>
      <c r="BS1139" s="41" t="str">
        <f>IF(M1139="Same individual","Tissue sample collected.",IF(M1139="Same population","Tissue sample collected from another individual in the same population.",""))</f>
        <v/>
      </c>
      <c r="BT1139" s="41" t="str">
        <f>IF(R1139&lt;&gt;"","Seed sample collected from "&amp;R1139&amp;" plants within the same population.","")</f>
        <v/>
      </c>
      <c r="BU1139" s="41" t="str">
        <f>IF(AB1139&lt;&gt;"",AB1139&amp;". ","")</f>
        <v/>
      </c>
      <c r="BV1139" s="41" t="str">
        <f>IF(AE1139&lt;&gt;"","Landowner: "&amp;AE1139&amp;".","")</f>
        <v/>
      </c>
      <c r="BW1139" s="41" t="str">
        <f>IF(AF1139&lt;&gt;"","Element Occurrence ID: "&amp;AF1139&amp;".","")</f>
        <v/>
      </c>
      <c r="BX1139" s="41" t="str">
        <f t="shared" si="189"/>
        <v/>
      </c>
      <c r="BY1139" t="str">
        <f t="shared" si="190"/>
        <v/>
      </c>
      <c r="BZ1139" s="41" t="str">
        <f t="shared" si="191"/>
        <v/>
      </c>
      <c r="CA1139" t="str">
        <f t="shared" si="192"/>
        <v/>
      </c>
      <c r="CB1139" s="41" t="str">
        <f>IF(AU1139&lt;&gt;"","Area immediately surrounding specimen: "&amp;AU1139&amp;".","")</f>
        <v/>
      </c>
      <c r="CC1139" s="41" t="str">
        <f>IF(T1139&lt;&gt;"","Habit: "&amp;T1139&amp;".","")</f>
        <v/>
      </c>
      <c r="CD1139" s="41" t="str">
        <f>IF(U1139&lt;&gt;"","Life history habit: "&amp;U1139&amp;".","")</f>
        <v/>
      </c>
      <c r="CE1139" s="41" t="str">
        <f>IF(V1139&lt;&gt;"","Graminoid habit: "&amp;V1139&amp;".","")</f>
        <v/>
      </c>
      <c r="CF1139" s="41" t="str">
        <f>IF(W1139&lt;&gt;"","Flower color: "&amp;W1139&amp;".","")</f>
        <v/>
      </c>
      <c r="CG1139" s="41" t="str">
        <f>IF(X1139&lt;&gt;"","Height in centimeters: "&amp;X1139&amp;".","")</f>
        <v/>
      </c>
      <c r="CH1139" s="41" t="str">
        <f>IF(Y1139&lt;&gt;"",Y1139&amp;".","")</f>
        <v/>
      </c>
      <c r="CI1139" s="41" t="str">
        <f t="shared" si="193"/>
        <v/>
      </c>
      <c r="CJ1139" t="str">
        <f t="shared" si="194"/>
        <v/>
      </c>
      <c r="CK1139" s="41" t="str">
        <f>IF(T1139&lt;&gt;"","''habit'':"&amp;"''"&amp;T1139&amp;"'',","")</f>
        <v/>
      </c>
      <c r="CL1139" s="41" t="str">
        <f>IF(U1139&lt;&gt;"","''life cycle habit'':"&amp;"''"&amp;U1139&amp;"'',","")</f>
        <v/>
      </c>
      <c r="CM1139" s="41" t="str">
        <f>IF(V1139&lt;&gt;"","''graminoidHabit'':"&amp;"''"&amp;V1139&amp;"'',","")</f>
        <v/>
      </c>
      <c r="CN1139" s="41" t="str">
        <f>IF(W1139&lt;&gt;"","''flower color'':"&amp;"''"&amp;W1139&amp;"'',","")</f>
        <v/>
      </c>
      <c r="CO1139" s="41" t="str">
        <f>IF(X1139&lt;&gt;"","''heightInCentimeters'':"&amp;X1139&amp;",","")</f>
        <v/>
      </c>
      <c r="CP1139" s="41" t="str">
        <f>IF(Y1139&lt;&gt;"",Y1139,"")</f>
        <v/>
      </c>
      <c r="CQ1139" s="41" t="str">
        <f t="shared" si="195"/>
        <v/>
      </c>
      <c r="CR1139" s="42" t="str">
        <f t="shared" si="196"/>
        <v/>
      </c>
      <c r="CS1139" t="str">
        <f t="shared" si="197"/>
        <v/>
      </c>
      <c r="CT1139" t="str">
        <f>IF(L1139="Y","tissue","")</f>
        <v/>
      </c>
      <c r="CU1139" t="str">
        <f>IF(L1139="Y","in collection","")</f>
        <v/>
      </c>
      <c r="CV1139" t="str">
        <f>IF(L1139="Y","dessicated","")</f>
        <v/>
      </c>
    </row>
    <row r="1140" spans="1:100" ht="16.5" x14ac:dyDescent="0.3">
      <c r="A1140" s="7"/>
      <c r="B1140" s="19"/>
      <c r="C1140" s="19"/>
      <c r="D1140" s="19"/>
      <c r="E1140" s="19"/>
      <c r="F1140" s="19"/>
      <c r="G1140" s="10"/>
      <c r="H1140" s="14"/>
      <c r="I1140" s="19"/>
      <c r="J1140" s="19"/>
      <c r="K1140" s="10"/>
      <c r="L1140" s="19"/>
      <c r="M1140" s="19"/>
      <c r="N1140" s="19"/>
      <c r="O1140" s="19"/>
      <c r="P1140" s="19"/>
      <c r="Q1140" s="24"/>
      <c r="R1140" s="14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  <c r="AK1140" s="29"/>
      <c r="AL1140" s="29"/>
      <c r="AM1140" s="7"/>
      <c r="AN1140" s="7"/>
      <c r="AO1140" s="7"/>
      <c r="AP1140" s="19"/>
      <c r="AQ1140" s="19"/>
      <c r="AR1140" s="19"/>
      <c r="AS1140" s="14"/>
      <c r="AT1140" s="19"/>
      <c r="AU1140" s="19"/>
      <c r="AV1140" s="19"/>
      <c r="AW1140" s="14"/>
      <c r="AX1140" s="19"/>
      <c r="AY1140" s="19"/>
      <c r="AZ1140" s="19"/>
      <c r="BA1140" s="19"/>
      <c r="BB1140" s="19"/>
      <c r="BC1140" s="19"/>
      <c r="BD1140" s="19"/>
      <c r="BE1140" s="19"/>
      <c r="BF1140" s="14"/>
      <c r="BG1140" s="35" t="str">
        <f>IF(BB1140&lt;&gt;"","&lt;a href='https://www.inaturalist.org/observations/"&amp;BB1140&amp;" 'target='_blank' style='color: blue'&gt;iNaturalist Record: "&amp;BB1140&amp;"&lt;/a&gt; ","")</f>
        <v/>
      </c>
      <c r="BH1140" s="36" t="str">
        <f>IF(AT1140&lt;&gt;"",AT1140&amp;". ","")</f>
        <v/>
      </c>
      <c r="BI1140" s="36" t="str">
        <f>IF(AV1140&lt;&gt;"","Land use/disturbance history: "&amp;AV1140&amp;". ","")</f>
        <v/>
      </c>
      <c r="BJ1140" s="36" t="str">
        <f>IF(AW1140&lt;&gt;"","Slope in degrees: "&amp;AW1140&amp;". ","")</f>
        <v/>
      </c>
      <c r="BK1140" s="36" t="str">
        <f>IF(AX1140&lt;&gt;"","Slope aspect: "&amp;AX1140&amp;". ","")</f>
        <v/>
      </c>
      <c r="BL1140" s="36" t="str">
        <f>IF(AY1140&lt;&gt;"","Soil description: "&amp;AY1140&amp;". ","")</f>
        <v/>
      </c>
      <c r="BM1140" s="36" t="str">
        <f>IF(BA1140&lt;&gt;"","Terrain: "&amp;BA1140&amp;". ","")</f>
        <v/>
      </c>
      <c r="BN1140" s="36" t="str">
        <f t="shared" si="187"/>
        <v/>
      </c>
      <c r="BO1140" t="str">
        <f t="shared" si="188"/>
        <v/>
      </c>
      <c r="BP1140" t="str">
        <f>IF(BD1140&lt;&gt;"","Permit: "&amp;BD1140,"")</f>
        <v/>
      </c>
      <c r="BQ1140" s="41" t="str">
        <f>IF(AA1140="Abundant","Estimated frequency within viewshed: Abundant (&gt;500).",IF(AA1140="Common","Estimated frequency within viewshed: Common (101-500).",IF(AA1140="Frequent","Estimated frequency within viewshed: Frequent (11-100).",IF(AA1140="Occasional","Estimated frequency within viewshed: Occasional (6-10).",IF(AA1140="Rare","Estimated frequency within viewshed: Rare (1-5).","")))))</f>
        <v/>
      </c>
      <c r="BR1140" s="41" t="str">
        <f>IF(B1140&lt;&gt;"",B1140&amp;". ","")</f>
        <v/>
      </c>
      <c r="BS1140" s="41" t="str">
        <f>IF(M1140="Same individual","Tissue sample collected.",IF(M1140="Same population","Tissue sample collected from another individual in the same population.",""))</f>
        <v/>
      </c>
      <c r="BT1140" s="41" t="str">
        <f>IF(R1140&lt;&gt;"","Seed sample collected from "&amp;R1140&amp;" plants within the same population.","")</f>
        <v/>
      </c>
      <c r="BU1140" s="41" t="str">
        <f>IF(AB1140&lt;&gt;"",AB1140&amp;". ","")</f>
        <v/>
      </c>
      <c r="BV1140" s="41" t="str">
        <f>IF(AE1140&lt;&gt;"","Landowner: "&amp;AE1140&amp;".","")</f>
        <v/>
      </c>
      <c r="BW1140" s="41" t="str">
        <f>IF(AF1140&lt;&gt;"","Element Occurrence ID: "&amp;AF1140&amp;".","")</f>
        <v/>
      </c>
      <c r="BX1140" s="41" t="str">
        <f t="shared" si="189"/>
        <v/>
      </c>
      <c r="BY1140" t="str">
        <f t="shared" si="190"/>
        <v/>
      </c>
      <c r="BZ1140" s="41" t="str">
        <f t="shared" si="191"/>
        <v/>
      </c>
      <c r="CA1140" t="str">
        <f t="shared" si="192"/>
        <v/>
      </c>
      <c r="CB1140" s="41" t="str">
        <f>IF(AU1140&lt;&gt;"","Area immediately surrounding specimen: "&amp;AU1140&amp;".","")</f>
        <v/>
      </c>
      <c r="CC1140" s="41" t="str">
        <f>IF(T1140&lt;&gt;"","Habit: "&amp;T1140&amp;".","")</f>
        <v/>
      </c>
      <c r="CD1140" s="41" t="str">
        <f>IF(U1140&lt;&gt;"","Life history habit: "&amp;U1140&amp;".","")</f>
        <v/>
      </c>
      <c r="CE1140" s="41" t="str">
        <f>IF(V1140&lt;&gt;"","Graminoid habit: "&amp;V1140&amp;".","")</f>
        <v/>
      </c>
      <c r="CF1140" s="41" t="str">
        <f>IF(W1140&lt;&gt;"","Flower color: "&amp;W1140&amp;".","")</f>
        <v/>
      </c>
      <c r="CG1140" s="41" t="str">
        <f>IF(X1140&lt;&gt;"","Height in centimeters: "&amp;X1140&amp;".","")</f>
        <v/>
      </c>
      <c r="CH1140" s="41" t="str">
        <f>IF(Y1140&lt;&gt;"",Y1140&amp;".","")</f>
        <v/>
      </c>
      <c r="CI1140" s="41" t="str">
        <f t="shared" si="193"/>
        <v/>
      </c>
      <c r="CJ1140" t="str">
        <f t="shared" si="194"/>
        <v/>
      </c>
      <c r="CK1140" s="41" t="str">
        <f>IF(T1140&lt;&gt;"","''habit'':"&amp;"''"&amp;T1140&amp;"'',","")</f>
        <v/>
      </c>
      <c r="CL1140" s="41" t="str">
        <f>IF(U1140&lt;&gt;"","''life cycle habit'':"&amp;"''"&amp;U1140&amp;"'',","")</f>
        <v/>
      </c>
      <c r="CM1140" s="41" t="str">
        <f>IF(V1140&lt;&gt;"","''graminoidHabit'':"&amp;"''"&amp;V1140&amp;"'',","")</f>
        <v/>
      </c>
      <c r="CN1140" s="41" t="str">
        <f>IF(W1140&lt;&gt;"","''flower color'':"&amp;"''"&amp;W1140&amp;"'',","")</f>
        <v/>
      </c>
      <c r="CO1140" s="41" t="str">
        <f>IF(X1140&lt;&gt;"","''heightInCentimeters'':"&amp;X1140&amp;",","")</f>
        <v/>
      </c>
      <c r="CP1140" s="41" t="str">
        <f>IF(Y1140&lt;&gt;"",Y1140,"")</f>
        <v/>
      </c>
      <c r="CQ1140" s="41" t="str">
        <f t="shared" si="195"/>
        <v/>
      </c>
      <c r="CR1140" s="42" t="str">
        <f t="shared" si="196"/>
        <v/>
      </c>
      <c r="CS1140" t="str">
        <f t="shared" si="197"/>
        <v/>
      </c>
      <c r="CT1140" t="str">
        <f>IF(L1140="Y","tissue","")</f>
        <v/>
      </c>
      <c r="CU1140" t="str">
        <f>IF(L1140="Y","in collection","")</f>
        <v/>
      </c>
      <c r="CV1140" t="str">
        <f>IF(L1140="Y","dessicated","")</f>
        <v/>
      </c>
    </row>
    <row r="1141" spans="1:100" ht="16.5" x14ac:dyDescent="0.3">
      <c r="A1141" s="7"/>
      <c r="B1141" s="19"/>
      <c r="C1141" s="19"/>
      <c r="D1141" s="19"/>
      <c r="E1141" s="19"/>
      <c r="F1141" s="19"/>
      <c r="G1141" s="10"/>
      <c r="H1141" s="14"/>
      <c r="I1141" s="19"/>
      <c r="J1141" s="19"/>
      <c r="K1141" s="10"/>
      <c r="L1141" s="19"/>
      <c r="M1141" s="19"/>
      <c r="N1141" s="19"/>
      <c r="O1141" s="19"/>
      <c r="P1141" s="19"/>
      <c r="Q1141" s="24"/>
      <c r="R1141" s="14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19"/>
      <c r="AH1141" s="19"/>
      <c r="AI1141" s="19"/>
      <c r="AJ1141" s="19"/>
      <c r="AK1141" s="29"/>
      <c r="AL1141" s="29"/>
      <c r="AM1141" s="7"/>
      <c r="AN1141" s="7"/>
      <c r="AO1141" s="7"/>
      <c r="AP1141" s="19"/>
      <c r="AQ1141" s="19"/>
      <c r="AR1141" s="19"/>
      <c r="AS1141" s="14"/>
      <c r="AT1141" s="19"/>
      <c r="AU1141" s="19"/>
      <c r="AV1141" s="19"/>
      <c r="AW1141" s="14"/>
      <c r="AX1141" s="19"/>
      <c r="AY1141" s="19"/>
      <c r="AZ1141" s="19"/>
      <c r="BA1141" s="19"/>
      <c r="BB1141" s="19"/>
      <c r="BC1141" s="19"/>
      <c r="BD1141" s="19"/>
      <c r="BE1141" s="19"/>
      <c r="BF1141" s="14"/>
      <c r="BG1141" s="35" t="str">
        <f>IF(BB1141&lt;&gt;"","&lt;a href='https://www.inaturalist.org/observations/"&amp;BB1141&amp;" 'target='_blank' style='color: blue'&gt;iNaturalist Record: "&amp;BB1141&amp;"&lt;/a&gt; ","")</f>
        <v/>
      </c>
      <c r="BH1141" s="36" t="str">
        <f>IF(AT1141&lt;&gt;"",AT1141&amp;". ","")</f>
        <v/>
      </c>
      <c r="BI1141" s="36" t="str">
        <f>IF(AV1141&lt;&gt;"","Land use/disturbance history: "&amp;AV1141&amp;". ","")</f>
        <v/>
      </c>
      <c r="BJ1141" s="36" t="str">
        <f>IF(AW1141&lt;&gt;"","Slope in degrees: "&amp;AW1141&amp;". ","")</f>
        <v/>
      </c>
      <c r="BK1141" s="36" t="str">
        <f>IF(AX1141&lt;&gt;"","Slope aspect: "&amp;AX1141&amp;". ","")</f>
        <v/>
      </c>
      <c r="BL1141" s="36" t="str">
        <f>IF(AY1141&lt;&gt;"","Soil description: "&amp;AY1141&amp;". ","")</f>
        <v/>
      </c>
      <c r="BM1141" s="36" t="str">
        <f>IF(BA1141&lt;&gt;"","Terrain: "&amp;BA1141&amp;". ","")</f>
        <v/>
      </c>
      <c r="BN1141" s="36" t="str">
        <f t="shared" si="187"/>
        <v/>
      </c>
      <c r="BO1141" t="str">
        <f t="shared" si="188"/>
        <v/>
      </c>
      <c r="BP1141" t="str">
        <f>IF(BD1141&lt;&gt;"","Permit: "&amp;BD1141,"")</f>
        <v/>
      </c>
      <c r="BQ1141" s="41" t="str">
        <f>IF(AA1141="Abundant","Estimated frequency within viewshed: Abundant (&gt;500).",IF(AA1141="Common","Estimated frequency within viewshed: Common (101-500).",IF(AA1141="Frequent","Estimated frequency within viewshed: Frequent (11-100).",IF(AA1141="Occasional","Estimated frequency within viewshed: Occasional (6-10).",IF(AA1141="Rare","Estimated frequency within viewshed: Rare (1-5).","")))))</f>
        <v/>
      </c>
      <c r="BR1141" s="41" t="str">
        <f>IF(B1141&lt;&gt;"",B1141&amp;". ","")</f>
        <v/>
      </c>
      <c r="BS1141" s="41" t="str">
        <f>IF(M1141="Same individual","Tissue sample collected.",IF(M1141="Same population","Tissue sample collected from another individual in the same population.",""))</f>
        <v/>
      </c>
      <c r="BT1141" s="41" t="str">
        <f>IF(R1141&lt;&gt;"","Seed sample collected from "&amp;R1141&amp;" plants within the same population.","")</f>
        <v/>
      </c>
      <c r="BU1141" s="41" t="str">
        <f>IF(AB1141&lt;&gt;"",AB1141&amp;". ","")</f>
        <v/>
      </c>
      <c r="BV1141" s="41" t="str">
        <f>IF(AE1141&lt;&gt;"","Landowner: "&amp;AE1141&amp;".","")</f>
        <v/>
      </c>
      <c r="BW1141" s="41" t="str">
        <f>IF(AF1141&lt;&gt;"","Element Occurrence ID: "&amp;AF1141&amp;".","")</f>
        <v/>
      </c>
      <c r="BX1141" s="41" t="str">
        <f t="shared" si="189"/>
        <v/>
      </c>
      <c r="BY1141" t="str">
        <f t="shared" si="190"/>
        <v/>
      </c>
      <c r="BZ1141" s="41" t="str">
        <f t="shared" si="191"/>
        <v/>
      </c>
      <c r="CA1141" t="str">
        <f t="shared" si="192"/>
        <v/>
      </c>
      <c r="CB1141" s="41" t="str">
        <f>IF(AU1141&lt;&gt;"","Area immediately surrounding specimen: "&amp;AU1141&amp;".","")</f>
        <v/>
      </c>
      <c r="CC1141" s="41" t="str">
        <f>IF(T1141&lt;&gt;"","Habit: "&amp;T1141&amp;".","")</f>
        <v/>
      </c>
      <c r="CD1141" s="41" t="str">
        <f>IF(U1141&lt;&gt;"","Life history habit: "&amp;U1141&amp;".","")</f>
        <v/>
      </c>
      <c r="CE1141" s="41" t="str">
        <f>IF(V1141&lt;&gt;"","Graminoid habit: "&amp;V1141&amp;".","")</f>
        <v/>
      </c>
      <c r="CF1141" s="41" t="str">
        <f>IF(W1141&lt;&gt;"","Flower color: "&amp;W1141&amp;".","")</f>
        <v/>
      </c>
      <c r="CG1141" s="41" t="str">
        <f>IF(X1141&lt;&gt;"","Height in centimeters: "&amp;X1141&amp;".","")</f>
        <v/>
      </c>
      <c r="CH1141" s="41" t="str">
        <f>IF(Y1141&lt;&gt;"",Y1141&amp;".","")</f>
        <v/>
      </c>
      <c r="CI1141" s="41" t="str">
        <f t="shared" si="193"/>
        <v/>
      </c>
      <c r="CJ1141" t="str">
        <f t="shared" si="194"/>
        <v/>
      </c>
      <c r="CK1141" s="41" t="str">
        <f>IF(T1141&lt;&gt;"","''habit'':"&amp;"''"&amp;T1141&amp;"'',","")</f>
        <v/>
      </c>
      <c r="CL1141" s="41" t="str">
        <f>IF(U1141&lt;&gt;"","''life cycle habit'':"&amp;"''"&amp;U1141&amp;"'',","")</f>
        <v/>
      </c>
      <c r="CM1141" s="41" t="str">
        <f>IF(V1141&lt;&gt;"","''graminoidHabit'':"&amp;"''"&amp;V1141&amp;"'',","")</f>
        <v/>
      </c>
      <c r="CN1141" s="41" t="str">
        <f>IF(W1141&lt;&gt;"","''flower color'':"&amp;"''"&amp;W1141&amp;"'',","")</f>
        <v/>
      </c>
      <c r="CO1141" s="41" t="str">
        <f>IF(X1141&lt;&gt;"","''heightInCentimeters'':"&amp;X1141&amp;",","")</f>
        <v/>
      </c>
      <c r="CP1141" s="41" t="str">
        <f>IF(Y1141&lt;&gt;"",Y1141,"")</f>
        <v/>
      </c>
      <c r="CQ1141" s="41" t="str">
        <f t="shared" si="195"/>
        <v/>
      </c>
      <c r="CR1141" s="42" t="str">
        <f t="shared" si="196"/>
        <v/>
      </c>
      <c r="CS1141" t="str">
        <f t="shared" si="197"/>
        <v/>
      </c>
      <c r="CT1141" t="str">
        <f>IF(L1141="Y","tissue","")</f>
        <v/>
      </c>
      <c r="CU1141" t="str">
        <f>IF(L1141="Y","in collection","")</f>
        <v/>
      </c>
      <c r="CV1141" t="str">
        <f>IF(L1141="Y","dessicated","")</f>
        <v/>
      </c>
    </row>
    <row r="1142" spans="1:100" ht="16.5" x14ac:dyDescent="0.3">
      <c r="A1142" s="7"/>
      <c r="B1142" s="19"/>
      <c r="C1142" s="19"/>
      <c r="D1142" s="19"/>
      <c r="E1142" s="19"/>
      <c r="F1142" s="19"/>
      <c r="G1142" s="10"/>
      <c r="H1142" s="14"/>
      <c r="I1142" s="19"/>
      <c r="J1142" s="19"/>
      <c r="K1142" s="10"/>
      <c r="L1142" s="19"/>
      <c r="M1142" s="19"/>
      <c r="N1142" s="19"/>
      <c r="O1142" s="19"/>
      <c r="P1142" s="19"/>
      <c r="Q1142" s="24"/>
      <c r="R1142" s="14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19"/>
      <c r="AH1142" s="19"/>
      <c r="AI1142" s="19"/>
      <c r="AJ1142" s="19"/>
      <c r="AK1142" s="29"/>
      <c r="AL1142" s="29"/>
      <c r="AM1142" s="7"/>
      <c r="AN1142" s="7"/>
      <c r="AO1142" s="7"/>
      <c r="AP1142" s="19"/>
      <c r="AQ1142" s="19"/>
      <c r="AR1142" s="19"/>
      <c r="AS1142" s="14"/>
      <c r="AT1142" s="19"/>
      <c r="AU1142" s="19"/>
      <c r="AV1142" s="19"/>
      <c r="AW1142" s="14"/>
      <c r="AX1142" s="19"/>
      <c r="AY1142" s="19"/>
      <c r="AZ1142" s="19"/>
      <c r="BA1142" s="19"/>
      <c r="BB1142" s="19"/>
      <c r="BC1142" s="19"/>
      <c r="BD1142" s="19"/>
      <c r="BE1142" s="19"/>
      <c r="BF1142" s="14"/>
      <c r="BG1142" s="35" t="str">
        <f>IF(BB1142&lt;&gt;"","&lt;a href='https://www.inaturalist.org/observations/"&amp;BB1142&amp;" 'target='_blank' style='color: blue'&gt;iNaturalist Record: "&amp;BB1142&amp;"&lt;/a&gt; ","")</f>
        <v/>
      </c>
      <c r="BH1142" s="36" t="str">
        <f>IF(AT1142&lt;&gt;"",AT1142&amp;". ","")</f>
        <v/>
      </c>
      <c r="BI1142" s="36" t="str">
        <f>IF(AV1142&lt;&gt;"","Land use/disturbance history: "&amp;AV1142&amp;". ","")</f>
        <v/>
      </c>
      <c r="BJ1142" s="36" t="str">
        <f>IF(AW1142&lt;&gt;"","Slope in degrees: "&amp;AW1142&amp;". ","")</f>
        <v/>
      </c>
      <c r="BK1142" s="36" t="str">
        <f>IF(AX1142&lt;&gt;"","Slope aspect: "&amp;AX1142&amp;". ","")</f>
        <v/>
      </c>
      <c r="BL1142" s="36" t="str">
        <f>IF(AY1142&lt;&gt;"","Soil description: "&amp;AY1142&amp;". ","")</f>
        <v/>
      </c>
      <c r="BM1142" s="36" t="str">
        <f>IF(BA1142&lt;&gt;"","Terrain: "&amp;BA1142&amp;". ","")</f>
        <v/>
      </c>
      <c r="BN1142" s="36" t="str">
        <f t="shared" si="187"/>
        <v/>
      </c>
      <c r="BO1142" t="str">
        <f t="shared" si="188"/>
        <v/>
      </c>
      <c r="BP1142" t="str">
        <f>IF(BD1142&lt;&gt;"","Permit: "&amp;BD1142,"")</f>
        <v/>
      </c>
      <c r="BQ1142" s="41" t="str">
        <f>IF(AA1142="Abundant","Estimated frequency within viewshed: Abundant (&gt;500).",IF(AA1142="Common","Estimated frequency within viewshed: Common (101-500).",IF(AA1142="Frequent","Estimated frequency within viewshed: Frequent (11-100).",IF(AA1142="Occasional","Estimated frequency within viewshed: Occasional (6-10).",IF(AA1142="Rare","Estimated frequency within viewshed: Rare (1-5).","")))))</f>
        <v/>
      </c>
      <c r="BR1142" s="41" t="str">
        <f>IF(B1142&lt;&gt;"",B1142&amp;". ","")</f>
        <v/>
      </c>
      <c r="BS1142" s="41" t="str">
        <f>IF(M1142="Same individual","Tissue sample collected.",IF(M1142="Same population","Tissue sample collected from another individual in the same population.",""))</f>
        <v/>
      </c>
      <c r="BT1142" s="41" t="str">
        <f>IF(R1142&lt;&gt;"","Seed sample collected from "&amp;R1142&amp;" plants within the same population.","")</f>
        <v/>
      </c>
      <c r="BU1142" s="41" t="str">
        <f>IF(AB1142&lt;&gt;"",AB1142&amp;". ","")</f>
        <v/>
      </c>
      <c r="BV1142" s="41" t="str">
        <f>IF(AE1142&lt;&gt;"","Landowner: "&amp;AE1142&amp;".","")</f>
        <v/>
      </c>
      <c r="BW1142" s="41" t="str">
        <f>IF(AF1142&lt;&gt;"","Element Occurrence ID: "&amp;AF1142&amp;".","")</f>
        <v/>
      </c>
      <c r="BX1142" s="41" t="str">
        <f t="shared" si="189"/>
        <v/>
      </c>
      <c r="BY1142" t="str">
        <f t="shared" si="190"/>
        <v/>
      </c>
      <c r="BZ1142" s="41" t="str">
        <f t="shared" si="191"/>
        <v/>
      </c>
      <c r="CA1142" t="str">
        <f t="shared" si="192"/>
        <v/>
      </c>
      <c r="CB1142" s="41" t="str">
        <f>IF(AU1142&lt;&gt;"","Area immediately surrounding specimen: "&amp;AU1142&amp;".","")</f>
        <v/>
      </c>
      <c r="CC1142" s="41" t="str">
        <f>IF(T1142&lt;&gt;"","Habit: "&amp;T1142&amp;".","")</f>
        <v/>
      </c>
      <c r="CD1142" s="41" t="str">
        <f>IF(U1142&lt;&gt;"","Life history habit: "&amp;U1142&amp;".","")</f>
        <v/>
      </c>
      <c r="CE1142" s="41" t="str">
        <f>IF(V1142&lt;&gt;"","Graminoid habit: "&amp;V1142&amp;".","")</f>
        <v/>
      </c>
      <c r="CF1142" s="41" t="str">
        <f>IF(W1142&lt;&gt;"","Flower color: "&amp;W1142&amp;".","")</f>
        <v/>
      </c>
      <c r="CG1142" s="41" t="str">
        <f>IF(X1142&lt;&gt;"","Height in centimeters: "&amp;X1142&amp;".","")</f>
        <v/>
      </c>
      <c r="CH1142" s="41" t="str">
        <f>IF(Y1142&lt;&gt;"",Y1142&amp;".","")</f>
        <v/>
      </c>
      <c r="CI1142" s="41" t="str">
        <f t="shared" si="193"/>
        <v/>
      </c>
      <c r="CJ1142" t="str">
        <f t="shared" si="194"/>
        <v/>
      </c>
      <c r="CK1142" s="41" t="str">
        <f>IF(T1142&lt;&gt;"","''habit'':"&amp;"''"&amp;T1142&amp;"'',","")</f>
        <v/>
      </c>
      <c r="CL1142" s="41" t="str">
        <f>IF(U1142&lt;&gt;"","''life cycle habit'':"&amp;"''"&amp;U1142&amp;"'',","")</f>
        <v/>
      </c>
      <c r="CM1142" s="41" t="str">
        <f>IF(V1142&lt;&gt;"","''graminoidHabit'':"&amp;"''"&amp;V1142&amp;"'',","")</f>
        <v/>
      </c>
      <c r="CN1142" s="41" t="str">
        <f>IF(W1142&lt;&gt;"","''flower color'':"&amp;"''"&amp;W1142&amp;"'',","")</f>
        <v/>
      </c>
      <c r="CO1142" s="41" t="str">
        <f>IF(X1142&lt;&gt;"","''heightInCentimeters'':"&amp;X1142&amp;",","")</f>
        <v/>
      </c>
      <c r="CP1142" s="41" t="str">
        <f>IF(Y1142&lt;&gt;"",Y1142,"")</f>
        <v/>
      </c>
      <c r="CQ1142" s="41" t="str">
        <f t="shared" si="195"/>
        <v/>
      </c>
      <c r="CR1142" s="42" t="str">
        <f t="shared" si="196"/>
        <v/>
      </c>
      <c r="CS1142" t="str">
        <f t="shared" si="197"/>
        <v/>
      </c>
      <c r="CT1142" t="str">
        <f>IF(L1142="Y","tissue","")</f>
        <v/>
      </c>
      <c r="CU1142" t="str">
        <f>IF(L1142="Y","in collection","")</f>
        <v/>
      </c>
      <c r="CV1142" t="str">
        <f>IF(L1142="Y","dessicated","")</f>
        <v/>
      </c>
    </row>
    <row r="1143" spans="1:100" ht="16.5" x14ac:dyDescent="0.3">
      <c r="A1143" s="7"/>
      <c r="B1143" s="19"/>
      <c r="C1143" s="19"/>
      <c r="D1143" s="19"/>
      <c r="E1143" s="19"/>
      <c r="F1143" s="19"/>
      <c r="G1143" s="10"/>
      <c r="H1143" s="14"/>
      <c r="I1143" s="19"/>
      <c r="J1143" s="19"/>
      <c r="K1143" s="10"/>
      <c r="L1143" s="19"/>
      <c r="M1143" s="19"/>
      <c r="N1143" s="19"/>
      <c r="O1143" s="19"/>
      <c r="P1143" s="19"/>
      <c r="Q1143" s="24"/>
      <c r="R1143" s="14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29"/>
      <c r="AL1143" s="29"/>
      <c r="AM1143" s="7"/>
      <c r="AN1143" s="7"/>
      <c r="AO1143" s="7"/>
      <c r="AP1143" s="19"/>
      <c r="AQ1143" s="19"/>
      <c r="AR1143" s="19"/>
      <c r="AS1143" s="14"/>
      <c r="AT1143" s="19"/>
      <c r="AU1143" s="19"/>
      <c r="AV1143" s="19"/>
      <c r="AW1143" s="14"/>
      <c r="AX1143" s="19"/>
      <c r="AY1143" s="19"/>
      <c r="AZ1143" s="19"/>
      <c r="BA1143" s="19"/>
      <c r="BB1143" s="19"/>
      <c r="BC1143" s="19"/>
      <c r="BD1143" s="19"/>
      <c r="BE1143" s="19"/>
      <c r="BF1143" s="14"/>
      <c r="BG1143" s="35" t="str">
        <f>IF(BB1143&lt;&gt;"","&lt;a href='https://www.inaturalist.org/observations/"&amp;BB1143&amp;" 'target='_blank' style='color: blue'&gt;iNaturalist Record: "&amp;BB1143&amp;"&lt;/a&gt; ","")</f>
        <v/>
      </c>
      <c r="BH1143" s="36" t="str">
        <f>IF(AT1143&lt;&gt;"",AT1143&amp;". ","")</f>
        <v/>
      </c>
      <c r="BI1143" s="36" t="str">
        <f>IF(AV1143&lt;&gt;"","Land use/disturbance history: "&amp;AV1143&amp;". ","")</f>
        <v/>
      </c>
      <c r="BJ1143" s="36" t="str">
        <f>IF(AW1143&lt;&gt;"","Slope in degrees: "&amp;AW1143&amp;". ","")</f>
        <v/>
      </c>
      <c r="BK1143" s="36" t="str">
        <f>IF(AX1143&lt;&gt;"","Slope aspect: "&amp;AX1143&amp;". ","")</f>
        <v/>
      </c>
      <c r="BL1143" s="36" t="str">
        <f>IF(AY1143&lt;&gt;"","Soil description: "&amp;AY1143&amp;". ","")</f>
        <v/>
      </c>
      <c r="BM1143" s="36" t="str">
        <f>IF(BA1143&lt;&gt;"","Terrain: "&amp;BA1143&amp;". ","")</f>
        <v/>
      </c>
      <c r="BN1143" s="36" t="str">
        <f t="shared" si="187"/>
        <v/>
      </c>
      <c r="BO1143" t="str">
        <f t="shared" si="188"/>
        <v/>
      </c>
      <c r="BP1143" t="str">
        <f>IF(BD1143&lt;&gt;"","Permit: "&amp;BD1143,"")</f>
        <v/>
      </c>
      <c r="BQ1143" s="41" t="str">
        <f>IF(AA1143="Abundant","Estimated frequency within viewshed: Abundant (&gt;500).",IF(AA1143="Common","Estimated frequency within viewshed: Common (101-500).",IF(AA1143="Frequent","Estimated frequency within viewshed: Frequent (11-100).",IF(AA1143="Occasional","Estimated frequency within viewshed: Occasional (6-10).",IF(AA1143="Rare","Estimated frequency within viewshed: Rare (1-5).","")))))</f>
        <v/>
      </c>
      <c r="BR1143" s="41" t="str">
        <f>IF(B1143&lt;&gt;"",B1143&amp;". ","")</f>
        <v/>
      </c>
      <c r="BS1143" s="41" t="str">
        <f>IF(M1143="Same individual","Tissue sample collected.",IF(M1143="Same population","Tissue sample collected from another individual in the same population.",""))</f>
        <v/>
      </c>
      <c r="BT1143" s="41" t="str">
        <f>IF(R1143&lt;&gt;"","Seed sample collected from "&amp;R1143&amp;" plants within the same population.","")</f>
        <v/>
      </c>
      <c r="BU1143" s="41" t="str">
        <f>IF(AB1143&lt;&gt;"",AB1143&amp;". ","")</f>
        <v/>
      </c>
      <c r="BV1143" s="41" t="str">
        <f>IF(AE1143&lt;&gt;"","Landowner: "&amp;AE1143&amp;".","")</f>
        <v/>
      </c>
      <c r="BW1143" s="41" t="str">
        <f>IF(AF1143&lt;&gt;"","Element Occurrence ID: "&amp;AF1143&amp;".","")</f>
        <v/>
      </c>
      <c r="BX1143" s="41" t="str">
        <f t="shared" si="189"/>
        <v/>
      </c>
      <c r="BY1143" t="str">
        <f t="shared" si="190"/>
        <v/>
      </c>
      <c r="BZ1143" s="41" t="str">
        <f t="shared" si="191"/>
        <v/>
      </c>
      <c r="CA1143" t="str">
        <f t="shared" si="192"/>
        <v/>
      </c>
      <c r="CB1143" s="41" t="str">
        <f>IF(AU1143&lt;&gt;"","Area immediately surrounding specimen: "&amp;AU1143&amp;".","")</f>
        <v/>
      </c>
      <c r="CC1143" s="41" t="str">
        <f>IF(T1143&lt;&gt;"","Habit: "&amp;T1143&amp;".","")</f>
        <v/>
      </c>
      <c r="CD1143" s="41" t="str">
        <f>IF(U1143&lt;&gt;"","Life history habit: "&amp;U1143&amp;".","")</f>
        <v/>
      </c>
      <c r="CE1143" s="41" t="str">
        <f>IF(V1143&lt;&gt;"","Graminoid habit: "&amp;V1143&amp;".","")</f>
        <v/>
      </c>
      <c r="CF1143" s="41" t="str">
        <f>IF(W1143&lt;&gt;"","Flower color: "&amp;W1143&amp;".","")</f>
        <v/>
      </c>
      <c r="CG1143" s="41" t="str">
        <f>IF(X1143&lt;&gt;"","Height in centimeters: "&amp;X1143&amp;".","")</f>
        <v/>
      </c>
      <c r="CH1143" s="41" t="str">
        <f>IF(Y1143&lt;&gt;"",Y1143&amp;".","")</f>
        <v/>
      </c>
      <c r="CI1143" s="41" t="str">
        <f t="shared" si="193"/>
        <v/>
      </c>
      <c r="CJ1143" t="str">
        <f t="shared" si="194"/>
        <v/>
      </c>
      <c r="CK1143" s="41" t="str">
        <f>IF(T1143&lt;&gt;"","''habit'':"&amp;"''"&amp;T1143&amp;"'',","")</f>
        <v/>
      </c>
      <c r="CL1143" s="41" t="str">
        <f>IF(U1143&lt;&gt;"","''life cycle habit'':"&amp;"''"&amp;U1143&amp;"'',","")</f>
        <v/>
      </c>
      <c r="CM1143" s="41" t="str">
        <f>IF(V1143&lt;&gt;"","''graminoidHabit'':"&amp;"''"&amp;V1143&amp;"'',","")</f>
        <v/>
      </c>
      <c r="CN1143" s="41" t="str">
        <f>IF(W1143&lt;&gt;"","''flower color'':"&amp;"''"&amp;W1143&amp;"'',","")</f>
        <v/>
      </c>
      <c r="CO1143" s="41" t="str">
        <f>IF(X1143&lt;&gt;"","''heightInCentimeters'':"&amp;X1143&amp;",","")</f>
        <v/>
      </c>
      <c r="CP1143" s="41" t="str">
        <f>IF(Y1143&lt;&gt;"",Y1143,"")</f>
        <v/>
      </c>
      <c r="CQ1143" s="41" t="str">
        <f t="shared" si="195"/>
        <v/>
      </c>
      <c r="CR1143" s="42" t="str">
        <f t="shared" si="196"/>
        <v/>
      </c>
      <c r="CS1143" t="str">
        <f t="shared" si="197"/>
        <v/>
      </c>
      <c r="CT1143" t="str">
        <f>IF(L1143="Y","tissue","")</f>
        <v/>
      </c>
      <c r="CU1143" t="str">
        <f>IF(L1143="Y","in collection","")</f>
        <v/>
      </c>
      <c r="CV1143" t="str">
        <f>IF(L1143="Y","dessicated","")</f>
        <v/>
      </c>
    </row>
    <row r="1144" spans="1:100" ht="16.5" x14ac:dyDescent="0.3">
      <c r="A1144" s="7"/>
      <c r="B1144" s="19"/>
      <c r="C1144" s="19"/>
      <c r="D1144" s="19"/>
      <c r="E1144" s="19"/>
      <c r="F1144" s="19"/>
      <c r="G1144" s="10"/>
      <c r="H1144" s="14"/>
      <c r="I1144" s="19"/>
      <c r="J1144" s="19"/>
      <c r="K1144" s="10"/>
      <c r="L1144" s="19"/>
      <c r="M1144" s="19"/>
      <c r="N1144" s="19"/>
      <c r="O1144" s="19"/>
      <c r="P1144" s="19"/>
      <c r="Q1144" s="24"/>
      <c r="R1144" s="14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  <c r="AK1144" s="29"/>
      <c r="AL1144" s="29"/>
      <c r="AM1144" s="7"/>
      <c r="AN1144" s="7"/>
      <c r="AO1144" s="7"/>
      <c r="AP1144" s="19"/>
      <c r="AQ1144" s="19"/>
      <c r="AR1144" s="19"/>
      <c r="AS1144" s="14"/>
      <c r="AT1144" s="19"/>
      <c r="AU1144" s="19"/>
      <c r="AV1144" s="19"/>
      <c r="AW1144" s="14"/>
      <c r="AX1144" s="19"/>
      <c r="AY1144" s="19"/>
      <c r="AZ1144" s="19"/>
      <c r="BA1144" s="19"/>
      <c r="BB1144" s="19"/>
      <c r="BC1144" s="19"/>
      <c r="BD1144" s="19"/>
      <c r="BE1144" s="19"/>
      <c r="BF1144" s="14"/>
      <c r="BG1144" s="35" t="str">
        <f>IF(BB1144&lt;&gt;"","&lt;a href='https://www.inaturalist.org/observations/"&amp;BB1144&amp;" 'target='_blank' style='color: blue'&gt;iNaturalist Record: "&amp;BB1144&amp;"&lt;/a&gt; ","")</f>
        <v/>
      </c>
      <c r="BH1144" s="36" t="str">
        <f>IF(AT1144&lt;&gt;"",AT1144&amp;". ","")</f>
        <v/>
      </c>
      <c r="BI1144" s="36" t="str">
        <f>IF(AV1144&lt;&gt;"","Land use/disturbance history: "&amp;AV1144&amp;". ","")</f>
        <v/>
      </c>
      <c r="BJ1144" s="36" t="str">
        <f>IF(AW1144&lt;&gt;"","Slope in degrees: "&amp;AW1144&amp;". ","")</f>
        <v/>
      </c>
      <c r="BK1144" s="36" t="str">
        <f>IF(AX1144&lt;&gt;"","Slope aspect: "&amp;AX1144&amp;". ","")</f>
        <v/>
      </c>
      <c r="BL1144" s="36" t="str">
        <f>IF(AY1144&lt;&gt;"","Soil description: "&amp;AY1144&amp;". ","")</f>
        <v/>
      </c>
      <c r="BM1144" s="36" t="str">
        <f>IF(BA1144&lt;&gt;"","Terrain: "&amp;BA1144&amp;". ","")</f>
        <v/>
      </c>
      <c r="BN1144" s="36" t="str">
        <f t="shared" si="187"/>
        <v/>
      </c>
      <c r="BO1144" t="str">
        <f t="shared" si="188"/>
        <v/>
      </c>
      <c r="BP1144" t="str">
        <f>IF(BD1144&lt;&gt;"","Permit: "&amp;BD1144,"")</f>
        <v/>
      </c>
      <c r="BQ1144" s="41" t="str">
        <f>IF(AA1144="Abundant","Estimated frequency within viewshed: Abundant (&gt;500).",IF(AA1144="Common","Estimated frequency within viewshed: Common (101-500).",IF(AA1144="Frequent","Estimated frequency within viewshed: Frequent (11-100).",IF(AA1144="Occasional","Estimated frequency within viewshed: Occasional (6-10).",IF(AA1144="Rare","Estimated frequency within viewshed: Rare (1-5).","")))))</f>
        <v/>
      </c>
      <c r="BR1144" s="41" t="str">
        <f>IF(B1144&lt;&gt;"",B1144&amp;". ","")</f>
        <v/>
      </c>
      <c r="BS1144" s="41" t="str">
        <f>IF(M1144="Same individual","Tissue sample collected.",IF(M1144="Same population","Tissue sample collected from another individual in the same population.",""))</f>
        <v/>
      </c>
      <c r="BT1144" s="41" t="str">
        <f>IF(R1144&lt;&gt;"","Seed sample collected from "&amp;R1144&amp;" plants within the same population.","")</f>
        <v/>
      </c>
      <c r="BU1144" s="41" t="str">
        <f>IF(AB1144&lt;&gt;"",AB1144&amp;". ","")</f>
        <v/>
      </c>
      <c r="BV1144" s="41" t="str">
        <f>IF(AE1144&lt;&gt;"","Landowner: "&amp;AE1144&amp;".","")</f>
        <v/>
      </c>
      <c r="BW1144" s="41" t="str">
        <f>IF(AF1144&lt;&gt;"","Element Occurrence ID: "&amp;AF1144&amp;".","")</f>
        <v/>
      </c>
      <c r="BX1144" s="41" t="str">
        <f t="shared" si="189"/>
        <v/>
      </c>
      <c r="BY1144" t="str">
        <f t="shared" si="190"/>
        <v/>
      </c>
      <c r="BZ1144" s="41" t="str">
        <f t="shared" si="191"/>
        <v/>
      </c>
      <c r="CA1144" t="str">
        <f t="shared" si="192"/>
        <v/>
      </c>
      <c r="CB1144" s="41" t="str">
        <f>IF(AU1144&lt;&gt;"","Area immediately surrounding specimen: "&amp;AU1144&amp;".","")</f>
        <v/>
      </c>
      <c r="CC1144" s="41" t="str">
        <f>IF(T1144&lt;&gt;"","Habit: "&amp;T1144&amp;".","")</f>
        <v/>
      </c>
      <c r="CD1144" s="41" t="str">
        <f>IF(U1144&lt;&gt;"","Life history habit: "&amp;U1144&amp;".","")</f>
        <v/>
      </c>
      <c r="CE1144" s="41" t="str">
        <f>IF(V1144&lt;&gt;"","Graminoid habit: "&amp;V1144&amp;".","")</f>
        <v/>
      </c>
      <c r="CF1144" s="41" t="str">
        <f>IF(W1144&lt;&gt;"","Flower color: "&amp;W1144&amp;".","")</f>
        <v/>
      </c>
      <c r="CG1144" s="41" t="str">
        <f>IF(X1144&lt;&gt;"","Height in centimeters: "&amp;X1144&amp;".","")</f>
        <v/>
      </c>
      <c r="CH1144" s="41" t="str">
        <f>IF(Y1144&lt;&gt;"",Y1144&amp;".","")</f>
        <v/>
      </c>
      <c r="CI1144" s="41" t="str">
        <f t="shared" si="193"/>
        <v/>
      </c>
      <c r="CJ1144" t="str">
        <f t="shared" si="194"/>
        <v/>
      </c>
      <c r="CK1144" s="41" t="str">
        <f>IF(T1144&lt;&gt;"","''habit'':"&amp;"''"&amp;T1144&amp;"'',","")</f>
        <v/>
      </c>
      <c r="CL1144" s="41" t="str">
        <f>IF(U1144&lt;&gt;"","''life cycle habit'':"&amp;"''"&amp;U1144&amp;"'',","")</f>
        <v/>
      </c>
      <c r="CM1144" s="41" t="str">
        <f>IF(V1144&lt;&gt;"","''graminoidHabit'':"&amp;"''"&amp;V1144&amp;"'',","")</f>
        <v/>
      </c>
      <c r="CN1144" s="41" t="str">
        <f>IF(W1144&lt;&gt;"","''flower color'':"&amp;"''"&amp;W1144&amp;"'',","")</f>
        <v/>
      </c>
      <c r="CO1144" s="41" t="str">
        <f>IF(X1144&lt;&gt;"","''heightInCentimeters'':"&amp;X1144&amp;",","")</f>
        <v/>
      </c>
      <c r="CP1144" s="41" t="str">
        <f>IF(Y1144&lt;&gt;"",Y1144,"")</f>
        <v/>
      </c>
      <c r="CQ1144" s="41" t="str">
        <f t="shared" si="195"/>
        <v/>
      </c>
      <c r="CR1144" s="42" t="str">
        <f t="shared" si="196"/>
        <v/>
      </c>
      <c r="CS1144" t="str">
        <f t="shared" si="197"/>
        <v/>
      </c>
      <c r="CT1144" t="str">
        <f>IF(L1144="Y","tissue","")</f>
        <v/>
      </c>
      <c r="CU1144" t="str">
        <f>IF(L1144="Y","in collection","")</f>
        <v/>
      </c>
      <c r="CV1144" t="str">
        <f>IF(L1144="Y","dessicated","")</f>
        <v/>
      </c>
    </row>
    <row r="1145" spans="1:100" ht="16.5" x14ac:dyDescent="0.3">
      <c r="A1145" s="7"/>
      <c r="B1145" s="19"/>
      <c r="C1145" s="19"/>
      <c r="D1145" s="19"/>
      <c r="E1145" s="19"/>
      <c r="F1145" s="19"/>
      <c r="G1145" s="10"/>
      <c r="H1145" s="14"/>
      <c r="I1145" s="19"/>
      <c r="J1145" s="19"/>
      <c r="K1145" s="10"/>
      <c r="L1145" s="19"/>
      <c r="M1145" s="19"/>
      <c r="N1145" s="19"/>
      <c r="O1145" s="19"/>
      <c r="P1145" s="19"/>
      <c r="Q1145" s="24"/>
      <c r="R1145" s="14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29"/>
      <c r="AL1145" s="29"/>
      <c r="AM1145" s="7"/>
      <c r="AN1145" s="7"/>
      <c r="AO1145" s="7"/>
      <c r="AP1145" s="19"/>
      <c r="AQ1145" s="19"/>
      <c r="AR1145" s="19"/>
      <c r="AS1145" s="14"/>
      <c r="AT1145" s="19"/>
      <c r="AU1145" s="19"/>
      <c r="AV1145" s="19"/>
      <c r="AW1145" s="14"/>
      <c r="AX1145" s="19"/>
      <c r="AY1145" s="19"/>
      <c r="AZ1145" s="19"/>
      <c r="BA1145" s="19"/>
      <c r="BB1145" s="19"/>
      <c r="BC1145" s="19"/>
      <c r="BD1145" s="19"/>
      <c r="BE1145" s="19"/>
      <c r="BF1145" s="14"/>
      <c r="BG1145" s="35" t="str">
        <f>IF(BB1145&lt;&gt;"","&lt;a href='https://www.inaturalist.org/observations/"&amp;BB1145&amp;" 'target='_blank' style='color: blue'&gt;iNaturalist Record: "&amp;BB1145&amp;"&lt;/a&gt; ","")</f>
        <v/>
      </c>
      <c r="BH1145" s="36" t="str">
        <f>IF(AT1145&lt;&gt;"",AT1145&amp;". ","")</f>
        <v/>
      </c>
      <c r="BI1145" s="36" t="str">
        <f>IF(AV1145&lt;&gt;"","Land use/disturbance history: "&amp;AV1145&amp;". ","")</f>
        <v/>
      </c>
      <c r="BJ1145" s="36" t="str">
        <f>IF(AW1145&lt;&gt;"","Slope in degrees: "&amp;AW1145&amp;". ","")</f>
        <v/>
      </c>
      <c r="BK1145" s="36" t="str">
        <f>IF(AX1145&lt;&gt;"","Slope aspect: "&amp;AX1145&amp;". ","")</f>
        <v/>
      </c>
      <c r="BL1145" s="36" t="str">
        <f>IF(AY1145&lt;&gt;"","Soil description: "&amp;AY1145&amp;". ","")</f>
        <v/>
      </c>
      <c r="BM1145" s="36" t="str">
        <f>IF(BA1145&lt;&gt;"","Terrain: "&amp;BA1145&amp;". ","")</f>
        <v/>
      </c>
      <c r="BN1145" s="36" t="str">
        <f t="shared" si="187"/>
        <v/>
      </c>
      <c r="BO1145" t="str">
        <f t="shared" si="188"/>
        <v/>
      </c>
      <c r="BP1145" t="str">
        <f>IF(BD1145&lt;&gt;"","Permit: "&amp;BD1145,"")</f>
        <v/>
      </c>
      <c r="BQ1145" s="41" t="str">
        <f>IF(AA1145="Abundant","Estimated frequency within viewshed: Abundant (&gt;500).",IF(AA1145="Common","Estimated frequency within viewshed: Common (101-500).",IF(AA1145="Frequent","Estimated frequency within viewshed: Frequent (11-100).",IF(AA1145="Occasional","Estimated frequency within viewshed: Occasional (6-10).",IF(AA1145="Rare","Estimated frequency within viewshed: Rare (1-5).","")))))</f>
        <v/>
      </c>
      <c r="BR1145" s="41" t="str">
        <f>IF(B1145&lt;&gt;"",B1145&amp;". ","")</f>
        <v/>
      </c>
      <c r="BS1145" s="41" t="str">
        <f>IF(M1145="Same individual","Tissue sample collected.",IF(M1145="Same population","Tissue sample collected from another individual in the same population.",""))</f>
        <v/>
      </c>
      <c r="BT1145" s="41" t="str">
        <f>IF(R1145&lt;&gt;"","Seed sample collected from "&amp;R1145&amp;" plants within the same population.","")</f>
        <v/>
      </c>
      <c r="BU1145" s="41" t="str">
        <f>IF(AB1145&lt;&gt;"",AB1145&amp;". ","")</f>
        <v/>
      </c>
      <c r="BV1145" s="41" t="str">
        <f>IF(AE1145&lt;&gt;"","Landowner: "&amp;AE1145&amp;".","")</f>
        <v/>
      </c>
      <c r="BW1145" s="41" t="str">
        <f>IF(AF1145&lt;&gt;"","Element Occurrence ID: "&amp;AF1145&amp;".","")</f>
        <v/>
      </c>
      <c r="BX1145" s="41" t="str">
        <f t="shared" si="189"/>
        <v/>
      </c>
      <c r="BY1145" t="str">
        <f t="shared" si="190"/>
        <v/>
      </c>
      <c r="BZ1145" s="41" t="str">
        <f t="shared" si="191"/>
        <v/>
      </c>
      <c r="CA1145" t="str">
        <f t="shared" si="192"/>
        <v/>
      </c>
      <c r="CB1145" s="41" t="str">
        <f>IF(AU1145&lt;&gt;"","Area immediately surrounding specimen: "&amp;AU1145&amp;".","")</f>
        <v/>
      </c>
      <c r="CC1145" s="41" t="str">
        <f>IF(T1145&lt;&gt;"","Habit: "&amp;T1145&amp;".","")</f>
        <v/>
      </c>
      <c r="CD1145" s="41" t="str">
        <f>IF(U1145&lt;&gt;"","Life history habit: "&amp;U1145&amp;".","")</f>
        <v/>
      </c>
      <c r="CE1145" s="41" t="str">
        <f>IF(V1145&lt;&gt;"","Graminoid habit: "&amp;V1145&amp;".","")</f>
        <v/>
      </c>
      <c r="CF1145" s="41" t="str">
        <f>IF(W1145&lt;&gt;"","Flower color: "&amp;W1145&amp;".","")</f>
        <v/>
      </c>
      <c r="CG1145" s="41" t="str">
        <f>IF(X1145&lt;&gt;"","Height in centimeters: "&amp;X1145&amp;".","")</f>
        <v/>
      </c>
      <c r="CH1145" s="41" t="str">
        <f>IF(Y1145&lt;&gt;"",Y1145&amp;".","")</f>
        <v/>
      </c>
      <c r="CI1145" s="41" t="str">
        <f t="shared" si="193"/>
        <v/>
      </c>
      <c r="CJ1145" t="str">
        <f t="shared" si="194"/>
        <v/>
      </c>
      <c r="CK1145" s="41" t="str">
        <f>IF(T1145&lt;&gt;"","''habit'':"&amp;"''"&amp;T1145&amp;"'',","")</f>
        <v/>
      </c>
      <c r="CL1145" s="41" t="str">
        <f>IF(U1145&lt;&gt;"","''life cycle habit'':"&amp;"''"&amp;U1145&amp;"'',","")</f>
        <v/>
      </c>
      <c r="CM1145" s="41" t="str">
        <f>IF(V1145&lt;&gt;"","''graminoidHabit'':"&amp;"''"&amp;V1145&amp;"'',","")</f>
        <v/>
      </c>
      <c r="CN1145" s="41" t="str">
        <f>IF(W1145&lt;&gt;"","''flower color'':"&amp;"''"&amp;W1145&amp;"'',","")</f>
        <v/>
      </c>
      <c r="CO1145" s="41" t="str">
        <f>IF(X1145&lt;&gt;"","''heightInCentimeters'':"&amp;X1145&amp;",","")</f>
        <v/>
      </c>
      <c r="CP1145" s="41" t="str">
        <f>IF(Y1145&lt;&gt;"",Y1145,"")</f>
        <v/>
      </c>
      <c r="CQ1145" s="41" t="str">
        <f t="shared" si="195"/>
        <v/>
      </c>
      <c r="CR1145" s="42" t="str">
        <f t="shared" si="196"/>
        <v/>
      </c>
      <c r="CS1145" t="str">
        <f t="shared" si="197"/>
        <v/>
      </c>
      <c r="CT1145" t="str">
        <f>IF(L1145="Y","tissue","")</f>
        <v/>
      </c>
      <c r="CU1145" t="str">
        <f>IF(L1145="Y","in collection","")</f>
        <v/>
      </c>
      <c r="CV1145" t="str">
        <f>IF(L1145="Y","dessicated","")</f>
        <v/>
      </c>
    </row>
    <row r="1146" spans="1:100" ht="16.5" x14ac:dyDescent="0.3">
      <c r="A1146" s="7"/>
      <c r="B1146" s="19"/>
      <c r="C1146" s="19"/>
      <c r="D1146" s="19"/>
      <c r="E1146" s="19"/>
      <c r="F1146" s="19"/>
      <c r="G1146" s="10"/>
      <c r="H1146" s="14"/>
      <c r="I1146" s="19"/>
      <c r="J1146" s="19"/>
      <c r="K1146" s="10"/>
      <c r="L1146" s="19"/>
      <c r="M1146" s="19"/>
      <c r="N1146" s="19"/>
      <c r="O1146" s="19"/>
      <c r="P1146" s="19"/>
      <c r="Q1146" s="24"/>
      <c r="R1146" s="14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29"/>
      <c r="AL1146" s="29"/>
      <c r="AM1146" s="7"/>
      <c r="AN1146" s="7"/>
      <c r="AO1146" s="7"/>
      <c r="AP1146" s="19"/>
      <c r="AQ1146" s="19"/>
      <c r="AR1146" s="19"/>
      <c r="AS1146" s="14"/>
      <c r="AT1146" s="19"/>
      <c r="AU1146" s="19"/>
      <c r="AV1146" s="19"/>
      <c r="AW1146" s="14"/>
      <c r="AX1146" s="19"/>
      <c r="AY1146" s="19"/>
      <c r="AZ1146" s="19"/>
      <c r="BA1146" s="19"/>
      <c r="BB1146" s="19"/>
      <c r="BC1146" s="19"/>
      <c r="BD1146" s="19"/>
      <c r="BE1146" s="19"/>
      <c r="BF1146" s="14"/>
      <c r="BG1146" s="35" t="str">
        <f>IF(BB1146&lt;&gt;"","&lt;a href='https://www.inaturalist.org/observations/"&amp;BB1146&amp;" 'target='_blank' style='color: blue'&gt;iNaturalist Record: "&amp;BB1146&amp;"&lt;/a&gt; ","")</f>
        <v/>
      </c>
      <c r="BH1146" s="36" t="str">
        <f>IF(AT1146&lt;&gt;"",AT1146&amp;". ","")</f>
        <v/>
      </c>
      <c r="BI1146" s="36" t="str">
        <f>IF(AV1146&lt;&gt;"","Land use/disturbance history: "&amp;AV1146&amp;". ","")</f>
        <v/>
      </c>
      <c r="BJ1146" s="36" t="str">
        <f>IF(AW1146&lt;&gt;"","Slope in degrees: "&amp;AW1146&amp;". ","")</f>
        <v/>
      </c>
      <c r="BK1146" s="36" t="str">
        <f>IF(AX1146&lt;&gt;"","Slope aspect: "&amp;AX1146&amp;". ","")</f>
        <v/>
      </c>
      <c r="BL1146" s="36" t="str">
        <f>IF(AY1146&lt;&gt;"","Soil description: "&amp;AY1146&amp;". ","")</f>
        <v/>
      </c>
      <c r="BM1146" s="36" t="str">
        <f>IF(BA1146&lt;&gt;"","Terrain: "&amp;BA1146&amp;". ","")</f>
        <v/>
      </c>
      <c r="BN1146" s="36" t="str">
        <f t="shared" si="187"/>
        <v/>
      </c>
      <c r="BO1146" t="str">
        <f t="shared" si="188"/>
        <v/>
      </c>
      <c r="BP1146" t="str">
        <f>IF(BD1146&lt;&gt;"","Permit: "&amp;BD1146,"")</f>
        <v/>
      </c>
      <c r="BQ1146" s="41" t="str">
        <f>IF(AA1146="Abundant","Estimated frequency within viewshed: Abundant (&gt;500).",IF(AA1146="Common","Estimated frequency within viewshed: Common (101-500).",IF(AA1146="Frequent","Estimated frequency within viewshed: Frequent (11-100).",IF(AA1146="Occasional","Estimated frequency within viewshed: Occasional (6-10).",IF(AA1146="Rare","Estimated frequency within viewshed: Rare (1-5).","")))))</f>
        <v/>
      </c>
      <c r="BR1146" s="41" t="str">
        <f>IF(B1146&lt;&gt;"",B1146&amp;". ","")</f>
        <v/>
      </c>
      <c r="BS1146" s="41" t="str">
        <f>IF(M1146="Same individual","Tissue sample collected.",IF(M1146="Same population","Tissue sample collected from another individual in the same population.",""))</f>
        <v/>
      </c>
      <c r="BT1146" s="41" t="str">
        <f>IF(R1146&lt;&gt;"","Seed sample collected from "&amp;R1146&amp;" plants within the same population.","")</f>
        <v/>
      </c>
      <c r="BU1146" s="41" t="str">
        <f>IF(AB1146&lt;&gt;"",AB1146&amp;". ","")</f>
        <v/>
      </c>
      <c r="BV1146" s="41" t="str">
        <f>IF(AE1146&lt;&gt;"","Landowner: "&amp;AE1146&amp;".","")</f>
        <v/>
      </c>
      <c r="BW1146" s="41" t="str">
        <f>IF(AF1146&lt;&gt;"","Element Occurrence ID: "&amp;AF1146&amp;".","")</f>
        <v/>
      </c>
      <c r="BX1146" s="41" t="str">
        <f t="shared" si="189"/>
        <v/>
      </c>
      <c r="BY1146" t="str">
        <f t="shared" si="190"/>
        <v/>
      </c>
      <c r="BZ1146" s="41" t="str">
        <f t="shared" si="191"/>
        <v/>
      </c>
      <c r="CA1146" t="str">
        <f t="shared" si="192"/>
        <v/>
      </c>
      <c r="CB1146" s="41" t="str">
        <f>IF(AU1146&lt;&gt;"","Area immediately surrounding specimen: "&amp;AU1146&amp;".","")</f>
        <v/>
      </c>
      <c r="CC1146" s="41" t="str">
        <f>IF(T1146&lt;&gt;"","Habit: "&amp;T1146&amp;".","")</f>
        <v/>
      </c>
      <c r="CD1146" s="41" t="str">
        <f>IF(U1146&lt;&gt;"","Life history habit: "&amp;U1146&amp;".","")</f>
        <v/>
      </c>
      <c r="CE1146" s="41" t="str">
        <f>IF(V1146&lt;&gt;"","Graminoid habit: "&amp;V1146&amp;".","")</f>
        <v/>
      </c>
      <c r="CF1146" s="41" t="str">
        <f>IF(W1146&lt;&gt;"","Flower color: "&amp;W1146&amp;".","")</f>
        <v/>
      </c>
      <c r="CG1146" s="41" t="str">
        <f>IF(X1146&lt;&gt;"","Height in centimeters: "&amp;X1146&amp;".","")</f>
        <v/>
      </c>
      <c r="CH1146" s="41" t="str">
        <f>IF(Y1146&lt;&gt;"",Y1146&amp;".","")</f>
        <v/>
      </c>
      <c r="CI1146" s="41" t="str">
        <f t="shared" si="193"/>
        <v/>
      </c>
      <c r="CJ1146" t="str">
        <f t="shared" si="194"/>
        <v/>
      </c>
      <c r="CK1146" s="41" t="str">
        <f>IF(T1146&lt;&gt;"","''habit'':"&amp;"''"&amp;T1146&amp;"'',","")</f>
        <v/>
      </c>
      <c r="CL1146" s="41" t="str">
        <f>IF(U1146&lt;&gt;"","''life cycle habit'':"&amp;"''"&amp;U1146&amp;"'',","")</f>
        <v/>
      </c>
      <c r="CM1146" s="41" t="str">
        <f>IF(V1146&lt;&gt;"","''graminoidHabit'':"&amp;"''"&amp;V1146&amp;"'',","")</f>
        <v/>
      </c>
      <c r="CN1146" s="41" t="str">
        <f>IF(W1146&lt;&gt;"","''flower color'':"&amp;"''"&amp;W1146&amp;"'',","")</f>
        <v/>
      </c>
      <c r="CO1146" s="41" t="str">
        <f>IF(X1146&lt;&gt;"","''heightInCentimeters'':"&amp;X1146&amp;",","")</f>
        <v/>
      </c>
      <c r="CP1146" s="41" t="str">
        <f>IF(Y1146&lt;&gt;"",Y1146,"")</f>
        <v/>
      </c>
      <c r="CQ1146" s="41" t="str">
        <f t="shared" si="195"/>
        <v/>
      </c>
      <c r="CR1146" s="42" t="str">
        <f t="shared" si="196"/>
        <v/>
      </c>
      <c r="CS1146" t="str">
        <f t="shared" si="197"/>
        <v/>
      </c>
      <c r="CT1146" t="str">
        <f>IF(L1146="Y","tissue","")</f>
        <v/>
      </c>
      <c r="CU1146" t="str">
        <f>IF(L1146="Y","in collection","")</f>
        <v/>
      </c>
      <c r="CV1146" t="str">
        <f>IF(L1146="Y","dessicated","")</f>
        <v/>
      </c>
    </row>
    <row r="1147" spans="1:100" ht="16.5" x14ac:dyDescent="0.3">
      <c r="A1147" s="7"/>
      <c r="B1147" s="19"/>
      <c r="C1147" s="19"/>
      <c r="D1147" s="19"/>
      <c r="E1147" s="19"/>
      <c r="F1147" s="19"/>
      <c r="G1147" s="10"/>
      <c r="H1147" s="14"/>
      <c r="I1147" s="19"/>
      <c r="J1147" s="19"/>
      <c r="K1147" s="10"/>
      <c r="L1147" s="19"/>
      <c r="M1147" s="19"/>
      <c r="N1147" s="19"/>
      <c r="O1147" s="19"/>
      <c r="P1147" s="19"/>
      <c r="Q1147" s="24"/>
      <c r="R1147" s="14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29"/>
      <c r="AL1147" s="29"/>
      <c r="AM1147" s="7"/>
      <c r="AN1147" s="7"/>
      <c r="AO1147" s="7"/>
      <c r="AP1147" s="19"/>
      <c r="AQ1147" s="19"/>
      <c r="AR1147" s="19"/>
      <c r="AS1147" s="14"/>
      <c r="AT1147" s="19"/>
      <c r="AU1147" s="19"/>
      <c r="AV1147" s="19"/>
      <c r="AW1147" s="14"/>
      <c r="AX1147" s="19"/>
      <c r="AY1147" s="19"/>
      <c r="AZ1147" s="19"/>
      <c r="BA1147" s="19"/>
      <c r="BB1147" s="19"/>
      <c r="BC1147" s="19"/>
      <c r="BD1147" s="19"/>
      <c r="BE1147" s="19"/>
      <c r="BF1147" s="14"/>
      <c r="BG1147" s="35" t="str">
        <f>IF(BB1147&lt;&gt;"","&lt;a href='https://www.inaturalist.org/observations/"&amp;BB1147&amp;" 'target='_blank' style='color: blue'&gt;iNaturalist Record: "&amp;BB1147&amp;"&lt;/a&gt; ","")</f>
        <v/>
      </c>
      <c r="BH1147" s="36" t="str">
        <f>IF(AT1147&lt;&gt;"",AT1147&amp;". ","")</f>
        <v/>
      </c>
      <c r="BI1147" s="36" t="str">
        <f>IF(AV1147&lt;&gt;"","Land use/disturbance history: "&amp;AV1147&amp;". ","")</f>
        <v/>
      </c>
      <c r="BJ1147" s="36" t="str">
        <f>IF(AW1147&lt;&gt;"","Slope in degrees: "&amp;AW1147&amp;". ","")</f>
        <v/>
      </c>
      <c r="BK1147" s="36" t="str">
        <f>IF(AX1147&lt;&gt;"","Slope aspect: "&amp;AX1147&amp;". ","")</f>
        <v/>
      </c>
      <c r="BL1147" s="36" t="str">
        <f>IF(AY1147&lt;&gt;"","Soil description: "&amp;AY1147&amp;". ","")</f>
        <v/>
      </c>
      <c r="BM1147" s="36" t="str">
        <f>IF(BA1147&lt;&gt;"","Terrain: "&amp;BA1147&amp;". ","")</f>
        <v/>
      </c>
      <c r="BN1147" s="36" t="str">
        <f t="shared" si="187"/>
        <v/>
      </c>
      <c r="BO1147" t="str">
        <f t="shared" si="188"/>
        <v/>
      </c>
      <c r="BP1147" t="str">
        <f>IF(BD1147&lt;&gt;"","Permit: "&amp;BD1147,"")</f>
        <v/>
      </c>
      <c r="BQ1147" s="41" t="str">
        <f>IF(AA1147="Abundant","Estimated frequency within viewshed: Abundant (&gt;500).",IF(AA1147="Common","Estimated frequency within viewshed: Common (101-500).",IF(AA1147="Frequent","Estimated frequency within viewshed: Frequent (11-100).",IF(AA1147="Occasional","Estimated frequency within viewshed: Occasional (6-10).",IF(AA1147="Rare","Estimated frequency within viewshed: Rare (1-5).","")))))</f>
        <v/>
      </c>
      <c r="BR1147" s="41" t="str">
        <f>IF(B1147&lt;&gt;"",B1147&amp;". ","")</f>
        <v/>
      </c>
      <c r="BS1147" s="41" t="str">
        <f>IF(M1147="Same individual","Tissue sample collected.",IF(M1147="Same population","Tissue sample collected from another individual in the same population.",""))</f>
        <v/>
      </c>
      <c r="BT1147" s="41" t="str">
        <f>IF(R1147&lt;&gt;"","Seed sample collected from "&amp;R1147&amp;" plants within the same population.","")</f>
        <v/>
      </c>
      <c r="BU1147" s="41" t="str">
        <f>IF(AB1147&lt;&gt;"",AB1147&amp;". ","")</f>
        <v/>
      </c>
      <c r="BV1147" s="41" t="str">
        <f>IF(AE1147&lt;&gt;"","Landowner: "&amp;AE1147&amp;".","")</f>
        <v/>
      </c>
      <c r="BW1147" s="41" t="str">
        <f>IF(AF1147&lt;&gt;"","Element Occurrence ID: "&amp;AF1147&amp;".","")</f>
        <v/>
      </c>
      <c r="BX1147" s="41" t="str">
        <f t="shared" si="189"/>
        <v/>
      </c>
      <c r="BY1147" t="str">
        <f t="shared" si="190"/>
        <v/>
      </c>
      <c r="BZ1147" s="41" t="str">
        <f t="shared" si="191"/>
        <v/>
      </c>
      <c r="CA1147" t="str">
        <f t="shared" si="192"/>
        <v/>
      </c>
      <c r="CB1147" s="41" t="str">
        <f>IF(AU1147&lt;&gt;"","Area immediately surrounding specimen: "&amp;AU1147&amp;".","")</f>
        <v/>
      </c>
      <c r="CC1147" s="41" t="str">
        <f>IF(T1147&lt;&gt;"","Habit: "&amp;T1147&amp;".","")</f>
        <v/>
      </c>
      <c r="CD1147" s="41" t="str">
        <f>IF(U1147&lt;&gt;"","Life history habit: "&amp;U1147&amp;".","")</f>
        <v/>
      </c>
      <c r="CE1147" s="41" t="str">
        <f>IF(V1147&lt;&gt;"","Graminoid habit: "&amp;V1147&amp;".","")</f>
        <v/>
      </c>
      <c r="CF1147" s="41" t="str">
        <f>IF(W1147&lt;&gt;"","Flower color: "&amp;W1147&amp;".","")</f>
        <v/>
      </c>
      <c r="CG1147" s="41" t="str">
        <f>IF(X1147&lt;&gt;"","Height in centimeters: "&amp;X1147&amp;".","")</f>
        <v/>
      </c>
      <c r="CH1147" s="41" t="str">
        <f>IF(Y1147&lt;&gt;"",Y1147&amp;".","")</f>
        <v/>
      </c>
      <c r="CI1147" s="41" t="str">
        <f t="shared" si="193"/>
        <v/>
      </c>
      <c r="CJ1147" t="str">
        <f t="shared" si="194"/>
        <v/>
      </c>
      <c r="CK1147" s="41" t="str">
        <f>IF(T1147&lt;&gt;"","''habit'':"&amp;"''"&amp;T1147&amp;"'',","")</f>
        <v/>
      </c>
      <c r="CL1147" s="41" t="str">
        <f>IF(U1147&lt;&gt;"","''life cycle habit'':"&amp;"''"&amp;U1147&amp;"'',","")</f>
        <v/>
      </c>
      <c r="CM1147" s="41" t="str">
        <f>IF(V1147&lt;&gt;"","''graminoidHabit'':"&amp;"''"&amp;V1147&amp;"'',","")</f>
        <v/>
      </c>
      <c r="CN1147" s="41" t="str">
        <f>IF(W1147&lt;&gt;"","''flower color'':"&amp;"''"&amp;W1147&amp;"'',","")</f>
        <v/>
      </c>
      <c r="CO1147" s="41" t="str">
        <f>IF(X1147&lt;&gt;"","''heightInCentimeters'':"&amp;X1147&amp;",","")</f>
        <v/>
      </c>
      <c r="CP1147" s="41" t="str">
        <f>IF(Y1147&lt;&gt;"",Y1147,"")</f>
        <v/>
      </c>
      <c r="CQ1147" s="41" t="str">
        <f t="shared" si="195"/>
        <v/>
      </c>
      <c r="CR1147" s="42" t="str">
        <f t="shared" si="196"/>
        <v/>
      </c>
      <c r="CS1147" t="str">
        <f t="shared" si="197"/>
        <v/>
      </c>
      <c r="CT1147" t="str">
        <f>IF(L1147="Y","tissue","")</f>
        <v/>
      </c>
      <c r="CU1147" t="str">
        <f>IF(L1147="Y","in collection","")</f>
        <v/>
      </c>
      <c r="CV1147" t="str">
        <f>IF(L1147="Y","dessicated","")</f>
        <v/>
      </c>
    </row>
    <row r="1148" spans="1:100" ht="16.5" x14ac:dyDescent="0.3">
      <c r="A1148" s="7"/>
      <c r="B1148" s="19"/>
      <c r="C1148" s="19"/>
      <c r="D1148" s="19"/>
      <c r="E1148" s="19"/>
      <c r="F1148" s="19"/>
      <c r="G1148" s="10"/>
      <c r="H1148" s="14"/>
      <c r="I1148" s="19"/>
      <c r="J1148" s="19"/>
      <c r="K1148" s="10"/>
      <c r="L1148" s="19"/>
      <c r="M1148" s="19"/>
      <c r="N1148" s="19"/>
      <c r="O1148" s="19"/>
      <c r="P1148" s="19"/>
      <c r="Q1148" s="24"/>
      <c r="R1148" s="14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  <c r="AK1148" s="29"/>
      <c r="AL1148" s="29"/>
      <c r="AM1148" s="7"/>
      <c r="AN1148" s="7"/>
      <c r="AO1148" s="7"/>
      <c r="AP1148" s="19"/>
      <c r="AQ1148" s="19"/>
      <c r="AR1148" s="19"/>
      <c r="AS1148" s="14"/>
      <c r="AT1148" s="19"/>
      <c r="AU1148" s="19"/>
      <c r="AV1148" s="19"/>
      <c r="AW1148" s="14"/>
      <c r="AX1148" s="19"/>
      <c r="AY1148" s="19"/>
      <c r="AZ1148" s="19"/>
      <c r="BA1148" s="19"/>
      <c r="BB1148" s="19"/>
      <c r="BC1148" s="19"/>
      <c r="BD1148" s="19"/>
      <c r="BE1148" s="19"/>
      <c r="BF1148" s="14"/>
      <c r="BG1148" s="35" t="str">
        <f>IF(BB1148&lt;&gt;"","&lt;a href='https://www.inaturalist.org/observations/"&amp;BB1148&amp;" 'target='_blank' style='color: blue'&gt;iNaturalist Record: "&amp;BB1148&amp;"&lt;/a&gt; ","")</f>
        <v/>
      </c>
      <c r="BH1148" s="36" t="str">
        <f>IF(AT1148&lt;&gt;"",AT1148&amp;". ","")</f>
        <v/>
      </c>
      <c r="BI1148" s="36" t="str">
        <f>IF(AV1148&lt;&gt;"","Land use/disturbance history: "&amp;AV1148&amp;". ","")</f>
        <v/>
      </c>
      <c r="BJ1148" s="36" t="str">
        <f>IF(AW1148&lt;&gt;"","Slope in degrees: "&amp;AW1148&amp;". ","")</f>
        <v/>
      </c>
      <c r="BK1148" s="36" t="str">
        <f>IF(AX1148&lt;&gt;"","Slope aspect: "&amp;AX1148&amp;". ","")</f>
        <v/>
      </c>
      <c r="BL1148" s="36" t="str">
        <f>IF(AY1148&lt;&gt;"","Soil description: "&amp;AY1148&amp;". ","")</f>
        <v/>
      </c>
      <c r="BM1148" s="36" t="str">
        <f>IF(BA1148&lt;&gt;"","Terrain: "&amp;BA1148&amp;". ","")</f>
        <v/>
      </c>
      <c r="BN1148" s="36" t="str">
        <f t="shared" si="187"/>
        <v/>
      </c>
      <c r="BO1148" t="str">
        <f t="shared" si="188"/>
        <v/>
      </c>
      <c r="BP1148" t="str">
        <f>IF(BD1148&lt;&gt;"","Permit: "&amp;BD1148,"")</f>
        <v/>
      </c>
      <c r="BQ1148" s="41" t="str">
        <f>IF(AA1148="Abundant","Estimated frequency within viewshed: Abundant (&gt;500).",IF(AA1148="Common","Estimated frequency within viewshed: Common (101-500).",IF(AA1148="Frequent","Estimated frequency within viewshed: Frequent (11-100).",IF(AA1148="Occasional","Estimated frequency within viewshed: Occasional (6-10).",IF(AA1148="Rare","Estimated frequency within viewshed: Rare (1-5).","")))))</f>
        <v/>
      </c>
      <c r="BR1148" s="41" t="str">
        <f>IF(B1148&lt;&gt;"",B1148&amp;". ","")</f>
        <v/>
      </c>
      <c r="BS1148" s="41" t="str">
        <f>IF(M1148="Same individual","Tissue sample collected.",IF(M1148="Same population","Tissue sample collected from another individual in the same population.",""))</f>
        <v/>
      </c>
      <c r="BT1148" s="41" t="str">
        <f>IF(R1148&lt;&gt;"","Seed sample collected from "&amp;R1148&amp;" plants within the same population.","")</f>
        <v/>
      </c>
      <c r="BU1148" s="41" t="str">
        <f>IF(AB1148&lt;&gt;"",AB1148&amp;". ","")</f>
        <v/>
      </c>
      <c r="BV1148" s="41" t="str">
        <f>IF(AE1148&lt;&gt;"","Landowner: "&amp;AE1148&amp;".","")</f>
        <v/>
      </c>
      <c r="BW1148" s="41" t="str">
        <f>IF(AF1148&lt;&gt;"","Element Occurrence ID: "&amp;AF1148&amp;".","")</f>
        <v/>
      </c>
      <c r="BX1148" s="41" t="str">
        <f t="shared" si="189"/>
        <v/>
      </c>
      <c r="BY1148" t="str">
        <f t="shared" si="190"/>
        <v/>
      </c>
      <c r="BZ1148" s="41" t="str">
        <f t="shared" si="191"/>
        <v/>
      </c>
      <c r="CA1148" t="str">
        <f t="shared" si="192"/>
        <v/>
      </c>
      <c r="CB1148" s="41" t="str">
        <f>IF(AU1148&lt;&gt;"","Area immediately surrounding specimen: "&amp;AU1148&amp;".","")</f>
        <v/>
      </c>
      <c r="CC1148" s="41" t="str">
        <f>IF(T1148&lt;&gt;"","Habit: "&amp;T1148&amp;".","")</f>
        <v/>
      </c>
      <c r="CD1148" s="41" t="str">
        <f>IF(U1148&lt;&gt;"","Life history habit: "&amp;U1148&amp;".","")</f>
        <v/>
      </c>
      <c r="CE1148" s="41" t="str">
        <f>IF(V1148&lt;&gt;"","Graminoid habit: "&amp;V1148&amp;".","")</f>
        <v/>
      </c>
      <c r="CF1148" s="41" t="str">
        <f>IF(W1148&lt;&gt;"","Flower color: "&amp;W1148&amp;".","")</f>
        <v/>
      </c>
      <c r="CG1148" s="41" t="str">
        <f>IF(X1148&lt;&gt;"","Height in centimeters: "&amp;X1148&amp;".","")</f>
        <v/>
      </c>
      <c r="CH1148" s="41" t="str">
        <f>IF(Y1148&lt;&gt;"",Y1148&amp;".","")</f>
        <v/>
      </c>
      <c r="CI1148" s="41" t="str">
        <f t="shared" si="193"/>
        <v/>
      </c>
      <c r="CJ1148" t="str">
        <f t="shared" si="194"/>
        <v/>
      </c>
      <c r="CK1148" s="41" t="str">
        <f>IF(T1148&lt;&gt;"","''habit'':"&amp;"''"&amp;T1148&amp;"'',","")</f>
        <v/>
      </c>
      <c r="CL1148" s="41" t="str">
        <f>IF(U1148&lt;&gt;"","''life cycle habit'':"&amp;"''"&amp;U1148&amp;"'',","")</f>
        <v/>
      </c>
      <c r="CM1148" s="41" t="str">
        <f>IF(V1148&lt;&gt;"","''graminoidHabit'':"&amp;"''"&amp;V1148&amp;"'',","")</f>
        <v/>
      </c>
      <c r="CN1148" s="41" t="str">
        <f>IF(W1148&lt;&gt;"","''flower color'':"&amp;"''"&amp;W1148&amp;"'',","")</f>
        <v/>
      </c>
      <c r="CO1148" s="41" t="str">
        <f>IF(X1148&lt;&gt;"","''heightInCentimeters'':"&amp;X1148&amp;",","")</f>
        <v/>
      </c>
      <c r="CP1148" s="41" t="str">
        <f>IF(Y1148&lt;&gt;"",Y1148,"")</f>
        <v/>
      </c>
      <c r="CQ1148" s="41" t="str">
        <f t="shared" si="195"/>
        <v/>
      </c>
      <c r="CR1148" s="42" t="str">
        <f t="shared" si="196"/>
        <v/>
      </c>
      <c r="CS1148" t="str">
        <f t="shared" si="197"/>
        <v/>
      </c>
      <c r="CT1148" t="str">
        <f>IF(L1148="Y","tissue","")</f>
        <v/>
      </c>
      <c r="CU1148" t="str">
        <f>IF(L1148="Y","in collection","")</f>
        <v/>
      </c>
      <c r="CV1148" t="str">
        <f>IF(L1148="Y","dessicated","")</f>
        <v/>
      </c>
    </row>
    <row r="1149" spans="1:100" ht="16.5" x14ac:dyDescent="0.3">
      <c r="A1149" s="7"/>
      <c r="B1149" s="19"/>
      <c r="C1149" s="19"/>
      <c r="D1149" s="19"/>
      <c r="E1149" s="19"/>
      <c r="F1149" s="19"/>
      <c r="G1149" s="10"/>
      <c r="H1149" s="14"/>
      <c r="I1149" s="19"/>
      <c r="J1149" s="19"/>
      <c r="K1149" s="10"/>
      <c r="L1149" s="19"/>
      <c r="M1149" s="19"/>
      <c r="N1149" s="19"/>
      <c r="O1149" s="19"/>
      <c r="P1149" s="19"/>
      <c r="Q1149" s="24"/>
      <c r="R1149" s="14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  <c r="AK1149" s="29"/>
      <c r="AL1149" s="29"/>
      <c r="AM1149" s="7"/>
      <c r="AN1149" s="7"/>
      <c r="AO1149" s="7"/>
      <c r="AP1149" s="19"/>
      <c r="AQ1149" s="19"/>
      <c r="AR1149" s="19"/>
      <c r="AS1149" s="14"/>
      <c r="AT1149" s="19"/>
      <c r="AU1149" s="19"/>
      <c r="AV1149" s="19"/>
      <c r="AW1149" s="14"/>
      <c r="AX1149" s="19"/>
      <c r="AY1149" s="19"/>
      <c r="AZ1149" s="19"/>
      <c r="BA1149" s="19"/>
      <c r="BB1149" s="19"/>
      <c r="BC1149" s="19"/>
      <c r="BD1149" s="19"/>
      <c r="BE1149" s="19"/>
      <c r="BF1149" s="14"/>
      <c r="BG1149" s="35" t="str">
        <f>IF(BB1149&lt;&gt;"","&lt;a href='https://www.inaturalist.org/observations/"&amp;BB1149&amp;" 'target='_blank' style='color: blue'&gt;iNaturalist Record: "&amp;BB1149&amp;"&lt;/a&gt; ","")</f>
        <v/>
      </c>
      <c r="BH1149" s="36" t="str">
        <f>IF(AT1149&lt;&gt;"",AT1149&amp;". ","")</f>
        <v/>
      </c>
      <c r="BI1149" s="36" t="str">
        <f>IF(AV1149&lt;&gt;"","Land use/disturbance history: "&amp;AV1149&amp;". ","")</f>
        <v/>
      </c>
      <c r="BJ1149" s="36" t="str">
        <f>IF(AW1149&lt;&gt;"","Slope in degrees: "&amp;AW1149&amp;". ","")</f>
        <v/>
      </c>
      <c r="BK1149" s="36" t="str">
        <f>IF(AX1149&lt;&gt;"","Slope aspect: "&amp;AX1149&amp;". ","")</f>
        <v/>
      </c>
      <c r="BL1149" s="36" t="str">
        <f>IF(AY1149&lt;&gt;"","Soil description: "&amp;AY1149&amp;". ","")</f>
        <v/>
      </c>
      <c r="BM1149" s="36" t="str">
        <f>IF(BA1149&lt;&gt;"","Terrain: "&amp;BA1149&amp;". ","")</f>
        <v/>
      </c>
      <c r="BN1149" s="36" t="str">
        <f t="shared" si="187"/>
        <v/>
      </c>
      <c r="BO1149" t="str">
        <f t="shared" si="188"/>
        <v/>
      </c>
      <c r="BP1149" t="str">
        <f>IF(BD1149&lt;&gt;"","Permit: "&amp;BD1149,"")</f>
        <v/>
      </c>
      <c r="BQ1149" s="41" t="str">
        <f>IF(AA1149="Abundant","Estimated frequency within viewshed: Abundant (&gt;500).",IF(AA1149="Common","Estimated frequency within viewshed: Common (101-500).",IF(AA1149="Frequent","Estimated frequency within viewshed: Frequent (11-100).",IF(AA1149="Occasional","Estimated frequency within viewshed: Occasional (6-10).",IF(AA1149="Rare","Estimated frequency within viewshed: Rare (1-5).","")))))</f>
        <v/>
      </c>
      <c r="BR1149" s="41" t="str">
        <f>IF(B1149&lt;&gt;"",B1149&amp;". ","")</f>
        <v/>
      </c>
      <c r="BS1149" s="41" t="str">
        <f>IF(M1149="Same individual","Tissue sample collected.",IF(M1149="Same population","Tissue sample collected from another individual in the same population.",""))</f>
        <v/>
      </c>
      <c r="BT1149" s="41" t="str">
        <f>IF(R1149&lt;&gt;"","Seed sample collected from "&amp;R1149&amp;" plants within the same population.","")</f>
        <v/>
      </c>
      <c r="BU1149" s="41" t="str">
        <f>IF(AB1149&lt;&gt;"",AB1149&amp;". ","")</f>
        <v/>
      </c>
      <c r="BV1149" s="41" t="str">
        <f>IF(AE1149&lt;&gt;"","Landowner: "&amp;AE1149&amp;".","")</f>
        <v/>
      </c>
      <c r="BW1149" s="41" t="str">
        <f>IF(AF1149&lt;&gt;"","Element Occurrence ID: "&amp;AF1149&amp;".","")</f>
        <v/>
      </c>
      <c r="BX1149" s="41" t="str">
        <f t="shared" si="189"/>
        <v/>
      </c>
      <c r="BY1149" t="str">
        <f t="shared" si="190"/>
        <v/>
      </c>
      <c r="BZ1149" s="41" t="str">
        <f t="shared" si="191"/>
        <v/>
      </c>
      <c r="CA1149" t="str">
        <f t="shared" si="192"/>
        <v/>
      </c>
      <c r="CB1149" s="41" t="str">
        <f>IF(AU1149&lt;&gt;"","Area immediately surrounding specimen: "&amp;AU1149&amp;".","")</f>
        <v/>
      </c>
      <c r="CC1149" s="41" t="str">
        <f>IF(T1149&lt;&gt;"","Habit: "&amp;T1149&amp;".","")</f>
        <v/>
      </c>
      <c r="CD1149" s="41" t="str">
        <f>IF(U1149&lt;&gt;"","Life history habit: "&amp;U1149&amp;".","")</f>
        <v/>
      </c>
      <c r="CE1149" s="41" t="str">
        <f>IF(V1149&lt;&gt;"","Graminoid habit: "&amp;V1149&amp;".","")</f>
        <v/>
      </c>
      <c r="CF1149" s="41" t="str">
        <f>IF(W1149&lt;&gt;"","Flower color: "&amp;W1149&amp;".","")</f>
        <v/>
      </c>
      <c r="CG1149" s="41" t="str">
        <f>IF(X1149&lt;&gt;"","Height in centimeters: "&amp;X1149&amp;".","")</f>
        <v/>
      </c>
      <c r="CH1149" s="41" t="str">
        <f>IF(Y1149&lt;&gt;"",Y1149&amp;".","")</f>
        <v/>
      </c>
      <c r="CI1149" s="41" t="str">
        <f t="shared" si="193"/>
        <v/>
      </c>
      <c r="CJ1149" t="str">
        <f t="shared" si="194"/>
        <v/>
      </c>
      <c r="CK1149" s="41" t="str">
        <f>IF(T1149&lt;&gt;"","''habit'':"&amp;"''"&amp;T1149&amp;"'',","")</f>
        <v/>
      </c>
      <c r="CL1149" s="41" t="str">
        <f>IF(U1149&lt;&gt;"","''life cycle habit'':"&amp;"''"&amp;U1149&amp;"'',","")</f>
        <v/>
      </c>
      <c r="CM1149" s="41" t="str">
        <f>IF(V1149&lt;&gt;"","''graminoidHabit'':"&amp;"''"&amp;V1149&amp;"'',","")</f>
        <v/>
      </c>
      <c r="CN1149" s="41" t="str">
        <f>IF(W1149&lt;&gt;"","''flower color'':"&amp;"''"&amp;W1149&amp;"'',","")</f>
        <v/>
      </c>
      <c r="CO1149" s="41" t="str">
        <f>IF(X1149&lt;&gt;"","''heightInCentimeters'':"&amp;X1149&amp;",","")</f>
        <v/>
      </c>
      <c r="CP1149" s="41" t="str">
        <f>IF(Y1149&lt;&gt;"",Y1149,"")</f>
        <v/>
      </c>
      <c r="CQ1149" s="41" t="str">
        <f t="shared" si="195"/>
        <v/>
      </c>
      <c r="CR1149" s="42" t="str">
        <f t="shared" si="196"/>
        <v/>
      </c>
      <c r="CS1149" t="str">
        <f t="shared" si="197"/>
        <v/>
      </c>
      <c r="CT1149" t="str">
        <f>IF(L1149="Y","tissue","")</f>
        <v/>
      </c>
      <c r="CU1149" t="str">
        <f>IF(L1149="Y","in collection","")</f>
        <v/>
      </c>
      <c r="CV1149" t="str">
        <f>IF(L1149="Y","dessicated","")</f>
        <v/>
      </c>
    </row>
    <row r="1150" spans="1:100" ht="16.5" x14ac:dyDescent="0.3">
      <c r="A1150" s="7"/>
      <c r="B1150" s="19"/>
      <c r="C1150" s="19"/>
      <c r="D1150" s="19"/>
      <c r="E1150" s="19"/>
      <c r="F1150" s="19"/>
      <c r="G1150" s="10"/>
      <c r="H1150" s="14"/>
      <c r="I1150" s="19"/>
      <c r="J1150" s="19"/>
      <c r="K1150" s="10"/>
      <c r="L1150" s="19"/>
      <c r="M1150" s="19"/>
      <c r="N1150" s="19"/>
      <c r="O1150" s="19"/>
      <c r="P1150" s="19"/>
      <c r="Q1150" s="24"/>
      <c r="R1150" s="14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19"/>
      <c r="AH1150" s="19"/>
      <c r="AI1150" s="19"/>
      <c r="AJ1150" s="19"/>
      <c r="AK1150" s="29"/>
      <c r="AL1150" s="29"/>
      <c r="AM1150" s="7"/>
      <c r="AN1150" s="7"/>
      <c r="AO1150" s="7"/>
      <c r="AP1150" s="19"/>
      <c r="AQ1150" s="19"/>
      <c r="AR1150" s="19"/>
      <c r="AS1150" s="14"/>
      <c r="AT1150" s="19"/>
      <c r="AU1150" s="19"/>
      <c r="AV1150" s="19"/>
      <c r="AW1150" s="14"/>
      <c r="AX1150" s="19"/>
      <c r="AY1150" s="19"/>
      <c r="AZ1150" s="19"/>
      <c r="BA1150" s="19"/>
      <c r="BB1150" s="19"/>
      <c r="BC1150" s="19"/>
      <c r="BD1150" s="19"/>
      <c r="BE1150" s="19"/>
      <c r="BF1150" s="14"/>
      <c r="BG1150" s="35" t="str">
        <f>IF(BB1150&lt;&gt;"","&lt;a href='https://www.inaturalist.org/observations/"&amp;BB1150&amp;" 'target='_blank' style='color: blue'&gt;iNaturalist Record: "&amp;BB1150&amp;"&lt;/a&gt; ","")</f>
        <v/>
      </c>
      <c r="BH1150" s="36" t="str">
        <f>IF(AT1150&lt;&gt;"",AT1150&amp;". ","")</f>
        <v/>
      </c>
      <c r="BI1150" s="36" t="str">
        <f>IF(AV1150&lt;&gt;"","Land use/disturbance history: "&amp;AV1150&amp;". ","")</f>
        <v/>
      </c>
      <c r="BJ1150" s="36" t="str">
        <f>IF(AW1150&lt;&gt;"","Slope in degrees: "&amp;AW1150&amp;". ","")</f>
        <v/>
      </c>
      <c r="BK1150" s="36" t="str">
        <f>IF(AX1150&lt;&gt;"","Slope aspect: "&amp;AX1150&amp;". ","")</f>
        <v/>
      </c>
      <c r="BL1150" s="36" t="str">
        <f>IF(AY1150&lt;&gt;"","Soil description: "&amp;AY1150&amp;". ","")</f>
        <v/>
      </c>
      <c r="BM1150" s="36" t="str">
        <f>IF(BA1150&lt;&gt;"","Terrain: "&amp;BA1150&amp;". ","")</f>
        <v/>
      </c>
      <c r="BN1150" s="36" t="str">
        <f t="shared" si="187"/>
        <v/>
      </c>
      <c r="BO1150" t="str">
        <f t="shared" si="188"/>
        <v/>
      </c>
      <c r="BP1150" t="str">
        <f>IF(BD1150&lt;&gt;"","Permit: "&amp;BD1150,"")</f>
        <v/>
      </c>
      <c r="BQ1150" s="41" t="str">
        <f>IF(AA1150="Abundant","Estimated frequency within viewshed: Abundant (&gt;500).",IF(AA1150="Common","Estimated frequency within viewshed: Common (101-500).",IF(AA1150="Frequent","Estimated frequency within viewshed: Frequent (11-100).",IF(AA1150="Occasional","Estimated frequency within viewshed: Occasional (6-10).",IF(AA1150="Rare","Estimated frequency within viewshed: Rare (1-5).","")))))</f>
        <v/>
      </c>
      <c r="BR1150" s="41" t="str">
        <f>IF(B1150&lt;&gt;"",B1150&amp;". ","")</f>
        <v/>
      </c>
      <c r="BS1150" s="41" t="str">
        <f>IF(M1150="Same individual","Tissue sample collected.",IF(M1150="Same population","Tissue sample collected from another individual in the same population.",""))</f>
        <v/>
      </c>
      <c r="BT1150" s="41" t="str">
        <f>IF(R1150&lt;&gt;"","Seed sample collected from "&amp;R1150&amp;" plants within the same population.","")</f>
        <v/>
      </c>
      <c r="BU1150" s="41" t="str">
        <f>IF(AB1150&lt;&gt;"",AB1150&amp;". ","")</f>
        <v/>
      </c>
      <c r="BV1150" s="41" t="str">
        <f>IF(AE1150&lt;&gt;"","Landowner: "&amp;AE1150&amp;".","")</f>
        <v/>
      </c>
      <c r="BW1150" s="41" t="str">
        <f>IF(AF1150&lt;&gt;"","Element Occurrence ID: "&amp;AF1150&amp;".","")</f>
        <v/>
      </c>
      <c r="BX1150" s="41" t="str">
        <f t="shared" si="189"/>
        <v/>
      </c>
      <c r="BY1150" t="str">
        <f t="shared" si="190"/>
        <v/>
      </c>
      <c r="BZ1150" s="41" t="str">
        <f t="shared" si="191"/>
        <v/>
      </c>
      <c r="CA1150" t="str">
        <f t="shared" si="192"/>
        <v/>
      </c>
      <c r="CB1150" s="41" t="str">
        <f>IF(AU1150&lt;&gt;"","Area immediately surrounding specimen: "&amp;AU1150&amp;".","")</f>
        <v/>
      </c>
      <c r="CC1150" s="41" t="str">
        <f>IF(T1150&lt;&gt;"","Habit: "&amp;T1150&amp;".","")</f>
        <v/>
      </c>
      <c r="CD1150" s="41" t="str">
        <f>IF(U1150&lt;&gt;"","Life history habit: "&amp;U1150&amp;".","")</f>
        <v/>
      </c>
      <c r="CE1150" s="41" t="str">
        <f>IF(V1150&lt;&gt;"","Graminoid habit: "&amp;V1150&amp;".","")</f>
        <v/>
      </c>
      <c r="CF1150" s="41" t="str">
        <f>IF(W1150&lt;&gt;"","Flower color: "&amp;W1150&amp;".","")</f>
        <v/>
      </c>
      <c r="CG1150" s="41" t="str">
        <f>IF(X1150&lt;&gt;"","Height in centimeters: "&amp;X1150&amp;".","")</f>
        <v/>
      </c>
      <c r="CH1150" s="41" t="str">
        <f>IF(Y1150&lt;&gt;"",Y1150&amp;".","")</f>
        <v/>
      </c>
      <c r="CI1150" s="41" t="str">
        <f t="shared" si="193"/>
        <v/>
      </c>
      <c r="CJ1150" t="str">
        <f t="shared" si="194"/>
        <v/>
      </c>
      <c r="CK1150" s="41" t="str">
        <f>IF(T1150&lt;&gt;"","''habit'':"&amp;"''"&amp;T1150&amp;"'',","")</f>
        <v/>
      </c>
      <c r="CL1150" s="41" t="str">
        <f>IF(U1150&lt;&gt;"","''life cycle habit'':"&amp;"''"&amp;U1150&amp;"'',","")</f>
        <v/>
      </c>
      <c r="CM1150" s="41" t="str">
        <f>IF(V1150&lt;&gt;"","''graminoidHabit'':"&amp;"''"&amp;V1150&amp;"'',","")</f>
        <v/>
      </c>
      <c r="CN1150" s="41" t="str">
        <f>IF(W1150&lt;&gt;"","''flower color'':"&amp;"''"&amp;W1150&amp;"'',","")</f>
        <v/>
      </c>
      <c r="CO1150" s="41" t="str">
        <f>IF(X1150&lt;&gt;"","''heightInCentimeters'':"&amp;X1150&amp;",","")</f>
        <v/>
      </c>
      <c r="CP1150" s="41" t="str">
        <f>IF(Y1150&lt;&gt;"",Y1150,"")</f>
        <v/>
      </c>
      <c r="CQ1150" s="41" t="str">
        <f t="shared" si="195"/>
        <v/>
      </c>
      <c r="CR1150" s="42" t="str">
        <f t="shared" si="196"/>
        <v/>
      </c>
      <c r="CS1150" t="str">
        <f t="shared" si="197"/>
        <v/>
      </c>
      <c r="CT1150" t="str">
        <f>IF(L1150="Y","tissue","")</f>
        <v/>
      </c>
      <c r="CU1150" t="str">
        <f>IF(L1150="Y","in collection","")</f>
        <v/>
      </c>
      <c r="CV1150" t="str">
        <f>IF(L1150="Y","dessicated","")</f>
        <v/>
      </c>
    </row>
    <row r="1151" spans="1:100" ht="16.5" x14ac:dyDescent="0.3">
      <c r="A1151" s="7"/>
      <c r="B1151" s="19"/>
      <c r="C1151" s="19"/>
      <c r="D1151" s="19"/>
      <c r="E1151" s="19"/>
      <c r="F1151" s="19"/>
      <c r="G1151" s="10"/>
      <c r="H1151" s="14"/>
      <c r="I1151" s="19"/>
      <c r="J1151" s="19"/>
      <c r="K1151" s="10"/>
      <c r="L1151" s="19"/>
      <c r="M1151" s="19"/>
      <c r="N1151" s="19"/>
      <c r="O1151" s="19"/>
      <c r="P1151" s="19"/>
      <c r="Q1151" s="24"/>
      <c r="R1151" s="14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19"/>
      <c r="AH1151" s="19"/>
      <c r="AI1151" s="19"/>
      <c r="AJ1151" s="19"/>
      <c r="AK1151" s="29"/>
      <c r="AL1151" s="29"/>
      <c r="AM1151" s="7"/>
      <c r="AN1151" s="7"/>
      <c r="AO1151" s="7"/>
      <c r="AP1151" s="19"/>
      <c r="AQ1151" s="19"/>
      <c r="AR1151" s="19"/>
      <c r="AS1151" s="14"/>
      <c r="AT1151" s="19"/>
      <c r="AU1151" s="19"/>
      <c r="AV1151" s="19"/>
      <c r="AW1151" s="14"/>
      <c r="AX1151" s="19"/>
      <c r="AY1151" s="19"/>
      <c r="AZ1151" s="19"/>
      <c r="BA1151" s="19"/>
      <c r="BB1151" s="19"/>
      <c r="BC1151" s="19"/>
      <c r="BD1151" s="19"/>
      <c r="BE1151" s="19"/>
      <c r="BF1151" s="14"/>
      <c r="BG1151" s="35" t="str">
        <f>IF(BB1151&lt;&gt;"","&lt;a href='https://www.inaturalist.org/observations/"&amp;BB1151&amp;" 'target='_blank' style='color: blue'&gt;iNaturalist Record: "&amp;BB1151&amp;"&lt;/a&gt; ","")</f>
        <v/>
      </c>
      <c r="BH1151" s="36" t="str">
        <f>IF(AT1151&lt;&gt;"",AT1151&amp;". ","")</f>
        <v/>
      </c>
      <c r="BI1151" s="36" t="str">
        <f>IF(AV1151&lt;&gt;"","Land use/disturbance history: "&amp;AV1151&amp;". ","")</f>
        <v/>
      </c>
      <c r="BJ1151" s="36" t="str">
        <f>IF(AW1151&lt;&gt;"","Slope in degrees: "&amp;AW1151&amp;". ","")</f>
        <v/>
      </c>
      <c r="BK1151" s="36" t="str">
        <f>IF(AX1151&lt;&gt;"","Slope aspect: "&amp;AX1151&amp;". ","")</f>
        <v/>
      </c>
      <c r="BL1151" s="36" t="str">
        <f>IF(AY1151&lt;&gt;"","Soil description: "&amp;AY1151&amp;". ","")</f>
        <v/>
      </c>
      <c r="BM1151" s="36" t="str">
        <f>IF(BA1151&lt;&gt;"","Terrain: "&amp;BA1151&amp;". ","")</f>
        <v/>
      </c>
      <c r="BN1151" s="36" t="str">
        <f t="shared" si="187"/>
        <v/>
      </c>
      <c r="BO1151" t="str">
        <f t="shared" si="188"/>
        <v/>
      </c>
      <c r="BP1151" t="str">
        <f>IF(BD1151&lt;&gt;"","Permit: "&amp;BD1151,"")</f>
        <v/>
      </c>
      <c r="BQ1151" s="41" t="str">
        <f>IF(AA1151="Abundant","Estimated frequency within viewshed: Abundant (&gt;500).",IF(AA1151="Common","Estimated frequency within viewshed: Common (101-500).",IF(AA1151="Frequent","Estimated frequency within viewshed: Frequent (11-100).",IF(AA1151="Occasional","Estimated frequency within viewshed: Occasional (6-10).",IF(AA1151="Rare","Estimated frequency within viewshed: Rare (1-5).","")))))</f>
        <v/>
      </c>
      <c r="BR1151" s="41" t="str">
        <f>IF(B1151&lt;&gt;"",B1151&amp;". ","")</f>
        <v/>
      </c>
      <c r="BS1151" s="41" t="str">
        <f>IF(M1151="Same individual","Tissue sample collected.",IF(M1151="Same population","Tissue sample collected from another individual in the same population.",""))</f>
        <v/>
      </c>
      <c r="BT1151" s="41" t="str">
        <f>IF(R1151&lt;&gt;"","Seed sample collected from "&amp;R1151&amp;" plants within the same population.","")</f>
        <v/>
      </c>
      <c r="BU1151" s="41" t="str">
        <f>IF(AB1151&lt;&gt;"",AB1151&amp;". ","")</f>
        <v/>
      </c>
      <c r="BV1151" s="41" t="str">
        <f>IF(AE1151&lt;&gt;"","Landowner: "&amp;AE1151&amp;".","")</f>
        <v/>
      </c>
      <c r="BW1151" s="41" t="str">
        <f>IF(AF1151&lt;&gt;"","Element Occurrence ID: "&amp;AF1151&amp;".","")</f>
        <v/>
      </c>
      <c r="BX1151" s="41" t="str">
        <f t="shared" si="189"/>
        <v/>
      </c>
      <c r="BY1151" t="str">
        <f t="shared" si="190"/>
        <v/>
      </c>
      <c r="BZ1151" s="41" t="str">
        <f t="shared" si="191"/>
        <v/>
      </c>
      <c r="CA1151" t="str">
        <f t="shared" si="192"/>
        <v/>
      </c>
      <c r="CB1151" s="41" t="str">
        <f>IF(AU1151&lt;&gt;"","Area immediately surrounding specimen: "&amp;AU1151&amp;".","")</f>
        <v/>
      </c>
      <c r="CC1151" s="41" t="str">
        <f>IF(T1151&lt;&gt;"","Habit: "&amp;T1151&amp;".","")</f>
        <v/>
      </c>
      <c r="CD1151" s="41" t="str">
        <f>IF(U1151&lt;&gt;"","Life history habit: "&amp;U1151&amp;".","")</f>
        <v/>
      </c>
      <c r="CE1151" s="41" t="str">
        <f>IF(V1151&lt;&gt;"","Graminoid habit: "&amp;V1151&amp;".","")</f>
        <v/>
      </c>
      <c r="CF1151" s="41" t="str">
        <f>IF(W1151&lt;&gt;"","Flower color: "&amp;W1151&amp;".","")</f>
        <v/>
      </c>
      <c r="CG1151" s="41" t="str">
        <f>IF(X1151&lt;&gt;"","Height in centimeters: "&amp;X1151&amp;".","")</f>
        <v/>
      </c>
      <c r="CH1151" s="41" t="str">
        <f>IF(Y1151&lt;&gt;"",Y1151&amp;".","")</f>
        <v/>
      </c>
      <c r="CI1151" s="41" t="str">
        <f t="shared" si="193"/>
        <v/>
      </c>
      <c r="CJ1151" t="str">
        <f t="shared" si="194"/>
        <v/>
      </c>
      <c r="CK1151" s="41" t="str">
        <f>IF(T1151&lt;&gt;"","''habit'':"&amp;"''"&amp;T1151&amp;"'',","")</f>
        <v/>
      </c>
      <c r="CL1151" s="41" t="str">
        <f>IF(U1151&lt;&gt;"","''life cycle habit'':"&amp;"''"&amp;U1151&amp;"'',","")</f>
        <v/>
      </c>
      <c r="CM1151" s="41" t="str">
        <f>IF(V1151&lt;&gt;"","''graminoidHabit'':"&amp;"''"&amp;V1151&amp;"'',","")</f>
        <v/>
      </c>
      <c r="CN1151" s="41" t="str">
        <f>IF(W1151&lt;&gt;"","''flower color'':"&amp;"''"&amp;W1151&amp;"'',","")</f>
        <v/>
      </c>
      <c r="CO1151" s="41" t="str">
        <f>IF(X1151&lt;&gt;"","''heightInCentimeters'':"&amp;X1151&amp;",","")</f>
        <v/>
      </c>
      <c r="CP1151" s="41" t="str">
        <f>IF(Y1151&lt;&gt;"",Y1151,"")</f>
        <v/>
      </c>
      <c r="CQ1151" s="41" t="str">
        <f t="shared" si="195"/>
        <v/>
      </c>
      <c r="CR1151" s="42" t="str">
        <f t="shared" si="196"/>
        <v/>
      </c>
      <c r="CS1151" t="str">
        <f t="shared" si="197"/>
        <v/>
      </c>
      <c r="CT1151" t="str">
        <f>IF(L1151="Y","tissue","")</f>
        <v/>
      </c>
      <c r="CU1151" t="str">
        <f>IF(L1151="Y","in collection","")</f>
        <v/>
      </c>
      <c r="CV1151" t="str">
        <f>IF(L1151="Y","dessicated","")</f>
        <v/>
      </c>
    </row>
    <row r="1152" spans="1:100" ht="16.5" x14ac:dyDescent="0.3">
      <c r="A1152" s="7"/>
      <c r="B1152" s="19"/>
      <c r="C1152" s="19"/>
      <c r="D1152" s="19"/>
      <c r="E1152" s="19"/>
      <c r="F1152" s="19"/>
      <c r="G1152" s="10"/>
      <c r="H1152" s="14"/>
      <c r="I1152" s="19"/>
      <c r="J1152" s="19"/>
      <c r="K1152" s="10"/>
      <c r="L1152" s="19"/>
      <c r="M1152" s="19"/>
      <c r="N1152" s="19"/>
      <c r="O1152" s="19"/>
      <c r="P1152" s="19"/>
      <c r="Q1152" s="24"/>
      <c r="R1152" s="14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19"/>
      <c r="AH1152" s="19"/>
      <c r="AI1152" s="19"/>
      <c r="AJ1152" s="19"/>
      <c r="AK1152" s="29"/>
      <c r="AL1152" s="29"/>
      <c r="AM1152" s="7"/>
      <c r="AN1152" s="7"/>
      <c r="AO1152" s="7"/>
      <c r="AP1152" s="19"/>
      <c r="AQ1152" s="19"/>
      <c r="AR1152" s="19"/>
      <c r="AS1152" s="14"/>
      <c r="AT1152" s="19"/>
      <c r="AU1152" s="19"/>
      <c r="AV1152" s="19"/>
      <c r="AW1152" s="14"/>
      <c r="AX1152" s="19"/>
      <c r="AY1152" s="19"/>
      <c r="AZ1152" s="19"/>
      <c r="BA1152" s="19"/>
      <c r="BB1152" s="19"/>
      <c r="BC1152" s="19"/>
      <c r="BD1152" s="19"/>
      <c r="BE1152" s="19"/>
      <c r="BF1152" s="14"/>
      <c r="BG1152" s="35" t="str">
        <f>IF(BB1152&lt;&gt;"","&lt;a href='https://www.inaturalist.org/observations/"&amp;BB1152&amp;" 'target='_blank' style='color: blue'&gt;iNaturalist Record: "&amp;BB1152&amp;"&lt;/a&gt; ","")</f>
        <v/>
      </c>
      <c r="BH1152" s="36" t="str">
        <f>IF(AT1152&lt;&gt;"",AT1152&amp;". ","")</f>
        <v/>
      </c>
      <c r="BI1152" s="36" t="str">
        <f>IF(AV1152&lt;&gt;"","Land use/disturbance history: "&amp;AV1152&amp;". ","")</f>
        <v/>
      </c>
      <c r="BJ1152" s="36" t="str">
        <f>IF(AW1152&lt;&gt;"","Slope in degrees: "&amp;AW1152&amp;". ","")</f>
        <v/>
      </c>
      <c r="BK1152" s="36" t="str">
        <f>IF(AX1152&lt;&gt;"","Slope aspect: "&amp;AX1152&amp;". ","")</f>
        <v/>
      </c>
      <c r="BL1152" s="36" t="str">
        <f>IF(AY1152&lt;&gt;"","Soil description: "&amp;AY1152&amp;". ","")</f>
        <v/>
      </c>
      <c r="BM1152" s="36" t="str">
        <f>IF(BA1152&lt;&gt;"","Terrain: "&amp;BA1152&amp;". ","")</f>
        <v/>
      </c>
      <c r="BN1152" s="36" t="str">
        <f t="shared" si="187"/>
        <v/>
      </c>
      <c r="BO1152" t="str">
        <f t="shared" si="188"/>
        <v/>
      </c>
      <c r="BP1152" t="str">
        <f>IF(BD1152&lt;&gt;"","Permit: "&amp;BD1152,"")</f>
        <v/>
      </c>
      <c r="BQ1152" s="41" t="str">
        <f>IF(AA1152="Abundant","Estimated frequency within viewshed: Abundant (&gt;500).",IF(AA1152="Common","Estimated frequency within viewshed: Common (101-500).",IF(AA1152="Frequent","Estimated frequency within viewshed: Frequent (11-100).",IF(AA1152="Occasional","Estimated frequency within viewshed: Occasional (6-10).",IF(AA1152="Rare","Estimated frequency within viewshed: Rare (1-5).","")))))</f>
        <v/>
      </c>
      <c r="BR1152" s="41" t="str">
        <f>IF(B1152&lt;&gt;"",B1152&amp;". ","")</f>
        <v/>
      </c>
      <c r="BS1152" s="41" t="str">
        <f>IF(M1152="Same individual","Tissue sample collected.",IF(M1152="Same population","Tissue sample collected from another individual in the same population.",""))</f>
        <v/>
      </c>
      <c r="BT1152" s="41" t="str">
        <f>IF(R1152&lt;&gt;"","Seed sample collected from "&amp;R1152&amp;" plants within the same population.","")</f>
        <v/>
      </c>
      <c r="BU1152" s="41" t="str">
        <f>IF(AB1152&lt;&gt;"",AB1152&amp;". ","")</f>
        <v/>
      </c>
      <c r="BV1152" s="41" t="str">
        <f>IF(AE1152&lt;&gt;"","Landowner: "&amp;AE1152&amp;".","")</f>
        <v/>
      </c>
      <c r="BW1152" s="41" t="str">
        <f>IF(AF1152&lt;&gt;"","Element Occurrence ID: "&amp;AF1152&amp;".","")</f>
        <v/>
      </c>
      <c r="BX1152" s="41" t="str">
        <f t="shared" si="189"/>
        <v/>
      </c>
      <c r="BY1152" t="str">
        <f t="shared" si="190"/>
        <v/>
      </c>
      <c r="BZ1152" s="41" t="str">
        <f t="shared" si="191"/>
        <v/>
      </c>
      <c r="CA1152" t="str">
        <f t="shared" si="192"/>
        <v/>
      </c>
      <c r="CB1152" s="41" t="str">
        <f>IF(AU1152&lt;&gt;"","Area immediately surrounding specimen: "&amp;AU1152&amp;".","")</f>
        <v/>
      </c>
      <c r="CC1152" s="41" t="str">
        <f>IF(T1152&lt;&gt;"","Habit: "&amp;T1152&amp;".","")</f>
        <v/>
      </c>
      <c r="CD1152" s="41" t="str">
        <f>IF(U1152&lt;&gt;"","Life history habit: "&amp;U1152&amp;".","")</f>
        <v/>
      </c>
      <c r="CE1152" s="41" t="str">
        <f>IF(V1152&lt;&gt;"","Graminoid habit: "&amp;V1152&amp;".","")</f>
        <v/>
      </c>
      <c r="CF1152" s="41" t="str">
        <f>IF(W1152&lt;&gt;"","Flower color: "&amp;W1152&amp;".","")</f>
        <v/>
      </c>
      <c r="CG1152" s="41" t="str">
        <f>IF(X1152&lt;&gt;"","Height in centimeters: "&amp;X1152&amp;".","")</f>
        <v/>
      </c>
      <c r="CH1152" s="41" t="str">
        <f>IF(Y1152&lt;&gt;"",Y1152&amp;".","")</f>
        <v/>
      </c>
      <c r="CI1152" s="41" t="str">
        <f t="shared" si="193"/>
        <v/>
      </c>
      <c r="CJ1152" t="str">
        <f t="shared" si="194"/>
        <v/>
      </c>
      <c r="CK1152" s="41" t="str">
        <f>IF(T1152&lt;&gt;"","''habit'':"&amp;"''"&amp;T1152&amp;"'',","")</f>
        <v/>
      </c>
      <c r="CL1152" s="41" t="str">
        <f>IF(U1152&lt;&gt;"","''life cycle habit'':"&amp;"''"&amp;U1152&amp;"'',","")</f>
        <v/>
      </c>
      <c r="CM1152" s="41" t="str">
        <f>IF(V1152&lt;&gt;"","''graminoidHabit'':"&amp;"''"&amp;V1152&amp;"'',","")</f>
        <v/>
      </c>
      <c r="CN1152" s="41" t="str">
        <f>IF(W1152&lt;&gt;"","''flower color'':"&amp;"''"&amp;W1152&amp;"'',","")</f>
        <v/>
      </c>
      <c r="CO1152" s="41" t="str">
        <f>IF(X1152&lt;&gt;"","''heightInCentimeters'':"&amp;X1152&amp;",","")</f>
        <v/>
      </c>
      <c r="CP1152" s="41" t="str">
        <f>IF(Y1152&lt;&gt;"",Y1152,"")</f>
        <v/>
      </c>
      <c r="CQ1152" s="41" t="str">
        <f t="shared" si="195"/>
        <v/>
      </c>
      <c r="CR1152" s="42" t="str">
        <f t="shared" si="196"/>
        <v/>
      </c>
      <c r="CS1152" t="str">
        <f t="shared" si="197"/>
        <v/>
      </c>
      <c r="CT1152" t="str">
        <f>IF(L1152="Y","tissue","")</f>
        <v/>
      </c>
      <c r="CU1152" t="str">
        <f>IF(L1152="Y","in collection","")</f>
        <v/>
      </c>
      <c r="CV1152" t="str">
        <f>IF(L1152="Y","dessicated","")</f>
        <v/>
      </c>
    </row>
    <row r="1153" spans="1:100" ht="16.5" x14ac:dyDescent="0.3">
      <c r="A1153" s="7"/>
      <c r="B1153" s="19"/>
      <c r="C1153" s="19"/>
      <c r="D1153" s="19"/>
      <c r="E1153" s="19"/>
      <c r="F1153" s="19"/>
      <c r="G1153" s="10"/>
      <c r="H1153" s="14"/>
      <c r="I1153" s="19"/>
      <c r="J1153" s="19"/>
      <c r="K1153" s="10"/>
      <c r="L1153" s="19"/>
      <c r="M1153" s="19"/>
      <c r="N1153" s="19"/>
      <c r="O1153" s="19"/>
      <c r="P1153" s="19"/>
      <c r="Q1153" s="24"/>
      <c r="R1153" s="14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  <c r="AK1153" s="29"/>
      <c r="AL1153" s="29"/>
      <c r="AM1153" s="7"/>
      <c r="AN1153" s="7"/>
      <c r="AO1153" s="7"/>
      <c r="AP1153" s="19"/>
      <c r="AQ1153" s="19"/>
      <c r="AR1153" s="19"/>
      <c r="AS1153" s="14"/>
      <c r="AT1153" s="19"/>
      <c r="AU1153" s="19"/>
      <c r="AV1153" s="19"/>
      <c r="AW1153" s="14"/>
      <c r="AX1153" s="19"/>
      <c r="AY1153" s="19"/>
      <c r="AZ1153" s="19"/>
      <c r="BA1153" s="19"/>
      <c r="BB1153" s="19"/>
      <c r="BC1153" s="19"/>
      <c r="BD1153" s="19"/>
      <c r="BE1153" s="19"/>
      <c r="BF1153" s="14"/>
      <c r="BG1153" s="35" t="str">
        <f>IF(BB1153&lt;&gt;"","&lt;a href='https://www.inaturalist.org/observations/"&amp;BB1153&amp;" 'target='_blank' style='color: blue'&gt;iNaturalist Record: "&amp;BB1153&amp;"&lt;/a&gt; ","")</f>
        <v/>
      </c>
      <c r="BH1153" s="36" t="str">
        <f>IF(AT1153&lt;&gt;"",AT1153&amp;". ","")</f>
        <v/>
      </c>
      <c r="BI1153" s="36" t="str">
        <f>IF(AV1153&lt;&gt;"","Land use/disturbance history: "&amp;AV1153&amp;". ","")</f>
        <v/>
      </c>
      <c r="BJ1153" s="36" t="str">
        <f>IF(AW1153&lt;&gt;"","Slope in degrees: "&amp;AW1153&amp;". ","")</f>
        <v/>
      </c>
      <c r="BK1153" s="36" t="str">
        <f>IF(AX1153&lt;&gt;"","Slope aspect: "&amp;AX1153&amp;". ","")</f>
        <v/>
      </c>
      <c r="BL1153" s="36" t="str">
        <f>IF(AY1153&lt;&gt;"","Soil description: "&amp;AY1153&amp;". ","")</f>
        <v/>
      </c>
      <c r="BM1153" s="36" t="str">
        <f>IF(BA1153&lt;&gt;"","Terrain: "&amp;BA1153&amp;". ","")</f>
        <v/>
      </c>
      <c r="BN1153" s="36" t="str">
        <f t="shared" si="187"/>
        <v/>
      </c>
      <c r="BO1153" t="str">
        <f t="shared" si="188"/>
        <v/>
      </c>
      <c r="BP1153" t="str">
        <f>IF(BD1153&lt;&gt;"","Permit: "&amp;BD1153,"")</f>
        <v/>
      </c>
      <c r="BQ1153" s="41" t="str">
        <f>IF(AA1153="Abundant","Estimated frequency within viewshed: Abundant (&gt;500).",IF(AA1153="Common","Estimated frequency within viewshed: Common (101-500).",IF(AA1153="Frequent","Estimated frequency within viewshed: Frequent (11-100).",IF(AA1153="Occasional","Estimated frequency within viewshed: Occasional (6-10).",IF(AA1153="Rare","Estimated frequency within viewshed: Rare (1-5).","")))))</f>
        <v/>
      </c>
      <c r="BR1153" s="41" t="str">
        <f>IF(B1153&lt;&gt;"",B1153&amp;". ","")</f>
        <v/>
      </c>
      <c r="BS1153" s="41" t="str">
        <f>IF(M1153="Same individual","Tissue sample collected.",IF(M1153="Same population","Tissue sample collected from another individual in the same population.",""))</f>
        <v/>
      </c>
      <c r="BT1153" s="41" t="str">
        <f>IF(R1153&lt;&gt;"","Seed sample collected from "&amp;R1153&amp;" plants within the same population.","")</f>
        <v/>
      </c>
      <c r="BU1153" s="41" t="str">
        <f>IF(AB1153&lt;&gt;"",AB1153&amp;". ","")</f>
        <v/>
      </c>
      <c r="BV1153" s="41" t="str">
        <f>IF(AE1153&lt;&gt;"","Landowner: "&amp;AE1153&amp;".","")</f>
        <v/>
      </c>
      <c r="BW1153" s="41" t="str">
        <f>IF(AF1153&lt;&gt;"","Element Occurrence ID: "&amp;AF1153&amp;".","")</f>
        <v/>
      </c>
      <c r="BX1153" s="41" t="str">
        <f t="shared" si="189"/>
        <v/>
      </c>
      <c r="BY1153" t="str">
        <f t="shared" si="190"/>
        <v/>
      </c>
      <c r="BZ1153" s="41" t="str">
        <f t="shared" si="191"/>
        <v/>
      </c>
      <c r="CA1153" t="str">
        <f t="shared" si="192"/>
        <v/>
      </c>
      <c r="CB1153" s="41" t="str">
        <f>IF(AU1153&lt;&gt;"","Area immediately surrounding specimen: "&amp;AU1153&amp;".","")</f>
        <v/>
      </c>
      <c r="CC1153" s="41" t="str">
        <f>IF(T1153&lt;&gt;"","Habit: "&amp;T1153&amp;".","")</f>
        <v/>
      </c>
      <c r="CD1153" s="41" t="str">
        <f>IF(U1153&lt;&gt;"","Life history habit: "&amp;U1153&amp;".","")</f>
        <v/>
      </c>
      <c r="CE1153" s="41" t="str">
        <f>IF(V1153&lt;&gt;"","Graminoid habit: "&amp;V1153&amp;".","")</f>
        <v/>
      </c>
      <c r="CF1153" s="41" t="str">
        <f>IF(W1153&lt;&gt;"","Flower color: "&amp;W1153&amp;".","")</f>
        <v/>
      </c>
      <c r="CG1153" s="41" t="str">
        <f>IF(X1153&lt;&gt;"","Height in centimeters: "&amp;X1153&amp;".","")</f>
        <v/>
      </c>
      <c r="CH1153" s="41" t="str">
        <f>IF(Y1153&lt;&gt;"",Y1153&amp;".","")</f>
        <v/>
      </c>
      <c r="CI1153" s="41" t="str">
        <f t="shared" si="193"/>
        <v/>
      </c>
      <c r="CJ1153" t="str">
        <f t="shared" si="194"/>
        <v/>
      </c>
      <c r="CK1153" s="41" t="str">
        <f>IF(T1153&lt;&gt;"","''habit'':"&amp;"''"&amp;T1153&amp;"'',","")</f>
        <v/>
      </c>
      <c r="CL1153" s="41" t="str">
        <f>IF(U1153&lt;&gt;"","''life cycle habit'':"&amp;"''"&amp;U1153&amp;"'',","")</f>
        <v/>
      </c>
      <c r="CM1153" s="41" t="str">
        <f>IF(V1153&lt;&gt;"","''graminoidHabit'':"&amp;"''"&amp;V1153&amp;"'',","")</f>
        <v/>
      </c>
      <c r="CN1153" s="41" t="str">
        <f>IF(W1153&lt;&gt;"","''flower color'':"&amp;"''"&amp;W1153&amp;"'',","")</f>
        <v/>
      </c>
      <c r="CO1153" s="41" t="str">
        <f>IF(X1153&lt;&gt;"","''heightInCentimeters'':"&amp;X1153&amp;",","")</f>
        <v/>
      </c>
      <c r="CP1153" s="41" t="str">
        <f>IF(Y1153&lt;&gt;"",Y1153,"")</f>
        <v/>
      </c>
      <c r="CQ1153" s="41" t="str">
        <f t="shared" si="195"/>
        <v/>
      </c>
      <c r="CR1153" s="42" t="str">
        <f t="shared" si="196"/>
        <v/>
      </c>
      <c r="CS1153" t="str">
        <f t="shared" si="197"/>
        <v/>
      </c>
      <c r="CT1153" t="str">
        <f>IF(L1153="Y","tissue","")</f>
        <v/>
      </c>
      <c r="CU1153" t="str">
        <f>IF(L1153="Y","in collection","")</f>
        <v/>
      </c>
      <c r="CV1153" t="str">
        <f>IF(L1153="Y","dessicated","")</f>
        <v/>
      </c>
    </row>
    <row r="1154" spans="1:100" ht="16.5" x14ac:dyDescent="0.3">
      <c r="A1154" s="7"/>
      <c r="B1154" s="19"/>
      <c r="C1154" s="19"/>
      <c r="D1154" s="19"/>
      <c r="E1154" s="19"/>
      <c r="F1154" s="19"/>
      <c r="G1154" s="10"/>
      <c r="H1154" s="14"/>
      <c r="I1154" s="19"/>
      <c r="J1154" s="19"/>
      <c r="K1154" s="10"/>
      <c r="L1154" s="19"/>
      <c r="M1154" s="19"/>
      <c r="N1154" s="19"/>
      <c r="O1154" s="19"/>
      <c r="P1154" s="19"/>
      <c r="Q1154" s="24"/>
      <c r="R1154" s="14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19"/>
      <c r="AH1154" s="19"/>
      <c r="AI1154" s="19"/>
      <c r="AJ1154" s="19"/>
      <c r="AK1154" s="29"/>
      <c r="AL1154" s="29"/>
      <c r="AM1154" s="7"/>
      <c r="AN1154" s="7"/>
      <c r="AO1154" s="7"/>
      <c r="AP1154" s="19"/>
      <c r="AQ1154" s="19"/>
      <c r="AR1154" s="19"/>
      <c r="AS1154" s="14"/>
      <c r="AT1154" s="19"/>
      <c r="AU1154" s="19"/>
      <c r="AV1154" s="19"/>
      <c r="AW1154" s="14"/>
      <c r="AX1154" s="19"/>
      <c r="AY1154" s="19"/>
      <c r="AZ1154" s="19"/>
      <c r="BA1154" s="19"/>
      <c r="BB1154" s="19"/>
      <c r="BC1154" s="19"/>
      <c r="BD1154" s="19"/>
      <c r="BE1154" s="19"/>
      <c r="BF1154" s="14"/>
      <c r="BG1154" s="35" t="str">
        <f>IF(BB1154&lt;&gt;"","&lt;a href='https://www.inaturalist.org/observations/"&amp;BB1154&amp;" 'target='_blank' style='color: blue'&gt;iNaturalist Record: "&amp;BB1154&amp;"&lt;/a&gt; ","")</f>
        <v/>
      </c>
      <c r="BH1154" s="36" t="str">
        <f>IF(AT1154&lt;&gt;"",AT1154&amp;". ","")</f>
        <v/>
      </c>
      <c r="BI1154" s="36" t="str">
        <f>IF(AV1154&lt;&gt;"","Land use/disturbance history: "&amp;AV1154&amp;". ","")</f>
        <v/>
      </c>
      <c r="BJ1154" s="36" t="str">
        <f>IF(AW1154&lt;&gt;"","Slope in degrees: "&amp;AW1154&amp;". ","")</f>
        <v/>
      </c>
      <c r="BK1154" s="36" t="str">
        <f>IF(AX1154&lt;&gt;"","Slope aspect: "&amp;AX1154&amp;". ","")</f>
        <v/>
      </c>
      <c r="BL1154" s="36" t="str">
        <f>IF(AY1154&lt;&gt;"","Soil description: "&amp;AY1154&amp;". ","")</f>
        <v/>
      </c>
      <c r="BM1154" s="36" t="str">
        <f>IF(BA1154&lt;&gt;"","Terrain: "&amp;BA1154&amp;". ","")</f>
        <v/>
      </c>
      <c r="BN1154" s="36" t="str">
        <f t="shared" si="187"/>
        <v/>
      </c>
      <c r="BO1154" t="str">
        <f t="shared" si="188"/>
        <v/>
      </c>
      <c r="BP1154" t="str">
        <f>IF(BD1154&lt;&gt;"","Permit: "&amp;BD1154,"")</f>
        <v/>
      </c>
      <c r="BQ1154" s="41" t="str">
        <f>IF(AA1154="Abundant","Estimated frequency within viewshed: Abundant (&gt;500).",IF(AA1154="Common","Estimated frequency within viewshed: Common (101-500).",IF(AA1154="Frequent","Estimated frequency within viewshed: Frequent (11-100).",IF(AA1154="Occasional","Estimated frequency within viewshed: Occasional (6-10).",IF(AA1154="Rare","Estimated frequency within viewshed: Rare (1-5).","")))))</f>
        <v/>
      </c>
      <c r="BR1154" s="41" t="str">
        <f>IF(B1154&lt;&gt;"",B1154&amp;". ","")</f>
        <v/>
      </c>
      <c r="BS1154" s="41" t="str">
        <f>IF(M1154="Same individual","Tissue sample collected.",IF(M1154="Same population","Tissue sample collected from another individual in the same population.",""))</f>
        <v/>
      </c>
      <c r="BT1154" s="41" t="str">
        <f>IF(R1154&lt;&gt;"","Seed sample collected from "&amp;R1154&amp;" plants within the same population.","")</f>
        <v/>
      </c>
      <c r="BU1154" s="41" t="str">
        <f>IF(AB1154&lt;&gt;"",AB1154&amp;". ","")</f>
        <v/>
      </c>
      <c r="BV1154" s="41" t="str">
        <f>IF(AE1154&lt;&gt;"","Landowner: "&amp;AE1154&amp;".","")</f>
        <v/>
      </c>
      <c r="BW1154" s="41" t="str">
        <f>IF(AF1154&lt;&gt;"","Element Occurrence ID: "&amp;AF1154&amp;".","")</f>
        <v/>
      </c>
      <c r="BX1154" s="41" t="str">
        <f t="shared" si="189"/>
        <v/>
      </c>
      <c r="BY1154" t="str">
        <f t="shared" si="190"/>
        <v/>
      </c>
      <c r="BZ1154" s="41" t="str">
        <f t="shared" si="191"/>
        <v/>
      </c>
      <c r="CA1154" t="str">
        <f t="shared" si="192"/>
        <v/>
      </c>
      <c r="CB1154" s="41" t="str">
        <f>IF(AU1154&lt;&gt;"","Area immediately surrounding specimen: "&amp;AU1154&amp;".","")</f>
        <v/>
      </c>
      <c r="CC1154" s="41" t="str">
        <f>IF(T1154&lt;&gt;"","Habit: "&amp;T1154&amp;".","")</f>
        <v/>
      </c>
      <c r="CD1154" s="41" t="str">
        <f>IF(U1154&lt;&gt;"","Life history habit: "&amp;U1154&amp;".","")</f>
        <v/>
      </c>
      <c r="CE1154" s="41" t="str">
        <f>IF(V1154&lt;&gt;"","Graminoid habit: "&amp;V1154&amp;".","")</f>
        <v/>
      </c>
      <c r="CF1154" s="41" t="str">
        <f>IF(W1154&lt;&gt;"","Flower color: "&amp;W1154&amp;".","")</f>
        <v/>
      </c>
      <c r="CG1154" s="41" t="str">
        <f>IF(X1154&lt;&gt;"","Height in centimeters: "&amp;X1154&amp;".","")</f>
        <v/>
      </c>
      <c r="CH1154" s="41" t="str">
        <f>IF(Y1154&lt;&gt;"",Y1154&amp;".","")</f>
        <v/>
      </c>
      <c r="CI1154" s="41" t="str">
        <f t="shared" si="193"/>
        <v/>
      </c>
      <c r="CJ1154" t="str">
        <f t="shared" si="194"/>
        <v/>
      </c>
      <c r="CK1154" s="41" t="str">
        <f>IF(T1154&lt;&gt;"","''habit'':"&amp;"''"&amp;T1154&amp;"'',","")</f>
        <v/>
      </c>
      <c r="CL1154" s="41" t="str">
        <f>IF(U1154&lt;&gt;"","''life cycle habit'':"&amp;"''"&amp;U1154&amp;"'',","")</f>
        <v/>
      </c>
      <c r="CM1154" s="41" t="str">
        <f>IF(V1154&lt;&gt;"","''graminoidHabit'':"&amp;"''"&amp;V1154&amp;"'',","")</f>
        <v/>
      </c>
      <c r="CN1154" s="41" t="str">
        <f>IF(W1154&lt;&gt;"","''flower color'':"&amp;"''"&amp;W1154&amp;"'',","")</f>
        <v/>
      </c>
      <c r="CO1154" s="41" t="str">
        <f>IF(X1154&lt;&gt;"","''heightInCentimeters'':"&amp;X1154&amp;",","")</f>
        <v/>
      </c>
      <c r="CP1154" s="41" t="str">
        <f>IF(Y1154&lt;&gt;"",Y1154,"")</f>
        <v/>
      </c>
      <c r="CQ1154" s="41" t="str">
        <f t="shared" si="195"/>
        <v/>
      </c>
      <c r="CR1154" s="42" t="str">
        <f t="shared" si="196"/>
        <v/>
      </c>
      <c r="CS1154" t="str">
        <f t="shared" si="197"/>
        <v/>
      </c>
      <c r="CT1154" t="str">
        <f>IF(L1154="Y","tissue","")</f>
        <v/>
      </c>
      <c r="CU1154" t="str">
        <f>IF(L1154="Y","in collection","")</f>
        <v/>
      </c>
      <c r="CV1154" t="str">
        <f>IF(L1154="Y","dessicated","")</f>
        <v/>
      </c>
    </row>
    <row r="1155" spans="1:100" ht="16.5" x14ac:dyDescent="0.3">
      <c r="A1155" s="7"/>
      <c r="B1155" s="19"/>
      <c r="C1155" s="19"/>
      <c r="D1155" s="19"/>
      <c r="E1155" s="19"/>
      <c r="F1155" s="19"/>
      <c r="G1155" s="10"/>
      <c r="H1155" s="14"/>
      <c r="I1155" s="19"/>
      <c r="J1155" s="19"/>
      <c r="K1155" s="10"/>
      <c r="L1155" s="19"/>
      <c r="M1155" s="19"/>
      <c r="N1155" s="19"/>
      <c r="O1155" s="19"/>
      <c r="P1155" s="19"/>
      <c r="Q1155" s="24"/>
      <c r="R1155" s="14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29"/>
      <c r="AL1155" s="29"/>
      <c r="AM1155" s="7"/>
      <c r="AN1155" s="7"/>
      <c r="AO1155" s="7"/>
      <c r="AP1155" s="19"/>
      <c r="AQ1155" s="19"/>
      <c r="AR1155" s="19"/>
      <c r="AS1155" s="14"/>
      <c r="AT1155" s="19"/>
      <c r="AU1155" s="19"/>
      <c r="AV1155" s="19"/>
      <c r="AW1155" s="14"/>
      <c r="AX1155" s="19"/>
      <c r="AY1155" s="19"/>
      <c r="AZ1155" s="19"/>
      <c r="BA1155" s="19"/>
      <c r="BB1155" s="19"/>
      <c r="BC1155" s="19"/>
      <c r="BD1155" s="19"/>
      <c r="BE1155" s="19"/>
      <c r="BF1155" s="14"/>
      <c r="BG1155" s="35" t="str">
        <f>IF(BB1155&lt;&gt;"","&lt;a href='https://www.inaturalist.org/observations/"&amp;BB1155&amp;" 'target='_blank' style='color: blue'&gt;iNaturalist Record: "&amp;BB1155&amp;"&lt;/a&gt; ","")</f>
        <v/>
      </c>
      <c r="BH1155" s="36" t="str">
        <f>IF(AT1155&lt;&gt;"",AT1155&amp;". ","")</f>
        <v/>
      </c>
      <c r="BI1155" s="36" t="str">
        <f>IF(AV1155&lt;&gt;"","Land use/disturbance history: "&amp;AV1155&amp;". ","")</f>
        <v/>
      </c>
      <c r="BJ1155" s="36" t="str">
        <f>IF(AW1155&lt;&gt;"","Slope in degrees: "&amp;AW1155&amp;". ","")</f>
        <v/>
      </c>
      <c r="BK1155" s="36" t="str">
        <f>IF(AX1155&lt;&gt;"","Slope aspect: "&amp;AX1155&amp;". ","")</f>
        <v/>
      </c>
      <c r="BL1155" s="36" t="str">
        <f>IF(AY1155&lt;&gt;"","Soil description: "&amp;AY1155&amp;". ","")</f>
        <v/>
      </c>
      <c r="BM1155" s="36" t="str">
        <f>IF(BA1155&lt;&gt;"","Terrain: "&amp;BA1155&amp;". ","")</f>
        <v/>
      </c>
      <c r="BN1155" s="36" t="str">
        <f t="shared" si="187"/>
        <v/>
      </c>
      <c r="BO1155" t="str">
        <f t="shared" si="188"/>
        <v/>
      </c>
      <c r="BP1155" t="str">
        <f>IF(BD1155&lt;&gt;"","Permit: "&amp;BD1155,"")</f>
        <v/>
      </c>
      <c r="BQ1155" s="41" t="str">
        <f>IF(AA1155="Abundant","Estimated frequency within viewshed: Abundant (&gt;500).",IF(AA1155="Common","Estimated frequency within viewshed: Common (101-500).",IF(AA1155="Frequent","Estimated frequency within viewshed: Frequent (11-100).",IF(AA1155="Occasional","Estimated frequency within viewshed: Occasional (6-10).",IF(AA1155="Rare","Estimated frequency within viewshed: Rare (1-5).","")))))</f>
        <v/>
      </c>
      <c r="BR1155" s="41" t="str">
        <f>IF(B1155&lt;&gt;"",B1155&amp;". ","")</f>
        <v/>
      </c>
      <c r="BS1155" s="41" t="str">
        <f>IF(M1155="Same individual","Tissue sample collected.",IF(M1155="Same population","Tissue sample collected from another individual in the same population.",""))</f>
        <v/>
      </c>
      <c r="BT1155" s="41" t="str">
        <f>IF(R1155&lt;&gt;"","Seed sample collected from "&amp;R1155&amp;" plants within the same population.","")</f>
        <v/>
      </c>
      <c r="BU1155" s="41" t="str">
        <f>IF(AB1155&lt;&gt;"",AB1155&amp;". ","")</f>
        <v/>
      </c>
      <c r="BV1155" s="41" t="str">
        <f>IF(AE1155&lt;&gt;"","Landowner: "&amp;AE1155&amp;".","")</f>
        <v/>
      </c>
      <c r="BW1155" s="41" t="str">
        <f>IF(AF1155&lt;&gt;"","Element Occurrence ID: "&amp;AF1155&amp;".","")</f>
        <v/>
      </c>
      <c r="BX1155" s="41" t="str">
        <f t="shared" si="189"/>
        <v/>
      </c>
      <c r="BY1155" t="str">
        <f t="shared" si="190"/>
        <v/>
      </c>
      <c r="BZ1155" s="41" t="str">
        <f t="shared" si="191"/>
        <v/>
      </c>
      <c r="CA1155" t="str">
        <f t="shared" si="192"/>
        <v/>
      </c>
      <c r="CB1155" s="41" t="str">
        <f>IF(AU1155&lt;&gt;"","Area immediately surrounding specimen: "&amp;AU1155&amp;".","")</f>
        <v/>
      </c>
      <c r="CC1155" s="41" t="str">
        <f>IF(T1155&lt;&gt;"","Habit: "&amp;T1155&amp;".","")</f>
        <v/>
      </c>
      <c r="CD1155" s="41" t="str">
        <f>IF(U1155&lt;&gt;"","Life history habit: "&amp;U1155&amp;".","")</f>
        <v/>
      </c>
      <c r="CE1155" s="41" t="str">
        <f>IF(V1155&lt;&gt;"","Graminoid habit: "&amp;V1155&amp;".","")</f>
        <v/>
      </c>
      <c r="CF1155" s="41" t="str">
        <f>IF(W1155&lt;&gt;"","Flower color: "&amp;W1155&amp;".","")</f>
        <v/>
      </c>
      <c r="CG1155" s="41" t="str">
        <f>IF(X1155&lt;&gt;"","Height in centimeters: "&amp;X1155&amp;".","")</f>
        <v/>
      </c>
      <c r="CH1155" s="41" t="str">
        <f>IF(Y1155&lt;&gt;"",Y1155&amp;".","")</f>
        <v/>
      </c>
      <c r="CI1155" s="41" t="str">
        <f t="shared" si="193"/>
        <v/>
      </c>
      <c r="CJ1155" t="str">
        <f t="shared" si="194"/>
        <v/>
      </c>
      <c r="CK1155" s="41" t="str">
        <f>IF(T1155&lt;&gt;"","''habit'':"&amp;"''"&amp;T1155&amp;"'',","")</f>
        <v/>
      </c>
      <c r="CL1155" s="41" t="str">
        <f>IF(U1155&lt;&gt;"","''life cycle habit'':"&amp;"''"&amp;U1155&amp;"'',","")</f>
        <v/>
      </c>
      <c r="CM1155" s="41" t="str">
        <f>IF(V1155&lt;&gt;"","''graminoidHabit'':"&amp;"''"&amp;V1155&amp;"'',","")</f>
        <v/>
      </c>
      <c r="CN1155" s="41" t="str">
        <f>IF(W1155&lt;&gt;"","''flower color'':"&amp;"''"&amp;W1155&amp;"'',","")</f>
        <v/>
      </c>
      <c r="CO1155" s="41" t="str">
        <f>IF(X1155&lt;&gt;"","''heightInCentimeters'':"&amp;X1155&amp;",","")</f>
        <v/>
      </c>
      <c r="CP1155" s="41" t="str">
        <f>IF(Y1155&lt;&gt;"",Y1155,"")</f>
        <v/>
      </c>
      <c r="CQ1155" s="41" t="str">
        <f t="shared" si="195"/>
        <v/>
      </c>
      <c r="CR1155" s="42" t="str">
        <f t="shared" si="196"/>
        <v/>
      </c>
      <c r="CS1155" t="str">
        <f t="shared" si="197"/>
        <v/>
      </c>
      <c r="CT1155" t="str">
        <f>IF(L1155="Y","tissue","")</f>
        <v/>
      </c>
      <c r="CU1155" t="str">
        <f>IF(L1155="Y","in collection","")</f>
        <v/>
      </c>
      <c r="CV1155" t="str">
        <f>IF(L1155="Y","dessicated","")</f>
        <v/>
      </c>
    </row>
    <row r="1156" spans="1:100" ht="16.5" x14ac:dyDescent="0.3">
      <c r="A1156" s="7"/>
      <c r="B1156" s="19"/>
      <c r="C1156" s="19"/>
      <c r="D1156" s="19"/>
      <c r="E1156" s="19"/>
      <c r="F1156" s="19"/>
      <c r="G1156" s="10"/>
      <c r="H1156" s="14"/>
      <c r="I1156" s="19"/>
      <c r="J1156" s="19"/>
      <c r="K1156" s="10"/>
      <c r="L1156" s="19"/>
      <c r="M1156" s="19"/>
      <c r="N1156" s="19"/>
      <c r="O1156" s="19"/>
      <c r="P1156" s="19"/>
      <c r="Q1156" s="24"/>
      <c r="R1156" s="14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  <c r="AK1156" s="29"/>
      <c r="AL1156" s="29"/>
      <c r="AM1156" s="7"/>
      <c r="AN1156" s="7"/>
      <c r="AO1156" s="7"/>
      <c r="AP1156" s="19"/>
      <c r="AQ1156" s="19"/>
      <c r="AR1156" s="19"/>
      <c r="AS1156" s="14"/>
      <c r="AT1156" s="19"/>
      <c r="AU1156" s="19"/>
      <c r="AV1156" s="19"/>
      <c r="AW1156" s="14"/>
      <c r="AX1156" s="19"/>
      <c r="AY1156" s="19"/>
      <c r="AZ1156" s="19"/>
      <c r="BA1156" s="19"/>
      <c r="BB1156" s="19"/>
      <c r="BC1156" s="19"/>
      <c r="BD1156" s="19"/>
      <c r="BE1156" s="19"/>
      <c r="BF1156" s="14"/>
      <c r="BG1156" s="35" t="str">
        <f>IF(BB1156&lt;&gt;"","&lt;a href='https://www.inaturalist.org/observations/"&amp;BB1156&amp;" 'target='_blank' style='color: blue'&gt;iNaturalist Record: "&amp;BB1156&amp;"&lt;/a&gt; ","")</f>
        <v/>
      </c>
      <c r="BH1156" s="36" t="str">
        <f>IF(AT1156&lt;&gt;"",AT1156&amp;". ","")</f>
        <v/>
      </c>
      <c r="BI1156" s="36" t="str">
        <f>IF(AV1156&lt;&gt;"","Land use/disturbance history: "&amp;AV1156&amp;". ","")</f>
        <v/>
      </c>
      <c r="BJ1156" s="36" t="str">
        <f>IF(AW1156&lt;&gt;"","Slope in degrees: "&amp;AW1156&amp;". ","")</f>
        <v/>
      </c>
      <c r="BK1156" s="36" t="str">
        <f>IF(AX1156&lt;&gt;"","Slope aspect: "&amp;AX1156&amp;". ","")</f>
        <v/>
      </c>
      <c r="BL1156" s="36" t="str">
        <f>IF(AY1156&lt;&gt;"","Soil description: "&amp;AY1156&amp;". ","")</f>
        <v/>
      </c>
      <c r="BM1156" s="36" t="str">
        <f>IF(BA1156&lt;&gt;"","Terrain: "&amp;BA1156&amp;". ","")</f>
        <v/>
      </c>
      <c r="BN1156" s="36" t="str">
        <f t="shared" ref="BN1156:BN1219" si="198">TRIM(BH1156&amp;BI1156&amp;BJ1156&amp;BK1156&amp;BL1156&amp;BM1156&amp;CB1156)</f>
        <v/>
      </c>
      <c r="BO1156" t="str">
        <f t="shared" ref="BO1156:BO1219" si="199">SUBSTITUTE(BN1156,"..",".")</f>
        <v/>
      </c>
      <c r="BP1156" t="str">
        <f>IF(BD1156&lt;&gt;"","Permit: "&amp;BD1156,"")</f>
        <v/>
      </c>
      <c r="BQ1156" s="41" t="str">
        <f>IF(AA1156="Abundant","Estimated frequency within viewshed: Abundant (&gt;500).",IF(AA1156="Common","Estimated frequency within viewshed: Common (101-500).",IF(AA1156="Frequent","Estimated frequency within viewshed: Frequent (11-100).",IF(AA1156="Occasional","Estimated frequency within viewshed: Occasional (6-10).",IF(AA1156="Rare","Estimated frequency within viewshed: Rare (1-5).","")))))</f>
        <v/>
      </c>
      <c r="BR1156" s="41" t="str">
        <f>IF(B1156&lt;&gt;"",B1156&amp;". ","")</f>
        <v/>
      </c>
      <c r="BS1156" s="41" t="str">
        <f>IF(M1156="Same individual","Tissue sample collected.",IF(M1156="Same population","Tissue sample collected from another individual in the same population.",""))</f>
        <v/>
      </c>
      <c r="BT1156" s="41" t="str">
        <f>IF(R1156&lt;&gt;"","Seed sample collected from "&amp;R1156&amp;" plants within the same population.","")</f>
        <v/>
      </c>
      <c r="BU1156" s="41" t="str">
        <f>IF(AB1156&lt;&gt;"",AB1156&amp;". ","")</f>
        <v/>
      </c>
      <c r="BV1156" s="41" t="str">
        <f>IF(AE1156&lt;&gt;"","Landowner: "&amp;AE1156&amp;".","")</f>
        <v/>
      </c>
      <c r="BW1156" s="41" t="str">
        <f>IF(AF1156&lt;&gt;"","Element Occurrence ID: "&amp;AF1156&amp;".","")</f>
        <v/>
      </c>
      <c r="BX1156" s="41" t="str">
        <f t="shared" ref="BX1156:BX1219" si="200">TRIM(BV1156&amp;" "&amp;BW1156)</f>
        <v/>
      </c>
      <c r="BY1156" t="str">
        <f t="shared" ref="BY1156:BY1219" si="201">SUBSTITUTE(BX1156,"..",".")</f>
        <v/>
      </c>
      <c r="BZ1156" s="41" t="str">
        <f t="shared" ref="BZ1156:BZ1219" si="202">TRIM(BR1156&amp;BQ1156&amp;BS1156&amp;BT1156&amp;BU1156&amp;BG1156)</f>
        <v/>
      </c>
      <c r="CA1156" t="str">
        <f t="shared" ref="CA1156:CA1219" si="203">SUBSTITUTE(BZ1156,"..",".")</f>
        <v/>
      </c>
      <c r="CB1156" s="41" t="str">
        <f>IF(AU1156&lt;&gt;"","Area immediately surrounding specimen: "&amp;AU1156&amp;".","")</f>
        <v/>
      </c>
      <c r="CC1156" s="41" t="str">
        <f>IF(T1156&lt;&gt;"","Habit: "&amp;T1156&amp;".","")</f>
        <v/>
      </c>
      <c r="CD1156" s="41" t="str">
        <f>IF(U1156&lt;&gt;"","Life history habit: "&amp;U1156&amp;".","")</f>
        <v/>
      </c>
      <c r="CE1156" s="41" t="str">
        <f>IF(V1156&lt;&gt;"","Graminoid habit: "&amp;V1156&amp;".","")</f>
        <v/>
      </c>
      <c r="CF1156" s="41" t="str">
        <f>IF(W1156&lt;&gt;"","Flower color: "&amp;W1156&amp;".","")</f>
        <v/>
      </c>
      <c r="CG1156" s="41" t="str">
        <f>IF(X1156&lt;&gt;"","Height in centimeters: "&amp;X1156&amp;".","")</f>
        <v/>
      </c>
      <c r="CH1156" s="41" t="str">
        <f>IF(Y1156&lt;&gt;"",Y1156&amp;".","")</f>
        <v/>
      </c>
      <c r="CI1156" s="41" t="str">
        <f t="shared" ref="CI1156:CI1219" si="204">TRIM(CC1156&amp;" "&amp;CD1156&amp;" "&amp;CE1156&amp;" "&amp;CF1156&amp;" "&amp;CG1156&amp;" "&amp;CH1156)</f>
        <v/>
      </c>
      <c r="CJ1156" t="str">
        <f t="shared" ref="CJ1156:CJ1219" si="205">SUBSTITUTE(CI1156,"..",".")</f>
        <v/>
      </c>
      <c r="CK1156" s="41" t="str">
        <f>IF(T1156&lt;&gt;"","''habit'':"&amp;"''"&amp;T1156&amp;"'',","")</f>
        <v/>
      </c>
      <c r="CL1156" s="41" t="str">
        <f>IF(U1156&lt;&gt;"","''life cycle habit'':"&amp;"''"&amp;U1156&amp;"'',","")</f>
        <v/>
      </c>
      <c r="CM1156" s="41" t="str">
        <f>IF(V1156&lt;&gt;"","''graminoidHabit'':"&amp;"''"&amp;V1156&amp;"'',","")</f>
        <v/>
      </c>
      <c r="CN1156" s="41" t="str">
        <f>IF(W1156&lt;&gt;"","''flower color'':"&amp;"''"&amp;W1156&amp;"'',","")</f>
        <v/>
      </c>
      <c r="CO1156" s="41" t="str">
        <f>IF(X1156&lt;&gt;"","''heightInCentimeters'':"&amp;X1156&amp;",","")</f>
        <v/>
      </c>
      <c r="CP1156" s="41" t="str">
        <f>IF(Y1156&lt;&gt;"",Y1156,"")</f>
        <v/>
      </c>
      <c r="CQ1156" s="41" t="str">
        <f t="shared" ref="CQ1156:CQ1219" si="206">TRIM(CK1156&amp;CL1156&amp;CM1156&amp;CN1156&amp;CO1156&amp;CP1156)</f>
        <v/>
      </c>
      <c r="CR1156" s="42" t="str">
        <f t="shared" ref="CR1156:CR1219" si="207">IF(AND(LEFT(CQ1156)=",",RIGHT(CQ1156)=","),MID(CQ1156,2,LEN(CQ1156)-2),IF(LEFT(CQ1156)=",",MID(CQ1156,2,LEN(CQ1156)),IF(RIGHT(CQ1156)=",",LEFT(CQ1156,LEN(CQ1156)-1),CQ1156)))</f>
        <v/>
      </c>
      <c r="CS1156" t="str">
        <f t="shared" ref="CS1156:CS1219" si="208">IF(CR1156&lt;&gt;"","{"&amp;CR1156&amp;"}","")</f>
        <v/>
      </c>
      <c r="CT1156" t="str">
        <f>IF(L1156="Y","tissue","")</f>
        <v/>
      </c>
      <c r="CU1156" t="str">
        <f>IF(L1156="Y","in collection","")</f>
        <v/>
      </c>
      <c r="CV1156" t="str">
        <f>IF(L1156="Y","dessicated","")</f>
        <v/>
      </c>
    </row>
    <row r="1157" spans="1:100" ht="16.5" x14ac:dyDescent="0.3">
      <c r="A1157" s="7"/>
      <c r="B1157" s="19"/>
      <c r="C1157" s="19"/>
      <c r="D1157" s="19"/>
      <c r="E1157" s="19"/>
      <c r="F1157" s="19"/>
      <c r="G1157" s="10"/>
      <c r="H1157" s="14"/>
      <c r="I1157" s="19"/>
      <c r="J1157" s="19"/>
      <c r="K1157" s="10"/>
      <c r="L1157" s="19"/>
      <c r="M1157" s="19"/>
      <c r="N1157" s="19"/>
      <c r="O1157" s="19"/>
      <c r="P1157" s="19"/>
      <c r="Q1157" s="24"/>
      <c r="R1157" s="14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  <c r="AK1157" s="29"/>
      <c r="AL1157" s="29"/>
      <c r="AM1157" s="7"/>
      <c r="AN1157" s="7"/>
      <c r="AO1157" s="7"/>
      <c r="AP1157" s="19"/>
      <c r="AQ1157" s="19"/>
      <c r="AR1157" s="19"/>
      <c r="AS1157" s="14"/>
      <c r="AT1157" s="19"/>
      <c r="AU1157" s="19"/>
      <c r="AV1157" s="19"/>
      <c r="AW1157" s="14"/>
      <c r="AX1157" s="19"/>
      <c r="AY1157" s="19"/>
      <c r="AZ1157" s="19"/>
      <c r="BA1157" s="19"/>
      <c r="BB1157" s="19"/>
      <c r="BC1157" s="19"/>
      <c r="BD1157" s="19"/>
      <c r="BE1157" s="19"/>
      <c r="BF1157" s="14"/>
      <c r="BG1157" s="35" t="str">
        <f>IF(BB1157&lt;&gt;"","&lt;a href='https://www.inaturalist.org/observations/"&amp;BB1157&amp;" 'target='_blank' style='color: blue'&gt;iNaturalist Record: "&amp;BB1157&amp;"&lt;/a&gt; ","")</f>
        <v/>
      </c>
      <c r="BH1157" s="36" t="str">
        <f>IF(AT1157&lt;&gt;"",AT1157&amp;". ","")</f>
        <v/>
      </c>
      <c r="BI1157" s="36" t="str">
        <f>IF(AV1157&lt;&gt;"","Land use/disturbance history: "&amp;AV1157&amp;". ","")</f>
        <v/>
      </c>
      <c r="BJ1157" s="36" t="str">
        <f>IF(AW1157&lt;&gt;"","Slope in degrees: "&amp;AW1157&amp;". ","")</f>
        <v/>
      </c>
      <c r="BK1157" s="36" t="str">
        <f>IF(AX1157&lt;&gt;"","Slope aspect: "&amp;AX1157&amp;". ","")</f>
        <v/>
      </c>
      <c r="BL1157" s="36" t="str">
        <f>IF(AY1157&lt;&gt;"","Soil description: "&amp;AY1157&amp;". ","")</f>
        <v/>
      </c>
      <c r="BM1157" s="36" t="str">
        <f>IF(BA1157&lt;&gt;"","Terrain: "&amp;BA1157&amp;". ","")</f>
        <v/>
      </c>
      <c r="BN1157" s="36" t="str">
        <f t="shared" si="198"/>
        <v/>
      </c>
      <c r="BO1157" t="str">
        <f t="shared" si="199"/>
        <v/>
      </c>
      <c r="BP1157" t="str">
        <f>IF(BD1157&lt;&gt;"","Permit: "&amp;BD1157,"")</f>
        <v/>
      </c>
      <c r="BQ1157" s="41" t="str">
        <f>IF(AA1157="Abundant","Estimated frequency within viewshed: Abundant (&gt;500).",IF(AA1157="Common","Estimated frequency within viewshed: Common (101-500).",IF(AA1157="Frequent","Estimated frequency within viewshed: Frequent (11-100).",IF(AA1157="Occasional","Estimated frequency within viewshed: Occasional (6-10).",IF(AA1157="Rare","Estimated frequency within viewshed: Rare (1-5).","")))))</f>
        <v/>
      </c>
      <c r="BR1157" s="41" t="str">
        <f>IF(B1157&lt;&gt;"",B1157&amp;". ","")</f>
        <v/>
      </c>
      <c r="BS1157" s="41" t="str">
        <f>IF(M1157="Same individual","Tissue sample collected.",IF(M1157="Same population","Tissue sample collected from another individual in the same population.",""))</f>
        <v/>
      </c>
      <c r="BT1157" s="41" t="str">
        <f>IF(R1157&lt;&gt;"","Seed sample collected from "&amp;R1157&amp;" plants within the same population.","")</f>
        <v/>
      </c>
      <c r="BU1157" s="41" t="str">
        <f>IF(AB1157&lt;&gt;"",AB1157&amp;". ","")</f>
        <v/>
      </c>
      <c r="BV1157" s="41" t="str">
        <f>IF(AE1157&lt;&gt;"","Landowner: "&amp;AE1157&amp;".","")</f>
        <v/>
      </c>
      <c r="BW1157" s="41" t="str">
        <f>IF(AF1157&lt;&gt;"","Element Occurrence ID: "&amp;AF1157&amp;".","")</f>
        <v/>
      </c>
      <c r="BX1157" s="41" t="str">
        <f t="shared" si="200"/>
        <v/>
      </c>
      <c r="BY1157" t="str">
        <f t="shared" si="201"/>
        <v/>
      </c>
      <c r="BZ1157" s="41" t="str">
        <f t="shared" si="202"/>
        <v/>
      </c>
      <c r="CA1157" t="str">
        <f t="shared" si="203"/>
        <v/>
      </c>
      <c r="CB1157" s="41" t="str">
        <f>IF(AU1157&lt;&gt;"","Area immediately surrounding specimen: "&amp;AU1157&amp;".","")</f>
        <v/>
      </c>
      <c r="CC1157" s="41" t="str">
        <f>IF(T1157&lt;&gt;"","Habit: "&amp;T1157&amp;".","")</f>
        <v/>
      </c>
      <c r="CD1157" s="41" t="str">
        <f>IF(U1157&lt;&gt;"","Life history habit: "&amp;U1157&amp;".","")</f>
        <v/>
      </c>
      <c r="CE1157" s="41" t="str">
        <f>IF(V1157&lt;&gt;"","Graminoid habit: "&amp;V1157&amp;".","")</f>
        <v/>
      </c>
      <c r="CF1157" s="41" t="str">
        <f>IF(W1157&lt;&gt;"","Flower color: "&amp;W1157&amp;".","")</f>
        <v/>
      </c>
      <c r="CG1157" s="41" t="str">
        <f>IF(X1157&lt;&gt;"","Height in centimeters: "&amp;X1157&amp;".","")</f>
        <v/>
      </c>
      <c r="CH1157" s="41" t="str">
        <f>IF(Y1157&lt;&gt;"",Y1157&amp;".","")</f>
        <v/>
      </c>
      <c r="CI1157" s="41" t="str">
        <f t="shared" si="204"/>
        <v/>
      </c>
      <c r="CJ1157" t="str">
        <f t="shared" si="205"/>
        <v/>
      </c>
      <c r="CK1157" s="41" t="str">
        <f>IF(T1157&lt;&gt;"","''habit'':"&amp;"''"&amp;T1157&amp;"'',","")</f>
        <v/>
      </c>
      <c r="CL1157" s="41" t="str">
        <f>IF(U1157&lt;&gt;"","''life cycle habit'':"&amp;"''"&amp;U1157&amp;"'',","")</f>
        <v/>
      </c>
      <c r="CM1157" s="41" t="str">
        <f>IF(V1157&lt;&gt;"","''graminoidHabit'':"&amp;"''"&amp;V1157&amp;"'',","")</f>
        <v/>
      </c>
      <c r="CN1157" s="41" t="str">
        <f>IF(W1157&lt;&gt;"","''flower color'':"&amp;"''"&amp;W1157&amp;"'',","")</f>
        <v/>
      </c>
      <c r="CO1157" s="41" t="str">
        <f>IF(X1157&lt;&gt;"","''heightInCentimeters'':"&amp;X1157&amp;",","")</f>
        <v/>
      </c>
      <c r="CP1157" s="41" t="str">
        <f>IF(Y1157&lt;&gt;"",Y1157,"")</f>
        <v/>
      </c>
      <c r="CQ1157" s="41" t="str">
        <f t="shared" si="206"/>
        <v/>
      </c>
      <c r="CR1157" s="42" t="str">
        <f t="shared" si="207"/>
        <v/>
      </c>
      <c r="CS1157" t="str">
        <f t="shared" si="208"/>
        <v/>
      </c>
      <c r="CT1157" t="str">
        <f>IF(L1157="Y","tissue","")</f>
        <v/>
      </c>
      <c r="CU1157" t="str">
        <f>IF(L1157="Y","in collection","")</f>
        <v/>
      </c>
      <c r="CV1157" t="str">
        <f>IF(L1157="Y","dessicated","")</f>
        <v/>
      </c>
    </row>
    <row r="1158" spans="1:100" ht="16.5" x14ac:dyDescent="0.3">
      <c r="A1158" s="7"/>
      <c r="B1158" s="19"/>
      <c r="C1158" s="19"/>
      <c r="D1158" s="19"/>
      <c r="E1158" s="19"/>
      <c r="F1158" s="19"/>
      <c r="G1158" s="10"/>
      <c r="H1158" s="14"/>
      <c r="I1158" s="19"/>
      <c r="J1158" s="19"/>
      <c r="K1158" s="10"/>
      <c r="L1158" s="19"/>
      <c r="M1158" s="19"/>
      <c r="N1158" s="19"/>
      <c r="O1158" s="19"/>
      <c r="P1158" s="19"/>
      <c r="Q1158" s="24"/>
      <c r="R1158" s="14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  <c r="AK1158" s="29"/>
      <c r="AL1158" s="29"/>
      <c r="AM1158" s="7"/>
      <c r="AN1158" s="7"/>
      <c r="AO1158" s="7"/>
      <c r="AP1158" s="19"/>
      <c r="AQ1158" s="19"/>
      <c r="AR1158" s="19"/>
      <c r="AS1158" s="14"/>
      <c r="AT1158" s="19"/>
      <c r="AU1158" s="19"/>
      <c r="AV1158" s="19"/>
      <c r="AW1158" s="14"/>
      <c r="AX1158" s="19"/>
      <c r="AY1158" s="19"/>
      <c r="AZ1158" s="19"/>
      <c r="BA1158" s="19"/>
      <c r="BB1158" s="19"/>
      <c r="BC1158" s="19"/>
      <c r="BD1158" s="19"/>
      <c r="BE1158" s="19"/>
      <c r="BF1158" s="14"/>
      <c r="BG1158" s="35" t="str">
        <f>IF(BB1158&lt;&gt;"","&lt;a href='https://www.inaturalist.org/observations/"&amp;BB1158&amp;" 'target='_blank' style='color: blue'&gt;iNaturalist Record: "&amp;BB1158&amp;"&lt;/a&gt; ","")</f>
        <v/>
      </c>
      <c r="BH1158" s="36" t="str">
        <f>IF(AT1158&lt;&gt;"",AT1158&amp;". ","")</f>
        <v/>
      </c>
      <c r="BI1158" s="36" t="str">
        <f>IF(AV1158&lt;&gt;"","Land use/disturbance history: "&amp;AV1158&amp;". ","")</f>
        <v/>
      </c>
      <c r="BJ1158" s="36" t="str">
        <f>IF(AW1158&lt;&gt;"","Slope in degrees: "&amp;AW1158&amp;". ","")</f>
        <v/>
      </c>
      <c r="BK1158" s="36" t="str">
        <f>IF(AX1158&lt;&gt;"","Slope aspect: "&amp;AX1158&amp;". ","")</f>
        <v/>
      </c>
      <c r="BL1158" s="36" t="str">
        <f>IF(AY1158&lt;&gt;"","Soil description: "&amp;AY1158&amp;". ","")</f>
        <v/>
      </c>
      <c r="BM1158" s="36" t="str">
        <f>IF(BA1158&lt;&gt;"","Terrain: "&amp;BA1158&amp;". ","")</f>
        <v/>
      </c>
      <c r="BN1158" s="36" t="str">
        <f t="shared" si="198"/>
        <v/>
      </c>
      <c r="BO1158" t="str">
        <f t="shared" si="199"/>
        <v/>
      </c>
      <c r="BP1158" t="str">
        <f>IF(BD1158&lt;&gt;"","Permit: "&amp;BD1158,"")</f>
        <v/>
      </c>
      <c r="BQ1158" s="41" t="str">
        <f>IF(AA1158="Abundant","Estimated frequency within viewshed: Abundant (&gt;500).",IF(AA1158="Common","Estimated frequency within viewshed: Common (101-500).",IF(AA1158="Frequent","Estimated frequency within viewshed: Frequent (11-100).",IF(AA1158="Occasional","Estimated frequency within viewshed: Occasional (6-10).",IF(AA1158="Rare","Estimated frequency within viewshed: Rare (1-5).","")))))</f>
        <v/>
      </c>
      <c r="BR1158" s="41" t="str">
        <f>IF(B1158&lt;&gt;"",B1158&amp;". ","")</f>
        <v/>
      </c>
      <c r="BS1158" s="41" t="str">
        <f>IF(M1158="Same individual","Tissue sample collected.",IF(M1158="Same population","Tissue sample collected from another individual in the same population.",""))</f>
        <v/>
      </c>
      <c r="BT1158" s="41" t="str">
        <f>IF(R1158&lt;&gt;"","Seed sample collected from "&amp;R1158&amp;" plants within the same population.","")</f>
        <v/>
      </c>
      <c r="BU1158" s="41" t="str">
        <f>IF(AB1158&lt;&gt;"",AB1158&amp;". ","")</f>
        <v/>
      </c>
      <c r="BV1158" s="41" t="str">
        <f>IF(AE1158&lt;&gt;"","Landowner: "&amp;AE1158&amp;".","")</f>
        <v/>
      </c>
      <c r="BW1158" s="41" t="str">
        <f>IF(AF1158&lt;&gt;"","Element Occurrence ID: "&amp;AF1158&amp;".","")</f>
        <v/>
      </c>
      <c r="BX1158" s="41" t="str">
        <f t="shared" si="200"/>
        <v/>
      </c>
      <c r="BY1158" t="str">
        <f t="shared" si="201"/>
        <v/>
      </c>
      <c r="BZ1158" s="41" t="str">
        <f t="shared" si="202"/>
        <v/>
      </c>
      <c r="CA1158" t="str">
        <f t="shared" si="203"/>
        <v/>
      </c>
      <c r="CB1158" s="41" t="str">
        <f>IF(AU1158&lt;&gt;"","Area immediately surrounding specimen: "&amp;AU1158&amp;".","")</f>
        <v/>
      </c>
      <c r="CC1158" s="41" t="str">
        <f>IF(T1158&lt;&gt;"","Habit: "&amp;T1158&amp;".","")</f>
        <v/>
      </c>
      <c r="CD1158" s="41" t="str">
        <f>IF(U1158&lt;&gt;"","Life history habit: "&amp;U1158&amp;".","")</f>
        <v/>
      </c>
      <c r="CE1158" s="41" t="str">
        <f>IF(V1158&lt;&gt;"","Graminoid habit: "&amp;V1158&amp;".","")</f>
        <v/>
      </c>
      <c r="CF1158" s="41" t="str">
        <f>IF(W1158&lt;&gt;"","Flower color: "&amp;W1158&amp;".","")</f>
        <v/>
      </c>
      <c r="CG1158" s="41" t="str">
        <f>IF(X1158&lt;&gt;"","Height in centimeters: "&amp;X1158&amp;".","")</f>
        <v/>
      </c>
      <c r="CH1158" s="41" t="str">
        <f>IF(Y1158&lt;&gt;"",Y1158&amp;".","")</f>
        <v/>
      </c>
      <c r="CI1158" s="41" t="str">
        <f t="shared" si="204"/>
        <v/>
      </c>
      <c r="CJ1158" t="str">
        <f t="shared" si="205"/>
        <v/>
      </c>
      <c r="CK1158" s="41" t="str">
        <f>IF(T1158&lt;&gt;"","''habit'':"&amp;"''"&amp;T1158&amp;"'',","")</f>
        <v/>
      </c>
      <c r="CL1158" s="41" t="str">
        <f>IF(U1158&lt;&gt;"","''life cycle habit'':"&amp;"''"&amp;U1158&amp;"'',","")</f>
        <v/>
      </c>
      <c r="CM1158" s="41" t="str">
        <f>IF(V1158&lt;&gt;"","''graminoidHabit'':"&amp;"''"&amp;V1158&amp;"'',","")</f>
        <v/>
      </c>
      <c r="CN1158" s="41" t="str">
        <f>IF(W1158&lt;&gt;"","''flower color'':"&amp;"''"&amp;W1158&amp;"'',","")</f>
        <v/>
      </c>
      <c r="CO1158" s="41" t="str">
        <f>IF(X1158&lt;&gt;"","''heightInCentimeters'':"&amp;X1158&amp;",","")</f>
        <v/>
      </c>
      <c r="CP1158" s="41" t="str">
        <f>IF(Y1158&lt;&gt;"",Y1158,"")</f>
        <v/>
      </c>
      <c r="CQ1158" s="41" t="str">
        <f t="shared" si="206"/>
        <v/>
      </c>
      <c r="CR1158" s="42" t="str">
        <f t="shared" si="207"/>
        <v/>
      </c>
      <c r="CS1158" t="str">
        <f t="shared" si="208"/>
        <v/>
      </c>
      <c r="CT1158" t="str">
        <f>IF(L1158="Y","tissue","")</f>
        <v/>
      </c>
      <c r="CU1158" t="str">
        <f>IF(L1158="Y","in collection","")</f>
        <v/>
      </c>
      <c r="CV1158" t="str">
        <f>IF(L1158="Y","dessicated","")</f>
        <v/>
      </c>
    </row>
    <row r="1159" spans="1:100" ht="16.5" x14ac:dyDescent="0.3">
      <c r="A1159" s="7"/>
      <c r="B1159" s="19"/>
      <c r="C1159" s="19"/>
      <c r="D1159" s="19"/>
      <c r="E1159" s="19"/>
      <c r="F1159" s="19"/>
      <c r="G1159" s="10"/>
      <c r="H1159" s="14"/>
      <c r="I1159" s="19"/>
      <c r="J1159" s="19"/>
      <c r="K1159" s="10"/>
      <c r="L1159" s="19"/>
      <c r="M1159" s="19"/>
      <c r="N1159" s="19"/>
      <c r="O1159" s="19"/>
      <c r="P1159" s="19"/>
      <c r="Q1159" s="24"/>
      <c r="R1159" s="14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29"/>
      <c r="AL1159" s="29"/>
      <c r="AM1159" s="7"/>
      <c r="AN1159" s="7"/>
      <c r="AO1159" s="7"/>
      <c r="AP1159" s="19"/>
      <c r="AQ1159" s="19"/>
      <c r="AR1159" s="19"/>
      <c r="AS1159" s="14"/>
      <c r="AT1159" s="19"/>
      <c r="AU1159" s="19"/>
      <c r="AV1159" s="19"/>
      <c r="AW1159" s="14"/>
      <c r="AX1159" s="19"/>
      <c r="AY1159" s="19"/>
      <c r="AZ1159" s="19"/>
      <c r="BA1159" s="19"/>
      <c r="BB1159" s="19"/>
      <c r="BC1159" s="19"/>
      <c r="BD1159" s="19"/>
      <c r="BE1159" s="19"/>
      <c r="BF1159" s="14"/>
      <c r="BG1159" s="35" t="str">
        <f>IF(BB1159&lt;&gt;"","&lt;a href='https://www.inaturalist.org/observations/"&amp;BB1159&amp;" 'target='_blank' style='color: blue'&gt;iNaturalist Record: "&amp;BB1159&amp;"&lt;/a&gt; ","")</f>
        <v/>
      </c>
      <c r="BH1159" s="36" t="str">
        <f>IF(AT1159&lt;&gt;"",AT1159&amp;". ","")</f>
        <v/>
      </c>
      <c r="BI1159" s="36" t="str">
        <f>IF(AV1159&lt;&gt;"","Land use/disturbance history: "&amp;AV1159&amp;". ","")</f>
        <v/>
      </c>
      <c r="BJ1159" s="36" t="str">
        <f>IF(AW1159&lt;&gt;"","Slope in degrees: "&amp;AW1159&amp;". ","")</f>
        <v/>
      </c>
      <c r="BK1159" s="36" t="str">
        <f>IF(AX1159&lt;&gt;"","Slope aspect: "&amp;AX1159&amp;". ","")</f>
        <v/>
      </c>
      <c r="BL1159" s="36" t="str">
        <f>IF(AY1159&lt;&gt;"","Soil description: "&amp;AY1159&amp;". ","")</f>
        <v/>
      </c>
      <c r="BM1159" s="36" t="str">
        <f>IF(BA1159&lt;&gt;"","Terrain: "&amp;BA1159&amp;". ","")</f>
        <v/>
      </c>
      <c r="BN1159" s="36" t="str">
        <f t="shared" si="198"/>
        <v/>
      </c>
      <c r="BO1159" t="str">
        <f t="shared" si="199"/>
        <v/>
      </c>
      <c r="BP1159" t="str">
        <f>IF(BD1159&lt;&gt;"","Permit: "&amp;BD1159,"")</f>
        <v/>
      </c>
      <c r="BQ1159" s="41" t="str">
        <f>IF(AA1159="Abundant","Estimated frequency within viewshed: Abundant (&gt;500).",IF(AA1159="Common","Estimated frequency within viewshed: Common (101-500).",IF(AA1159="Frequent","Estimated frequency within viewshed: Frequent (11-100).",IF(AA1159="Occasional","Estimated frequency within viewshed: Occasional (6-10).",IF(AA1159="Rare","Estimated frequency within viewshed: Rare (1-5).","")))))</f>
        <v/>
      </c>
      <c r="BR1159" s="41" t="str">
        <f>IF(B1159&lt;&gt;"",B1159&amp;". ","")</f>
        <v/>
      </c>
      <c r="BS1159" s="41" t="str">
        <f>IF(M1159="Same individual","Tissue sample collected.",IF(M1159="Same population","Tissue sample collected from another individual in the same population.",""))</f>
        <v/>
      </c>
      <c r="BT1159" s="41" t="str">
        <f>IF(R1159&lt;&gt;"","Seed sample collected from "&amp;R1159&amp;" plants within the same population.","")</f>
        <v/>
      </c>
      <c r="BU1159" s="41" t="str">
        <f>IF(AB1159&lt;&gt;"",AB1159&amp;". ","")</f>
        <v/>
      </c>
      <c r="BV1159" s="41" t="str">
        <f>IF(AE1159&lt;&gt;"","Landowner: "&amp;AE1159&amp;".","")</f>
        <v/>
      </c>
      <c r="BW1159" s="41" t="str">
        <f>IF(AF1159&lt;&gt;"","Element Occurrence ID: "&amp;AF1159&amp;".","")</f>
        <v/>
      </c>
      <c r="BX1159" s="41" t="str">
        <f t="shared" si="200"/>
        <v/>
      </c>
      <c r="BY1159" t="str">
        <f t="shared" si="201"/>
        <v/>
      </c>
      <c r="BZ1159" s="41" t="str">
        <f t="shared" si="202"/>
        <v/>
      </c>
      <c r="CA1159" t="str">
        <f t="shared" si="203"/>
        <v/>
      </c>
      <c r="CB1159" s="41" t="str">
        <f>IF(AU1159&lt;&gt;"","Area immediately surrounding specimen: "&amp;AU1159&amp;".","")</f>
        <v/>
      </c>
      <c r="CC1159" s="41" t="str">
        <f>IF(T1159&lt;&gt;"","Habit: "&amp;T1159&amp;".","")</f>
        <v/>
      </c>
      <c r="CD1159" s="41" t="str">
        <f>IF(U1159&lt;&gt;"","Life history habit: "&amp;U1159&amp;".","")</f>
        <v/>
      </c>
      <c r="CE1159" s="41" t="str">
        <f>IF(V1159&lt;&gt;"","Graminoid habit: "&amp;V1159&amp;".","")</f>
        <v/>
      </c>
      <c r="CF1159" s="41" t="str">
        <f>IF(W1159&lt;&gt;"","Flower color: "&amp;W1159&amp;".","")</f>
        <v/>
      </c>
      <c r="CG1159" s="41" t="str">
        <f>IF(X1159&lt;&gt;"","Height in centimeters: "&amp;X1159&amp;".","")</f>
        <v/>
      </c>
      <c r="CH1159" s="41" t="str">
        <f>IF(Y1159&lt;&gt;"",Y1159&amp;".","")</f>
        <v/>
      </c>
      <c r="CI1159" s="41" t="str">
        <f t="shared" si="204"/>
        <v/>
      </c>
      <c r="CJ1159" t="str">
        <f t="shared" si="205"/>
        <v/>
      </c>
      <c r="CK1159" s="41" t="str">
        <f>IF(T1159&lt;&gt;"","''habit'':"&amp;"''"&amp;T1159&amp;"'',","")</f>
        <v/>
      </c>
      <c r="CL1159" s="41" t="str">
        <f>IF(U1159&lt;&gt;"","''life cycle habit'':"&amp;"''"&amp;U1159&amp;"'',","")</f>
        <v/>
      </c>
      <c r="CM1159" s="41" t="str">
        <f>IF(V1159&lt;&gt;"","''graminoidHabit'':"&amp;"''"&amp;V1159&amp;"'',","")</f>
        <v/>
      </c>
      <c r="CN1159" s="41" t="str">
        <f>IF(W1159&lt;&gt;"","''flower color'':"&amp;"''"&amp;W1159&amp;"'',","")</f>
        <v/>
      </c>
      <c r="CO1159" s="41" t="str">
        <f>IF(X1159&lt;&gt;"","''heightInCentimeters'':"&amp;X1159&amp;",","")</f>
        <v/>
      </c>
      <c r="CP1159" s="41" t="str">
        <f>IF(Y1159&lt;&gt;"",Y1159,"")</f>
        <v/>
      </c>
      <c r="CQ1159" s="41" t="str">
        <f t="shared" si="206"/>
        <v/>
      </c>
      <c r="CR1159" s="42" t="str">
        <f t="shared" si="207"/>
        <v/>
      </c>
      <c r="CS1159" t="str">
        <f t="shared" si="208"/>
        <v/>
      </c>
      <c r="CT1159" t="str">
        <f>IF(L1159="Y","tissue","")</f>
        <v/>
      </c>
      <c r="CU1159" t="str">
        <f>IF(L1159="Y","in collection","")</f>
        <v/>
      </c>
      <c r="CV1159" t="str">
        <f>IF(L1159="Y","dessicated","")</f>
        <v/>
      </c>
    </row>
    <row r="1160" spans="1:100" ht="16.5" x14ac:dyDescent="0.3">
      <c r="A1160" s="7"/>
      <c r="B1160" s="19"/>
      <c r="C1160" s="19"/>
      <c r="D1160" s="19"/>
      <c r="E1160" s="19"/>
      <c r="F1160" s="19"/>
      <c r="G1160" s="10"/>
      <c r="H1160" s="14"/>
      <c r="I1160" s="19"/>
      <c r="J1160" s="19"/>
      <c r="K1160" s="10"/>
      <c r="L1160" s="19"/>
      <c r="M1160" s="19"/>
      <c r="N1160" s="19"/>
      <c r="O1160" s="19"/>
      <c r="P1160" s="19"/>
      <c r="Q1160" s="24"/>
      <c r="R1160" s="14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  <c r="AK1160" s="29"/>
      <c r="AL1160" s="29"/>
      <c r="AM1160" s="7"/>
      <c r="AN1160" s="7"/>
      <c r="AO1160" s="7"/>
      <c r="AP1160" s="19"/>
      <c r="AQ1160" s="19"/>
      <c r="AR1160" s="19"/>
      <c r="AS1160" s="14"/>
      <c r="AT1160" s="19"/>
      <c r="AU1160" s="19"/>
      <c r="AV1160" s="19"/>
      <c r="AW1160" s="14"/>
      <c r="AX1160" s="19"/>
      <c r="AY1160" s="19"/>
      <c r="AZ1160" s="19"/>
      <c r="BA1160" s="19"/>
      <c r="BB1160" s="19"/>
      <c r="BC1160" s="19"/>
      <c r="BD1160" s="19"/>
      <c r="BE1160" s="19"/>
      <c r="BF1160" s="14"/>
      <c r="BG1160" s="35" t="str">
        <f>IF(BB1160&lt;&gt;"","&lt;a href='https://www.inaturalist.org/observations/"&amp;BB1160&amp;" 'target='_blank' style='color: blue'&gt;iNaturalist Record: "&amp;BB1160&amp;"&lt;/a&gt; ","")</f>
        <v/>
      </c>
      <c r="BH1160" s="36" t="str">
        <f>IF(AT1160&lt;&gt;"",AT1160&amp;". ","")</f>
        <v/>
      </c>
      <c r="BI1160" s="36" t="str">
        <f>IF(AV1160&lt;&gt;"","Land use/disturbance history: "&amp;AV1160&amp;". ","")</f>
        <v/>
      </c>
      <c r="BJ1160" s="36" t="str">
        <f>IF(AW1160&lt;&gt;"","Slope in degrees: "&amp;AW1160&amp;". ","")</f>
        <v/>
      </c>
      <c r="BK1160" s="36" t="str">
        <f>IF(AX1160&lt;&gt;"","Slope aspect: "&amp;AX1160&amp;". ","")</f>
        <v/>
      </c>
      <c r="BL1160" s="36" t="str">
        <f>IF(AY1160&lt;&gt;"","Soil description: "&amp;AY1160&amp;". ","")</f>
        <v/>
      </c>
      <c r="BM1160" s="36" t="str">
        <f>IF(BA1160&lt;&gt;"","Terrain: "&amp;BA1160&amp;". ","")</f>
        <v/>
      </c>
      <c r="BN1160" s="36" t="str">
        <f t="shared" si="198"/>
        <v/>
      </c>
      <c r="BO1160" t="str">
        <f t="shared" si="199"/>
        <v/>
      </c>
      <c r="BP1160" t="str">
        <f>IF(BD1160&lt;&gt;"","Permit: "&amp;BD1160,"")</f>
        <v/>
      </c>
      <c r="BQ1160" s="41" t="str">
        <f>IF(AA1160="Abundant","Estimated frequency within viewshed: Abundant (&gt;500).",IF(AA1160="Common","Estimated frequency within viewshed: Common (101-500).",IF(AA1160="Frequent","Estimated frequency within viewshed: Frequent (11-100).",IF(AA1160="Occasional","Estimated frequency within viewshed: Occasional (6-10).",IF(AA1160="Rare","Estimated frequency within viewshed: Rare (1-5).","")))))</f>
        <v/>
      </c>
      <c r="BR1160" s="41" t="str">
        <f>IF(B1160&lt;&gt;"",B1160&amp;". ","")</f>
        <v/>
      </c>
      <c r="BS1160" s="41" t="str">
        <f>IF(M1160="Same individual","Tissue sample collected.",IF(M1160="Same population","Tissue sample collected from another individual in the same population.",""))</f>
        <v/>
      </c>
      <c r="BT1160" s="41" t="str">
        <f>IF(R1160&lt;&gt;"","Seed sample collected from "&amp;R1160&amp;" plants within the same population.","")</f>
        <v/>
      </c>
      <c r="BU1160" s="41" t="str">
        <f>IF(AB1160&lt;&gt;"",AB1160&amp;". ","")</f>
        <v/>
      </c>
      <c r="BV1160" s="41" t="str">
        <f>IF(AE1160&lt;&gt;"","Landowner: "&amp;AE1160&amp;".","")</f>
        <v/>
      </c>
      <c r="BW1160" s="41" t="str">
        <f>IF(AF1160&lt;&gt;"","Element Occurrence ID: "&amp;AF1160&amp;".","")</f>
        <v/>
      </c>
      <c r="BX1160" s="41" t="str">
        <f t="shared" si="200"/>
        <v/>
      </c>
      <c r="BY1160" t="str">
        <f t="shared" si="201"/>
        <v/>
      </c>
      <c r="BZ1160" s="41" t="str">
        <f t="shared" si="202"/>
        <v/>
      </c>
      <c r="CA1160" t="str">
        <f t="shared" si="203"/>
        <v/>
      </c>
      <c r="CB1160" s="41" t="str">
        <f>IF(AU1160&lt;&gt;"","Area immediately surrounding specimen: "&amp;AU1160&amp;".","")</f>
        <v/>
      </c>
      <c r="CC1160" s="41" t="str">
        <f>IF(T1160&lt;&gt;"","Habit: "&amp;T1160&amp;".","")</f>
        <v/>
      </c>
      <c r="CD1160" s="41" t="str">
        <f>IF(U1160&lt;&gt;"","Life history habit: "&amp;U1160&amp;".","")</f>
        <v/>
      </c>
      <c r="CE1160" s="41" t="str">
        <f>IF(V1160&lt;&gt;"","Graminoid habit: "&amp;V1160&amp;".","")</f>
        <v/>
      </c>
      <c r="CF1160" s="41" t="str">
        <f>IF(W1160&lt;&gt;"","Flower color: "&amp;W1160&amp;".","")</f>
        <v/>
      </c>
      <c r="CG1160" s="41" t="str">
        <f>IF(X1160&lt;&gt;"","Height in centimeters: "&amp;X1160&amp;".","")</f>
        <v/>
      </c>
      <c r="CH1160" s="41" t="str">
        <f>IF(Y1160&lt;&gt;"",Y1160&amp;".","")</f>
        <v/>
      </c>
      <c r="CI1160" s="41" t="str">
        <f t="shared" si="204"/>
        <v/>
      </c>
      <c r="CJ1160" t="str">
        <f t="shared" si="205"/>
        <v/>
      </c>
      <c r="CK1160" s="41" t="str">
        <f>IF(T1160&lt;&gt;"","''habit'':"&amp;"''"&amp;T1160&amp;"'',","")</f>
        <v/>
      </c>
      <c r="CL1160" s="41" t="str">
        <f>IF(U1160&lt;&gt;"","''life cycle habit'':"&amp;"''"&amp;U1160&amp;"'',","")</f>
        <v/>
      </c>
      <c r="CM1160" s="41" t="str">
        <f>IF(V1160&lt;&gt;"","''graminoidHabit'':"&amp;"''"&amp;V1160&amp;"'',","")</f>
        <v/>
      </c>
      <c r="CN1160" s="41" t="str">
        <f>IF(W1160&lt;&gt;"","''flower color'':"&amp;"''"&amp;W1160&amp;"'',","")</f>
        <v/>
      </c>
      <c r="CO1160" s="41" t="str">
        <f>IF(X1160&lt;&gt;"","''heightInCentimeters'':"&amp;X1160&amp;",","")</f>
        <v/>
      </c>
      <c r="CP1160" s="41" t="str">
        <f>IF(Y1160&lt;&gt;"",Y1160,"")</f>
        <v/>
      </c>
      <c r="CQ1160" s="41" t="str">
        <f t="shared" si="206"/>
        <v/>
      </c>
      <c r="CR1160" s="42" t="str">
        <f t="shared" si="207"/>
        <v/>
      </c>
      <c r="CS1160" t="str">
        <f t="shared" si="208"/>
        <v/>
      </c>
      <c r="CT1160" t="str">
        <f>IF(L1160="Y","tissue","")</f>
        <v/>
      </c>
      <c r="CU1160" t="str">
        <f>IF(L1160="Y","in collection","")</f>
        <v/>
      </c>
      <c r="CV1160" t="str">
        <f>IF(L1160="Y","dessicated","")</f>
        <v/>
      </c>
    </row>
    <row r="1161" spans="1:100" ht="16.5" x14ac:dyDescent="0.3">
      <c r="A1161" s="7"/>
      <c r="B1161" s="19"/>
      <c r="C1161" s="19"/>
      <c r="D1161" s="19"/>
      <c r="E1161" s="19"/>
      <c r="F1161" s="19"/>
      <c r="G1161" s="10"/>
      <c r="H1161" s="14"/>
      <c r="I1161" s="19"/>
      <c r="J1161" s="19"/>
      <c r="K1161" s="10"/>
      <c r="L1161" s="19"/>
      <c r="M1161" s="19"/>
      <c r="N1161" s="19"/>
      <c r="O1161" s="19"/>
      <c r="P1161" s="19"/>
      <c r="Q1161" s="24"/>
      <c r="R1161" s="14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  <c r="AK1161" s="29"/>
      <c r="AL1161" s="29"/>
      <c r="AM1161" s="7"/>
      <c r="AN1161" s="7"/>
      <c r="AO1161" s="7"/>
      <c r="AP1161" s="19"/>
      <c r="AQ1161" s="19"/>
      <c r="AR1161" s="19"/>
      <c r="AS1161" s="14"/>
      <c r="AT1161" s="19"/>
      <c r="AU1161" s="19"/>
      <c r="AV1161" s="19"/>
      <c r="AW1161" s="14"/>
      <c r="AX1161" s="19"/>
      <c r="AY1161" s="19"/>
      <c r="AZ1161" s="19"/>
      <c r="BA1161" s="19"/>
      <c r="BB1161" s="19"/>
      <c r="BC1161" s="19"/>
      <c r="BD1161" s="19"/>
      <c r="BE1161" s="19"/>
      <c r="BF1161" s="14"/>
      <c r="BG1161" s="35" t="str">
        <f>IF(BB1161&lt;&gt;"","&lt;a href='https://www.inaturalist.org/observations/"&amp;BB1161&amp;" 'target='_blank' style='color: blue'&gt;iNaturalist Record: "&amp;BB1161&amp;"&lt;/a&gt; ","")</f>
        <v/>
      </c>
      <c r="BH1161" s="36" t="str">
        <f>IF(AT1161&lt;&gt;"",AT1161&amp;". ","")</f>
        <v/>
      </c>
      <c r="BI1161" s="36" t="str">
        <f>IF(AV1161&lt;&gt;"","Land use/disturbance history: "&amp;AV1161&amp;". ","")</f>
        <v/>
      </c>
      <c r="BJ1161" s="36" t="str">
        <f>IF(AW1161&lt;&gt;"","Slope in degrees: "&amp;AW1161&amp;". ","")</f>
        <v/>
      </c>
      <c r="BK1161" s="36" t="str">
        <f>IF(AX1161&lt;&gt;"","Slope aspect: "&amp;AX1161&amp;". ","")</f>
        <v/>
      </c>
      <c r="BL1161" s="36" t="str">
        <f>IF(AY1161&lt;&gt;"","Soil description: "&amp;AY1161&amp;". ","")</f>
        <v/>
      </c>
      <c r="BM1161" s="36" t="str">
        <f>IF(BA1161&lt;&gt;"","Terrain: "&amp;BA1161&amp;". ","")</f>
        <v/>
      </c>
      <c r="BN1161" s="36" t="str">
        <f t="shared" si="198"/>
        <v/>
      </c>
      <c r="BO1161" t="str">
        <f t="shared" si="199"/>
        <v/>
      </c>
      <c r="BP1161" t="str">
        <f>IF(BD1161&lt;&gt;"","Permit: "&amp;BD1161,"")</f>
        <v/>
      </c>
      <c r="BQ1161" s="41" t="str">
        <f>IF(AA1161="Abundant","Estimated frequency within viewshed: Abundant (&gt;500).",IF(AA1161="Common","Estimated frequency within viewshed: Common (101-500).",IF(AA1161="Frequent","Estimated frequency within viewshed: Frequent (11-100).",IF(AA1161="Occasional","Estimated frequency within viewshed: Occasional (6-10).",IF(AA1161="Rare","Estimated frequency within viewshed: Rare (1-5).","")))))</f>
        <v/>
      </c>
      <c r="BR1161" s="41" t="str">
        <f>IF(B1161&lt;&gt;"",B1161&amp;". ","")</f>
        <v/>
      </c>
      <c r="BS1161" s="41" t="str">
        <f>IF(M1161="Same individual","Tissue sample collected.",IF(M1161="Same population","Tissue sample collected from another individual in the same population.",""))</f>
        <v/>
      </c>
      <c r="BT1161" s="41" t="str">
        <f>IF(R1161&lt;&gt;"","Seed sample collected from "&amp;R1161&amp;" plants within the same population.","")</f>
        <v/>
      </c>
      <c r="BU1161" s="41" t="str">
        <f>IF(AB1161&lt;&gt;"",AB1161&amp;". ","")</f>
        <v/>
      </c>
      <c r="BV1161" s="41" t="str">
        <f>IF(AE1161&lt;&gt;"","Landowner: "&amp;AE1161&amp;".","")</f>
        <v/>
      </c>
      <c r="BW1161" s="41" t="str">
        <f>IF(AF1161&lt;&gt;"","Element Occurrence ID: "&amp;AF1161&amp;".","")</f>
        <v/>
      </c>
      <c r="BX1161" s="41" t="str">
        <f t="shared" si="200"/>
        <v/>
      </c>
      <c r="BY1161" t="str">
        <f t="shared" si="201"/>
        <v/>
      </c>
      <c r="BZ1161" s="41" t="str">
        <f t="shared" si="202"/>
        <v/>
      </c>
      <c r="CA1161" t="str">
        <f t="shared" si="203"/>
        <v/>
      </c>
      <c r="CB1161" s="41" t="str">
        <f>IF(AU1161&lt;&gt;"","Area immediately surrounding specimen: "&amp;AU1161&amp;".","")</f>
        <v/>
      </c>
      <c r="CC1161" s="41" t="str">
        <f>IF(T1161&lt;&gt;"","Habit: "&amp;T1161&amp;".","")</f>
        <v/>
      </c>
      <c r="CD1161" s="41" t="str">
        <f>IF(U1161&lt;&gt;"","Life history habit: "&amp;U1161&amp;".","")</f>
        <v/>
      </c>
      <c r="CE1161" s="41" t="str">
        <f>IF(V1161&lt;&gt;"","Graminoid habit: "&amp;V1161&amp;".","")</f>
        <v/>
      </c>
      <c r="CF1161" s="41" t="str">
        <f>IF(W1161&lt;&gt;"","Flower color: "&amp;W1161&amp;".","")</f>
        <v/>
      </c>
      <c r="CG1161" s="41" t="str">
        <f>IF(X1161&lt;&gt;"","Height in centimeters: "&amp;X1161&amp;".","")</f>
        <v/>
      </c>
      <c r="CH1161" s="41" t="str">
        <f>IF(Y1161&lt;&gt;"",Y1161&amp;".","")</f>
        <v/>
      </c>
      <c r="CI1161" s="41" t="str">
        <f t="shared" si="204"/>
        <v/>
      </c>
      <c r="CJ1161" t="str">
        <f t="shared" si="205"/>
        <v/>
      </c>
      <c r="CK1161" s="41" t="str">
        <f>IF(T1161&lt;&gt;"","''habit'':"&amp;"''"&amp;T1161&amp;"'',","")</f>
        <v/>
      </c>
      <c r="CL1161" s="41" t="str">
        <f>IF(U1161&lt;&gt;"","''life cycle habit'':"&amp;"''"&amp;U1161&amp;"'',","")</f>
        <v/>
      </c>
      <c r="CM1161" s="41" t="str">
        <f>IF(V1161&lt;&gt;"","''graminoidHabit'':"&amp;"''"&amp;V1161&amp;"'',","")</f>
        <v/>
      </c>
      <c r="CN1161" s="41" t="str">
        <f>IF(W1161&lt;&gt;"","''flower color'':"&amp;"''"&amp;W1161&amp;"'',","")</f>
        <v/>
      </c>
      <c r="CO1161" s="41" t="str">
        <f>IF(X1161&lt;&gt;"","''heightInCentimeters'':"&amp;X1161&amp;",","")</f>
        <v/>
      </c>
      <c r="CP1161" s="41" t="str">
        <f>IF(Y1161&lt;&gt;"",Y1161,"")</f>
        <v/>
      </c>
      <c r="CQ1161" s="41" t="str">
        <f t="shared" si="206"/>
        <v/>
      </c>
      <c r="CR1161" s="42" t="str">
        <f t="shared" si="207"/>
        <v/>
      </c>
      <c r="CS1161" t="str">
        <f t="shared" si="208"/>
        <v/>
      </c>
      <c r="CT1161" t="str">
        <f>IF(L1161="Y","tissue","")</f>
        <v/>
      </c>
      <c r="CU1161" t="str">
        <f>IF(L1161="Y","in collection","")</f>
        <v/>
      </c>
      <c r="CV1161" t="str">
        <f>IF(L1161="Y","dessicated","")</f>
        <v/>
      </c>
    </row>
    <row r="1162" spans="1:100" ht="16.5" x14ac:dyDescent="0.3">
      <c r="A1162" s="7"/>
      <c r="B1162" s="19"/>
      <c r="C1162" s="19"/>
      <c r="D1162" s="19"/>
      <c r="E1162" s="19"/>
      <c r="F1162" s="19"/>
      <c r="G1162" s="10"/>
      <c r="H1162" s="14"/>
      <c r="I1162" s="19"/>
      <c r="J1162" s="19"/>
      <c r="K1162" s="10"/>
      <c r="L1162" s="19"/>
      <c r="M1162" s="19"/>
      <c r="N1162" s="19"/>
      <c r="O1162" s="19"/>
      <c r="P1162" s="19"/>
      <c r="Q1162" s="24"/>
      <c r="R1162" s="14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  <c r="AK1162" s="29"/>
      <c r="AL1162" s="29"/>
      <c r="AM1162" s="7"/>
      <c r="AN1162" s="7"/>
      <c r="AO1162" s="7"/>
      <c r="AP1162" s="19"/>
      <c r="AQ1162" s="19"/>
      <c r="AR1162" s="19"/>
      <c r="AS1162" s="14"/>
      <c r="AT1162" s="19"/>
      <c r="AU1162" s="19"/>
      <c r="AV1162" s="19"/>
      <c r="AW1162" s="14"/>
      <c r="AX1162" s="19"/>
      <c r="AY1162" s="19"/>
      <c r="AZ1162" s="19"/>
      <c r="BA1162" s="19"/>
      <c r="BB1162" s="19"/>
      <c r="BC1162" s="19"/>
      <c r="BD1162" s="19"/>
      <c r="BE1162" s="19"/>
      <c r="BF1162" s="14"/>
      <c r="BG1162" s="35" t="str">
        <f>IF(BB1162&lt;&gt;"","&lt;a href='https://www.inaturalist.org/observations/"&amp;BB1162&amp;" 'target='_blank' style='color: blue'&gt;iNaturalist Record: "&amp;BB1162&amp;"&lt;/a&gt; ","")</f>
        <v/>
      </c>
      <c r="BH1162" s="36" t="str">
        <f>IF(AT1162&lt;&gt;"",AT1162&amp;". ","")</f>
        <v/>
      </c>
      <c r="BI1162" s="36" t="str">
        <f>IF(AV1162&lt;&gt;"","Land use/disturbance history: "&amp;AV1162&amp;". ","")</f>
        <v/>
      </c>
      <c r="BJ1162" s="36" t="str">
        <f>IF(AW1162&lt;&gt;"","Slope in degrees: "&amp;AW1162&amp;". ","")</f>
        <v/>
      </c>
      <c r="BK1162" s="36" t="str">
        <f>IF(AX1162&lt;&gt;"","Slope aspect: "&amp;AX1162&amp;". ","")</f>
        <v/>
      </c>
      <c r="BL1162" s="36" t="str">
        <f>IF(AY1162&lt;&gt;"","Soil description: "&amp;AY1162&amp;". ","")</f>
        <v/>
      </c>
      <c r="BM1162" s="36" t="str">
        <f>IF(BA1162&lt;&gt;"","Terrain: "&amp;BA1162&amp;". ","")</f>
        <v/>
      </c>
      <c r="BN1162" s="36" t="str">
        <f t="shared" si="198"/>
        <v/>
      </c>
      <c r="BO1162" t="str">
        <f t="shared" si="199"/>
        <v/>
      </c>
      <c r="BP1162" t="str">
        <f>IF(BD1162&lt;&gt;"","Permit: "&amp;BD1162,"")</f>
        <v/>
      </c>
      <c r="BQ1162" s="41" t="str">
        <f>IF(AA1162="Abundant","Estimated frequency within viewshed: Abundant (&gt;500).",IF(AA1162="Common","Estimated frequency within viewshed: Common (101-500).",IF(AA1162="Frequent","Estimated frequency within viewshed: Frequent (11-100).",IF(AA1162="Occasional","Estimated frequency within viewshed: Occasional (6-10).",IF(AA1162="Rare","Estimated frequency within viewshed: Rare (1-5).","")))))</f>
        <v/>
      </c>
      <c r="BR1162" s="41" t="str">
        <f>IF(B1162&lt;&gt;"",B1162&amp;". ","")</f>
        <v/>
      </c>
      <c r="BS1162" s="41" t="str">
        <f>IF(M1162="Same individual","Tissue sample collected.",IF(M1162="Same population","Tissue sample collected from another individual in the same population.",""))</f>
        <v/>
      </c>
      <c r="BT1162" s="41" t="str">
        <f>IF(R1162&lt;&gt;"","Seed sample collected from "&amp;R1162&amp;" plants within the same population.","")</f>
        <v/>
      </c>
      <c r="BU1162" s="41" t="str">
        <f>IF(AB1162&lt;&gt;"",AB1162&amp;". ","")</f>
        <v/>
      </c>
      <c r="BV1162" s="41" t="str">
        <f>IF(AE1162&lt;&gt;"","Landowner: "&amp;AE1162&amp;".","")</f>
        <v/>
      </c>
      <c r="BW1162" s="41" t="str">
        <f>IF(AF1162&lt;&gt;"","Element Occurrence ID: "&amp;AF1162&amp;".","")</f>
        <v/>
      </c>
      <c r="BX1162" s="41" t="str">
        <f t="shared" si="200"/>
        <v/>
      </c>
      <c r="BY1162" t="str">
        <f t="shared" si="201"/>
        <v/>
      </c>
      <c r="BZ1162" s="41" t="str">
        <f t="shared" si="202"/>
        <v/>
      </c>
      <c r="CA1162" t="str">
        <f t="shared" si="203"/>
        <v/>
      </c>
      <c r="CB1162" s="41" t="str">
        <f>IF(AU1162&lt;&gt;"","Area immediately surrounding specimen: "&amp;AU1162&amp;".","")</f>
        <v/>
      </c>
      <c r="CC1162" s="41" t="str">
        <f>IF(T1162&lt;&gt;"","Habit: "&amp;T1162&amp;".","")</f>
        <v/>
      </c>
      <c r="CD1162" s="41" t="str">
        <f>IF(U1162&lt;&gt;"","Life history habit: "&amp;U1162&amp;".","")</f>
        <v/>
      </c>
      <c r="CE1162" s="41" t="str">
        <f>IF(V1162&lt;&gt;"","Graminoid habit: "&amp;V1162&amp;".","")</f>
        <v/>
      </c>
      <c r="CF1162" s="41" t="str">
        <f>IF(W1162&lt;&gt;"","Flower color: "&amp;W1162&amp;".","")</f>
        <v/>
      </c>
      <c r="CG1162" s="41" t="str">
        <f>IF(X1162&lt;&gt;"","Height in centimeters: "&amp;X1162&amp;".","")</f>
        <v/>
      </c>
      <c r="CH1162" s="41" t="str">
        <f>IF(Y1162&lt;&gt;"",Y1162&amp;".","")</f>
        <v/>
      </c>
      <c r="CI1162" s="41" t="str">
        <f t="shared" si="204"/>
        <v/>
      </c>
      <c r="CJ1162" t="str">
        <f t="shared" si="205"/>
        <v/>
      </c>
      <c r="CK1162" s="41" t="str">
        <f>IF(T1162&lt;&gt;"","''habit'':"&amp;"''"&amp;T1162&amp;"'',","")</f>
        <v/>
      </c>
      <c r="CL1162" s="41" t="str">
        <f>IF(U1162&lt;&gt;"","''life cycle habit'':"&amp;"''"&amp;U1162&amp;"'',","")</f>
        <v/>
      </c>
      <c r="CM1162" s="41" t="str">
        <f>IF(V1162&lt;&gt;"","''graminoidHabit'':"&amp;"''"&amp;V1162&amp;"'',","")</f>
        <v/>
      </c>
      <c r="CN1162" s="41" t="str">
        <f>IF(W1162&lt;&gt;"","''flower color'':"&amp;"''"&amp;W1162&amp;"'',","")</f>
        <v/>
      </c>
      <c r="CO1162" s="41" t="str">
        <f>IF(X1162&lt;&gt;"","''heightInCentimeters'':"&amp;X1162&amp;",","")</f>
        <v/>
      </c>
      <c r="CP1162" s="41" t="str">
        <f>IF(Y1162&lt;&gt;"",Y1162,"")</f>
        <v/>
      </c>
      <c r="CQ1162" s="41" t="str">
        <f t="shared" si="206"/>
        <v/>
      </c>
      <c r="CR1162" s="42" t="str">
        <f t="shared" si="207"/>
        <v/>
      </c>
      <c r="CS1162" t="str">
        <f t="shared" si="208"/>
        <v/>
      </c>
      <c r="CT1162" t="str">
        <f>IF(L1162="Y","tissue","")</f>
        <v/>
      </c>
      <c r="CU1162" t="str">
        <f>IF(L1162="Y","in collection","")</f>
        <v/>
      </c>
      <c r="CV1162" t="str">
        <f>IF(L1162="Y","dessicated","")</f>
        <v/>
      </c>
    </row>
    <row r="1163" spans="1:100" ht="16.5" x14ac:dyDescent="0.3">
      <c r="A1163" s="7"/>
      <c r="B1163" s="19"/>
      <c r="C1163" s="19"/>
      <c r="D1163" s="19"/>
      <c r="E1163" s="19"/>
      <c r="F1163" s="19"/>
      <c r="G1163" s="10"/>
      <c r="H1163" s="14"/>
      <c r="I1163" s="19"/>
      <c r="J1163" s="19"/>
      <c r="K1163" s="10"/>
      <c r="L1163" s="19"/>
      <c r="M1163" s="19"/>
      <c r="N1163" s="19"/>
      <c r="O1163" s="19"/>
      <c r="P1163" s="19"/>
      <c r="Q1163" s="24"/>
      <c r="R1163" s="14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29"/>
      <c r="AL1163" s="29"/>
      <c r="AM1163" s="7"/>
      <c r="AN1163" s="7"/>
      <c r="AO1163" s="7"/>
      <c r="AP1163" s="19"/>
      <c r="AQ1163" s="19"/>
      <c r="AR1163" s="19"/>
      <c r="AS1163" s="14"/>
      <c r="AT1163" s="19"/>
      <c r="AU1163" s="19"/>
      <c r="AV1163" s="19"/>
      <c r="AW1163" s="14"/>
      <c r="AX1163" s="19"/>
      <c r="AY1163" s="19"/>
      <c r="AZ1163" s="19"/>
      <c r="BA1163" s="19"/>
      <c r="BB1163" s="19"/>
      <c r="BC1163" s="19"/>
      <c r="BD1163" s="19"/>
      <c r="BE1163" s="19"/>
      <c r="BF1163" s="14"/>
      <c r="BG1163" s="35" t="str">
        <f>IF(BB1163&lt;&gt;"","&lt;a href='https://www.inaturalist.org/observations/"&amp;BB1163&amp;" 'target='_blank' style='color: blue'&gt;iNaturalist Record: "&amp;BB1163&amp;"&lt;/a&gt; ","")</f>
        <v/>
      </c>
      <c r="BH1163" s="36" t="str">
        <f>IF(AT1163&lt;&gt;"",AT1163&amp;". ","")</f>
        <v/>
      </c>
      <c r="BI1163" s="36" t="str">
        <f>IF(AV1163&lt;&gt;"","Land use/disturbance history: "&amp;AV1163&amp;". ","")</f>
        <v/>
      </c>
      <c r="BJ1163" s="36" t="str">
        <f>IF(AW1163&lt;&gt;"","Slope in degrees: "&amp;AW1163&amp;". ","")</f>
        <v/>
      </c>
      <c r="BK1163" s="36" t="str">
        <f>IF(AX1163&lt;&gt;"","Slope aspect: "&amp;AX1163&amp;". ","")</f>
        <v/>
      </c>
      <c r="BL1163" s="36" t="str">
        <f>IF(AY1163&lt;&gt;"","Soil description: "&amp;AY1163&amp;". ","")</f>
        <v/>
      </c>
      <c r="BM1163" s="36" t="str">
        <f>IF(BA1163&lt;&gt;"","Terrain: "&amp;BA1163&amp;". ","")</f>
        <v/>
      </c>
      <c r="BN1163" s="36" t="str">
        <f t="shared" si="198"/>
        <v/>
      </c>
      <c r="BO1163" t="str">
        <f t="shared" si="199"/>
        <v/>
      </c>
      <c r="BP1163" t="str">
        <f>IF(BD1163&lt;&gt;"","Permit: "&amp;BD1163,"")</f>
        <v/>
      </c>
      <c r="BQ1163" s="41" t="str">
        <f>IF(AA1163="Abundant","Estimated frequency within viewshed: Abundant (&gt;500).",IF(AA1163="Common","Estimated frequency within viewshed: Common (101-500).",IF(AA1163="Frequent","Estimated frequency within viewshed: Frequent (11-100).",IF(AA1163="Occasional","Estimated frequency within viewshed: Occasional (6-10).",IF(AA1163="Rare","Estimated frequency within viewshed: Rare (1-5).","")))))</f>
        <v/>
      </c>
      <c r="BR1163" s="41" t="str">
        <f>IF(B1163&lt;&gt;"",B1163&amp;". ","")</f>
        <v/>
      </c>
      <c r="BS1163" s="41" t="str">
        <f>IF(M1163="Same individual","Tissue sample collected.",IF(M1163="Same population","Tissue sample collected from another individual in the same population.",""))</f>
        <v/>
      </c>
      <c r="BT1163" s="41" t="str">
        <f>IF(R1163&lt;&gt;"","Seed sample collected from "&amp;R1163&amp;" plants within the same population.","")</f>
        <v/>
      </c>
      <c r="BU1163" s="41" t="str">
        <f>IF(AB1163&lt;&gt;"",AB1163&amp;". ","")</f>
        <v/>
      </c>
      <c r="BV1163" s="41" t="str">
        <f>IF(AE1163&lt;&gt;"","Landowner: "&amp;AE1163&amp;".","")</f>
        <v/>
      </c>
      <c r="BW1163" s="41" t="str">
        <f>IF(AF1163&lt;&gt;"","Element Occurrence ID: "&amp;AF1163&amp;".","")</f>
        <v/>
      </c>
      <c r="BX1163" s="41" t="str">
        <f t="shared" si="200"/>
        <v/>
      </c>
      <c r="BY1163" t="str">
        <f t="shared" si="201"/>
        <v/>
      </c>
      <c r="BZ1163" s="41" t="str">
        <f t="shared" si="202"/>
        <v/>
      </c>
      <c r="CA1163" t="str">
        <f t="shared" si="203"/>
        <v/>
      </c>
      <c r="CB1163" s="41" t="str">
        <f>IF(AU1163&lt;&gt;"","Area immediately surrounding specimen: "&amp;AU1163&amp;".","")</f>
        <v/>
      </c>
      <c r="CC1163" s="41" t="str">
        <f>IF(T1163&lt;&gt;"","Habit: "&amp;T1163&amp;".","")</f>
        <v/>
      </c>
      <c r="CD1163" s="41" t="str">
        <f>IF(U1163&lt;&gt;"","Life history habit: "&amp;U1163&amp;".","")</f>
        <v/>
      </c>
      <c r="CE1163" s="41" t="str">
        <f>IF(V1163&lt;&gt;"","Graminoid habit: "&amp;V1163&amp;".","")</f>
        <v/>
      </c>
      <c r="CF1163" s="41" t="str">
        <f>IF(W1163&lt;&gt;"","Flower color: "&amp;W1163&amp;".","")</f>
        <v/>
      </c>
      <c r="CG1163" s="41" t="str">
        <f>IF(X1163&lt;&gt;"","Height in centimeters: "&amp;X1163&amp;".","")</f>
        <v/>
      </c>
      <c r="CH1163" s="41" t="str">
        <f>IF(Y1163&lt;&gt;"",Y1163&amp;".","")</f>
        <v/>
      </c>
      <c r="CI1163" s="41" t="str">
        <f t="shared" si="204"/>
        <v/>
      </c>
      <c r="CJ1163" t="str">
        <f t="shared" si="205"/>
        <v/>
      </c>
      <c r="CK1163" s="41" t="str">
        <f>IF(T1163&lt;&gt;"","''habit'':"&amp;"''"&amp;T1163&amp;"'',","")</f>
        <v/>
      </c>
      <c r="CL1163" s="41" t="str">
        <f>IF(U1163&lt;&gt;"","''life cycle habit'':"&amp;"''"&amp;U1163&amp;"'',","")</f>
        <v/>
      </c>
      <c r="CM1163" s="41" t="str">
        <f>IF(V1163&lt;&gt;"","''graminoidHabit'':"&amp;"''"&amp;V1163&amp;"'',","")</f>
        <v/>
      </c>
      <c r="CN1163" s="41" t="str">
        <f>IF(W1163&lt;&gt;"","''flower color'':"&amp;"''"&amp;W1163&amp;"'',","")</f>
        <v/>
      </c>
      <c r="CO1163" s="41" t="str">
        <f>IF(X1163&lt;&gt;"","''heightInCentimeters'':"&amp;X1163&amp;",","")</f>
        <v/>
      </c>
      <c r="CP1163" s="41" t="str">
        <f>IF(Y1163&lt;&gt;"",Y1163,"")</f>
        <v/>
      </c>
      <c r="CQ1163" s="41" t="str">
        <f t="shared" si="206"/>
        <v/>
      </c>
      <c r="CR1163" s="42" t="str">
        <f t="shared" si="207"/>
        <v/>
      </c>
      <c r="CS1163" t="str">
        <f t="shared" si="208"/>
        <v/>
      </c>
      <c r="CT1163" t="str">
        <f>IF(L1163="Y","tissue","")</f>
        <v/>
      </c>
      <c r="CU1163" t="str">
        <f>IF(L1163="Y","in collection","")</f>
        <v/>
      </c>
      <c r="CV1163" t="str">
        <f>IF(L1163="Y","dessicated","")</f>
        <v/>
      </c>
    </row>
    <row r="1164" spans="1:100" ht="16.5" x14ac:dyDescent="0.3">
      <c r="A1164" s="7"/>
      <c r="B1164" s="19"/>
      <c r="C1164" s="19"/>
      <c r="D1164" s="19"/>
      <c r="E1164" s="19"/>
      <c r="F1164" s="19"/>
      <c r="G1164" s="10"/>
      <c r="H1164" s="14"/>
      <c r="I1164" s="19"/>
      <c r="J1164" s="19"/>
      <c r="K1164" s="10"/>
      <c r="L1164" s="19"/>
      <c r="M1164" s="19"/>
      <c r="N1164" s="19"/>
      <c r="O1164" s="19"/>
      <c r="P1164" s="19"/>
      <c r="Q1164" s="24"/>
      <c r="R1164" s="14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  <c r="AK1164" s="29"/>
      <c r="AL1164" s="29"/>
      <c r="AM1164" s="7"/>
      <c r="AN1164" s="7"/>
      <c r="AO1164" s="7"/>
      <c r="AP1164" s="19"/>
      <c r="AQ1164" s="19"/>
      <c r="AR1164" s="19"/>
      <c r="AS1164" s="14"/>
      <c r="AT1164" s="19"/>
      <c r="AU1164" s="19"/>
      <c r="AV1164" s="19"/>
      <c r="AW1164" s="14"/>
      <c r="AX1164" s="19"/>
      <c r="AY1164" s="19"/>
      <c r="AZ1164" s="19"/>
      <c r="BA1164" s="19"/>
      <c r="BB1164" s="19"/>
      <c r="BC1164" s="19"/>
      <c r="BD1164" s="19"/>
      <c r="BE1164" s="19"/>
      <c r="BF1164" s="14"/>
      <c r="BG1164" s="35" t="str">
        <f>IF(BB1164&lt;&gt;"","&lt;a href='https://www.inaturalist.org/observations/"&amp;BB1164&amp;" 'target='_blank' style='color: blue'&gt;iNaturalist Record: "&amp;BB1164&amp;"&lt;/a&gt; ","")</f>
        <v/>
      </c>
      <c r="BH1164" s="36" t="str">
        <f>IF(AT1164&lt;&gt;"",AT1164&amp;". ","")</f>
        <v/>
      </c>
      <c r="BI1164" s="36" t="str">
        <f>IF(AV1164&lt;&gt;"","Land use/disturbance history: "&amp;AV1164&amp;". ","")</f>
        <v/>
      </c>
      <c r="BJ1164" s="36" t="str">
        <f>IF(AW1164&lt;&gt;"","Slope in degrees: "&amp;AW1164&amp;". ","")</f>
        <v/>
      </c>
      <c r="BK1164" s="36" t="str">
        <f>IF(AX1164&lt;&gt;"","Slope aspect: "&amp;AX1164&amp;". ","")</f>
        <v/>
      </c>
      <c r="BL1164" s="36" t="str">
        <f>IF(AY1164&lt;&gt;"","Soil description: "&amp;AY1164&amp;". ","")</f>
        <v/>
      </c>
      <c r="BM1164" s="36" t="str">
        <f>IF(BA1164&lt;&gt;"","Terrain: "&amp;BA1164&amp;". ","")</f>
        <v/>
      </c>
      <c r="BN1164" s="36" t="str">
        <f t="shared" si="198"/>
        <v/>
      </c>
      <c r="BO1164" t="str">
        <f t="shared" si="199"/>
        <v/>
      </c>
      <c r="BP1164" t="str">
        <f>IF(BD1164&lt;&gt;"","Permit: "&amp;BD1164,"")</f>
        <v/>
      </c>
      <c r="BQ1164" s="41" t="str">
        <f>IF(AA1164="Abundant","Estimated frequency within viewshed: Abundant (&gt;500).",IF(AA1164="Common","Estimated frequency within viewshed: Common (101-500).",IF(AA1164="Frequent","Estimated frequency within viewshed: Frequent (11-100).",IF(AA1164="Occasional","Estimated frequency within viewshed: Occasional (6-10).",IF(AA1164="Rare","Estimated frequency within viewshed: Rare (1-5).","")))))</f>
        <v/>
      </c>
      <c r="BR1164" s="41" t="str">
        <f>IF(B1164&lt;&gt;"",B1164&amp;". ","")</f>
        <v/>
      </c>
      <c r="BS1164" s="41" t="str">
        <f>IF(M1164="Same individual","Tissue sample collected.",IF(M1164="Same population","Tissue sample collected from another individual in the same population.",""))</f>
        <v/>
      </c>
      <c r="BT1164" s="41" t="str">
        <f>IF(R1164&lt;&gt;"","Seed sample collected from "&amp;R1164&amp;" plants within the same population.","")</f>
        <v/>
      </c>
      <c r="BU1164" s="41" t="str">
        <f>IF(AB1164&lt;&gt;"",AB1164&amp;". ","")</f>
        <v/>
      </c>
      <c r="BV1164" s="41" t="str">
        <f>IF(AE1164&lt;&gt;"","Landowner: "&amp;AE1164&amp;".","")</f>
        <v/>
      </c>
      <c r="BW1164" s="41" t="str">
        <f>IF(AF1164&lt;&gt;"","Element Occurrence ID: "&amp;AF1164&amp;".","")</f>
        <v/>
      </c>
      <c r="BX1164" s="41" t="str">
        <f t="shared" si="200"/>
        <v/>
      </c>
      <c r="BY1164" t="str">
        <f t="shared" si="201"/>
        <v/>
      </c>
      <c r="BZ1164" s="41" t="str">
        <f t="shared" si="202"/>
        <v/>
      </c>
      <c r="CA1164" t="str">
        <f t="shared" si="203"/>
        <v/>
      </c>
      <c r="CB1164" s="41" t="str">
        <f>IF(AU1164&lt;&gt;"","Area immediately surrounding specimen: "&amp;AU1164&amp;".","")</f>
        <v/>
      </c>
      <c r="CC1164" s="41" t="str">
        <f>IF(T1164&lt;&gt;"","Habit: "&amp;T1164&amp;".","")</f>
        <v/>
      </c>
      <c r="CD1164" s="41" t="str">
        <f>IF(U1164&lt;&gt;"","Life history habit: "&amp;U1164&amp;".","")</f>
        <v/>
      </c>
      <c r="CE1164" s="41" t="str">
        <f>IF(V1164&lt;&gt;"","Graminoid habit: "&amp;V1164&amp;".","")</f>
        <v/>
      </c>
      <c r="CF1164" s="41" t="str">
        <f>IF(W1164&lt;&gt;"","Flower color: "&amp;W1164&amp;".","")</f>
        <v/>
      </c>
      <c r="CG1164" s="41" t="str">
        <f>IF(X1164&lt;&gt;"","Height in centimeters: "&amp;X1164&amp;".","")</f>
        <v/>
      </c>
      <c r="CH1164" s="41" t="str">
        <f>IF(Y1164&lt;&gt;"",Y1164&amp;".","")</f>
        <v/>
      </c>
      <c r="CI1164" s="41" t="str">
        <f t="shared" si="204"/>
        <v/>
      </c>
      <c r="CJ1164" t="str">
        <f t="shared" si="205"/>
        <v/>
      </c>
      <c r="CK1164" s="41" t="str">
        <f>IF(T1164&lt;&gt;"","''habit'':"&amp;"''"&amp;T1164&amp;"'',","")</f>
        <v/>
      </c>
      <c r="CL1164" s="41" t="str">
        <f>IF(U1164&lt;&gt;"","''life cycle habit'':"&amp;"''"&amp;U1164&amp;"'',","")</f>
        <v/>
      </c>
      <c r="CM1164" s="41" t="str">
        <f>IF(V1164&lt;&gt;"","''graminoidHabit'':"&amp;"''"&amp;V1164&amp;"'',","")</f>
        <v/>
      </c>
      <c r="CN1164" s="41" t="str">
        <f>IF(W1164&lt;&gt;"","''flower color'':"&amp;"''"&amp;W1164&amp;"'',","")</f>
        <v/>
      </c>
      <c r="CO1164" s="41" t="str">
        <f>IF(X1164&lt;&gt;"","''heightInCentimeters'':"&amp;X1164&amp;",","")</f>
        <v/>
      </c>
      <c r="CP1164" s="41" t="str">
        <f>IF(Y1164&lt;&gt;"",Y1164,"")</f>
        <v/>
      </c>
      <c r="CQ1164" s="41" t="str">
        <f t="shared" si="206"/>
        <v/>
      </c>
      <c r="CR1164" s="42" t="str">
        <f t="shared" si="207"/>
        <v/>
      </c>
      <c r="CS1164" t="str">
        <f t="shared" si="208"/>
        <v/>
      </c>
      <c r="CT1164" t="str">
        <f>IF(L1164="Y","tissue","")</f>
        <v/>
      </c>
      <c r="CU1164" t="str">
        <f>IF(L1164="Y","in collection","")</f>
        <v/>
      </c>
      <c r="CV1164" t="str">
        <f>IF(L1164="Y","dessicated","")</f>
        <v/>
      </c>
    </row>
    <row r="1165" spans="1:100" ht="16.5" x14ac:dyDescent="0.3">
      <c r="A1165" s="7"/>
      <c r="B1165" s="19"/>
      <c r="C1165" s="19"/>
      <c r="D1165" s="19"/>
      <c r="E1165" s="19"/>
      <c r="F1165" s="19"/>
      <c r="G1165" s="10"/>
      <c r="H1165" s="14"/>
      <c r="I1165" s="19"/>
      <c r="J1165" s="19"/>
      <c r="K1165" s="10"/>
      <c r="L1165" s="19"/>
      <c r="M1165" s="19"/>
      <c r="N1165" s="19"/>
      <c r="O1165" s="19"/>
      <c r="P1165" s="19"/>
      <c r="Q1165" s="24"/>
      <c r="R1165" s="14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  <c r="AK1165" s="29"/>
      <c r="AL1165" s="29"/>
      <c r="AM1165" s="7"/>
      <c r="AN1165" s="7"/>
      <c r="AO1165" s="7"/>
      <c r="AP1165" s="19"/>
      <c r="AQ1165" s="19"/>
      <c r="AR1165" s="19"/>
      <c r="AS1165" s="14"/>
      <c r="AT1165" s="19"/>
      <c r="AU1165" s="19"/>
      <c r="AV1165" s="19"/>
      <c r="AW1165" s="14"/>
      <c r="AX1165" s="19"/>
      <c r="AY1165" s="19"/>
      <c r="AZ1165" s="19"/>
      <c r="BA1165" s="19"/>
      <c r="BB1165" s="19"/>
      <c r="BC1165" s="19"/>
      <c r="BD1165" s="19"/>
      <c r="BE1165" s="19"/>
      <c r="BF1165" s="14"/>
      <c r="BG1165" s="35" t="str">
        <f>IF(BB1165&lt;&gt;"","&lt;a href='https://www.inaturalist.org/observations/"&amp;BB1165&amp;" 'target='_blank' style='color: blue'&gt;iNaturalist Record: "&amp;BB1165&amp;"&lt;/a&gt; ","")</f>
        <v/>
      </c>
      <c r="BH1165" s="36" t="str">
        <f>IF(AT1165&lt;&gt;"",AT1165&amp;". ","")</f>
        <v/>
      </c>
      <c r="BI1165" s="36" t="str">
        <f>IF(AV1165&lt;&gt;"","Land use/disturbance history: "&amp;AV1165&amp;". ","")</f>
        <v/>
      </c>
      <c r="BJ1165" s="36" t="str">
        <f>IF(AW1165&lt;&gt;"","Slope in degrees: "&amp;AW1165&amp;". ","")</f>
        <v/>
      </c>
      <c r="BK1165" s="36" t="str">
        <f>IF(AX1165&lt;&gt;"","Slope aspect: "&amp;AX1165&amp;". ","")</f>
        <v/>
      </c>
      <c r="BL1165" s="36" t="str">
        <f>IF(AY1165&lt;&gt;"","Soil description: "&amp;AY1165&amp;". ","")</f>
        <v/>
      </c>
      <c r="BM1165" s="36" t="str">
        <f>IF(BA1165&lt;&gt;"","Terrain: "&amp;BA1165&amp;". ","")</f>
        <v/>
      </c>
      <c r="BN1165" s="36" t="str">
        <f t="shared" si="198"/>
        <v/>
      </c>
      <c r="BO1165" t="str">
        <f t="shared" si="199"/>
        <v/>
      </c>
      <c r="BP1165" t="str">
        <f>IF(BD1165&lt;&gt;"","Permit: "&amp;BD1165,"")</f>
        <v/>
      </c>
      <c r="BQ1165" s="41" t="str">
        <f>IF(AA1165="Abundant","Estimated frequency within viewshed: Abundant (&gt;500).",IF(AA1165="Common","Estimated frequency within viewshed: Common (101-500).",IF(AA1165="Frequent","Estimated frequency within viewshed: Frequent (11-100).",IF(AA1165="Occasional","Estimated frequency within viewshed: Occasional (6-10).",IF(AA1165="Rare","Estimated frequency within viewshed: Rare (1-5).","")))))</f>
        <v/>
      </c>
      <c r="BR1165" s="41" t="str">
        <f>IF(B1165&lt;&gt;"",B1165&amp;". ","")</f>
        <v/>
      </c>
      <c r="BS1165" s="41" t="str">
        <f>IF(M1165="Same individual","Tissue sample collected.",IF(M1165="Same population","Tissue sample collected from another individual in the same population.",""))</f>
        <v/>
      </c>
      <c r="BT1165" s="41" t="str">
        <f>IF(R1165&lt;&gt;"","Seed sample collected from "&amp;R1165&amp;" plants within the same population.","")</f>
        <v/>
      </c>
      <c r="BU1165" s="41" t="str">
        <f>IF(AB1165&lt;&gt;"",AB1165&amp;". ","")</f>
        <v/>
      </c>
      <c r="BV1165" s="41" t="str">
        <f>IF(AE1165&lt;&gt;"","Landowner: "&amp;AE1165&amp;".","")</f>
        <v/>
      </c>
      <c r="BW1165" s="41" t="str">
        <f>IF(AF1165&lt;&gt;"","Element Occurrence ID: "&amp;AF1165&amp;".","")</f>
        <v/>
      </c>
      <c r="BX1165" s="41" t="str">
        <f t="shared" si="200"/>
        <v/>
      </c>
      <c r="BY1165" t="str">
        <f t="shared" si="201"/>
        <v/>
      </c>
      <c r="BZ1165" s="41" t="str">
        <f t="shared" si="202"/>
        <v/>
      </c>
      <c r="CA1165" t="str">
        <f t="shared" si="203"/>
        <v/>
      </c>
      <c r="CB1165" s="41" t="str">
        <f>IF(AU1165&lt;&gt;"","Area immediately surrounding specimen: "&amp;AU1165&amp;".","")</f>
        <v/>
      </c>
      <c r="CC1165" s="41" t="str">
        <f>IF(T1165&lt;&gt;"","Habit: "&amp;T1165&amp;".","")</f>
        <v/>
      </c>
      <c r="CD1165" s="41" t="str">
        <f>IF(U1165&lt;&gt;"","Life history habit: "&amp;U1165&amp;".","")</f>
        <v/>
      </c>
      <c r="CE1165" s="41" t="str">
        <f>IF(V1165&lt;&gt;"","Graminoid habit: "&amp;V1165&amp;".","")</f>
        <v/>
      </c>
      <c r="CF1165" s="41" t="str">
        <f>IF(W1165&lt;&gt;"","Flower color: "&amp;W1165&amp;".","")</f>
        <v/>
      </c>
      <c r="CG1165" s="41" t="str">
        <f>IF(X1165&lt;&gt;"","Height in centimeters: "&amp;X1165&amp;".","")</f>
        <v/>
      </c>
      <c r="CH1165" s="41" t="str">
        <f>IF(Y1165&lt;&gt;"",Y1165&amp;".","")</f>
        <v/>
      </c>
      <c r="CI1165" s="41" t="str">
        <f t="shared" si="204"/>
        <v/>
      </c>
      <c r="CJ1165" t="str">
        <f t="shared" si="205"/>
        <v/>
      </c>
      <c r="CK1165" s="41" t="str">
        <f>IF(T1165&lt;&gt;"","''habit'':"&amp;"''"&amp;T1165&amp;"'',","")</f>
        <v/>
      </c>
      <c r="CL1165" s="41" t="str">
        <f>IF(U1165&lt;&gt;"","''life cycle habit'':"&amp;"''"&amp;U1165&amp;"'',","")</f>
        <v/>
      </c>
      <c r="CM1165" s="41" t="str">
        <f>IF(V1165&lt;&gt;"","''graminoidHabit'':"&amp;"''"&amp;V1165&amp;"'',","")</f>
        <v/>
      </c>
      <c r="CN1165" s="41" t="str">
        <f>IF(W1165&lt;&gt;"","''flower color'':"&amp;"''"&amp;W1165&amp;"'',","")</f>
        <v/>
      </c>
      <c r="CO1165" s="41" t="str">
        <f>IF(X1165&lt;&gt;"","''heightInCentimeters'':"&amp;X1165&amp;",","")</f>
        <v/>
      </c>
      <c r="CP1165" s="41" t="str">
        <f>IF(Y1165&lt;&gt;"",Y1165,"")</f>
        <v/>
      </c>
      <c r="CQ1165" s="41" t="str">
        <f t="shared" si="206"/>
        <v/>
      </c>
      <c r="CR1165" s="42" t="str">
        <f t="shared" si="207"/>
        <v/>
      </c>
      <c r="CS1165" t="str">
        <f t="shared" si="208"/>
        <v/>
      </c>
      <c r="CT1165" t="str">
        <f>IF(L1165="Y","tissue","")</f>
        <v/>
      </c>
      <c r="CU1165" t="str">
        <f>IF(L1165="Y","in collection","")</f>
        <v/>
      </c>
      <c r="CV1165" t="str">
        <f>IF(L1165="Y","dessicated","")</f>
        <v/>
      </c>
    </row>
    <row r="1166" spans="1:100" ht="16.5" x14ac:dyDescent="0.3">
      <c r="A1166" s="7"/>
      <c r="B1166" s="19"/>
      <c r="C1166" s="19"/>
      <c r="D1166" s="19"/>
      <c r="E1166" s="19"/>
      <c r="F1166" s="19"/>
      <c r="G1166" s="10"/>
      <c r="H1166" s="14"/>
      <c r="I1166" s="19"/>
      <c r="J1166" s="19"/>
      <c r="K1166" s="10"/>
      <c r="L1166" s="19"/>
      <c r="M1166" s="19"/>
      <c r="N1166" s="19"/>
      <c r="O1166" s="19"/>
      <c r="P1166" s="19"/>
      <c r="Q1166" s="24"/>
      <c r="R1166" s="14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  <c r="AK1166" s="29"/>
      <c r="AL1166" s="29"/>
      <c r="AM1166" s="7"/>
      <c r="AN1166" s="7"/>
      <c r="AO1166" s="7"/>
      <c r="AP1166" s="19"/>
      <c r="AQ1166" s="19"/>
      <c r="AR1166" s="19"/>
      <c r="AS1166" s="14"/>
      <c r="AT1166" s="19"/>
      <c r="AU1166" s="19"/>
      <c r="AV1166" s="19"/>
      <c r="AW1166" s="14"/>
      <c r="AX1166" s="19"/>
      <c r="AY1166" s="19"/>
      <c r="AZ1166" s="19"/>
      <c r="BA1166" s="19"/>
      <c r="BB1166" s="19"/>
      <c r="BC1166" s="19"/>
      <c r="BD1166" s="19"/>
      <c r="BE1166" s="19"/>
      <c r="BF1166" s="14"/>
      <c r="BG1166" s="35" t="str">
        <f>IF(BB1166&lt;&gt;"","&lt;a href='https://www.inaturalist.org/observations/"&amp;BB1166&amp;" 'target='_blank' style='color: blue'&gt;iNaturalist Record: "&amp;BB1166&amp;"&lt;/a&gt; ","")</f>
        <v/>
      </c>
      <c r="BH1166" s="36" t="str">
        <f>IF(AT1166&lt;&gt;"",AT1166&amp;". ","")</f>
        <v/>
      </c>
      <c r="BI1166" s="36" t="str">
        <f>IF(AV1166&lt;&gt;"","Land use/disturbance history: "&amp;AV1166&amp;". ","")</f>
        <v/>
      </c>
      <c r="BJ1166" s="36" t="str">
        <f>IF(AW1166&lt;&gt;"","Slope in degrees: "&amp;AW1166&amp;". ","")</f>
        <v/>
      </c>
      <c r="BK1166" s="36" t="str">
        <f>IF(AX1166&lt;&gt;"","Slope aspect: "&amp;AX1166&amp;". ","")</f>
        <v/>
      </c>
      <c r="BL1166" s="36" t="str">
        <f>IF(AY1166&lt;&gt;"","Soil description: "&amp;AY1166&amp;". ","")</f>
        <v/>
      </c>
      <c r="BM1166" s="36" t="str">
        <f>IF(BA1166&lt;&gt;"","Terrain: "&amp;BA1166&amp;". ","")</f>
        <v/>
      </c>
      <c r="BN1166" s="36" t="str">
        <f t="shared" si="198"/>
        <v/>
      </c>
      <c r="BO1166" t="str">
        <f t="shared" si="199"/>
        <v/>
      </c>
      <c r="BP1166" t="str">
        <f>IF(BD1166&lt;&gt;"","Permit: "&amp;BD1166,"")</f>
        <v/>
      </c>
      <c r="BQ1166" s="41" t="str">
        <f>IF(AA1166="Abundant","Estimated frequency within viewshed: Abundant (&gt;500).",IF(AA1166="Common","Estimated frequency within viewshed: Common (101-500).",IF(AA1166="Frequent","Estimated frequency within viewshed: Frequent (11-100).",IF(AA1166="Occasional","Estimated frequency within viewshed: Occasional (6-10).",IF(AA1166="Rare","Estimated frequency within viewshed: Rare (1-5).","")))))</f>
        <v/>
      </c>
      <c r="BR1166" s="41" t="str">
        <f>IF(B1166&lt;&gt;"",B1166&amp;". ","")</f>
        <v/>
      </c>
      <c r="BS1166" s="41" t="str">
        <f>IF(M1166="Same individual","Tissue sample collected.",IF(M1166="Same population","Tissue sample collected from another individual in the same population.",""))</f>
        <v/>
      </c>
      <c r="BT1166" s="41" t="str">
        <f>IF(R1166&lt;&gt;"","Seed sample collected from "&amp;R1166&amp;" plants within the same population.","")</f>
        <v/>
      </c>
      <c r="BU1166" s="41" t="str">
        <f>IF(AB1166&lt;&gt;"",AB1166&amp;". ","")</f>
        <v/>
      </c>
      <c r="BV1166" s="41" t="str">
        <f>IF(AE1166&lt;&gt;"","Landowner: "&amp;AE1166&amp;".","")</f>
        <v/>
      </c>
      <c r="BW1166" s="41" t="str">
        <f>IF(AF1166&lt;&gt;"","Element Occurrence ID: "&amp;AF1166&amp;".","")</f>
        <v/>
      </c>
      <c r="BX1166" s="41" t="str">
        <f t="shared" si="200"/>
        <v/>
      </c>
      <c r="BY1166" t="str">
        <f t="shared" si="201"/>
        <v/>
      </c>
      <c r="BZ1166" s="41" t="str">
        <f t="shared" si="202"/>
        <v/>
      </c>
      <c r="CA1166" t="str">
        <f t="shared" si="203"/>
        <v/>
      </c>
      <c r="CB1166" s="41" t="str">
        <f>IF(AU1166&lt;&gt;"","Area immediately surrounding specimen: "&amp;AU1166&amp;".","")</f>
        <v/>
      </c>
      <c r="CC1166" s="41" t="str">
        <f>IF(T1166&lt;&gt;"","Habit: "&amp;T1166&amp;".","")</f>
        <v/>
      </c>
      <c r="CD1166" s="41" t="str">
        <f>IF(U1166&lt;&gt;"","Life history habit: "&amp;U1166&amp;".","")</f>
        <v/>
      </c>
      <c r="CE1166" s="41" t="str">
        <f>IF(V1166&lt;&gt;"","Graminoid habit: "&amp;V1166&amp;".","")</f>
        <v/>
      </c>
      <c r="CF1166" s="41" t="str">
        <f>IF(W1166&lt;&gt;"","Flower color: "&amp;W1166&amp;".","")</f>
        <v/>
      </c>
      <c r="CG1166" s="41" t="str">
        <f>IF(X1166&lt;&gt;"","Height in centimeters: "&amp;X1166&amp;".","")</f>
        <v/>
      </c>
      <c r="CH1166" s="41" t="str">
        <f>IF(Y1166&lt;&gt;"",Y1166&amp;".","")</f>
        <v/>
      </c>
      <c r="CI1166" s="41" t="str">
        <f t="shared" si="204"/>
        <v/>
      </c>
      <c r="CJ1166" t="str">
        <f t="shared" si="205"/>
        <v/>
      </c>
      <c r="CK1166" s="41" t="str">
        <f>IF(T1166&lt;&gt;"","''habit'':"&amp;"''"&amp;T1166&amp;"'',","")</f>
        <v/>
      </c>
      <c r="CL1166" s="41" t="str">
        <f>IF(U1166&lt;&gt;"","''life cycle habit'':"&amp;"''"&amp;U1166&amp;"'',","")</f>
        <v/>
      </c>
      <c r="CM1166" s="41" t="str">
        <f>IF(V1166&lt;&gt;"","''graminoidHabit'':"&amp;"''"&amp;V1166&amp;"'',","")</f>
        <v/>
      </c>
      <c r="CN1166" s="41" t="str">
        <f>IF(W1166&lt;&gt;"","''flower color'':"&amp;"''"&amp;W1166&amp;"'',","")</f>
        <v/>
      </c>
      <c r="CO1166" s="41" t="str">
        <f>IF(X1166&lt;&gt;"","''heightInCentimeters'':"&amp;X1166&amp;",","")</f>
        <v/>
      </c>
      <c r="CP1166" s="41" t="str">
        <f>IF(Y1166&lt;&gt;"",Y1166,"")</f>
        <v/>
      </c>
      <c r="CQ1166" s="41" t="str">
        <f t="shared" si="206"/>
        <v/>
      </c>
      <c r="CR1166" s="42" t="str">
        <f t="shared" si="207"/>
        <v/>
      </c>
      <c r="CS1166" t="str">
        <f t="shared" si="208"/>
        <v/>
      </c>
      <c r="CT1166" t="str">
        <f>IF(L1166="Y","tissue","")</f>
        <v/>
      </c>
      <c r="CU1166" t="str">
        <f>IF(L1166="Y","in collection","")</f>
        <v/>
      </c>
      <c r="CV1166" t="str">
        <f>IF(L1166="Y","dessicated","")</f>
        <v/>
      </c>
    </row>
    <row r="1167" spans="1:100" ht="16.5" x14ac:dyDescent="0.3">
      <c r="A1167" s="7"/>
      <c r="B1167" s="19"/>
      <c r="C1167" s="19"/>
      <c r="D1167" s="19"/>
      <c r="E1167" s="19"/>
      <c r="F1167" s="19"/>
      <c r="G1167" s="10"/>
      <c r="H1167" s="14"/>
      <c r="I1167" s="19"/>
      <c r="J1167" s="19"/>
      <c r="K1167" s="10"/>
      <c r="L1167" s="19"/>
      <c r="M1167" s="19"/>
      <c r="N1167" s="19"/>
      <c r="O1167" s="19"/>
      <c r="P1167" s="19"/>
      <c r="Q1167" s="24"/>
      <c r="R1167" s="14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  <c r="AK1167" s="29"/>
      <c r="AL1167" s="29"/>
      <c r="AM1167" s="7"/>
      <c r="AN1167" s="7"/>
      <c r="AO1167" s="7"/>
      <c r="AP1167" s="19"/>
      <c r="AQ1167" s="19"/>
      <c r="AR1167" s="19"/>
      <c r="AS1167" s="14"/>
      <c r="AT1167" s="19"/>
      <c r="AU1167" s="19"/>
      <c r="AV1167" s="19"/>
      <c r="AW1167" s="14"/>
      <c r="AX1167" s="19"/>
      <c r="AY1167" s="19"/>
      <c r="AZ1167" s="19"/>
      <c r="BA1167" s="19"/>
      <c r="BB1167" s="19"/>
      <c r="BC1167" s="19"/>
      <c r="BD1167" s="19"/>
      <c r="BE1167" s="19"/>
      <c r="BF1167" s="14"/>
      <c r="BG1167" s="35" t="str">
        <f>IF(BB1167&lt;&gt;"","&lt;a href='https://www.inaturalist.org/observations/"&amp;BB1167&amp;" 'target='_blank' style='color: blue'&gt;iNaturalist Record: "&amp;BB1167&amp;"&lt;/a&gt; ","")</f>
        <v/>
      </c>
      <c r="BH1167" s="36" t="str">
        <f>IF(AT1167&lt;&gt;"",AT1167&amp;". ","")</f>
        <v/>
      </c>
      <c r="BI1167" s="36" t="str">
        <f>IF(AV1167&lt;&gt;"","Land use/disturbance history: "&amp;AV1167&amp;". ","")</f>
        <v/>
      </c>
      <c r="BJ1167" s="36" t="str">
        <f>IF(AW1167&lt;&gt;"","Slope in degrees: "&amp;AW1167&amp;". ","")</f>
        <v/>
      </c>
      <c r="BK1167" s="36" t="str">
        <f>IF(AX1167&lt;&gt;"","Slope aspect: "&amp;AX1167&amp;". ","")</f>
        <v/>
      </c>
      <c r="BL1167" s="36" t="str">
        <f>IF(AY1167&lt;&gt;"","Soil description: "&amp;AY1167&amp;". ","")</f>
        <v/>
      </c>
      <c r="BM1167" s="36" t="str">
        <f>IF(BA1167&lt;&gt;"","Terrain: "&amp;BA1167&amp;". ","")</f>
        <v/>
      </c>
      <c r="BN1167" s="36" t="str">
        <f t="shared" si="198"/>
        <v/>
      </c>
      <c r="BO1167" t="str">
        <f t="shared" si="199"/>
        <v/>
      </c>
      <c r="BP1167" t="str">
        <f>IF(BD1167&lt;&gt;"","Permit: "&amp;BD1167,"")</f>
        <v/>
      </c>
      <c r="BQ1167" s="41" t="str">
        <f>IF(AA1167="Abundant","Estimated frequency within viewshed: Abundant (&gt;500).",IF(AA1167="Common","Estimated frequency within viewshed: Common (101-500).",IF(AA1167="Frequent","Estimated frequency within viewshed: Frequent (11-100).",IF(AA1167="Occasional","Estimated frequency within viewshed: Occasional (6-10).",IF(AA1167="Rare","Estimated frequency within viewshed: Rare (1-5).","")))))</f>
        <v/>
      </c>
      <c r="BR1167" s="41" t="str">
        <f>IF(B1167&lt;&gt;"",B1167&amp;". ","")</f>
        <v/>
      </c>
      <c r="BS1167" s="41" t="str">
        <f>IF(M1167="Same individual","Tissue sample collected.",IF(M1167="Same population","Tissue sample collected from another individual in the same population.",""))</f>
        <v/>
      </c>
      <c r="BT1167" s="41" t="str">
        <f>IF(R1167&lt;&gt;"","Seed sample collected from "&amp;R1167&amp;" plants within the same population.","")</f>
        <v/>
      </c>
      <c r="BU1167" s="41" t="str">
        <f>IF(AB1167&lt;&gt;"",AB1167&amp;". ","")</f>
        <v/>
      </c>
      <c r="BV1167" s="41" t="str">
        <f>IF(AE1167&lt;&gt;"","Landowner: "&amp;AE1167&amp;".","")</f>
        <v/>
      </c>
      <c r="BW1167" s="41" t="str">
        <f>IF(AF1167&lt;&gt;"","Element Occurrence ID: "&amp;AF1167&amp;".","")</f>
        <v/>
      </c>
      <c r="BX1167" s="41" t="str">
        <f t="shared" si="200"/>
        <v/>
      </c>
      <c r="BY1167" t="str">
        <f t="shared" si="201"/>
        <v/>
      </c>
      <c r="BZ1167" s="41" t="str">
        <f t="shared" si="202"/>
        <v/>
      </c>
      <c r="CA1167" t="str">
        <f t="shared" si="203"/>
        <v/>
      </c>
      <c r="CB1167" s="41" t="str">
        <f>IF(AU1167&lt;&gt;"","Area immediately surrounding specimen: "&amp;AU1167&amp;".","")</f>
        <v/>
      </c>
      <c r="CC1167" s="41" t="str">
        <f>IF(T1167&lt;&gt;"","Habit: "&amp;T1167&amp;".","")</f>
        <v/>
      </c>
      <c r="CD1167" s="41" t="str">
        <f>IF(U1167&lt;&gt;"","Life history habit: "&amp;U1167&amp;".","")</f>
        <v/>
      </c>
      <c r="CE1167" s="41" t="str">
        <f>IF(V1167&lt;&gt;"","Graminoid habit: "&amp;V1167&amp;".","")</f>
        <v/>
      </c>
      <c r="CF1167" s="41" t="str">
        <f>IF(W1167&lt;&gt;"","Flower color: "&amp;W1167&amp;".","")</f>
        <v/>
      </c>
      <c r="CG1167" s="41" t="str">
        <f>IF(X1167&lt;&gt;"","Height in centimeters: "&amp;X1167&amp;".","")</f>
        <v/>
      </c>
      <c r="CH1167" s="41" t="str">
        <f>IF(Y1167&lt;&gt;"",Y1167&amp;".","")</f>
        <v/>
      </c>
      <c r="CI1167" s="41" t="str">
        <f t="shared" si="204"/>
        <v/>
      </c>
      <c r="CJ1167" t="str">
        <f t="shared" si="205"/>
        <v/>
      </c>
      <c r="CK1167" s="41" t="str">
        <f>IF(T1167&lt;&gt;"","''habit'':"&amp;"''"&amp;T1167&amp;"'',","")</f>
        <v/>
      </c>
      <c r="CL1167" s="41" t="str">
        <f>IF(U1167&lt;&gt;"","''life cycle habit'':"&amp;"''"&amp;U1167&amp;"'',","")</f>
        <v/>
      </c>
      <c r="CM1167" s="41" t="str">
        <f>IF(V1167&lt;&gt;"","''graminoidHabit'':"&amp;"''"&amp;V1167&amp;"'',","")</f>
        <v/>
      </c>
      <c r="CN1167" s="41" t="str">
        <f>IF(W1167&lt;&gt;"","''flower color'':"&amp;"''"&amp;W1167&amp;"'',","")</f>
        <v/>
      </c>
      <c r="CO1167" s="41" t="str">
        <f>IF(X1167&lt;&gt;"","''heightInCentimeters'':"&amp;X1167&amp;",","")</f>
        <v/>
      </c>
      <c r="CP1167" s="41" t="str">
        <f>IF(Y1167&lt;&gt;"",Y1167,"")</f>
        <v/>
      </c>
      <c r="CQ1167" s="41" t="str">
        <f t="shared" si="206"/>
        <v/>
      </c>
      <c r="CR1167" s="42" t="str">
        <f t="shared" si="207"/>
        <v/>
      </c>
      <c r="CS1167" t="str">
        <f t="shared" si="208"/>
        <v/>
      </c>
      <c r="CT1167" t="str">
        <f>IF(L1167="Y","tissue","")</f>
        <v/>
      </c>
      <c r="CU1167" t="str">
        <f>IF(L1167="Y","in collection","")</f>
        <v/>
      </c>
      <c r="CV1167" t="str">
        <f>IF(L1167="Y","dessicated","")</f>
        <v/>
      </c>
    </row>
    <row r="1168" spans="1:100" ht="16.5" x14ac:dyDescent="0.3">
      <c r="A1168" s="7"/>
      <c r="B1168" s="19"/>
      <c r="C1168" s="19"/>
      <c r="D1168" s="19"/>
      <c r="E1168" s="19"/>
      <c r="F1168" s="19"/>
      <c r="G1168" s="10"/>
      <c r="H1168" s="14"/>
      <c r="I1168" s="19"/>
      <c r="J1168" s="19"/>
      <c r="K1168" s="10"/>
      <c r="L1168" s="19"/>
      <c r="M1168" s="19"/>
      <c r="N1168" s="19"/>
      <c r="O1168" s="19"/>
      <c r="P1168" s="19"/>
      <c r="Q1168" s="24"/>
      <c r="R1168" s="14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  <c r="AK1168" s="29"/>
      <c r="AL1168" s="29"/>
      <c r="AM1168" s="7"/>
      <c r="AN1168" s="7"/>
      <c r="AO1168" s="7"/>
      <c r="AP1168" s="19"/>
      <c r="AQ1168" s="19"/>
      <c r="AR1168" s="19"/>
      <c r="AS1168" s="14"/>
      <c r="AT1168" s="19"/>
      <c r="AU1168" s="19"/>
      <c r="AV1168" s="19"/>
      <c r="AW1168" s="14"/>
      <c r="AX1168" s="19"/>
      <c r="AY1168" s="19"/>
      <c r="AZ1168" s="19"/>
      <c r="BA1168" s="19"/>
      <c r="BB1168" s="19"/>
      <c r="BC1168" s="19"/>
      <c r="BD1168" s="19"/>
      <c r="BE1168" s="19"/>
      <c r="BF1168" s="14"/>
      <c r="BG1168" s="35" t="str">
        <f>IF(BB1168&lt;&gt;"","&lt;a href='https://www.inaturalist.org/observations/"&amp;BB1168&amp;" 'target='_blank' style='color: blue'&gt;iNaturalist Record: "&amp;BB1168&amp;"&lt;/a&gt; ","")</f>
        <v/>
      </c>
      <c r="BH1168" s="36" t="str">
        <f>IF(AT1168&lt;&gt;"",AT1168&amp;". ","")</f>
        <v/>
      </c>
      <c r="BI1168" s="36" t="str">
        <f>IF(AV1168&lt;&gt;"","Land use/disturbance history: "&amp;AV1168&amp;". ","")</f>
        <v/>
      </c>
      <c r="BJ1168" s="36" t="str">
        <f>IF(AW1168&lt;&gt;"","Slope in degrees: "&amp;AW1168&amp;". ","")</f>
        <v/>
      </c>
      <c r="BK1168" s="36" t="str">
        <f>IF(AX1168&lt;&gt;"","Slope aspect: "&amp;AX1168&amp;". ","")</f>
        <v/>
      </c>
      <c r="BL1168" s="36" t="str">
        <f>IF(AY1168&lt;&gt;"","Soil description: "&amp;AY1168&amp;". ","")</f>
        <v/>
      </c>
      <c r="BM1168" s="36" t="str">
        <f>IF(BA1168&lt;&gt;"","Terrain: "&amp;BA1168&amp;". ","")</f>
        <v/>
      </c>
      <c r="BN1168" s="36" t="str">
        <f t="shared" si="198"/>
        <v/>
      </c>
      <c r="BO1168" t="str">
        <f t="shared" si="199"/>
        <v/>
      </c>
      <c r="BP1168" t="str">
        <f>IF(BD1168&lt;&gt;"","Permit: "&amp;BD1168,"")</f>
        <v/>
      </c>
      <c r="BQ1168" s="41" t="str">
        <f>IF(AA1168="Abundant","Estimated frequency within viewshed: Abundant (&gt;500).",IF(AA1168="Common","Estimated frequency within viewshed: Common (101-500).",IF(AA1168="Frequent","Estimated frequency within viewshed: Frequent (11-100).",IF(AA1168="Occasional","Estimated frequency within viewshed: Occasional (6-10).",IF(AA1168="Rare","Estimated frequency within viewshed: Rare (1-5).","")))))</f>
        <v/>
      </c>
      <c r="BR1168" s="41" t="str">
        <f>IF(B1168&lt;&gt;"",B1168&amp;". ","")</f>
        <v/>
      </c>
      <c r="BS1168" s="41" t="str">
        <f>IF(M1168="Same individual","Tissue sample collected.",IF(M1168="Same population","Tissue sample collected from another individual in the same population.",""))</f>
        <v/>
      </c>
      <c r="BT1168" s="41" t="str">
        <f>IF(R1168&lt;&gt;"","Seed sample collected from "&amp;R1168&amp;" plants within the same population.","")</f>
        <v/>
      </c>
      <c r="BU1168" s="41" t="str">
        <f>IF(AB1168&lt;&gt;"",AB1168&amp;". ","")</f>
        <v/>
      </c>
      <c r="BV1168" s="41" t="str">
        <f>IF(AE1168&lt;&gt;"","Landowner: "&amp;AE1168&amp;".","")</f>
        <v/>
      </c>
      <c r="BW1168" s="41" t="str">
        <f>IF(AF1168&lt;&gt;"","Element Occurrence ID: "&amp;AF1168&amp;".","")</f>
        <v/>
      </c>
      <c r="BX1168" s="41" t="str">
        <f t="shared" si="200"/>
        <v/>
      </c>
      <c r="BY1168" t="str">
        <f t="shared" si="201"/>
        <v/>
      </c>
      <c r="BZ1168" s="41" t="str">
        <f t="shared" si="202"/>
        <v/>
      </c>
      <c r="CA1168" t="str">
        <f t="shared" si="203"/>
        <v/>
      </c>
      <c r="CB1168" s="41" t="str">
        <f>IF(AU1168&lt;&gt;"","Area immediately surrounding specimen: "&amp;AU1168&amp;".","")</f>
        <v/>
      </c>
      <c r="CC1168" s="41" t="str">
        <f>IF(T1168&lt;&gt;"","Habit: "&amp;T1168&amp;".","")</f>
        <v/>
      </c>
      <c r="CD1168" s="41" t="str">
        <f>IF(U1168&lt;&gt;"","Life history habit: "&amp;U1168&amp;".","")</f>
        <v/>
      </c>
      <c r="CE1168" s="41" t="str">
        <f>IF(V1168&lt;&gt;"","Graminoid habit: "&amp;V1168&amp;".","")</f>
        <v/>
      </c>
      <c r="CF1168" s="41" t="str">
        <f>IF(W1168&lt;&gt;"","Flower color: "&amp;W1168&amp;".","")</f>
        <v/>
      </c>
      <c r="CG1168" s="41" t="str">
        <f>IF(X1168&lt;&gt;"","Height in centimeters: "&amp;X1168&amp;".","")</f>
        <v/>
      </c>
      <c r="CH1168" s="41" t="str">
        <f>IF(Y1168&lt;&gt;"",Y1168&amp;".","")</f>
        <v/>
      </c>
      <c r="CI1168" s="41" t="str">
        <f t="shared" si="204"/>
        <v/>
      </c>
      <c r="CJ1168" t="str">
        <f t="shared" si="205"/>
        <v/>
      </c>
      <c r="CK1168" s="41" t="str">
        <f>IF(T1168&lt;&gt;"","''habit'':"&amp;"''"&amp;T1168&amp;"'',","")</f>
        <v/>
      </c>
      <c r="CL1168" s="41" t="str">
        <f>IF(U1168&lt;&gt;"","''life cycle habit'':"&amp;"''"&amp;U1168&amp;"'',","")</f>
        <v/>
      </c>
      <c r="CM1168" s="41" t="str">
        <f>IF(V1168&lt;&gt;"","''graminoidHabit'':"&amp;"''"&amp;V1168&amp;"'',","")</f>
        <v/>
      </c>
      <c r="CN1168" s="41" t="str">
        <f>IF(W1168&lt;&gt;"","''flower color'':"&amp;"''"&amp;W1168&amp;"'',","")</f>
        <v/>
      </c>
      <c r="CO1168" s="41" t="str">
        <f>IF(X1168&lt;&gt;"","''heightInCentimeters'':"&amp;X1168&amp;",","")</f>
        <v/>
      </c>
      <c r="CP1168" s="41" t="str">
        <f>IF(Y1168&lt;&gt;"",Y1168,"")</f>
        <v/>
      </c>
      <c r="CQ1168" s="41" t="str">
        <f t="shared" si="206"/>
        <v/>
      </c>
      <c r="CR1168" s="42" t="str">
        <f t="shared" si="207"/>
        <v/>
      </c>
      <c r="CS1168" t="str">
        <f t="shared" si="208"/>
        <v/>
      </c>
      <c r="CT1168" t="str">
        <f>IF(L1168="Y","tissue","")</f>
        <v/>
      </c>
      <c r="CU1168" t="str">
        <f>IF(L1168="Y","in collection","")</f>
        <v/>
      </c>
      <c r="CV1168" t="str">
        <f>IF(L1168="Y","dessicated","")</f>
        <v/>
      </c>
    </row>
    <row r="1169" spans="1:100" ht="16.5" x14ac:dyDescent="0.3">
      <c r="A1169" s="7"/>
      <c r="B1169" s="19"/>
      <c r="C1169" s="19"/>
      <c r="D1169" s="19"/>
      <c r="E1169" s="19"/>
      <c r="F1169" s="19"/>
      <c r="G1169" s="10"/>
      <c r="H1169" s="14"/>
      <c r="I1169" s="19"/>
      <c r="J1169" s="19"/>
      <c r="K1169" s="10"/>
      <c r="L1169" s="19"/>
      <c r="M1169" s="19"/>
      <c r="N1169" s="19"/>
      <c r="O1169" s="19"/>
      <c r="P1169" s="19"/>
      <c r="Q1169" s="24"/>
      <c r="R1169" s="14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  <c r="AK1169" s="29"/>
      <c r="AL1169" s="29"/>
      <c r="AM1169" s="7"/>
      <c r="AN1169" s="7"/>
      <c r="AO1169" s="7"/>
      <c r="AP1169" s="19"/>
      <c r="AQ1169" s="19"/>
      <c r="AR1169" s="19"/>
      <c r="AS1169" s="14"/>
      <c r="AT1169" s="19"/>
      <c r="AU1169" s="19"/>
      <c r="AV1169" s="19"/>
      <c r="AW1169" s="14"/>
      <c r="AX1169" s="19"/>
      <c r="AY1169" s="19"/>
      <c r="AZ1169" s="19"/>
      <c r="BA1169" s="19"/>
      <c r="BB1169" s="19"/>
      <c r="BC1169" s="19"/>
      <c r="BD1169" s="19"/>
      <c r="BE1169" s="19"/>
      <c r="BF1169" s="14"/>
      <c r="BG1169" s="35" t="str">
        <f>IF(BB1169&lt;&gt;"","&lt;a href='https://www.inaturalist.org/observations/"&amp;BB1169&amp;" 'target='_blank' style='color: blue'&gt;iNaturalist Record: "&amp;BB1169&amp;"&lt;/a&gt; ","")</f>
        <v/>
      </c>
      <c r="BH1169" s="36" t="str">
        <f>IF(AT1169&lt;&gt;"",AT1169&amp;". ","")</f>
        <v/>
      </c>
      <c r="BI1169" s="36" t="str">
        <f>IF(AV1169&lt;&gt;"","Land use/disturbance history: "&amp;AV1169&amp;". ","")</f>
        <v/>
      </c>
      <c r="BJ1169" s="36" t="str">
        <f>IF(AW1169&lt;&gt;"","Slope in degrees: "&amp;AW1169&amp;". ","")</f>
        <v/>
      </c>
      <c r="BK1169" s="36" t="str">
        <f>IF(AX1169&lt;&gt;"","Slope aspect: "&amp;AX1169&amp;". ","")</f>
        <v/>
      </c>
      <c r="BL1169" s="36" t="str">
        <f>IF(AY1169&lt;&gt;"","Soil description: "&amp;AY1169&amp;". ","")</f>
        <v/>
      </c>
      <c r="BM1169" s="36" t="str">
        <f>IF(BA1169&lt;&gt;"","Terrain: "&amp;BA1169&amp;". ","")</f>
        <v/>
      </c>
      <c r="BN1169" s="36" t="str">
        <f t="shared" si="198"/>
        <v/>
      </c>
      <c r="BO1169" t="str">
        <f t="shared" si="199"/>
        <v/>
      </c>
      <c r="BP1169" t="str">
        <f>IF(BD1169&lt;&gt;"","Permit: "&amp;BD1169,"")</f>
        <v/>
      </c>
      <c r="BQ1169" s="41" t="str">
        <f>IF(AA1169="Abundant","Estimated frequency within viewshed: Abundant (&gt;500).",IF(AA1169="Common","Estimated frequency within viewshed: Common (101-500).",IF(AA1169="Frequent","Estimated frequency within viewshed: Frequent (11-100).",IF(AA1169="Occasional","Estimated frequency within viewshed: Occasional (6-10).",IF(AA1169="Rare","Estimated frequency within viewshed: Rare (1-5).","")))))</f>
        <v/>
      </c>
      <c r="BR1169" s="41" t="str">
        <f>IF(B1169&lt;&gt;"",B1169&amp;". ","")</f>
        <v/>
      </c>
      <c r="BS1169" s="41" t="str">
        <f>IF(M1169="Same individual","Tissue sample collected.",IF(M1169="Same population","Tissue sample collected from another individual in the same population.",""))</f>
        <v/>
      </c>
      <c r="BT1169" s="41" t="str">
        <f>IF(R1169&lt;&gt;"","Seed sample collected from "&amp;R1169&amp;" plants within the same population.","")</f>
        <v/>
      </c>
      <c r="BU1169" s="41" t="str">
        <f>IF(AB1169&lt;&gt;"",AB1169&amp;". ","")</f>
        <v/>
      </c>
      <c r="BV1169" s="41" t="str">
        <f>IF(AE1169&lt;&gt;"","Landowner: "&amp;AE1169&amp;".","")</f>
        <v/>
      </c>
      <c r="BW1169" s="41" t="str">
        <f>IF(AF1169&lt;&gt;"","Element Occurrence ID: "&amp;AF1169&amp;".","")</f>
        <v/>
      </c>
      <c r="BX1169" s="41" t="str">
        <f t="shared" si="200"/>
        <v/>
      </c>
      <c r="BY1169" t="str">
        <f t="shared" si="201"/>
        <v/>
      </c>
      <c r="BZ1169" s="41" t="str">
        <f t="shared" si="202"/>
        <v/>
      </c>
      <c r="CA1169" t="str">
        <f t="shared" si="203"/>
        <v/>
      </c>
      <c r="CB1169" s="41" t="str">
        <f>IF(AU1169&lt;&gt;"","Area immediately surrounding specimen: "&amp;AU1169&amp;".","")</f>
        <v/>
      </c>
      <c r="CC1169" s="41" t="str">
        <f>IF(T1169&lt;&gt;"","Habit: "&amp;T1169&amp;".","")</f>
        <v/>
      </c>
      <c r="CD1169" s="41" t="str">
        <f>IF(U1169&lt;&gt;"","Life history habit: "&amp;U1169&amp;".","")</f>
        <v/>
      </c>
      <c r="CE1169" s="41" t="str">
        <f>IF(V1169&lt;&gt;"","Graminoid habit: "&amp;V1169&amp;".","")</f>
        <v/>
      </c>
      <c r="CF1169" s="41" t="str">
        <f>IF(W1169&lt;&gt;"","Flower color: "&amp;W1169&amp;".","")</f>
        <v/>
      </c>
      <c r="CG1169" s="41" t="str">
        <f>IF(X1169&lt;&gt;"","Height in centimeters: "&amp;X1169&amp;".","")</f>
        <v/>
      </c>
      <c r="CH1169" s="41" t="str">
        <f>IF(Y1169&lt;&gt;"",Y1169&amp;".","")</f>
        <v/>
      </c>
      <c r="CI1169" s="41" t="str">
        <f t="shared" si="204"/>
        <v/>
      </c>
      <c r="CJ1169" t="str">
        <f t="shared" si="205"/>
        <v/>
      </c>
      <c r="CK1169" s="41" t="str">
        <f>IF(T1169&lt;&gt;"","''habit'':"&amp;"''"&amp;T1169&amp;"'',","")</f>
        <v/>
      </c>
      <c r="CL1169" s="41" t="str">
        <f>IF(U1169&lt;&gt;"","''life cycle habit'':"&amp;"''"&amp;U1169&amp;"'',","")</f>
        <v/>
      </c>
      <c r="CM1169" s="41" t="str">
        <f>IF(V1169&lt;&gt;"","''graminoidHabit'':"&amp;"''"&amp;V1169&amp;"'',","")</f>
        <v/>
      </c>
      <c r="CN1169" s="41" t="str">
        <f>IF(W1169&lt;&gt;"","''flower color'':"&amp;"''"&amp;W1169&amp;"'',","")</f>
        <v/>
      </c>
      <c r="CO1169" s="41" t="str">
        <f>IF(X1169&lt;&gt;"","''heightInCentimeters'':"&amp;X1169&amp;",","")</f>
        <v/>
      </c>
      <c r="CP1169" s="41" t="str">
        <f>IF(Y1169&lt;&gt;"",Y1169,"")</f>
        <v/>
      </c>
      <c r="CQ1169" s="41" t="str">
        <f t="shared" si="206"/>
        <v/>
      </c>
      <c r="CR1169" s="42" t="str">
        <f t="shared" si="207"/>
        <v/>
      </c>
      <c r="CS1169" t="str">
        <f t="shared" si="208"/>
        <v/>
      </c>
      <c r="CT1169" t="str">
        <f>IF(L1169="Y","tissue","")</f>
        <v/>
      </c>
      <c r="CU1169" t="str">
        <f>IF(L1169="Y","in collection","")</f>
        <v/>
      </c>
      <c r="CV1169" t="str">
        <f>IF(L1169="Y","dessicated","")</f>
        <v/>
      </c>
    </row>
    <row r="1170" spans="1:100" ht="16.5" x14ac:dyDescent="0.3">
      <c r="A1170" s="7"/>
      <c r="B1170" s="19"/>
      <c r="C1170" s="19"/>
      <c r="D1170" s="19"/>
      <c r="E1170" s="19"/>
      <c r="F1170" s="19"/>
      <c r="G1170" s="10"/>
      <c r="H1170" s="14"/>
      <c r="I1170" s="19"/>
      <c r="J1170" s="19"/>
      <c r="K1170" s="10"/>
      <c r="L1170" s="19"/>
      <c r="M1170" s="19"/>
      <c r="N1170" s="19"/>
      <c r="O1170" s="19"/>
      <c r="P1170" s="19"/>
      <c r="Q1170" s="24"/>
      <c r="R1170" s="14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  <c r="AK1170" s="29"/>
      <c r="AL1170" s="29"/>
      <c r="AM1170" s="7"/>
      <c r="AN1170" s="7"/>
      <c r="AO1170" s="7"/>
      <c r="AP1170" s="19"/>
      <c r="AQ1170" s="19"/>
      <c r="AR1170" s="19"/>
      <c r="AS1170" s="14"/>
      <c r="AT1170" s="19"/>
      <c r="AU1170" s="19"/>
      <c r="AV1170" s="19"/>
      <c r="AW1170" s="14"/>
      <c r="AX1170" s="19"/>
      <c r="AY1170" s="19"/>
      <c r="AZ1170" s="19"/>
      <c r="BA1170" s="19"/>
      <c r="BB1170" s="19"/>
      <c r="BC1170" s="19"/>
      <c r="BD1170" s="19"/>
      <c r="BE1170" s="19"/>
      <c r="BF1170" s="14"/>
      <c r="BG1170" s="35" t="str">
        <f>IF(BB1170&lt;&gt;"","&lt;a href='https://www.inaturalist.org/observations/"&amp;BB1170&amp;" 'target='_blank' style='color: blue'&gt;iNaturalist Record: "&amp;BB1170&amp;"&lt;/a&gt; ","")</f>
        <v/>
      </c>
      <c r="BH1170" s="36" t="str">
        <f>IF(AT1170&lt;&gt;"",AT1170&amp;". ","")</f>
        <v/>
      </c>
      <c r="BI1170" s="36" t="str">
        <f>IF(AV1170&lt;&gt;"","Land use/disturbance history: "&amp;AV1170&amp;". ","")</f>
        <v/>
      </c>
      <c r="BJ1170" s="36" t="str">
        <f>IF(AW1170&lt;&gt;"","Slope in degrees: "&amp;AW1170&amp;". ","")</f>
        <v/>
      </c>
      <c r="BK1170" s="36" t="str">
        <f>IF(AX1170&lt;&gt;"","Slope aspect: "&amp;AX1170&amp;". ","")</f>
        <v/>
      </c>
      <c r="BL1170" s="36" t="str">
        <f>IF(AY1170&lt;&gt;"","Soil description: "&amp;AY1170&amp;". ","")</f>
        <v/>
      </c>
      <c r="BM1170" s="36" t="str">
        <f>IF(BA1170&lt;&gt;"","Terrain: "&amp;BA1170&amp;". ","")</f>
        <v/>
      </c>
      <c r="BN1170" s="36" t="str">
        <f t="shared" si="198"/>
        <v/>
      </c>
      <c r="BO1170" t="str">
        <f t="shared" si="199"/>
        <v/>
      </c>
      <c r="BP1170" t="str">
        <f>IF(BD1170&lt;&gt;"","Permit: "&amp;BD1170,"")</f>
        <v/>
      </c>
      <c r="BQ1170" s="41" t="str">
        <f>IF(AA1170="Abundant","Estimated frequency within viewshed: Abundant (&gt;500).",IF(AA1170="Common","Estimated frequency within viewshed: Common (101-500).",IF(AA1170="Frequent","Estimated frequency within viewshed: Frequent (11-100).",IF(AA1170="Occasional","Estimated frequency within viewshed: Occasional (6-10).",IF(AA1170="Rare","Estimated frequency within viewshed: Rare (1-5).","")))))</f>
        <v/>
      </c>
      <c r="BR1170" s="41" t="str">
        <f>IF(B1170&lt;&gt;"",B1170&amp;". ","")</f>
        <v/>
      </c>
      <c r="BS1170" s="41" t="str">
        <f>IF(M1170="Same individual","Tissue sample collected.",IF(M1170="Same population","Tissue sample collected from another individual in the same population.",""))</f>
        <v/>
      </c>
      <c r="BT1170" s="41" t="str">
        <f>IF(R1170&lt;&gt;"","Seed sample collected from "&amp;R1170&amp;" plants within the same population.","")</f>
        <v/>
      </c>
      <c r="BU1170" s="41" t="str">
        <f>IF(AB1170&lt;&gt;"",AB1170&amp;". ","")</f>
        <v/>
      </c>
      <c r="BV1170" s="41" t="str">
        <f>IF(AE1170&lt;&gt;"","Landowner: "&amp;AE1170&amp;".","")</f>
        <v/>
      </c>
      <c r="BW1170" s="41" t="str">
        <f>IF(AF1170&lt;&gt;"","Element Occurrence ID: "&amp;AF1170&amp;".","")</f>
        <v/>
      </c>
      <c r="BX1170" s="41" t="str">
        <f t="shared" si="200"/>
        <v/>
      </c>
      <c r="BY1170" t="str">
        <f t="shared" si="201"/>
        <v/>
      </c>
      <c r="BZ1170" s="41" t="str">
        <f t="shared" si="202"/>
        <v/>
      </c>
      <c r="CA1170" t="str">
        <f t="shared" si="203"/>
        <v/>
      </c>
      <c r="CB1170" s="41" t="str">
        <f>IF(AU1170&lt;&gt;"","Area immediately surrounding specimen: "&amp;AU1170&amp;".","")</f>
        <v/>
      </c>
      <c r="CC1170" s="41" t="str">
        <f>IF(T1170&lt;&gt;"","Habit: "&amp;T1170&amp;".","")</f>
        <v/>
      </c>
      <c r="CD1170" s="41" t="str">
        <f>IF(U1170&lt;&gt;"","Life history habit: "&amp;U1170&amp;".","")</f>
        <v/>
      </c>
      <c r="CE1170" s="41" t="str">
        <f>IF(V1170&lt;&gt;"","Graminoid habit: "&amp;V1170&amp;".","")</f>
        <v/>
      </c>
      <c r="CF1170" s="41" t="str">
        <f>IF(W1170&lt;&gt;"","Flower color: "&amp;W1170&amp;".","")</f>
        <v/>
      </c>
      <c r="CG1170" s="41" t="str">
        <f>IF(X1170&lt;&gt;"","Height in centimeters: "&amp;X1170&amp;".","")</f>
        <v/>
      </c>
      <c r="CH1170" s="41" t="str">
        <f>IF(Y1170&lt;&gt;"",Y1170&amp;".","")</f>
        <v/>
      </c>
      <c r="CI1170" s="41" t="str">
        <f t="shared" si="204"/>
        <v/>
      </c>
      <c r="CJ1170" t="str">
        <f t="shared" si="205"/>
        <v/>
      </c>
      <c r="CK1170" s="41" t="str">
        <f>IF(T1170&lt;&gt;"","''habit'':"&amp;"''"&amp;T1170&amp;"'',","")</f>
        <v/>
      </c>
      <c r="CL1170" s="41" t="str">
        <f>IF(U1170&lt;&gt;"","''life cycle habit'':"&amp;"''"&amp;U1170&amp;"'',","")</f>
        <v/>
      </c>
      <c r="CM1170" s="41" t="str">
        <f>IF(V1170&lt;&gt;"","''graminoidHabit'':"&amp;"''"&amp;V1170&amp;"'',","")</f>
        <v/>
      </c>
      <c r="CN1170" s="41" t="str">
        <f>IF(W1170&lt;&gt;"","''flower color'':"&amp;"''"&amp;W1170&amp;"'',","")</f>
        <v/>
      </c>
      <c r="CO1170" s="41" t="str">
        <f>IF(X1170&lt;&gt;"","''heightInCentimeters'':"&amp;X1170&amp;",","")</f>
        <v/>
      </c>
      <c r="CP1170" s="41" t="str">
        <f>IF(Y1170&lt;&gt;"",Y1170,"")</f>
        <v/>
      </c>
      <c r="CQ1170" s="41" t="str">
        <f t="shared" si="206"/>
        <v/>
      </c>
      <c r="CR1170" s="42" t="str">
        <f t="shared" si="207"/>
        <v/>
      </c>
      <c r="CS1170" t="str">
        <f t="shared" si="208"/>
        <v/>
      </c>
      <c r="CT1170" t="str">
        <f>IF(L1170="Y","tissue","")</f>
        <v/>
      </c>
      <c r="CU1170" t="str">
        <f>IF(L1170="Y","in collection","")</f>
        <v/>
      </c>
      <c r="CV1170" t="str">
        <f>IF(L1170="Y","dessicated","")</f>
        <v/>
      </c>
    </row>
    <row r="1171" spans="1:100" ht="16.5" x14ac:dyDescent="0.3">
      <c r="A1171" s="7"/>
      <c r="B1171" s="19"/>
      <c r="C1171" s="19"/>
      <c r="D1171" s="19"/>
      <c r="E1171" s="19"/>
      <c r="F1171" s="19"/>
      <c r="G1171" s="10"/>
      <c r="H1171" s="14"/>
      <c r="I1171" s="19"/>
      <c r="J1171" s="19"/>
      <c r="K1171" s="10"/>
      <c r="L1171" s="19"/>
      <c r="M1171" s="19"/>
      <c r="N1171" s="19"/>
      <c r="O1171" s="19"/>
      <c r="P1171" s="19"/>
      <c r="Q1171" s="24"/>
      <c r="R1171" s="14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  <c r="AK1171" s="29"/>
      <c r="AL1171" s="29"/>
      <c r="AM1171" s="7"/>
      <c r="AN1171" s="7"/>
      <c r="AO1171" s="7"/>
      <c r="AP1171" s="19"/>
      <c r="AQ1171" s="19"/>
      <c r="AR1171" s="19"/>
      <c r="AS1171" s="14"/>
      <c r="AT1171" s="19"/>
      <c r="AU1171" s="19"/>
      <c r="AV1171" s="19"/>
      <c r="AW1171" s="14"/>
      <c r="AX1171" s="19"/>
      <c r="AY1171" s="19"/>
      <c r="AZ1171" s="19"/>
      <c r="BA1171" s="19"/>
      <c r="BB1171" s="19"/>
      <c r="BC1171" s="19"/>
      <c r="BD1171" s="19"/>
      <c r="BE1171" s="19"/>
      <c r="BF1171" s="14"/>
      <c r="BG1171" s="35" t="str">
        <f>IF(BB1171&lt;&gt;"","&lt;a href='https://www.inaturalist.org/observations/"&amp;BB1171&amp;" 'target='_blank' style='color: blue'&gt;iNaturalist Record: "&amp;BB1171&amp;"&lt;/a&gt; ","")</f>
        <v/>
      </c>
      <c r="BH1171" s="36" t="str">
        <f>IF(AT1171&lt;&gt;"",AT1171&amp;". ","")</f>
        <v/>
      </c>
      <c r="BI1171" s="36" t="str">
        <f>IF(AV1171&lt;&gt;"","Land use/disturbance history: "&amp;AV1171&amp;". ","")</f>
        <v/>
      </c>
      <c r="BJ1171" s="36" t="str">
        <f>IF(AW1171&lt;&gt;"","Slope in degrees: "&amp;AW1171&amp;". ","")</f>
        <v/>
      </c>
      <c r="BK1171" s="36" t="str">
        <f>IF(AX1171&lt;&gt;"","Slope aspect: "&amp;AX1171&amp;". ","")</f>
        <v/>
      </c>
      <c r="BL1171" s="36" t="str">
        <f>IF(AY1171&lt;&gt;"","Soil description: "&amp;AY1171&amp;". ","")</f>
        <v/>
      </c>
      <c r="BM1171" s="36" t="str">
        <f>IF(BA1171&lt;&gt;"","Terrain: "&amp;BA1171&amp;". ","")</f>
        <v/>
      </c>
      <c r="BN1171" s="36" t="str">
        <f t="shared" si="198"/>
        <v/>
      </c>
      <c r="BO1171" t="str">
        <f t="shared" si="199"/>
        <v/>
      </c>
      <c r="BP1171" t="str">
        <f>IF(BD1171&lt;&gt;"","Permit: "&amp;BD1171,"")</f>
        <v/>
      </c>
      <c r="BQ1171" s="41" t="str">
        <f>IF(AA1171="Abundant","Estimated frequency within viewshed: Abundant (&gt;500).",IF(AA1171="Common","Estimated frequency within viewshed: Common (101-500).",IF(AA1171="Frequent","Estimated frequency within viewshed: Frequent (11-100).",IF(AA1171="Occasional","Estimated frequency within viewshed: Occasional (6-10).",IF(AA1171="Rare","Estimated frequency within viewshed: Rare (1-5).","")))))</f>
        <v/>
      </c>
      <c r="BR1171" s="41" t="str">
        <f>IF(B1171&lt;&gt;"",B1171&amp;". ","")</f>
        <v/>
      </c>
      <c r="BS1171" s="41" t="str">
        <f>IF(M1171="Same individual","Tissue sample collected.",IF(M1171="Same population","Tissue sample collected from another individual in the same population.",""))</f>
        <v/>
      </c>
      <c r="BT1171" s="41" t="str">
        <f>IF(R1171&lt;&gt;"","Seed sample collected from "&amp;R1171&amp;" plants within the same population.","")</f>
        <v/>
      </c>
      <c r="BU1171" s="41" t="str">
        <f>IF(AB1171&lt;&gt;"",AB1171&amp;". ","")</f>
        <v/>
      </c>
      <c r="BV1171" s="41" t="str">
        <f>IF(AE1171&lt;&gt;"","Landowner: "&amp;AE1171&amp;".","")</f>
        <v/>
      </c>
      <c r="BW1171" s="41" t="str">
        <f>IF(AF1171&lt;&gt;"","Element Occurrence ID: "&amp;AF1171&amp;".","")</f>
        <v/>
      </c>
      <c r="BX1171" s="41" t="str">
        <f t="shared" si="200"/>
        <v/>
      </c>
      <c r="BY1171" t="str">
        <f t="shared" si="201"/>
        <v/>
      </c>
      <c r="BZ1171" s="41" t="str">
        <f t="shared" si="202"/>
        <v/>
      </c>
      <c r="CA1171" t="str">
        <f t="shared" si="203"/>
        <v/>
      </c>
      <c r="CB1171" s="41" t="str">
        <f>IF(AU1171&lt;&gt;"","Area immediately surrounding specimen: "&amp;AU1171&amp;".","")</f>
        <v/>
      </c>
      <c r="CC1171" s="41" t="str">
        <f>IF(T1171&lt;&gt;"","Habit: "&amp;T1171&amp;".","")</f>
        <v/>
      </c>
      <c r="CD1171" s="41" t="str">
        <f>IF(U1171&lt;&gt;"","Life history habit: "&amp;U1171&amp;".","")</f>
        <v/>
      </c>
      <c r="CE1171" s="41" t="str">
        <f>IF(V1171&lt;&gt;"","Graminoid habit: "&amp;V1171&amp;".","")</f>
        <v/>
      </c>
      <c r="CF1171" s="41" t="str">
        <f>IF(W1171&lt;&gt;"","Flower color: "&amp;W1171&amp;".","")</f>
        <v/>
      </c>
      <c r="CG1171" s="41" t="str">
        <f>IF(X1171&lt;&gt;"","Height in centimeters: "&amp;X1171&amp;".","")</f>
        <v/>
      </c>
      <c r="CH1171" s="41" t="str">
        <f>IF(Y1171&lt;&gt;"",Y1171&amp;".","")</f>
        <v/>
      </c>
      <c r="CI1171" s="41" t="str">
        <f t="shared" si="204"/>
        <v/>
      </c>
      <c r="CJ1171" t="str">
        <f t="shared" si="205"/>
        <v/>
      </c>
      <c r="CK1171" s="41" t="str">
        <f>IF(T1171&lt;&gt;"","''habit'':"&amp;"''"&amp;T1171&amp;"'',","")</f>
        <v/>
      </c>
      <c r="CL1171" s="41" t="str">
        <f>IF(U1171&lt;&gt;"","''life cycle habit'':"&amp;"''"&amp;U1171&amp;"'',","")</f>
        <v/>
      </c>
      <c r="CM1171" s="41" t="str">
        <f>IF(V1171&lt;&gt;"","''graminoidHabit'':"&amp;"''"&amp;V1171&amp;"'',","")</f>
        <v/>
      </c>
      <c r="CN1171" s="41" t="str">
        <f>IF(W1171&lt;&gt;"","''flower color'':"&amp;"''"&amp;W1171&amp;"'',","")</f>
        <v/>
      </c>
      <c r="CO1171" s="41" t="str">
        <f>IF(X1171&lt;&gt;"","''heightInCentimeters'':"&amp;X1171&amp;",","")</f>
        <v/>
      </c>
      <c r="CP1171" s="41" t="str">
        <f>IF(Y1171&lt;&gt;"",Y1171,"")</f>
        <v/>
      </c>
      <c r="CQ1171" s="41" t="str">
        <f t="shared" si="206"/>
        <v/>
      </c>
      <c r="CR1171" s="42" t="str">
        <f t="shared" si="207"/>
        <v/>
      </c>
      <c r="CS1171" t="str">
        <f t="shared" si="208"/>
        <v/>
      </c>
      <c r="CT1171" t="str">
        <f>IF(L1171="Y","tissue","")</f>
        <v/>
      </c>
      <c r="CU1171" t="str">
        <f>IF(L1171="Y","in collection","")</f>
        <v/>
      </c>
      <c r="CV1171" t="str">
        <f>IF(L1171="Y","dessicated","")</f>
        <v/>
      </c>
    </row>
    <row r="1172" spans="1:100" ht="16.5" x14ac:dyDescent="0.3">
      <c r="A1172" s="7"/>
      <c r="B1172" s="19"/>
      <c r="C1172" s="19"/>
      <c r="D1172" s="19"/>
      <c r="E1172" s="19"/>
      <c r="F1172" s="19"/>
      <c r="G1172" s="10"/>
      <c r="H1172" s="14"/>
      <c r="I1172" s="19"/>
      <c r="J1172" s="19"/>
      <c r="K1172" s="10"/>
      <c r="L1172" s="19"/>
      <c r="M1172" s="19"/>
      <c r="N1172" s="19"/>
      <c r="O1172" s="19"/>
      <c r="P1172" s="19"/>
      <c r="Q1172" s="24"/>
      <c r="R1172" s="14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  <c r="AK1172" s="29"/>
      <c r="AL1172" s="29"/>
      <c r="AM1172" s="7"/>
      <c r="AN1172" s="7"/>
      <c r="AO1172" s="7"/>
      <c r="AP1172" s="19"/>
      <c r="AQ1172" s="19"/>
      <c r="AR1172" s="19"/>
      <c r="AS1172" s="14"/>
      <c r="AT1172" s="19"/>
      <c r="AU1172" s="19"/>
      <c r="AV1172" s="19"/>
      <c r="AW1172" s="14"/>
      <c r="AX1172" s="19"/>
      <c r="AY1172" s="19"/>
      <c r="AZ1172" s="19"/>
      <c r="BA1172" s="19"/>
      <c r="BB1172" s="19"/>
      <c r="BC1172" s="19"/>
      <c r="BD1172" s="19"/>
      <c r="BE1172" s="19"/>
      <c r="BF1172" s="14"/>
      <c r="BG1172" s="35" t="str">
        <f>IF(BB1172&lt;&gt;"","&lt;a href='https://www.inaturalist.org/observations/"&amp;BB1172&amp;" 'target='_blank' style='color: blue'&gt;iNaturalist Record: "&amp;BB1172&amp;"&lt;/a&gt; ","")</f>
        <v/>
      </c>
      <c r="BH1172" s="36" t="str">
        <f>IF(AT1172&lt;&gt;"",AT1172&amp;". ","")</f>
        <v/>
      </c>
      <c r="BI1172" s="36" t="str">
        <f>IF(AV1172&lt;&gt;"","Land use/disturbance history: "&amp;AV1172&amp;". ","")</f>
        <v/>
      </c>
      <c r="BJ1172" s="36" t="str">
        <f>IF(AW1172&lt;&gt;"","Slope in degrees: "&amp;AW1172&amp;". ","")</f>
        <v/>
      </c>
      <c r="BK1172" s="36" t="str">
        <f>IF(AX1172&lt;&gt;"","Slope aspect: "&amp;AX1172&amp;". ","")</f>
        <v/>
      </c>
      <c r="BL1172" s="36" t="str">
        <f>IF(AY1172&lt;&gt;"","Soil description: "&amp;AY1172&amp;". ","")</f>
        <v/>
      </c>
      <c r="BM1172" s="36" t="str">
        <f>IF(BA1172&lt;&gt;"","Terrain: "&amp;BA1172&amp;". ","")</f>
        <v/>
      </c>
      <c r="BN1172" s="36" t="str">
        <f t="shared" si="198"/>
        <v/>
      </c>
      <c r="BO1172" t="str">
        <f t="shared" si="199"/>
        <v/>
      </c>
      <c r="BP1172" t="str">
        <f>IF(BD1172&lt;&gt;"","Permit: "&amp;BD1172,"")</f>
        <v/>
      </c>
      <c r="BQ1172" s="41" t="str">
        <f>IF(AA1172="Abundant","Estimated frequency within viewshed: Abundant (&gt;500).",IF(AA1172="Common","Estimated frequency within viewshed: Common (101-500).",IF(AA1172="Frequent","Estimated frequency within viewshed: Frequent (11-100).",IF(AA1172="Occasional","Estimated frequency within viewshed: Occasional (6-10).",IF(AA1172="Rare","Estimated frequency within viewshed: Rare (1-5).","")))))</f>
        <v/>
      </c>
      <c r="BR1172" s="41" t="str">
        <f>IF(B1172&lt;&gt;"",B1172&amp;". ","")</f>
        <v/>
      </c>
      <c r="BS1172" s="41" t="str">
        <f>IF(M1172="Same individual","Tissue sample collected.",IF(M1172="Same population","Tissue sample collected from another individual in the same population.",""))</f>
        <v/>
      </c>
      <c r="BT1172" s="41" t="str">
        <f>IF(R1172&lt;&gt;"","Seed sample collected from "&amp;R1172&amp;" plants within the same population.","")</f>
        <v/>
      </c>
      <c r="BU1172" s="41" t="str">
        <f>IF(AB1172&lt;&gt;"",AB1172&amp;". ","")</f>
        <v/>
      </c>
      <c r="BV1172" s="41" t="str">
        <f>IF(AE1172&lt;&gt;"","Landowner: "&amp;AE1172&amp;".","")</f>
        <v/>
      </c>
      <c r="BW1172" s="41" t="str">
        <f>IF(AF1172&lt;&gt;"","Element Occurrence ID: "&amp;AF1172&amp;".","")</f>
        <v/>
      </c>
      <c r="BX1172" s="41" t="str">
        <f t="shared" si="200"/>
        <v/>
      </c>
      <c r="BY1172" t="str">
        <f t="shared" si="201"/>
        <v/>
      </c>
      <c r="BZ1172" s="41" t="str">
        <f t="shared" si="202"/>
        <v/>
      </c>
      <c r="CA1172" t="str">
        <f t="shared" si="203"/>
        <v/>
      </c>
      <c r="CB1172" s="41" t="str">
        <f>IF(AU1172&lt;&gt;"","Area immediately surrounding specimen: "&amp;AU1172&amp;".","")</f>
        <v/>
      </c>
      <c r="CC1172" s="41" t="str">
        <f>IF(T1172&lt;&gt;"","Habit: "&amp;T1172&amp;".","")</f>
        <v/>
      </c>
      <c r="CD1172" s="41" t="str">
        <f>IF(U1172&lt;&gt;"","Life history habit: "&amp;U1172&amp;".","")</f>
        <v/>
      </c>
      <c r="CE1172" s="41" t="str">
        <f>IF(V1172&lt;&gt;"","Graminoid habit: "&amp;V1172&amp;".","")</f>
        <v/>
      </c>
      <c r="CF1172" s="41" t="str">
        <f>IF(W1172&lt;&gt;"","Flower color: "&amp;W1172&amp;".","")</f>
        <v/>
      </c>
      <c r="CG1172" s="41" t="str">
        <f>IF(X1172&lt;&gt;"","Height in centimeters: "&amp;X1172&amp;".","")</f>
        <v/>
      </c>
      <c r="CH1172" s="41" t="str">
        <f>IF(Y1172&lt;&gt;"",Y1172&amp;".","")</f>
        <v/>
      </c>
      <c r="CI1172" s="41" t="str">
        <f t="shared" si="204"/>
        <v/>
      </c>
      <c r="CJ1172" t="str">
        <f t="shared" si="205"/>
        <v/>
      </c>
      <c r="CK1172" s="41" t="str">
        <f>IF(T1172&lt;&gt;"","''habit'':"&amp;"''"&amp;T1172&amp;"'',","")</f>
        <v/>
      </c>
      <c r="CL1172" s="41" t="str">
        <f>IF(U1172&lt;&gt;"","''life cycle habit'':"&amp;"''"&amp;U1172&amp;"'',","")</f>
        <v/>
      </c>
      <c r="CM1172" s="41" t="str">
        <f>IF(V1172&lt;&gt;"","''graminoidHabit'':"&amp;"''"&amp;V1172&amp;"'',","")</f>
        <v/>
      </c>
      <c r="CN1172" s="41" t="str">
        <f>IF(W1172&lt;&gt;"","''flower color'':"&amp;"''"&amp;W1172&amp;"'',","")</f>
        <v/>
      </c>
      <c r="CO1172" s="41" t="str">
        <f>IF(X1172&lt;&gt;"","''heightInCentimeters'':"&amp;X1172&amp;",","")</f>
        <v/>
      </c>
      <c r="CP1172" s="41" t="str">
        <f>IF(Y1172&lt;&gt;"",Y1172,"")</f>
        <v/>
      </c>
      <c r="CQ1172" s="41" t="str">
        <f t="shared" si="206"/>
        <v/>
      </c>
      <c r="CR1172" s="42" t="str">
        <f t="shared" si="207"/>
        <v/>
      </c>
      <c r="CS1172" t="str">
        <f t="shared" si="208"/>
        <v/>
      </c>
      <c r="CT1172" t="str">
        <f>IF(L1172="Y","tissue","")</f>
        <v/>
      </c>
      <c r="CU1172" t="str">
        <f>IF(L1172="Y","in collection","")</f>
        <v/>
      </c>
      <c r="CV1172" t="str">
        <f>IF(L1172="Y","dessicated","")</f>
        <v/>
      </c>
    </row>
    <row r="1173" spans="1:100" ht="16.5" x14ac:dyDescent="0.3">
      <c r="A1173" s="7"/>
      <c r="B1173" s="19"/>
      <c r="C1173" s="19"/>
      <c r="D1173" s="19"/>
      <c r="E1173" s="19"/>
      <c r="F1173" s="19"/>
      <c r="G1173" s="10"/>
      <c r="H1173" s="14"/>
      <c r="I1173" s="19"/>
      <c r="J1173" s="19"/>
      <c r="K1173" s="10"/>
      <c r="L1173" s="19"/>
      <c r="M1173" s="19"/>
      <c r="N1173" s="19"/>
      <c r="O1173" s="19"/>
      <c r="P1173" s="19"/>
      <c r="Q1173" s="24"/>
      <c r="R1173" s="14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  <c r="AK1173" s="29"/>
      <c r="AL1173" s="29"/>
      <c r="AM1173" s="7"/>
      <c r="AN1173" s="7"/>
      <c r="AO1173" s="7"/>
      <c r="AP1173" s="19"/>
      <c r="AQ1173" s="19"/>
      <c r="AR1173" s="19"/>
      <c r="AS1173" s="14"/>
      <c r="AT1173" s="19"/>
      <c r="AU1173" s="19"/>
      <c r="AV1173" s="19"/>
      <c r="AW1173" s="14"/>
      <c r="AX1173" s="19"/>
      <c r="AY1173" s="19"/>
      <c r="AZ1173" s="19"/>
      <c r="BA1173" s="19"/>
      <c r="BB1173" s="19"/>
      <c r="BC1173" s="19"/>
      <c r="BD1173" s="19"/>
      <c r="BE1173" s="19"/>
      <c r="BF1173" s="14"/>
      <c r="BG1173" s="35" t="str">
        <f>IF(BB1173&lt;&gt;"","&lt;a href='https://www.inaturalist.org/observations/"&amp;BB1173&amp;" 'target='_blank' style='color: blue'&gt;iNaturalist Record: "&amp;BB1173&amp;"&lt;/a&gt; ","")</f>
        <v/>
      </c>
      <c r="BH1173" s="36" t="str">
        <f>IF(AT1173&lt;&gt;"",AT1173&amp;". ","")</f>
        <v/>
      </c>
      <c r="BI1173" s="36" t="str">
        <f>IF(AV1173&lt;&gt;"","Land use/disturbance history: "&amp;AV1173&amp;". ","")</f>
        <v/>
      </c>
      <c r="BJ1173" s="36" t="str">
        <f>IF(AW1173&lt;&gt;"","Slope in degrees: "&amp;AW1173&amp;". ","")</f>
        <v/>
      </c>
      <c r="BK1173" s="36" t="str">
        <f>IF(AX1173&lt;&gt;"","Slope aspect: "&amp;AX1173&amp;". ","")</f>
        <v/>
      </c>
      <c r="BL1173" s="36" t="str">
        <f>IF(AY1173&lt;&gt;"","Soil description: "&amp;AY1173&amp;". ","")</f>
        <v/>
      </c>
      <c r="BM1173" s="36" t="str">
        <f>IF(BA1173&lt;&gt;"","Terrain: "&amp;BA1173&amp;". ","")</f>
        <v/>
      </c>
      <c r="BN1173" s="36" t="str">
        <f t="shared" si="198"/>
        <v/>
      </c>
      <c r="BO1173" t="str">
        <f t="shared" si="199"/>
        <v/>
      </c>
      <c r="BP1173" t="str">
        <f>IF(BD1173&lt;&gt;"","Permit: "&amp;BD1173,"")</f>
        <v/>
      </c>
      <c r="BQ1173" s="41" t="str">
        <f>IF(AA1173="Abundant","Estimated frequency within viewshed: Abundant (&gt;500).",IF(AA1173="Common","Estimated frequency within viewshed: Common (101-500).",IF(AA1173="Frequent","Estimated frequency within viewshed: Frequent (11-100).",IF(AA1173="Occasional","Estimated frequency within viewshed: Occasional (6-10).",IF(AA1173="Rare","Estimated frequency within viewshed: Rare (1-5).","")))))</f>
        <v/>
      </c>
      <c r="BR1173" s="41" t="str">
        <f>IF(B1173&lt;&gt;"",B1173&amp;". ","")</f>
        <v/>
      </c>
      <c r="BS1173" s="41" t="str">
        <f>IF(M1173="Same individual","Tissue sample collected.",IF(M1173="Same population","Tissue sample collected from another individual in the same population.",""))</f>
        <v/>
      </c>
      <c r="BT1173" s="41" t="str">
        <f>IF(R1173&lt;&gt;"","Seed sample collected from "&amp;R1173&amp;" plants within the same population.","")</f>
        <v/>
      </c>
      <c r="BU1173" s="41" t="str">
        <f>IF(AB1173&lt;&gt;"",AB1173&amp;". ","")</f>
        <v/>
      </c>
      <c r="BV1173" s="41" t="str">
        <f>IF(AE1173&lt;&gt;"","Landowner: "&amp;AE1173&amp;".","")</f>
        <v/>
      </c>
      <c r="BW1173" s="41" t="str">
        <f>IF(AF1173&lt;&gt;"","Element Occurrence ID: "&amp;AF1173&amp;".","")</f>
        <v/>
      </c>
      <c r="BX1173" s="41" t="str">
        <f t="shared" si="200"/>
        <v/>
      </c>
      <c r="BY1173" t="str">
        <f t="shared" si="201"/>
        <v/>
      </c>
      <c r="BZ1173" s="41" t="str">
        <f t="shared" si="202"/>
        <v/>
      </c>
      <c r="CA1173" t="str">
        <f t="shared" si="203"/>
        <v/>
      </c>
      <c r="CB1173" s="41" t="str">
        <f>IF(AU1173&lt;&gt;"","Area immediately surrounding specimen: "&amp;AU1173&amp;".","")</f>
        <v/>
      </c>
      <c r="CC1173" s="41" t="str">
        <f>IF(T1173&lt;&gt;"","Habit: "&amp;T1173&amp;".","")</f>
        <v/>
      </c>
      <c r="CD1173" s="41" t="str">
        <f>IF(U1173&lt;&gt;"","Life history habit: "&amp;U1173&amp;".","")</f>
        <v/>
      </c>
      <c r="CE1173" s="41" t="str">
        <f>IF(V1173&lt;&gt;"","Graminoid habit: "&amp;V1173&amp;".","")</f>
        <v/>
      </c>
      <c r="CF1173" s="41" t="str">
        <f>IF(W1173&lt;&gt;"","Flower color: "&amp;W1173&amp;".","")</f>
        <v/>
      </c>
      <c r="CG1173" s="41" t="str">
        <f>IF(X1173&lt;&gt;"","Height in centimeters: "&amp;X1173&amp;".","")</f>
        <v/>
      </c>
      <c r="CH1173" s="41" t="str">
        <f>IF(Y1173&lt;&gt;"",Y1173&amp;".","")</f>
        <v/>
      </c>
      <c r="CI1173" s="41" t="str">
        <f t="shared" si="204"/>
        <v/>
      </c>
      <c r="CJ1173" t="str">
        <f t="shared" si="205"/>
        <v/>
      </c>
      <c r="CK1173" s="41" t="str">
        <f>IF(T1173&lt;&gt;"","''habit'':"&amp;"''"&amp;T1173&amp;"'',","")</f>
        <v/>
      </c>
      <c r="CL1173" s="41" t="str">
        <f>IF(U1173&lt;&gt;"","''life cycle habit'':"&amp;"''"&amp;U1173&amp;"'',","")</f>
        <v/>
      </c>
      <c r="CM1173" s="41" t="str">
        <f>IF(V1173&lt;&gt;"","''graminoidHabit'':"&amp;"''"&amp;V1173&amp;"'',","")</f>
        <v/>
      </c>
      <c r="CN1173" s="41" t="str">
        <f>IF(W1173&lt;&gt;"","''flower color'':"&amp;"''"&amp;W1173&amp;"'',","")</f>
        <v/>
      </c>
      <c r="CO1173" s="41" t="str">
        <f>IF(X1173&lt;&gt;"","''heightInCentimeters'':"&amp;X1173&amp;",","")</f>
        <v/>
      </c>
      <c r="CP1173" s="41" t="str">
        <f>IF(Y1173&lt;&gt;"",Y1173,"")</f>
        <v/>
      </c>
      <c r="CQ1173" s="41" t="str">
        <f t="shared" si="206"/>
        <v/>
      </c>
      <c r="CR1173" s="42" t="str">
        <f t="shared" si="207"/>
        <v/>
      </c>
      <c r="CS1173" t="str">
        <f t="shared" si="208"/>
        <v/>
      </c>
      <c r="CT1173" t="str">
        <f>IF(L1173="Y","tissue","")</f>
        <v/>
      </c>
      <c r="CU1173" t="str">
        <f>IF(L1173="Y","in collection","")</f>
        <v/>
      </c>
      <c r="CV1173" t="str">
        <f>IF(L1173="Y","dessicated","")</f>
        <v/>
      </c>
    </row>
    <row r="1174" spans="1:100" ht="16.5" x14ac:dyDescent="0.3">
      <c r="A1174" s="7"/>
      <c r="B1174" s="19"/>
      <c r="C1174" s="19"/>
      <c r="D1174" s="19"/>
      <c r="E1174" s="19"/>
      <c r="F1174" s="19"/>
      <c r="G1174" s="10"/>
      <c r="H1174" s="14"/>
      <c r="I1174" s="19"/>
      <c r="J1174" s="19"/>
      <c r="K1174" s="10"/>
      <c r="L1174" s="19"/>
      <c r="M1174" s="19"/>
      <c r="N1174" s="19"/>
      <c r="O1174" s="19"/>
      <c r="P1174" s="19"/>
      <c r="Q1174" s="24"/>
      <c r="R1174" s="14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29"/>
      <c r="AL1174" s="29"/>
      <c r="AM1174" s="7"/>
      <c r="AN1174" s="7"/>
      <c r="AO1174" s="7"/>
      <c r="AP1174" s="19"/>
      <c r="AQ1174" s="19"/>
      <c r="AR1174" s="19"/>
      <c r="AS1174" s="14"/>
      <c r="AT1174" s="19"/>
      <c r="AU1174" s="19"/>
      <c r="AV1174" s="19"/>
      <c r="AW1174" s="14"/>
      <c r="AX1174" s="19"/>
      <c r="AY1174" s="19"/>
      <c r="AZ1174" s="19"/>
      <c r="BA1174" s="19"/>
      <c r="BB1174" s="19"/>
      <c r="BC1174" s="19"/>
      <c r="BD1174" s="19"/>
      <c r="BE1174" s="19"/>
      <c r="BF1174" s="14"/>
      <c r="BG1174" s="35" t="str">
        <f>IF(BB1174&lt;&gt;"","&lt;a href='https://www.inaturalist.org/observations/"&amp;BB1174&amp;" 'target='_blank' style='color: blue'&gt;iNaturalist Record: "&amp;BB1174&amp;"&lt;/a&gt; ","")</f>
        <v/>
      </c>
      <c r="BH1174" s="36" t="str">
        <f>IF(AT1174&lt;&gt;"",AT1174&amp;". ","")</f>
        <v/>
      </c>
      <c r="BI1174" s="36" t="str">
        <f>IF(AV1174&lt;&gt;"","Land use/disturbance history: "&amp;AV1174&amp;". ","")</f>
        <v/>
      </c>
      <c r="BJ1174" s="36" t="str">
        <f>IF(AW1174&lt;&gt;"","Slope in degrees: "&amp;AW1174&amp;". ","")</f>
        <v/>
      </c>
      <c r="BK1174" s="36" t="str">
        <f>IF(AX1174&lt;&gt;"","Slope aspect: "&amp;AX1174&amp;". ","")</f>
        <v/>
      </c>
      <c r="BL1174" s="36" t="str">
        <f>IF(AY1174&lt;&gt;"","Soil description: "&amp;AY1174&amp;". ","")</f>
        <v/>
      </c>
      <c r="BM1174" s="36" t="str">
        <f>IF(BA1174&lt;&gt;"","Terrain: "&amp;BA1174&amp;". ","")</f>
        <v/>
      </c>
      <c r="BN1174" s="36" t="str">
        <f t="shared" si="198"/>
        <v/>
      </c>
      <c r="BO1174" t="str">
        <f t="shared" si="199"/>
        <v/>
      </c>
      <c r="BP1174" t="str">
        <f>IF(BD1174&lt;&gt;"","Permit: "&amp;BD1174,"")</f>
        <v/>
      </c>
      <c r="BQ1174" s="41" t="str">
        <f>IF(AA1174="Abundant","Estimated frequency within viewshed: Abundant (&gt;500).",IF(AA1174="Common","Estimated frequency within viewshed: Common (101-500).",IF(AA1174="Frequent","Estimated frequency within viewshed: Frequent (11-100).",IF(AA1174="Occasional","Estimated frequency within viewshed: Occasional (6-10).",IF(AA1174="Rare","Estimated frequency within viewshed: Rare (1-5).","")))))</f>
        <v/>
      </c>
      <c r="BR1174" s="41" t="str">
        <f>IF(B1174&lt;&gt;"",B1174&amp;". ","")</f>
        <v/>
      </c>
      <c r="BS1174" s="41" t="str">
        <f>IF(M1174="Same individual","Tissue sample collected.",IF(M1174="Same population","Tissue sample collected from another individual in the same population.",""))</f>
        <v/>
      </c>
      <c r="BT1174" s="41" t="str">
        <f>IF(R1174&lt;&gt;"","Seed sample collected from "&amp;R1174&amp;" plants within the same population.","")</f>
        <v/>
      </c>
      <c r="BU1174" s="41" t="str">
        <f>IF(AB1174&lt;&gt;"",AB1174&amp;". ","")</f>
        <v/>
      </c>
      <c r="BV1174" s="41" t="str">
        <f>IF(AE1174&lt;&gt;"","Landowner: "&amp;AE1174&amp;".","")</f>
        <v/>
      </c>
      <c r="BW1174" s="41" t="str">
        <f>IF(AF1174&lt;&gt;"","Element Occurrence ID: "&amp;AF1174&amp;".","")</f>
        <v/>
      </c>
      <c r="BX1174" s="41" t="str">
        <f t="shared" si="200"/>
        <v/>
      </c>
      <c r="BY1174" t="str">
        <f t="shared" si="201"/>
        <v/>
      </c>
      <c r="BZ1174" s="41" t="str">
        <f t="shared" si="202"/>
        <v/>
      </c>
      <c r="CA1174" t="str">
        <f t="shared" si="203"/>
        <v/>
      </c>
      <c r="CB1174" s="41" t="str">
        <f>IF(AU1174&lt;&gt;"","Area immediately surrounding specimen: "&amp;AU1174&amp;".","")</f>
        <v/>
      </c>
      <c r="CC1174" s="41" t="str">
        <f>IF(T1174&lt;&gt;"","Habit: "&amp;T1174&amp;".","")</f>
        <v/>
      </c>
      <c r="CD1174" s="41" t="str">
        <f>IF(U1174&lt;&gt;"","Life history habit: "&amp;U1174&amp;".","")</f>
        <v/>
      </c>
      <c r="CE1174" s="41" t="str">
        <f>IF(V1174&lt;&gt;"","Graminoid habit: "&amp;V1174&amp;".","")</f>
        <v/>
      </c>
      <c r="CF1174" s="41" t="str">
        <f>IF(W1174&lt;&gt;"","Flower color: "&amp;W1174&amp;".","")</f>
        <v/>
      </c>
      <c r="CG1174" s="41" t="str">
        <f>IF(X1174&lt;&gt;"","Height in centimeters: "&amp;X1174&amp;".","")</f>
        <v/>
      </c>
      <c r="CH1174" s="41" t="str">
        <f>IF(Y1174&lt;&gt;"",Y1174&amp;".","")</f>
        <v/>
      </c>
      <c r="CI1174" s="41" t="str">
        <f t="shared" si="204"/>
        <v/>
      </c>
      <c r="CJ1174" t="str">
        <f t="shared" si="205"/>
        <v/>
      </c>
      <c r="CK1174" s="41" t="str">
        <f>IF(T1174&lt;&gt;"","''habit'':"&amp;"''"&amp;T1174&amp;"'',","")</f>
        <v/>
      </c>
      <c r="CL1174" s="41" t="str">
        <f>IF(U1174&lt;&gt;"","''life cycle habit'':"&amp;"''"&amp;U1174&amp;"'',","")</f>
        <v/>
      </c>
      <c r="CM1174" s="41" t="str">
        <f>IF(V1174&lt;&gt;"","''graminoidHabit'':"&amp;"''"&amp;V1174&amp;"'',","")</f>
        <v/>
      </c>
      <c r="CN1174" s="41" t="str">
        <f>IF(W1174&lt;&gt;"","''flower color'':"&amp;"''"&amp;W1174&amp;"'',","")</f>
        <v/>
      </c>
      <c r="CO1174" s="41" t="str">
        <f>IF(X1174&lt;&gt;"","''heightInCentimeters'':"&amp;X1174&amp;",","")</f>
        <v/>
      </c>
      <c r="CP1174" s="41" t="str">
        <f>IF(Y1174&lt;&gt;"",Y1174,"")</f>
        <v/>
      </c>
      <c r="CQ1174" s="41" t="str">
        <f t="shared" si="206"/>
        <v/>
      </c>
      <c r="CR1174" s="42" t="str">
        <f t="shared" si="207"/>
        <v/>
      </c>
      <c r="CS1174" t="str">
        <f t="shared" si="208"/>
        <v/>
      </c>
      <c r="CT1174" t="str">
        <f>IF(L1174="Y","tissue","")</f>
        <v/>
      </c>
      <c r="CU1174" t="str">
        <f>IF(L1174="Y","in collection","")</f>
        <v/>
      </c>
      <c r="CV1174" t="str">
        <f>IF(L1174="Y","dessicated","")</f>
        <v/>
      </c>
    </row>
    <row r="1175" spans="1:100" ht="16.5" x14ac:dyDescent="0.3">
      <c r="A1175" s="7"/>
      <c r="B1175" s="19"/>
      <c r="C1175" s="19"/>
      <c r="D1175" s="19"/>
      <c r="E1175" s="19"/>
      <c r="F1175" s="19"/>
      <c r="G1175" s="10"/>
      <c r="H1175" s="14"/>
      <c r="I1175" s="19"/>
      <c r="J1175" s="19"/>
      <c r="K1175" s="10"/>
      <c r="L1175" s="19"/>
      <c r="M1175" s="19"/>
      <c r="N1175" s="19"/>
      <c r="O1175" s="19"/>
      <c r="P1175" s="19"/>
      <c r="Q1175" s="24"/>
      <c r="R1175" s="14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  <c r="AK1175" s="29"/>
      <c r="AL1175" s="29"/>
      <c r="AM1175" s="7"/>
      <c r="AN1175" s="7"/>
      <c r="AO1175" s="7"/>
      <c r="AP1175" s="19"/>
      <c r="AQ1175" s="19"/>
      <c r="AR1175" s="19"/>
      <c r="AS1175" s="14"/>
      <c r="AT1175" s="19"/>
      <c r="AU1175" s="19"/>
      <c r="AV1175" s="19"/>
      <c r="AW1175" s="14"/>
      <c r="AX1175" s="19"/>
      <c r="AY1175" s="19"/>
      <c r="AZ1175" s="19"/>
      <c r="BA1175" s="19"/>
      <c r="BB1175" s="19"/>
      <c r="BC1175" s="19"/>
      <c r="BD1175" s="19"/>
      <c r="BE1175" s="19"/>
      <c r="BF1175" s="14"/>
      <c r="BG1175" s="35" t="str">
        <f>IF(BB1175&lt;&gt;"","&lt;a href='https://www.inaturalist.org/observations/"&amp;BB1175&amp;" 'target='_blank' style='color: blue'&gt;iNaturalist Record: "&amp;BB1175&amp;"&lt;/a&gt; ","")</f>
        <v/>
      </c>
      <c r="BH1175" s="36" t="str">
        <f>IF(AT1175&lt;&gt;"",AT1175&amp;". ","")</f>
        <v/>
      </c>
      <c r="BI1175" s="36" t="str">
        <f>IF(AV1175&lt;&gt;"","Land use/disturbance history: "&amp;AV1175&amp;". ","")</f>
        <v/>
      </c>
      <c r="BJ1175" s="36" t="str">
        <f>IF(AW1175&lt;&gt;"","Slope in degrees: "&amp;AW1175&amp;". ","")</f>
        <v/>
      </c>
      <c r="BK1175" s="36" t="str">
        <f>IF(AX1175&lt;&gt;"","Slope aspect: "&amp;AX1175&amp;". ","")</f>
        <v/>
      </c>
      <c r="BL1175" s="36" t="str">
        <f>IF(AY1175&lt;&gt;"","Soil description: "&amp;AY1175&amp;". ","")</f>
        <v/>
      </c>
      <c r="BM1175" s="36" t="str">
        <f>IF(BA1175&lt;&gt;"","Terrain: "&amp;BA1175&amp;". ","")</f>
        <v/>
      </c>
      <c r="BN1175" s="36" t="str">
        <f t="shared" si="198"/>
        <v/>
      </c>
      <c r="BO1175" t="str">
        <f t="shared" si="199"/>
        <v/>
      </c>
      <c r="BP1175" t="str">
        <f>IF(BD1175&lt;&gt;"","Permit: "&amp;BD1175,"")</f>
        <v/>
      </c>
      <c r="BQ1175" s="41" t="str">
        <f>IF(AA1175="Abundant","Estimated frequency within viewshed: Abundant (&gt;500).",IF(AA1175="Common","Estimated frequency within viewshed: Common (101-500).",IF(AA1175="Frequent","Estimated frequency within viewshed: Frequent (11-100).",IF(AA1175="Occasional","Estimated frequency within viewshed: Occasional (6-10).",IF(AA1175="Rare","Estimated frequency within viewshed: Rare (1-5).","")))))</f>
        <v/>
      </c>
      <c r="BR1175" s="41" t="str">
        <f>IF(B1175&lt;&gt;"",B1175&amp;". ","")</f>
        <v/>
      </c>
      <c r="BS1175" s="41" t="str">
        <f>IF(M1175="Same individual","Tissue sample collected.",IF(M1175="Same population","Tissue sample collected from another individual in the same population.",""))</f>
        <v/>
      </c>
      <c r="BT1175" s="41" t="str">
        <f>IF(R1175&lt;&gt;"","Seed sample collected from "&amp;R1175&amp;" plants within the same population.","")</f>
        <v/>
      </c>
      <c r="BU1175" s="41" t="str">
        <f>IF(AB1175&lt;&gt;"",AB1175&amp;". ","")</f>
        <v/>
      </c>
      <c r="BV1175" s="41" t="str">
        <f>IF(AE1175&lt;&gt;"","Landowner: "&amp;AE1175&amp;".","")</f>
        <v/>
      </c>
      <c r="BW1175" s="41" t="str">
        <f>IF(AF1175&lt;&gt;"","Element Occurrence ID: "&amp;AF1175&amp;".","")</f>
        <v/>
      </c>
      <c r="BX1175" s="41" t="str">
        <f t="shared" si="200"/>
        <v/>
      </c>
      <c r="BY1175" t="str">
        <f t="shared" si="201"/>
        <v/>
      </c>
      <c r="BZ1175" s="41" t="str">
        <f t="shared" si="202"/>
        <v/>
      </c>
      <c r="CA1175" t="str">
        <f t="shared" si="203"/>
        <v/>
      </c>
      <c r="CB1175" s="41" t="str">
        <f>IF(AU1175&lt;&gt;"","Area immediately surrounding specimen: "&amp;AU1175&amp;".","")</f>
        <v/>
      </c>
      <c r="CC1175" s="41" t="str">
        <f>IF(T1175&lt;&gt;"","Habit: "&amp;T1175&amp;".","")</f>
        <v/>
      </c>
      <c r="CD1175" s="41" t="str">
        <f>IF(U1175&lt;&gt;"","Life history habit: "&amp;U1175&amp;".","")</f>
        <v/>
      </c>
      <c r="CE1175" s="41" t="str">
        <f>IF(V1175&lt;&gt;"","Graminoid habit: "&amp;V1175&amp;".","")</f>
        <v/>
      </c>
      <c r="CF1175" s="41" t="str">
        <f>IF(W1175&lt;&gt;"","Flower color: "&amp;W1175&amp;".","")</f>
        <v/>
      </c>
      <c r="CG1175" s="41" t="str">
        <f>IF(X1175&lt;&gt;"","Height in centimeters: "&amp;X1175&amp;".","")</f>
        <v/>
      </c>
      <c r="CH1175" s="41" t="str">
        <f>IF(Y1175&lt;&gt;"",Y1175&amp;".","")</f>
        <v/>
      </c>
      <c r="CI1175" s="41" t="str">
        <f t="shared" si="204"/>
        <v/>
      </c>
      <c r="CJ1175" t="str">
        <f t="shared" si="205"/>
        <v/>
      </c>
      <c r="CK1175" s="41" t="str">
        <f>IF(T1175&lt;&gt;"","''habit'':"&amp;"''"&amp;T1175&amp;"'',","")</f>
        <v/>
      </c>
      <c r="CL1175" s="41" t="str">
        <f>IF(U1175&lt;&gt;"","''life cycle habit'':"&amp;"''"&amp;U1175&amp;"'',","")</f>
        <v/>
      </c>
      <c r="CM1175" s="41" t="str">
        <f>IF(V1175&lt;&gt;"","''graminoidHabit'':"&amp;"''"&amp;V1175&amp;"'',","")</f>
        <v/>
      </c>
      <c r="CN1175" s="41" t="str">
        <f>IF(W1175&lt;&gt;"","''flower color'':"&amp;"''"&amp;W1175&amp;"'',","")</f>
        <v/>
      </c>
      <c r="CO1175" s="41" t="str">
        <f>IF(X1175&lt;&gt;"","''heightInCentimeters'':"&amp;X1175&amp;",","")</f>
        <v/>
      </c>
      <c r="CP1175" s="41" t="str">
        <f>IF(Y1175&lt;&gt;"",Y1175,"")</f>
        <v/>
      </c>
      <c r="CQ1175" s="41" t="str">
        <f t="shared" si="206"/>
        <v/>
      </c>
      <c r="CR1175" s="42" t="str">
        <f t="shared" si="207"/>
        <v/>
      </c>
      <c r="CS1175" t="str">
        <f t="shared" si="208"/>
        <v/>
      </c>
      <c r="CT1175" t="str">
        <f>IF(L1175="Y","tissue","")</f>
        <v/>
      </c>
      <c r="CU1175" t="str">
        <f>IF(L1175="Y","in collection","")</f>
        <v/>
      </c>
      <c r="CV1175" t="str">
        <f>IF(L1175="Y","dessicated","")</f>
        <v/>
      </c>
    </row>
    <row r="1176" spans="1:100" ht="16.5" x14ac:dyDescent="0.3">
      <c r="A1176" s="7"/>
      <c r="B1176" s="19"/>
      <c r="C1176" s="19"/>
      <c r="D1176" s="19"/>
      <c r="E1176" s="19"/>
      <c r="F1176" s="19"/>
      <c r="G1176" s="10"/>
      <c r="H1176" s="14"/>
      <c r="I1176" s="19"/>
      <c r="J1176" s="19"/>
      <c r="K1176" s="10"/>
      <c r="L1176" s="19"/>
      <c r="M1176" s="19"/>
      <c r="N1176" s="19"/>
      <c r="O1176" s="19"/>
      <c r="P1176" s="19"/>
      <c r="Q1176" s="24"/>
      <c r="R1176" s="14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29"/>
      <c r="AL1176" s="29"/>
      <c r="AM1176" s="7"/>
      <c r="AN1176" s="7"/>
      <c r="AO1176" s="7"/>
      <c r="AP1176" s="19"/>
      <c r="AQ1176" s="19"/>
      <c r="AR1176" s="19"/>
      <c r="AS1176" s="14"/>
      <c r="AT1176" s="19"/>
      <c r="AU1176" s="19"/>
      <c r="AV1176" s="19"/>
      <c r="AW1176" s="14"/>
      <c r="AX1176" s="19"/>
      <c r="AY1176" s="19"/>
      <c r="AZ1176" s="19"/>
      <c r="BA1176" s="19"/>
      <c r="BB1176" s="19"/>
      <c r="BC1176" s="19"/>
      <c r="BD1176" s="19"/>
      <c r="BE1176" s="19"/>
      <c r="BF1176" s="14"/>
      <c r="BG1176" s="35" t="str">
        <f>IF(BB1176&lt;&gt;"","&lt;a href='https://www.inaturalist.org/observations/"&amp;BB1176&amp;" 'target='_blank' style='color: blue'&gt;iNaturalist Record: "&amp;BB1176&amp;"&lt;/a&gt; ","")</f>
        <v/>
      </c>
      <c r="BH1176" s="36" t="str">
        <f>IF(AT1176&lt;&gt;"",AT1176&amp;". ","")</f>
        <v/>
      </c>
      <c r="BI1176" s="36" t="str">
        <f>IF(AV1176&lt;&gt;"","Land use/disturbance history: "&amp;AV1176&amp;". ","")</f>
        <v/>
      </c>
      <c r="BJ1176" s="36" t="str">
        <f>IF(AW1176&lt;&gt;"","Slope in degrees: "&amp;AW1176&amp;". ","")</f>
        <v/>
      </c>
      <c r="BK1176" s="36" t="str">
        <f>IF(AX1176&lt;&gt;"","Slope aspect: "&amp;AX1176&amp;". ","")</f>
        <v/>
      </c>
      <c r="BL1176" s="36" t="str">
        <f>IF(AY1176&lt;&gt;"","Soil description: "&amp;AY1176&amp;". ","")</f>
        <v/>
      </c>
      <c r="BM1176" s="36" t="str">
        <f>IF(BA1176&lt;&gt;"","Terrain: "&amp;BA1176&amp;". ","")</f>
        <v/>
      </c>
      <c r="BN1176" s="36" t="str">
        <f t="shared" si="198"/>
        <v/>
      </c>
      <c r="BO1176" t="str">
        <f t="shared" si="199"/>
        <v/>
      </c>
      <c r="BP1176" t="str">
        <f>IF(BD1176&lt;&gt;"","Permit: "&amp;BD1176,"")</f>
        <v/>
      </c>
      <c r="BQ1176" s="41" t="str">
        <f>IF(AA1176="Abundant","Estimated frequency within viewshed: Abundant (&gt;500).",IF(AA1176="Common","Estimated frequency within viewshed: Common (101-500).",IF(AA1176="Frequent","Estimated frequency within viewshed: Frequent (11-100).",IF(AA1176="Occasional","Estimated frequency within viewshed: Occasional (6-10).",IF(AA1176="Rare","Estimated frequency within viewshed: Rare (1-5).","")))))</f>
        <v/>
      </c>
      <c r="BR1176" s="41" t="str">
        <f>IF(B1176&lt;&gt;"",B1176&amp;". ","")</f>
        <v/>
      </c>
      <c r="BS1176" s="41" t="str">
        <f>IF(M1176="Same individual","Tissue sample collected.",IF(M1176="Same population","Tissue sample collected from another individual in the same population.",""))</f>
        <v/>
      </c>
      <c r="BT1176" s="41" t="str">
        <f>IF(R1176&lt;&gt;"","Seed sample collected from "&amp;R1176&amp;" plants within the same population.","")</f>
        <v/>
      </c>
      <c r="BU1176" s="41" t="str">
        <f>IF(AB1176&lt;&gt;"",AB1176&amp;". ","")</f>
        <v/>
      </c>
      <c r="BV1176" s="41" t="str">
        <f>IF(AE1176&lt;&gt;"","Landowner: "&amp;AE1176&amp;".","")</f>
        <v/>
      </c>
      <c r="BW1176" s="41" t="str">
        <f>IF(AF1176&lt;&gt;"","Element Occurrence ID: "&amp;AF1176&amp;".","")</f>
        <v/>
      </c>
      <c r="BX1176" s="41" t="str">
        <f t="shared" si="200"/>
        <v/>
      </c>
      <c r="BY1176" t="str">
        <f t="shared" si="201"/>
        <v/>
      </c>
      <c r="BZ1176" s="41" t="str">
        <f t="shared" si="202"/>
        <v/>
      </c>
      <c r="CA1176" t="str">
        <f t="shared" si="203"/>
        <v/>
      </c>
      <c r="CB1176" s="41" t="str">
        <f>IF(AU1176&lt;&gt;"","Area immediately surrounding specimen: "&amp;AU1176&amp;".","")</f>
        <v/>
      </c>
      <c r="CC1176" s="41" t="str">
        <f>IF(T1176&lt;&gt;"","Habit: "&amp;T1176&amp;".","")</f>
        <v/>
      </c>
      <c r="CD1176" s="41" t="str">
        <f>IF(U1176&lt;&gt;"","Life history habit: "&amp;U1176&amp;".","")</f>
        <v/>
      </c>
      <c r="CE1176" s="41" t="str">
        <f>IF(V1176&lt;&gt;"","Graminoid habit: "&amp;V1176&amp;".","")</f>
        <v/>
      </c>
      <c r="CF1176" s="41" t="str">
        <f>IF(W1176&lt;&gt;"","Flower color: "&amp;W1176&amp;".","")</f>
        <v/>
      </c>
      <c r="CG1176" s="41" t="str">
        <f>IF(X1176&lt;&gt;"","Height in centimeters: "&amp;X1176&amp;".","")</f>
        <v/>
      </c>
      <c r="CH1176" s="41" t="str">
        <f>IF(Y1176&lt;&gt;"",Y1176&amp;".","")</f>
        <v/>
      </c>
      <c r="CI1176" s="41" t="str">
        <f t="shared" si="204"/>
        <v/>
      </c>
      <c r="CJ1176" t="str">
        <f t="shared" si="205"/>
        <v/>
      </c>
      <c r="CK1176" s="41" t="str">
        <f>IF(T1176&lt;&gt;"","''habit'':"&amp;"''"&amp;T1176&amp;"'',","")</f>
        <v/>
      </c>
      <c r="CL1176" s="41" t="str">
        <f>IF(U1176&lt;&gt;"","''life cycle habit'':"&amp;"''"&amp;U1176&amp;"'',","")</f>
        <v/>
      </c>
      <c r="CM1176" s="41" t="str">
        <f>IF(V1176&lt;&gt;"","''graminoidHabit'':"&amp;"''"&amp;V1176&amp;"'',","")</f>
        <v/>
      </c>
      <c r="CN1176" s="41" t="str">
        <f>IF(W1176&lt;&gt;"","''flower color'':"&amp;"''"&amp;W1176&amp;"'',","")</f>
        <v/>
      </c>
      <c r="CO1176" s="41" t="str">
        <f>IF(X1176&lt;&gt;"","''heightInCentimeters'':"&amp;X1176&amp;",","")</f>
        <v/>
      </c>
      <c r="CP1176" s="41" t="str">
        <f>IF(Y1176&lt;&gt;"",Y1176,"")</f>
        <v/>
      </c>
      <c r="CQ1176" s="41" t="str">
        <f t="shared" si="206"/>
        <v/>
      </c>
      <c r="CR1176" s="42" t="str">
        <f t="shared" si="207"/>
        <v/>
      </c>
      <c r="CS1176" t="str">
        <f t="shared" si="208"/>
        <v/>
      </c>
      <c r="CT1176" t="str">
        <f>IF(L1176="Y","tissue","")</f>
        <v/>
      </c>
      <c r="CU1176" t="str">
        <f>IF(L1176="Y","in collection","")</f>
        <v/>
      </c>
      <c r="CV1176" t="str">
        <f>IF(L1176="Y","dessicated","")</f>
        <v/>
      </c>
    </row>
    <row r="1177" spans="1:100" ht="16.5" x14ac:dyDescent="0.3">
      <c r="A1177" s="7"/>
      <c r="B1177" s="19"/>
      <c r="C1177" s="19"/>
      <c r="D1177" s="19"/>
      <c r="E1177" s="19"/>
      <c r="F1177" s="19"/>
      <c r="G1177" s="10"/>
      <c r="H1177" s="14"/>
      <c r="I1177" s="19"/>
      <c r="J1177" s="19"/>
      <c r="K1177" s="10"/>
      <c r="L1177" s="19"/>
      <c r="M1177" s="19"/>
      <c r="N1177" s="19"/>
      <c r="O1177" s="19"/>
      <c r="P1177" s="19"/>
      <c r="Q1177" s="24"/>
      <c r="R1177" s="14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29"/>
      <c r="AL1177" s="29"/>
      <c r="AM1177" s="7"/>
      <c r="AN1177" s="7"/>
      <c r="AO1177" s="7"/>
      <c r="AP1177" s="19"/>
      <c r="AQ1177" s="19"/>
      <c r="AR1177" s="19"/>
      <c r="AS1177" s="14"/>
      <c r="AT1177" s="19"/>
      <c r="AU1177" s="19"/>
      <c r="AV1177" s="19"/>
      <c r="AW1177" s="14"/>
      <c r="AX1177" s="19"/>
      <c r="AY1177" s="19"/>
      <c r="AZ1177" s="19"/>
      <c r="BA1177" s="19"/>
      <c r="BB1177" s="19"/>
      <c r="BC1177" s="19"/>
      <c r="BD1177" s="19"/>
      <c r="BE1177" s="19"/>
      <c r="BF1177" s="14"/>
      <c r="BG1177" s="35" t="str">
        <f>IF(BB1177&lt;&gt;"","&lt;a href='https://www.inaturalist.org/observations/"&amp;BB1177&amp;" 'target='_blank' style='color: blue'&gt;iNaturalist Record: "&amp;BB1177&amp;"&lt;/a&gt; ","")</f>
        <v/>
      </c>
      <c r="BH1177" s="36" t="str">
        <f>IF(AT1177&lt;&gt;"",AT1177&amp;". ","")</f>
        <v/>
      </c>
      <c r="BI1177" s="36" t="str">
        <f>IF(AV1177&lt;&gt;"","Land use/disturbance history: "&amp;AV1177&amp;". ","")</f>
        <v/>
      </c>
      <c r="BJ1177" s="36" t="str">
        <f>IF(AW1177&lt;&gt;"","Slope in degrees: "&amp;AW1177&amp;". ","")</f>
        <v/>
      </c>
      <c r="BK1177" s="36" t="str">
        <f>IF(AX1177&lt;&gt;"","Slope aspect: "&amp;AX1177&amp;". ","")</f>
        <v/>
      </c>
      <c r="BL1177" s="36" t="str">
        <f>IF(AY1177&lt;&gt;"","Soil description: "&amp;AY1177&amp;". ","")</f>
        <v/>
      </c>
      <c r="BM1177" s="36" t="str">
        <f>IF(BA1177&lt;&gt;"","Terrain: "&amp;BA1177&amp;". ","")</f>
        <v/>
      </c>
      <c r="BN1177" s="36" t="str">
        <f t="shared" si="198"/>
        <v/>
      </c>
      <c r="BO1177" t="str">
        <f t="shared" si="199"/>
        <v/>
      </c>
      <c r="BP1177" t="str">
        <f>IF(BD1177&lt;&gt;"","Permit: "&amp;BD1177,"")</f>
        <v/>
      </c>
      <c r="BQ1177" s="41" t="str">
        <f>IF(AA1177="Abundant","Estimated frequency within viewshed: Abundant (&gt;500).",IF(AA1177="Common","Estimated frequency within viewshed: Common (101-500).",IF(AA1177="Frequent","Estimated frequency within viewshed: Frequent (11-100).",IF(AA1177="Occasional","Estimated frequency within viewshed: Occasional (6-10).",IF(AA1177="Rare","Estimated frequency within viewshed: Rare (1-5).","")))))</f>
        <v/>
      </c>
      <c r="BR1177" s="41" t="str">
        <f>IF(B1177&lt;&gt;"",B1177&amp;". ","")</f>
        <v/>
      </c>
      <c r="BS1177" s="41" t="str">
        <f>IF(M1177="Same individual","Tissue sample collected.",IF(M1177="Same population","Tissue sample collected from another individual in the same population.",""))</f>
        <v/>
      </c>
      <c r="BT1177" s="41" t="str">
        <f>IF(R1177&lt;&gt;"","Seed sample collected from "&amp;R1177&amp;" plants within the same population.","")</f>
        <v/>
      </c>
      <c r="BU1177" s="41" t="str">
        <f>IF(AB1177&lt;&gt;"",AB1177&amp;". ","")</f>
        <v/>
      </c>
      <c r="BV1177" s="41" t="str">
        <f>IF(AE1177&lt;&gt;"","Landowner: "&amp;AE1177&amp;".","")</f>
        <v/>
      </c>
      <c r="BW1177" s="41" t="str">
        <f>IF(AF1177&lt;&gt;"","Element Occurrence ID: "&amp;AF1177&amp;".","")</f>
        <v/>
      </c>
      <c r="BX1177" s="41" t="str">
        <f t="shared" si="200"/>
        <v/>
      </c>
      <c r="BY1177" t="str">
        <f t="shared" si="201"/>
        <v/>
      </c>
      <c r="BZ1177" s="41" t="str">
        <f t="shared" si="202"/>
        <v/>
      </c>
      <c r="CA1177" t="str">
        <f t="shared" si="203"/>
        <v/>
      </c>
      <c r="CB1177" s="41" t="str">
        <f>IF(AU1177&lt;&gt;"","Area immediately surrounding specimen: "&amp;AU1177&amp;".","")</f>
        <v/>
      </c>
      <c r="CC1177" s="41" t="str">
        <f>IF(T1177&lt;&gt;"","Habit: "&amp;T1177&amp;".","")</f>
        <v/>
      </c>
      <c r="CD1177" s="41" t="str">
        <f>IF(U1177&lt;&gt;"","Life history habit: "&amp;U1177&amp;".","")</f>
        <v/>
      </c>
      <c r="CE1177" s="41" t="str">
        <f>IF(V1177&lt;&gt;"","Graminoid habit: "&amp;V1177&amp;".","")</f>
        <v/>
      </c>
      <c r="CF1177" s="41" t="str">
        <f>IF(W1177&lt;&gt;"","Flower color: "&amp;W1177&amp;".","")</f>
        <v/>
      </c>
      <c r="CG1177" s="41" t="str">
        <f>IF(X1177&lt;&gt;"","Height in centimeters: "&amp;X1177&amp;".","")</f>
        <v/>
      </c>
      <c r="CH1177" s="41" t="str">
        <f>IF(Y1177&lt;&gt;"",Y1177&amp;".","")</f>
        <v/>
      </c>
      <c r="CI1177" s="41" t="str">
        <f t="shared" si="204"/>
        <v/>
      </c>
      <c r="CJ1177" t="str">
        <f t="shared" si="205"/>
        <v/>
      </c>
      <c r="CK1177" s="41" t="str">
        <f>IF(T1177&lt;&gt;"","''habit'':"&amp;"''"&amp;T1177&amp;"'',","")</f>
        <v/>
      </c>
      <c r="CL1177" s="41" t="str">
        <f>IF(U1177&lt;&gt;"","''life cycle habit'':"&amp;"''"&amp;U1177&amp;"'',","")</f>
        <v/>
      </c>
      <c r="CM1177" s="41" t="str">
        <f>IF(V1177&lt;&gt;"","''graminoidHabit'':"&amp;"''"&amp;V1177&amp;"'',","")</f>
        <v/>
      </c>
      <c r="CN1177" s="41" t="str">
        <f>IF(W1177&lt;&gt;"","''flower color'':"&amp;"''"&amp;W1177&amp;"'',","")</f>
        <v/>
      </c>
      <c r="CO1177" s="41" t="str">
        <f>IF(X1177&lt;&gt;"","''heightInCentimeters'':"&amp;X1177&amp;",","")</f>
        <v/>
      </c>
      <c r="CP1177" s="41" t="str">
        <f>IF(Y1177&lt;&gt;"",Y1177,"")</f>
        <v/>
      </c>
      <c r="CQ1177" s="41" t="str">
        <f t="shared" si="206"/>
        <v/>
      </c>
      <c r="CR1177" s="42" t="str">
        <f t="shared" si="207"/>
        <v/>
      </c>
      <c r="CS1177" t="str">
        <f t="shared" si="208"/>
        <v/>
      </c>
      <c r="CT1177" t="str">
        <f>IF(L1177="Y","tissue","")</f>
        <v/>
      </c>
      <c r="CU1177" t="str">
        <f>IF(L1177="Y","in collection","")</f>
        <v/>
      </c>
      <c r="CV1177" t="str">
        <f>IF(L1177="Y","dessicated","")</f>
        <v/>
      </c>
    </row>
    <row r="1178" spans="1:100" ht="16.5" x14ac:dyDescent="0.3">
      <c r="A1178" s="7"/>
      <c r="B1178" s="19"/>
      <c r="C1178" s="19"/>
      <c r="D1178" s="19"/>
      <c r="E1178" s="19"/>
      <c r="F1178" s="19"/>
      <c r="G1178" s="10"/>
      <c r="H1178" s="14"/>
      <c r="I1178" s="19"/>
      <c r="J1178" s="19"/>
      <c r="K1178" s="10"/>
      <c r="L1178" s="19"/>
      <c r="M1178" s="19"/>
      <c r="N1178" s="19"/>
      <c r="O1178" s="19"/>
      <c r="P1178" s="19"/>
      <c r="Q1178" s="24"/>
      <c r="R1178" s="14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29"/>
      <c r="AL1178" s="29"/>
      <c r="AM1178" s="7"/>
      <c r="AN1178" s="7"/>
      <c r="AO1178" s="7"/>
      <c r="AP1178" s="19"/>
      <c r="AQ1178" s="19"/>
      <c r="AR1178" s="19"/>
      <c r="AS1178" s="14"/>
      <c r="AT1178" s="19"/>
      <c r="AU1178" s="19"/>
      <c r="AV1178" s="19"/>
      <c r="AW1178" s="14"/>
      <c r="AX1178" s="19"/>
      <c r="AY1178" s="19"/>
      <c r="AZ1178" s="19"/>
      <c r="BA1178" s="19"/>
      <c r="BB1178" s="19"/>
      <c r="BC1178" s="19"/>
      <c r="BD1178" s="19"/>
      <c r="BE1178" s="19"/>
      <c r="BF1178" s="14"/>
      <c r="BG1178" s="35" t="str">
        <f>IF(BB1178&lt;&gt;"","&lt;a href='https://www.inaturalist.org/observations/"&amp;BB1178&amp;" 'target='_blank' style='color: blue'&gt;iNaturalist Record: "&amp;BB1178&amp;"&lt;/a&gt; ","")</f>
        <v/>
      </c>
      <c r="BH1178" s="36" t="str">
        <f>IF(AT1178&lt;&gt;"",AT1178&amp;". ","")</f>
        <v/>
      </c>
      <c r="BI1178" s="36" t="str">
        <f>IF(AV1178&lt;&gt;"","Land use/disturbance history: "&amp;AV1178&amp;". ","")</f>
        <v/>
      </c>
      <c r="BJ1178" s="36" t="str">
        <f>IF(AW1178&lt;&gt;"","Slope in degrees: "&amp;AW1178&amp;". ","")</f>
        <v/>
      </c>
      <c r="BK1178" s="36" t="str">
        <f>IF(AX1178&lt;&gt;"","Slope aspect: "&amp;AX1178&amp;". ","")</f>
        <v/>
      </c>
      <c r="BL1178" s="36" t="str">
        <f>IF(AY1178&lt;&gt;"","Soil description: "&amp;AY1178&amp;". ","")</f>
        <v/>
      </c>
      <c r="BM1178" s="36" t="str">
        <f>IF(BA1178&lt;&gt;"","Terrain: "&amp;BA1178&amp;". ","")</f>
        <v/>
      </c>
      <c r="BN1178" s="36" t="str">
        <f t="shared" si="198"/>
        <v/>
      </c>
      <c r="BO1178" t="str">
        <f t="shared" si="199"/>
        <v/>
      </c>
      <c r="BP1178" t="str">
        <f>IF(BD1178&lt;&gt;"","Permit: "&amp;BD1178,"")</f>
        <v/>
      </c>
      <c r="BQ1178" s="41" t="str">
        <f>IF(AA1178="Abundant","Estimated frequency within viewshed: Abundant (&gt;500).",IF(AA1178="Common","Estimated frequency within viewshed: Common (101-500).",IF(AA1178="Frequent","Estimated frequency within viewshed: Frequent (11-100).",IF(AA1178="Occasional","Estimated frequency within viewshed: Occasional (6-10).",IF(AA1178="Rare","Estimated frequency within viewshed: Rare (1-5).","")))))</f>
        <v/>
      </c>
      <c r="BR1178" s="41" t="str">
        <f>IF(B1178&lt;&gt;"",B1178&amp;". ","")</f>
        <v/>
      </c>
      <c r="BS1178" s="41" t="str">
        <f>IF(M1178="Same individual","Tissue sample collected.",IF(M1178="Same population","Tissue sample collected from another individual in the same population.",""))</f>
        <v/>
      </c>
      <c r="BT1178" s="41" t="str">
        <f>IF(R1178&lt;&gt;"","Seed sample collected from "&amp;R1178&amp;" plants within the same population.","")</f>
        <v/>
      </c>
      <c r="BU1178" s="41" t="str">
        <f>IF(AB1178&lt;&gt;"",AB1178&amp;". ","")</f>
        <v/>
      </c>
      <c r="BV1178" s="41" t="str">
        <f>IF(AE1178&lt;&gt;"","Landowner: "&amp;AE1178&amp;".","")</f>
        <v/>
      </c>
      <c r="BW1178" s="41" t="str">
        <f>IF(AF1178&lt;&gt;"","Element Occurrence ID: "&amp;AF1178&amp;".","")</f>
        <v/>
      </c>
      <c r="BX1178" s="41" t="str">
        <f t="shared" si="200"/>
        <v/>
      </c>
      <c r="BY1178" t="str">
        <f t="shared" si="201"/>
        <v/>
      </c>
      <c r="BZ1178" s="41" t="str">
        <f t="shared" si="202"/>
        <v/>
      </c>
      <c r="CA1178" t="str">
        <f t="shared" si="203"/>
        <v/>
      </c>
      <c r="CB1178" s="41" t="str">
        <f>IF(AU1178&lt;&gt;"","Area immediately surrounding specimen: "&amp;AU1178&amp;".","")</f>
        <v/>
      </c>
      <c r="CC1178" s="41" t="str">
        <f>IF(T1178&lt;&gt;"","Habit: "&amp;T1178&amp;".","")</f>
        <v/>
      </c>
      <c r="CD1178" s="41" t="str">
        <f>IF(U1178&lt;&gt;"","Life history habit: "&amp;U1178&amp;".","")</f>
        <v/>
      </c>
      <c r="CE1178" s="41" t="str">
        <f>IF(V1178&lt;&gt;"","Graminoid habit: "&amp;V1178&amp;".","")</f>
        <v/>
      </c>
      <c r="CF1178" s="41" t="str">
        <f>IF(W1178&lt;&gt;"","Flower color: "&amp;W1178&amp;".","")</f>
        <v/>
      </c>
      <c r="CG1178" s="41" t="str">
        <f>IF(X1178&lt;&gt;"","Height in centimeters: "&amp;X1178&amp;".","")</f>
        <v/>
      </c>
      <c r="CH1178" s="41" t="str">
        <f>IF(Y1178&lt;&gt;"",Y1178&amp;".","")</f>
        <v/>
      </c>
      <c r="CI1178" s="41" t="str">
        <f t="shared" si="204"/>
        <v/>
      </c>
      <c r="CJ1178" t="str">
        <f t="shared" si="205"/>
        <v/>
      </c>
      <c r="CK1178" s="41" t="str">
        <f>IF(T1178&lt;&gt;"","''habit'':"&amp;"''"&amp;T1178&amp;"'',","")</f>
        <v/>
      </c>
      <c r="CL1178" s="41" t="str">
        <f>IF(U1178&lt;&gt;"","''life cycle habit'':"&amp;"''"&amp;U1178&amp;"'',","")</f>
        <v/>
      </c>
      <c r="CM1178" s="41" t="str">
        <f>IF(V1178&lt;&gt;"","''graminoidHabit'':"&amp;"''"&amp;V1178&amp;"'',","")</f>
        <v/>
      </c>
      <c r="CN1178" s="41" t="str">
        <f>IF(W1178&lt;&gt;"","''flower color'':"&amp;"''"&amp;W1178&amp;"'',","")</f>
        <v/>
      </c>
      <c r="CO1178" s="41" t="str">
        <f>IF(X1178&lt;&gt;"","''heightInCentimeters'':"&amp;X1178&amp;",","")</f>
        <v/>
      </c>
      <c r="CP1178" s="41" t="str">
        <f>IF(Y1178&lt;&gt;"",Y1178,"")</f>
        <v/>
      </c>
      <c r="CQ1178" s="41" t="str">
        <f t="shared" si="206"/>
        <v/>
      </c>
      <c r="CR1178" s="42" t="str">
        <f t="shared" si="207"/>
        <v/>
      </c>
      <c r="CS1178" t="str">
        <f t="shared" si="208"/>
        <v/>
      </c>
      <c r="CT1178" t="str">
        <f>IF(L1178="Y","tissue","")</f>
        <v/>
      </c>
      <c r="CU1178" t="str">
        <f>IF(L1178="Y","in collection","")</f>
        <v/>
      </c>
      <c r="CV1178" t="str">
        <f>IF(L1178="Y","dessicated","")</f>
        <v/>
      </c>
    </row>
    <row r="1179" spans="1:100" ht="16.5" x14ac:dyDescent="0.3">
      <c r="A1179" s="7"/>
      <c r="B1179" s="19"/>
      <c r="C1179" s="19"/>
      <c r="D1179" s="19"/>
      <c r="E1179" s="19"/>
      <c r="F1179" s="19"/>
      <c r="G1179" s="10"/>
      <c r="H1179" s="14"/>
      <c r="I1179" s="19"/>
      <c r="J1179" s="19"/>
      <c r="K1179" s="10"/>
      <c r="L1179" s="19"/>
      <c r="M1179" s="19"/>
      <c r="N1179" s="19"/>
      <c r="O1179" s="19"/>
      <c r="P1179" s="19"/>
      <c r="Q1179" s="24"/>
      <c r="R1179" s="14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  <c r="AK1179" s="29"/>
      <c r="AL1179" s="29"/>
      <c r="AM1179" s="7"/>
      <c r="AN1179" s="7"/>
      <c r="AO1179" s="7"/>
      <c r="AP1179" s="19"/>
      <c r="AQ1179" s="19"/>
      <c r="AR1179" s="19"/>
      <c r="AS1179" s="14"/>
      <c r="AT1179" s="19"/>
      <c r="AU1179" s="19"/>
      <c r="AV1179" s="19"/>
      <c r="AW1179" s="14"/>
      <c r="AX1179" s="19"/>
      <c r="AY1179" s="19"/>
      <c r="AZ1179" s="19"/>
      <c r="BA1179" s="19"/>
      <c r="BB1179" s="19"/>
      <c r="BC1179" s="19"/>
      <c r="BD1179" s="19"/>
      <c r="BE1179" s="19"/>
      <c r="BF1179" s="14"/>
      <c r="BG1179" s="35" t="str">
        <f>IF(BB1179&lt;&gt;"","&lt;a href='https://www.inaturalist.org/observations/"&amp;BB1179&amp;" 'target='_blank' style='color: blue'&gt;iNaturalist Record: "&amp;BB1179&amp;"&lt;/a&gt; ","")</f>
        <v/>
      </c>
      <c r="BH1179" s="36" t="str">
        <f>IF(AT1179&lt;&gt;"",AT1179&amp;". ","")</f>
        <v/>
      </c>
      <c r="BI1179" s="36" t="str">
        <f>IF(AV1179&lt;&gt;"","Land use/disturbance history: "&amp;AV1179&amp;". ","")</f>
        <v/>
      </c>
      <c r="BJ1179" s="36" t="str">
        <f>IF(AW1179&lt;&gt;"","Slope in degrees: "&amp;AW1179&amp;". ","")</f>
        <v/>
      </c>
      <c r="BK1179" s="36" t="str">
        <f>IF(AX1179&lt;&gt;"","Slope aspect: "&amp;AX1179&amp;". ","")</f>
        <v/>
      </c>
      <c r="BL1179" s="36" t="str">
        <f>IF(AY1179&lt;&gt;"","Soil description: "&amp;AY1179&amp;". ","")</f>
        <v/>
      </c>
      <c r="BM1179" s="36" t="str">
        <f>IF(BA1179&lt;&gt;"","Terrain: "&amp;BA1179&amp;". ","")</f>
        <v/>
      </c>
      <c r="BN1179" s="36" t="str">
        <f t="shared" si="198"/>
        <v/>
      </c>
      <c r="BO1179" t="str">
        <f t="shared" si="199"/>
        <v/>
      </c>
      <c r="BP1179" t="str">
        <f>IF(BD1179&lt;&gt;"","Permit: "&amp;BD1179,"")</f>
        <v/>
      </c>
      <c r="BQ1179" s="41" t="str">
        <f>IF(AA1179="Abundant","Estimated frequency within viewshed: Abundant (&gt;500).",IF(AA1179="Common","Estimated frequency within viewshed: Common (101-500).",IF(AA1179="Frequent","Estimated frequency within viewshed: Frequent (11-100).",IF(AA1179="Occasional","Estimated frequency within viewshed: Occasional (6-10).",IF(AA1179="Rare","Estimated frequency within viewshed: Rare (1-5).","")))))</f>
        <v/>
      </c>
      <c r="BR1179" s="41" t="str">
        <f>IF(B1179&lt;&gt;"",B1179&amp;". ","")</f>
        <v/>
      </c>
      <c r="BS1179" s="41" t="str">
        <f>IF(M1179="Same individual","Tissue sample collected.",IF(M1179="Same population","Tissue sample collected from another individual in the same population.",""))</f>
        <v/>
      </c>
      <c r="BT1179" s="41" t="str">
        <f>IF(R1179&lt;&gt;"","Seed sample collected from "&amp;R1179&amp;" plants within the same population.","")</f>
        <v/>
      </c>
      <c r="BU1179" s="41" t="str">
        <f>IF(AB1179&lt;&gt;"",AB1179&amp;". ","")</f>
        <v/>
      </c>
      <c r="BV1179" s="41" t="str">
        <f>IF(AE1179&lt;&gt;"","Landowner: "&amp;AE1179&amp;".","")</f>
        <v/>
      </c>
      <c r="BW1179" s="41" t="str">
        <f>IF(AF1179&lt;&gt;"","Element Occurrence ID: "&amp;AF1179&amp;".","")</f>
        <v/>
      </c>
      <c r="BX1179" s="41" t="str">
        <f t="shared" si="200"/>
        <v/>
      </c>
      <c r="BY1179" t="str">
        <f t="shared" si="201"/>
        <v/>
      </c>
      <c r="BZ1179" s="41" t="str">
        <f t="shared" si="202"/>
        <v/>
      </c>
      <c r="CA1179" t="str">
        <f t="shared" si="203"/>
        <v/>
      </c>
      <c r="CB1179" s="41" t="str">
        <f>IF(AU1179&lt;&gt;"","Area immediately surrounding specimen: "&amp;AU1179&amp;".","")</f>
        <v/>
      </c>
      <c r="CC1179" s="41" t="str">
        <f>IF(T1179&lt;&gt;"","Habit: "&amp;T1179&amp;".","")</f>
        <v/>
      </c>
      <c r="CD1179" s="41" t="str">
        <f>IF(U1179&lt;&gt;"","Life history habit: "&amp;U1179&amp;".","")</f>
        <v/>
      </c>
      <c r="CE1179" s="41" t="str">
        <f>IF(V1179&lt;&gt;"","Graminoid habit: "&amp;V1179&amp;".","")</f>
        <v/>
      </c>
      <c r="CF1179" s="41" t="str">
        <f>IF(W1179&lt;&gt;"","Flower color: "&amp;W1179&amp;".","")</f>
        <v/>
      </c>
      <c r="CG1179" s="41" t="str">
        <f>IF(X1179&lt;&gt;"","Height in centimeters: "&amp;X1179&amp;".","")</f>
        <v/>
      </c>
      <c r="CH1179" s="41" t="str">
        <f>IF(Y1179&lt;&gt;"",Y1179&amp;".","")</f>
        <v/>
      </c>
      <c r="CI1179" s="41" t="str">
        <f t="shared" si="204"/>
        <v/>
      </c>
      <c r="CJ1179" t="str">
        <f t="shared" si="205"/>
        <v/>
      </c>
      <c r="CK1179" s="41" t="str">
        <f>IF(T1179&lt;&gt;"","''habit'':"&amp;"''"&amp;T1179&amp;"'',","")</f>
        <v/>
      </c>
      <c r="CL1179" s="41" t="str">
        <f>IF(U1179&lt;&gt;"","''life cycle habit'':"&amp;"''"&amp;U1179&amp;"'',","")</f>
        <v/>
      </c>
      <c r="CM1179" s="41" t="str">
        <f>IF(V1179&lt;&gt;"","''graminoidHabit'':"&amp;"''"&amp;V1179&amp;"'',","")</f>
        <v/>
      </c>
      <c r="CN1179" s="41" t="str">
        <f>IF(W1179&lt;&gt;"","''flower color'':"&amp;"''"&amp;W1179&amp;"'',","")</f>
        <v/>
      </c>
      <c r="CO1179" s="41" t="str">
        <f>IF(X1179&lt;&gt;"","''heightInCentimeters'':"&amp;X1179&amp;",","")</f>
        <v/>
      </c>
      <c r="CP1179" s="41" t="str">
        <f>IF(Y1179&lt;&gt;"",Y1179,"")</f>
        <v/>
      </c>
      <c r="CQ1179" s="41" t="str">
        <f t="shared" si="206"/>
        <v/>
      </c>
      <c r="CR1179" s="42" t="str">
        <f t="shared" si="207"/>
        <v/>
      </c>
      <c r="CS1179" t="str">
        <f t="shared" si="208"/>
        <v/>
      </c>
      <c r="CT1179" t="str">
        <f>IF(L1179="Y","tissue","")</f>
        <v/>
      </c>
      <c r="CU1179" t="str">
        <f>IF(L1179="Y","in collection","")</f>
        <v/>
      </c>
      <c r="CV1179" t="str">
        <f>IF(L1179="Y","dessicated","")</f>
        <v/>
      </c>
    </row>
    <row r="1180" spans="1:100" ht="16.5" x14ac:dyDescent="0.3">
      <c r="A1180" s="7"/>
      <c r="B1180" s="19"/>
      <c r="C1180" s="19"/>
      <c r="D1180" s="19"/>
      <c r="E1180" s="19"/>
      <c r="F1180" s="19"/>
      <c r="G1180" s="10"/>
      <c r="H1180" s="14"/>
      <c r="I1180" s="19"/>
      <c r="J1180" s="19"/>
      <c r="K1180" s="10"/>
      <c r="L1180" s="19"/>
      <c r="M1180" s="19"/>
      <c r="N1180" s="19"/>
      <c r="O1180" s="19"/>
      <c r="P1180" s="19"/>
      <c r="Q1180" s="24"/>
      <c r="R1180" s="14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19"/>
      <c r="AH1180" s="19"/>
      <c r="AI1180" s="19"/>
      <c r="AJ1180" s="19"/>
      <c r="AK1180" s="29"/>
      <c r="AL1180" s="29"/>
      <c r="AM1180" s="7"/>
      <c r="AN1180" s="7"/>
      <c r="AO1180" s="7"/>
      <c r="AP1180" s="19"/>
      <c r="AQ1180" s="19"/>
      <c r="AR1180" s="19"/>
      <c r="AS1180" s="14"/>
      <c r="AT1180" s="19"/>
      <c r="AU1180" s="19"/>
      <c r="AV1180" s="19"/>
      <c r="AW1180" s="14"/>
      <c r="AX1180" s="19"/>
      <c r="AY1180" s="19"/>
      <c r="AZ1180" s="19"/>
      <c r="BA1180" s="19"/>
      <c r="BB1180" s="19"/>
      <c r="BC1180" s="19"/>
      <c r="BD1180" s="19"/>
      <c r="BE1180" s="19"/>
      <c r="BF1180" s="14"/>
      <c r="BG1180" s="35" t="str">
        <f>IF(BB1180&lt;&gt;"","&lt;a href='https://www.inaturalist.org/observations/"&amp;BB1180&amp;" 'target='_blank' style='color: blue'&gt;iNaturalist Record: "&amp;BB1180&amp;"&lt;/a&gt; ","")</f>
        <v/>
      </c>
      <c r="BH1180" s="36" t="str">
        <f>IF(AT1180&lt;&gt;"",AT1180&amp;". ","")</f>
        <v/>
      </c>
      <c r="BI1180" s="36" t="str">
        <f>IF(AV1180&lt;&gt;"","Land use/disturbance history: "&amp;AV1180&amp;". ","")</f>
        <v/>
      </c>
      <c r="BJ1180" s="36" t="str">
        <f>IF(AW1180&lt;&gt;"","Slope in degrees: "&amp;AW1180&amp;". ","")</f>
        <v/>
      </c>
      <c r="BK1180" s="36" t="str">
        <f>IF(AX1180&lt;&gt;"","Slope aspect: "&amp;AX1180&amp;". ","")</f>
        <v/>
      </c>
      <c r="BL1180" s="36" t="str">
        <f>IF(AY1180&lt;&gt;"","Soil description: "&amp;AY1180&amp;". ","")</f>
        <v/>
      </c>
      <c r="BM1180" s="36" t="str">
        <f>IF(BA1180&lt;&gt;"","Terrain: "&amp;BA1180&amp;". ","")</f>
        <v/>
      </c>
      <c r="BN1180" s="36" t="str">
        <f t="shared" si="198"/>
        <v/>
      </c>
      <c r="BO1180" t="str">
        <f t="shared" si="199"/>
        <v/>
      </c>
      <c r="BP1180" t="str">
        <f>IF(BD1180&lt;&gt;"","Permit: "&amp;BD1180,"")</f>
        <v/>
      </c>
      <c r="BQ1180" s="41" t="str">
        <f>IF(AA1180="Abundant","Estimated frequency within viewshed: Abundant (&gt;500).",IF(AA1180="Common","Estimated frequency within viewshed: Common (101-500).",IF(AA1180="Frequent","Estimated frequency within viewshed: Frequent (11-100).",IF(AA1180="Occasional","Estimated frequency within viewshed: Occasional (6-10).",IF(AA1180="Rare","Estimated frequency within viewshed: Rare (1-5).","")))))</f>
        <v/>
      </c>
      <c r="BR1180" s="41" t="str">
        <f>IF(B1180&lt;&gt;"",B1180&amp;". ","")</f>
        <v/>
      </c>
      <c r="BS1180" s="41" t="str">
        <f>IF(M1180="Same individual","Tissue sample collected.",IF(M1180="Same population","Tissue sample collected from another individual in the same population.",""))</f>
        <v/>
      </c>
      <c r="BT1180" s="41" t="str">
        <f>IF(R1180&lt;&gt;"","Seed sample collected from "&amp;R1180&amp;" plants within the same population.","")</f>
        <v/>
      </c>
      <c r="BU1180" s="41" t="str">
        <f>IF(AB1180&lt;&gt;"",AB1180&amp;". ","")</f>
        <v/>
      </c>
      <c r="BV1180" s="41" t="str">
        <f>IF(AE1180&lt;&gt;"","Landowner: "&amp;AE1180&amp;".","")</f>
        <v/>
      </c>
      <c r="BW1180" s="41" t="str">
        <f>IF(AF1180&lt;&gt;"","Element Occurrence ID: "&amp;AF1180&amp;".","")</f>
        <v/>
      </c>
      <c r="BX1180" s="41" t="str">
        <f t="shared" si="200"/>
        <v/>
      </c>
      <c r="BY1180" t="str">
        <f t="shared" si="201"/>
        <v/>
      </c>
      <c r="BZ1180" s="41" t="str">
        <f t="shared" si="202"/>
        <v/>
      </c>
      <c r="CA1180" t="str">
        <f t="shared" si="203"/>
        <v/>
      </c>
      <c r="CB1180" s="41" t="str">
        <f>IF(AU1180&lt;&gt;"","Area immediately surrounding specimen: "&amp;AU1180&amp;".","")</f>
        <v/>
      </c>
      <c r="CC1180" s="41" t="str">
        <f>IF(T1180&lt;&gt;"","Habit: "&amp;T1180&amp;".","")</f>
        <v/>
      </c>
      <c r="CD1180" s="41" t="str">
        <f>IF(U1180&lt;&gt;"","Life history habit: "&amp;U1180&amp;".","")</f>
        <v/>
      </c>
      <c r="CE1180" s="41" t="str">
        <f>IF(V1180&lt;&gt;"","Graminoid habit: "&amp;V1180&amp;".","")</f>
        <v/>
      </c>
      <c r="CF1180" s="41" t="str">
        <f>IF(W1180&lt;&gt;"","Flower color: "&amp;W1180&amp;".","")</f>
        <v/>
      </c>
      <c r="CG1180" s="41" t="str">
        <f>IF(X1180&lt;&gt;"","Height in centimeters: "&amp;X1180&amp;".","")</f>
        <v/>
      </c>
      <c r="CH1180" s="41" t="str">
        <f>IF(Y1180&lt;&gt;"",Y1180&amp;".","")</f>
        <v/>
      </c>
      <c r="CI1180" s="41" t="str">
        <f t="shared" si="204"/>
        <v/>
      </c>
      <c r="CJ1180" t="str">
        <f t="shared" si="205"/>
        <v/>
      </c>
      <c r="CK1180" s="41" t="str">
        <f>IF(T1180&lt;&gt;"","''habit'':"&amp;"''"&amp;T1180&amp;"'',","")</f>
        <v/>
      </c>
      <c r="CL1180" s="41" t="str">
        <f>IF(U1180&lt;&gt;"","''life cycle habit'':"&amp;"''"&amp;U1180&amp;"'',","")</f>
        <v/>
      </c>
      <c r="CM1180" s="41" t="str">
        <f>IF(V1180&lt;&gt;"","''graminoidHabit'':"&amp;"''"&amp;V1180&amp;"'',","")</f>
        <v/>
      </c>
      <c r="CN1180" s="41" t="str">
        <f>IF(W1180&lt;&gt;"","''flower color'':"&amp;"''"&amp;W1180&amp;"'',","")</f>
        <v/>
      </c>
      <c r="CO1180" s="41" t="str">
        <f>IF(X1180&lt;&gt;"","''heightInCentimeters'':"&amp;X1180&amp;",","")</f>
        <v/>
      </c>
      <c r="CP1180" s="41" t="str">
        <f>IF(Y1180&lt;&gt;"",Y1180,"")</f>
        <v/>
      </c>
      <c r="CQ1180" s="41" t="str">
        <f t="shared" si="206"/>
        <v/>
      </c>
      <c r="CR1180" s="42" t="str">
        <f t="shared" si="207"/>
        <v/>
      </c>
      <c r="CS1180" t="str">
        <f t="shared" si="208"/>
        <v/>
      </c>
      <c r="CT1180" t="str">
        <f>IF(L1180="Y","tissue","")</f>
        <v/>
      </c>
      <c r="CU1180" t="str">
        <f>IF(L1180="Y","in collection","")</f>
        <v/>
      </c>
      <c r="CV1180" t="str">
        <f>IF(L1180="Y","dessicated","")</f>
        <v/>
      </c>
    </row>
    <row r="1181" spans="1:100" ht="16.5" x14ac:dyDescent="0.3">
      <c r="A1181" s="7"/>
      <c r="B1181" s="19"/>
      <c r="C1181" s="19"/>
      <c r="D1181" s="19"/>
      <c r="E1181" s="19"/>
      <c r="F1181" s="19"/>
      <c r="G1181" s="10"/>
      <c r="H1181" s="14"/>
      <c r="I1181" s="19"/>
      <c r="J1181" s="19"/>
      <c r="K1181" s="10"/>
      <c r="L1181" s="19"/>
      <c r="M1181" s="19"/>
      <c r="N1181" s="19"/>
      <c r="O1181" s="19"/>
      <c r="P1181" s="19"/>
      <c r="Q1181" s="24"/>
      <c r="R1181" s="14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  <c r="AK1181" s="29"/>
      <c r="AL1181" s="29"/>
      <c r="AM1181" s="7"/>
      <c r="AN1181" s="7"/>
      <c r="AO1181" s="7"/>
      <c r="AP1181" s="19"/>
      <c r="AQ1181" s="19"/>
      <c r="AR1181" s="19"/>
      <c r="AS1181" s="14"/>
      <c r="AT1181" s="19"/>
      <c r="AU1181" s="19"/>
      <c r="AV1181" s="19"/>
      <c r="AW1181" s="14"/>
      <c r="AX1181" s="19"/>
      <c r="AY1181" s="19"/>
      <c r="AZ1181" s="19"/>
      <c r="BA1181" s="19"/>
      <c r="BB1181" s="19"/>
      <c r="BC1181" s="19"/>
      <c r="BD1181" s="19"/>
      <c r="BE1181" s="19"/>
      <c r="BF1181" s="14"/>
      <c r="BG1181" s="35" t="str">
        <f>IF(BB1181&lt;&gt;"","&lt;a href='https://www.inaturalist.org/observations/"&amp;BB1181&amp;" 'target='_blank' style='color: blue'&gt;iNaturalist Record: "&amp;BB1181&amp;"&lt;/a&gt; ","")</f>
        <v/>
      </c>
      <c r="BH1181" s="36" t="str">
        <f>IF(AT1181&lt;&gt;"",AT1181&amp;". ","")</f>
        <v/>
      </c>
      <c r="BI1181" s="36" t="str">
        <f>IF(AV1181&lt;&gt;"","Land use/disturbance history: "&amp;AV1181&amp;". ","")</f>
        <v/>
      </c>
      <c r="BJ1181" s="36" t="str">
        <f>IF(AW1181&lt;&gt;"","Slope in degrees: "&amp;AW1181&amp;". ","")</f>
        <v/>
      </c>
      <c r="BK1181" s="36" t="str">
        <f>IF(AX1181&lt;&gt;"","Slope aspect: "&amp;AX1181&amp;". ","")</f>
        <v/>
      </c>
      <c r="BL1181" s="36" t="str">
        <f>IF(AY1181&lt;&gt;"","Soil description: "&amp;AY1181&amp;". ","")</f>
        <v/>
      </c>
      <c r="BM1181" s="36" t="str">
        <f>IF(BA1181&lt;&gt;"","Terrain: "&amp;BA1181&amp;". ","")</f>
        <v/>
      </c>
      <c r="BN1181" s="36" t="str">
        <f t="shared" si="198"/>
        <v/>
      </c>
      <c r="BO1181" t="str">
        <f t="shared" si="199"/>
        <v/>
      </c>
      <c r="BP1181" t="str">
        <f>IF(BD1181&lt;&gt;"","Permit: "&amp;BD1181,"")</f>
        <v/>
      </c>
      <c r="BQ1181" s="41" t="str">
        <f>IF(AA1181="Abundant","Estimated frequency within viewshed: Abundant (&gt;500).",IF(AA1181="Common","Estimated frequency within viewshed: Common (101-500).",IF(AA1181="Frequent","Estimated frequency within viewshed: Frequent (11-100).",IF(AA1181="Occasional","Estimated frequency within viewshed: Occasional (6-10).",IF(AA1181="Rare","Estimated frequency within viewshed: Rare (1-5).","")))))</f>
        <v/>
      </c>
      <c r="BR1181" s="41" t="str">
        <f>IF(B1181&lt;&gt;"",B1181&amp;". ","")</f>
        <v/>
      </c>
      <c r="BS1181" s="41" t="str">
        <f>IF(M1181="Same individual","Tissue sample collected.",IF(M1181="Same population","Tissue sample collected from another individual in the same population.",""))</f>
        <v/>
      </c>
      <c r="BT1181" s="41" t="str">
        <f>IF(R1181&lt;&gt;"","Seed sample collected from "&amp;R1181&amp;" plants within the same population.","")</f>
        <v/>
      </c>
      <c r="BU1181" s="41" t="str">
        <f>IF(AB1181&lt;&gt;"",AB1181&amp;". ","")</f>
        <v/>
      </c>
      <c r="BV1181" s="41" t="str">
        <f>IF(AE1181&lt;&gt;"","Landowner: "&amp;AE1181&amp;".","")</f>
        <v/>
      </c>
      <c r="BW1181" s="41" t="str">
        <f>IF(AF1181&lt;&gt;"","Element Occurrence ID: "&amp;AF1181&amp;".","")</f>
        <v/>
      </c>
      <c r="BX1181" s="41" t="str">
        <f t="shared" si="200"/>
        <v/>
      </c>
      <c r="BY1181" t="str">
        <f t="shared" si="201"/>
        <v/>
      </c>
      <c r="BZ1181" s="41" t="str">
        <f t="shared" si="202"/>
        <v/>
      </c>
      <c r="CA1181" t="str">
        <f t="shared" si="203"/>
        <v/>
      </c>
      <c r="CB1181" s="41" t="str">
        <f>IF(AU1181&lt;&gt;"","Area immediately surrounding specimen: "&amp;AU1181&amp;".","")</f>
        <v/>
      </c>
      <c r="CC1181" s="41" t="str">
        <f>IF(T1181&lt;&gt;"","Habit: "&amp;T1181&amp;".","")</f>
        <v/>
      </c>
      <c r="CD1181" s="41" t="str">
        <f>IF(U1181&lt;&gt;"","Life history habit: "&amp;U1181&amp;".","")</f>
        <v/>
      </c>
      <c r="CE1181" s="41" t="str">
        <f>IF(V1181&lt;&gt;"","Graminoid habit: "&amp;V1181&amp;".","")</f>
        <v/>
      </c>
      <c r="CF1181" s="41" t="str">
        <f>IF(W1181&lt;&gt;"","Flower color: "&amp;W1181&amp;".","")</f>
        <v/>
      </c>
      <c r="CG1181" s="41" t="str">
        <f>IF(X1181&lt;&gt;"","Height in centimeters: "&amp;X1181&amp;".","")</f>
        <v/>
      </c>
      <c r="CH1181" s="41" t="str">
        <f>IF(Y1181&lt;&gt;"",Y1181&amp;".","")</f>
        <v/>
      </c>
      <c r="CI1181" s="41" t="str">
        <f t="shared" si="204"/>
        <v/>
      </c>
      <c r="CJ1181" t="str">
        <f t="shared" si="205"/>
        <v/>
      </c>
      <c r="CK1181" s="41" t="str">
        <f>IF(T1181&lt;&gt;"","''habit'':"&amp;"''"&amp;T1181&amp;"'',","")</f>
        <v/>
      </c>
      <c r="CL1181" s="41" t="str">
        <f>IF(U1181&lt;&gt;"","''life cycle habit'':"&amp;"''"&amp;U1181&amp;"'',","")</f>
        <v/>
      </c>
      <c r="CM1181" s="41" t="str">
        <f>IF(V1181&lt;&gt;"","''graminoidHabit'':"&amp;"''"&amp;V1181&amp;"'',","")</f>
        <v/>
      </c>
      <c r="CN1181" s="41" t="str">
        <f>IF(W1181&lt;&gt;"","''flower color'':"&amp;"''"&amp;W1181&amp;"'',","")</f>
        <v/>
      </c>
      <c r="CO1181" s="41" t="str">
        <f>IF(X1181&lt;&gt;"","''heightInCentimeters'':"&amp;X1181&amp;",","")</f>
        <v/>
      </c>
      <c r="CP1181" s="41" t="str">
        <f>IF(Y1181&lt;&gt;"",Y1181,"")</f>
        <v/>
      </c>
      <c r="CQ1181" s="41" t="str">
        <f t="shared" si="206"/>
        <v/>
      </c>
      <c r="CR1181" s="42" t="str">
        <f t="shared" si="207"/>
        <v/>
      </c>
      <c r="CS1181" t="str">
        <f t="shared" si="208"/>
        <v/>
      </c>
      <c r="CT1181" t="str">
        <f>IF(L1181="Y","tissue","")</f>
        <v/>
      </c>
      <c r="CU1181" t="str">
        <f>IF(L1181="Y","in collection","")</f>
        <v/>
      </c>
      <c r="CV1181" t="str">
        <f>IF(L1181="Y","dessicated","")</f>
        <v/>
      </c>
    </row>
    <row r="1182" spans="1:100" ht="16.5" x14ac:dyDescent="0.3">
      <c r="A1182" s="7"/>
      <c r="B1182" s="19"/>
      <c r="C1182" s="19"/>
      <c r="D1182" s="19"/>
      <c r="E1182" s="19"/>
      <c r="F1182" s="19"/>
      <c r="G1182" s="10"/>
      <c r="H1182" s="14"/>
      <c r="I1182" s="19"/>
      <c r="J1182" s="19"/>
      <c r="K1182" s="10"/>
      <c r="L1182" s="19"/>
      <c r="M1182" s="19"/>
      <c r="N1182" s="19"/>
      <c r="O1182" s="19"/>
      <c r="P1182" s="19"/>
      <c r="Q1182" s="24"/>
      <c r="R1182" s="14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19"/>
      <c r="AH1182" s="19"/>
      <c r="AI1182" s="19"/>
      <c r="AJ1182" s="19"/>
      <c r="AK1182" s="29"/>
      <c r="AL1182" s="29"/>
      <c r="AM1182" s="7"/>
      <c r="AN1182" s="7"/>
      <c r="AO1182" s="7"/>
      <c r="AP1182" s="19"/>
      <c r="AQ1182" s="19"/>
      <c r="AR1182" s="19"/>
      <c r="AS1182" s="14"/>
      <c r="AT1182" s="19"/>
      <c r="AU1182" s="19"/>
      <c r="AV1182" s="19"/>
      <c r="AW1182" s="14"/>
      <c r="AX1182" s="19"/>
      <c r="AY1182" s="19"/>
      <c r="AZ1182" s="19"/>
      <c r="BA1182" s="19"/>
      <c r="BB1182" s="19"/>
      <c r="BC1182" s="19"/>
      <c r="BD1182" s="19"/>
      <c r="BE1182" s="19"/>
      <c r="BF1182" s="14"/>
      <c r="BG1182" s="35" t="str">
        <f>IF(BB1182&lt;&gt;"","&lt;a href='https://www.inaturalist.org/observations/"&amp;BB1182&amp;" 'target='_blank' style='color: blue'&gt;iNaturalist Record: "&amp;BB1182&amp;"&lt;/a&gt; ","")</f>
        <v/>
      </c>
      <c r="BH1182" s="36" t="str">
        <f>IF(AT1182&lt;&gt;"",AT1182&amp;". ","")</f>
        <v/>
      </c>
      <c r="BI1182" s="36" t="str">
        <f>IF(AV1182&lt;&gt;"","Land use/disturbance history: "&amp;AV1182&amp;". ","")</f>
        <v/>
      </c>
      <c r="BJ1182" s="36" t="str">
        <f>IF(AW1182&lt;&gt;"","Slope in degrees: "&amp;AW1182&amp;". ","")</f>
        <v/>
      </c>
      <c r="BK1182" s="36" t="str">
        <f>IF(AX1182&lt;&gt;"","Slope aspect: "&amp;AX1182&amp;". ","")</f>
        <v/>
      </c>
      <c r="BL1182" s="36" t="str">
        <f>IF(AY1182&lt;&gt;"","Soil description: "&amp;AY1182&amp;". ","")</f>
        <v/>
      </c>
      <c r="BM1182" s="36" t="str">
        <f>IF(BA1182&lt;&gt;"","Terrain: "&amp;BA1182&amp;". ","")</f>
        <v/>
      </c>
      <c r="BN1182" s="36" t="str">
        <f t="shared" si="198"/>
        <v/>
      </c>
      <c r="BO1182" t="str">
        <f t="shared" si="199"/>
        <v/>
      </c>
      <c r="BP1182" t="str">
        <f>IF(BD1182&lt;&gt;"","Permit: "&amp;BD1182,"")</f>
        <v/>
      </c>
      <c r="BQ1182" s="41" t="str">
        <f>IF(AA1182="Abundant","Estimated frequency within viewshed: Abundant (&gt;500).",IF(AA1182="Common","Estimated frequency within viewshed: Common (101-500).",IF(AA1182="Frequent","Estimated frequency within viewshed: Frequent (11-100).",IF(AA1182="Occasional","Estimated frequency within viewshed: Occasional (6-10).",IF(AA1182="Rare","Estimated frequency within viewshed: Rare (1-5).","")))))</f>
        <v/>
      </c>
      <c r="BR1182" s="41" t="str">
        <f>IF(B1182&lt;&gt;"",B1182&amp;". ","")</f>
        <v/>
      </c>
      <c r="BS1182" s="41" t="str">
        <f>IF(M1182="Same individual","Tissue sample collected.",IF(M1182="Same population","Tissue sample collected from another individual in the same population.",""))</f>
        <v/>
      </c>
      <c r="BT1182" s="41" t="str">
        <f>IF(R1182&lt;&gt;"","Seed sample collected from "&amp;R1182&amp;" plants within the same population.","")</f>
        <v/>
      </c>
      <c r="BU1182" s="41" t="str">
        <f>IF(AB1182&lt;&gt;"",AB1182&amp;". ","")</f>
        <v/>
      </c>
      <c r="BV1182" s="41" t="str">
        <f>IF(AE1182&lt;&gt;"","Landowner: "&amp;AE1182&amp;".","")</f>
        <v/>
      </c>
      <c r="BW1182" s="41" t="str">
        <f>IF(AF1182&lt;&gt;"","Element Occurrence ID: "&amp;AF1182&amp;".","")</f>
        <v/>
      </c>
      <c r="BX1182" s="41" t="str">
        <f t="shared" si="200"/>
        <v/>
      </c>
      <c r="BY1182" t="str">
        <f t="shared" si="201"/>
        <v/>
      </c>
      <c r="BZ1182" s="41" t="str">
        <f t="shared" si="202"/>
        <v/>
      </c>
      <c r="CA1182" t="str">
        <f t="shared" si="203"/>
        <v/>
      </c>
      <c r="CB1182" s="41" t="str">
        <f>IF(AU1182&lt;&gt;"","Area immediately surrounding specimen: "&amp;AU1182&amp;".","")</f>
        <v/>
      </c>
      <c r="CC1182" s="41" t="str">
        <f>IF(T1182&lt;&gt;"","Habit: "&amp;T1182&amp;".","")</f>
        <v/>
      </c>
      <c r="CD1182" s="41" t="str">
        <f>IF(U1182&lt;&gt;"","Life history habit: "&amp;U1182&amp;".","")</f>
        <v/>
      </c>
      <c r="CE1182" s="41" t="str">
        <f>IF(V1182&lt;&gt;"","Graminoid habit: "&amp;V1182&amp;".","")</f>
        <v/>
      </c>
      <c r="CF1182" s="41" t="str">
        <f>IF(W1182&lt;&gt;"","Flower color: "&amp;W1182&amp;".","")</f>
        <v/>
      </c>
      <c r="CG1182" s="41" t="str">
        <f>IF(X1182&lt;&gt;"","Height in centimeters: "&amp;X1182&amp;".","")</f>
        <v/>
      </c>
      <c r="CH1182" s="41" t="str">
        <f>IF(Y1182&lt;&gt;"",Y1182&amp;".","")</f>
        <v/>
      </c>
      <c r="CI1182" s="41" t="str">
        <f t="shared" si="204"/>
        <v/>
      </c>
      <c r="CJ1182" t="str">
        <f t="shared" si="205"/>
        <v/>
      </c>
      <c r="CK1182" s="41" t="str">
        <f>IF(T1182&lt;&gt;"","''habit'':"&amp;"''"&amp;T1182&amp;"'',","")</f>
        <v/>
      </c>
      <c r="CL1182" s="41" t="str">
        <f>IF(U1182&lt;&gt;"","''life cycle habit'':"&amp;"''"&amp;U1182&amp;"'',","")</f>
        <v/>
      </c>
      <c r="CM1182" s="41" t="str">
        <f>IF(V1182&lt;&gt;"","''graminoidHabit'':"&amp;"''"&amp;V1182&amp;"'',","")</f>
        <v/>
      </c>
      <c r="CN1182" s="41" t="str">
        <f>IF(W1182&lt;&gt;"","''flower color'':"&amp;"''"&amp;W1182&amp;"'',","")</f>
        <v/>
      </c>
      <c r="CO1182" s="41" t="str">
        <f>IF(X1182&lt;&gt;"","''heightInCentimeters'':"&amp;X1182&amp;",","")</f>
        <v/>
      </c>
      <c r="CP1182" s="41" t="str">
        <f>IF(Y1182&lt;&gt;"",Y1182,"")</f>
        <v/>
      </c>
      <c r="CQ1182" s="41" t="str">
        <f t="shared" si="206"/>
        <v/>
      </c>
      <c r="CR1182" s="42" t="str">
        <f t="shared" si="207"/>
        <v/>
      </c>
      <c r="CS1182" t="str">
        <f t="shared" si="208"/>
        <v/>
      </c>
      <c r="CT1182" t="str">
        <f>IF(L1182="Y","tissue","")</f>
        <v/>
      </c>
      <c r="CU1182" t="str">
        <f>IF(L1182="Y","in collection","")</f>
        <v/>
      </c>
      <c r="CV1182" t="str">
        <f>IF(L1182="Y","dessicated","")</f>
        <v/>
      </c>
    </row>
    <row r="1183" spans="1:100" ht="16.5" x14ac:dyDescent="0.3">
      <c r="A1183" s="7"/>
      <c r="B1183" s="19"/>
      <c r="C1183" s="19"/>
      <c r="D1183" s="19"/>
      <c r="E1183" s="19"/>
      <c r="F1183" s="19"/>
      <c r="G1183" s="10"/>
      <c r="H1183" s="14"/>
      <c r="I1183" s="19"/>
      <c r="J1183" s="19"/>
      <c r="K1183" s="10"/>
      <c r="L1183" s="19"/>
      <c r="M1183" s="19"/>
      <c r="N1183" s="19"/>
      <c r="O1183" s="19"/>
      <c r="P1183" s="19"/>
      <c r="Q1183" s="24"/>
      <c r="R1183" s="14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  <c r="AK1183" s="29"/>
      <c r="AL1183" s="29"/>
      <c r="AM1183" s="7"/>
      <c r="AN1183" s="7"/>
      <c r="AO1183" s="7"/>
      <c r="AP1183" s="19"/>
      <c r="AQ1183" s="19"/>
      <c r="AR1183" s="19"/>
      <c r="AS1183" s="14"/>
      <c r="AT1183" s="19"/>
      <c r="AU1183" s="19"/>
      <c r="AV1183" s="19"/>
      <c r="AW1183" s="14"/>
      <c r="AX1183" s="19"/>
      <c r="AY1183" s="19"/>
      <c r="AZ1183" s="19"/>
      <c r="BA1183" s="19"/>
      <c r="BB1183" s="19"/>
      <c r="BC1183" s="19"/>
      <c r="BD1183" s="19"/>
      <c r="BE1183" s="19"/>
      <c r="BF1183" s="14"/>
      <c r="BG1183" s="35" t="str">
        <f>IF(BB1183&lt;&gt;"","&lt;a href='https://www.inaturalist.org/observations/"&amp;BB1183&amp;" 'target='_blank' style='color: blue'&gt;iNaturalist Record: "&amp;BB1183&amp;"&lt;/a&gt; ","")</f>
        <v/>
      </c>
      <c r="BH1183" s="36" t="str">
        <f>IF(AT1183&lt;&gt;"",AT1183&amp;". ","")</f>
        <v/>
      </c>
      <c r="BI1183" s="36" t="str">
        <f>IF(AV1183&lt;&gt;"","Land use/disturbance history: "&amp;AV1183&amp;". ","")</f>
        <v/>
      </c>
      <c r="BJ1183" s="36" t="str">
        <f>IF(AW1183&lt;&gt;"","Slope in degrees: "&amp;AW1183&amp;". ","")</f>
        <v/>
      </c>
      <c r="BK1183" s="36" t="str">
        <f>IF(AX1183&lt;&gt;"","Slope aspect: "&amp;AX1183&amp;". ","")</f>
        <v/>
      </c>
      <c r="BL1183" s="36" t="str">
        <f>IF(AY1183&lt;&gt;"","Soil description: "&amp;AY1183&amp;". ","")</f>
        <v/>
      </c>
      <c r="BM1183" s="36" t="str">
        <f>IF(BA1183&lt;&gt;"","Terrain: "&amp;BA1183&amp;". ","")</f>
        <v/>
      </c>
      <c r="BN1183" s="36" t="str">
        <f t="shared" si="198"/>
        <v/>
      </c>
      <c r="BO1183" t="str">
        <f t="shared" si="199"/>
        <v/>
      </c>
      <c r="BP1183" t="str">
        <f>IF(BD1183&lt;&gt;"","Permit: "&amp;BD1183,"")</f>
        <v/>
      </c>
      <c r="BQ1183" s="41" t="str">
        <f>IF(AA1183="Abundant","Estimated frequency within viewshed: Abundant (&gt;500).",IF(AA1183="Common","Estimated frequency within viewshed: Common (101-500).",IF(AA1183="Frequent","Estimated frequency within viewshed: Frequent (11-100).",IF(AA1183="Occasional","Estimated frequency within viewshed: Occasional (6-10).",IF(AA1183="Rare","Estimated frequency within viewshed: Rare (1-5).","")))))</f>
        <v/>
      </c>
      <c r="BR1183" s="41" t="str">
        <f>IF(B1183&lt;&gt;"",B1183&amp;". ","")</f>
        <v/>
      </c>
      <c r="BS1183" s="41" t="str">
        <f>IF(M1183="Same individual","Tissue sample collected.",IF(M1183="Same population","Tissue sample collected from another individual in the same population.",""))</f>
        <v/>
      </c>
      <c r="BT1183" s="41" t="str">
        <f>IF(R1183&lt;&gt;"","Seed sample collected from "&amp;R1183&amp;" plants within the same population.","")</f>
        <v/>
      </c>
      <c r="BU1183" s="41" t="str">
        <f>IF(AB1183&lt;&gt;"",AB1183&amp;". ","")</f>
        <v/>
      </c>
      <c r="BV1183" s="41" t="str">
        <f>IF(AE1183&lt;&gt;"","Landowner: "&amp;AE1183&amp;".","")</f>
        <v/>
      </c>
      <c r="BW1183" s="41" t="str">
        <f>IF(AF1183&lt;&gt;"","Element Occurrence ID: "&amp;AF1183&amp;".","")</f>
        <v/>
      </c>
      <c r="BX1183" s="41" t="str">
        <f t="shared" si="200"/>
        <v/>
      </c>
      <c r="BY1183" t="str">
        <f t="shared" si="201"/>
        <v/>
      </c>
      <c r="BZ1183" s="41" t="str">
        <f t="shared" si="202"/>
        <v/>
      </c>
      <c r="CA1183" t="str">
        <f t="shared" si="203"/>
        <v/>
      </c>
      <c r="CB1183" s="41" t="str">
        <f>IF(AU1183&lt;&gt;"","Area immediately surrounding specimen: "&amp;AU1183&amp;".","")</f>
        <v/>
      </c>
      <c r="CC1183" s="41" t="str">
        <f>IF(T1183&lt;&gt;"","Habit: "&amp;T1183&amp;".","")</f>
        <v/>
      </c>
      <c r="CD1183" s="41" t="str">
        <f>IF(U1183&lt;&gt;"","Life history habit: "&amp;U1183&amp;".","")</f>
        <v/>
      </c>
      <c r="CE1183" s="41" t="str">
        <f>IF(V1183&lt;&gt;"","Graminoid habit: "&amp;V1183&amp;".","")</f>
        <v/>
      </c>
      <c r="CF1183" s="41" t="str">
        <f>IF(W1183&lt;&gt;"","Flower color: "&amp;W1183&amp;".","")</f>
        <v/>
      </c>
      <c r="CG1183" s="41" t="str">
        <f>IF(X1183&lt;&gt;"","Height in centimeters: "&amp;X1183&amp;".","")</f>
        <v/>
      </c>
      <c r="CH1183" s="41" t="str">
        <f>IF(Y1183&lt;&gt;"",Y1183&amp;".","")</f>
        <v/>
      </c>
      <c r="CI1183" s="41" t="str">
        <f t="shared" si="204"/>
        <v/>
      </c>
      <c r="CJ1183" t="str">
        <f t="shared" si="205"/>
        <v/>
      </c>
      <c r="CK1183" s="41" t="str">
        <f>IF(T1183&lt;&gt;"","''habit'':"&amp;"''"&amp;T1183&amp;"'',","")</f>
        <v/>
      </c>
      <c r="CL1183" s="41" t="str">
        <f>IF(U1183&lt;&gt;"","''life cycle habit'':"&amp;"''"&amp;U1183&amp;"'',","")</f>
        <v/>
      </c>
      <c r="CM1183" s="41" t="str">
        <f>IF(V1183&lt;&gt;"","''graminoidHabit'':"&amp;"''"&amp;V1183&amp;"'',","")</f>
        <v/>
      </c>
      <c r="CN1183" s="41" t="str">
        <f>IF(W1183&lt;&gt;"","''flower color'':"&amp;"''"&amp;W1183&amp;"'',","")</f>
        <v/>
      </c>
      <c r="CO1183" s="41" t="str">
        <f>IF(X1183&lt;&gt;"","''heightInCentimeters'':"&amp;X1183&amp;",","")</f>
        <v/>
      </c>
      <c r="CP1183" s="41" t="str">
        <f>IF(Y1183&lt;&gt;"",Y1183,"")</f>
        <v/>
      </c>
      <c r="CQ1183" s="41" t="str">
        <f t="shared" si="206"/>
        <v/>
      </c>
      <c r="CR1183" s="42" t="str">
        <f t="shared" si="207"/>
        <v/>
      </c>
      <c r="CS1183" t="str">
        <f t="shared" si="208"/>
        <v/>
      </c>
      <c r="CT1183" t="str">
        <f>IF(L1183="Y","tissue","")</f>
        <v/>
      </c>
      <c r="CU1183" t="str">
        <f>IF(L1183="Y","in collection","")</f>
        <v/>
      </c>
      <c r="CV1183" t="str">
        <f>IF(L1183="Y","dessicated","")</f>
        <v/>
      </c>
    </row>
    <row r="1184" spans="1:100" ht="16.5" x14ac:dyDescent="0.3">
      <c r="A1184" s="7"/>
      <c r="B1184" s="19"/>
      <c r="C1184" s="19"/>
      <c r="D1184" s="19"/>
      <c r="E1184" s="19"/>
      <c r="F1184" s="19"/>
      <c r="G1184" s="10"/>
      <c r="H1184" s="14"/>
      <c r="I1184" s="19"/>
      <c r="J1184" s="19"/>
      <c r="K1184" s="10"/>
      <c r="L1184" s="19"/>
      <c r="M1184" s="19"/>
      <c r="N1184" s="19"/>
      <c r="O1184" s="19"/>
      <c r="P1184" s="19"/>
      <c r="Q1184" s="24"/>
      <c r="R1184" s="14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  <c r="AK1184" s="29"/>
      <c r="AL1184" s="29"/>
      <c r="AM1184" s="7"/>
      <c r="AN1184" s="7"/>
      <c r="AO1184" s="7"/>
      <c r="AP1184" s="19"/>
      <c r="AQ1184" s="19"/>
      <c r="AR1184" s="19"/>
      <c r="AS1184" s="14"/>
      <c r="AT1184" s="19"/>
      <c r="AU1184" s="19"/>
      <c r="AV1184" s="19"/>
      <c r="AW1184" s="14"/>
      <c r="AX1184" s="19"/>
      <c r="AY1184" s="19"/>
      <c r="AZ1184" s="19"/>
      <c r="BA1184" s="19"/>
      <c r="BB1184" s="19"/>
      <c r="BC1184" s="19"/>
      <c r="BD1184" s="19"/>
      <c r="BE1184" s="19"/>
      <c r="BF1184" s="14"/>
      <c r="BG1184" s="35" t="str">
        <f>IF(BB1184&lt;&gt;"","&lt;a href='https://www.inaturalist.org/observations/"&amp;BB1184&amp;" 'target='_blank' style='color: blue'&gt;iNaturalist Record: "&amp;BB1184&amp;"&lt;/a&gt; ","")</f>
        <v/>
      </c>
      <c r="BH1184" s="36" t="str">
        <f>IF(AT1184&lt;&gt;"",AT1184&amp;". ","")</f>
        <v/>
      </c>
      <c r="BI1184" s="36" t="str">
        <f>IF(AV1184&lt;&gt;"","Land use/disturbance history: "&amp;AV1184&amp;". ","")</f>
        <v/>
      </c>
      <c r="BJ1184" s="36" t="str">
        <f>IF(AW1184&lt;&gt;"","Slope in degrees: "&amp;AW1184&amp;". ","")</f>
        <v/>
      </c>
      <c r="BK1184" s="36" t="str">
        <f>IF(AX1184&lt;&gt;"","Slope aspect: "&amp;AX1184&amp;". ","")</f>
        <v/>
      </c>
      <c r="BL1184" s="36" t="str">
        <f>IF(AY1184&lt;&gt;"","Soil description: "&amp;AY1184&amp;". ","")</f>
        <v/>
      </c>
      <c r="BM1184" s="36" t="str">
        <f>IF(BA1184&lt;&gt;"","Terrain: "&amp;BA1184&amp;". ","")</f>
        <v/>
      </c>
      <c r="BN1184" s="36" t="str">
        <f t="shared" si="198"/>
        <v/>
      </c>
      <c r="BO1184" t="str">
        <f t="shared" si="199"/>
        <v/>
      </c>
      <c r="BP1184" t="str">
        <f>IF(BD1184&lt;&gt;"","Permit: "&amp;BD1184,"")</f>
        <v/>
      </c>
      <c r="BQ1184" s="41" t="str">
        <f>IF(AA1184="Abundant","Estimated frequency within viewshed: Abundant (&gt;500).",IF(AA1184="Common","Estimated frequency within viewshed: Common (101-500).",IF(AA1184="Frequent","Estimated frequency within viewshed: Frequent (11-100).",IF(AA1184="Occasional","Estimated frequency within viewshed: Occasional (6-10).",IF(AA1184="Rare","Estimated frequency within viewshed: Rare (1-5).","")))))</f>
        <v/>
      </c>
      <c r="BR1184" s="41" t="str">
        <f>IF(B1184&lt;&gt;"",B1184&amp;". ","")</f>
        <v/>
      </c>
      <c r="BS1184" s="41" t="str">
        <f>IF(M1184="Same individual","Tissue sample collected.",IF(M1184="Same population","Tissue sample collected from another individual in the same population.",""))</f>
        <v/>
      </c>
      <c r="BT1184" s="41" t="str">
        <f>IF(R1184&lt;&gt;"","Seed sample collected from "&amp;R1184&amp;" plants within the same population.","")</f>
        <v/>
      </c>
      <c r="BU1184" s="41" t="str">
        <f>IF(AB1184&lt;&gt;"",AB1184&amp;". ","")</f>
        <v/>
      </c>
      <c r="BV1184" s="41" t="str">
        <f>IF(AE1184&lt;&gt;"","Landowner: "&amp;AE1184&amp;".","")</f>
        <v/>
      </c>
      <c r="BW1184" s="41" t="str">
        <f>IF(AF1184&lt;&gt;"","Element Occurrence ID: "&amp;AF1184&amp;".","")</f>
        <v/>
      </c>
      <c r="BX1184" s="41" t="str">
        <f t="shared" si="200"/>
        <v/>
      </c>
      <c r="BY1184" t="str">
        <f t="shared" si="201"/>
        <v/>
      </c>
      <c r="BZ1184" s="41" t="str">
        <f t="shared" si="202"/>
        <v/>
      </c>
      <c r="CA1184" t="str">
        <f t="shared" si="203"/>
        <v/>
      </c>
      <c r="CB1184" s="41" t="str">
        <f>IF(AU1184&lt;&gt;"","Area immediately surrounding specimen: "&amp;AU1184&amp;".","")</f>
        <v/>
      </c>
      <c r="CC1184" s="41" t="str">
        <f>IF(T1184&lt;&gt;"","Habit: "&amp;T1184&amp;".","")</f>
        <v/>
      </c>
      <c r="CD1184" s="41" t="str">
        <f>IF(U1184&lt;&gt;"","Life history habit: "&amp;U1184&amp;".","")</f>
        <v/>
      </c>
      <c r="CE1184" s="41" t="str">
        <f>IF(V1184&lt;&gt;"","Graminoid habit: "&amp;V1184&amp;".","")</f>
        <v/>
      </c>
      <c r="CF1184" s="41" t="str">
        <f>IF(W1184&lt;&gt;"","Flower color: "&amp;W1184&amp;".","")</f>
        <v/>
      </c>
      <c r="CG1184" s="41" t="str">
        <f>IF(X1184&lt;&gt;"","Height in centimeters: "&amp;X1184&amp;".","")</f>
        <v/>
      </c>
      <c r="CH1184" s="41" t="str">
        <f>IF(Y1184&lt;&gt;"",Y1184&amp;".","")</f>
        <v/>
      </c>
      <c r="CI1184" s="41" t="str">
        <f t="shared" si="204"/>
        <v/>
      </c>
      <c r="CJ1184" t="str">
        <f t="shared" si="205"/>
        <v/>
      </c>
      <c r="CK1184" s="41" t="str">
        <f>IF(T1184&lt;&gt;"","''habit'':"&amp;"''"&amp;T1184&amp;"'',","")</f>
        <v/>
      </c>
      <c r="CL1184" s="41" t="str">
        <f>IF(U1184&lt;&gt;"","''life cycle habit'':"&amp;"''"&amp;U1184&amp;"'',","")</f>
        <v/>
      </c>
      <c r="CM1184" s="41" t="str">
        <f>IF(V1184&lt;&gt;"","''graminoidHabit'':"&amp;"''"&amp;V1184&amp;"'',","")</f>
        <v/>
      </c>
      <c r="CN1184" s="41" t="str">
        <f>IF(W1184&lt;&gt;"","''flower color'':"&amp;"''"&amp;W1184&amp;"'',","")</f>
        <v/>
      </c>
      <c r="CO1184" s="41" t="str">
        <f>IF(X1184&lt;&gt;"","''heightInCentimeters'':"&amp;X1184&amp;",","")</f>
        <v/>
      </c>
      <c r="CP1184" s="41" t="str">
        <f>IF(Y1184&lt;&gt;"",Y1184,"")</f>
        <v/>
      </c>
      <c r="CQ1184" s="41" t="str">
        <f t="shared" si="206"/>
        <v/>
      </c>
      <c r="CR1184" s="42" t="str">
        <f t="shared" si="207"/>
        <v/>
      </c>
      <c r="CS1184" t="str">
        <f t="shared" si="208"/>
        <v/>
      </c>
      <c r="CT1184" t="str">
        <f>IF(L1184="Y","tissue","")</f>
        <v/>
      </c>
      <c r="CU1184" t="str">
        <f>IF(L1184="Y","in collection","")</f>
        <v/>
      </c>
      <c r="CV1184" t="str">
        <f>IF(L1184="Y","dessicated","")</f>
        <v/>
      </c>
    </row>
    <row r="1185" spans="1:100" ht="16.5" x14ac:dyDescent="0.3">
      <c r="A1185" s="7"/>
      <c r="B1185" s="19"/>
      <c r="C1185" s="19"/>
      <c r="D1185" s="19"/>
      <c r="E1185" s="19"/>
      <c r="F1185" s="19"/>
      <c r="G1185" s="10"/>
      <c r="H1185" s="14"/>
      <c r="I1185" s="19"/>
      <c r="J1185" s="19"/>
      <c r="K1185" s="10"/>
      <c r="L1185" s="19"/>
      <c r="M1185" s="19"/>
      <c r="N1185" s="19"/>
      <c r="O1185" s="19"/>
      <c r="P1185" s="19"/>
      <c r="Q1185" s="24"/>
      <c r="R1185" s="14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  <c r="AK1185" s="29"/>
      <c r="AL1185" s="29"/>
      <c r="AM1185" s="7"/>
      <c r="AN1185" s="7"/>
      <c r="AO1185" s="7"/>
      <c r="AP1185" s="19"/>
      <c r="AQ1185" s="19"/>
      <c r="AR1185" s="19"/>
      <c r="AS1185" s="14"/>
      <c r="AT1185" s="19"/>
      <c r="AU1185" s="19"/>
      <c r="AV1185" s="19"/>
      <c r="AW1185" s="14"/>
      <c r="AX1185" s="19"/>
      <c r="AY1185" s="19"/>
      <c r="AZ1185" s="19"/>
      <c r="BA1185" s="19"/>
      <c r="BB1185" s="19"/>
      <c r="BC1185" s="19"/>
      <c r="BD1185" s="19"/>
      <c r="BE1185" s="19"/>
      <c r="BF1185" s="14"/>
      <c r="BG1185" s="35" t="str">
        <f>IF(BB1185&lt;&gt;"","&lt;a href='https://www.inaturalist.org/observations/"&amp;BB1185&amp;" 'target='_blank' style='color: blue'&gt;iNaturalist Record: "&amp;BB1185&amp;"&lt;/a&gt; ","")</f>
        <v/>
      </c>
      <c r="BH1185" s="36" t="str">
        <f>IF(AT1185&lt;&gt;"",AT1185&amp;". ","")</f>
        <v/>
      </c>
      <c r="BI1185" s="36" t="str">
        <f>IF(AV1185&lt;&gt;"","Land use/disturbance history: "&amp;AV1185&amp;". ","")</f>
        <v/>
      </c>
      <c r="BJ1185" s="36" t="str">
        <f>IF(AW1185&lt;&gt;"","Slope in degrees: "&amp;AW1185&amp;". ","")</f>
        <v/>
      </c>
      <c r="BK1185" s="36" t="str">
        <f>IF(AX1185&lt;&gt;"","Slope aspect: "&amp;AX1185&amp;". ","")</f>
        <v/>
      </c>
      <c r="BL1185" s="36" t="str">
        <f>IF(AY1185&lt;&gt;"","Soil description: "&amp;AY1185&amp;". ","")</f>
        <v/>
      </c>
      <c r="BM1185" s="36" t="str">
        <f>IF(BA1185&lt;&gt;"","Terrain: "&amp;BA1185&amp;". ","")</f>
        <v/>
      </c>
      <c r="BN1185" s="36" t="str">
        <f t="shared" si="198"/>
        <v/>
      </c>
      <c r="BO1185" t="str">
        <f t="shared" si="199"/>
        <v/>
      </c>
      <c r="BP1185" t="str">
        <f>IF(BD1185&lt;&gt;"","Permit: "&amp;BD1185,"")</f>
        <v/>
      </c>
      <c r="BQ1185" s="41" t="str">
        <f>IF(AA1185="Abundant","Estimated frequency within viewshed: Abundant (&gt;500).",IF(AA1185="Common","Estimated frequency within viewshed: Common (101-500).",IF(AA1185="Frequent","Estimated frequency within viewshed: Frequent (11-100).",IF(AA1185="Occasional","Estimated frequency within viewshed: Occasional (6-10).",IF(AA1185="Rare","Estimated frequency within viewshed: Rare (1-5).","")))))</f>
        <v/>
      </c>
      <c r="BR1185" s="41" t="str">
        <f>IF(B1185&lt;&gt;"",B1185&amp;". ","")</f>
        <v/>
      </c>
      <c r="BS1185" s="41" t="str">
        <f>IF(M1185="Same individual","Tissue sample collected.",IF(M1185="Same population","Tissue sample collected from another individual in the same population.",""))</f>
        <v/>
      </c>
      <c r="BT1185" s="41" t="str">
        <f>IF(R1185&lt;&gt;"","Seed sample collected from "&amp;R1185&amp;" plants within the same population.","")</f>
        <v/>
      </c>
      <c r="BU1185" s="41" t="str">
        <f>IF(AB1185&lt;&gt;"",AB1185&amp;". ","")</f>
        <v/>
      </c>
      <c r="BV1185" s="41" t="str">
        <f>IF(AE1185&lt;&gt;"","Landowner: "&amp;AE1185&amp;".","")</f>
        <v/>
      </c>
      <c r="BW1185" s="41" t="str">
        <f>IF(AF1185&lt;&gt;"","Element Occurrence ID: "&amp;AF1185&amp;".","")</f>
        <v/>
      </c>
      <c r="BX1185" s="41" t="str">
        <f t="shared" si="200"/>
        <v/>
      </c>
      <c r="BY1185" t="str">
        <f t="shared" si="201"/>
        <v/>
      </c>
      <c r="BZ1185" s="41" t="str">
        <f t="shared" si="202"/>
        <v/>
      </c>
      <c r="CA1185" t="str">
        <f t="shared" si="203"/>
        <v/>
      </c>
      <c r="CB1185" s="41" t="str">
        <f>IF(AU1185&lt;&gt;"","Area immediately surrounding specimen: "&amp;AU1185&amp;".","")</f>
        <v/>
      </c>
      <c r="CC1185" s="41" t="str">
        <f>IF(T1185&lt;&gt;"","Habit: "&amp;T1185&amp;".","")</f>
        <v/>
      </c>
      <c r="CD1185" s="41" t="str">
        <f>IF(U1185&lt;&gt;"","Life history habit: "&amp;U1185&amp;".","")</f>
        <v/>
      </c>
      <c r="CE1185" s="41" t="str">
        <f>IF(V1185&lt;&gt;"","Graminoid habit: "&amp;V1185&amp;".","")</f>
        <v/>
      </c>
      <c r="CF1185" s="41" t="str">
        <f>IF(W1185&lt;&gt;"","Flower color: "&amp;W1185&amp;".","")</f>
        <v/>
      </c>
      <c r="CG1185" s="41" t="str">
        <f>IF(X1185&lt;&gt;"","Height in centimeters: "&amp;X1185&amp;".","")</f>
        <v/>
      </c>
      <c r="CH1185" s="41" t="str">
        <f>IF(Y1185&lt;&gt;"",Y1185&amp;".","")</f>
        <v/>
      </c>
      <c r="CI1185" s="41" t="str">
        <f t="shared" si="204"/>
        <v/>
      </c>
      <c r="CJ1185" t="str">
        <f t="shared" si="205"/>
        <v/>
      </c>
      <c r="CK1185" s="41" t="str">
        <f>IF(T1185&lt;&gt;"","''habit'':"&amp;"''"&amp;T1185&amp;"'',","")</f>
        <v/>
      </c>
      <c r="CL1185" s="41" t="str">
        <f>IF(U1185&lt;&gt;"","''life cycle habit'':"&amp;"''"&amp;U1185&amp;"'',","")</f>
        <v/>
      </c>
      <c r="CM1185" s="41" t="str">
        <f>IF(V1185&lt;&gt;"","''graminoidHabit'':"&amp;"''"&amp;V1185&amp;"'',","")</f>
        <v/>
      </c>
      <c r="CN1185" s="41" t="str">
        <f>IF(W1185&lt;&gt;"","''flower color'':"&amp;"''"&amp;W1185&amp;"'',","")</f>
        <v/>
      </c>
      <c r="CO1185" s="41" t="str">
        <f>IF(X1185&lt;&gt;"","''heightInCentimeters'':"&amp;X1185&amp;",","")</f>
        <v/>
      </c>
      <c r="CP1185" s="41" t="str">
        <f>IF(Y1185&lt;&gt;"",Y1185,"")</f>
        <v/>
      </c>
      <c r="CQ1185" s="41" t="str">
        <f t="shared" si="206"/>
        <v/>
      </c>
      <c r="CR1185" s="42" t="str">
        <f t="shared" si="207"/>
        <v/>
      </c>
      <c r="CS1185" t="str">
        <f t="shared" si="208"/>
        <v/>
      </c>
      <c r="CT1185" t="str">
        <f>IF(L1185="Y","tissue","")</f>
        <v/>
      </c>
      <c r="CU1185" t="str">
        <f>IF(L1185="Y","in collection","")</f>
        <v/>
      </c>
      <c r="CV1185" t="str">
        <f>IF(L1185="Y","dessicated","")</f>
        <v/>
      </c>
    </row>
    <row r="1186" spans="1:100" ht="16.5" x14ac:dyDescent="0.3">
      <c r="A1186" s="7"/>
      <c r="B1186" s="19"/>
      <c r="C1186" s="19"/>
      <c r="D1186" s="19"/>
      <c r="E1186" s="19"/>
      <c r="F1186" s="19"/>
      <c r="G1186" s="10"/>
      <c r="H1186" s="14"/>
      <c r="I1186" s="19"/>
      <c r="J1186" s="19"/>
      <c r="K1186" s="10"/>
      <c r="L1186" s="19"/>
      <c r="M1186" s="19"/>
      <c r="N1186" s="19"/>
      <c r="O1186" s="19"/>
      <c r="P1186" s="19"/>
      <c r="Q1186" s="24"/>
      <c r="R1186" s="14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29"/>
      <c r="AL1186" s="29"/>
      <c r="AM1186" s="7"/>
      <c r="AN1186" s="7"/>
      <c r="AO1186" s="7"/>
      <c r="AP1186" s="19"/>
      <c r="AQ1186" s="19"/>
      <c r="AR1186" s="19"/>
      <c r="AS1186" s="14"/>
      <c r="AT1186" s="19"/>
      <c r="AU1186" s="19"/>
      <c r="AV1186" s="19"/>
      <c r="AW1186" s="14"/>
      <c r="AX1186" s="19"/>
      <c r="AY1186" s="19"/>
      <c r="AZ1186" s="19"/>
      <c r="BA1186" s="19"/>
      <c r="BB1186" s="19"/>
      <c r="BC1186" s="19"/>
      <c r="BD1186" s="19"/>
      <c r="BE1186" s="19"/>
      <c r="BF1186" s="14"/>
      <c r="BG1186" s="35" t="str">
        <f>IF(BB1186&lt;&gt;"","&lt;a href='https://www.inaturalist.org/observations/"&amp;BB1186&amp;" 'target='_blank' style='color: blue'&gt;iNaturalist Record: "&amp;BB1186&amp;"&lt;/a&gt; ","")</f>
        <v/>
      </c>
      <c r="BH1186" s="36" t="str">
        <f>IF(AT1186&lt;&gt;"",AT1186&amp;". ","")</f>
        <v/>
      </c>
      <c r="BI1186" s="36" t="str">
        <f>IF(AV1186&lt;&gt;"","Land use/disturbance history: "&amp;AV1186&amp;". ","")</f>
        <v/>
      </c>
      <c r="BJ1186" s="36" t="str">
        <f>IF(AW1186&lt;&gt;"","Slope in degrees: "&amp;AW1186&amp;". ","")</f>
        <v/>
      </c>
      <c r="BK1186" s="36" t="str">
        <f>IF(AX1186&lt;&gt;"","Slope aspect: "&amp;AX1186&amp;". ","")</f>
        <v/>
      </c>
      <c r="BL1186" s="36" t="str">
        <f>IF(AY1186&lt;&gt;"","Soil description: "&amp;AY1186&amp;". ","")</f>
        <v/>
      </c>
      <c r="BM1186" s="36" t="str">
        <f>IF(BA1186&lt;&gt;"","Terrain: "&amp;BA1186&amp;". ","")</f>
        <v/>
      </c>
      <c r="BN1186" s="36" t="str">
        <f t="shared" si="198"/>
        <v/>
      </c>
      <c r="BO1186" t="str">
        <f t="shared" si="199"/>
        <v/>
      </c>
      <c r="BP1186" t="str">
        <f>IF(BD1186&lt;&gt;"","Permit: "&amp;BD1186,"")</f>
        <v/>
      </c>
      <c r="BQ1186" s="41" t="str">
        <f>IF(AA1186="Abundant","Estimated frequency within viewshed: Abundant (&gt;500).",IF(AA1186="Common","Estimated frequency within viewshed: Common (101-500).",IF(AA1186="Frequent","Estimated frequency within viewshed: Frequent (11-100).",IF(AA1186="Occasional","Estimated frequency within viewshed: Occasional (6-10).",IF(AA1186="Rare","Estimated frequency within viewshed: Rare (1-5).","")))))</f>
        <v/>
      </c>
      <c r="BR1186" s="41" t="str">
        <f>IF(B1186&lt;&gt;"",B1186&amp;". ","")</f>
        <v/>
      </c>
      <c r="BS1186" s="41" t="str">
        <f>IF(M1186="Same individual","Tissue sample collected.",IF(M1186="Same population","Tissue sample collected from another individual in the same population.",""))</f>
        <v/>
      </c>
      <c r="BT1186" s="41" t="str">
        <f>IF(R1186&lt;&gt;"","Seed sample collected from "&amp;R1186&amp;" plants within the same population.","")</f>
        <v/>
      </c>
      <c r="BU1186" s="41" t="str">
        <f>IF(AB1186&lt;&gt;"",AB1186&amp;". ","")</f>
        <v/>
      </c>
      <c r="BV1186" s="41" t="str">
        <f>IF(AE1186&lt;&gt;"","Landowner: "&amp;AE1186&amp;".","")</f>
        <v/>
      </c>
      <c r="BW1186" s="41" t="str">
        <f>IF(AF1186&lt;&gt;"","Element Occurrence ID: "&amp;AF1186&amp;".","")</f>
        <v/>
      </c>
      <c r="BX1186" s="41" t="str">
        <f t="shared" si="200"/>
        <v/>
      </c>
      <c r="BY1186" t="str">
        <f t="shared" si="201"/>
        <v/>
      </c>
      <c r="BZ1186" s="41" t="str">
        <f t="shared" si="202"/>
        <v/>
      </c>
      <c r="CA1186" t="str">
        <f t="shared" si="203"/>
        <v/>
      </c>
      <c r="CB1186" s="41" t="str">
        <f>IF(AU1186&lt;&gt;"","Area immediately surrounding specimen: "&amp;AU1186&amp;".","")</f>
        <v/>
      </c>
      <c r="CC1186" s="41" t="str">
        <f>IF(T1186&lt;&gt;"","Habit: "&amp;T1186&amp;".","")</f>
        <v/>
      </c>
      <c r="CD1186" s="41" t="str">
        <f>IF(U1186&lt;&gt;"","Life history habit: "&amp;U1186&amp;".","")</f>
        <v/>
      </c>
      <c r="CE1186" s="41" t="str">
        <f>IF(V1186&lt;&gt;"","Graminoid habit: "&amp;V1186&amp;".","")</f>
        <v/>
      </c>
      <c r="CF1186" s="41" t="str">
        <f>IF(W1186&lt;&gt;"","Flower color: "&amp;W1186&amp;".","")</f>
        <v/>
      </c>
      <c r="CG1186" s="41" t="str">
        <f>IF(X1186&lt;&gt;"","Height in centimeters: "&amp;X1186&amp;".","")</f>
        <v/>
      </c>
      <c r="CH1186" s="41" t="str">
        <f>IF(Y1186&lt;&gt;"",Y1186&amp;".","")</f>
        <v/>
      </c>
      <c r="CI1186" s="41" t="str">
        <f t="shared" si="204"/>
        <v/>
      </c>
      <c r="CJ1186" t="str">
        <f t="shared" si="205"/>
        <v/>
      </c>
      <c r="CK1186" s="41" t="str">
        <f>IF(T1186&lt;&gt;"","''habit'':"&amp;"''"&amp;T1186&amp;"'',","")</f>
        <v/>
      </c>
      <c r="CL1186" s="41" t="str">
        <f>IF(U1186&lt;&gt;"","''life cycle habit'':"&amp;"''"&amp;U1186&amp;"'',","")</f>
        <v/>
      </c>
      <c r="CM1186" s="41" t="str">
        <f>IF(V1186&lt;&gt;"","''graminoidHabit'':"&amp;"''"&amp;V1186&amp;"'',","")</f>
        <v/>
      </c>
      <c r="CN1186" s="41" t="str">
        <f>IF(W1186&lt;&gt;"","''flower color'':"&amp;"''"&amp;W1186&amp;"'',","")</f>
        <v/>
      </c>
      <c r="CO1186" s="41" t="str">
        <f>IF(X1186&lt;&gt;"","''heightInCentimeters'':"&amp;X1186&amp;",","")</f>
        <v/>
      </c>
      <c r="CP1186" s="41" t="str">
        <f>IF(Y1186&lt;&gt;"",Y1186,"")</f>
        <v/>
      </c>
      <c r="CQ1186" s="41" t="str">
        <f t="shared" si="206"/>
        <v/>
      </c>
      <c r="CR1186" s="42" t="str">
        <f t="shared" si="207"/>
        <v/>
      </c>
      <c r="CS1186" t="str">
        <f t="shared" si="208"/>
        <v/>
      </c>
      <c r="CT1186" t="str">
        <f>IF(L1186="Y","tissue","")</f>
        <v/>
      </c>
      <c r="CU1186" t="str">
        <f>IF(L1186="Y","in collection","")</f>
        <v/>
      </c>
      <c r="CV1186" t="str">
        <f>IF(L1186="Y","dessicated","")</f>
        <v/>
      </c>
    </row>
    <row r="1187" spans="1:100" ht="16.5" x14ac:dyDescent="0.3">
      <c r="A1187" s="7"/>
      <c r="B1187" s="19"/>
      <c r="C1187" s="19"/>
      <c r="D1187" s="19"/>
      <c r="E1187" s="19"/>
      <c r="F1187" s="19"/>
      <c r="G1187" s="10"/>
      <c r="H1187" s="14"/>
      <c r="I1187" s="19"/>
      <c r="J1187" s="19"/>
      <c r="K1187" s="10"/>
      <c r="L1187" s="19"/>
      <c r="M1187" s="19"/>
      <c r="N1187" s="19"/>
      <c r="O1187" s="19"/>
      <c r="P1187" s="19"/>
      <c r="Q1187" s="24"/>
      <c r="R1187" s="14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29"/>
      <c r="AL1187" s="29"/>
      <c r="AM1187" s="7"/>
      <c r="AN1187" s="7"/>
      <c r="AO1187" s="7"/>
      <c r="AP1187" s="19"/>
      <c r="AQ1187" s="19"/>
      <c r="AR1187" s="19"/>
      <c r="AS1187" s="14"/>
      <c r="AT1187" s="19"/>
      <c r="AU1187" s="19"/>
      <c r="AV1187" s="19"/>
      <c r="AW1187" s="14"/>
      <c r="AX1187" s="19"/>
      <c r="AY1187" s="19"/>
      <c r="AZ1187" s="19"/>
      <c r="BA1187" s="19"/>
      <c r="BB1187" s="19"/>
      <c r="BC1187" s="19"/>
      <c r="BD1187" s="19"/>
      <c r="BE1187" s="19"/>
      <c r="BF1187" s="14"/>
      <c r="BG1187" s="35" t="str">
        <f>IF(BB1187&lt;&gt;"","&lt;a href='https://www.inaturalist.org/observations/"&amp;BB1187&amp;" 'target='_blank' style='color: blue'&gt;iNaturalist Record: "&amp;BB1187&amp;"&lt;/a&gt; ","")</f>
        <v/>
      </c>
      <c r="BH1187" s="36" t="str">
        <f>IF(AT1187&lt;&gt;"",AT1187&amp;". ","")</f>
        <v/>
      </c>
      <c r="BI1187" s="36" t="str">
        <f>IF(AV1187&lt;&gt;"","Land use/disturbance history: "&amp;AV1187&amp;". ","")</f>
        <v/>
      </c>
      <c r="BJ1187" s="36" t="str">
        <f>IF(AW1187&lt;&gt;"","Slope in degrees: "&amp;AW1187&amp;". ","")</f>
        <v/>
      </c>
      <c r="BK1187" s="36" t="str">
        <f>IF(AX1187&lt;&gt;"","Slope aspect: "&amp;AX1187&amp;". ","")</f>
        <v/>
      </c>
      <c r="BL1187" s="36" t="str">
        <f>IF(AY1187&lt;&gt;"","Soil description: "&amp;AY1187&amp;". ","")</f>
        <v/>
      </c>
      <c r="BM1187" s="36" t="str">
        <f>IF(BA1187&lt;&gt;"","Terrain: "&amp;BA1187&amp;". ","")</f>
        <v/>
      </c>
      <c r="BN1187" s="36" t="str">
        <f t="shared" si="198"/>
        <v/>
      </c>
      <c r="BO1187" t="str">
        <f t="shared" si="199"/>
        <v/>
      </c>
      <c r="BP1187" t="str">
        <f>IF(BD1187&lt;&gt;"","Permit: "&amp;BD1187,"")</f>
        <v/>
      </c>
      <c r="BQ1187" s="41" t="str">
        <f>IF(AA1187="Abundant","Estimated frequency within viewshed: Abundant (&gt;500).",IF(AA1187="Common","Estimated frequency within viewshed: Common (101-500).",IF(AA1187="Frequent","Estimated frequency within viewshed: Frequent (11-100).",IF(AA1187="Occasional","Estimated frequency within viewshed: Occasional (6-10).",IF(AA1187="Rare","Estimated frequency within viewshed: Rare (1-5).","")))))</f>
        <v/>
      </c>
      <c r="BR1187" s="41" t="str">
        <f>IF(B1187&lt;&gt;"",B1187&amp;". ","")</f>
        <v/>
      </c>
      <c r="BS1187" s="41" t="str">
        <f>IF(M1187="Same individual","Tissue sample collected.",IF(M1187="Same population","Tissue sample collected from another individual in the same population.",""))</f>
        <v/>
      </c>
      <c r="BT1187" s="41" t="str">
        <f>IF(R1187&lt;&gt;"","Seed sample collected from "&amp;R1187&amp;" plants within the same population.","")</f>
        <v/>
      </c>
      <c r="BU1187" s="41" t="str">
        <f>IF(AB1187&lt;&gt;"",AB1187&amp;". ","")</f>
        <v/>
      </c>
      <c r="BV1187" s="41" t="str">
        <f>IF(AE1187&lt;&gt;"","Landowner: "&amp;AE1187&amp;".","")</f>
        <v/>
      </c>
      <c r="BW1187" s="41" t="str">
        <f>IF(AF1187&lt;&gt;"","Element Occurrence ID: "&amp;AF1187&amp;".","")</f>
        <v/>
      </c>
      <c r="BX1187" s="41" t="str">
        <f t="shared" si="200"/>
        <v/>
      </c>
      <c r="BY1187" t="str">
        <f t="shared" si="201"/>
        <v/>
      </c>
      <c r="BZ1187" s="41" t="str">
        <f t="shared" si="202"/>
        <v/>
      </c>
      <c r="CA1187" t="str">
        <f t="shared" si="203"/>
        <v/>
      </c>
      <c r="CB1187" s="41" t="str">
        <f>IF(AU1187&lt;&gt;"","Area immediately surrounding specimen: "&amp;AU1187&amp;".","")</f>
        <v/>
      </c>
      <c r="CC1187" s="41" t="str">
        <f>IF(T1187&lt;&gt;"","Habit: "&amp;T1187&amp;".","")</f>
        <v/>
      </c>
      <c r="CD1187" s="41" t="str">
        <f>IF(U1187&lt;&gt;"","Life history habit: "&amp;U1187&amp;".","")</f>
        <v/>
      </c>
      <c r="CE1187" s="41" t="str">
        <f>IF(V1187&lt;&gt;"","Graminoid habit: "&amp;V1187&amp;".","")</f>
        <v/>
      </c>
      <c r="CF1187" s="41" t="str">
        <f>IF(W1187&lt;&gt;"","Flower color: "&amp;W1187&amp;".","")</f>
        <v/>
      </c>
      <c r="CG1187" s="41" t="str">
        <f>IF(X1187&lt;&gt;"","Height in centimeters: "&amp;X1187&amp;".","")</f>
        <v/>
      </c>
      <c r="CH1187" s="41" t="str">
        <f>IF(Y1187&lt;&gt;"",Y1187&amp;".","")</f>
        <v/>
      </c>
      <c r="CI1187" s="41" t="str">
        <f t="shared" si="204"/>
        <v/>
      </c>
      <c r="CJ1187" t="str">
        <f t="shared" si="205"/>
        <v/>
      </c>
      <c r="CK1187" s="41" t="str">
        <f>IF(T1187&lt;&gt;"","''habit'':"&amp;"''"&amp;T1187&amp;"'',","")</f>
        <v/>
      </c>
      <c r="CL1187" s="41" t="str">
        <f>IF(U1187&lt;&gt;"","''life cycle habit'':"&amp;"''"&amp;U1187&amp;"'',","")</f>
        <v/>
      </c>
      <c r="CM1187" s="41" t="str">
        <f>IF(V1187&lt;&gt;"","''graminoidHabit'':"&amp;"''"&amp;V1187&amp;"'',","")</f>
        <v/>
      </c>
      <c r="CN1187" s="41" t="str">
        <f>IF(W1187&lt;&gt;"","''flower color'':"&amp;"''"&amp;W1187&amp;"'',","")</f>
        <v/>
      </c>
      <c r="CO1187" s="41" t="str">
        <f>IF(X1187&lt;&gt;"","''heightInCentimeters'':"&amp;X1187&amp;",","")</f>
        <v/>
      </c>
      <c r="CP1187" s="41" t="str">
        <f>IF(Y1187&lt;&gt;"",Y1187,"")</f>
        <v/>
      </c>
      <c r="CQ1187" s="41" t="str">
        <f t="shared" si="206"/>
        <v/>
      </c>
      <c r="CR1187" s="42" t="str">
        <f t="shared" si="207"/>
        <v/>
      </c>
      <c r="CS1187" t="str">
        <f t="shared" si="208"/>
        <v/>
      </c>
      <c r="CT1187" t="str">
        <f>IF(L1187="Y","tissue","")</f>
        <v/>
      </c>
      <c r="CU1187" t="str">
        <f>IF(L1187="Y","in collection","")</f>
        <v/>
      </c>
      <c r="CV1187" t="str">
        <f>IF(L1187="Y","dessicated","")</f>
        <v/>
      </c>
    </row>
    <row r="1188" spans="1:100" ht="16.5" x14ac:dyDescent="0.3">
      <c r="A1188" s="7"/>
      <c r="B1188" s="19"/>
      <c r="C1188" s="19"/>
      <c r="D1188" s="19"/>
      <c r="E1188" s="19"/>
      <c r="F1188" s="19"/>
      <c r="G1188" s="10"/>
      <c r="H1188" s="14"/>
      <c r="I1188" s="19"/>
      <c r="J1188" s="19"/>
      <c r="K1188" s="10"/>
      <c r="L1188" s="19"/>
      <c r="M1188" s="19"/>
      <c r="N1188" s="19"/>
      <c r="O1188" s="19"/>
      <c r="P1188" s="19"/>
      <c r="Q1188" s="24"/>
      <c r="R1188" s="14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  <c r="AK1188" s="29"/>
      <c r="AL1188" s="29"/>
      <c r="AM1188" s="7"/>
      <c r="AN1188" s="7"/>
      <c r="AO1188" s="7"/>
      <c r="AP1188" s="19"/>
      <c r="AQ1188" s="19"/>
      <c r="AR1188" s="19"/>
      <c r="AS1188" s="14"/>
      <c r="AT1188" s="19"/>
      <c r="AU1188" s="19"/>
      <c r="AV1188" s="19"/>
      <c r="AW1188" s="14"/>
      <c r="AX1188" s="19"/>
      <c r="AY1188" s="19"/>
      <c r="AZ1188" s="19"/>
      <c r="BA1188" s="19"/>
      <c r="BB1188" s="19"/>
      <c r="BC1188" s="19"/>
      <c r="BD1188" s="19"/>
      <c r="BE1188" s="19"/>
      <c r="BF1188" s="14"/>
      <c r="BG1188" s="35" t="str">
        <f>IF(BB1188&lt;&gt;"","&lt;a href='https://www.inaturalist.org/observations/"&amp;BB1188&amp;" 'target='_blank' style='color: blue'&gt;iNaturalist Record: "&amp;BB1188&amp;"&lt;/a&gt; ","")</f>
        <v/>
      </c>
      <c r="BH1188" s="36" t="str">
        <f>IF(AT1188&lt;&gt;"",AT1188&amp;". ","")</f>
        <v/>
      </c>
      <c r="BI1188" s="36" t="str">
        <f>IF(AV1188&lt;&gt;"","Land use/disturbance history: "&amp;AV1188&amp;". ","")</f>
        <v/>
      </c>
      <c r="BJ1188" s="36" t="str">
        <f>IF(AW1188&lt;&gt;"","Slope in degrees: "&amp;AW1188&amp;". ","")</f>
        <v/>
      </c>
      <c r="BK1188" s="36" t="str">
        <f>IF(AX1188&lt;&gt;"","Slope aspect: "&amp;AX1188&amp;". ","")</f>
        <v/>
      </c>
      <c r="BL1188" s="36" t="str">
        <f>IF(AY1188&lt;&gt;"","Soil description: "&amp;AY1188&amp;". ","")</f>
        <v/>
      </c>
      <c r="BM1188" s="36" t="str">
        <f>IF(BA1188&lt;&gt;"","Terrain: "&amp;BA1188&amp;". ","")</f>
        <v/>
      </c>
      <c r="BN1188" s="36" t="str">
        <f t="shared" si="198"/>
        <v/>
      </c>
      <c r="BO1188" t="str">
        <f t="shared" si="199"/>
        <v/>
      </c>
      <c r="BP1188" t="str">
        <f>IF(BD1188&lt;&gt;"","Permit: "&amp;BD1188,"")</f>
        <v/>
      </c>
      <c r="BQ1188" s="41" t="str">
        <f>IF(AA1188="Abundant","Estimated frequency within viewshed: Abundant (&gt;500).",IF(AA1188="Common","Estimated frequency within viewshed: Common (101-500).",IF(AA1188="Frequent","Estimated frequency within viewshed: Frequent (11-100).",IF(AA1188="Occasional","Estimated frequency within viewshed: Occasional (6-10).",IF(AA1188="Rare","Estimated frequency within viewshed: Rare (1-5).","")))))</f>
        <v/>
      </c>
      <c r="BR1188" s="41" t="str">
        <f>IF(B1188&lt;&gt;"",B1188&amp;". ","")</f>
        <v/>
      </c>
      <c r="BS1188" s="41" t="str">
        <f>IF(M1188="Same individual","Tissue sample collected.",IF(M1188="Same population","Tissue sample collected from another individual in the same population.",""))</f>
        <v/>
      </c>
      <c r="BT1188" s="41" t="str">
        <f>IF(R1188&lt;&gt;"","Seed sample collected from "&amp;R1188&amp;" plants within the same population.","")</f>
        <v/>
      </c>
      <c r="BU1188" s="41" t="str">
        <f>IF(AB1188&lt;&gt;"",AB1188&amp;". ","")</f>
        <v/>
      </c>
      <c r="BV1188" s="41" t="str">
        <f>IF(AE1188&lt;&gt;"","Landowner: "&amp;AE1188&amp;".","")</f>
        <v/>
      </c>
      <c r="BW1188" s="41" t="str">
        <f>IF(AF1188&lt;&gt;"","Element Occurrence ID: "&amp;AF1188&amp;".","")</f>
        <v/>
      </c>
      <c r="BX1188" s="41" t="str">
        <f t="shared" si="200"/>
        <v/>
      </c>
      <c r="BY1188" t="str">
        <f t="shared" si="201"/>
        <v/>
      </c>
      <c r="BZ1188" s="41" t="str">
        <f t="shared" si="202"/>
        <v/>
      </c>
      <c r="CA1188" t="str">
        <f t="shared" si="203"/>
        <v/>
      </c>
      <c r="CB1188" s="41" t="str">
        <f>IF(AU1188&lt;&gt;"","Area immediately surrounding specimen: "&amp;AU1188&amp;".","")</f>
        <v/>
      </c>
      <c r="CC1188" s="41" t="str">
        <f>IF(T1188&lt;&gt;"","Habit: "&amp;T1188&amp;".","")</f>
        <v/>
      </c>
      <c r="CD1188" s="41" t="str">
        <f>IF(U1188&lt;&gt;"","Life history habit: "&amp;U1188&amp;".","")</f>
        <v/>
      </c>
      <c r="CE1188" s="41" t="str">
        <f>IF(V1188&lt;&gt;"","Graminoid habit: "&amp;V1188&amp;".","")</f>
        <v/>
      </c>
      <c r="CF1188" s="41" t="str">
        <f>IF(W1188&lt;&gt;"","Flower color: "&amp;W1188&amp;".","")</f>
        <v/>
      </c>
      <c r="CG1188" s="41" t="str">
        <f>IF(X1188&lt;&gt;"","Height in centimeters: "&amp;X1188&amp;".","")</f>
        <v/>
      </c>
      <c r="CH1188" s="41" t="str">
        <f>IF(Y1188&lt;&gt;"",Y1188&amp;".","")</f>
        <v/>
      </c>
      <c r="CI1188" s="41" t="str">
        <f t="shared" si="204"/>
        <v/>
      </c>
      <c r="CJ1188" t="str">
        <f t="shared" si="205"/>
        <v/>
      </c>
      <c r="CK1188" s="41" t="str">
        <f>IF(T1188&lt;&gt;"","''habit'':"&amp;"''"&amp;T1188&amp;"'',","")</f>
        <v/>
      </c>
      <c r="CL1188" s="41" t="str">
        <f>IF(U1188&lt;&gt;"","''life cycle habit'':"&amp;"''"&amp;U1188&amp;"'',","")</f>
        <v/>
      </c>
      <c r="CM1188" s="41" t="str">
        <f>IF(V1188&lt;&gt;"","''graminoidHabit'':"&amp;"''"&amp;V1188&amp;"'',","")</f>
        <v/>
      </c>
      <c r="CN1188" s="41" t="str">
        <f>IF(W1188&lt;&gt;"","''flower color'':"&amp;"''"&amp;W1188&amp;"'',","")</f>
        <v/>
      </c>
      <c r="CO1188" s="41" t="str">
        <f>IF(X1188&lt;&gt;"","''heightInCentimeters'':"&amp;X1188&amp;",","")</f>
        <v/>
      </c>
      <c r="CP1188" s="41" t="str">
        <f>IF(Y1188&lt;&gt;"",Y1188,"")</f>
        <v/>
      </c>
      <c r="CQ1188" s="41" t="str">
        <f t="shared" si="206"/>
        <v/>
      </c>
      <c r="CR1188" s="42" t="str">
        <f t="shared" si="207"/>
        <v/>
      </c>
      <c r="CS1188" t="str">
        <f t="shared" si="208"/>
        <v/>
      </c>
      <c r="CT1188" t="str">
        <f>IF(L1188="Y","tissue","")</f>
        <v/>
      </c>
      <c r="CU1188" t="str">
        <f>IF(L1188="Y","in collection","")</f>
        <v/>
      </c>
      <c r="CV1188" t="str">
        <f>IF(L1188="Y","dessicated","")</f>
        <v/>
      </c>
    </row>
    <row r="1189" spans="1:100" ht="16.5" x14ac:dyDescent="0.3">
      <c r="A1189" s="7"/>
      <c r="B1189" s="19"/>
      <c r="C1189" s="19"/>
      <c r="D1189" s="19"/>
      <c r="E1189" s="19"/>
      <c r="F1189" s="19"/>
      <c r="G1189" s="10"/>
      <c r="H1189" s="14"/>
      <c r="I1189" s="19"/>
      <c r="J1189" s="19"/>
      <c r="K1189" s="10"/>
      <c r="L1189" s="19"/>
      <c r="M1189" s="19"/>
      <c r="N1189" s="19"/>
      <c r="O1189" s="19"/>
      <c r="P1189" s="19"/>
      <c r="Q1189" s="24"/>
      <c r="R1189" s="14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  <c r="AK1189" s="29"/>
      <c r="AL1189" s="29"/>
      <c r="AM1189" s="7"/>
      <c r="AN1189" s="7"/>
      <c r="AO1189" s="7"/>
      <c r="AP1189" s="19"/>
      <c r="AQ1189" s="19"/>
      <c r="AR1189" s="19"/>
      <c r="AS1189" s="14"/>
      <c r="AT1189" s="19"/>
      <c r="AU1189" s="19"/>
      <c r="AV1189" s="19"/>
      <c r="AW1189" s="14"/>
      <c r="AX1189" s="19"/>
      <c r="AY1189" s="19"/>
      <c r="AZ1189" s="19"/>
      <c r="BA1189" s="19"/>
      <c r="BB1189" s="19"/>
      <c r="BC1189" s="19"/>
      <c r="BD1189" s="19"/>
      <c r="BE1189" s="19"/>
      <c r="BF1189" s="14"/>
      <c r="BG1189" s="35" t="str">
        <f>IF(BB1189&lt;&gt;"","&lt;a href='https://www.inaturalist.org/observations/"&amp;BB1189&amp;" 'target='_blank' style='color: blue'&gt;iNaturalist Record: "&amp;BB1189&amp;"&lt;/a&gt; ","")</f>
        <v/>
      </c>
      <c r="BH1189" s="36" t="str">
        <f>IF(AT1189&lt;&gt;"",AT1189&amp;". ","")</f>
        <v/>
      </c>
      <c r="BI1189" s="36" t="str">
        <f>IF(AV1189&lt;&gt;"","Land use/disturbance history: "&amp;AV1189&amp;". ","")</f>
        <v/>
      </c>
      <c r="BJ1189" s="36" t="str">
        <f>IF(AW1189&lt;&gt;"","Slope in degrees: "&amp;AW1189&amp;". ","")</f>
        <v/>
      </c>
      <c r="BK1189" s="36" t="str">
        <f>IF(AX1189&lt;&gt;"","Slope aspect: "&amp;AX1189&amp;". ","")</f>
        <v/>
      </c>
      <c r="BL1189" s="36" t="str">
        <f>IF(AY1189&lt;&gt;"","Soil description: "&amp;AY1189&amp;". ","")</f>
        <v/>
      </c>
      <c r="BM1189" s="36" t="str">
        <f>IF(BA1189&lt;&gt;"","Terrain: "&amp;BA1189&amp;". ","")</f>
        <v/>
      </c>
      <c r="BN1189" s="36" t="str">
        <f t="shared" si="198"/>
        <v/>
      </c>
      <c r="BO1189" t="str">
        <f t="shared" si="199"/>
        <v/>
      </c>
      <c r="BP1189" t="str">
        <f>IF(BD1189&lt;&gt;"","Permit: "&amp;BD1189,"")</f>
        <v/>
      </c>
      <c r="BQ1189" s="41" t="str">
        <f>IF(AA1189="Abundant","Estimated frequency within viewshed: Abundant (&gt;500).",IF(AA1189="Common","Estimated frequency within viewshed: Common (101-500).",IF(AA1189="Frequent","Estimated frequency within viewshed: Frequent (11-100).",IF(AA1189="Occasional","Estimated frequency within viewshed: Occasional (6-10).",IF(AA1189="Rare","Estimated frequency within viewshed: Rare (1-5).","")))))</f>
        <v/>
      </c>
      <c r="BR1189" s="41" t="str">
        <f>IF(B1189&lt;&gt;"",B1189&amp;". ","")</f>
        <v/>
      </c>
      <c r="BS1189" s="41" t="str">
        <f>IF(M1189="Same individual","Tissue sample collected.",IF(M1189="Same population","Tissue sample collected from another individual in the same population.",""))</f>
        <v/>
      </c>
      <c r="BT1189" s="41" t="str">
        <f>IF(R1189&lt;&gt;"","Seed sample collected from "&amp;R1189&amp;" plants within the same population.","")</f>
        <v/>
      </c>
      <c r="BU1189" s="41" t="str">
        <f>IF(AB1189&lt;&gt;"",AB1189&amp;". ","")</f>
        <v/>
      </c>
      <c r="BV1189" s="41" t="str">
        <f>IF(AE1189&lt;&gt;"","Landowner: "&amp;AE1189&amp;".","")</f>
        <v/>
      </c>
      <c r="BW1189" s="41" t="str">
        <f>IF(AF1189&lt;&gt;"","Element Occurrence ID: "&amp;AF1189&amp;".","")</f>
        <v/>
      </c>
      <c r="BX1189" s="41" t="str">
        <f t="shared" si="200"/>
        <v/>
      </c>
      <c r="BY1189" t="str">
        <f t="shared" si="201"/>
        <v/>
      </c>
      <c r="BZ1189" s="41" t="str">
        <f t="shared" si="202"/>
        <v/>
      </c>
      <c r="CA1189" t="str">
        <f t="shared" si="203"/>
        <v/>
      </c>
      <c r="CB1189" s="41" t="str">
        <f>IF(AU1189&lt;&gt;"","Area immediately surrounding specimen: "&amp;AU1189&amp;".","")</f>
        <v/>
      </c>
      <c r="CC1189" s="41" t="str">
        <f>IF(T1189&lt;&gt;"","Habit: "&amp;T1189&amp;".","")</f>
        <v/>
      </c>
      <c r="CD1189" s="41" t="str">
        <f>IF(U1189&lt;&gt;"","Life history habit: "&amp;U1189&amp;".","")</f>
        <v/>
      </c>
      <c r="CE1189" s="41" t="str">
        <f>IF(V1189&lt;&gt;"","Graminoid habit: "&amp;V1189&amp;".","")</f>
        <v/>
      </c>
      <c r="CF1189" s="41" t="str">
        <f>IF(W1189&lt;&gt;"","Flower color: "&amp;W1189&amp;".","")</f>
        <v/>
      </c>
      <c r="CG1189" s="41" t="str">
        <f>IF(X1189&lt;&gt;"","Height in centimeters: "&amp;X1189&amp;".","")</f>
        <v/>
      </c>
      <c r="CH1189" s="41" t="str">
        <f>IF(Y1189&lt;&gt;"",Y1189&amp;".","")</f>
        <v/>
      </c>
      <c r="CI1189" s="41" t="str">
        <f t="shared" si="204"/>
        <v/>
      </c>
      <c r="CJ1189" t="str">
        <f t="shared" si="205"/>
        <v/>
      </c>
      <c r="CK1189" s="41" t="str">
        <f>IF(T1189&lt;&gt;"","''habit'':"&amp;"''"&amp;T1189&amp;"'',","")</f>
        <v/>
      </c>
      <c r="CL1189" s="41" t="str">
        <f>IF(U1189&lt;&gt;"","''life cycle habit'':"&amp;"''"&amp;U1189&amp;"'',","")</f>
        <v/>
      </c>
      <c r="CM1189" s="41" t="str">
        <f>IF(V1189&lt;&gt;"","''graminoidHabit'':"&amp;"''"&amp;V1189&amp;"'',","")</f>
        <v/>
      </c>
      <c r="CN1189" s="41" t="str">
        <f>IF(W1189&lt;&gt;"","''flower color'':"&amp;"''"&amp;W1189&amp;"'',","")</f>
        <v/>
      </c>
      <c r="CO1189" s="41" t="str">
        <f>IF(X1189&lt;&gt;"","''heightInCentimeters'':"&amp;X1189&amp;",","")</f>
        <v/>
      </c>
      <c r="CP1189" s="41" t="str">
        <f>IF(Y1189&lt;&gt;"",Y1189,"")</f>
        <v/>
      </c>
      <c r="CQ1189" s="41" t="str">
        <f t="shared" si="206"/>
        <v/>
      </c>
      <c r="CR1189" s="42" t="str">
        <f t="shared" si="207"/>
        <v/>
      </c>
      <c r="CS1189" t="str">
        <f t="shared" si="208"/>
        <v/>
      </c>
      <c r="CT1189" t="str">
        <f>IF(L1189="Y","tissue","")</f>
        <v/>
      </c>
      <c r="CU1189" t="str">
        <f>IF(L1189="Y","in collection","")</f>
        <v/>
      </c>
      <c r="CV1189" t="str">
        <f>IF(L1189="Y","dessicated","")</f>
        <v/>
      </c>
    </row>
    <row r="1190" spans="1:100" ht="16.5" x14ac:dyDescent="0.3">
      <c r="A1190" s="7"/>
      <c r="B1190" s="19"/>
      <c r="C1190" s="19"/>
      <c r="D1190" s="19"/>
      <c r="E1190" s="19"/>
      <c r="F1190" s="19"/>
      <c r="G1190" s="10"/>
      <c r="H1190" s="14"/>
      <c r="I1190" s="19"/>
      <c r="J1190" s="19"/>
      <c r="K1190" s="10"/>
      <c r="L1190" s="19"/>
      <c r="M1190" s="19"/>
      <c r="N1190" s="19"/>
      <c r="O1190" s="19"/>
      <c r="P1190" s="19"/>
      <c r="Q1190" s="24"/>
      <c r="R1190" s="14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  <c r="AK1190" s="29"/>
      <c r="AL1190" s="29"/>
      <c r="AM1190" s="7"/>
      <c r="AN1190" s="7"/>
      <c r="AO1190" s="7"/>
      <c r="AP1190" s="19"/>
      <c r="AQ1190" s="19"/>
      <c r="AR1190" s="19"/>
      <c r="AS1190" s="14"/>
      <c r="AT1190" s="19"/>
      <c r="AU1190" s="19"/>
      <c r="AV1190" s="19"/>
      <c r="AW1190" s="14"/>
      <c r="AX1190" s="19"/>
      <c r="AY1190" s="19"/>
      <c r="AZ1190" s="19"/>
      <c r="BA1190" s="19"/>
      <c r="BB1190" s="19"/>
      <c r="BC1190" s="19"/>
      <c r="BD1190" s="19"/>
      <c r="BE1190" s="19"/>
      <c r="BF1190" s="14"/>
      <c r="BG1190" s="35" t="str">
        <f>IF(BB1190&lt;&gt;"","&lt;a href='https://www.inaturalist.org/observations/"&amp;BB1190&amp;" 'target='_blank' style='color: blue'&gt;iNaturalist Record: "&amp;BB1190&amp;"&lt;/a&gt; ","")</f>
        <v/>
      </c>
      <c r="BH1190" s="36" t="str">
        <f>IF(AT1190&lt;&gt;"",AT1190&amp;". ","")</f>
        <v/>
      </c>
      <c r="BI1190" s="36" t="str">
        <f>IF(AV1190&lt;&gt;"","Land use/disturbance history: "&amp;AV1190&amp;". ","")</f>
        <v/>
      </c>
      <c r="BJ1190" s="36" t="str">
        <f>IF(AW1190&lt;&gt;"","Slope in degrees: "&amp;AW1190&amp;". ","")</f>
        <v/>
      </c>
      <c r="BK1190" s="36" t="str">
        <f>IF(AX1190&lt;&gt;"","Slope aspect: "&amp;AX1190&amp;". ","")</f>
        <v/>
      </c>
      <c r="BL1190" s="36" t="str">
        <f>IF(AY1190&lt;&gt;"","Soil description: "&amp;AY1190&amp;". ","")</f>
        <v/>
      </c>
      <c r="BM1190" s="36" t="str">
        <f>IF(BA1190&lt;&gt;"","Terrain: "&amp;BA1190&amp;". ","")</f>
        <v/>
      </c>
      <c r="BN1190" s="36" t="str">
        <f t="shared" si="198"/>
        <v/>
      </c>
      <c r="BO1190" t="str">
        <f t="shared" si="199"/>
        <v/>
      </c>
      <c r="BP1190" t="str">
        <f>IF(BD1190&lt;&gt;"","Permit: "&amp;BD1190,"")</f>
        <v/>
      </c>
      <c r="BQ1190" s="41" t="str">
        <f>IF(AA1190="Abundant","Estimated frequency within viewshed: Abundant (&gt;500).",IF(AA1190="Common","Estimated frequency within viewshed: Common (101-500).",IF(AA1190="Frequent","Estimated frequency within viewshed: Frequent (11-100).",IF(AA1190="Occasional","Estimated frequency within viewshed: Occasional (6-10).",IF(AA1190="Rare","Estimated frequency within viewshed: Rare (1-5).","")))))</f>
        <v/>
      </c>
      <c r="BR1190" s="41" t="str">
        <f>IF(B1190&lt;&gt;"",B1190&amp;". ","")</f>
        <v/>
      </c>
      <c r="BS1190" s="41" t="str">
        <f>IF(M1190="Same individual","Tissue sample collected.",IF(M1190="Same population","Tissue sample collected from another individual in the same population.",""))</f>
        <v/>
      </c>
      <c r="BT1190" s="41" t="str">
        <f>IF(R1190&lt;&gt;"","Seed sample collected from "&amp;R1190&amp;" plants within the same population.","")</f>
        <v/>
      </c>
      <c r="BU1190" s="41" t="str">
        <f>IF(AB1190&lt;&gt;"",AB1190&amp;". ","")</f>
        <v/>
      </c>
      <c r="BV1190" s="41" t="str">
        <f>IF(AE1190&lt;&gt;"","Landowner: "&amp;AE1190&amp;".","")</f>
        <v/>
      </c>
      <c r="BW1190" s="41" t="str">
        <f>IF(AF1190&lt;&gt;"","Element Occurrence ID: "&amp;AF1190&amp;".","")</f>
        <v/>
      </c>
      <c r="BX1190" s="41" t="str">
        <f t="shared" si="200"/>
        <v/>
      </c>
      <c r="BY1190" t="str">
        <f t="shared" si="201"/>
        <v/>
      </c>
      <c r="BZ1190" s="41" t="str">
        <f t="shared" si="202"/>
        <v/>
      </c>
      <c r="CA1190" t="str">
        <f t="shared" si="203"/>
        <v/>
      </c>
      <c r="CB1190" s="41" t="str">
        <f>IF(AU1190&lt;&gt;"","Area immediately surrounding specimen: "&amp;AU1190&amp;".","")</f>
        <v/>
      </c>
      <c r="CC1190" s="41" t="str">
        <f>IF(T1190&lt;&gt;"","Habit: "&amp;T1190&amp;".","")</f>
        <v/>
      </c>
      <c r="CD1190" s="41" t="str">
        <f>IF(U1190&lt;&gt;"","Life history habit: "&amp;U1190&amp;".","")</f>
        <v/>
      </c>
      <c r="CE1190" s="41" t="str">
        <f>IF(V1190&lt;&gt;"","Graminoid habit: "&amp;V1190&amp;".","")</f>
        <v/>
      </c>
      <c r="CF1190" s="41" t="str">
        <f>IF(W1190&lt;&gt;"","Flower color: "&amp;W1190&amp;".","")</f>
        <v/>
      </c>
      <c r="CG1190" s="41" t="str">
        <f>IF(X1190&lt;&gt;"","Height in centimeters: "&amp;X1190&amp;".","")</f>
        <v/>
      </c>
      <c r="CH1190" s="41" t="str">
        <f>IF(Y1190&lt;&gt;"",Y1190&amp;".","")</f>
        <v/>
      </c>
      <c r="CI1190" s="41" t="str">
        <f t="shared" si="204"/>
        <v/>
      </c>
      <c r="CJ1190" t="str">
        <f t="shared" si="205"/>
        <v/>
      </c>
      <c r="CK1190" s="41" t="str">
        <f>IF(T1190&lt;&gt;"","''habit'':"&amp;"''"&amp;T1190&amp;"'',","")</f>
        <v/>
      </c>
      <c r="CL1190" s="41" t="str">
        <f>IF(U1190&lt;&gt;"","''life cycle habit'':"&amp;"''"&amp;U1190&amp;"'',","")</f>
        <v/>
      </c>
      <c r="CM1190" s="41" t="str">
        <f>IF(V1190&lt;&gt;"","''graminoidHabit'':"&amp;"''"&amp;V1190&amp;"'',","")</f>
        <v/>
      </c>
      <c r="CN1190" s="41" t="str">
        <f>IF(W1190&lt;&gt;"","''flower color'':"&amp;"''"&amp;W1190&amp;"'',","")</f>
        <v/>
      </c>
      <c r="CO1190" s="41" t="str">
        <f>IF(X1190&lt;&gt;"","''heightInCentimeters'':"&amp;X1190&amp;",","")</f>
        <v/>
      </c>
      <c r="CP1190" s="41" t="str">
        <f>IF(Y1190&lt;&gt;"",Y1190,"")</f>
        <v/>
      </c>
      <c r="CQ1190" s="41" t="str">
        <f t="shared" si="206"/>
        <v/>
      </c>
      <c r="CR1190" s="42" t="str">
        <f t="shared" si="207"/>
        <v/>
      </c>
      <c r="CS1190" t="str">
        <f t="shared" si="208"/>
        <v/>
      </c>
      <c r="CT1190" t="str">
        <f>IF(L1190="Y","tissue","")</f>
        <v/>
      </c>
      <c r="CU1190" t="str">
        <f>IF(L1190="Y","in collection","")</f>
        <v/>
      </c>
      <c r="CV1190" t="str">
        <f>IF(L1190="Y","dessicated","")</f>
        <v/>
      </c>
    </row>
    <row r="1191" spans="1:100" ht="16.5" x14ac:dyDescent="0.3">
      <c r="A1191" s="7"/>
      <c r="B1191" s="19"/>
      <c r="C1191" s="19"/>
      <c r="D1191" s="19"/>
      <c r="E1191" s="19"/>
      <c r="F1191" s="19"/>
      <c r="G1191" s="10"/>
      <c r="H1191" s="14"/>
      <c r="I1191" s="19"/>
      <c r="J1191" s="19"/>
      <c r="K1191" s="10"/>
      <c r="L1191" s="19"/>
      <c r="M1191" s="19"/>
      <c r="N1191" s="19"/>
      <c r="O1191" s="19"/>
      <c r="P1191" s="19"/>
      <c r="Q1191" s="24"/>
      <c r="R1191" s="14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  <c r="AK1191" s="29"/>
      <c r="AL1191" s="29"/>
      <c r="AM1191" s="7"/>
      <c r="AN1191" s="7"/>
      <c r="AO1191" s="7"/>
      <c r="AP1191" s="19"/>
      <c r="AQ1191" s="19"/>
      <c r="AR1191" s="19"/>
      <c r="AS1191" s="14"/>
      <c r="AT1191" s="19"/>
      <c r="AU1191" s="19"/>
      <c r="AV1191" s="19"/>
      <c r="AW1191" s="14"/>
      <c r="AX1191" s="19"/>
      <c r="AY1191" s="19"/>
      <c r="AZ1191" s="19"/>
      <c r="BA1191" s="19"/>
      <c r="BB1191" s="19"/>
      <c r="BC1191" s="19"/>
      <c r="BD1191" s="19"/>
      <c r="BE1191" s="19"/>
      <c r="BF1191" s="14"/>
      <c r="BG1191" s="35" t="str">
        <f>IF(BB1191&lt;&gt;"","&lt;a href='https://www.inaturalist.org/observations/"&amp;BB1191&amp;" 'target='_blank' style='color: blue'&gt;iNaturalist Record: "&amp;BB1191&amp;"&lt;/a&gt; ","")</f>
        <v/>
      </c>
      <c r="BH1191" s="36" t="str">
        <f>IF(AT1191&lt;&gt;"",AT1191&amp;". ","")</f>
        <v/>
      </c>
      <c r="BI1191" s="36" t="str">
        <f>IF(AV1191&lt;&gt;"","Land use/disturbance history: "&amp;AV1191&amp;". ","")</f>
        <v/>
      </c>
      <c r="BJ1191" s="36" t="str">
        <f>IF(AW1191&lt;&gt;"","Slope in degrees: "&amp;AW1191&amp;". ","")</f>
        <v/>
      </c>
      <c r="BK1191" s="36" t="str">
        <f>IF(AX1191&lt;&gt;"","Slope aspect: "&amp;AX1191&amp;". ","")</f>
        <v/>
      </c>
      <c r="BL1191" s="36" t="str">
        <f>IF(AY1191&lt;&gt;"","Soil description: "&amp;AY1191&amp;". ","")</f>
        <v/>
      </c>
      <c r="BM1191" s="36" t="str">
        <f>IF(BA1191&lt;&gt;"","Terrain: "&amp;BA1191&amp;". ","")</f>
        <v/>
      </c>
      <c r="BN1191" s="36" t="str">
        <f t="shared" si="198"/>
        <v/>
      </c>
      <c r="BO1191" t="str">
        <f t="shared" si="199"/>
        <v/>
      </c>
      <c r="BP1191" t="str">
        <f>IF(BD1191&lt;&gt;"","Permit: "&amp;BD1191,"")</f>
        <v/>
      </c>
      <c r="BQ1191" s="41" t="str">
        <f>IF(AA1191="Abundant","Estimated frequency within viewshed: Abundant (&gt;500).",IF(AA1191="Common","Estimated frequency within viewshed: Common (101-500).",IF(AA1191="Frequent","Estimated frequency within viewshed: Frequent (11-100).",IF(AA1191="Occasional","Estimated frequency within viewshed: Occasional (6-10).",IF(AA1191="Rare","Estimated frequency within viewshed: Rare (1-5).","")))))</f>
        <v/>
      </c>
      <c r="BR1191" s="41" t="str">
        <f>IF(B1191&lt;&gt;"",B1191&amp;". ","")</f>
        <v/>
      </c>
      <c r="BS1191" s="41" t="str">
        <f>IF(M1191="Same individual","Tissue sample collected.",IF(M1191="Same population","Tissue sample collected from another individual in the same population.",""))</f>
        <v/>
      </c>
      <c r="BT1191" s="41" t="str">
        <f>IF(R1191&lt;&gt;"","Seed sample collected from "&amp;R1191&amp;" plants within the same population.","")</f>
        <v/>
      </c>
      <c r="BU1191" s="41" t="str">
        <f>IF(AB1191&lt;&gt;"",AB1191&amp;". ","")</f>
        <v/>
      </c>
      <c r="BV1191" s="41" t="str">
        <f>IF(AE1191&lt;&gt;"","Landowner: "&amp;AE1191&amp;".","")</f>
        <v/>
      </c>
      <c r="BW1191" s="41" t="str">
        <f>IF(AF1191&lt;&gt;"","Element Occurrence ID: "&amp;AF1191&amp;".","")</f>
        <v/>
      </c>
      <c r="BX1191" s="41" t="str">
        <f t="shared" si="200"/>
        <v/>
      </c>
      <c r="BY1191" t="str">
        <f t="shared" si="201"/>
        <v/>
      </c>
      <c r="BZ1191" s="41" t="str">
        <f t="shared" si="202"/>
        <v/>
      </c>
      <c r="CA1191" t="str">
        <f t="shared" si="203"/>
        <v/>
      </c>
      <c r="CB1191" s="41" t="str">
        <f>IF(AU1191&lt;&gt;"","Area immediately surrounding specimen: "&amp;AU1191&amp;".","")</f>
        <v/>
      </c>
      <c r="CC1191" s="41" t="str">
        <f>IF(T1191&lt;&gt;"","Habit: "&amp;T1191&amp;".","")</f>
        <v/>
      </c>
      <c r="CD1191" s="41" t="str">
        <f>IF(U1191&lt;&gt;"","Life history habit: "&amp;U1191&amp;".","")</f>
        <v/>
      </c>
      <c r="CE1191" s="41" t="str">
        <f>IF(V1191&lt;&gt;"","Graminoid habit: "&amp;V1191&amp;".","")</f>
        <v/>
      </c>
      <c r="CF1191" s="41" t="str">
        <f>IF(W1191&lt;&gt;"","Flower color: "&amp;W1191&amp;".","")</f>
        <v/>
      </c>
      <c r="CG1191" s="41" t="str">
        <f>IF(X1191&lt;&gt;"","Height in centimeters: "&amp;X1191&amp;".","")</f>
        <v/>
      </c>
      <c r="CH1191" s="41" t="str">
        <f>IF(Y1191&lt;&gt;"",Y1191&amp;".","")</f>
        <v/>
      </c>
      <c r="CI1191" s="41" t="str">
        <f t="shared" si="204"/>
        <v/>
      </c>
      <c r="CJ1191" t="str">
        <f t="shared" si="205"/>
        <v/>
      </c>
      <c r="CK1191" s="41" t="str">
        <f>IF(T1191&lt;&gt;"","''habit'':"&amp;"''"&amp;T1191&amp;"'',","")</f>
        <v/>
      </c>
      <c r="CL1191" s="41" t="str">
        <f>IF(U1191&lt;&gt;"","''life cycle habit'':"&amp;"''"&amp;U1191&amp;"'',","")</f>
        <v/>
      </c>
      <c r="CM1191" s="41" t="str">
        <f>IF(V1191&lt;&gt;"","''graminoidHabit'':"&amp;"''"&amp;V1191&amp;"'',","")</f>
        <v/>
      </c>
      <c r="CN1191" s="41" t="str">
        <f>IF(W1191&lt;&gt;"","''flower color'':"&amp;"''"&amp;W1191&amp;"'',","")</f>
        <v/>
      </c>
      <c r="CO1191" s="41" t="str">
        <f>IF(X1191&lt;&gt;"","''heightInCentimeters'':"&amp;X1191&amp;",","")</f>
        <v/>
      </c>
      <c r="CP1191" s="41" t="str">
        <f>IF(Y1191&lt;&gt;"",Y1191,"")</f>
        <v/>
      </c>
      <c r="CQ1191" s="41" t="str">
        <f t="shared" si="206"/>
        <v/>
      </c>
      <c r="CR1191" s="42" t="str">
        <f t="shared" si="207"/>
        <v/>
      </c>
      <c r="CS1191" t="str">
        <f t="shared" si="208"/>
        <v/>
      </c>
      <c r="CT1191" t="str">
        <f>IF(L1191="Y","tissue","")</f>
        <v/>
      </c>
      <c r="CU1191" t="str">
        <f>IF(L1191="Y","in collection","")</f>
        <v/>
      </c>
      <c r="CV1191" t="str">
        <f>IF(L1191="Y","dessicated","")</f>
        <v/>
      </c>
    </row>
    <row r="1192" spans="1:100" ht="16.5" x14ac:dyDescent="0.3">
      <c r="A1192" s="7"/>
      <c r="B1192" s="19"/>
      <c r="C1192" s="19"/>
      <c r="D1192" s="19"/>
      <c r="E1192" s="19"/>
      <c r="F1192" s="19"/>
      <c r="G1192" s="10"/>
      <c r="H1192" s="14"/>
      <c r="I1192" s="19"/>
      <c r="J1192" s="19"/>
      <c r="K1192" s="10"/>
      <c r="L1192" s="19"/>
      <c r="M1192" s="19"/>
      <c r="N1192" s="19"/>
      <c r="O1192" s="19"/>
      <c r="P1192" s="19"/>
      <c r="Q1192" s="24"/>
      <c r="R1192" s="14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  <c r="AK1192" s="29"/>
      <c r="AL1192" s="29"/>
      <c r="AM1192" s="7"/>
      <c r="AN1192" s="7"/>
      <c r="AO1192" s="7"/>
      <c r="AP1192" s="19"/>
      <c r="AQ1192" s="19"/>
      <c r="AR1192" s="19"/>
      <c r="AS1192" s="14"/>
      <c r="AT1192" s="19"/>
      <c r="AU1192" s="19"/>
      <c r="AV1192" s="19"/>
      <c r="AW1192" s="14"/>
      <c r="AX1192" s="19"/>
      <c r="AY1192" s="19"/>
      <c r="AZ1192" s="19"/>
      <c r="BA1192" s="19"/>
      <c r="BB1192" s="19"/>
      <c r="BC1192" s="19"/>
      <c r="BD1192" s="19"/>
      <c r="BE1192" s="19"/>
      <c r="BF1192" s="14"/>
      <c r="BG1192" s="35" t="str">
        <f>IF(BB1192&lt;&gt;"","&lt;a href='https://www.inaturalist.org/observations/"&amp;BB1192&amp;" 'target='_blank' style='color: blue'&gt;iNaturalist Record: "&amp;BB1192&amp;"&lt;/a&gt; ","")</f>
        <v/>
      </c>
      <c r="BH1192" s="36" t="str">
        <f>IF(AT1192&lt;&gt;"",AT1192&amp;". ","")</f>
        <v/>
      </c>
      <c r="BI1192" s="36" t="str">
        <f>IF(AV1192&lt;&gt;"","Land use/disturbance history: "&amp;AV1192&amp;". ","")</f>
        <v/>
      </c>
      <c r="BJ1192" s="36" t="str">
        <f>IF(AW1192&lt;&gt;"","Slope in degrees: "&amp;AW1192&amp;". ","")</f>
        <v/>
      </c>
      <c r="BK1192" s="36" t="str">
        <f>IF(AX1192&lt;&gt;"","Slope aspect: "&amp;AX1192&amp;". ","")</f>
        <v/>
      </c>
      <c r="BL1192" s="36" t="str">
        <f>IF(AY1192&lt;&gt;"","Soil description: "&amp;AY1192&amp;". ","")</f>
        <v/>
      </c>
      <c r="BM1192" s="36" t="str">
        <f>IF(BA1192&lt;&gt;"","Terrain: "&amp;BA1192&amp;". ","")</f>
        <v/>
      </c>
      <c r="BN1192" s="36" t="str">
        <f t="shared" si="198"/>
        <v/>
      </c>
      <c r="BO1192" t="str">
        <f t="shared" si="199"/>
        <v/>
      </c>
      <c r="BP1192" t="str">
        <f>IF(BD1192&lt;&gt;"","Permit: "&amp;BD1192,"")</f>
        <v/>
      </c>
      <c r="BQ1192" s="41" t="str">
        <f>IF(AA1192="Abundant","Estimated frequency within viewshed: Abundant (&gt;500).",IF(AA1192="Common","Estimated frequency within viewshed: Common (101-500).",IF(AA1192="Frequent","Estimated frequency within viewshed: Frequent (11-100).",IF(AA1192="Occasional","Estimated frequency within viewshed: Occasional (6-10).",IF(AA1192="Rare","Estimated frequency within viewshed: Rare (1-5).","")))))</f>
        <v/>
      </c>
      <c r="BR1192" s="41" t="str">
        <f>IF(B1192&lt;&gt;"",B1192&amp;". ","")</f>
        <v/>
      </c>
      <c r="BS1192" s="41" t="str">
        <f>IF(M1192="Same individual","Tissue sample collected.",IF(M1192="Same population","Tissue sample collected from another individual in the same population.",""))</f>
        <v/>
      </c>
      <c r="BT1192" s="41" t="str">
        <f>IF(R1192&lt;&gt;"","Seed sample collected from "&amp;R1192&amp;" plants within the same population.","")</f>
        <v/>
      </c>
      <c r="BU1192" s="41" t="str">
        <f>IF(AB1192&lt;&gt;"",AB1192&amp;". ","")</f>
        <v/>
      </c>
      <c r="BV1192" s="41" t="str">
        <f>IF(AE1192&lt;&gt;"","Landowner: "&amp;AE1192&amp;".","")</f>
        <v/>
      </c>
      <c r="BW1192" s="41" t="str">
        <f>IF(AF1192&lt;&gt;"","Element Occurrence ID: "&amp;AF1192&amp;".","")</f>
        <v/>
      </c>
      <c r="BX1192" s="41" t="str">
        <f t="shared" si="200"/>
        <v/>
      </c>
      <c r="BY1192" t="str">
        <f t="shared" si="201"/>
        <v/>
      </c>
      <c r="BZ1192" s="41" t="str">
        <f t="shared" si="202"/>
        <v/>
      </c>
      <c r="CA1192" t="str">
        <f t="shared" si="203"/>
        <v/>
      </c>
      <c r="CB1192" s="41" t="str">
        <f>IF(AU1192&lt;&gt;"","Area immediately surrounding specimen: "&amp;AU1192&amp;".","")</f>
        <v/>
      </c>
      <c r="CC1192" s="41" t="str">
        <f>IF(T1192&lt;&gt;"","Habit: "&amp;T1192&amp;".","")</f>
        <v/>
      </c>
      <c r="CD1192" s="41" t="str">
        <f>IF(U1192&lt;&gt;"","Life history habit: "&amp;U1192&amp;".","")</f>
        <v/>
      </c>
      <c r="CE1192" s="41" t="str">
        <f>IF(V1192&lt;&gt;"","Graminoid habit: "&amp;V1192&amp;".","")</f>
        <v/>
      </c>
      <c r="CF1192" s="41" t="str">
        <f>IF(W1192&lt;&gt;"","Flower color: "&amp;W1192&amp;".","")</f>
        <v/>
      </c>
      <c r="CG1192" s="41" t="str">
        <f>IF(X1192&lt;&gt;"","Height in centimeters: "&amp;X1192&amp;".","")</f>
        <v/>
      </c>
      <c r="CH1192" s="41" t="str">
        <f>IF(Y1192&lt;&gt;"",Y1192&amp;".","")</f>
        <v/>
      </c>
      <c r="CI1192" s="41" t="str">
        <f t="shared" si="204"/>
        <v/>
      </c>
      <c r="CJ1192" t="str">
        <f t="shared" si="205"/>
        <v/>
      </c>
      <c r="CK1192" s="41" t="str">
        <f>IF(T1192&lt;&gt;"","''habit'':"&amp;"''"&amp;T1192&amp;"'',","")</f>
        <v/>
      </c>
      <c r="CL1192" s="41" t="str">
        <f>IF(U1192&lt;&gt;"","''life cycle habit'':"&amp;"''"&amp;U1192&amp;"'',","")</f>
        <v/>
      </c>
      <c r="CM1192" s="41" t="str">
        <f>IF(V1192&lt;&gt;"","''graminoidHabit'':"&amp;"''"&amp;V1192&amp;"'',","")</f>
        <v/>
      </c>
      <c r="CN1192" s="41" t="str">
        <f>IF(W1192&lt;&gt;"","''flower color'':"&amp;"''"&amp;W1192&amp;"'',","")</f>
        <v/>
      </c>
      <c r="CO1192" s="41" t="str">
        <f>IF(X1192&lt;&gt;"","''heightInCentimeters'':"&amp;X1192&amp;",","")</f>
        <v/>
      </c>
      <c r="CP1192" s="41" t="str">
        <f>IF(Y1192&lt;&gt;"",Y1192,"")</f>
        <v/>
      </c>
      <c r="CQ1192" s="41" t="str">
        <f t="shared" si="206"/>
        <v/>
      </c>
      <c r="CR1192" s="42" t="str">
        <f t="shared" si="207"/>
        <v/>
      </c>
      <c r="CS1192" t="str">
        <f t="shared" si="208"/>
        <v/>
      </c>
      <c r="CT1192" t="str">
        <f>IF(L1192="Y","tissue","")</f>
        <v/>
      </c>
      <c r="CU1192" t="str">
        <f>IF(L1192="Y","in collection","")</f>
        <v/>
      </c>
      <c r="CV1192" t="str">
        <f>IF(L1192="Y","dessicated","")</f>
        <v/>
      </c>
    </row>
    <row r="1193" spans="1:100" ht="16.5" x14ac:dyDescent="0.3">
      <c r="A1193" s="7"/>
      <c r="B1193" s="19"/>
      <c r="C1193" s="19"/>
      <c r="D1193" s="19"/>
      <c r="E1193" s="19"/>
      <c r="F1193" s="19"/>
      <c r="G1193" s="10"/>
      <c r="H1193" s="14"/>
      <c r="I1193" s="19"/>
      <c r="J1193" s="19"/>
      <c r="K1193" s="10"/>
      <c r="L1193" s="19"/>
      <c r="M1193" s="19"/>
      <c r="N1193" s="19"/>
      <c r="O1193" s="19"/>
      <c r="P1193" s="19"/>
      <c r="Q1193" s="24"/>
      <c r="R1193" s="14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  <c r="AK1193" s="29"/>
      <c r="AL1193" s="29"/>
      <c r="AM1193" s="7"/>
      <c r="AN1193" s="7"/>
      <c r="AO1193" s="7"/>
      <c r="AP1193" s="19"/>
      <c r="AQ1193" s="19"/>
      <c r="AR1193" s="19"/>
      <c r="AS1193" s="14"/>
      <c r="AT1193" s="19"/>
      <c r="AU1193" s="19"/>
      <c r="AV1193" s="19"/>
      <c r="AW1193" s="14"/>
      <c r="AX1193" s="19"/>
      <c r="AY1193" s="19"/>
      <c r="AZ1193" s="19"/>
      <c r="BA1193" s="19"/>
      <c r="BB1193" s="19"/>
      <c r="BC1193" s="19"/>
      <c r="BD1193" s="19"/>
      <c r="BE1193" s="19"/>
      <c r="BF1193" s="14"/>
      <c r="BG1193" s="35" t="str">
        <f>IF(BB1193&lt;&gt;"","&lt;a href='https://www.inaturalist.org/observations/"&amp;BB1193&amp;" 'target='_blank' style='color: blue'&gt;iNaturalist Record: "&amp;BB1193&amp;"&lt;/a&gt; ","")</f>
        <v/>
      </c>
      <c r="BH1193" s="36" t="str">
        <f>IF(AT1193&lt;&gt;"",AT1193&amp;". ","")</f>
        <v/>
      </c>
      <c r="BI1193" s="36" t="str">
        <f>IF(AV1193&lt;&gt;"","Land use/disturbance history: "&amp;AV1193&amp;". ","")</f>
        <v/>
      </c>
      <c r="BJ1193" s="36" t="str">
        <f>IF(AW1193&lt;&gt;"","Slope in degrees: "&amp;AW1193&amp;". ","")</f>
        <v/>
      </c>
      <c r="BK1193" s="36" t="str">
        <f>IF(AX1193&lt;&gt;"","Slope aspect: "&amp;AX1193&amp;". ","")</f>
        <v/>
      </c>
      <c r="BL1193" s="36" t="str">
        <f>IF(AY1193&lt;&gt;"","Soil description: "&amp;AY1193&amp;". ","")</f>
        <v/>
      </c>
      <c r="BM1193" s="36" t="str">
        <f>IF(BA1193&lt;&gt;"","Terrain: "&amp;BA1193&amp;". ","")</f>
        <v/>
      </c>
      <c r="BN1193" s="36" t="str">
        <f t="shared" si="198"/>
        <v/>
      </c>
      <c r="BO1193" t="str">
        <f t="shared" si="199"/>
        <v/>
      </c>
      <c r="BP1193" t="str">
        <f>IF(BD1193&lt;&gt;"","Permit: "&amp;BD1193,"")</f>
        <v/>
      </c>
      <c r="BQ1193" s="41" t="str">
        <f>IF(AA1193="Abundant","Estimated frequency within viewshed: Abundant (&gt;500).",IF(AA1193="Common","Estimated frequency within viewshed: Common (101-500).",IF(AA1193="Frequent","Estimated frequency within viewshed: Frequent (11-100).",IF(AA1193="Occasional","Estimated frequency within viewshed: Occasional (6-10).",IF(AA1193="Rare","Estimated frequency within viewshed: Rare (1-5).","")))))</f>
        <v/>
      </c>
      <c r="BR1193" s="41" t="str">
        <f>IF(B1193&lt;&gt;"",B1193&amp;". ","")</f>
        <v/>
      </c>
      <c r="BS1193" s="41" t="str">
        <f>IF(M1193="Same individual","Tissue sample collected.",IF(M1193="Same population","Tissue sample collected from another individual in the same population.",""))</f>
        <v/>
      </c>
      <c r="BT1193" s="41" t="str">
        <f>IF(R1193&lt;&gt;"","Seed sample collected from "&amp;R1193&amp;" plants within the same population.","")</f>
        <v/>
      </c>
      <c r="BU1193" s="41" t="str">
        <f>IF(AB1193&lt;&gt;"",AB1193&amp;". ","")</f>
        <v/>
      </c>
      <c r="BV1193" s="41" t="str">
        <f>IF(AE1193&lt;&gt;"","Landowner: "&amp;AE1193&amp;".","")</f>
        <v/>
      </c>
      <c r="BW1193" s="41" t="str">
        <f>IF(AF1193&lt;&gt;"","Element Occurrence ID: "&amp;AF1193&amp;".","")</f>
        <v/>
      </c>
      <c r="BX1193" s="41" t="str">
        <f t="shared" si="200"/>
        <v/>
      </c>
      <c r="BY1193" t="str">
        <f t="shared" si="201"/>
        <v/>
      </c>
      <c r="BZ1193" s="41" t="str">
        <f t="shared" si="202"/>
        <v/>
      </c>
      <c r="CA1193" t="str">
        <f t="shared" si="203"/>
        <v/>
      </c>
      <c r="CB1193" s="41" t="str">
        <f>IF(AU1193&lt;&gt;"","Area immediately surrounding specimen: "&amp;AU1193&amp;".","")</f>
        <v/>
      </c>
      <c r="CC1193" s="41" t="str">
        <f>IF(T1193&lt;&gt;"","Habit: "&amp;T1193&amp;".","")</f>
        <v/>
      </c>
      <c r="CD1193" s="41" t="str">
        <f>IF(U1193&lt;&gt;"","Life history habit: "&amp;U1193&amp;".","")</f>
        <v/>
      </c>
      <c r="CE1193" s="41" t="str">
        <f>IF(V1193&lt;&gt;"","Graminoid habit: "&amp;V1193&amp;".","")</f>
        <v/>
      </c>
      <c r="CF1193" s="41" t="str">
        <f>IF(W1193&lt;&gt;"","Flower color: "&amp;W1193&amp;".","")</f>
        <v/>
      </c>
      <c r="CG1193" s="41" t="str">
        <f>IF(X1193&lt;&gt;"","Height in centimeters: "&amp;X1193&amp;".","")</f>
        <v/>
      </c>
      <c r="CH1193" s="41" t="str">
        <f>IF(Y1193&lt;&gt;"",Y1193&amp;".","")</f>
        <v/>
      </c>
      <c r="CI1193" s="41" t="str">
        <f t="shared" si="204"/>
        <v/>
      </c>
      <c r="CJ1193" t="str">
        <f t="shared" si="205"/>
        <v/>
      </c>
      <c r="CK1193" s="41" t="str">
        <f>IF(T1193&lt;&gt;"","''habit'':"&amp;"''"&amp;T1193&amp;"'',","")</f>
        <v/>
      </c>
      <c r="CL1193" s="41" t="str">
        <f>IF(U1193&lt;&gt;"","''life cycle habit'':"&amp;"''"&amp;U1193&amp;"'',","")</f>
        <v/>
      </c>
      <c r="CM1193" s="41" t="str">
        <f>IF(V1193&lt;&gt;"","''graminoidHabit'':"&amp;"''"&amp;V1193&amp;"'',","")</f>
        <v/>
      </c>
      <c r="CN1193" s="41" t="str">
        <f>IF(W1193&lt;&gt;"","''flower color'':"&amp;"''"&amp;W1193&amp;"'',","")</f>
        <v/>
      </c>
      <c r="CO1193" s="41" t="str">
        <f>IF(X1193&lt;&gt;"","''heightInCentimeters'':"&amp;X1193&amp;",","")</f>
        <v/>
      </c>
      <c r="CP1193" s="41" t="str">
        <f>IF(Y1193&lt;&gt;"",Y1193,"")</f>
        <v/>
      </c>
      <c r="CQ1193" s="41" t="str">
        <f t="shared" si="206"/>
        <v/>
      </c>
      <c r="CR1193" s="42" t="str">
        <f t="shared" si="207"/>
        <v/>
      </c>
      <c r="CS1193" t="str">
        <f t="shared" si="208"/>
        <v/>
      </c>
      <c r="CT1193" t="str">
        <f>IF(L1193="Y","tissue","")</f>
        <v/>
      </c>
      <c r="CU1193" t="str">
        <f>IF(L1193="Y","in collection","")</f>
        <v/>
      </c>
      <c r="CV1193" t="str">
        <f>IF(L1193="Y","dessicated","")</f>
        <v/>
      </c>
    </row>
    <row r="1194" spans="1:100" ht="16.5" x14ac:dyDescent="0.3">
      <c r="A1194" s="7"/>
      <c r="B1194" s="19"/>
      <c r="C1194" s="19"/>
      <c r="D1194" s="19"/>
      <c r="E1194" s="19"/>
      <c r="F1194" s="19"/>
      <c r="G1194" s="10"/>
      <c r="H1194" s="14"/>
      <c r="I1194" s="19"/>
      <c r="J1194" s="19"/>
      <c r="K1194" s="10"/>
      <c r="L1194" s="19"/>
      <c r="M1194" s="19"/>
      <c r="N1194" s="19"/>
      <c r="O1194" s="19"/>
      <c r="P1194" s="19"/>
      <c r="Q1194" s="24"/>
      <c r="R1194" s="14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  <c r="AK1194" s="29"/>
      <c r="AL1194" s="29"/>
      <c r="AM1194" s="7"/>
      <c r="AN1194" s="7"/>
      <c r="AO1194" s="7"/>
      <c r="AP1194" s="19"/>
      <c r="AQ1194" s="19"/>
      <c r="AR1194" s="19"/>
      <c r="AS1194" s="14"/>
      <c r="AT1194" s="19"/>
      <c r="AU1194" s="19"/>
      <c r="AV1194" s="19"/>
      <c r="AW1194" s="14"/>
      <c r="AX1194" s="19"/>
      <c r="AY1194" s="19"/>
      <c r="AZ1194" s="19"/>
      <c r="BA1194" s="19"/>
      <c r="BB1194" s="19"/>
      <c r="BC1194" s="19"/>
      <c r="BD1194" s="19"/>
      <c r="BE1194" s="19"/>
      <c r="BF1194" s="14"/>
      <c r="BG1194" s="35" t="str">
        <f>IF(BB1194&lt;&gt;"","&lt;a href='https://www.inaturalist.org/observations/"&amp;BB1194&amp;" 'target='_blank' style='color: blue'&gt;iNaturalist Record: "&amp;BB1194&amp;"&lt;/a&gt; ","")</f>
        <v/>
      </c>
      <c r="BH1194" s="36" t="str">
        <f>IF(AT1194&lt;&gt;"",AT1194&amp;". ","")</f>
        <v/>
      </c>
      <c r="BI1194" s="36" t="str">
        <f>IF(AV1194&lt;&gt;"","Land use/disturbance history: "&amp;AV1194&amp;". ","")</f>
        <v/>
      </c>
      <c r="BJ1194" s="36" t="str">
        <f>IF(AW1194&lt;&gt;"","Slope in degrees: "&amp;AW1194&amp;". ","")</f>
        <v/>
      </c>
      <c r="BK1194" s="36" t="str">
        <f>IF(AX1194&lt;&gt;"","Slope aspect: "&amp;AX1194&amp;". ","")</f>
        <v/>
      </c>
      <c r="BL1194" s="36" t="str">
        <f>IF(AY1194&lt;&gt;"","Soil description: "&amp;AY1194&amp;". ","")</f>
        <v/>
      </c>
      <c r="BM1194" s="36" t="str">
        <f>IF(BA1194&lt;&gt;"","Terrain: "&amp;BA1194&amp;". ","")</f>
        <v/>
      </c>
      <c r="BN1194" s="36" t="str">
        <f t="shared" si="198"/>
        <v/>
      </c>
      <c r="BO1194" t="str">
        <f t="shared" si="199"/>
        <v/>
      </c>
      <c r="BP1194" t="str">
        <f>IF(BD1194&lt;&gt;"","Permit: "&amp;BD1194,"")</f>
        <v/>
      </c>
      <c r="BQ1194" s="41" t="str">
        <f>IF(AA1194="Abundant","Estimated frequency within viewshed: Abundant (&gt;500).",IF(AA1194="Common","Estimated frequency within viewshed: Common (101-500).",IF(AA1194="Frequent","Estimated frequency within viewshed: Frequent (11-100).",IF(AA1194="Occasional","Estimated frequency within viewshed: Occasional (6-10).",IF(AA1194="Rare","Estimated frequency within viewshed: Rare (1-5).","")))))</f>
        <v/>
      </c>
      <c r="BR1194" s="41" t="str">
        <f>IF(B1194&lt;&gt;"",B1194&amp;". ","")</f>
        <v/>
      </c>
      <c r="BS1194" s="41" t="str">
        <f>IF(M1194="Same individual","Tissue sample collected.",IF(M1194="Same population","Tissue sample collected from another individual in the same population.",""))</f>
        <v/>
      </c>
      <c r="BT1194" s="41" t="str">
        <f>IF(R1194&lt;&gt;"","Seed sample collected from "&amp;R1194&amp;" plants within the same population.","")</f>
        <v/>
      </c>
      <c r="BU1194" s="41" t="str">
        <f>IF(AB1194&lt;&gt;"",AB1194&amp;". ","")</f>
        <v/>
      </c>
      <c r="BV1194" s="41" t="str">
        <f>IF(AE1194&lt;&gt;"","Landowner: "&amp;AE1194&amp;".","")</f>
        <v/>
      </c>
      <c r="BW1194" s="41" t="str">
        <f>IF(AF1194&lt;&gt;"","Element Occurrence ID: "&amp;AF1194&amp;".","")</f>
        <v/>
      </c>
      <c r="BX1194" s="41" t="str">
        <f t="shared" si="200"/>
        <v/>
      </c>
      <c r="BY1194" t="str">
        <f t="shared" si="201"/>
        <v/>
      </c>
      <c r="BZ1194" s="41" t="str">
        <f t="shared" si="202"/>
        <v/>
      </c>
      <c r="CA1194" t="str">
        <f t="shared" si="203"/>
        <v/>
      </c>
      <c r="CB1194" s="41" t="str">
        <f>IF(AU1194&lt;&gt;"","Area immediately surrounding specimen: "&amp;AU1194&amp;".","")</f>
        <v/>
      </c>
      <c r="CC1194" s="41" t="str">
        <f>IF(T1194&lt;&gt;"","Habit: "&amp;T1194&amp;".","")</f>
        <v/>
      </c>
      <c r="CD1194" s="41" t="str">
        <f>IF(U1194&lt;&gt;"","Life history habit: "&amp;U1194&amp;".","")</f>
        <v/>
      </c>
      <c r="CE1194" s="41" t="str">
        <f>IF(V1194&lt;&gt;"","Graminoid habit: "&amp;V1194&amp;".","")</f>
        <v/>
      </c>
      <c r="CF1194" s="41" t="str">
        <f>IF(W1194&lt;&gt;"","Flower color: "&amp;W1194&amp;".","")</f>
        <v/>
      </c>
      <c r="CG1194" s="41" t="str">
        <f>IF(X1194&lt;&gt;"","Height in centimeters: "&amp;X1194&amp;".","")</f>
        <v/>
      </c>
      <c r="CH1194" s="41" t="str">
        <f>IF(Y1194&lt;&gt;"",Y1194&amp;".","")</f>
        <v/>
      </c>
      <c r="CI1194" s="41" t="str">
        <f t="shared" si="204"/>
        <v/>
      </c>
      <c r="CJ1194" t="str">
        <f t="shared" si="205"/>
        <v/>
      </c>
      <c r="CK1194" s="41" t="str">
        <f>IF(T1194&lt;&gt;"","''habit'':"&amp;"''"&amp;T1194&amp;"'',","")</f>
        <v/>
      </c>
      <c r="CL1194" s="41" t="str">
        <f>IF(U1194&lt;&gt;"","''life cycle habit'':"&amp;"''"&amp;U1194&amp;"'',","")</f>
        <v/>
      </c>
      <c r="CM1194" s="41" t="str">
        <f>IF(V1194&lt;&gt;"","''graminoidHabit'':"&amp;"''"&amp;V1194&amp;"'',","")</f>
        <v/>
      </c>
      <c r="CN1194" s="41" t="str">
        <f>IF(W1194&lt;&gt;"","''flower color'':"&amp;"''"&amp;W1194&amp;"'',","")</f>
        <v/>
      </c>
      <c r="CO1194" s="41" t="str">
        <f>IF(X1194&lt;&gt;"","''heightInCentimeters'':"&amp;X1194&amp;",","")</f>
        <v/>
      </c>
      <c r="CP1194" s="41" t="str">
        <f>IF(Y1194&lt;&gt;"",Y1194,"")</f>
        <v/>
      </c>
      <c r="CQ1194" s="41" t="str">
        <f t="shared" si="206"/>
        <v/>
      </c>
      <c r="CR1194" s="42" t="str">
        <f t="shared" si="207"/>
        <v/>
      </c>
      <c r="CS1194" t="str">
        <f t="shared" si="208"/>
        <v/>
      </c>
      <c r="CT1194" t="str">
        <f>IF(L1194="Y","tissue","")</f>
        <v/>
      </c>
      <c r="CU1194" t="str">
        <f>IF(L1194="Y","in collection","")</f>
        <v/>
      </c>
      <c r="CV1194" t="str">
        <f>IF(L1194="Y","dessicated","")</f>
        <v/>
      </c>
    </row>
    <row r="1195" spans="1:100" ht="16.5" x14ac:dyDescent="0.3">
      <c r="A1195" s="7"/>
      <c r="B1195" s="19"/>
      <c r="C1195" s="19"/>
      <c r="D1195" s="19"/>
      <c r="E1195" s="19"/>
      <c r="F1195" s="19"/>
      <c r="G1195" s="10"/>
      <c r="H1195" s="14"/>
      <c r="I1195" s="19"/>
      <c r="J1195" s="19"/>
      <c r="K1195" s="10"/>
      <c r="L1195" s="19"/>
      <c r="M1195" s="19"/>
      <c r="N1195" s="19"/>
      <c r="O1195" s="19"/>
      <c r="P1195" s="19"/>
      <c r="Q1195" s="24"/>
      <c r="R1195" s="14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  <c r="AK1195" s="29"/>
      <c r="AL1195" s="29"/>
      <c r="AM1195" s="7"/>
      <c r="AN1195" s="7"/>
      <c r="AO1195" s="7"/>
      <c r="AP1195" s="19"/>
      <c r="AQ1195" s="19"/>
      <c r="AR1195" s="19"/>
      <c r="AS1195" s="14"/>
      <c r="AT1195" s="19"/>
      <c r="AU1195" s="19"/>
      <c r="AV1195" s="19"/>
      <c r="AW1195" s="14"/>
      <c r="AX1195" s="19"/>
      <c r="AY1195" s="19"/>
      <c r="AZ1195" s="19"/>
      <c r="BA1195" s="19"/>
      <c r="BB1195" s="19"/>
      <c r="BC1195" s="19"/>
      <c r="BD1195" s="19"/>
      <c r="BE1195" s="19"/>
      <c r="BF1195" s="14"/>
      <c r="BG1195" s="35" t="str">
        <f>IF(BB1195&lt;&gt;"","&lt;a href='https://www.inaturalist.org/observations/"&amp;BB1195&amp;" 'target='_blank' style='color: blue'&gt;iNaturalist Record: "&amp;BB1195&amp;"&lt;/a&gt; ","")</f>
        <v/>
      </c>
      <c r="BH1195" s="36" t="str">
        <f>IF(AT1195&lt;&gt;"",AT1195&amp;". ","")</f>
        <v/>
      </c>
      <c r="BI1195" s="36" t="str">
        <f>IF(AV1195&lt;&gt;"","Land use/disturbance history: "&amp;AV1195&amp;". ","")</f>
        <v/>
      </c>
      <c r="BJ1195" s="36" t="str">
        <f>IF(AW1195&lt;&gt;"","Slope in degrees: "&amp;AW1195&amp;". ","")</f>
        <v/>
      </c>
      <c r="BK1195" s="36" t="str">
        <f>IF(AX1195&lt;&gt;"","Slope aspect: "&amp;AX1195&amp;". ","")</f>
        <v/>
      </c>
      <c r="BL1195" s="36" t="str">
        <f>IF(AY1195&lt;&gt;"","Soil description: "&amp;AY1195&amp;". ","")</f>
        <v/>
      </c>
      <c r="BM1195" s="36" t="str">
        <f>IF(BA1195&lt;&gt;"","Terrain: "&amp;BA1195&amp;". ","")</f>
        <v/>
      </c>
      <c r="BN1195" s="36" t="str">
        <f t="shared" si="198"/>
        <v/>
      </c>
      <c r="BO1195" t="str">
        <f t="shared" si="199"/>
        <v/>
      </c>
      <c r="BP1195" t="str">
        <f>IF(BD1195&lt;&gt;"","Permit: "&amp;BD1195,"")</f>
        <v/>
      </c>
      <c r="BQ1195" s="41" t="str">
        <f>IF(AA1195="Abundant","Estimated frequency within viewshed: Abundant (&gt;500).",IF(AA1195="Common","Estimated frequency within viewshed: Common (101-500).",IF(AA1195="Frequent","Estimated frequency within viewshed: Frequent (11-100).",IF(AA1195="Occasional","Estimated frequency within viewshed: Occasional (6-10).",IF(AA1195="Rare","Estimated frequency within viewshed: Rare (1-5).","")))))</f>
        <v/>
      </c>
      <c r="BR1195" s="41" t="str">
        <f>IF(B1195&lt;&gt;"",B1195&amp;". ","")</f>
        <v/>
      </c>
      <c r="BS1195" s="41" t="str">
        <f>IF(M1195="Same individual","Tissue sample collected.",IF(M1195="Same population","Tissue sample collected from another individual in the same population.",""))</f>
        <v/>
      </c>
      <c r="BT1195" s="41" t="str">
        <f>IF(R1195&lt;&gt;"","Seed sample collected from "&amp;R1195&amp;" plants within the same population.","")</f>
        <v/>
      </c>
      <c r="BU1195" s="41" t="str">
        <f>IF(AB1195&lt;&gt;"",AB1195&amp;". ","")</f>
        <v/>
      </c>
      <c r="BV1195" s="41" t="str">
        <f>IF(AE1195&lt;&gt;"","Landowner: "&amp;AE1195&amp;".","")</f>
        <v/>
      </c>
      <c r="BW1195" s="41" t="str">
        <f>IF(AF1195&lt;&gt;"","Element Occurrence ID: "&amp;AF1195&amp;".","")</f>
        <v/>
      </c>
      <c r="BX1195" s="41" t="str">
        <f t="shared" si="200"/>
        <v/>
      </c>
      <c r="BY1195" t="str">
        <f t="shared" si="201"/>
        <v/>
      </c>
      <c r="BZ1195" s="41" t="str">
        <f t="shared" si="202"/>
        <v/>
      </c>
      <c r="CA1195" t="str">
        <f t="shared" si="203"/>
        <v/>
      </c>
      <c r="CB1195" s="41" t="str">
        <f>IF(AU1195&lt;&gt;"","Area immediately surrounding specimen: "&amp;AU1195&amp;".","")</f>
        <v/>
      </c>
      <c r="CC1195" s="41" t="str">
        <f>IF(T1195&lt;&gt;"","Habit: "&amp;T1195&amp;".","")</f>
        <v/>
      </c>
      <c r="CD1195" s="41" t="str">
        <f>IF(U1195&lt;&gt;"","Life history habit: "&amp;U1195&amp;".","")</f>
        <v/>
      </c>
      <c r="CE1195" s="41" t="str">
        <f>IF(V1195&lt;&gt;"","Graminoid habit: "&amp;V1195&amp;".","")</f>
        <v/>
      </c>
      <c r="CF1195" s="41" t="str">
        <f>IF(W1195&lt;&gt;"","Flower color: "&amp;W1195&amp;".","")</f>
        <v/>
      </c>
      <c r="CG1195" s="41" t="str">
        <f>IF(X1195&lt;&gt;"","Height in centimeters: "&amp;X1195&amp;".","")</f>
        <v/>
      </c>
      <c r="CH1195" s="41" t="str">
        <f>IF(Y1195&lt;&gt;"",Y1195&amp;".","")</f>
        <v/>
      </c>
      <c r="CI1195" s="41" t="str">
        <f t="shared" si="204"/>
        <v/>
      </c>
      <c r="CJ1195" t="str">
        <f t="shared" si="205"/>
        <v/>
      </c>
      <c r="CK1195" s="41" t="str">
        <f>IF(T1195&lt;&gt;"","''habit'':"&amp;"''"&amp;T1195&amp;"'',","")</f>
        <v/>
      </c>
      <c r="CL1195" s="41" t="str">
        <f>IF(U1195&lt;&gt;"","''life cycle habit'':"&amp;"''"&amp;U1195&amp;"'',","")</f>
        <v/>
      </c>
      <c r="CM1195" s="41" t="str">
        <f>IF(V1195&lt;&gt;"","''graminoidHabit'':"&amp;"''"&amp;V1195&amp;"'',","")</f>
        <v/>
      </c>
      <c r="CN1195" s="41" t="str">
        <f>IF(W1195&lt;&gt;"","''flower color'':"&amp;"''"&amp;W1195&amp;"'',","")</f>
        <v/>
      </c>
      <c r="CO1195" s="41" t="str">
        <f>IF(X1195&lt;&gt;"","''heightInCentimeters'':"&amp;X1195&amp;",","")</f>
        <v/>
      </c>
      <c r="CP1195" s="41" t="str">
        <f>IF(Y1195&lt;&gt;"",Y1195,"")</f>
        <v/>
      </c>
      <c r="CQ1195" s="41" t="str">
        <f t="shared" si="206"/>
        <v/>
      </c>
      <c r="CR1195" s="42" t="str">
        <f t="shared" si="207"/>
        <v/>
      </c>
      <c r="CS1195" t="str">
        <f t="shared" si="208"/>
        <v/>
      </c>
      <c r="CT1195" t="str">
        <f>IF(L1195="Y","tissue","")</f>
        <v/>
      </c>
      <c r="CU1195" t="str">
        <f>IF(L1195="Y","in collection","")</f>
        <v/>
      </c>
      <c r="CV1195" t="str">
        <f>IF(L1195="Y","dessicated","")</f>
        <v/>
      </c>
    </row>
    <row r="1196" spans="1:100" ht="16.5" x14ac:dyDescent="0.3">
      <c r="A1196" s="7"/>
      <c r="B1196" s="19"/>
      <c r="C1196" s="19"/>
      <c r="D1196" s="19"/>
      <c r="E1196" s="19"/>
      <c r="F1196" s="19"/>
      <c r="G1196" s="10"/>
      <c r="H1196" s="14"/>
      <c r="I1196" s="19"/>
      <c r="J1196" s="19"/>
      <c r="K1196" s="10"/>
      <c r="L1196" s="19"/>
      <c r="M1196" s="19"/>
      <c r="N1196" s="19"/>
      <c r="O1196" s="19"/>
      <c r="P1196" s="19"/>
      <c r="Q1196" s="24"/>
      <c r="R1196" s="14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  <c r="AK1196" s="29"/>
      <c r="AL1196" s="29"/>
      <c r="AM1196" s="7"/>
      <c r="AN1196" s="7"/>
      <c r="AO1196" s="7"/>
      <c r="AP1196" s="19"/>
      <c r="AQ1196" s="19"/>
      <c r="AR1196" s="19"/>
      <c r="AS1196" s="14"/>
      <c r="AT1196" s="19"/>
      <c r="AU1196" s="19"/>
      <c r="AV1196" s="19"/>
      <c r="AW1196" s="14"/>
      <c r="AX1196" s="19"/>
      <c r="AY1196" s="19"/>
      <c r="AZ1196" s="19"/>
      <c r="BA1196" s="19"/>
      <c r="BB1196" s="19"/>
      <c r="BC1196" s="19"/>
      <c r="BD1196" s="19"/>
      <c r="BE1196" s="19"/>
      <c r="BF1196" s="14"/>
      <c r="BG1196" s="35" t="str">
        <f>IF(BB1196&lt;&gt;"","&lt;a href='https://www.inaturalist.org/observations/"&amp;BB1196&amp;" 'target='_blank' style='color: blue'&gt;iNaturalist Record: "&amp;BB1196&amp;"&lt;/a&gt; ","")</f>
        <v/>
      </c>
      <c r="BH1196" s="36" t="str">
        <f>IF(AT1196&lt;&gt;"",AT1196&amp;". ","")</f>
        <v/>
      </c>
      <c r="BI1196" s="36" t="str">
        <f>IF(AV1196&lt;&gt;"","Land use/disturbance history: "&amp;AV1196&amp;". ","")</f>
        <v/>
      </c>
      <c r="BJ1196" s="36" t="str">
        <f>IF(AW1196&lt;&gt;"","Slope in degrees: "&amp;AW1196&amp;". ","")</f>
        <v/>
      </c>
      <c r="BK1196" s="36" t="str">
        <f>IF(AX1196&lt;&gt;"","Slope aspect: "&amp;AX1196&amp;". ","")</f>
        <v/>
      </c>
      <c r="BL1196" s="36" t="str">
        <f>IF(AY1196&lt;&gt;"","Soil description: "&amp;AY1196&amp;". ","")</f>
        <v/>
      </c>
      <c r="BM1196" s="36" t="str">
        <f>IF(BA1196&lt;&gt;"","Terrain: "&amp;BA1196&amp;". ","")</f>
        <v/>
      </c>
      <c r="BN1196" s="36" t="str">
        <f t="shared" si="198"/>
        <v/>
      </c>
      <c r="BO1196" t="str">
        <f t="shared" si="199"/>
        <v/>
      </c>
      <c r="BP1196" t="str">
        <f>IF(BD1196&lt;&gt;"","Permit: "&amp;BD1196,"")</f>
        <v/>
      </c>
      <c r="BQ1196" s="41" t="str">
        <f>IF(AA1196="Abundant","Estimated frequency within viewshed: Abundant (&gt;500).",IF(AA1196="Common","Estimated frequency within viewshed: Common (101-500).",IF(AA1196="Frequent","Estimated frequency within viewshed: Frequent (11-100).",IF(AA1196="Occasional","Estimated frequency within viewshed: Occasional (6-10).",IF(AA1196="Rare","Estimated frequency within viewshed: Rare (1-5).","")))))</f>
        <v/>
      </c>
      <c r="BR1196" s="41" t="str">
        <f>IF(B1196&lt;&gt;"",B1196&amp;". ","")</f>
        <v/>
      </c>
      <c r="BS1196" s="41" t="str">
        <f>IF(M1196="Same individual","Tissue sample collected.",IF(M1196="Same population","Tissue sample collected from another individual in the same population.",""))</f>
        <v/>
      </c>
      <c r="BT1196" s="41" t="str">
        <f>IF(R1196&lt;&gt;"","Seed sample collected from "&amp;R1196&amp;" plants within the same population.","")</f>
        <v/>
      </c>
      <c r="BU1196" s="41" t="str">
        <f>IF(AB1196&lt;&gt;"",AB1196&amp;". ","")</f>
        <v/>
      </c>
      <c r="BV1196" s="41" t="str">
        <f>IF(AE1196&lt;&gt;"","Landowner: "&amp;AE1196&amp;".","")</f>
        <v/>
      </c>
      <c r="BW1196" s="41" t="str">
        <f>IF(AF1196&lt;&gt;"","Element Occurrence ID: "&amp;AF1196&amp;".","")</f>
        <v/>
      </c>
      <c r="BX1196" s="41" t="str">
        <f t="shared" si="200"/>
        <v/>
      </c>
      <c r="BY1196" t="str">
        <f t="shared" si="201"/>
        <v/>
      </c>
      <c r="BZ1196" s="41" t="str">
        <f t="shared" si="202"/>
        <v/>
      </c>
      <c r="CA1196" t="str">
        <f t="shared" si="203"/>
        <v/>
      </c>
      <c r="CB1196" s="41" t="str">
        <f>IF(AU1196&lt;&gt;"","Area immediately surrounding specimen: "&amp;AU1196&amp;".","")</f>
        <v/>
      </c>
      <c r="CC1196" s="41" t="str">
        <f>IF(T1196&lt;&gt;"","Habit: "&amp;T1196&amp;".","")</f>
        <v/>
      </c>
      <c r="CD1196" s="41" t="str">
        <f>IF(U1196&lt;&gt;"","Life history habit: "&amp;U1196&amp;".","")</f>
        <v/>
      </c>
      <c r="CE1196" s="41" t="str">
        <f>IF(V1196&lt;&gt;"","Graminoid habit: "&amp;V1196&amp;".","")</f>
        <v/>
      </c>
      <c r="CF1196" s="41" t="str">
        <f>IF(W1196&lt;&gt;"","Flower color: "&amp;W1196&amp;".","")</f>
        <v/>
      </c>
      <c r="CG1196" s="41" t="str">
        <f>IF(X1196&lt;&gt;"","Height in centimeters: "&amp;X1196&amp;".","")</f>
        <v/>
      </c>
      <c r="CH1196" s="41" t="str">
        <f>IF(Y1196&lt;&gt;"",Y1196&amp;".","")</f>
        <v/>
      </c>
      <c r="CI1196" s="41" t="str">
        <f t="shared" si="204"/>
        <v/>
      </c>
      <c r="CJ1196" t="str">
        <f t="shared" si="205"/>
        <v/>
      </c>
      <c r="CK1196" s="41" t="str">
        <f>IF(T1196&lt;&gt;"","''habit'':"&amp;"''"&amp;T1196&amp;"'',","")</f>
        <v/>
      </c>
      <c r="CL1196" s="41" t="str">
        <f>IF(U1196&lt;&gt;"","''life cycle habit'':"&amp;"''"&amp;U1196&amp;"'',","")</f>
        <v/>
      </c>
      <c r="CM1196" s="41" t="str">
        <f>IF(V1196&lt;&gt;"","''graminoidHabit'':"&amp;"''"&amp;V1196&amp;"'',","")</f>
        <v/>
      </c>
      <c r="CN1196" s="41" t="str">
        <f>IF(W1196&lt;&gt;"","''flower color'':"&amp;"''"&amp;W1196&amp;"'',","")</f>
        <v/>
      </c>
      <c r="CO1196" s="41" t="str">
        <f>IF(X1196&lt;&gt;"","''heightInCentimeters'':"&amp;X1196&amp;",","")</f>
        <v/>
      </c>
      <c r="CP1196" s="41" t="str">
        <f>IF(Y1196&lt;&gt;"",Y1196,"")</f>
        <v/>
      </c>
      <c r="CQ1196" s="41" t="str">
        <f t="shared" si="206"/>
        <v/>
      </c>
      <c r="CR1196" s="42" t="str">
        <f t="shared" si="207"/>
        <v/>
      </c>
      <c r="CS1196" t="str">
        <f t="shared" si="208"/>
        <v/>
      </c>
      <c r="CT1196" t="str">
        <f>IF(L1196="Y","tissue","")</f>
        <v/>
      </c>
      <c r="CU1196" t="str">
        <f>IF(L1196="Y","in collection","")</f>
        <v/>
      </c>
      <c r="CV1196" t="str">
        <f>IF(L1196="Y","dessicated","")</f>
        <v/>
      </c>
    </row>
    <row r="1197" spans="1:100" ht="16.5" x14ac:dyDescent="0.3">
      <c r="A1197" s="7"/>
      <c r="B1197" s="19"/>
      <c r="C1197" s="19"/>
      <c r="D1197" s="19"/>
      <c r="E1197" s="19"/>
      <c r="F1197" s="19"/>
      <c r="G1197" s="10"/>
      <c r="H1197" s="14"/>
      <c r="I1197" s="19"/>
      <c r="J1197" s="19"/>
      <c r="K1197" s="10"/>
      <c r="L1197" s="19"/>
      <c r="M1197" s="19"/>
      <c r="N1197" s="19"/>
      <c r="O1197" s="19"/>
      <c r="P1197" s="19"/>
      <c r="Q1197" s="24"/>
      <c r="R1197" s="14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19"/>
      <c r="AH1197" s="19"/>
      <c r="AI1197" s="19"/>
      <c r="AJ1197" s="19"/>
      <c r="AK1197" s="29"/>
      <c r="AL1197" s="29"/>
      <c r="AM1197" s="7"/>
      <c r="AN1197" s="7"/>
      <c r="AO1197" s="7"/>
      <c r="AP1197" s="19"/>
      <c r="AQ1197" s="19"/>
      <c r="AR1197" s="19"/>
      <c r="AS1197" s="14"/>
      <c r="AT1197" s="19"/>
      <c r="AU1197" s="19"/>
      <c r="AV1197" s="19"/>
      <c r="AW1197" s="14"/>
      <c r="AX1197" s="19"/>
      <c r="AY1197" s="19"/>
      <c r="AZ1197" s="19"/>
      <c r="BA1197" s="19"/>
      <c r="BB1197" s="19"/>
      <c r="BC1197" s="19"/>
      <c r="BD1197" s="19"/>
      <c r="BE1197" s="19"/>
      <c r="BF1197" s="14"/>
      <c r="BG1197" s="35" t="str">
        <f>IF(BB1197&lt;&gt;"","&lt;a href='https://www.inaturalist.org/observations/"&amp;BB1197&amp;" 'target='_blank' style='color: blue'&gt;iNaturalist Record: "&amp;BB1197&amp;"&lt;/a&gt; ","")</f>
        <v/>
      </c>
      <c r="BH1197" s="36" t="str">
        <f>IF(AT1197&lt;&gt;"",AT1197&amp;". ","")</f>
        <v/>
      </c>
      <c r="BI1197" s="36" t="str">
        <f>IF(AV1197&lt;&gt;"","Land use/disturbance history: "&amp;AV1197&amp;". ","")</f>
        <v/>
      </c>
      <c r="BJ1197" s="36" t="str">
        <f>IF(AW1197&lt;&gt;"","Slope in degrees: "&amp;AW1197&amp;". ","")</f>
        <v/>
      </c>
      <c r="BK1197" s="36" t="str">
        <f>IF(AX1197&lt;&gt;"","Slope aspect: "&amp;AX1197&amp;". ","")</f>
        <v/>
      </c>
      <c r="BL1197" s="36" t="str">
        <f>IF(AY1197&lt;&gt;"","Soil description: "&amp;AY1197&amp;". ","")</f>
        <v/>
      </c>
      <c r="BM1197" s="36" t="str">
        <f>IF(BA1197&lt;&gt;"","Terrain: "&amp;BA1197&amp;". ","")</f>
        <v/>
      </c>
      <c r="BN1197" s="36" t="str">
        <f t="shared" si="198"/>
        <v/>
      </c>
      <c r="BO1197" t="str">
        <f t="shared" si="199"/>
        <v/>
      </c>
      <c r="BP1197" t="str">
        <f>IF(BD1197&lt;&gt;"","Permit: "&amp;BD1197,"")</f>
        <v/>
      </c>
      <c r="BQ1197" s="41" t="str">
        <f>IF(AA1197="Abundant","Estimated frequency within viewshed: Abundant (&gt;500).",IF(AA1197="Common","Estimated frequency within viewshed: Common (101-500).",IF(AA1197="Frequent","Estimated frequency within viewshed: Frequent (11-100).",IF(AA1197="Occasional","Estimated frequency within viewshed: Occasional (6-10).",IF(AA1197="Rare","Estimated frequency within viewshed: Rare (1-5).","")))))</f>
        <v/>
      </c>
      <c r="BR1197" s="41" t="str">
        <f>IF(B1197&lt;&gt;"",B1197&amp;". ","")</f>
        <v/>
      </c>
      <c r="BS1197" s="41" t="str">
        <f>IF(M1197="Same individual","Tissue sample collected.",IF(M1197="Same population","Tissue sample collected from another individual in the same population.",""))</f>
        <v/>
      </c>
      <c r="BT1197" s="41" t="str">
        <f>IF(R1197&lt;&gt;"","Seed sample collected from "&amp;R1197&amp;" plants within the same population.","")</f>
        <v/>
      </c>
      <c r="BU1197" s="41" t="str">
        <f>IF(AB1197&lt;&gt;"",AB1197&amp;". ","")</f>
        <v/>
      </c>
      <c r="BV1197" s="41" t="str">
        <f>IF(AE1197&lt;&gt;"","Landowner: "&amp;AE1197&amp;".","")</f>
        <v/>
      </c>
      <c r="BW1197" s="41" t="str">
        <f>IF(AF1197&lt;&gt;"","Element Occurrence ID: "&amp;AF1197&amp;".","")</f>
        <v/>
      </c>
      <c r="BX1197" s="41" t="str">
        <f t="shared" si="200"/>
        <v/>
      </c>
      <c r="BY1197" t="str">
        <f t="shared" si="201"/>
        <v/>
      </c>
      <c r="BZ1197" s="41" t="str">
        <f t="shared" si="202"/>
        <v/>
      </c>
      <c r="CA1197" t="str">
        <f t="shared" si="203"/>
        <v/>
      </c>
      <c r="CB1197" s="41" t="str">
        <f>IF(AU1197&lt;&gt;"","Area immediately surrounding specimen: "&amp;AU1197&amp;".","")</f>
        <v/>
      </c>
      <c r="CC1197" s="41" t="str">
        <f>IF(T1197&lt;&gt;"","Habit: "&amp;T1197&amp;".","")</f>
        <v/>
      </c>
      <c r="CD1197" s="41" t="str">
        <f>IF(U1197&lt;&gt;"","Life history habit: "&amp;U1197&amp;".","")</f>
        <v/>
      </c>
      <c r="CE1197" s="41" t="str">
        <f>IF(V1197&lt;&gt;"","Graminoid habit: "&amp;V1197&amp;".","")</f>
        <v/>
      </c>
      <c r="CF1197" s="41" t="str">
        <f>IF(W1197&lt;&gt;"","Flower color: "&amp;W1197&amp;".","")</f>
        <v/>
      </c>
      <c r="CG1197" s="41" t="str">
        <f>IF(X1197&lt;&gt;"","Height in centimeters: "&amp;X1197&amp;".","")</f>
        <v/>
      </c>
      <c r="CH1197" s="41" t="str">
        <f>IF(Y1197&lt;&gt;"",Y1197&amp;".","")</f>
        <v/>
      </c>
      <c r="CI1197" s="41" t="str">
        <f t="shared" si="204"/>
        <v/>
      </c>
      <c r="CJ1197" t="str">
        <f t="shared" si="205"/>
        <v/>
      </c>
      <c r="CK1197" s="41" t="str">
        <f>IF(T1197&lt;&gt;"","''habit'':"&amp;"''"&amp;T1197&amp;"'',","")</f>
        <v/>
      </c>
      <c r="CL1197" s="41" t="str">
        <f>IF(U1197&lt;&gt;"","''life cycle habit'':"&amp;"''"&amp;U1197&amp;"'',","")</f>
        <v/>
      </c>
      <c r="CM1197" s="41" t="str">
        <f>IF(V1197&lt;&gt;"","''graminoidHabit'':"&amp;"''"&amp;V1197&amp;"'',","")</f>
        <v/>
      </c>
      <c r="CN1197" s="41" t="str">
        <f>IF(W1197&lt;&gt;"","''flower color'':"&amp;"''"&amp;W1197&amp;"'',","")</f>
        <v/>
      </c>
      <c r="CO1197" s="41" t="str">
        <f>IF(X1197&lt;&gt;"","''heightInCentimeters'':"&amp;X1197&amp;",","")</f>
        <v/>
      </c>
      <c r="CP1197" s="41" t="str">
        <f>IF(Y1197&lt;&gt;"",Y1197,"")</f>
        <v/>
      </c>
      <c r="CQ1197" s="41" t="str">
        <f t="shared" si="206"/>
        <v/>
      </c>
      <c r="CR1197" s="42" t="str">
        <f t="shared" si="207"/>
        <v/>
      </c>
      <c r="CS1197" t="str">
        <f t="shared" si="208"/>
        <v/>
      </c>
      <c r="CT1197" t="str">
        <f>IF(L1197="Y","tissue","")</f>
        <v/>
      </c>
      <c r="CU1197" t="str">
        <f>IF(L1197="Y","in collection","")</f>
        <v/>
      </c>
      <c r="CV1197" t="str">
        <f>IF(L1197="Y","dessicated","")</f>
        <v/>
      </c>
    </row>
    <row r="1198" spans="1:100" ht="16.5" x14ac:dyDescent="0.3">
      <c r="A1198" s="7"/>
      <c r="B1198" s="19"/>
      <c r="C1198" s="19"/>
      <c r="D1198" s="19"/>
      <c r="E1198" s="19"/>
      <c r="F1198" s="19"/>
      <c r="G1198" s="10"/>
      <c r="H1198" s="14"/>
      <c r="I1198" s="19"/>
      <c r="J1198" s="19"/>
      <c r="K1198" s="10"/>
      <c r="L1198" s="19"/>
      <c r="M1198" s="19"/>
      <c r="N1198" s="19"/>
      <c r="O1198" s="19"/>
      <c r="P1198" s="19"/>
      <c r="Q1198" s="24"/>
      <c r="R1198" s="14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19"/>
      <c r="AH1198" s="19"/>
      <c r="AI1198" s="19"/>
      <c r="AJ1198" s="19"/>
      <c r="AK1198" s="29"/>
      <c r="AL1198" s="29"/>
      <c r="AM1198" s="7"/>
      <c r="AN1198" s="7"/>
      <c r="AO1198" s="7"/>
      <c r="AP1198" s="19"/>
      <c r="AQ1198" s="19"/>
      <c r="AR1198" s="19"/>
      <c r="AS1198" s="14"/>
      <c r="AT1198" s="19"/>
      <c r="AU1198" s="19"/>
      <c r="AV1198" s="19"/>
      <c r="AW1198" s="14"/>
      <c r="AX1198" s="19"/>
      <c r="AY1198" s="19"/>
      <c r="AZ1198" s="19"/>
      <c r="BA1198" s="19"/>
      <c r="BB1198" s="19"/>
      <c r="BC1198" s="19"/>
      <c r="BD1198" s="19"/>
      <c r="BE1198" s="19"/>
      <c r="BF1198" s="14"/>
      <c r="BG1198" s="35" t="str">
        <f>IF(BB1198&lt;&gt;"","&lt;a href='https://www.inaturalist.org/observations/"&amp;BB1198&amp;" 'target='_blank' style='color: blue'&gt;iNaturalist Record: "&amp;BB1198&amp;"&lt;/a&gt; ","")</f>
        <v/>
      </c>
      <c r="BH1198" s="36" t="str">
        <f>IF(AT1198&lt;&gt;"",AT1198&amp;". ","")</f>
        <v/>
      </c>
      <c r="BI1198" s="36" t="str">
        <f>IF(AV1198&lt;&gt;"","Land use/disturbance history: "&amp;AV1198&amp;". ","")</f>
        <v/>
      </c>
      <c r="BJ1198" s="36" t="str">
        <f>IF(AW1198&lt;&gt;"","Slope in degrees: "&amp;AW1198&amp;". ","")</f>
        <v/>
      </c>
      <c r="BK1198" s="36" t="str">
        <f>IF(AX1198&lt;&gt;"","Slope aspect: "&amp;AX1198&amp;". ","")</f>
        <v/>
      </c>
      <c r="BL1198" s="36" t="str">
        <f>IF(AY1198&lt;&gt;"","Soil description: "&amp;AY1198&amp;". ","")</f>
        <v/>
      </c>
      <c r="BM1198" s="36" t="str">
        <f>IF(BA1198&lt;&gt;"","Terrain: "&amp;BA1198&amp;". ","")</f>
        <v/>
      </c>
      <c r="BN1198" s="36" t="str">
        <f t="shared" si="198"/>
        <v/>
      </c>
      <c r="BO1198" t="str">
        <f t="shared" si="199"/>
        <v/>
      </c>
      <c r="BP1198" t="str">
        <f>IF(BD1198&lt;&gt;"","Permit: "&amp;BD1198,"")</f>
        <v/>
      </c>
      <c r="BQ1198" s="41" t="str">
        <f>IF(AA1198="Abundant","Estimated frequency within viewshed: Abundant (&gt;500).",IF(AA1198="Common","Estimated frequency within viewshed: Common (101-500).",IF(AA1198="Frequent","Estimated frequency within viewshed: Frequent (11-100).",IF(AA1198="Occasional","Estimated frequency within viewshed: Occasional (6-10).",IF(AA1198="Rare","Estimated frequency within viewshed: Rare (1-5).","")))))</f>
        <v/>
      </c>
      <c r="BR1198" s="41" t="str">
        <f>IF(B1198&lt;&gt;"",B1198&amp;". ","")</f>
        <v/>
      </c>
      <c r="BS1198" s="41" t="str">
        <f>IF(M1198="Same individual","Tissue sample collected.",IF(M1198="Same population","Tissue sample collected from another individual in the same population.",""))</f>
        <v/>
      </c>
      <c r="BT1198" s="41" t="str">
        <f>IF(R1198&lt;&gt;"","Seed sample collected from "&amp;R1198&amp;" plants within the same population.","")</f>
        <v/>
      </c>
      <c r="BU1198" s="41" t="str">
        <f>IF(AB1198&lt;&gt;"",AB1198&amp;". ","")</f>
        <v/>
      </c>
      <c r="BV1198" s="41" t="str">
        <f>IF(AE1198&lt;&gt;"","Landowner: "&amp;AE1198&amp;".","")</f>
        <v/>
      </c>
      <c r="BW1198" s="41" t="str">
        <f>IF(AF1198&lt;&gt;"","Element Occurrence ID: "&amp;AF1198&amp;".","")</f>
        <v/>
      </c>
      <c r="BX1198" s="41" t="str">
        <f t="shared" si="200"/>
        <v/>
      </c>
      <c r="BY1198" t="str">
        <f t="shared" si="201"/>
        <v/>
      </c>
      <c r="BZ1198" s="41" t="str">
        <f t="shared" si="202"/>
        <v/>
      </c>
      <c r="CA1198" t="str">
        <f t="shared" si="203"/>
        <v/>
      </c>
      <c r="CB1198" s="41" t="str">
        <f>IF(AU1198&lt;&gt;"","Area immediately surrounding specimen: "&amp;AU1198&amp;".","")</f>
        <v/>
      </c>
      <c r="CC1198" s="41" t="str">
        <f>IF(T1198&lt;&gt;"","Habit: "&amp;T1198&amp;".","")</f>
        <v/>
      </c>
      <c r="CD1198" s="41" t="str">
        <f>IF(U1198&lt;&gt;"","Life history habit: "&amp;U1198&amp;".","")</f>
        <v/>
      </c>
      <c r="CE1198" s="41" t="str">
        <f>IF(V1198&lt;&gt;"","Graminoid habit: "&amp;V1198&amp;".","")</f>
        <v/>
      </c>
      <c r="CF1198" s="41" t="str">
        <f>IF(W1198&lt;&gt;"","Flower color: "&amp;W1198&amp;".","")</f>
        <v/>
      </c>
      <c r="CG1198" s="41" t="str">
        <f>IF(X1198&lt;&gt;"","Height in centimeters: "&amp;X1198&amp;".","")</f>
        <v/>
      </c>
      <c r="CH1198" s="41" t="str">
        <f>IF(Y1198&lt;&gt;"",Y1198&amp;".","")</f>
        <v/>
      </c>
      <c r="CI1198" s="41" t="str">
        <f t="shared" si="204"/>
        <v/>
      </c>
      <c r="CJ1198" t="str">
        <f t="shared" si="205"/>
        <v/>
      </c>
      <c r="CK1198" s="41" t="str">
        <f>IF(T1198&lt;&gt;"","''habit'':"&amp;"''"&amp;T1198&amp;"'',","")</f>
        <v/>
      </c>
      <c r="CL1198" s="41" t="str">
        <f>IF(U1198&lt;&gt;"","''life cycle habit'':"&amp;"''"&amp;U1198&amp;"'',","")</f>
        <v/>
      </c>
      <c r="CM1198" s="41" t="str">
        <f>IF(V1198&lt;&gt;"","''graminoidHabit'':"&amp;"''"&amp;V1198&amp;"'',","")</f>
        <v/>
      </c>
      <c r="CN1198" s="41" t="str">
        <f>IF(W1198&lt;&gt;"","''flower color'':"&amp;"''"&amp;W1198&amp;"'',","")</f>
        <v/>
      </c>
      <c r="CO1198" s="41" t="str">
        <f>IF(X1198&lt;&gt;"","''heightInCentimeters'':"&amp;X1198&amp;",","")</f>
        <v/>
      </c>
      <c r="CP1198" s="41" t="str">
        <f>IF(Y1198&lt;&gt;"",Y1198,"")</f>
        <v/>
      </c>
      <c r="CQ1198" s="41" t="str">
        <f t="shared" si="206"/>
        <v/>
      </c>
      <c r="CR1198" s="42" t="str">
        <f t="shared" si="207"/>
        <v/>
      </c>
      <c r="CS1198" t="str">
        <f t="shared" si="208"/>
        <v/>
      </c>
      <c r="CT1198" t="str">
        <f>IF(L1198="Y","tissue","")</f>
        <v/>
      </c>
      <c r="CU1198" t="str">
        <f>IF(L1198="Y","in collection","")</f>
        <v/>
      </c>
      <c r="CV1198" t="str">
        <f>IF(L1198="Y","dessicated","")</f>
        <v/>
      </c>
    </row>
    <row r="1199" spans="1:100" ht="16.5" x14ac:dyDescent="0.3">
      <c r="A1199" s="7"/>
      <c r="B1199" s="19"/>
      <c r="C1199" s="19"/>
      <c r="D1199" s="19"/>
      <c r="E1199" s="19"/>
      <c r="F1199" s="19"/>
      <c r="G1199" s="10"/>
      <c r="H1199" s="14"/>
      <c r="I1199" s="19"/>
      <c r="J1199" s="19"/>
      <c r="K1199" s="10"/>
      <c r="L1199" s="19"/>
      <c r="M1199" s="19"/>
      <c r="N1199" s="19"/>
      <c r="O1199" s="19"/>
      <c r="P1199" s="19"/>
      <c r="Q1199" s="24"/>
      <c r="R1199" s="14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19"/>
      <c r="AH1199" s="19"/>
      <c r="AI1199" s="19"/>
      <c r="AJ1199" s="19"/>
      <c r="AK1199" s="29"/>
      <c r="AL1199" s="29"/>
      <c r="AM1199" s="7"/>
      <c r="AN1199" s="7"/>
      <c r="AO1199" s="7"/>
      <c r="AP1199" s="19"/>
      <c r="AQ1199" s="19"/>
      <c r="AR1199" s="19"/>
      <c r="AS1199" s="14"/>
      <c r="AT1199" s="19"/>
      <c r="AU1199" s="19"/>
      <c r="AV1199" s="19"/>
      <c r="AW1199" s="14"/>
      <c r="AX1199" s="19"/>
      <c r="AY1199" s="19"/>
      <c r="AZ1199" s="19"/>
      <c r="BA1199" s="19"/>
      <c r="BB1199" s="19"/>
      <c r="BC1199" s="19"/>
      <c r="BD1199" s="19"/>
      <c r="BE1199" s="19"/>
      <c r="BF1199" s="14"/>
      <c r="BG1199" s="35" t="str">
        <f>IF(BB1199&lt;&gt;"","&lt;a href='https://www.inaturalist.org/observations/"&amp;BB1199&amp;" 'target='_blank' style='color: blue'&gt;iNaturalist Record: "&amp;BB1199&amp;"&lt;/a&gt; ","")</f>
        <v/>
      </c>
      <c r="BH1199" s="36" t="str">
        <f>IF(AT1199&lt;&gt;"",AT1199&amp;". ","")</f>
        <v/>
      </c>
      <c r="BI1199" s="36" t="str">
        <f>IF(AV1199&lt;&gt;"","Land use/disturbance history: "&amp;AV1199&amp;". ","")</f>
        <v/>
      </c>
      <c r="BJ1199" s="36" t="str">
        <f>IF(AW1199&lt;&gt;"","Slope in degrees: "&amp;AW1199&amp;". ","")</f>
        <v/>
      </c>
      <c r="BK1199" s="36" t="str">
        <f>IF(AX1199&lt;&gt;"","Slope aspect: "&amp;AX1199&amp;". ","")</f>
        <v/>
      </c>
      <c r="BL1199" s="36" t="str">
        <f>IF(AY1199&lt;&gt;"","Soil description: "&amp;AY1199&amp;". ","")</f>
        <v/>
      </c>
      <c r="BM1199" s="36" t="str">
        <f>IF(BA1199&lt;&gt;"","Terrain: "&amp;BA1199&amp;". ","")</f>
        <v/>
      </c>
      <c r="BN1199" s="36" t="str">
        <f t="shared" si="198"/>
        <v/>
      </c>
      <c r="BO1199" t="str">
        <f t="shared" si="199"/>
        <v/>
      </c>
      <c r="BP1199" t="str">
        <f>IF(BD1199&lt;&gt;"","Permit: "&amp;BD1199,"")</f>
        <v/>
      </c>
      <c r="BQ1199" s="41" t="str">
        <f>IF(AA1199="Abundant","Estimated frequency within viewshed: Abundant (&gt;500).",IF(AA1199="Common","Estimated frequency within viewshed: Common (101-500).",IF(AA1199="Frequent","Estimated frequency within viewshed: Frequent (11-100).",IF(AA1199="Occasional","Estimated frequency within viewshed: Occasional (6-10).",IF(AA1199="Rare","Estimated frequency within viewshed: Rare (1-5).","")))))</f>
        <v/>
      </c>
      <c r="BR1199" s="41" t="str">
        <f>IF(B1199&lt;&gt;"",B1199&amp;". ","")</f>
        <v/>
      </c>
      <c r="BS1199" s="41" t="str">
        <f>IF(M1199="Same individual","Tissue sample collected.",IF(M1199="Same population","Tissue sample collected from another individual in the same population.",""))</f>
        <v/>
      </c>
      <c r="BT1199" s="41" t="str">
        <f>IF(R1199&lt;&gt;"","Seed sample collected from "&amp;R1199&amp;" plants within the same population.","")</f>
        <v/>
      </c>
      <c r="BU1199" s="41" t="str">
        <f>IF(AB1199&lt;&gt;"",AB1199&amp;". ","")</f>
        <v/>
      </c>
      <c r="BV1199" s="41" t="str">
        <f>IF(AE1199&lt;&gt;"","Landowner: "&amp;AE1199&amp;".","")</f>
        <v/>
      </c>
      <c r="BW1199" s="41" t="str">
        <f>IF(AF1199&lt;&gt;"","Element Occurrence ID: "&amp;AF1199&amp;".","")</f>
        <v/>
      </c>
      <c r="BX1199" s="41" t="str">
        <f t="shared" si="200"/>
        <v/>
      </c>
      <c r="BY1199" t="str">
        <f t="shared" si="201"/>
        <v/>
      </c>
      <c r="BZ1199" s="41" t="str">
        <f t="shared" si="202"/>
        <v/>
      </c>
      <c r="CA1199" t="str">
        <f t="shared" si="203"/>
        <v/>
      </c>
      <c r="CB1199" s="41" t="str">
        <f>IF(AU1199&lt;&gt;"","Area immediately surrounding specimen: "&amp;AU1199&amp;".","")</f>
        <v/>
      </c>
      <c r="CC1199" s="41" t="str">
        <f>IF(T1199&lt;&gt;"","Habit: "&amp;T1199&amp;".","")</f>
        <v/>
      </c>
      <c r="CD1199" s="41" t="str">
        <f>IF(U1199&lt;&gt;"","Life history habit: "&amp;U1199&amp;".","")</f>
        <v/>
      </c>
      <c r="CE1199" s="41" t="str">
        <f>IF(V1199&lt;&gt;"","Graminoid habit: "&amp;V1199&amp;".","")</f>
        <v/>
      </c>
      <c r="CF1199" s="41" t="str">
        <f>IF(W1199&lt;&gt;"","Flower color: "&amp;W1199&amp;".","")</f>
        <v/>
      </c>
      <c r="CG1199" s="41" t="str">
        <f>IF(X1199&lt;&gt;"","Height in centimeters: "&amp;X1199&amp;".","")</f>
        <v/>
      </c>
      <c r="CH1199" s="41" t="str">
        <f>IF(Y1199&lt;&gt;"",Y1199&amp;".","")</f>
        <v/>
      </c>
      <c r="CI1199" s="41" t="str">
        <f t="shared" si="204"/>
        <v/>
      </c>
      <c r="CJ1199" t="str">
        <f t="shared" si="205"/>
        <v/>
      </c>
      <c r="CK1199" s="41" t="str">
        <f>IF(T1199&lt;&gt;"","''habit'':"&amp;"''"&amp;T1199&amp;"'',","")</f>
        <v/>
      </c>
      <c r="CL1199" s="41" t="str">
        <f>IF(U1199&lt;&gt;"","''life cycle habit'':"&amp;"''"&amp;U1199&amp;"'',","")</f>
        <v/>
      </c>
      <c r="CM1199" s="41" t="str">
        <f>IF(V1199&lt;&gt;"","''graminoidHabit'':"&amp;"''"&amp;V1199&amp;"'',","")</f>
        <v/>
      </c>
      <c r="CN1199" s="41" t="str">
        <f>IF(W1199&lt;&gt;"","''flower color'':"&amp;"''"&amp;W1199&amp;"'',","")</f>
        <v/>
      </c>
      <c r="CO1199" s="41" t="str">
        <f>IF(X1199&lt;&gt;"","''heightInCentimeters'':"&amp;X1199&amp;",","")</f>
        <v/>
      </c>
      <c r="CP1199" s="41" t="str">
        <f>IF(Y1199&lt;&gt;"",Y1199,"")</f>
        <v/>
      </c>
      <c r="CQ1199" s="41" t="str">
        <f t="shared" si="206"/>
        <v/>
      </c>
      <c r="CR1199" s="42" t="str">
        <f t="shared" si="207"/>
        <v/>
      </c>
      <c r="CS1199" t="str">
        <f t="shared" si="208"/>
        <v/>
      </c>
      <c r="CT1199" t="str">
        <f>IF(L1199="Y","tissue","")</f>
        <v/>
      </c>
      <c r="CU1199" t="str">
        <f>IF(L1199="Y","in collection","")</f>
        <v/>
      </c>
      <c r="CV1199" t="str">
        <f>IF(L1199="Y","dessicated","")</f>
        <v/>
      </c>
    </row>
    <row r="1200" spans="1:100" ht="16.5" x14ac:dyDescent="0.3">
      <c r="A1200" s="7"/>
      <c r="B1200" s="19"/>
      <c r="C1200" s="19"/>
      <c r="D1200" s="19"/>
      <c r="E1200" s="19"/>
      <c r="F1200" s="19"/>
      <c r="G1200" s="10"/>
      <c r="H1200" s="14"/>
      <c r="I1200" s="19"/>
      <c r="J1200" s="19"/>
      <c r="K1200" s="10"/>
      <c r="L1200" s="19"/>
      <c r="M1200" s="19"/>
      <c r="N1200" s="19"/>
      <c r="O1200" s="19"/>
      <c r="P1200" s="19"/>
      <c r="Q1200" s="24"/>
      <c r="R1200" s="14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19"/>
      <c r="AH1200" s="19"/>
      <c r="AI1200" s="19"/>
      <c r="AJ1200" s="19"/>
      <c r="AK1200" s="29"/>
      <c r="AL1200" s="29"/>
      <c r="AM1200" s="7"/>
      <c r="AN1200" s="7"/>
      <c r="AO1200" s="7"/>
      <c r="AP1200" s="19"/>
      <c r="AQ1200" s="19"/>
      <c r="AR1200" s="19"/>
      <c r="AS1200" s="14"/>
      <c r="AT1200" s="19"/>
      <c r="AU1200" s="19"/>
      <c r="AV1200" s="19"/>
      <c r="AW1200" s="14"/>
      <c r="AX1200" s="19"/>
      <c r="AY1200" s="19"/>
      <c r="AZ1200" s="19"/>
      <c r="BA1200" s="19"/>
      <c r="BB1200" s="19"/>
      <c r="BC1200" s="19"/>
      <c r="BD1200" s="19"/>
      <c r="BE1200" s="19"/>
      <c r="BF1200" s="14"/>
      <c r="BG1200" s="35" t="str">
        <f>IF(BB1200&lt;&gt;"","&lt;a href='https://www.inaturalist.org/observations/"&amp;BB1200&amp;" 'target='_blank' style='color: blue'&gt;iNaturalist Record: "&amp;BB1200&amp;"&lt;/a&gt; ","")</f>
        <v/>
      </c>
      <c r="BH1200" s="36" t="str">
        <f>IF(AT1200&lt;&gt;"",AT1200&amp;". ","")</f>
        <v/>
      </c>
      <c r="BI1200" s="36" t="str">
        <f>IF(AV1200&lt;&gt;"","Land use/disturbance history: "&amp;AV1200&amp;". ","")</f>
        <v/>
      </c>
      <c r="BJ1200" s="36" t="str">
        <f>IF(AW1200&lt;&gt;"","Slope in degrees: "&amp;AW1200&amp;". ","")</f>
        <v/>
      </c>
      <c r="BK1200" s="36" t="str">
        <f>IF(AX1200&lt;&gt;"","Slope aspect: "&amp;AX1200&amp;". ","")</f>
        <v/>
      </c>
      <c r="BL1200" s="36" t="str">
        <f>IF(AY1200&lt;&gt;"","Soil description: "&amp;AY1200&amp;". ","")</f>
        <v/>
      </c>
      <c r="BM1200" s="36" t="str">
        <f>IF(BA1200&lt;&gt;"","Terrain: "&amp;BA1200&amp;". ","")</f>
        <v/>
      </c>
      <c r="BN1200" s="36" t="str">
        <f t="shared" si="198"/>
        <v/>
      </c>
      <c r="BO1200" t="str">
        <f t="shared" si="199"/>
        <v/>
      </c>
      <c r="BP1200" t="str">
        <f>IF(BD1200&lt;&gt;"","Permit: "&amp;BD1200,"")</f>
        <v/>
      </c>
      <c r="BQ1200" s="41" t="str">
        <f>IF(AA1200="Abundant","Estimated frequency within viewshed: Abundant (&gt;500).",IF(AA1200="Common","Estimated frequency within viewshed: Common (101-500).",IF(AA1200="Frequent","Estimated frequency within viewshed: Frequent (11-100).",IF(AA1200="Occasional","Estimated frequency within viewshed: Occasional (6-10).",IF(AA1200="Rare","Estimated frequency within viewshed: Rare (1-5).","")))))</f>
        <v/>
      </c>
      <c r="BR1200" s="41" t="str">
        <f>IF(B1200&lt;&gt;"",B1200&amp;". ","")</f>
        <v/>
      </c>
      <c r="BS1200" s="41" t="str">
        <f>IF(M1200="Same individual","Tissue sample collected.",IF(M1200="Same population","Tissue sample collected from another individual in the same population.",""))</f>
        <v/>
      </c>
      <c r="BT1200" s="41" t="str">
        <f>IF(R1200&lt;&gt;"","Seed sample collected from "&amp;R1200&amp;" plants within the same population.","")</f>
        <v/>
      </c>
      <c r="BU1200" s="41" t="str">
        <f>IF(AB1200&lt;&gt;"",AB1200&amp;". ","")</f>
        <v/>
      </c>
      <c r="BV1200" s="41" t="str">
        <f>IF(AE1200&lt;&gt;"","Landowner: "&amp;AE1200&amp;".","")</f>
        <v/>
      </c>
      <c r="BW1200" s="41" t="str">
        <f>IF(AF1200&lt;&gt;"","Element Occurrence ID: "&amp;AF1200&amp;".","")</f>
        <v/>
      </c>
      <c r="BX1200" s="41" t="str">
        <f t="shared" si="200"/>
        <v/>
      </c>
      <c r="BY1200" t="str">
        <f t="shared" si="201"/>
        <v/>
      </c>
      <c r="BZ1200" s="41" t="str">
        <f t="shared" si="202"/>
        <v/>
      </c>
      <c r="CA1200" t="str">
        <f t="shared" si="203"/>
        <v/>
      </c>
      <c r="CB1200" s="41" t="str">
        <f>IF(AU1200&lt;&gt;"","Area immediately surrounding specimen: "&amp;AU1200&amp;".","")</f>
        <v/>
      </c>
      <c r="CC1200" s="41" t="str">
        <f>IF(T1200&lt;&gt;"","Habit: "&amp;T1200&amp;".","")</f>
        <v/>
      </c>
      <c r="CD1200" s="41" t="str">
        <f>IF(U1200&lt;&gt;"","Life history habit: "&amp;U1200&amp;".","")</f>
        <v/>
      </c>
      <c r="CE1200" s="41" t="str">
        <f>IF(V1200&lt;&gt;"","Graminoid habit: "&amp;V1200&amp;".","")</f>
        <v/>
      </c>
      <c r="CF1200" s="41" t="str">
        <f>IF(W1200&lt;&gt;"","Flower color: "&amp;W1200&amp;".","")</f>
        <v/>
      </c>
      <c r="CG1200" s="41" t="str">
        <f>IF(X1200&lt;&gt;"","Height in centimeters: "&amp;X1200&amp;".","")</f>
        <v/>
      </c>
      <c r="CH1200" s="41" t="str">
        <f>IF(Y1200&lt;&gt;"",Y1200&amp;".","")</f>
        <v/>
      </c>
      <c r="CI1200" s="41" t="str">
        <f t="shared" si="204"/>
        <v/>
      </c>
      <c r="CJ1200" t="str">
        <f t="shared" si="205"/>
        <v/>
      </c>
      <c r="CK1200" s="41" t="str">
        <f>IF(T1200&lt;&gt;"","''habit'':"&amp;"''"&amp;T1200&amp;"'',","")</f>
        <v/>
      </c>
      <c r="CL1200" s="41" t="str">
        <f>IF(U1200&lt;&gt;"","''life cycle habit'':"&amp;"''"&amp;U1200&amp;"'',","")</f>
        <v/>
      </c>
      <c r="CM1200" s="41" t="str">
        <f>IF(V1200&lt;&gt;"","''graminoidHabit'':"&amp;"''"&amp;V1200&amp;"'',","")</f>
        <v/>
      </c>
      <c r="CN1200" s="41" t="str">
        <f>IF(W1200&lt;&gt;"","''flower color'':"&amp;"''"&amp;W1200&amp;"'',","")</f>
        <v/>
      </c>
      <c r="CO1200" s="41" t="str">
        <f>IF(X1200&lt;&gt;"","''heightInCentimeters'':"&amp;X1200&amp;",","")</f>
        <v/>
      </c>
      <c r="CP1200" s="41" t="str">
        <f>IF(Y1200&lt;&gt;"",Y1200,"")</f>
        <v/>
      </c>
      <c r="CQ1200" s="41" t="str">
        <f t="shared" si="206"/>
        <v/>
      </c>
      <c r="CR1200" s="42" t="str">
        <f t="shared" si="207"/>
        <v/>
      </c>
      <c r="CS1200" t="str">
        <f t="shared" si="208"/>
        <v/>
      </c>
      <c r="CT1200" t="str">
        <f>IF(L1200="Y","tissue","")</f>
        <v/>
      </c>
      <c r="CU1200" t="str">
        <f>IF(L1200="Y","in collection","")</f>
        <v/>
      </c>
      <c r="CV1200" t="str">
        <f>IF(L1200="Y","dessicated","")</f>
        <v/>
      </c>
    </row>
    <row r="1201" spans="1:100" ht="16.5" x14ac:dyDescent="0.3">
      <c r="A1201" s="7"/>
      <c r="B1201" s="19"/>
      <c r="C1201" s="19"/>
      <c r="D1201" s="19"/>
      <c r="E1201" s="19"/>
      <c r="F1201" s="19"/>
      <c r="G1201" s="10"/>
      <c r="H1201" s="14"/>
      <c r="I1201" s="19"/>
      <c r="J1201" s="19"/>
      <c r="K1201" s="10"/>
      <c r="L1201" s="19"/>
      <c r="M1201" s="19"/>
      <c r="N1201" s="19"/>
      <c r="O1201" s="19"/>
      <c r="P1201" s="19"/>
      <c r="Q1201" s="24"/>
      <c r="R1201" s="14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19"/>
      <c r="AH1201" s="19"/>
      <c r="AI1201" s="19"/>
      <c r="AJ1201" s="19"/>
      <c r="AK1201" s="29"/>
      <c r="AL1201" s="29"/>
      <c r="AM1201" s="7"/>
      <c r="AN1201" s="7"/>
      <c r="AO1201" s="7"/>
      <c r="AP1201" s="19"/>
      <c r="AQ1201" s="19"/>
      <c r="AR1201" s="19"/>
      <c r="AS1201" s="14"/>
      <c r="AT1201" s="19"/>
      <c r="AU1201" s="19"/>
      <c r="AV1201" s="19"/>
      <c r="AW1201" s="14"/>
      <c r="AX1201" s="19"/>
      <c r="AY1201" s="19"/>
      <c r="AZ1201" s="19"/>
      <c r="BA1201" s="19"/>
      <c r="BB1201" s="19"/>
      <c r="BC1201" s="19"/>
      <c r="BD1201" s="19"/>
      <c r="BE1201" s="19"/>
      <c r="BF1201" s="14"/>
      <c r="BG1201" s="35" t="str">
        <f>IF(BB1201&lt;&gt;"","&lt;a href='https://www.inaturalist.org/observations/"&amp;BB1201&amp;" 'target='_blank' style='color: blue'&gt;iNaturalist Record: "&amp;BB1201&amp;"&lt;/a&gt; ","")</f>
        <v/>
      </c>
      <c r="BH1201" s="36" t="str">
        <f>IF(AT1201&lt;&gt;"",AT1201&amp;". ","")</f>
        <v/>
      </c>
      <c r="BI1201" s="36" t="str">
        <f>IF(AV1201&lt;&gt;"","Land use/disturbance history: "&amp;AV1201&amp;". ","")</f>
        <v/>
      </c>
      <c r="BJ1201" s="36" t="str">
        <f>IF(AW1201&lt;&gt;"","Slope in degrees: "&amp;AW1201&amp;". ","")</f>
        <v/>
      </c>
      <c r="BK1201" s="36" t="str">
        <f>IF(AX1201&lt;&gt;"","Slope aspect: "&amp;AX1201&amp;". ","")</f>
        <v/>
      </c>
      <c r="BL1201" s="36" t="str">
        <f>IF(AY1201&lt;&gt;"","Soil description: "&amp;AY1201&amp;". ","")</f>
        <v/>
      </c>
      <c r="BM1201" s="36" t="str">
        <f>IF(BA1201&lt;&gt;"","Terrain: "&amp;BA1201&amp;". ","")</f>
        <v/>
      </c>
      <c r="BN1201" s="36" t="str">
        <f t="shared" si="198"/>
        <v/>
      </c>
      <c r="BO1201" t="str">
        <f t="shared" si="199"/>
        <v/>
      </c>
      <c r="BP1201" t="str">
        <f>IF(BD1201&lt;&gt;"","Permit: "&amp;BD1201,"")</f>
        <v/>
      </c>
      <c r="BQ1201" s="41" t="str">
        <f>IF(AA1201="Abundant","Estimated frequency within viewshed: Abundant (&gt;500).",IF(AA1201="Common","Estimated frequency within viewshed: Common (101-500).",IF(AA1201="Frequent","Estimated frequency within viewshed: Frequent (11-100).",IF(AA1201="Occasional","Estimated frequency within viewshed: Occasional (6-10).",IF(AA1201="Rare","Estimated frequency within viewshed: Rare (1-5).","")))))</f>
        <v/>
      </c>
      <c r="BR1201" s="41" t="str">
        <f>IF(B1201&lt;&gt;"",B1201&amp;". ","")</f>
        <v/>
      </c>
      <c r="BS1201" s="41" t="str">
        <f>IF(M1201="Same individual","Tissue sample collected.",IF(M1201="Same population","Tissue sample collected from another individual in the same population.",""))</f>
        <v/>
      </c>
      <c r="BT1201" s="41" t="str">
        <f>IF(R1201&lt;&gt;"","Seed sample collected from "&amp;R1201&amp;" plants within the same population.","")</f>
        <v/>
      </c>
      <c r="BU1201" s="41" t="str">
        <f>IF(AB1201&lt;&gt;"",AB1201&amp;". ","")</f>
        <v/>
      </c>
      <c r="BV1201" s="41" t="str">
        <f>IF(AE1201&lt;&gt;"","Landowner: "&amp;AE1201&amp;".","")</f>
        <v/>
      </c>
      <c r="BW1201" s="41" t="str">
        <f>IF(AF1201&lt;&gt;"","Element Occurrence ID: "&amp;AF1201&amp;".","")</f>
        <v/>
      </c>
      <c r="BX1201" s="41" t="str">
        <f t="shared" si="200"/>
        <v/>
      </c>
      <c r="BY1201" t="str">
        <f t="shared" si="201"/>
        <v/>
      </c>
      <c r="BZ1201" s="41" t="str">
        <f t="shared" si="202"/>
        <v/>
      </c>
      <c r="CA1201" t="str">
        <f t="shared" si="203"/>
        <v/>
      </c>
      <c r="CB1201" s="41" t="str">
        <f>IF(AU1201&lt;&gt;"","Area immediately surrounding specimen: "&amp;AU1201&amp;".","")</f>
        <v/>
      </c>
      <c r="CC1201" s="41" t="str">
        <f>IF(T1201&lt;&gt;"","Habit: "&amp;T1201&amp;".","")</f>
        <v/>
      </c>
      <c r="CD1201" s="41" t="str">
        <f>IF(U1201&lt;&gt;"","Life history habit: "&amp;U1201&amp;".","")</f>
        <v/>
      </c>
      <c r="CE1201" s="41" t="str">
        <f>IF(V1201&lt;&gt;"","Graminoid habit: "&amp;V1201&amp;".","")</f>
        <v/>
      </c>
      <c r="CF1201" s="41" t="str">
        <f>IF(W1201&lt;&gt;"","Flower color: "&amp;W1201&amp;".","")</f>
        <v/>
      </c>
      <c r="CG1201" s="41" t="str">
        <f>IF(X1201&lt;&gt;"","Height in centimeters: "&amp;X1201&amp;".","")</f>
        <v/>
      </c>
      <c r="CH1201" s="41" t="str">
        <f>IF(Y1201&lt;&gt;"",Y1201&amp;".","")</f>
        <v/>
      </c>
      <c r="CI1201" s="41" t="str">
        <f t="shared" si="204"/>
        <v/>
      </c>
      <c r="CJ1201" t="str">
        <f t="shared" si="205"/>
        <v/>
      </c>
      <c r="CK1201" s="41" t="str">
        <f>IF(T1201&lt;&gt;"","''habit'':"&amp;"''"&amp;T1201&amp;"'',","")</f>
        <v/>
      </c>
      <c r="CL1201" s="41" t="str">
        <f>IF(U1201&lt;&gt;"","''life cycle habit'':"&amp;"''"&amp;U1201&amp;"'',","")</f>
        <v/>
      </c>
      <c r="CM1201" s="41" t="str">
        <f>IF(V1201&lt;&gt;"","''graminoidHabit'':"&amp;"''"&amp;V1201&amp;"'',","")</f>
        <v/>
      </c>
      <c r="CN1201" s="41" t="str">
        <f>IF(W1201&lt;&gt;"","''flower color'':"&amp;"''"&amp;W1201&amp;"'',","")</f>
        <v/>
      </c>
      <c r="CO1201" s="41" t="str">
        <f>IF(X1201&lt;&gt;"","''heightInCentimeters'':"&amp;X1201&amp;",","")</f>
        <v/>
      </c>
      <c r="CP1201" s="41" t="str">
        <f>IF(Y1201&lt;&gt;"",Y1201,"")</f>
        <v/>
      </c>
      <c r="CQ1201" s="41" t="str">
        <f t="shared" si="206"/>
        <v/>
      </c>
      <c r="CR1201" s="42" t="str">
        <f t="shared" si="207"/>
        <v/>
      </c>
      <c r="CS1201" t="str">
        <f t="shared" si="208"/>
        <v/>
      </c>
      <c r="CT1201" t="str">
        <f>IF(L1201="Y","tissue","")</f>
        <v/>
      </c>
      <c r="CU1201" t="str">
        <f>IF(L1201="Y","in collection","")</f>
        <v/>
      </c>
      <c r="CV1201" t="str">
        <f>IF(L1201="Y","dessicated","")</f>
        <v/>
      </c>
    </row>
    <row r="1202" spans="1:100" ht="16.5" x14ac:dyDescent="0.3">
      <c r="A1202" s="7"/>
      <c r="B1202" s="19"/>
      <c r="C1202" s="19"/>
      <c r="D1202" s="19"/>
      <c r="E1202" s="19"/>
      <c r="F1202" s="19"/>
      <c r="G1202" s="10"/>
      <c r="H1202" s="14"/>
      <c r="I1202" s="19"/>
      <c r="J1202" s="19"/>
      <c r="K1202" s="10"/>
      <c r="L1202" s="19"/>
      <c r="M1202" s="19"/>
      <c r="N1202" s="19"/>
      <c r="O1202" s="19"/>
      <c r="P1202" s="19"/>
      <c r="Q1202" s="24"/>
      <c r="R1202" s="14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19"/>
      <c r="AH1202" s="19"/>
      <c r="AI1202" s="19"/>
      <c r="AJ1202" s="19"/>
      <c r="AK1202" s="29"/>
      <c r="AL1202" s="29"/>
      <c r="AM1202" s="7"/>
      <c r="AN1202" s="7"/>
      <c r="AO1202" s="7"/>
      <c r="AP1202" s="19"/>
      <c r="AQ1202" s="19"/>
      <c r="AR1202" s="19"/>
      <c r="AS1202" s="14"/>
      <c r="AT1202" s="19"/>
      <c r="AU1202" s="19"/>
      <c r="AV1202" s="19"/>
      <c r="AW1202" s="14"/>
      <c r="AX1202" s="19"/>
      <c r="AY1202" s="19"/>
      <c r="AZ1202" s="19"/>
      <c r="BA1202" s="19"/>
      <c r="BB1202" s="19"/>
      <c r="BC1202" s="19"/>
      <c r="BD1202" s="19"/>
      <c r="BE1202" s="19"/>
      <c r="BF1202" s="14"/>
      <c r="BG1202" s="35" t="str">
        <f>IF(BB1202&lt;&gt;"","&lt;a href='https://www.inaturalist.org/observations/"&amp;BB1202&amp;" 'target='_blank' style='color: blue'&gt;iNaturalist Record: "&amp;BB1202&amp;"&lt;/a&gt; ","")</f>
        <v/>
      </c>
      <c r="BH1202" s="36" t="str">
        <f>IF(AT1202&lt;&gt;"",AT1202&amp;". ","")</f>
        <v/>
      </c>
      <c r="BI1202" s="36" t="str">
        <f>IF(AV1202&lt;&gt;"","Land use/disturbance history: "&amp;AV1202&amp;". ","")</f>
        <v/>
      </c>
      <c r="BJ1202" s="36" t="str">
        <f>IF(AW1202&lt;&gt;"","Slope in degrees: "&amp;AW1202&amp;". ","")</f>
        <v/>
      </c>
      <c r="BK1202" s="36" t="str">
        <f>IF(AX1202&lt;&gt;"","Slope aspect: "&amp;AX1202&amp;". ","")</f>
        <v/>
      </c>
      <c r="BL1202" s="36" t="str">
        <f>IF(AY1202&lt;&gt;"","Soil description: "&amp;AY1202&amp;". ","")</f>
        <v/>
      </c>
      <c r="BM1202" s="36" t="str">
        <f>IF(BA1202&lt;&gt;"","Terrain: "&amp;BA1202&amp;". ","")</f>
        <v/>
      </c>
      <c r="BN1202" s="36" t="str">
        <f t="shared" si="198"/>
        <v/>
      </c>
      <c r="BO1202" t="str">
        <f t="shared" si="199"/>
        <v/>
      </c>
      <c r="BP1202" t="str">
        <f>IF(BD1202&lt;&gt;"","Permit: "&amp;BD1202,"")</f>
        <v/>
      </c>
      <c r="BQ1202" s="41" t="str">
        <f>IF(AA1202="Abundant","Estimated frequency within viewshed: Abundant (&gt;500).",IF(AA1202="Common","Estimated frequency within viewshed: Common (101-500).",IF(AA1202="Frequent","Estimated frequency within viewshed: Frequent (11-100).",IF(AA1202="Occasional","Estimated frequency within viewshed: Occasional (6-10).",IF(AA1202="Rare","Estimated frequency within viewshed: Rare (1-5).","")))))</f>
        <v/>
      </c>
      <c r="BR1202" s="41" t="str">
        <f>IF(B1202&lt;&gt;"",B1202&amp;". ","")</f>
        <v/>
      </c>
      <c r="BS1202" s="41" t="str">
        <f>IF(M1202="Same individual","Tissue sample collected.",IF(M1202="Same population","Tissue sample collected from another individual in the same population.",""))</f>
        <v/>
      </c>
      <c r="BT1202" s="41" t="str">
        <f>IF(R1202&lt;&gt;"","Seed sample collected from "&amp;R1202&amp;" plants within the same population.","")</f>
        <v/>
      </c>
      <c r="BU1202" s="41" t="str">
        <f>IF(AB1202&lt;&gt;"",AB1202&amp;". ","")</f>
        <v/>
      </c>
      <c r="BV1202" s="41" t="str">
        <f>IF(AE1202&lt;&gt;"","Landowner: "&amp;AE1202&amp;".","")</f>
        <v/>
      </c>
      <c r="BW1202" s="41" t="str">
        <f>IF(AF1202&lt;&gt;"","Element Occurrence ID: "&amp;AF1202&amp;".","")</f>
        <v/>
      </c>
      <c r="BX1202" s="41" t="str">
        <f t="shared" si="200"/>
        <v/>
      </c>
      <c r="BY1202" t="str">
        <f t="shared" si="201"/>
        <v/>
      </c>
      <c r="BZ1202" s="41" t="str">
        <f t="shared" si="202"/>
        <v/>
      </c>
      <c r="CA1202" t="str">
        <f t="shared" si="203"/>
        <v/>
      </c>
      <c r="CB1202" s="41" t="str">
        <f>IF(AU1202&lt;&gt;"","Area immediately surrounding specimen: "&amp;AU1202&amp;".","")</f>
        <v/>
      </c>
      <c r="CC1202" s="41" t="str">
        <f>IF(T1202&lt;&gt;"","Habit: "&amp;T1202&amp;".","")</f>
        <v/>
      </c>
      <c r="CD1202" s="41" t="str">
        <f>IF(U1202&lt;&gt;"","Life history habit: "&amp;U1202&amp;".","")</f>
        <v/>
      </c>
      <c r="CE1202" s="41" t="str">
        <f>IF(V1202&lt;&gt;"","Graminoid habit: "&amp;V1202&amp;".","")</f>
        <v/>
      </c>
      <c r="CF1202" s="41" t="str">
        <f>IF(W1202&lt;&gt;"","Flower color: "&amp;W1202&amp;".","")</f>
        <v/>
      </c>
      <c r="CG1202" s="41" t="str">
        <f>IF(X1202&lt;&gt;"","Height in centimeters: "&amp;X1202&amp;".","")</f>
        <v/>
      </c>
      <c r="CH1202" s="41" t="str">
        <f>IF(Y1202&lt;&gt;"",Y1202&amp;".","")</f>
        <v/>
      </c>
      <c r="CI1202" s="41" t="str">
        <f t="shared" si="204"/>
        <v/>
      </c>
      <c r="CJ1202" t="str">
        <f t="shared" si="205"/>
        <v/>
      </c>
      <c r="CK1202" s="41" t="str">
        <f>IF(T1202&lt;&gt;"","''habit'':"&amp;"''"&amp;T1202&amp;"'',","")</f>
        <v/>
      </c>
      <c r="CL1202" s="41" t="str">
        <f>IF(U1202&lt;&gt;"","''life cycle habit'':"&amp;"''"&amp;U1202&amp;"'',","")</f>
        <v/>
      </c>
      <c r="CM1202" s="41" t="str">
        <f>IF(V1202&lt;&gt;"","''graminoidHabit'':"&amp;"''"&amp;V1202&amp;"'',","")</f>
        <v/>
      </c>
      <c r="CN1202" s="41" t="str">
        <f>IF(W1202&lt;&gt;"","''flower color'':"&amp;"''"&amp;W1202&amp;"'',","")</f>
        <v/>
      </c>
      <c r="CO1202" s="41" t="str">
        <f>IF(X1202&lt;&gt;"","''heightInCentimeters'':"&amp;X1202&amp;",","")</f>
        <v/>
      </c>
      <c r="CP1202" s="41" t="str">
        <f>IF(Y1202&lt;&gt;"",Y1202,"")</f>
        <v/>
      </c>
      <c r="CQ1202" s="41" t="str">
        <f t="shared" si="206"/>
        <v/>
      </c>
      <c r="CR1202" s="42" t="str">
        <f t="shared" si="207"/>
        <v/>
      </c>
      <c r="CS1202" t="str">
        <f t="shared" si="208"/>
        <v/>
      </c>
      <c r="CT1202" t="str">
        <f>IF(L1202="Y","tissue","")</f>
        <v/>
      </c>
      <c r="CU1202" t="str">
        <f>IF(L1202="Y","in collection","")</f>
        <v/>
      </c>
      <c r="CV1202" t="str">
        <f>IF(L1202="Y","dessicated","")</f>
        <v/>
      </c>
    </row>
    <row r="1203" spans="1:100" ht="16.5" x14ac:dyDescent="0.3">
      <c r="A1203" s="7"/>
      <c r="B1203" s="19"/>
      <c r="C1203" s="19"/>
      <c r="D1203" s="19"/>
      <c r="E1203" s="19"/>
      <c r="F1203" s="19"/>
      <c r="G1203" s="10"/>
      <c r="H1203" s="14"/>
      <c r="I1203" s="19"/>
      <c r="J1203" s="19"/>
      <c r="K1203" s="10"/>
      <c r="L1203" s="19"/>
      <c r="M1203" s="19"/>
      <c r="N1203" s="19"/>
      <c r="O1203" s="19"/>
      <c r="P1203" s="19"/>
      <c r="Q1203" s="24"/>
      <c r="R1203" s="14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  <c r="AK1203" s="29"/>
      <c r="AL1203" s="29"/>
      <c r="AM1203" s="7"/>
      <c r="AN1203" s="7"/>
      <c r="AO1203" s="7"/>
      <c r="AP1203" s="19"/>
      <c r="AQ1203" s="19"/>
      <c r="AR1203" s="19"/>
      <c r="AS1203" s="14"/>
      <c r="AT1203" s="19"/>
      <c r="AU1203" s="19"/>
      <c r="AV1203" s="19"/>
      <c r="AW1203" s="14"/>
      <c r="AX1203" s="19"/>
      <c r="AY1203" s="19"/>
      <c r="AZ1203" s="19"/>
      <c r="BA1203" s="19"/>
      <c r="BB1203" s="19"/>
      <c r="BC1203" s="19"/>
      <c r="BD1203" s="19"/>
      <c r="BE1203" s="19"/>
      <c r="BF1203" s="14"/>
      <c r="BG1203" s="35" t="str">
        <f>IF(BB1203&lt;&gt;"","&lt;a href='https://www.inaturalist.org/observations/"&amp;BB1203&amp;" 'target='_blank' style='color: blue'&gt;iNaturalist Record: "&amp;BB1203&amp;"&lt;/a&gt; ","")</f>
        <v/>
      </c>
      <c r="BH1203" s="36" t="str">
        <f>IF(AT1203&lt;&gt;"",AT1203&amp;". ","")</f>
        <v/>
      </c>
      <c r="BI1203" s="36" t="str">
        <f>IF(AV1203&lt;&gt;"","Land use/disturbance history: "&amp;AV1203&amp;". ","")</f>
        <v/>
      </c>
      <c r="BJ1203" s="36" t="str">
        <f>IF(AW1203&lt;&gt;"","Slope in degrees: "&amp;AW1203&amp;". ","")</f>
        <v/>
      </c>
      <c r="BK1203" s="36" t="str">
        <f>IF(AX1203&lt;&gt;"","Slope aspect: "&amp;AX1203&amp;". ","")</f>
        <v/>
      </c>
      <c r="BL1203" s="36" t="str">
        <f>IF(AY1203&lt;&gt;"","Soil description: "&amp;AY1203&amp;". ","")</f>
        <v/>
      </c>
      <c r="BM1203" s="36" t="str">
        <f>IF(BA1203&lt;&gt;"","Terrain: "&amp;BA1203&amp;". ","")</f>
        <v/>
      </c>
      <c r="BN1203" s="36" t="str">
        <f t="shared" si="198"/>
        <v/>
      </c>
      <c r="BO1203" t="str">
        <f t="shared" si="199"/>
        <v/>
      </c>
      <c r="BP1203" t="str">
        <f>IF(BD1203&lt;&gt;"","Permit: "&amp;BD1203,"")</f>
        <v/>
      </c>
      <c r="BQ1203" s="41" t="str">
        <f>IF(AA1203="Abundant","Estimated frequency within viewshed: Abundant (&gt;500).",IF(AA1203="Common","Estimated frequency within viewshed: Common (101-500).",IF(AA1203="Frequent","Estimated frequency within viewshed: Frequent (11-100).",IF(AA1203="Occasional","Estimated frequency within viewshed: Occasional (6-10).",IF(AA1203="Rare","Estimated frequency within viewshed: Rare (1-5).","")))))</f>
        <v/>
      </c>
      <c r="BR1203" s="41" t="str">
        <f>IF(B1203&lt;&gt;"",B1203&amp;". ","")</f>
        <v/>
      </c>
      <c r="BS1203" s="41" t="str">
        <f>IF(M1203="Same individual","Tissue sample collected.",IF(M1203="Same population","Tissue sample collected from another individual in the same population.",""))</f>
        <v/>
      </c>
      <c r="BT1203" s="41" t="str">
        <f>IF(R1203&lt;&gt;"","Seed sample collected from "&amp;R1203&amp;" plants within the same population.","")</f>
        <v/>
      </c>
      <c r="BU1203" s="41" t="str">
        <f>IF(AB1203&lt;&gt;"",AB1203&amp;". ","")</f>
        <v/>
      </c>
      <c r="BV1203" s="41" t="str">
        <f>IF(AE1203&lt;&gt;"","Landowner: "&amp;AE1203&amp;".","")</f>
        <v/>
      </c>
      <c r="BW1203" s="41" t="str">
        <f>IF(AF1203&lt;&gt;"","Element Occurrence ID: "&amp;AF1203&amp;".","")</f>
        <v/>
      </c>
      <c r="BX1203" s="41" t="str">
        <f t="shared" si="200"/>
        <v/>
      </c>
      <c r="BY1203" t="str">
        <f t="shared" si="201"/>
        <v/>
      </c>
      <c r="BZ1203" s="41" t="str">
        <f t="shared" si="202"/>
        <v/>
      </c>
      <c r="CA1203" t="str">
        <f t="shared" si="203"/>
        <v/>
      </c>
      <c r="CB1203" s="41" t="str">
        <f>IF(AU1203&lt;&gt;"","Area immediately surrounding specimen: "&amp;AU1203&amp;".","")</f>
        <v/>
      </c>
      <c r="CC1203" s="41" t="str">
        <f>IF(T1203&lt;&gt;"","Habit: "&amp;T1203&amp;".","")</f>
        <v/>
      </c>
      <c r="CD1203" s="41" t="str">
        <f>IF(U1203&lt;&gt;"","Life history habit: "&amp;U1203&amp;".","")</f>
        <v/>
      </c>
      <c r="CE1203" s="41" t="str">
        <f>IF(V1203&lt;&gt;"","Graminoid habit: "&amp;V1203&amp;".","")</f>
        <v/>
      </c>
      <c r="CF1203" s="41" t="str">
        <f>IF(W1203&lt;&gt;"","Flower color: "&amp;W1203&amp;".","")</f>
        <v/>
      </c>
      <c r="CG1203" s="41" t="str">
        <f>IF(X1203&lt;&gt;"","Height in centimeters: "&amp;X1203&amp;".","")</f>
        <v/>
      </c>
      <c r="CH1203" s="41" t="str">
        <f>IF(Y1203&lt;&gt;"",Y1203&amp;".","")</f>
        <v/>
      </c>
      <c r="CI1203" s="41" t="str">
        <f t="shared" si="204"/>
        <v/>
      </c>
      <c r="CJ1203" t="str">
        <f t="shared" si="205"/>
        <v/>
      </c>
      <c r="CK1203" s="41" t="str">
        <f>IF(T1203&lt;&gt;"","''habit'':"&amp;"''"&amp;T1203&amp;"'',","")</f>
        <v/>
      </c>
      <c r="CL1203" s="41" t="str">
        <f>IF(U1203&lt;&gt;"","''life cycle habit'':"&amp;"''"&amp;U1203&amp;"'',","")</f>
        <v/>
      </c>
      <c r="CM1203" s="41" t="str">
        <f>IF(V1203&lt;&gt;"","''graminoidHabit'':"&amp;"''"&amp;V1203&amp;"'',","")</f>
        <v/>
      </c>
      <c r="CN1203" s="41" t="str">
        <f>IF(W1203&lt;&gt;"","''flower color'':"&amp;"''"&amp;W1203&amp;"'',","")</f>
        <v/>
      </c>
      <c r="CO1203" s="41" t="str">
        <f>IF(X1203&lt;&gt;"","''heightInCentimeters'':"&amp;X1203&amp;",","")</f>
        <v/>
      </c>
      <c r="CP1203" s="41" t="str">
        <f>IF(Y1203&lt;&gt;"",Y1203,"")</f>
        <v/>
      </c>
      <c r="CQ1203" s="41" t="str">
        <f t="shared" si="206"/>
        <v/>
      </c>
      <c r="CR1203" s="42" t="str">
        <f t="shared" si="207"/>
        <v/>
      </c>
      <c r="CS1203" t="str">
        <f t="shared" si="208"/>
        <v/>
      </c>
      <c r="CT1203" t="str">
        <f>IF(L1203="Y","tissue","")</f>
        <v/>
      </c>
      <c r="CU1203" t="str">
        <f>IF(L1203="Y","in collection","")</f>
        <v/>
      </c>
      <c r="CV1203" t="str">
        <f>IF(L1203="Y","dessicated","")</f>
        <v/>
      </c>
    </row>
    <row r="1204" spans="1:100" ht="16.5" x14ac:dyDescent="0.3">
      <c r="A1204" s="7"/>
      <c r="B1204" s="19"/>
      <c r="C1204" s="19"/>
      <c r="D1204" s="19"/>
      <c r="E1204" s="19"/>
      <c r="F1204" s="19"/>
      <c r="G1204" s="10"/>
      <c r="H1204" s="14"/>
      <c r="I1204" s="19"/>
      <c r="J1204" s="19"/>
      <c r="K1204" s="10"/>
      <c r="L1204" s="19"/>
      <c r="M1204" s="19"/>
      <c r="N1204" s="19"/>
      <c r="O1204" s="19"/>
      <c r="P1204" s="19"/>
      <c r="Q1204" s="24"/>
      <c r="R1204" s="14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19"/>
      <c r="AH1204" s="19"/>
      <c r="AI1204" s="19"/>
      <c r="AJ1204" s="19"/>
      <c r="AK1204" s="29"/>
      <c r="AL1204" s="29"/>
      <c r="AM1204" s="7"/>
      <c r="AN1204" s="7"/>
      <c r="AO1204" s="7"/>
      <c r="AP1204" s="19"/>
      <c r="AQ1204" s="19"/>
      <c r="AR1204" s="19"/>
      <c r="AS1204" s="14"/>
      <c r="AT1204" s="19"/>
      <c r="AU1204" s="19"/>
      <c r="AV1204" s="19"/>
      <c r="AW1204" s="14"/>
      <c r="AX1204" s="19"/>
      <c r="AY1204" s="19"/>
      <c r="AZ1204" s="19"/>
      <c r="BA1204" s="19"/>
      <c r="BB1204" s="19"/>
      <c r="BC1204" s="19"/>
      <c r="BD1204" s="19"/>
      <c r="BE1204" s="19"/>
      <c r="BF1204" s="14"/>
      <c r="BG1204" s="35" t="str">
        <f>IF(BB1204&lt;&gt;"","&lt;a href='https://www.inaturalist.org/observations/"&amp;BB1204&amp;" 'target='_blank' style='color: blue'&gt;iNaturalist Record: "&amp;BB1204&amp;"&lt;/a&gt; ","")</f>
        <v/>
      </c>
      <c r="BH1204" s="36" t="str">
        <f>IF(AT1204&lt;&gt;"",AT1204&amp;". ","")</f>
        <v/>
      </c>
      <c r="BI1204" s="36" t="str">
        <f>IF(AV1204&lt;&gt;"","Land use/disturbance history: "&amp;AV1204&amp;". ","")</f>
        <v/>
      </c>
      <c r="BJ1204" s="36" t="str">
        <f>IF(AW1204&lt;&gt;"","Slope in degrees: "&amp;AW1204&amp;". ","")</f>
        <v/>
      </c>
      <c r="BK1204" s="36" t="str">
        <f>IF(AX1204&lt;&gt;"","Slope aspect: "&amp;AX1204&amp;". ","")</f>
        <v/>
      </c>
      <c r="BL1204" s="36" t="str">
        <f>IF(AY1204&lt;&gt;"","Soil description: "&amp;AY1204&amp;". ","")</f>
        <v/>
      </c>
      <c r="BM1204" s="36" t="str">
        <f>IF(BA1204&lt;&gt;"","Terrain: "&amp;BA1204&amp;". ","")</f>
        <v/>
      </c>
      <c r="BN1204" s="36" t="str">
        <f t="shared" si="198"/>
        <v/>
      </c>
      <c r="BO1204" t="str">
        <f t="shared" si="199"/>
        <v/>
      </c>
      <c r="BP1204" t="str">
        <f>IF(BD1204&lt;&gt;"","Permit: "&amp;BD1204,"")</f>
        <v/>
      </c>
      <c r="BQ1204" s="41" t="str">
        <f>IF(AA1204="Abundant","Estimated frequency within viewshed: Abundant (&gt;500).",IF(AA1204="Common","Estimated frequency within viewshed: Common (101-500).",IF(AA1204="Frequent","Estimated frequency within viewshed: Frequent (11-100).",IF(AA1204="Occasional","Estimated frequency within viewshed: Occasional (6-10).",IF(AA1204="Rare","Estimated frequency within viewshed: Rare (1-5).","")))))</f>
        <v/>
      </c>
      <c r="BR1204" s="41" t="str">
        <f>IF(B1204&lt;&gt;"",B1204&amp;". ","")</f>
        <v/>
      </c>
      <c r="BS1204" s="41" t="str">
        <f>IF(M1204="Same individual","Tissue sample collected.",IF(M1204="Same population","Tissue sample collected from another individual in the same population.",""))</f>
        <v/>
      </c>
      <c r="BT1204" s="41" t="str">
        <f>IF(R1204&lt;&gt;"","Seed sample collected from "&amp;R1204&amp;" plants within the same population.","")</f>
        <v/>
      </c>
      <c r="BU1204" s="41" t="str">
        <f>IF(AB1204&lt;&gt;"",AB1204&amp;". ","")</f>
        <v/>
      </c>
      <c r="BV1204" s="41" t="str">
        <f>IF(AE1204&lt;&gt;"","Landowner: "&amp;AE1204&amp;".","")</f>
        <v/>
      </c>
      <c r="BW1204" s="41" t="str">
        <f>IF(AF1204&lt;&gt;"","Element Occurrence ID: "&amp;AF1204&amp;".","")</f>
        <v/>
      </c>
      <c r="BX1204" s="41" t="str">
        <f t="shared" si="200"/>
        <v/>
      </c>
      <c r="BY1204" t="str">
        <f t="shared" si="201"/>
        <v/>
      </c>
      <c r="BZ1204" s="41" t="str">
        <f t="shared" si="202"/>
        <v/>
      </c>
      <c r="CA1204" t="str">
        <f t="shared" si="203"/>
        <v/>
      </c>
      <c r="CB1204" s="41" t="str">
        <f>IF(AU1204&lt;&gt;"","Area immediately surrounding specimen: "&amp;AU1204&amp;".","")</f>
        <v/>
      </c>
      <c r="CC1204" s="41" t="str">
        <f>IF(T1204&lt;&gt;"","Habit: "&amp;T1204&amp;".","")</f>
        <v/>
      </c>
      <c r="CD1204" s="41" t="str">
        <f>IF(U1204&lt;&gt;"","Life history habit: "&amp;U1204&amp;".","")</f>
        <v/>
      </c>
      <c r="CE1204" s="41" t="str">
        <f>IF(V1204&lt;&gt;"","Graminoid habit: "&amp;V1204&amp;".","")</f>
        <v/>
      </c>
      <c r="CF1204" s="41" t="str">
        <f>IF(W1204&lt;&gt;"","Flower color: "&amp;W1204&amp;".","")</f>
        <v/>
      </c>
      <c r="CG1204" s="41" t="str">
        <f>IF(X1204&lt;&gt;"","Height in centimeters: "&amp;X1204&amp;".","")</f>
        <v/>
      </c>
      <c r="CH1204" s="41" t="str">
        <f>IF(Y1204&lt;&gt;"",Y1204&amp;".","")</f>
        <v/>
      </c>
      <c r="CI1204" s="41" t="str">
        <f t="shared" si="204"/>
        <v/>
      </c>
      <c r="CJ1204" t="str">
        <f t="shared" si="205"/>
        <v/>
      </c>
      <c r="CK1204" s="41" t="str">
        <f>IF(T1204&lt;&gt;"","''habit'':"&amp;"''"&amp;T1204&amp;"'',","")</f>
        <v/>
      </c>
      <c r="CL1204" s="41" t="str">
        <f>IF(U1204&lt;&gt;"","''life cycle habit'':"&amp;"''"&amp;U1204&amp;"'',","")</f>
        <v/>
      </c>
      <c r="CM1204" s="41" t="str">
        <f>IF(V1204&lt;&gt;"","''graminoidHabit'':"&amp;"''"&amp;V1204&amp;"'',","")</f>
        <v/>
      </c>
      <c r="CN1204" s="41" t="str">
        <f>IF(W1204&lt;&gt;"","''flower color'':"&amp;"''"&amp;W1204&amp;"'',","")</f>
        <v/>
      </c>
      <c r="CO1204" s="41" t="str">
        <f>IF(X1204&lt;&gt;"","''heightInCentimeters'':"&amp;X1204&amp;",","")</f>
        <v/>
      </c>
      <c r="CP1204" s="41" t="str">
        <f>IF(Y1204&lt;&gt;"",Y1204,"")</f>
        <v/>
      </c>
      <c r="CQ1204" s="41" t="str">
        <f t="shared" si="206"/>
        <v/>
      </c>
      <c r="CR1204" s="42" t="str">
        <f t="shared" si="207"/>
        <v/>
      </c>
      <c r="CS1204" t="str">
        <f t="shared" si="208"/>
        <v/>
      </c>
      <c r="CT1204" t="str">
        <f>IF(L1204="Y","tissue","")</f>
        <v/>
      </c>
      <c r="CU1204" t="str">
        <f>IF(L1204="Y","in collection","")</f>
        <v/>
      </c>
      <c r="CV1204" t="str">
        <f>IF(L1204="Y","dessicated","")</f>
        <v/>
      </c>
    </row>
    <row r="1205" spans="1:100" ht="16.5" x14ac:dyDescent="0.3">
      <c r="A1205" s="7"/>
      <c r="B1205" s="19"/>
      <c r="C1205" s="19"/>
      <c r="D1205" s="19"/>
      <c r="E1205" s="19"/>
      <c r="F1205" s="19"/>
      <c r="G1205" s="10"/>
      <c r="H1205" s="14"/>
      <c r="I1205" s="19"/>
      <c r="J1205" s="19"/>
      <c r="K1205" s="10"/>
      <c r="L1205" s="19"/>
      <c r="M1205" s="19"/>
      <c r="N1205" s="19"/>
      <c r="O1205" s="19"/>
      <c r="P1205" s="19"/>
      <c r="Q1205" s="24"/>
      <c r="R1205" s="14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29"/>
      <c r="AL1205" s="29"/>
      <c r="AM1205" s="7"/>
      <c r="AN1205" s="7"/>
      <c r="AO1205" s="7"/>
      <c r="AP1205" s="19"/>
      <c r="AQ1205" s="19"/>
      <c r="AR1205" s="19"/>
      <c r="AS1205" s="14"/>
      <c r="AT1205" s="19"/>
      <c r="AU1205" s="19"/>
      <c r="AV1205" s="19"/>
      <c r="AW1205" s="14"/>
      <c r="AX1205" s="19"/>
      <c r="AY1205" s="19"/>
      <c r="AZ1205" s="19"/>
      <c r="BA1205" s="19"/>
      <c r="BB1205" s="19"/>
      <c r="BC1205" s="19"/>
      <c r="BD1205" s="19"/>
      <c r="BE1205" s="19"/>
      <c r="BF1205" s="14"/>
      <c r="BG1205" s="35" t="str">
        <f>IF(BB1205&lt;&gt;"","&lt;a href='https://www.inaturalist.org/observations/"&amp;BB1205&amp;" 'target='_blank' style='color: blue'&gt;iNaturalist Record: "&amp;BB1205&amp;"&lt;/a&gt; ","")</f>
        <v/>
      </c>
      <c r="BH1205" s="36" t="str">
        <f>IF(AT1205&lt;&gt;"",AT1205&amp;". ","")</f>
        <v/>
      </c>
      <c r="BI1205" s="36" t="str">
        <f>IF(AV1205&lt;&gt;"","Land use/disturbance history: "&amp;AV1205&amp;". ","")</f>
        <v/>
      </c>
      <c r="BJ1205" s="36" t="str">
        <f>IF(AW1205&lt;&gt;"","Slope in degrees: "&amp;AW1205&amp;". ","")</f>
        <v/>
      </c>
      <c r="BK1205" s="36" t="str">
        <f>IF(AX1205&lt;&gt;"","Slope aspect: "&amp;AX1205&amp;". ","")</f>
        <v/>
      </c>
      <c r="BL1205" s="36" t="str">
        <f>IF(AY1205&lt;&gt;"","Soil description: "&amp;AY1205&amp;". ","")</f>
        <v/>
      </c>
      <c r="BM1205" s="36" t="str">
        <f>IF(BA1205&lt;&gt;"","Terrain: "&amp;BA1205&amp;". ","")</f>
        <v/>
      </c>
      <c r="BN1205" s="36" t="str">
        <f t="shared" si="198"/>
        <v/>
      </c>
      <c r="BO1205" t="str">
        <f t="shared" si="199"/>
        <v/>
      </c>
      <c r="BP1205" t="str">
        <f>IF(BD1205&lt;&gt;"","Permit: "&amp;BD1205,"")</f>
        <v/>
      </c>
      <c r="BQ1205" s="41" t="str">
        <f>IF(AA1205="Abundant","Estimated frequency within viewshed: Abundant (&gt;500).",IF(AA1205="Common","Estimated frequency within viewshed: Common (101-500).",IF(AA1205="Frequent","Estimated frequency within viewshed: Frequent (11-100).",IF(AA1205="Occasional","Estimated frequency within viewshed: Occasional (6-10).",IF(AA1205="Rare","Estimated frequency within viewshed: Rare (1-5).","")))))</f>
        <v/>
      </c>
      <c r="BR1205" s="41" t="str">
        <f>IF(B1205&lt;&gt;"",B1205&amp;". ","")</f>
        <v/>
      </c>
      <c r="BS1205" s="41" t="str">
        <f>IF(M1205="Same individual","Tissue sample collected.",IF(M1205="Same population","Tissue sample collected from another individual in the same population.",""))</f>
        <v/>
      </c>
      <c r="BT1205" s="41" t="str">
        <f>IF(R1205&lt;&gt;"","Seed sample collected from "&amp;R1205&amp;" plants within the same population.","")</f>
        <v/>
      </c>
      <c r="BU1205" s="41" t="str">
        <f>IF(AB1205&lt;&gt;"",AB1205&amp;". ","")</f>
        <v/>
      </c>
      <c r="BV1205" s="41" t="str">
        <f>IF(AE1205&lt;&gt;"","Landowner: "&amp;AE1205&amp;".","")</f>
        <v/>
      </c>
      <c r="BW1205" s="41" t="str">
        <f>IF(AF1205&lt;&gt;"","Element Occurrence ID: "&amp;AF1205&amp;".","")</f>
        <v/>
      </c>
      <c r="BX1205" s="41" t="str">
        <f t="shared" si="200"/>
        <v/>
      </c>
      <c r="BY1205" t="str">
        <f t="shared" si="201"/>
        <v/>
      </c>
      <c r="BZ1205" s="41" t="str">
        <f t="shared" si="202"/>
        <v/>
      </c>
      <c r="CA1205" t="str">
        <f t="shared" si="203"/>
        <v/>
      </c>
      <c r="CB1205" s="41" t="str">
        <f>IF(AU1205&lt;&gt;"","Area immediately surrounding specimen: "&amp;AU1205&amp;".","")</f>
        <v/>
      </c>
      <c r="CC1205" s="41" t="str">
        <f>IF(T1205&lt;&gt;"","Habit: "&amp;T1205&amp;".","")</f>
        <v/>
      </c>
      <c r="CD1205" s="41" t="str">
        <f>IF(U1205&lt;&gt;"","Life history habit: "&amp;U1205&amp;".","")</f>
        <v/>
      </c>
      <c r="CE1205" s="41" t="str">
        <f>IF(V1205&lt;&gt;"","Graminoid habit: "&amp;V1205&amp;".","")</f>
        <v/>
      </c>
      <c r="CF1205" s="41" t="str">
        <f>IF(W1205&lt;&gt;"","Flower color: "&amp;W1205&amp;".","")</f>
        <v/>
      </c>
      <c r="CG1205" s="41" t="str">
        <f>IF(X1205&lt;&gt;"","Height in centimeters: "&amp;X1205&amp;".","")</f>
        <v/>
      </c>
      <c r="CH1205" s="41" t="str">
        <f>IF(Y1205&lt;&gt;"",Y1205&amp;".","")</f>
        <v/>
      </c>
      <c r="CI1205" s="41" t="str">
        <f t="shared" si="204"/>
        <v/>
      </c>
      <c r="CJ1205" t="str">
        <f t="shared" si="205"/>
        <v/>
      </c>
      <c r="CK1205" s="41" t="str">
        <f>IF(T1205&lt;&gt;"","''habit'':"&amp;"''"&amp;T1205&amp;"'',","")</f>
        <v/>
      </c>
      <c r="CL1205" s="41" t="str">
        <f>IF(U1205&lt;&gt;"","''life cycle habit'':"&amp;"''"&amp;U1205&amp;"'',","")</f>
        <v/>
      </c>
      <c r="CM1205" s="41" t="str">
        <f>IF(V1205&lt;&gt;"","''graminoidHabit'':"&amp;"''"&amp;V1205&amp;"'',","")</f>
        <v/>
      </c>
      <c r="CN1205" s="41" t="str">
        <f>IF(W1205&lt;&gt;"","''flower color'':"&amp;"''"&amp;W1205&amp;"'',","")</f>
        <v/>
      </c>
      <c r="CO1205" s="41" t="str">
        <f>IF(X1205&lt;&gt;"","''heightInCentimeters'':"&amp;X1205&amp;",","")</f>
        <v/>
      </c>
      <c r="CP1205" s="41" t="str">
        <f>IF(Y1205&lt;&gt;"",Y1205,"")</f>
        <v/>
      </c>
      <c r="CQ1205" s="41" t="str">
        <f t="shared" si="206"/>
        <v/>
      </c>
      <c r="CR1205" s="42" t="str">
        <f t="shared" si="207"/>
        <v/>
      </c>
      <c r="CS1205" t="str">
        <f t="shared" si="208"/>
        <v/>
      </c>
      <c r="CT1205" t="str">
        <f>IF(L1205="Y","tissue","")</f>
        <v/>
      </c>
      <c r="CU1205" t="str">
        <f>IF(L1205="Y","in collection","")</f>
        <v/>
      </c>
      <c r="CV1205" t="str">
        <f>IF(L1205="Y","dessicated","")</f>
        <v/>
      </c>
    </row>
    <row r="1206" spans="1:100" ht="16.5" x14ac:dyDescent="0.3">
      <c r="A1206" s="7"/>
      <c r="B1206" s="19"/>
      <c r="C1206" s="19"/>
      <c r="D1206" s="19"/>
      <c r="E1206" s="19"/>
      <c r="F1206" s="19"/>
      <c r="G1206" s="10"/>
      <c r="H1206" s="14"/>
      <c r="I1206" s="19"/>
      <c r="J1206" s="19"/>
      <c r="K1206" s="10"/>
      <c r="L1206" s="19"/>
      <c r="M1206" s="19"/>
      <c r="N1206" s="19"/>
      <c r="O1206" s="19"/>
      <c r="P1206" s="19"/>
      <c r="Q1206" s="24"/>
      <c r="R1206" s="14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  <c r="AK1206" s="29"/>
      <c r="AL1206" s="29"/>
      <c r="AM1206" s="7"/>
      <c r="AN1206" s="7"/>
      <c r="AO1206" s="7"/>
      <c r="AP1206" s="19"/>
      <c r="AQ1206" s="19"/>
      <c r="AR1206" s="19"/>
      <c r="AS1206" s="14"/>
      <c r="AT1206" s="19"/>
      <c r="AU1206" s="19"/>
      <c r="AV1206" s="19"/>
      <c r="AW1206" s="14"/>
      <c r="AX1206" s="19"/>
      <c r="AY1206" s="19"/>
      <c r="AZ1206" s="19"/>
      <c r="BA1206" s="19"/>
      <c r="BB1206" s="19"/>
      <c r="BC1206" s="19"/>
      <c r="BD1206" s="19"/>
      <c r="BE1206" s="19"/>
      <c r="BF1206" s="14"/>
      <c r="BG1206" s="35" t="str">
        <f>IF(BB1206&lt;&gt;"","&lt;a href='https://www.inaturalist.org/observations/"&amp;BB1206&amp;" 'target='_blank' style='color: blue'&gt;iNaturalist Record: "&amp;BB1206&amp;"&lt;/a&gt; ","")</f>
        <v/>
      </c>
      <c r="BH1206" s="36" t="str">
        <f>IF(AT1206&lt;&gt;"",AT1206&amp;". ","")</f>
        <v/>
      </c>
      <c r="BI1206" s="36" t="str">
        <f>IF(AV1206&lt;&gt;"","Land use/disturbance history: "&amp;AV1206&amp;". ","")</f>
        <v/>
      </c>
      <c r="BJ1206" s="36" t="str">
        <f>IF(AW1206&lt;&gt;"","Slope in degrees: "&amp;AW1206&amp;". ","")</f>
        <v/>
      </c>
      <c r="BK1206" s="36" t="str">
        <f>IF(AX1206&lt;&gt;"","Slope aspect: "&amp;AX1206&amp;". ","")</f>
        <v/>
      </c>
      <c r="BL1206" s="36" t="str">
        <f>IF(AY1206&lt;&gt;"","Soil description: "&amp;AY1206&amp;". ","")</f>
        <v/>
      </c>
      <c r="BM1206" s="36" t="str">
        <f>IF(BA1206&lt;&gt;"","Terrain: "&amp;BA1206&amp;". ","")</f>
        <v/>
      </c>
      <c r="BN1206" s="36" t="str">
        <f t="shared" si="198"/>
        <v/>
      </c>
      <c r="BO1206" t="str">
        <f t="shared" si="199"/>
        <v/>
      </c>
      <c r="BP1206" t="str">
        <f>IF(BD1206&lt;&gt;"","Permit: "&amp;BD1206,"")</f>
        <v/>
      </c>
      <c r="BQ1206" s="41" t="str">
        <f>IF(AA1206="Abundant","Estimated frequency within viewshed: Abundant (&gt;500).",IF(AA1206="Common","Estimated frequency within viewshed: Common (101-500).",IF(AA1206="Frequent","Estimated frequency within viewshed: Frequent (11-100).",IF(AA1206="Occasional","Estimated frequency within viewshed: Occasional (6-10).",IF(AA1206="Rare","Estimated frequency within viewshed: Rare (1-5).","")))))</f>
        <v/>
      </c>
      <c r="BR1206" s="41" t="str">
        <f>IF(B1206&lt;&gt;"",B1206&amp;". ","")</f>
        <v/>
      </c>
      <c r="BS1206" s="41" t="str">
        <f>IF(M1206="Same individual","Tissue sample collected.",IF(M1206="Same population","Tissue sample collected from another individual in the same population.",""))</f>
        <v/>
      </c>
      <c r="BT1206" s="41" t="str">
        <f>IF(R1206&lt;&gt;"","Seed sample collected from "&amp;R1206&amp;" plants within the same population.","")</f>
        <v/>
      </c>
      <c r="BU1206" s="41" t="str">
        <f>IF(AB1206&lt;&gt;"",AB1206&amp;". ","")</f>
        <v/>
      </c>
      <c r="BV1206" s="41" t="str">
        <f>IF(AE1206&lt;&gt;"","Landowner: "&amp;AE1206&amp;".","")</f>
        <v/>
      </c>
      <c r="BW1206" s="41" t="str">
        <f>IF(AF1206&lt;&gt;"","Element Occurrence ID: "&amp;AF1206&amp;".","")</f>
        <v/>
      </c>
      <c r="BX1206" s="41" t="str">
        <f t="shared" si="200"/>
        <v/>
      </c>
      <c r="BY1206" t="str">
        <f t="shared" si="201"/>
        <v/>
      </c>
      <c r="BZ1206" s="41" t="str">
        <f t="shared" si="202"/>
        <v/>
      </c>
      <c r="CA1206" t="str">
        <f t="shared" si="203"/>
        <v/>
      </c>
      <c r="CB1206" s="41" t="str">
        <f>IF(AU1206&lt;&gt;"","Area immediately surrounding specimen: "&amp;AU1206&amp;".","")</f>
        <v/>
      </c>
      <c r="CC1206" s="41" t="str">
        <f>IF(T1206&lt;&gt;"","Habit: "&amp;T1206&amp;".","")</f>
        <v/>
      </c>
      <c r="CD1206" s="41" t="str">
        <f>IF(U1206&lt;&gt;"","Life history habit: "&amp;U1206&amp;".","")</f>
        <v/>
      </c>
      <c r="CE1206" s="41" t="str">
        <f>IF(V1206&lt;&gt;"","Graminoid habit: "&amp;V1206&amp;".","")</f>
        <v/>
      </c>
      <c r="CF1206" s="41" t="str">
        <f>IF(W1206&lt;&gt;"","Flower color: "&amp;W1206&amp;".","")</f>
        <v/>
      </c>
      <c r="CG1206" s="41" t="str">
        <f>IF(X1206&lt;&gt;"","Height in centimeters: "&amp;X1206&amp;".","")</f>
        <v/>
      </c>
      <c r="CH1206" s="41" t="str">
        <f>IF(Y1206&lt;&gt;"",Y1206&amp;".","")</f>
        <v/>
      </c>
      <c r="CI1206" s="41" t="str">
        <f t="shared" si="204"/>
        <v/>
      </c>
      <c r="CJ1206" t="str">
        <f t="shared" si="205"/>
        <v/>
      </c>
      <c r="CK1206" s="41" t="str">
        <f>IF(T1206&lt;&gt;"","''habit'':"&amp;"''"&amp;T1206&amp;"'',","")</f>
        <v/>
      </c>
      <c r="CL1206" s="41" t="str">
        <f>IF(U1206&lt;&gt;"","''life cycle habit'':"&amp;"''"&amp;U1206&amp;"'',","")</f>
        <v/>
      </c>
      <c r="CM1206" s="41" t="str">
        <f>IF(V1206&lt;&gt;"","''graminoidHabit'':"&amp;"''"&amp;V1206&amp;"'',","")</f>
        <v/>
      </c>
      <c r="CN1206" s="41" t="str">
        <f>IF(W1206&lt;&gt;"","''flower color'':"&amp;"''"&amp;W1206&amp;"'',","")</f>
        <v/>
      </c>
      <c r="CO1206" s="41" t="str">
        <f>IF(X1206&lt;&gt;"","''heightInCentimeters'':"&amp;X1206&amp;",","")</f>
        <v/>
      </c>
      <c r="CP1206" s="41" t="str">
        <f>IF(Y1206&lt;&gt;"",Y1206,"")</f>
        <v/>
      </c>
      <c r="CQ1206" s="41" t="str">
        <f t="shared" si="206"/>
        <v/>
      </c>
      <c r="CR1206" s="42" t="str">
        <f t="shared" si="207"/>
        <v/>
      </c>
      <c r="CS1206" t="str">
        <f t="shared" si="208"/>
        <v/>
      </c>
      <c r="CT1206" t="str">
        <f>IF(L1206="Y","tissue","")</f>
        <v/>
      </c>
      <c r="CU1206" t="str">
        <f>IF(L1206="Y","in collection","")</f>
        <v/>
      </c>
      <c r="CV1206" t="str">
        <f>IF(L1206="Y","dessicated","")</f>
        <v/>
      </c>
    </row>
    <row r="1207" spans="1:100" ht="16.5" x14ac:dyDescent="0.3">
      <c r="A1207" s="7"/>
      <c r="B1207" s="19"/>
      <c r="C1207" s="19"/>
      <c r="D1207" s="19"/>
      <c r="E1207" s="19"/>
      <c r="F1207" s="19"/>
      <c r="G1207" s="10"/>
      <c r="H1207" s="14"/>
      <c r="I1207" s="19"/>
      <c r="J1207" s="19"/>
      <c r="K1207" s="10"/>
      <c r="L1207" s="19"/>
      <c r="M1207" s="19"/>
      <c r="N1207" s="19"/>
      <c r="O1207" s="19"/>
      <c r="P1207" s="19"/>
      <c r="Q1207" s="24"/>
      <c r="R1207" s="14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29"/>
      <c r="AL1207" s="29"/>
      <c r="AM1207" s="7"/>
      <c r="AN1207" s="7"/>
      <c r="AO1207" s="7"/>
      <c r="AP1207" s="19"/>
      <c r="AQ1207" s="19"/>
      <c r="AR1207" s="19"/>
      <c r="AS1207" s="14"/>
      <c r="AT1207" s="19"/>
      <c r="AU1207" s="19"/>
      <c r="AV1207" s="19"/>
      <c r="AW1207" s="14"/>
      <c r="AX1207" s="19"/>
      <c r="AY1207" s="19"/>
      <c r="AZ1207" s="19"/>
      <c r="BA1207" s="19"/>
      <c r="BB1207" s="19"/>
      <c r="BC1207" s="19"/>
      <c r="BD1207" s="19"/>
      <c r="BE1207" s="19"/>
      <c r="BF1207" s="14"/>
      <c r="BG1207" s="35" t="str">
        <f>IF(BB1207&lt;&gt;"","&lt;a href='https://www.inaturalist.org/observations/"&amp;BB1207&amp;" 'target='_blank' style='color: blue'&gt;iNaturalist Record: "&amp;BB1207&amp;"&lt;/a&gt; ","")</f>
        <v/>
      </c>
      <c r="BH1207" s="36" t="str">
        <f>IF(AT1207&lt;&gt;"",AT1207&amp;". ","")</f>
        <v/>
      </c>
      <c r="BI1207" s="36" t="str">
        <f>IF(AV1207&lt;&gt;"","Land use/disturbance history: "&amp;AV1207&amp;". ","")</f>
        <v/>
      </c>
      <c r="BJ1207" s="36" t="str">
        <f>IF(AW1207&lt;&gt;"","Slope in degrees: "&amp;AW1207&amp;". ","")</f>
        <v/>
      </c>
      <c r="BK1207" s="36" t="str">
        <f>IF(AX1207&lt;&gt;"","Slope aspect: "&amp;AX1207&amp;". ","")</f>
        <v/>
      </c>
      <c r="BL1207" s="36" t="str">
        <f>IF(AY1207&lt;&gt;"","Soil description: "&amp;AY1207&amp;". ","")</f>
        <v/>
      </c>
      <c r="BM1207" s="36" t="str">
        <f>IF(BA1207&lt;&gt;"","Terrain: "&amp;BA1207&amp;". ","")</f>
        <v/>
      </c>
      <c r="BN1207" s="36" t="str">
        <f t="shared" si="198"/>
        <v/>
      </c>
      <c r="BO1207" t="str">
        <f t="shared" si="199"/>
        <v/>
      </c>
      <c r="BP1207" t="str">
        <f>IF(BD1207&lt;&gt;"","Permit: "&amp;BD1207,"")</f>
        <v/>
      </c>
      <c r="BQ1207" s="41" t="str">
        <f>IF(AA1207="Abundant","Estimated frequency within viewshed: Abundant (&gt;500).",IF(AA1207="Common","Estimated frequency within viewshed: Common (101-500).",IF(AA1207="Frequent","Estimated frequency within viewshed: Frequent (11-100).",IF(AA1207="Occasional","Estimated frequency within viewshed: Occasional (6-10).",IF(AA1207="Rare","Estimated frequency within viewshed: Rare (1-5).","")))))</f>
        <v/>
      </c>
      <c r="BR1207" s="41" t="str">
        <f>IF(B1207&lt;&gt;"",B1207&amp;". ","")</f>
        <v/>
      </c>
      <c r="BS1207" s="41" t="str">
        <f>IF(M1207="Same individual","Tissue sample collected.",IF(M1207="Same population","Tissue sample collected from another individual in the same population.",""))</f>
        <v/>
      </c>
      <c r="BT1207" s="41" t="str">
        <f>IF(R1207&lt;&gt;"","Seed sample collected from "&amp;R1207&amp;" plants within the same population.","")</f>
        <v/>
      </c>
      <c r="BU1207" s="41" t="str">
        <f>IF(AB1207&lt;&gt;"",AB1207&amp;". ","")</f>
        <v/>
      </c>
      <c r="BV1207" s="41" t="str">
        <f>IF(AE1207&lt;&gt;"","Landowner: "&amp;AE1207&amp;".","")</f>
        <v/>
      </c>
      <c r="BW1207" s="41" t="str">
        <f>IF(AF1207&lt;&gt;"","Element Occurrence ID: "&amp;AF1207&amp;".","")</f>
        <v/>
      </c>
      <c r="BX1207" s="41" t="str">
        <f t="shared" si="200"/>
        <v/>
      </c>
      <c r="BY1207" t="str">
        <f t="shared" si="201"/>
        <v/>
      </c>
      <c r="BZ1207" s="41" t="str">
        <f t="shared" si="202"/>
        <v/>
      </c>
      <c r="CA1207" t="str">
        <f t="shared" si="203"/>
        <v/>
      </c>
      <c r="CB1207" s="41" t="str">
        <f>IF(AU1207&lt;&gt;"","Area immediately surrounding specimen: "&amp;AU1207&amp;".","")</f>
        <v/>
      </c>
      <c r="CC1207" s="41" t="str">
        <f>IF(T1207&lt;&gt;"","Habit: "&amp;T1207&amp;".","")</f>
        <v/>
      </c>
      <c r="CD1207" s="41" t="str">
        <f>IF(U1207&lt;&gt;"","Life history habit: "&amp;U1207&amp;".","")</f>
        <v/>
      </c>
      <c r="CE1207" s="41" t="str">
        <f>IF(V1207&lt;&gt;"","Graminoid habit: "&amp;V1207&amp;".","")</f>
        <v/>
      </c>
      <c r="CF1207" s="41" t="str">
        <f>IF(W1207&lt;&gt;"","Flower color: "&amp;W1207&amp;".","")</f>
        <v/>
      </c>
      <c r="CG1207" s="41" t="str">
        <f>IF(X1207&lt;&gt;"","Height in centimeters: "&amp;X1207&amp;".","")</f>
        <v/>
      </c>
      <c r="CH1207" s="41" t="str">
        <f>IF(Y1207&lt;&gt;"",Y1207&amp;".","")</f>
        <v/>
      </c>
      <c r="CI1207" s="41" t="str">
        <f t="shared" si="204"/>
        <v/>
      </c>
      <c r="CJ1207" t="str">
        <f t="shared" si="205"/>
        <v/>
      </c>
      <c r="CK1207" s="41" t="str">
        <f>IF(T1207&lt;&gt;"","''habit'':"&amp;"''"&amp;T1207&amp;"'',","")</f>
        <v/>
      </c>
      <c r="CL1207" s="41" t="str">
        <f>IF(U1207&lt;&gt;"","''life cycle habit'':"&amp;"''"&amp;U1207&amp;"'',","")</f>
        <v/>
      </c>
      <c r="CM1207" s="41" t="str">
        <f>IF(V1207&lt;&gt;"","''graminoidHabit'':"&amp;"''"&amp;V1207&amp;"'',","")</f>
        <v/>
      </c>
      <c r="CN1207" s="41" t="str">
        <f>IF(W1207&lt;&gt;"","''flower color'':"&amp;"''"&amp;W1207&amp;"'',","")</f>
        <v/>
      </c>
      <c r="CO1207" s="41" t="str">
        <f>IF(X1207&lt;&gt;"","''heightInCentimeters'':"&amp;X1207&amp;",","")</f>
        <v/>
      </c>
      <c r="CP1207" s="41" t="str">
        <f>IF(Y1207&lt;&gt;"",Y1207,"")</f>
        <v/>
      </c>
      <c r="CQ1207" s="41" t="str">
        <f t="shared" si="206"/>
        <v/>
      </c>
      <c r="CR1207" s="42" t="str">
        <f t="shared" si="207"/>
        <v/>
      </c>
      <c r="CS1207" t="str">
        <f t="shared" si="208"/>
        <v/>
      </c>
      <c r="CT1207" t="str">
        <f>IF(L1207="Y","tissue","")</f>
        <v/>
      </c>
      <c r="CU1207" t="str">
        <f>IF(L1207="Y","in collection","")</f>
        <v/>
      </c>
      <c r="CV1207" t="str">
        <f>IF(L1207="Y","dessicated","")</f>
        <v/>
      </c>
    </row>
    <row r="1208" spans="1:100" ht="16.5" x14ac:dyDescent="0.3">
      <c r="A1208" s="7"/>
      <c r="B1208" s="19"/>
      <c r="C1208" s="19"/>
      <c r="D1208" s="19"/>
      <c r="E1208" s="19"/>
      <c r="F1208" s="19"/>
      <c r="G1208" s="10"/>
      <c r="H1208" s="14"/>
      <c r="I1208" s="19"/>
      <c r="J1208" s="19"/>
      <c r="K1208" s="10"/>
      <c r="L1208" s="19"/>
      <c r="M1208" s="19"/>
      <c r="N1208" s="19"/>
      <c r="O1208" s="19"/>
      <c r="P1208" s="19"/>
      <c r="Q1208" s="24"/>
      <c r="R1208" s="14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29"/>
      <c r="AL1208" s="29"/>
      <c r="AM1208" s="7"/>
      <c r="AN1208" s="7"/>
      <c r="AO1208" s="7"/>
      <c r="AP1208" s="19"/>
      <c r="AQ1208" s="19"/>
      <c r="AR1208" s="19"/>
      <c r="AS1208" s="14"/>
      <c r="AT1208" s="19"/>
      <c r="AU1208" s="19"/>
      <c r="AV1208" s="19"/>
      <c r="AW1208" s="14"/>
      <c r="AX1208" s="19"/>
      <c r="AY1208" s="19"/>
      <c r="AZ1208" s="19"/>
      <c r="BA1208" s="19"/>
      <c r="BB1208" s="19"/>
      <c r="BC1208" s="19"/>
      <c r="BD1208" s="19"/>
      <c r="BE1208" s="19"/>
      <c r="BF1208" s="14"/>
      <c r="BG1208" s="35" t="str">
        <f>IF(BB1208&lt;&gt;"","&lt;a href='https://www.inaturalist.org/observations/"&amp;BB1208&amp;" 'target='_blank' style='color: blue'&gt;iNaturalist Record: "&amp;BB1208&amp;"&lt;/a&gt; ","")</f>
        <v/>
      </c>
      <c r="BH1208" s="36" t="str">
        <f>IF(AT1208&lt;&gt;"",AT1208&amp;". ","")</f>
        <v/>
      </c>
      <c r="BI1208" s="36" t="str">
        <f>IF(AV1208&lt;&gt;"","Land use/disturbance history: "&amp;AV1208&amp;". ","")</f>
        <v/>
      </c>
      <c r="BJ1208" s="36" t="str">
        <f>IF(AW1208&lt;&gt;"","Slope in degrees: "&amp;AW1208&amp;". ","")</f>
        <v/>
      </c>
      <c r="BK1208" s="36" t="str">
        <f>IF(AX1208&lt;&gt;"","Slope aspect: "&amp;AX1208&amp;". ","")</f>
        <v/>
      </c>
      <c r="BL1208" s="36" t="str">
        <f>IF(AY1208&lt;&gt;"","Soil description: "&amp;AY1208&amp;". ","")</f>
        <v/>
      </c>
      <c r="BM1208" s="36" t="str">
        <f>IF(BA1208&lt;&gt;"","Terrain: "&amp;BA1208&amp;". ","")</f>
        <v/>
      </c>
      <c r="BN1208" s="36" t="str">
        <f t="shared" si="198"/>
        <v/>
      </c>
      <c r="BO1208" t="str">
        <f t="shared" si="199"/>
        <v/>
      </c>
      <c r="BP1208" t="str">
        <f>IF(BD1208&lt;&gt;"","Permit: "&amp;BD1208,"")</f>
        <v/>
      </c>
      <c r="BQ1208" s="41" t="str">
        <f>IF(AA1208="Abundant","Estimated frequency within viewshed: Abundant (&gt;500).",IF(AA1208="Common","Estimated frequency within viewshed: Common (101-500).",IF(AA1208="Frequent","Estimated frequency within viewshed: Frequent (11-100).",IF(AA1208="Occasional","Estimated frequency within viewshed: Occasional (6-10).",IF(AA1208="Rare","Estimated frequency within viewshed: Rare (1-5).","")))))</f>
        <v/>
      </c>
      <c r="BR1208" s="41" t="str">
        <f>IF(B1208&lt;&gt;"",B1208&amp;". ","")</f>
        <v/>
      </c>
      <c r="BS1208" s="41" t="str">
        <f>IF(M1208="Same individual","Tissue sample collected.",IF(M1208="Same population","Tissue sample collected from another individual in the same population.",""))</f>
        <v/>
      </c>
      <c r="BT1208" s="41" t="str">
        <f>IF(R1208&lt;&gt;"","Seed sample collected from "&amp;R1208&amp;" plants within the same population.","")</f>
        <v/>
      </c>
      <c r="BU1208" s="41" t="str">
        <f>IF(AB1208&lt;&gt;"",AB1208&amp;". ","")</f>
        <v/>
      </c>
      <c r="BV1208" s="41" t="str">
        <f>IF(AE1208&lt;&gt;"","Landowner: "&amp;AE1208&amp;".","")</f>
        <v/>
      </c>
      <c r="BW1208" s="41" t="str">
        <f>IF(AF1208&lt;&gt;"","Element Occurrence ID: "&amp;AF1208&amp;".","")</f>
        <v/>
      </c>
      <c r="BX1208" s="41" t="str">
        <f t="shared" si="200"/>
        <v/>
      </c>
      <c r="BY1208" t="str">
        <f t="shared" si="201"/>
        <v/>
      </c>
      <c r="BZ1208" s="41" t="str">
        <f t="shared" si="202"/>
        <v/>
      </c>
      <c r="CA1208" t="str">
        <f t="shared" si="203"/>
        <v/>
      </c>
      <c r="CB1208" s="41" t="str">
        <f>IF(AU1208&lt;&gt;"","Area immediately surrounding specimen: "&amp;AU1208&amp;".","")</f>
        <v/>
      </c>
      <c r="CC1208" s="41" t="str">
        <f>IF(T1208&lt;&gt;"","Habit: "&amp;T1208&amp;".","")</f>
        <v/>
      </c>
      <c r="CD1208" s="41" t="str">
        <f>IF(U1208&lt;&gt;"","Life history habit: "&amp;U1208&amp;".","")</f>
        <v/>
      </c>
      <c r="CE1208" s="41" t="str">
        <f>IF(V1208&lt;&gt;"","Graminoid habit: "&amp;V1208&amp;".","")</f>
        <v/>
      </c>
      <c r="CF1208" s="41" t="str">
        <f>IF(W1208&lt;&gt;"","Flower color: "&amp;W1208&amp;".","")</f>
        <v/>
      </c>
      <c r="CG1208" s="41" t="str">
        <f>IF(X1208&lt;&gt;"","Height in centimeters: "&amp;X1208&amp;".","")</f>
        <v/>
      </c>
      <c r="CH1208" s="41" t="str">
        <f>IF(Y1208&lt;&gt;"",Y1208&amp;".","")</f>
        <v/>
      </c>
      <c r="CI1208" s="41" t="str">
        <f t="shared" si="204"/>
        <v/>
      </c>
      <c r="CJ1208" t="str">
        <f t="shared" si="205"/>
        <v/>
      </c>
      <c r="CK1208" s="41" t="str">
        <f>IF(T1208&lt;&gt;"","''habit'':"&amp;"''"&amp;T1208&amp;"'',","")</f>
        <v/>
      </c>
      <c r="CL1208" s="41" t="str">
        <f>IF(U1208&lt;&gt;"","''life cycle habit'':"&amp;"''"&amp;U1208&amp;"'',","")</f>
        <v/>
      </c>
      <c r="CM1208" s="41" t="str">
        <f>IF(V1208&lt;&gt;"","''graminoidHabit'':"&amp;"''"&amp;V1208&amp;"'',","")</f>
        <v/>
      </c>
      <c r="CN1208" s="41" t="str">
        <f>IF(W1208&lt;&gt;"","''flower color'':"&amp;"''"&amp;W1208&amp;"'',","")</f>
        <v/>
      </c>
      <c r="CO1208" s="41" t="str">
        <f>IF(X1208&lt;&gt;"","''heightInCentimeters'':"&amp;X1208&amp;",","")</f>
        <v/>
      </c>
      <c r="CP1208" s="41" t="str">
        <f>IF(Y1208&lt;&gt;"",Y1208,"")</f>
        <v/>
      </c>
      <c r="CQ1208" s="41" t="str">
        <f t="shared" si="206"/>
        <v/>
      </c>
      <c r="CR1208" s="42" t="str">
        <f t="shared" si="207"/>
        <v/>
      </c>
      <c r="CS1208" t="str">
        <f t="shared" si="208"/>
        <v/>
      </c>
      <c r="CT1208" t="str">
        <f>IF(L1208="Y","tissue","")</f>
        <v/>
      </c>
      <c r="CU1208" t="str">
        <f>IF(L1208="Y","in collection","")</f>
        <v/>
      </c>
      <c r="CV1208" t="str">
        <f>IF(L1208="Y","dessicated","")</f>
        <v/>
      </c>
    </row>
    <row r="1209" spans="1:100" ht="16.5" x14ac:dyDescent="0.3">
      <c r="A1209" s="7"/>
      <c r="B1209" s="19"/>
      <c r="C1209" s="19"/>
      <c r="D1209" s="19"/>
      <c r="E1209" s="19"/>
      <c r="F1209" s="19"/>
      <c r="G1209" s="10"/>
      <c r="H1209" s="14"/>
      <c r="I1209" s="19"/>
      <c r="J1209" s="19"/>
      <c r="K1209" s="10"/>
      <c r="L1209" s="19"/>
      <c r="M1209" s="19"/>
      <c r="N1209" s="19"/>
      <c r="O1209" s="19"/>
      <c r="P1209" s="19"/>
      <c r="Q1209" s="24"/>
      <c r="R1209" s="14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29"/>
      <c r="AL1209" s="29"/>
      <c r="AM1209" s="7"/>
      <c r="AN1209" s="7"/>
      <c r="AO1209" s="7"/>
      <c r="AP1209" s="19"/>
      <c r="AQ1209" s="19"/>
      <c r="AR1209" s="19"/>
      <c r="AS1209" s="14"/>
      <c r="AT1209" s="19"/>
      <c r="AU1209" s="19"/>
      <c r="AV1209" s="19"/>
      <c r="AW1209" s="14"/>
      <c r="AX1209" s="19"/>
      <c r="AY1209" s="19"/>
      <c r="AZ1209" s="19"/>
      <c r="BA1209" s="19"/>
      <c r="BB1209" s="19"/>
      <c r="BC1209" s="19"/>
      <c r="BD1209" s="19"/>
      <c r="BE1209" s="19"/>
      <c r="BF1209" s="14"/>
      <c r="BG1209" s="35" t="str">
        <f>IF(BB1209&lt;&gt;"","&lt;a href='https://www.inaturalist.org/observations/"&amp;BB1209&amp;" 'target='_blank' style='color: blue'&gt;iNaturalist Record: "&amp;BB1209&amp;"&lt;/a&gt; ","")</f>
        <v/>
      </c>
      <c r="BH1209" s="36" t="str">
        <f>IF(AT1209&lt;&gt;"",AT1209&amp;". ","")</f>
        <v/>
      </c>
      <c r="BI1209" s="36" t="str">
        <f>IF(AV1209&lt;&gt;"","Land use/disturbance history: "&amp;AV1209&amp;". ","")</f>
        <v/>
      </c>
      <c r="BJ1209" s="36" t="str">
        <f>IF(AW1209&lt;&gt;"","Slope in degrees: "&amp;AW1209&amp;". ","")</f>
        <v/>
      </c>
      <c r="BK1209" s="36" t="str">
        <f>IF(AX1209&lt;&gt;"","Slope aspect: "&amp;AX1209&amp;". ","")</f>
        <v/>
      </c>
      <c r="BL1209" s="36" t="str">
        <f>IF(AY1209&lt;&gt;"","Soil description: "&amp;AY1209&amp;". ","")</f>
        <v/>
      </c>
      <c r="BM1209" s="36" t="str">
        <f>IF(BA1209&lt;&gt;"","Terrain: "&amp;BA1209&amp;". ","")</f>
        <v/>
      </c>
      <c r="BN1209" s="36" t="str">
        <f t="shared" si="198"/>
        <v/>
      </c>
      <c r="BO1209" t="str">
        <f t="shared" si="199"/>
        <v/>
      </c>
      <c r="BP1209" t="str">
        <f>IF(BD1209&lt;&gt;"","Permit: "&amp;BD1209,"")</f>
        <v/>
      </c>
      <c r="BQ1209" s="41" t="str">
        <f>IF(AA1209="Abundant","Estimated frequency within viewshed: Abundant (&gt;500).",IF(AA1209="Common","Estimated frequency within viewshed: Common (101-500).",IF(AA1209="Frequent","Estimated frequency within viewshed: Frequent (11-100).",IF(AA1209="Occasional","Estimated frequency within viewshed: Occasional (6-10).",IF(AA1209="Rare","Estimated frequency within viewshed: Rare (1-5).","")))))</f>
        <v/>
      </c>
      <c r="BR1209" s="41" t="str">
        <f>IF(B1209&lt;&gt;"",B1209&amp;". ","")</f>
        <v/>
      </c>
      <c r="BS1209" s="41" t="str">
        <f>IF(M1209="Same individual","Tissue sample collected.",IF(M1209="Same population","Tissue sample collected from another individual in the same population.",""))</f>
        <v/>
      </c>
      <c r="BT1209" s="41" t="str">
        <f>IF(R1209&lt;&gt;"","Seed sample collected from "&amp;R1209&amp;" plants within the same population.","")</f>
        <v/>
      </c>
      <c r="BU1209" s="41" t="str">
        <f>IF(AB1209&lt;&gt;"",AB1209&amp;". ","")</f>
        <v/>
      </c>
      <c r="BV1209" s="41" t="str">
        <f>IF(AE1209&lt;&gt;"","Landowner: "&amp;AE1209&amp;".","")</f>
        <v/>
      </c>
      <c r="BW1209" s="41" t="str">
        <f>IF(AF1209&lt;&gt;"","Element Occurrence ID: "&amp;AF1209&amp;".","")</f>
        <v/>
      </c>
      <c r="BX1209" s="41" t="str">
        <f t="shared" si="200"/>
        <v/>
      </c>
      <c r="BY1209" t="str">
        <f t="shared" si="201"/>
        <v/>
      </c>
      <c r="BZ1209" s="41" t="str">
        <f t="shared" si="202"/>
        <v/>
      </c>
      <c r="CA1209" t="str">
        <f t="shared" si="203"/>
        <v/>
      </c>
      <c r="CB1209" s="41" t="str">
        <f>IF(AU1209&lt;&gt;"","Area immediately surrounding specimen: "&amp;AU1209&amp;".","")</f>
        <v/>
      </c>
      <c r="CC1209" s="41" t="str">
        <f>IF(T1209&lt;&gt;"","Habit: "&amp;T1209&amp;".","")</f>
        <v/>
      </c>
      <c r="CD1209" s="41" t="str">
        <f>IF(U1209&lt;&gt;"","Life history habit: "&amp;U1209&amp;".","")</f>
        <v/>
      </c>
      <c r="CE1209" s="41" t="str">
        <f>IF(V1209&lt;&gt;"","Graminoid habit: "&amp;V1209&amp;".","")</f>
        <v/>
      </c>
      <c r="CF1209" s="41" t="str">
        <f>IF(W1209&lt;&gt;"","Flower color: "&amp;W1209&amp;".","")</f>
        <v/>
      </c>
      <c r="CG1209" s="41" t="str">
        <f>IF(X1209&lt;&gt;"","Height in centimeters: "&amp;X1209&amp;".","")</f>
        <v/>
      </c>
      <c r="CH1209" s="41" t="str">
        <f>IF(Y1209&lt;&gt;"",Y1209&amp;".","")</f>
        <v/>
      </c>
      <c r="CI1209" s="41" t="str">
        <f t="shared" si="204"/>
        <v/>
      </c>
      <c r="CJ1209" t="str">
        <f t="shared" si="205"/>
        <v/>
      </c>
      <c r="CK1209" s="41" t="str">
        <f>IF(T1209&lt;&gt;"","''habit'':"&amp;"''"&amp;T1209&amp;"'',","")</f>
        <v/>
      </c>
      <c r="CL1209" s="41" t="str">
        <f>IF(U1209&lt;&gt;"","''life cycle habit'':"&amp;"''"&amp;U1209&amp;"'',","")</f>
        <v/>
      </c>
      <c r="CM1209" s="41" t="str">
        <f>IF(V1209&lt;&gt;"","''graminoidHabit'':"&amp;"''"&amp;V1209&amp;"'',","")</f>
        <v/>
      </c>
      <c r="CN1209" s="41" t="str">
        <f>IF(W1209&lt;&gt;"","''flower color'':"&amp;"''"&amp;W1209&amp;"'',","")</f>
        <v/>
      </c>
      <c r="CO1209" s="41" t="str">
        <f>IF(X1209&lt;&gt;"","''heightInCentimeters'':"&amp;X1209&amp;",","")</f>
        <v/>
      </c>
      <c r="CP1209" s="41" t="str">
        <f>IF(Y1209&lt;&gt;"",Y1209,"")</f>
        <v/>
      </c>
      <c r="CQ1209" s="41" t="str">
        <f t="shared" si="206"/>
        <v/>
      </c>
      <c r="CR1209" s="42" t="str">
        <f t="shared" si="207"/>
        <v/>
      </c>
      <c r="CS1209" t="str">
        <f t="shared" si="208"/>
        <v/>
      </c>
      <c r="CT1209" t="str">
        <f>IF(L1209="Y","tissue","")</f>
        <v/>
      </c>
      <c r="CU1209" t="str">
        <f>IF(L1209="Y","in collection","")</f>
        <v/>
      </c>
      <c r="CV1209" t="str">
        <f>IF(L1209="Y","dessicated","")</f>
        <v/>
      </c>
    </row>
    <row r="1210" spans="1:100" ht="16.5" x14ac:dyDescent="0.3">
      <c r="A1210" s="7"/>
      <c r="B1210" s="19"/>
      <c r="C1210" s="19"/>
      <c r="D1210" s="19"/>
      <c r="E1210" s="19"/>
      <c r="F1210" s="19"/>
      <c r="G1210" s="10"/>
      <c r="H1210" s="14"/>
      <c r="I1210" s="19"/>
      <c r="J1210" s="19"/>
      <c r="K1210" s="10"/>
      <c r="L1210" s="19"/>
      <c r="M1210" s="19"/>
      <c r="N1210" s="19"/>
      <c r="O1210" s="19"/>
      <c r="P1210" s="19"/>
      <c r="Q1210" s="24"/>
      <c r="R1210" s="14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  <c r="AK1210" s="29"/>
      <c r="AL1210" s="29"/>
      <c r="AM1210" s="7"/>
      <c r="AN1210" s="7"/>
      <c r="AO1210" s="7"/>
      <c r="AP1210" s="19"/>
      <c r="AQ1210" s="19"/>
      <c r="AR1210" s="19"/>
      <c r="AS1210" s="14"/>
      <c r="AT1210" s="19"/>
      <c r="AU1210" s="19"/>
      <c r="AV1210" s="19"/>
      <c r="AW1210" s="14"/>
      <c r="AX1210" s="19"/>
      <c r="AY1210" s="19"/>
      <c r="AZ1210" s="19"/>
      <c r="BA1210" s="19"/>
      <c r="BB1210" s="19"/>
      <c r="BC1210" s="19"/>
      <c r="BD1210" s="19"/>
      <c r="BE1210" s="19"/>
      <c r="BF1210" s="14"/>
      <c r="BG1210" s="35" t="str">
        <f>IF(BB1210&lt;&gt;"","&lt;a href='https://www.inaturalist.org/observations/"&amp;BB1210&amp;" 'target='_blank' style='color: blue'&gt;iNaturalist Record: "&amp;BB1210&amp;"&lt;/a&gt; ","")</f>
        <v/>
      </c>
      <c r="BH1210" s="36" t="str">
        <f>IF(AT1210&lt;&gt;"",AT1210&amp;". ","")</f>
        <v/>
      </c>
      <c r="BI1210" s="36" t="str">
        <f>IF(AV1210&lt;&gt;"","Land use/disturbance history: "&amp;AV1210&amp;". ","")</f>
        <v/>
      </c>
      <c r="BJ1210" s="36" t="str">
        <f>IF(AW1210&lt;&gt;"","Slope in degrees: "&amp;AW1210&amp;". ","")</f>
        <v/>
      </c>
      <c r="BK1210" s="36" t="str">
        <f>IF(AX1210&lt;&gt;"","Slope aspect: "&amp;AX1210&amp;". ","")</f>
        <v/>
      </c>
      <c r="BL1210" s="36" t="str">
        <f>IF(AY1210&lt;&gt;"","Soil description: "&amp;AY1210&amp;". ","")</f>
        <v/>
      </c>
      <c r="BM1210" s="36" t="str">
        <f>IF(BA1210&lt;&gt;"","Terrain: "&amp;BA1210&amp;". ","")</f>
        <v/>
      </c>
      <c r="BN1210" s="36" t="str">
        <f t="shared" si="198"/>
        <v/>
      </c>
      <c r="BO1210" t="str">
        <f t="shared" si="199"/>
        <v/>
      </c>
      <c r="BP1210" t="str">
        <f>IF(BD1210&lt;&gt;"","Permit: "&amp;BD1210,"")</f>
        <v/>
      </c>
      <c r="BQ1210" s="41" t="str">
        <f>IF(AA1210="Abundant","Estimated frequency within viewshed: Abundant (&gt;500).",IF(AA1210="Common","Estimated frequency within viewshed: Common (101-500).",IF(AA1210="Frequent","Estimated frequency within viewshed: Frequent (11-100).",IF(AA1210="Occasional","Estimated frequency within viewshed: Occasional (6-10).",IF(AA1210="Rare","Estimated frequency within viewshed: Rare (1-5).","")))))</f>
        <v/>
      </c>
      <c r="BR1210" s="41" t="str">
        <f>IF(B1210&lt;&gt;"",B1210&amp;". ","")</f>
        <v/>
      </c>
      <c r="BS1210" s="41" t="str">
        <f>IF(M1210="Same individual","Tissue sample collected.",IF(M1210="Same population","Tissue sample collected from another individual in the same population.",""))</f>
        <v/>
      </c>
      <c r="BT1210" s="41" t="str">
        <f>IF(R1210&lt;&gt;"","Seed sample collected from "&amp;R1210&amp;" plants within the same population.","")</f>
        <v/>
      </c>
      <c r="BU1210" s="41" t="str">
        <f>IF(AB1210&lt;&gt;"",AB1210&amp;". ","")</f>
        <v/>
      </c>
      <c r="BV1210" s="41" t="str">
        <f>IF(AE1210&lt;&gt;"","Landowner: "&amp;AE1210&amp;".","")</f>
        <v/>
      </c>
      <c r="BW1210" s="41" t="str">
        <f>IF(AF1210&lt;&gt;"","Element Occurrence ID: "&amp;AF1210&amp;".","")</f>
        <v/>
      </c>
      <c r="BX1210" s="41" t="str">
        <f t="shared" si="200"/>
        <v/>
      </c>
      <c r="BY1210" t="str">
        <f t="shared" si="201"/>
        <v/>
      </c>
      <c r="BZ1210" s="41" t="str">
        <f t="shared" si="202"/>
        <v/>
      </c>
      <c r="CA1210" t="str">
        <f t="shared" si="203"/>
        <v/>
      </c>
      <c r="CB1210" s="41" t="str">
        <f>IF(AU1210&lt;&gt;"","Area immediately surrounding specimen: "&amp;AU1210&amp;".","")</f>
        <v/>
      </c>
      <c r="CC1210" s="41" t="str">
        <f>IF(T1210&lt;&gt;"","Habit: "&amp;T1210&amp;".","")</f>
        <v/>
      </c>
      <c r="CD1210" s="41" t="str">
        <f>IF(U1210&lt;&gt;"","Life history habit: "&amp;U1210&amp;".","")</f>
        <v/>
      </c>
      <c r="CE1210" s="41" t="str">
        <f>IF(V1210&lt;&gt;"","Graminoid habit: "&amp;V1210&amp;".","")</f>
        <v/>
      </c>
      <c r="CF1210" s="41" t="str">
        <f>IF(W1210&lt;&gt;"","Flower color: "&amp;W1210&amp;".","")</f>
        <v/>
      </c>
      <c r="CG1210" s="41" t="str">
        <f>IF(X1210&lt;&gt;"","Height in centimeters: "&amp;X1210&amp;".","")</f>
        <v/>
      </c>
      <c r="CH1210" s="41" t="str">
        <f>IF(Y1210&lt;&gt;"",Y1210&amp;".","")</f>
        <v/>
      </c>
      <c r="CI1210" s="41" t="str">
        <f t="shared" si="204"/>
        <v/>
      </c>
      <c r="CJ1210" t="str">
        <f t="shared" si="205"/>
        <v/>
      </c>
      <c r="CK1210" s="41" t="str">
        <f>IF(T1210&lt;&gt;"","''habit'':"&amp;"''"&amp;T1210&amp;"'',","")</f>
        <v/>
      </c>
      <c r="CL1210" s="41" t="str">
        <f>IF(U1210&lt;&gt;"","''life cycle habit'':"&amp;"''"&amp;U1210&amp;"'',","")</f>
        <v/>
      </c>
      <c r="CM1210" s="41" t="str">
        <f>IF(V1210&lt;&gt;"","''graminoidHabit'':"&amp;"''"&amp;V1210&amp;"'',","")</f>
        <v/>
      </c>
      <c r="CN1210" s="41" t="str">
        <f>IF(W1210&lt;&gt;"","''flower color'':"&amp;"''"&amp;W1210&amp;"'',","")</f>
        <v/>
      </c>
      <c r="CO1210" s="41" t="str">
        <f>IF(X1210&lt;&gt;"","''heightInCentimeters'':"&amp;X1210&amp;",","")</f>
        <v/>
      </c>
      <c r="CP1210" s="41" t="str">
        <f>IF(Y1210&lt;&gt;"",Y1210,"")</f>
        <v/>
      </c>
      <c r="CQ1210" s="41" t="str">
        <f t="shared" si="206"/>
        <v/>
      </c>
      <c r="CR1210" s="42" t="str">
        <f t="shared" si="207"/>
        <v/>
      </c>
      <c r="CS1210" t="str">
        <f t="shared" si="208"/>
        <v/>
      </c>
      <c r="CT1210" t="str">
        <f>IF(L1210="Y","tissue","")</f>
        <v/>
      </c>
      <c r="CU1210" t="str">
        <f>IF(L1210="Y","in collection","")</f>
        <v/>
      </c>
      <c r="CV1210" t="str">
        <f>IF(L1210="Y","dessicated","")</f>
        <v/>
      </c>
    </row>
    <row r="1211" spans="1:100" ht="16.5" x14ac:dyDescent="0.3">
      <c r="A1211" s="7"/>
      <c r="B1211" s="19"/>
      <c r="C1211" s="19"/>
      <c r="D1211" s="19"/>
      <c r="E1211" s="19"/>
      <c r="F1211" s="19"/>
      <c r="G1211" s="10"/>
      <c r="H1211" s="14"/>
      <c r="I1211" s="19"/>
      <c r="J1211" s="19"/>
      <c r="K1211" s="10"/>
      <c r="L1211" s="19"/>
      <c r="M1211" s="19"/>
      <c r="N1211" s="19"/>
      <c r="O1211" s="19"/>
      <c r="P1211" s="19"/>
      <c r="Q1211" s="24"/>
      <c r="R1211" s="14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  <c r="AK1211" s="29"/>
      <c r="AL1211" s="29"/>
      <c r="AM1211" s="7"/>
      <c r="AN1211" s="7"/>
      <c r="AO1211" s="7"/>
      <c r="AP1211" s="19"/>
      <c r="AQ1211" s="19"/>
      <c r="AR1211" s="19"/>
      <c r="AS1211" s="14"/>
      <c r="AT1211" s="19"/>
      <c r="AU1211" s="19"/>
      <c r="AV1211" s="19"/>
      <c r="AW1211" s="14"/>
      <c r="AX1211" s="19"/>
      <c r="AY1211" s="19"/>
      <c r="AZ1211" s="19"/>
      <c r="BA1211" s="19"/>
      <c r="BB1211" s="19"/>
      <c r="BC1211" s="19"/>
      <c r="BD1211" s="19"/>
      <c r="BE1211" s="19"/>
      <c r="BF1211" s="14"/>
      <c r="BG1211" s="35" t="str">
        <f>IF(BB1211&lt;&gt;"","&lt;a href='https://www.inaturalist.org/observations/"&amp;BB1211&amp;" 'target='_blank' style='color: blue'&gt;iNaturalist Record: "&amp;BB1211&amp;"&lt;/a&gt; ","")</f>
        <v/>
      </c>
      <c r="BH1211" s="36" t="str">
        <f>IF(AT1211&lt;&gt;"",AT1211&amp;". ","")</f>
        <v/>
      </c>
      <c r="BI1211" s="36" t="str">
        <f>IF(AV1211&lt;&gt;"","Land use/disturbance history: "&amp;AV1211&amp;". ","")</f>
        <v/>
      </c>
      <c r="BJ1211" s="36" t="str">
        <f>IF(AW1211&lt;&gt;"","Slope in degrees: "&amp;AW1211&amp;". ","")</f>
        <v/>
      </c>
      <c r="BK1211" s="36" t="str">
        <f>IF(AX1211&lt;&gt;"","Slope aspect: "&amp;AX1211&amp;". ","")</f>
        <v/>
      </c>
      <c r="BL1211" s="36" t="str">
        <f>IF(AY1211&lt;&gt;"","Soil description: "&amp;AY1211&amp;". ","")</f>
        <v/>
      </c>
      <c r="BM1211" s="36" t="str">
        <f>IF(BA1211&lt;&gt;"","Terrain: "&amp;BA1211&amp;". ","")</f>
        <v/>
      </c>
      <c r="BN1211" s="36" t="str">
        <f t="shared" si="198"/>
        <v/>
      </c>
      <c r="BO1211" t="str">
        <f t="shared" si="199"/>
        <v/>
      </c>
      <c r="BP1211" t="str">
        <f>IF(BD1211&lt;&gt;"","Permit: "&amp;BD1211,"")</f>
        <v/>
      </c>
      <c r="BQ1211" s="41" t="str">
        <f>IF(AA1211="Abundant","Estimated frequency within viewshed: Abundant (&gt;500).",IF(AA1211="Common","Estimated frequency within viewshed: Common (101-500).",IF(AA1211="Frequent","Estimated frequency within viewshed: Frequent (11-100).",IF(AA1211="Occasional","Estimated frequency within viewshed: Occasional (6-10).",IF(AA1211="Rare","Estimated frequency within viewshed: Rare (1-5).","")))))</f>
        <v/>
      </c>
      <c r="BR1211" s="41" t="str">
        <f>IF(B1211&lt;&gt;"",B1211&amp;". ","")</f>
        <v/>
      </c>
      <c r="BS1211" s="41" t="str">
        <f>IF(M1211="Same individual","Tissue sample collected.",IF(M1211="Same population","Tissue sample collected from another individual in the same population.",""))</f>
        <v/>
      </c>
      <c r="BT1211" s="41" t="str">
        <f>IF(R1211&lt;&gt;"","Seed sample collected from "&amp;R1211&amp;" plants within the same population.","")</f>
        <v/>
      </c>
      <c r="BU1211" s="41" t="str">
        <f>IF(AB1211&lt;&gt;"",AB1211&amp;". ","")</f>
        <v/>
      </c>
      <c r="BV1211" s="41" t="str">
        <f>IF(AE1211&lt;&gt;"","Landowner: "&amp;AE1211&amp;".","")</f>
        <v/>
      </c>
      <c r="BW1211" s="41" t="str">
        <f>IF(AF1211&lt;&gt;"","Element Occurrence ID: "&amp;AF1211&amp;".","")</f>
        <v/>
      </c>
      <c r="BX1211" s="41" t="str">
        <f t="shared" si="200"/>
        <v/>
      </c>
      <c r="BY1211" t="str">
        <f t="shared" si="201"/>
        <v/>
      </c>
      <c r="BZ1211" s="41" t="str">
        <f t="shared" si="202"/>
        <v/>
      </c>
      <c r="CA1211" t="str">
        <f t="shared" si="203"/>
        <v/>
      </c>
      <c r="CB1211" s="41" t="str">
        <f>IF(AU1211&lt;&gt;"","Area immediately surrounding specimen: "&amp;AU1211&amp;".","")</f>
        <v/>
      </c>
      <c r="CC1211" s="41" t="str">
        <f>IF(T1211&lt;&gt;"","Habit: "&amp;T1211&amp;".","")</f>
        <v/>
      </c>
      <c r="CD1211" s="41" t="str">
        <f>IF(U1211&lt;&gt;"","Life history habit: "&amp;U1211&amp;".","")</f>
        <v/>
      </c>
      <c r="CE1211" s="41" t="str">
        <f>IF(V1211&lt;&gt;"","Graminoid habit: "&amp;V1211&amp;".","")</f>
        <v/>
      </c>
      <c r="CF1211" s="41" t="str">
        <f>IF(W1211&lt;&gt;"","Flower color: "&amp;W1211&amp;".","")</f>
        <v/>
      </c>
      <c r="CG1211" s="41" t="str">
        <f>IF(X1211&lt;&gt;"","Height in centimeters: "&amp;X1211&amp;".","")</f>
        <v/>
      </c>
      <c r="CH1211" s="41" t="str">
        <f>IF(Y1211&lt;&gt;"",Y1211&amp;".","")</f>
        <v/>
      </c>
      <c r="CI1211" s="41" t="str">
        <f t="shared" si="204"/>
        <v/>
      </c>
      <c r="CJ1211" t="str">
        <f t="shared" si="205"/>
        <v/>
      </c>
      <c r="CK1211" s="41" t="str">
        <f>IF(T1211&lt;&gt;"","''habit'':"&amp;"''"&amp;T1211&amp;"'',","")</f>
        <v/>
      </c>
      <c r="CL1211" s="41" t="str">
        <f>IF(U1211&lt;&gt;"","''life cycle habit'':"&amp;"''"&amp;U1211&amp;"'',","")</f>
        <v/>
      </c>
      <c r="CM1211" s="41" t="str">
        <f>IF(V1211&lt;&gt;"","''graminoidHabit'':"&amp;"''"&amp;V1211&amp;"'',","")</f>
        <v/>
      </c>
      <c r="CN1211" s="41" t="str">
        <f>IF(W1211&lt;&gt;"","''flower color'':"&amp;"''"&amp;W1211&amp;"'',","")</f>
        <v/>
      </c>
      <c r="CO1211" s="41" t="str">
        <f>IF(X1211&lt;&gt;"","''heightInCentimeters'':"&amp;X1211&amp;",","")</f>
        <v/>
      </c>
      <c r="CP1211" s="41" t="str">
        <f>IF(Y1211&lt;&gt;"",Y1211,"")</f>
        <v/>
      </c>
      <c r="CQ1211" s="41" t="str">
        <f t="shared" si="206"/>
        <v/>
      </c>
      <c r="CR1211" s="42" t="str">
        <f t="shared" si="207"/>
        <v/>
      </c>
      <c r="CS1211" t="str">
        <f t="shared" si="208"/>
        <v/>
      </c>
      <c r="CT1211" t="str">
        <f>IF(L1211="Y","tissue","")</f>
        <v/>
      </c>
      <c r="CU1211" t="str">
        <f>IF(L1211="Y","in collection","")</f>
        <v/>
      </c>
      <c r="CV1211" t="str">
        <f>IF(L1211="Y","dessicated","")</f>
        <v/>
      </c>
    </row>
    <row r="1212" spans="1:100" ht="16.5" x14ac:dyDescent="0.3">
      <c r="A1212" s="7"/>
      <c r="B1212" s="19"/>
      <c r="C1212" s="19"/>
      <c r="D1212" s="19"/>
      <c r="E1212" s="19"/>
      <c r="F1212" s="19"/>
      <c r="G1212" s="10"/>
      <c r="H1212" s="14"/>
      <c r="I1212" s="19"/>
      <c r="J1212" s="19"/>
      <c r="K1212" s="10"/>
      <c r="L1212" s="19"/>
      <c r="M1212" s="19"/>
      <c r="N1212" s="19"/>
      <c r="O1212" s="19"/>
      <c r="P1212" s="19"/>
      <c r="Q1212" s="24"/>
      <c r="R1212" s="14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19"/>
      <c r="AH1212" s="19"/>
      <c r="AI1212" s="19"/>
      <c r="AJ1212" s="19"/>
      <c r="AK1212" s="29"/>
      <c r="AL1212" s="29"/>
      <c r="AM1212" s="7"/>
      <c r="AN1212" s="7"/>
      <c r="AO1212" s="7"/>
      <c r="AP1212" s="19"/>
      <c r="AQ1212" s="19"/>
      <c r="AR1212" s="19"/>
      <c r="AS1212" s="14"/>
      <c r="AT1212" s="19"/>
      <c r="AU1212" s="19"/>
      <c r="AV1212" s="19"/>
      <c r="AW1212" s="14"/>
      <c r="AX1212" s="19"/>
      <c r="AY1212" s="19"/>
      <c r="AZ1212" s="19"/>
      <c r="BA1212" s="19"/>
      <c r="BB1212" s="19"/>
      <c r="BC1212" s="19"/>
      <c r="BD1212" s="19"/>
      <c r="BE1212" s="19"/>
      <c r="BF1212" s="14"/>
      <c r="BG1212" s="35" t="str">
        <f>IF(BB1212&lt;&gt;"","&lt;a href='https://www.inaturalist.org/observations/"&amp;BB1212&amp;" 'target='_blank' style='color: blue'&gt;iNaturalist Record: "&amp;BB1212&amp;"&lt;/a&gt; ","")</f>
        <v/>
      </c>
      <c r="BH1212" s="36" t="str">
        <f>IF(AT1212&lt;&gt;"",AT1212&amp;". ","")</f>
        <v/>
      </c>
      <c r="BI1212" s="36" t="str">
        <f>IF(AV1212&lt;&gt;"","Land use/disturbance history: "&amp;AV1212&amp;". ","")</f>
        <v/>
      </c>
      <c r="BJ1212" s="36" t="str">
        <f>IF(AW1212&lt;&gt;"","Slope in degrees: "&amp;AW1212&amp;". ","")</f>
        <v/>
      </c>
      <c r="BK1212" s="36" t="str">
        <f>IF(AX1212&lt;&gt;"","Slope aspect: "&amp;AX1212&amp;". ","")</f>
        <v/>
      </c>
      <c r="BL1212" s="36" t="str">
        <f>IF(AY1212&lt;&gt;"","Soil description: "&amp;AY1212&amp;". ","")</f>
        <v/>
      </c>
      <c r="BM1212" s="36" t="str">
        <f>IF(BA1212&lt;&gt;"","Terrain: "&amp;BA1212&amp;". ","")</f>
        <v/>
      </c>
      <c r="BN1212" s="36" t="str">
        <f t="shared" si="198"/>
        <v/>
      </c>
      <c r="BO1212" t="str">
        <f t="shared" si="199"/>
        <v/>
      </c>
      <c r="BP1212" t="str">
        <f>IF(BD1212&lt;&gt;"","Permit: "&amp;BD1212,"")</f>
        <v/>
      </c>
      <c r="BQ1212" s="41" t="str">
        <f>IF(AA1212="Abundant","Estimated frequency within viewshed: Abundant (&gt;500).",IF(AA1212="Common","Estimated frequency within viewshed: Common (101-500).",IF(AA1212="Frequent","Estimated frequency within viewshed: Frequent (11-100).",IF(AA1212="Occasional","Estimated frequency within viewshed: Occasional (6-10).",IF(AA1212="Rare","Estimated frequency within viewshed: Rare (1-5).","")))))</f>
        <v/>
      </c>
      <c r="BR1212" s="41" t="str">
        <f>IF(B1212&lt;&gt;"",B1212&amp;". ","")</f>
        <v/>
      </c>
      <c r="BS1212" s="41" t="str">
        <f>IF(M1212="Same individual","Tissue sample collected.",IF(M1212="Same population","Tissue sample collected from another individual in the same population.",""))</f>
        <v/>
      </c>
      <c r="BT1212" s="41" t="str">
        <f>IF(R1212&lt;&gt;"","Seed sample collected from "&amp;R1212&amp;" plants within the same population.","")</f>
        <v/>
      </c>
      <c r="BU1212" s="41" t="str">
        <f>IF(AB1212&lt;&gt;"",AB1212&amp;". ","")</f>
        <v/>
      </c>
      <c r="BV1212" s="41" t="str">
        <f>IF(AE1212&lt;&gt;"","Landowner: "&amp;AE1212&amp;".","")</f>
        <v/>
      </c>
      <c r="BW1212" s="41" t="str">
        <f>IF(AF1212&lt;&gt;"","Element Occurrence ID: "&amp;AF1212&amp;".","")</f>
        <v/>
      </c>
      <c r="BX1212" s="41" t="str">
        <f t="shared" si="200"/>
        <v/>
      </c>
      <c r="BY1212" t="str">
        <f t="shared" si="201"/>
        <v/>
      </c>
      <c r="BZ1212" s="41" t="str">
        <f t="shared" si="202"/>
        <v/>
      </c>
      <c r="CA1212" t="str">
        <f t="shared" si="203"/>
        <v/>
      </c>
      <c r="CB1212" s="41" t="str">
        <f>IF(AU1212&lt;&gt;"","Area immediately surrounding specimen: "&amp;AU1212&amp;".","")</f>
        <v/>
      </c>
      <c r="CC1212" s="41" t="str">
        <f>IF(T1212&lt;&gt;"","Habit: "&amp;T1212&amp;".","")</f>
        <v/>
      </c>
      <c r="CD1212" s="41" t="str">
        <f>IF(U1212&lt;&gt;"","Life history habit: "&amp;U1212&amp;".","")</f>
        <v/>
      </c>
      <c r="CE1212" s="41" t="str">
        <f>IF(V1212&lt;&gt;"","Graminoid habit: "&amp;V1212&amp;".","")</f>
        <v/>
      </c>
      <c r="CF1212" s="41" t="str">
        <f>IF(W1212&lt;&gt;"","Flower color: "&amp;W1212&amp;".","")</f>
        <v/>
      </c>
      <c r="CG1212" s="41" t="str">
        <f>IF(X1212&lt;&gt;"","Height in centimeters: "&amp;X1212&amp;".","")</f>
        <v/>
      </c>
      <c r="CH1212" s="41" t="str">
        <f>IF(Y1212&lt;&gt;"",Y1212&amp;".","")</f>
        <v/>
      </c>
      <c r="CI1212" s="41" t="str">
        <f t="shared" si="204"/>
        <v/>
      </c>
      <c r="CJ1212" t="str">
        <f t="shared" si="205"/>
        <v/>
      </c>
      <c r="CK1212" s="41" t="str">
        <f>IF(T1212&lt;&gt;"","''habit'':"&amp;"''"&amp;T1212&amp;"'',","")</f>
        <v/>
      </c>
      <c r="CL1212" s="41" t="str">
        <f>IF(U1212&lt;&gt;"","''life cycle habit'':"&amp;"''"&amp;U1212&amp;"'',","")</f>
        <v/>
      </c>
      <c r="CM1212" s="41" t="str">
        <f>IF(V1212&lt;&gt;"","''graminoidHabit'':"&amp;"''"&amp;V1212&amp;"'',","")</f>
        <v/>
      </c>
      <c r="CN1212" s="41" t="str">
        <f>IF(W1212&lt;&gt;"","''flower color'':"&amp;"''"&amp;W1212&amp;"'',","")</f>
        <v/>
      </c>
      <c r="CO1212" s="41" t="str">
        <f>IF(X1212&lt;&gt;"","''heightInCentimeters'':"&amp;X1212&amp;",","")</f>
        <v/>
      </c>
      <c r="CP1212" s="41" t="str">
        <f>IF(Y1212&lt;&gt;"",Y1212,"")</f>
        <v/>
      </c>
      <c r="CQ1212" s="41" t="str">
        <f t="shared" si="206"/>
        <v/>
      </c>
      <c r="CR1212" s="42" t="str">
        <f t="shared" si="207"/>
        <v/>
      </c>
      <c r="CS1212" t="str">
        <f t="shared" si="208"/>
        <v/>
      </c>
      <c r="CT1212" t="str">
        <f>IF(L1212="Y","tissue","")</f>
        <v/>
      </c>
      <c r="CU1212" t="str">
        <f>IF(L1212="Y","in collection","")</f>
        <v/>
      </c>
      <c r="CV1212" t="str">
        <f>IF(L1212="Y","dessicated","")</f>
        <v/>
      </c>
    </row>
    <row r="1213" spans="1:100" ht="16.5" x14ac:dyDescent="0.3">
      <c r="A1213" s="7"/>
      <c r="B1213" s="19"/>
      <c r="C1213" s="19"/>
      <c r="D1213" s="19"/>
      <c r="E1213" s="19"/>
      <c r="F1213" s="19"/>
      <c r="G1213" s="10"/>
      <c r="H1213" s="14"/>
      <c r="I1213" s="19"/>
      <c r="J1213" s="19"/>
      <c r="K1213" s="10"/>
      <c r="L1213" s="19"/>
      <c r="M1213" s="19"/>
      <c r="N1213" s="19"/>
      <c r="O1213" s="19"/>
      <c r="P1213" s="19"/>
      <c r="Q1213" s="24"/>
      <c r="R1213" s="14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19"/>
      <c r="AH1213" s="19"/>
      <c r="AI1213" s="19"/>
      <c r="AJ1213" s="19"/>
      <c r="AK1213" s="29"/>
      <c r="AL1213" s="29"/>
      <c r="AM1213" s="7"/>
      <c r="AN1213" s="7"/>
      <c r="AO1213" s="7"/>
      <c r="AP1213" s="19"/>
      <c r="AQ1213" s="19"/>
      <c r="AR1213" s="19"/>
      <c r="AS1213" s="14"/>
      <c r="AT1213" s="19"/>
      <c r="AU1213" s="19"/>
      <c r="AV1213" s="19"/>
      <c r="AW1213" s="14"/>
      <c r="AX1213" s="19"/>
      <c r="AY1213" s="19"/>
      <c r="AZ1213" s="19"/>
      <c r="BA1213" s="19"/>
      <c r="BB1213" s="19"/>
      <c r="BC1213" s="19"/>
      <c r="BD1213" s="19"/>
      <c r="BE1213" s="19"/>
      <c r="BF1213" s="14"/>
      <c r="BG1213" s="35" t="str">
        <f>IF(BB1213&lt;&gt;"","&lt;a href='https://www.inaturalist.org/observations/"&amp;BB1213&amp;" 'target='_blank' style='color: blue'&gt;iNaturalist Record: "&amp;BB1213&amp;"&lt;/a&gt; ","")</f>
        <v/>
      </c>
      <c r="BH1213" s="36" t="str">
        <f>IF(AT1213&lt;&gt;"",AT1213&amp;". ","")</f>
        <v/>
      </c>
      <c r="BI1213" s="36" t="str">
        <f>IF(AV1213&lt;&gt;"","Land use/disturbance history: "&amp;AV1213&amp;". ","")</f>
        <v/>
      </c>
      <c r="BJ1213" s="36" t="str">
        <f>IF(AW1213&lt;&gt;"","Slope in degrees: "&amp;AW1213&amp;". ","")</f>
        <v/>
      </c>
      <c r="BK1213" s="36" t="str">
        <f>IF(AX1213&lt;&gt;"","Slope aspect: "&amp;AX1213&amp;". ","")</f>
        <v/>
      </c>
      <c r="BL1213" s="36" t="str">
        <f>IF(AY1213&lt;&gt;"","Soil description: "&amp;AY1213&amp;". ","")</f>
        <v/>
      </c>
      <c r="BM1213" s="36" t="str">
        <f>IF(BA1213&lt;&gt;"","Terrain: "&amp;BA1213&amp;". ","")</f>
        <v/>
      </c>
      <c r="BN1213" s="36" t="str">
        <f t="shared" si="198"/>
        <v/>
      </c>
      <c r="BO1213" t="str">
        <f t="shared" si="199"/>
        <v/>
      </c>
      <c r="BP1213" t="str">
        <f>IF(BD1213&lt;&gt;"","Permit: "&amp;BD1213,"")</f>
        <v/>
      </c>
      <c r="BQ1213" s="41" t="str">
        <f>IF(AA1213="Abundant","Estimated frequency within viewshed: Abundant (&gt;500).",IF(AA1213="Common","Estimated frequency within viewshed: Common (101-500).",IF(AA1213="Frequent","Estimated frequency within viewshed: Frequent (11-100).",IF(AA1213="Occasional","Estimated frequency within viewshed: Occasional (6-10).",IF(AA1213="Rare","Estimated frequency within viewshed: Rare (1-5).","")))))</f>
        <v/>
      </c>
      <c r="BR1213" s="41" t="str">
        <f>IF(B1213&lt;&gt;"",B1213&amp;". ","")</f>
        <v/>
      </c>
      <c r="BS1213" s="41" t="str">
        <f>IF(M1213="Same individual","Tissue sample collected.",IF(M1213="Same population","Tissue sample collected from another individual in the same population.",""))</f>
        <v/>
      </c>
      <c r="BT1213" s="41" t="str">
        <f>IF(R1213&lt;&gt;"","Seed sample collected from "&amp;R1213&amp;" plants within the same population.","")</f>
        <v/>
      </c>
      <c r="BU1213" s="41" t="str">
        <f>IF(AB1213&lt;&gt;"",AB1213&amp;". ","")</f>
        <v/>
      </c>
      <c r="BV1213" s="41" t="str">
        <f>IF(AE1213&lt;&gt;"","Landowner: "&amp;AE1213&amp;".","")</f>
        <v/>
      </c>
      <c r="BW1213" s="41" t="str">
        <f>IF(AF1213&lt;&gt;"","Element Occurrence ID: "&amp;AF1213&amp;".","")</f>
        <v/>
      </c>
      <c r="BX1213" s="41" t="str">
        <f t="shared" si="200"/>
        <v/>
      </c>
      <c r="BY1213" t="str">
        <f t="shared" si="201"/>
        <v/>
      </c>
      <c r="BZ1213" s="41" t="str">
        <f t="shared" si="202"/>
        <v/>
      </c>
      <c r="CA1213" t="str">
        <f t="shared" si="203"/>
        <v/>
      </c>
      <c r="CB1213" s="41" t="str">
        <f>IF(AU1213&lt;&gt;"","Area immediately surrounding specimen: "&amp;AU1213&amp;".","")</f>
        <v/>
      </c>
      <c r="CC1213" s="41" t="str">
        <f>IF(T1213&lt;&gt;"","Habit: "&amp;T1213&amp;".","")</f>
        <v/>
      </c>
      <c r="CD1213" s="41" t="str">
        <f>IF(U1213&lt;&gt;"","Life history habit: "&amp;U1213&amp;".","")</f>
        <v/>
      </c>
      <c r="CE1213" s="41" t="str">
        <f>IF(V1213&lt;&gt;"","Graminoid habit: "&amp;V1213&amp;".","")</f>
        <v/>
      </c>
      <c r="CF1213" s="41" t="str">
        <f>IF(W1213&lt;&gt;"","Flower color: "&amp;W1213&amp;".","")</f>
        <v/>
      </c>
      <c r="CG1213" s="41" t="str">
        <f>IF(X1213&lt;&gt;"","Height in centimeters: "&amp;X1213&amp;".","")</f>
        <v/>
      </c>
      <c r="CH1213" s="41" t="str">
        <f>IF(Y1213&lt;&gt;"",Y1213&amp;".","")</f>
        <v/>
      </c>
      <c r="CI1213" s="41" t="str">
        <f t="shared" si="204"/>
        <v/>
      </c>
      <c r="CJ1213" t="str">
        <f t="shared" si="205"/>
        <v/>
      </c>
      <c r="CK1213" s="41" t="str">
        <f>IF(T1213&lt;&gt;"","''habit'':"&amp;"''"&amp;T1213&amp;"'',","")</f>
        <v/>
      </c>
      <c r="CL1213" s="41" t="str">
        <f>IF(U1213&lt;&gt;"","''life cycle habit'':"&amp;"''"&amp;U1213&amp;"'',","")</f>
        <v/>
      </c>
      <c r="CM1213" s="41" t="str">
        <f>IF(V1213&lt;&gt;"","''graminoidHabit'':"&amp;"''"&amp;V1213&amp;"'',","")</f>
        <v/>
      </c>
      <c r="CN1213" s="41" t="str">
        <f>IF(W1213&lt;&gt;"","''flower color'':"&amp;"''"&amp;W1213&amp;"'',","")</f>
        <v/>
      </c>
      <c r="CO1213" s="41" t="str">
        <f>IF(X1213&lt;&gt;"","''heightInCentimeters'':"&amp;X1213&amp;",","")</f>
        <v/>
      </c>
      <c r="CP1213" s="41" t="str">
        <f>IF(Y1213&lt;&gt;"",Y1213,"")</f>
        <v/>
      </c>
      <c r="CQ1213" s="41" t="str">
        <f t="shared" si="206"/>
        <v/>
      </c>
      <c r="CR1213" s="42" t="str">
        <f t="shared" si="207"/>
        <v/>
      </c>
      <c r="CS1213" t="str">
        <f t="shared" si="208"/>
        <v/>
      </c>
      <c r="CT1213" t="str">
        <f>IF(L1213="Y","tissue","")</f>
        <v/>
      </c>
      <c r="CU1213" t="str">
        <f>IF(L1213="Y","in collection","")</f>
        <v/>
      </c>
      <c r="CV1213" t="str">
        <f>IF(L1213="Y","dessicated","")</f>
        <v/>
      </c>
    </row>
    <row r="1214" spans="1:100" ht="16.5" x14ac:dyDescent="0.3">
      <c r="A1214" s="7"/>
      <c r="B1214" s="19"/>
      <c r="C1214" s="19"/>
      <c r="D1214" s="19"/>
      <c r="E1214" s="19"/>
      <c r="F1214" s="19"/>
      <c r="G1214" s="10"/>
      <c r="H1214" s="14"/>
      <c r="I1214" s="19"/>
      <c r="J1214" s="19"/>
      <c r="K1214" s="10"/>
      <c r="L1214" s="19"/>
      <c r="M1214" s="19"/>
      <c r="N1214" s="19"/>
      <c r="O1214" s="19"/>
      <c r="P1214" s="19"/>
      <c r="Q1214" s="24"/>
      <c r="R1214" s="14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  <c r="AK1214" s="29"/>
      <c r="AL1214" s="29"/>
      <c r="AM1214" s="7"/>
      <c r="AN1214" s="7"/>
      <c r="AO1214" s="7"/>
      <c r="AP1214" s="19"/>
      <c r="AQ1214" s="19"/>
      <c r="AR1214" s="19"/>
      <c r="AS1214" s="14"/>
      <c r="AT1214" s="19"/>
      <c r="AU1214" s="19"/>
      <c r="AV1214" s="19"/>
      <c r="AW1214" s="14"/>
      <c r="AX1214" s="19"/>
      <c r="AY1214" s="19"/>
      <c r="AZ1214" s="19"/>
      <c r="BA1214" s="19"/>
      <c r="BB1214" s="19"/>
      <c r="BC1214" s="19"/>
      <c r="BD1214" s="19"/>
      <c r="BE1214" s="19"/>
      <c r="BF1214" s="14"/>
      <c r="BG1214" s="35" t="str">
        <f>IF(BB1214&lt;&gt;"","&lt;a href='https://www.inaturalist.org/observations/"&amp;BB1214&amp;" 'target='_blank' style='color: blue'&gt;iNaturalist Record: "&amp;BB1214&amp;"&lt;/a&gt; ","")</f>
        <v/>
      </c>
      <c r="BH1214" s="36" t="str">
        <f>IF(AT1214&lt;&gt;"",AT1214&amp;". ","")</f>
        <v/>
      </c>
      <c r="BI1214" s="36" t="str">
        <f>IF(AV1214&lt;&gt;"","Land use/disturbance history: "&amp;AV1214&amp;". ","")</f>
        <v/>
      </c>
      <c r="BJ1214" s="36" t="str">
        <f>IF(AW1214&lt;&gt;"","Slope in degrees: "&amp;AW1214&amp;". ","")</f>
        <v/>
      </c>
      <c r="BK1214" s="36" t="str">
        <f>IF(AX1214&lt;&gt;"","Slope aspect: "&amp;AX1214&amp;". ","")</f>
        <v/>
      </c>
      <c r="BL1214" s="36" t="str">
        <f>IF(AY1214&lt;&gt;"","Soil description: "&amp;AY1214&amp;". ","")</f>
        <v/>
      </c>
      <c r="BM1214" s="36" t="str">
        <f>IF(BA1214&lt;&gt;"","Terrain: "&amp;BA1214&amp;". ","")</f>
        <v/>
      </c>
      <c r="BN1214" s="36" t="str">
        <f t="shared" si="198"/>
        <v/>
      </c>
      <c r="BO1214" t="str">
        <f t="shared" si="199"/>
        <v/>
      </c>
      <c r="BP1214" t="str">
        <f>IF(BD1214&lt;&gt;"","Permit: "&amp;BD1214,"")</f>
        <v/>
      </c>
      <c r="BQ1214" s="41" t="str">
        <f>IF(AA1214="Abundant","Estimated frequency within viewshed: Abundant (&gt;500).",IF(AA1214="Common","Estimated frequency within viewshed: Common (101-500).",IF(AA1214="Frequent","Estimated frequency within viewshed: Frequent (11-100).",IF(AA1214="Occasional","Estimated frequency within viewshed: Occasional (6-10).",IF(AA1214="Rare","Estimated frequency within viewshed: Rare (1-5).","")))))</f>
        <v/>
      </c>
      <c r="BR1214" s="41" t="str">
        <f>IF(B1214&lt;&gt;"",B1214&amp;". ","")</f>
        <v/>
      </c>
      <c r="BS1214" s="41" t="str">
        <f>IF(M1214="Same individual","Tissue sample collected.",IF(M1214="Same population","Tissue sample collected from another individual in the same population.",""))</f>
        <v/>
      </c>
      <c r="BT1214" s="41" t="str">
        <f>IF(R1214&lt;&gt;"","Seed sample collected from "&amp;R1214&amp;" plants within the same population.","")</f>
        <v/>
      </c>
      <c r="BU1214" s="41" t="str">
        <f>IF(AB1214&lt;&gt;"",AB1214&amp;". ","")</f>
        <v/>
      </c>
      <c r="BV1214" s="41" t="str">
        <f>IF(AE1214&lt;&gt;"","Landowner: "&amp;AE1214&amp;".","")</f>
        <v/>
      </c>
      <c r="BW1214" s="41" t="str">
        <f>IF(AF1214&lt;&gt;"","Element Occurrence ID: "&amp;AF1214&amp;".","")</f>
        <v/>
      </c>
      <c r="BX1214" s="41" t="str">
        <f t="shared" si="200"/>
        <v/>
      </c>
      <c r="BY1214" t="str">
        <f t="shared" si="201"/>
        <v/>
      </c>
      <c r="BZ1214" s="41" t="str">
        <f t="shared" si="202"/>
        <v/>
      </c>
      <c r="CA1214" t="str">
        <f t="shared" si="203"/>
        <v/>
      </c>
      <c r="CB1214" s="41" t="str">
        <f>IF(AU1214&lt;&gt;"","Area immediately surrounding specimen: "&amp;AU1214&amp;".","")</f>
        <v/>
      </c>
      <c r="CC1214" s="41" t="str">
        <f>IF(T1214&lt;&gt;"","Habit: "&amp;T1214&amp;".","")</f>
        <v/>
      </c>
      <c r="CD1214" s="41" t="str">
        <f>IF(U1214&lt;&gt;"","Life history habit: "&amp;U1214&amp;".","")</f>
        <v/>
      </c>
      <c r="CE1214" s="41" t="str">
        <f>IF(V1214&lt;&gt;"","Graminoid habit: "&amp;V1214&amp;".","")</f>
        <v/>
      </c>
      <c r="CF1214" s="41" t="str">
        <f>IF(W1214&lt;&gt;"","Flower color: "&amp;W1214&amp;".","")</f>
        <v/>
      </c>
      <c r="CG1214" s="41" t="str">
        <f>IF(X1214&lt;&gt;"","Height in centimeters: "&amp;X1214&amp;".","")</f>
        <v/>
      </c>
      <c r="CH1214" s="41" t="str">
        <f>IF(Y1214&lt;&gt;"",Y1214&amp;".","")</f>
        <v/>
      </c>
      <c r="CI1214" s="41" t="str">
        <f t="shared" si="204"/>
        <v/>
      </c>
      <c r="CJ1214" t="str">
        <f t="shared" si="205"/>
        <v/>
      </c>
      <c r="CK1214" s="41" t="str">
        <f>IF(T1214&lt;&gt;"","''habit'':"&amp;"''"&amp;T1214&amp;"'',","")</f>
        <v/>
      </c>
      <c r="CL1214" s="41" t="str">
        <f>IF(U1214&lt;&gt;"","''life cycle habit'':"&amp;"''"&amp;U1214&amp;"'',","")</f>
        <v/>
      </c>
      <c r="CM1214" s="41" t="str">
        <f>IF(V1214&lt;&gt;"","''graminoidHabit'':"&amp;"''"&amp;V1214&amp;"'',","")</f>
        <v/>
      </c>
      <c r="CN1214" s="41" t="str">
        <f>IF(W1214&lt;&gt;"","''flower color'':"&amp;"''"&amp;W1214&amp;"'',","")</f>
        <v/>
      </c>
      <c r="CO1214" s="41" t="str">
        <f>IF(X1214&lt;&gt;"","''heightInCentimeters'':"&amp;X1214&amp;",","")</f>
        <v/>
      </c>
      <c r="CP1214" s="41" t="str">
        <f>IF(Y1214&lt;&gt;"",Y1214,"")</f>
        <v/>
      </c>
      <c r="CQ1214" s="41" t="str">
        <f t="shared" si="206"/>
        <v/>
      </c>
      <c r="CR1214" s="42" t="str">
        <f t="shared" si="207"/>
        <v/>
      </c>
      <c r="CS1214" t="str">
        <f t="shared" si="208"/>
        <v/>
      </c>
      <c r="CT1214" t="str">
        <f>IF(L1214="Y","tissue","")</f>
        <v/>
      </c>
      <c r="CU1214" t="str">
        <f>IF(L1214="Y","in collection","")</f>
        <v/>
      </c>
      <c r="CV1214" t="str">
        <f>IF(L1214="Y","dessicated","")</f>
        <v/>
      </c>
    </row>
    <row r="1215" spans="1:100" ht="16.5" x14ac:dyDescent="0.3">
      <c r="A1215" s="7"/>
      <c r="B1215" s="19"/>
      <c r="C1215" s="19"/>
      <c r="D1215" s="19"/>
      <c r="E1215" s="19"/>
      <c r="F1215" s="19"/>
      <c r="G1215" s="10"/>
      <c r="H1215" s="14"/>
      <c r="I1215" s="19"/>
      <c r="J1215" s="19"/>
      <c r="K1215" s="10"/>
      <c r="L1215" s="19"/>
      <c r="M1215" s="19"/>
      <c r="N1215" s="19"/>
      <c r="O1215" s="19"/>
      <c r="P1215" s="19"/>
      <c r="Q1215" s="24"/>
      <c r="R1215" s="14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  <c r="AK1215" s="29"/>
      <c r="AL1215" s="29"/>
      <c r="AM1215" s="7"/>
      <c r="AN1215" s="7"/>
      <c r="AO1215" s="7"/>
      <c r="AP1215" s="19"/>
      <c r="AQ1215" s="19"/>
      <c r="AR1215" s="19"/>
      <c r="AS1215" s="14"/>
      <c r="AT1215" s="19"/>
      <c r="AU1215" s="19"/>
      <c r="AV1215" s="19"/>
      <c r="AW1215" s="14"/>
      <c r="AX1215" s="19"/>
      <c r="AY1215" s="19"/>
      <c r="AZ1215" s="19"/>
      <c r="BA1215" s="19"/>
      <c r="BB1215" s="19"/>
      <c r="BC1215" s="19"/>
      <c r="BD1215" s="19"/>
      <c r="BE1215" s="19"/>
      <c r="BF1215" s="14"/>
      <c r="BG1215" s="35" t="str">
        <f>IF(BB1215&lt;&gt;"","&lt;a href='https://www.inaturalist.org/observations/"&amp;BB1215&amp;" 'target='_blank' style='color: blue'&gt;iNaturalist Record: "&amp;BB1215&amp;"&lt;/a&gt; ","")</f>
        <v/>
      </c>
      <c r="BH1215" s="36" t="str">
        <f>IF(AT1215&lt;&gt;"",AT1215&amp;". ","")</f>
        <v/>
      </c>
      <c r="BI1215" s="36" t="str">
        <f>IF(AV1215&lt;&gt;"","Land use/disturbance history: "&amp;AV1215&amp;". ","")</f>
        <v/>
      </c>
      <c r="BJ1215" s="36" t="str">
        <f>IF(AW1215&lt;&gt;"","Slope in degrees: "&amp;AW1215&amp;". ","")</f>
        <v/>
      </c>
      <c r="BK1215" s="36" t="str">
        <f>IF(AX1215&lt;&gt;"","Slope aspect: "&amp;AX1215&amp;". ","")</f>
        <v/>
      </c>
      <c r="BL1215" s="36" t="str">
        <f>IF(AY1215&lt;&gt;"","Soil description: "&amp;AY1215&amp;". ","")</f>
        <v/>
      </c>
      <c r="BM1215" s="36" t="str">
        <f>IF(BA1215&lt;&gt;"","Terrain: "&amp;BA1215&amp;". ","")</f>
        <v/>
      </c>
      <c r="BN1215" s="36" t="str">
        <f t="shared" si="198"/>
        <v/>
      </c>
      <c r="BO1215" t="str">
        <f t="shared" si="199"/>
        <v/>
      </c>
      <c r="BP1215" t="str">
        <f>IF(BD1215&lt;&gt;"","Permit: "&amp;BD1215,"")</f>
        <v/>
      </c>
      <c r="BQ1215" s="41" t="str">
        <f>IF(AA1215="Abundant","Estimated frequency within viewshed: Abundant (&gt;500).",IF(AA1215="Common","Estimated frequency within viewshed: Common (101-500).",IF(AA1215="Frequent","Estimated frequency within viewshed: Frequent (11-100).",IF(AA1215="Occasional","Estimated frequency within viewshed: Occasional (6-10).",IF(AA1215="Rare","Estimated frequency within viewshed: Rare (1-5).","")))))</f>
        <v/>
      </c>
      <c r="BR1215" s="41" t="str">
        <f>IF(B1215&lt;&gt;"",B1215&amp;". ","")</f>
        <v/>
      </c>
      <c r="BS1215" s="41" t="str">
        <f>IF(M1215="Same individual","Tissue sample collected.",IF(M1215="Same population","Tissue sample collected from another individual in the same population.",""))</f>
        <v/>
      </c>
      <c r="BT1215" s="41" t="str">
        <f>IF(R1215&lt;&gt;"","Seed sample collected from "&amp;R1215&amp;" plants within the same population.","")</f>
        <v/>
      </c>
      <c r="BU1215" s="41" t="str">
        <f>IF(AB1215&lt;&gt;"",AB1215&amp;". ","")</f>
        <v/>
      </c>
      <c r="BV1215" s="41" t="str">
        <f>IF(AE1215&lt;&gt;"","Landowner: "&amp;AE1215&amp;".","")</f>
        <v/>
      </c>
      <c r="BW1215" s="41" t="str">
        <f>IF(AF1215&lt;&gt;"","Element Occurrence ID: "&amp;AF1215&amp;".","")</f>
        <v/>
      </c>
      <c r="BX1215" s="41" t="str">
        <f t="shared" si="200"/>
        <v/>
      </c>
      <c r="BY1215" t="str">
        <f t="shared" si="201"/>
        <v/>
      </c>
      <c r="BZ1215" s="41" t="str">
        <f t="shared" si="202"/>
        <v/>
      </c>
      <c r="CA1215" t="str">
        <f t="shared" si="203"/>
        <v/>
      </c>
      <c r="CB1215" s="41" t="str">
        <f>IF(AU1215&lt;&gt;"","Area immediately surrounding specimen: "&amp;AU1215&amp;".","")</f>
        <v/>
      </c>
      <c r="CC1215" s="41" t="str">
        <f>IF(T1215&lt;&gt;"","Habit: "&amp;T1215&amp;".","")</f>
        <v/>
      </c>
      <c r="CD1215" s="41" t="str">
        <f>IF(U1215&lt;&gt;"","Life history habit: "&amp;U1215&amp;".","")</f>
        <v/>
      </c>
      <c r="CE1215" s="41" t="str">
        <f>IF(V1215&lt;&gt;"","Graminoid habit: "&amp;V1215&amp;".","")</f>
        <v/>
      </c>
      <c r="CF1215" s="41" t="str">
        <f>IF(W1215&lt;&gt;"","Flower color: "&amp;W1215&amp;".","")</f>
        <v/>
      </c>
      <c r="CG1215" s="41" t="str">
        <f>IF(X1215&lt;&gt;"","Height in centimeters: "&amp;X1215&amp;".","")</f>
        <v/>
      </c>
      <c r="CH1215" s="41" t="str">
        <f>IF(Y1215&lt;&gt;"",Y1215&amp;".","")</f>
        <v/>
      </c>
      <c r="CI1215" s="41" t="str">
        <f t="shared" si="204"/>
        <v/>
      </c>
      <c r="CJ1215" t="str">
        <f t="shared" si="205"/>
        <v/>
      </c>
      <c r="CK1215" s="41" t="str">
        <f>IF(T1215&lt;&gt;"","''habit'':"&amp;"''"&amp;T1215&amp;"'',","")</f>
        <v/>
      </c>
      <c r="CL1215" s="41" t="str">
        <f>IF(U1215&lt;&gt;"","''life cycle habit'':"&amp;"''"&amp;U1215&amp;"'',","")</f>
        <v/>
      </c>
      <c r="CM1215" s="41" t="str">
        <f>IF(V1215&lt;&gt;"","''graminoidHabit'':"&amp;"''"&amp;V1215&amp;"'',","")</f>
        <v/>
      </c>
      <c r="CN1215" s="41" t="str">
        <f>IF(W1215&lt;&gt;"","''flower color'':"&amp;"''"&amp;W1215&amp;"'',","")</f>
        <v/>
      </c>
      <c r="CO1215" s="41" t="str">
        <f>IF(X1215&lt;&gt;"","''heightInCentimeters'':"&amp;X1215&amp;",","")</f>
        <v/>
      </c>
      <c r="CP1215" s="41" t="str">
        <f>IF(Y1215&lt;&gt;"",Y1215,"")</f>
        <v/>
      </c>
      <c r="CQ1215" s="41" t="str">
        <f t="shared" si="206"/>
        <v/>
      </c>
      <c r="CR1215" s="42" t="str">
        <f t="shared" si="207"/>
        <v/>
      </c>
      <c r="CS1215" t="str">
        <f t="shared" si="208"/>
        <v/>
      </c>
      <c r="CT1215" t="str">
        <f>IF(L1215="Y","tissue","")</f>
        <v/>
      </c>
      <c r="CU1215" t="str">
        <f>IF(L1215="Y","in collection","")</f>
        <v/>
      </c>
      <c r="CV1215" t="str">
        <f>IF(L1215="Y","dessicated","")</f>
        <v/>
      </c>
    </row>
    <row r="1216" spans="1:100" ht="16.5" x14ac:dyDescent="0.3">
      <c r="A1216" s="7"/>
      <c r="B1216" s="19"/>
      <c r="C1216" s="19"/>
      <c r="D1216" s="19"/>
      <c r="E1216" s="19"/>
      <c r="F1216" s="19"/>
      <c r="G1216" s="10"/>
      <c r="H1216" s="14"/>
      <c r="I1216" s="19"/>
      <c r="J1216" s="19"/>
      <c r="K1216" s="10"/>
      <c r="L1216" s="19"/>
      <c r="M1216" s="19"/>
      <c r="N1216" s="19"/>
      <c r="O1216" s="19"/>
      <c r="P1216" s="19"/>
      <c r="Q1216" s="24"/>
      <c r="R1216" s="14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  <c r="AK1216" s="29"/>
      <c r="AL1216" s="29"/>
      <c r="AM1216" s="7"/>
      <c r="AN1216" s="7"/>
      <c r="AO1216" s="7"/>
      <c r="AP1216" s="19"/>
      <c r="AQ1216" s="19"/>
      <c r="AR1216" s="19"/>
      <c r="AS1216" s="14"/>
      <c r="AT1216" s="19"/>
      <c r="AU1216" s="19"/>
      <c r="AV1216" s="19"/>
      <c r="AW1216" s="14"/>
      <c r="AX1216" s="19"/>
      <c r="AY1216" s="19"/>
      <c r="AZ1216" s="19"/>
      <c r="BA1216" s="19"/>
      <c r="BB1216" s="19"/>
      <c r="BC1216" s="19"/>
      <c r="BD1216" s="19"/>
      <c r="BE1216" s="19"/>
      <c r="BF1216" s="14"/>
      <c r="BG1216" s="35" t="str">
        <f>IF(BB1216&lt;&gt;"","&lt;a href='https://www.inaturalist.org/observations/"&amp;BB1216&amp;" 'target='_blank' style='color: blue'&gt;iNaturalist Record: "&amp;BB1216&amp;"&lt;/a&gt; ","")</f>
        <v/>
      </c>
      <c r="BH1216" s="36" t="str">
        <f>IF(AT1216&lt;&gt;"",AT1216&amp;". ","")</f>
        <v/>
      </c>
      <c r="BI1216" s="36" t="str">
        <f>IF(AV1216&lt;&gt;"","Land use/disturbance history: "&amp;AV1216&amp;". ","")</f>
        <v/>
      </c>
      <c r="BJ1216" s="36" t="str">
        <f>IF(AW1216&lt;&gt;"","Slope in degrees: "&amp;AW1216&amp;". ","")</f>
        <v/>
      </c>
      <c r="BK1216" s="36" t="str">
        <f>IF(AX1216&lt;&gt;"","Slope aspect: "&amp;AX1216&amp;". ","")</f>
        <v/>
      </c>
      <c r="BL1216" s="36" t="str">
        <f>IF(AY1216&lt;&gt;"","Soil description: "&amp;AY1216&amp;". ","")</f>
        <v/>
      </c>
      <c r="BM1216" s="36" t="str">
        <f>IF(BA1216&lt;&gt;"","Terrain: "&amp;BA1216&amp;". ","")</f>
        <v/>
      </c>
      <c r="BN1216" s="36" t="str">
        <f t="shared" si="198"/>
        <v/>
      </c>
      <c r="BO1216" t="str">
        <f t="shared" si="199"/>
        <v/>
      </c>
      <c r="BP1216" t="str">
        <f>IF(BD1216&lt;&gt;"","Permit: "&amp;BD1216,"")</f>
        <v/>
      </c>
      <c r="BQ1216" s="41" t="str">
        <f>IF(AA1216="Abundant","Estimated frequency within viewshed: Abundant (&gt;500).",IF(AA1216="Common","Estimated frequency within viewshed: Common (101-500).",IF(AA1216="Frequent","Estimated frequency within viewshed: Frequent (11-100).",IF(AA1216="Occasional","Estimated frequency within viewshed: Occasional (6-10).",IF(AA1216="Rare","Estimated frequency within viewshed: Rare (1-5).","")))))</f>
        <v/>
      </c>
      <c r="BR1216" s="41" t="str">
        <f>IF(B1216&lt;&gt;"",B1216&amp;". ","")</f>
        <v/>
      </c>
      <c r="BS1216" s="41" t="str">
        <f>IF(M1216="Same individual","Tissue sample collected.",IF(M1216="Same population","Tissue sample collected from another individual in the same population.",""))</f>
        <v/>
      </c>
      <c r="BT1216" s="41" t="str">
        <f>IF(R1216&lt;&gt;"","Seed sample collected from "&amp;R1216&amp;" plants within the same population.","")</f>
        <v/>
      </c>
      <c r="BU1216" s="41" t="str">
        <f>IF(AB1216&lt;&gt;"",AB1216&amp;". ","")</f>
        <v/>
      </c>
      <c r="BV1216" s="41" t="str">
        <f>IF(AE1216&lt;&gt;"","Landowner: "&amp;AE1216&amp;".","")</f>
        <v/>
      </c>
      <c r="BW1216" s="41" t="str">
        <f>IF(AF1216&lt;&gt;"","Element Occurrence ID: "&amp;AF1216&amp;".","")</f>
        <v/>
      </c>
      <c r="BX1216" s="41" t="str">
        <f t="shared" si="200"/>
        <v/>
      </c>
      <c r="BY1216" t="str">
        <f t="shared" si="201"/>
        <v/>
      </c>
      <c r="BZ1216" s="41" t="str">
        <f t="shared" si="202"/>
        <v/>
      </c>
      <c r="CA1216" t="str">
        <f t="shared" si="203"/>
        <v/>
      </c>
      <c r="CB1216" s="41" t="str">
        <f>IF(AU1216&lt;&gt;"","Area immediately surrounding specimen: "&amp;AU1216&amp;".","")</f>
        <v/>
      </c>
      <c r="CC1216" s="41" t="str">
        <f>IF(T1216&lt;&gt;"","Habit: "&amp;T1216&amp;".","")</f>
        <v/>
      </c>
      <c r="CD1216" s="41" t="str">
        <f>IF(U1216&lt;&gt;"","Life history habit: "&amp;U1216&amp;".","")</f>
        <v/>
      </c>
      <c r="CE1216" s="41" t="str">
        <f>IF(V1216&lt;&gt;"","Graminoid habit: "&amp;V1216&amp;".","")</f>
        <v/>
      </c>
      <c r="CF1216" s="41" t="str">
        <f>IF(W1216&lt;&gt;"","Flower color: "&amp;W1216&amp;".","")</f>
        <v/>
      </c>
      <c r="CG1216" s="41" t="str">
        <f>IF(X1216&lt;&gt;"","Height in centimeters: "&amp;X1216&amp;".","")</f>
        <v/>
      </c>
      <c r="CH1216" s="41" t="str">
        <f>IF(Y1216&lt;&gt;"",Y1216&amp;".","")</f>
        <v/>
      </c>
      <c r="CI1216" s="41" t="str">
        <f t="shared" si="204"/>
        <v/>
      </c>
      <c r="CJ1216" t="str">
        <f t="shared" si="205"/>
        <v/>
      </c>
      <c r="CK1216" s="41" t="str">
        <f>IF(T1216&lt;&gt;"","''habit'':"&amp;"''"&amp;T1216&amp;"'',","")</f>
        <v/>
      </c>
      <c r="CL1216" s="41" t="str">
        <f>IF(U1216&lt;&gt;"","''life cycle habit'':"&amp;"''"&amp;U1216&amp;"'',","")</f>
        <v/>
      </c>
      <c r="CM1216" s="41" t="str">
        <f>IF(V1216&lt;&gt;"","''graminoidHabit'':"&amp;"''"&amp;V1216&amp;"'',","")</f>
        <v/>
      </c>
      <c r="CN1216" s="41" t="str">
        <f>IF(W1216&lt;&gt;"","''flower color'':"&amp;"''"&amp;W1216&amp;"'',","")</f>
        <v/>
      </c>
      <c r="CO1216" s="41" t="str">
        <f>IF(X1216&lt;&gt;"","''heightInCentimeters'':"&amp;X1216&amp;",","")</f>
        <v/>
      </c>
      <c r="CP1216" s="41" t="str">
        <f>IF(Y1216&lt;&gt;"",Y1216,"")</f>
        <v/>
      </c>
      <c r="CQ1216" s="41" t="str">
        <f t="shared" si="206"/>
        <v/>
      </c>
      <c r="CR1216" s="42" t="str">
        <f t="shared" si="207"/>
        <v/>
      </c>
      <c r="CS1216" t="str">
        <f t="shared" si="208"/>
        <v/>
      </c>
      <c r="CT1216" t="str">
        <f>IF(L1216="Y","tissue","")</f>
        <v/>
      </c>
      <c r="CU1216" t="str">
        <f>IF(L1216="Y","in collection","")</f>
        <v/>
      </c>
      <c r="CV1216" t="str">
        <f>IF(L1216="Y","dessicated","")</f>
        <v/>
      </c>
    </row>
    <row r="1217" spans="1:100" ht="16.5" x14ac:dyDescent="0.3">
      <c r="A1217" s="7"/>
      <c r="B1217" s="19"/>
      <c r="C1217" s="19"/>
      <c r="D1217" s="19"/>
      <c r="E1217" s="19"/>
      <c r="F1217" s="19"/>
      <c r="G1217" s="10"/>
      <c r="H1217" s="14"/>
      <c r="I1217" s="19"/>
      <c r="J1217" s="19"/>
      <c r="K1217" s="10"/>
      <c r="L1217" s="19"/>
      <c r="M1217" s="19"/>
      <c r="N1217" s="19"/>
      <c r="O1217" s="19"/>
      <c r="P1217" s="19"/>
      <c r="Q1217" s="24"/>
      <c r="R1217" s="14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29"/>
      <c r="AL1217" s="29"/>
      <c r="AM1217" s="7"/>
      <c r="AN1217" s="7"/>
      <c r="AO1217" s="7"/>
      <c r="AP1217" s="19"/>
      <c r="AQ1217" s="19"/>
      <c r="AR1217" s="19"/>
      <c r="AS1217" s="14"/>
      <c r="AT1217" s="19"/>
      <c r="AU1217" s="19"/>
      <c r="AV1217" s="19"/>
      <c r="AW1217" s="14"/>
      <c r="AX1217" s="19"/>
      <c r="AY1217" s="19"/>
      <c r="AZ1217" s="19"/>
      <c r="BA1217" s="19"/>
      <c r="BB1217" s="19"/>
      <c r="BC1217" s="19"/>
      <c r="BD1217" s="19"/>
      <c r="BE1217" s="19"/>
      <c r="BF1217" s="14"/>
      <c r="BG1217" s="35" t="str">
        <f>IF(BB1217&lt;&gt;"","&lt;a href='https://www.inaturalist.org/observations/"&amp;BB1217&amp;" 'target='_blank' style='color: blue'&gt;iNaturalist Record: "&amp;BB1217&amp;"&lt;/a&gt; ","")</f>
        <v/>
      </c>
      <c r="BH1217" s="36" t="str">
        <f>IF(AT1217&lt;&gt;"",AT1217&amp;". ","")</f>
        <v/>
      </c>
      <c r="BI1217" s="36" t="str">
        <f>IF(AV1217&lt;&gt;"","Land use/disturbance history: "&amp;AV1217&amp;". ","")</f>
        <v/>
      </c>
      <c r="BJ1217" s="36" t="str">
        <f>IF(AW1217&lt;&gt;"","Slope in degrees: "&amp;AW1217&amp;". ","")</f>
        <v/>
      </c>
      <c r="BK1217" s="36" t="str">
        <f>IF(AX1217&lt;&gt;"","Slope aspect: "&amp;AX1217&amp;". ","")</f>
        <v/>
      </c>
      <c r="BL1217" s="36" t="str">
        <f>IF(AY1217&lt;&gt;"","Soil description: "&amp;AY1217&amp;". ","")</f>
        <v/>
      </c>
      <c r="BM1217" s="36" t="str">
        <f>IF(BA1217&lt;&gt;"","Terrain: "&amp;BA1217&amp;". ","")</f>
        <v/>
      </c>
      <c r="BN1217" s="36" t="str">
        <f t="shared" si="198"/>
        <v/>
      </c>
      <c r="BO1217" t="str">
        <f t="shared" si="199"/>
        <v/>
      </c>
      <c r="BP1217" t="str">
        <f>IF(BD1217&lt;&gt;"","Permit: "&amp;BD1217,"")</f>
        <v/>
      </c>
      <c r="BQ1217" s="41" t="str">
        <f>IF(AA1217="Abundant","Estimated frequency within viewshed: Abundant (&gt;500).",IF(AA1217="Common","Estimated frequency within viewshed: Common (101-500).",IF(AA1217="Frequent","Estimated frequency within viewshed: Frequent (11-100).",IF(AA1217="Occasional","Estimated frequency within viewshed: Occasional (6-10).",IF(AA1217="Rare","Estimated frequency within viewshed: Rare (1-5).","")))))</f>
        <v/>
      </c>
      <c r="BR1217" s="41" t="str">
        <f>IF(B1217&lt;&gt;"",B1217&amp;". ","")</f>
        <v/>
      </c>
      <c r="BS1217" s="41" t="str">
        <f>IF(M1217="Same individual","Tissue sample collected.",IF(M1217="Same population","Tissue sample collected from another individual in the same population.",""))</f>
        <v/>
      </c>
      <c r="BT1217" s="41" t="str">
        <f>IF(R1217&lt;&gt;"","Seed sample collected from "&amp;R1217&amp;" plants within the same population.","")</f>
        <v/>
      </c>
      <c r="BU1217" s="41" t="str">
        <f>IF(AB1217&lt;&gt;"",AB1217&amp;". ","")</f>
        <v/>
      </c>
      <c r="BV1217" s="41" t="str">
        <f>IF(AE1217&lt;&gt;"","Landowner: "&amp;AE1217&amp;".","")</f>
        <v/>
      </c>
      <c r="BW1217" s="41" t="str">
        <f>IF(AF1217&lt;&gt;"","Element Occurrence ID: "&amp;AF1217&amp;".","")</f>
        <v/>
      </c>
      <c r="BX1217" s="41" t="str">
        <f t="shared" si="200"/>
        <v/>
      </c>
      <c r="BY1217" t="str">
        <f t="shared" si="201"/>
        <v/>
      </c>
      <c r="BZ1217" s="41" t="str">
        <f t="shared" si="202"/>
        <v/>
      </c>
      <c r="CA1217" t="str">
        <f t="shared" si="203"/>
        <v/>
      </c>
      <c r="CB1217" s="41" t="str">
        <f>IF(AU1217&lt;&gt;"","Area immediately surrounding specimen: "&amp;AU1217&amp;".","")</f>
        <v/>
      </c>
      <c r="CC1217" s="41" t="str">
        <f>IF(T1217&lt;&gt;"","Habit: "&amp;T1217&amp;".","")</f>
        <v/>
      </c>
      <c r="CD1217" s="41" t="str">
        <f>IF(U1217&lt;&gt;"","Life history habit: "&amp;U1217&amp;".","")</f>
        <v/>
      </c>
      <c r="CE1217" s="41" t="str">
        <f>IF(V1217&lt;&gt;"","Graminoid habit: "&amp;V1217&amp;".","")</f>
        <v/>
      </c>
      <c r="CF1217" s="41" t="str">
        <f>IF(W1217&lt;&gt;"","Flower color: "&amp;W1217&amp;".","")</f>
        <v/>
      </c>
      <c r="CG1217" s="41" t="str">
        <f>IF(X1217&lt;&gt;"","Height in centimeters: "&amp;X1217&amp;".","")</f>
        <v/>
      </c>
      <c r="CH1217" s="41" t="str">
        <f>IF(Y1217&lt;&gt;"",Y1217&amp;".","")</f>
        <v/>
      </c>
      <c r="CI1217" s="41" t="str">
        <f t="shared" si="204"/>
        <v/>
      </c>
      <c r="CJ1217" t="str">
        <f t="shared" si="205"/>
        <v/>
      </c>
      <c r="CK1217" s="41" t="str">
        <f>IF(T1217&lt;&gt;"","''habit'':"&amp;"''"&amp;T1217&amp;"'',","")</f>
        <v/>
      </c>
      <c r="CL1217" s="41" t="str">
        <f>IF(U1217&lt;&gt;"","''life cycle habit'':"&amp;"''"&amp;U1217&amp;"'',","")</f>
        <v/>
      </c>
      <c r="CM1217" s="41" t="str">
        <f>IF(V1217&lt;&gt;"","''graminoidHabit'':"&amp;"''"&amp;V1217&amp;"'',","")</f>
        <v/>
      </c>
      <c r="CN1217" s="41" t="str">
        <f>IF(W1217&lt;&gt;"","''flower color'':"&amp;"''"&amp;W1217&amp;"'',","")</f>
        <v/>
      </c>
      <c r="CO1217" s="41" t="str">
        <f>IF(X1217&lt;&gt;"","''heightInCentimeters'':"&amp;X1217&amp;",","")</f>
        <v/>
      </c>
      <c r="CP1217" s="41" t="str">
        <f>IF(Y1217&lt;&gt;"",Y1217,"")</f>
        <v/>
      </c>
      <c r="CQ1217" s="41" t="str">
        <f t="shared" si="206"/>
        <v/>
      </c>
      <c r="CR1217" s="42" t="str">
        <f t="shared" si="207"/>
        <v/>
      </c>
      <c r="CS1217" t="str">
        <f t="shared" si="208"/>
        <v/>
      </c>
      <c r="CT1217" t="str">
        <f>IF(L1217="Y","tissue","")</f>
        <v/>
      </c>
      <c r="CU1217" t="str">
        <f>IF(L1217="Y","in collection","")</f>
        <v/>
      </c>
      <c r="CV1217" t="str">
        <f>IF(L1217="Y","dessicated","")</f>
        <v/>
      </c>
    </row>
    <row r="1218" spans="1:100" ht="16.5" x14ac:dyDescent="0.3">
      <c r="A1218" s="7"/>
      <c r="B1218" s="19"/>
      <c r="C1218" s="19"/>
      <c r="D1218" s="19"/>
      <c r="E1218" s="19"/>
      <c r="F1218" s="19"/>
      <c r="G1218" s="10"/>
      <c r="H1218" s="14"/>
      <c r="I1218" s="19"/>
      <c r="J1218" s="19"/>
      <c r="K1218" s="10"/>
      <c r="L1218" s="19"/>
      <c r="M1218" s="19"/>
      <c r="N1218" s="19"/>
      <c r="O1218" s="19"/>
      <c r="P1218" s="19"/>
      <c r="Q1218" s="24"/>
      <c r="R1218" s="14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  <c r="AK1218" s="29"/>
      <c r="AL1218" s="29"/>
      <c r="AM1218" s="7"/>
      <c r="AN1218" s="7"/>
      <c r="AO1218" s="7"/>
      <c r="AP1218" s="19"/>
      <c r="AQ1218" s="19"/>
      <c r="AR1218" s="19"/>
      <c r="AS1218" s="14"/>
      <c r="AT1218" s="19"/>
      <c r="AU1218" s="19"/>
      <c r="AV1218" s="19"/>
      <c r="AW1218" s="14"/>
      <c r="AX1218" s="19"/>
      <c r="AY1218" s="19"/>
      <c r="AZ1218" s="19"/>
      <c r="BA1218" s="19"/>
      <c r="BB1218" s="19"/>
      <c r="BC1218" s="19"/>
      <c r="BD1218" s="19"/>
      <c r="BE1218" s="19"/>
      <c r="BF1218" s="14"/>
      <c r="BG1218" s="35" t="str">
        <f>IF(BB1218&lt;&gt;"","&lt;a href='https://www.inaturalist.org/observations/"&amp;BB1218&amp;" 'target='_blank' style='color: blue'&gt;iNaturalist Record: "&amp;BB1218&amp;"&lt;/a&gt; ","")</f>
        <v/>
      </c>
      <c r="BH1218" s="36" t="str">
        <f>IF(AT1218&lt;&gt;"",AT1218&amp;". ","")</f>
        <v/>
      </c>
      <c r="BI1218" s="36" t="str">
        <f>IF(AV1218&lt;&gt;"","Land use/disturbance history: "&amp;AV1218&amp;". ","")</f>
        <v/>
      </c>
      <c r="BJ1218" s="36" t="str">
        <f>IF(AW1218&lt;&gt;"","Slope in degrees: "&amp;AW1218&amp;". ","")</f>
        <v/>
      </c>
      <c r="BK1218" s="36" t="str">
        <f>IF(AX1218&lt;&gt;"","Slope aspect: "&amp;AX1218&amp;". ","")</f>
        <v/>
      </c>
      <c r="BL1218" s="36" t="str">
        <f>IF(AY1218&lt;&gt;"","Soil description: "&amp;AY1218&amp;". ","")</f>
        <v/>
      </c>
      <c r="BM1218" s="36" t="str">
        <f>IF(BA1218&lt;&gt;"","Terrain: "&amp;BA1218&amp;". ","")</f>
        <v/>
      </c>
      <c r="BN1218" s="36" t="str">
        <f t="shared" si="198"/>
        <v/>
      </c>
      <c r="BO1218" t="str">
        <f t="shared" si="199"/>
        <v/>
      </c>
      <c r="BP1218" t="str">
        <f>IF(BD1218&lt;&gt;"","Permit: "&amp;BD1218,"")</f>
        <v/>
      </c>
      <c r="BQ1218" s="41" t="str">
        <f>IF(AA1218="Abundant","Estimated frequency within viewshed: Abundant (&gt;500).",IF(AA1218="Common","Estimated frequency within viewshed: Common (101-500).",IF(AA1218="Frequent","Estimated frequency within viewshed: Frequent (11-100).",IF(AA1218="Occasional","Estimated frequency within viewshed: Occasional (6-10).",IF(AA1218="Rare","Estimated frequency within viewshed: Rare (1-5).","")))))</f>
        <v/>
      </c>
      <c r="BR1218" s="41" t="str">
        <f>IF(B1218&lt;&gt;"",B1218&amp;". ","")</f>
        <v/>
      </c>
      <c r="BS1218" s="41" t="str">
        <f>IF(M1218="Same individual","Tissue sample collected.",IF(M1218="Same population","Tissue sample collected from another individual in the same population.",""))</f>
        <v/>
      </c>
      <c r="BT1218" s="41" t="str">
        <f>IF(R1218&lt;&gt;"","Seed sample collected from "&amp;R1218&amp;" plants within the same population.","")</f>
        <v/>
      </c>
      <c r="BU1218" s="41" t="str">
        <f>IF(AB1218&lt;&gt;"",AB1218&amp;". ","")</f>
        <v/>
      </c>
      <c r="BV1218" s="41" t="str">
        <f>IF(AE1218&lt;&gt;"","Landowner: "&amp;AE1218&amp;".","")</f>
        <v/>
      </c>
      <c r="BW1218" s="41" t="str">
        <f>IF(AF1218&lt;&gt;"","Element Occurrence ID: "&amp;AF1218&amp;".","")</f>
        <v/>
      </c>
      <c r="BX1218" s="41" t="str">
        <f t="shared" si="200"/>
        <v/>
      </c>
      <c r="BY1218" t="str">
        <f t="shared" si="201"/>
        <v/>
      </c>
      <c r="BZ1218" s="41" t="str">
        <f t="shared" si="202"/>
        <v/>
      </c>
      <c r="CA1218" t="str">
        <f t="shared" si="203"/>
        <v/>
      </c>
      <c r="CB1218" s="41" t="str">
        <f>IF(AU1218&lt;&gt;"","Area immediately surrounding specimen: "&amp;AU1218&amp;".","")</f>
        <v/>
      </c>
      <c r="CC1218" s="41" t="str">
        <f>IF(T1218&lt;&gt;"","Habit: "&amp;T1218&amp;".","")</f>
        <v/>
      </c>
      <c r="CD1218" s="41" t="str">
        <f>IF(U1218&lt;&gt;"","Life history habit: "&amp;U1218&amp;".","")</f>
        <v/>
      </c>
      <c r="CE1218" s="41" t="str">
        <f>IF(V1218&lt;&gt;"","Graminoid habit: "&amp;V1218&amp;".","")</f>
        <v/>
      </c>
      <c r="CF1218" s="41" t="str">
        <f>IF(W1218&lt;&gt;"","Flower color: "&amp;W1218&amp;".","")</f>
        <v/>
      </c>
      <c r="CG1218" s="41" t="str">
        <f>IF(X1218&lt;&gt;"","Height in centimeters: "&amp;X1218&amp;".","")</f>
        <v/>
      </c>
      <c r="CH1218" s="41" t="str">
        <f>IF(Y1218&lt;&gt;"",Y1218&amp;".","")</f>
        <v/>
      </c>
      <c r="CI1218" s="41" t="str">
        <f t="shared" si="204"/>
        <v/>
      </c>
      <c r="CJ1218" t="str">
        <f t="shared" si="205"/>
        <v/>
      </c>
      <c r="CK1218" s="41" t="str">
        <f>IF(T1218&lt;&gt;"","''habit'':"&amp;"''"&amp;T1218&amp;"'',","")</f>
        <v/>
      </c>
      <c r="CL1218" s="41" t="str">
        <f>IF(U1218&lt;&gt;"","''life cycle habit'':"&amp;"''"&amp;U1218&amp;"'',","")</f>
        <v/>
      </c>
      <c r="CM1218" s="41" t="str">
        <f>IF(V1218&lt;&gt;"","''graminoidHabit'':"&amp;"''"&amp;V1218&amp;"'',","")</f>
        <v/>
      </c>
      <c r="CN1218" s="41" t="str">
        <f>IF(W1218&lt;&gt;"","''flower color'':"&amp;"''"&amp;W1218&amp;"'',","")</f>
        <v/>
      </c>
      <c r="CO1218" s="41" t="str">
        <f>IF(X1218&lt;&gt;"","''heightInCentimeters'':"&amp;X1218&amp;",","")</f>
        <v/>
      </c>
      <c r="CP1218" s="41" t="str">
        <f>IF(Y1218&lt;&gt;"",Y1218,"")</f>
        <v/>
      </c>
      <c r="CQ1218" s="41" t="str">
        <f t="shared" si="206"/>
        <v/>
      </c>
      <c r="CR1218" s="42" t="str">
        <f t="shared" si="207"/>
        <v/>
      </c>
      <c r="CS1218" t="str">
        <f t="shared" si="208"/>
        <v/>
      </c>
      <c r="CT1218" t="str">
        <f>IF(L1218="Y","tissue","")</f>
        <v/>
      </c>
      <c r="CU1218" t="str">
        <f>IF(L1218="Y","in collection","")</f>
        <v/>
      </c>
      <c r="CV1218" t="str">
        <f>IF(L1218="Y","dessicated","")</f>
        <v/>
      </c>
    </row>
    <row r="1219" spans="1:100" ht="16.5" x14ac:dyDescent="0.3">
      <c r="A1219" s="7"/>
      <c r="B1219" s="19"/>
      <c r="C1219" s="19"/>
      <c r="D1219" s="19"/>
      <c r="E1219" s="19"/>
      <c r="F1219" s="19"/>
      <c r="G1219" s="10"/>
      <c r="H1219" s="14"/>
      <c r="I1219" s="19"/>
      <c r="J1219" s="19"/>
      <c r="K1219" s="10"/>
      <c r="L1219" s="19"/>
      <c r="M1219" s="19"/>
      <c r="N1219" s="19"/>
      <c r="O1219" s="19"/>
      <c r="P1219" s="19"/>
      <c r="Q1219" s="24"/>
      <c r="R1219" s="14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  <c r="AK1219" s="29"/>
      <c r="AL1219" s="29"/>
      <c r="AM1219" s="7"/>
      <c r="AN1219" s="7"/>
      <c r="AO1219" s="7"/>
      <c r="AP1219" s="19"/>
      <c r="AQ1219" s="19"/>
      <c r="AR1219" s="19"/>
      <c r="AS1219" s="14"/>
      <c r="AT1219" s="19"/>
      <c r="AU1219" s="19"/>
      <c r="AV1219" s="19"/>
      <c r="AW1219" s="14"/>
      <c r="AX1219" s="19"/>
      <c r="AY1219" s="19"/>
      <c r="AZ1219" s="19"/>
      <c r="BA1219" s="19"/>
      <c r="BB1219" s="19"/>
      <c r="BC1219" s="19"/>
      <c r="BD1219" s="19"/>
      <c r="BE1219" s="19"/>
      <c r="BF1219" s="14"/>
      <c r="BG1219" s="35" t="str">
        <f>IF(BB1219&lt;&gt;"","&lt;a href='https://www.inaturalist.org/observations/"&amp;BB1219&amp;" 'target='_blank' style='color: blue'&gt;iNaturalist Record: "&amp;BB1219&amp;"&lt;/a&gt; ","")</f>
        <v/>
      </c>
      <c r="BH1219" s="36" t="str">
        <f>IF(AT1219&lt;&gt;"",AT1219&amp;". ","")</f>
        <v/>
      </c>
      <c r="BI1219" s="36" t="str">
        <f>IF(AV1219&lt;&gt;"","Land use/disturbance history: "&amp;AV1219&amp;". ","")</f>
        <v/>
      </c>
      <c r="BJ1219" s="36" t="str">
        <f>IF(AW1219&lt;&gt;"","Slope in degrees: "&amp;AW1219&amp;". ","")</f>
        <v/>
      </c>
      <c r="BK1219" s="36" t="str">
        <f>IF(AX1219&lt;&gt;"","Slope aspect: "&amp;AX1219&amp;". ","")</f>
        <v/>
      </c>
      <c r="BL1219" s="36" t="str">
        <f>IF(AY1219&lt;&gt;"","Soil description: "&amp;AY1219&amp;". ","")</f>
        <v/>
      </c>
      <c r="BM1219" s="36" t="str">
        <f>IF(BA1219&lt;&gt;"","Terrain: "&amp;BA1219&amp;". ","")</f>
        <v/>
      </c>
      <c r="BN1219" s="36" t="str">
        <f t="shared" si="198"/>
        <v/>
      </c>
      <c r="BO1219" t="str">
        <f t="shared" si="199"/>
        <v/>
      </c>
      <c r="BP1219" t="str">
        <f>IF(BD1219&lt;&gt;"","Permit: "&amp;BD1219,"")</f>
        <v/>
      </c>
      <c r="BQ1219" s="41" t="str">
        <f>IF(AA1219="Abundant","Estimated frequency within viewshed: Abundant (&gt;500).",IF(AA1219="Common","Estimated frequency within viewshed: Common (101-500).",IF(AA1219="Frequent","Estimated frequency within viewshed: Frequent (11-100).",IF(AA1219="Occasional","Estimated frequency within viewshed: Occasional (6-10).",IF(AA1219="Rare","Estimated frequency within viewshed: Rare (1-5).","")))))</f>
        <v/>
      </c>
      <c r="BR1219" s="41" t="str">
        <f>IF(B1219&lt;&gt;"",B1219&amp;". ","")</f>
        <v/>
      </c>
      <c r="BS1219" s="41" t="str">
        <f>IF(M1219="Same individual","Tissue sample collected.",IF(M1219="Same population","Tissue sample collected from another individual in the same population.",""))</f>
        <v/>
      </c>
      <c r="BT1219" s="41" t="str">
        <f>IF(R1219&lt;&gt;"","Seed sample collected from "&amp;R1219&amp;" plants within the same population.","")</f>
        <v/>
      </c>
      <c r="BU1219" s="41" t="str">
        <f>IF(AB1219&lt;&gt;"",AB1219&amp;". ","")</f>
        <v/>
      </c>
      <c r="BV1219" s="41" t="str">
        <f>IF(AE1219&lt;&gt;"","Landowner: "&amp;AE1219&amp;".","")</f>
        <v/>
      </c>
      <c r="BW1219" s="41" t="str">
        <f>IF(AF1219&lt;&gt;"","Element Occurrence ID: "&amp;AF1219&amp;".","")</f>
        <v/>
      </c>
      <c r="BX1219" s="41" t="str">
        <f t="shared" si="200"/>
        <v/>
      </c>
      <c r="BY1219" t="str">
        <f t="shared" si="201"/>
        <v/>
      </c>
      <c r="BZ1219" s="41" t="str">
        <f t="shared" si="202"/>
        <v/>
      </c>
      <c r="CA1219" t="str">
        <f t="shared" si="203"/>
        <v/>
      </c>
      <c r="CB1219" s="41" t="str">
        <f>IF(AU1219&lt;&gt;"","Area immediately surrounding specimen: "&amp;AU1219&amp;".","")</f>
        <v/>
      </c>
      <c r="CC1219" s="41" t="str">
        <f>IF(T1219&lt;&gt;"","Habit: "&amp;T1219&amp;".","")</f>
        <v/>
      </c>
      <c r="CD1219" s="41" t="str">
        <f>IF(U1219&lt;&gt;"","Life history habit: "&amp;U1219&amp;".","")</f>
        <v/>
      </c>
      <c r="CE1219" s="41" t="str">
        <f>IF(V1219&lt;&gt;"","Graminoid habit: "&amp;V1219&amp;".","")</f>
        <v/>
      </c>
      <c r="CF1219" s="41" t="str">
        <f>IF(W1219&lt;&gt;"","Flower color: "&amp;W1219&amp;".","")</f>
        <v/>
      </c>
      <c r="CG1219" s="41" t="str">
        <f>IF(X1219&lt;&gt;"","Height in centimeters: "&amp;X1219&amp;".","")</f>
        <v/>
      </c>
      <c r="CH1219" s="41" t="str">
        <f>IF(Y1219&lt;&gt;"",Y1219&amp;".","")</f>
        <v/>
      </c>
      <c r="CI1219" s="41" t="str">
        <f t="shared" si="204"/>
        <v/>
      </c>
      <c r="CJ1219" t="str">
        <f t="shared" si="205"/>
        <v/>
      </c>
      <c r="CK1219" s="41" t="str">
        <f>IF(T1219&lt;&gt;"","''habit'':"&amp;"''"&amp;T1219&amp;"'',","")</f>
        <v/>
      </c>
      <c r="CL1219" s="41" t="str">
        <f>IF(U1219&lt;&gt;"","''life cycle habit'':"&amp;"''"&amp;U1219&amp;"'',","")</f>
        <v/>
      </c>
      <c r="CM1219" s="41" t="str">
        <f>IF(V1219&lt;&gt;"","''graminoidHabit'':"&amp;"''"&amp;V1219&amp;"'',","")</f>
        <v/>
      </c>
      <c r="CN1219" s="41" t="str">
        <f>IF(W1219&lt;&gt;"","''flower color'':"&amp;"''"&amp;W1219&amp;"'',","")</f>
        <v/>
      </c>
      <c r="CO1219" s="41" t="str">
        <f>IF(X1219&lt;&gt;"","''heightInCentimeters'':"&amp;X1219&amp;",","")</f>
        <v/>
      </c>
      <c r="CP1219" s="41" t="str">
        <f>IF(Y1219&lt;&gt;"",Y1219,"")</f>
        <v/>
      </c>
      <c r="CQ1219" s="41" t="str">
        <f t="shared" si="206"/>
        <v/>
      </c>
      <c r="CR1219" s="42" t="str">
        <f t="shared" si="207"/>
        <v/>
      </c>
      <c r="CS1219" t="str">
        <f t="shared" si="208"/>
        <v/>
      </c>
      <c r="CT1219" t="str">
        <f>IF(L1219="Y","tissue","")</f>
        <v/>
      </c>
      <c r="CU1219" t="str">
        <f>IF(L1219="Y","in collection","")</f>
        <v/>
      </c>
      <c r="CV1219" t="str">
        <f>IF(L1219="Y","dessicated","")</f>
        <v/>
      </c>
    </row>
    <row r="1220" spans="1:100" ht="16.5" x14ac:dyDescent="0.3">
      <c r="A1220" s="7"/>
      <c r="B1220" s="19"/>
      <c r="C1220" s="19"/>
      <c r="D1220" s="19"/>
      <c r="E1220" s="19"/>
      <c r="F1220" s="19"/>
      <c r="G1220" s="10"/>
      <c r="H1220" s="14"/>
      <c r="I1220" s="19"/>
      <c r="J1220" s="19"/>
      <c r="K1220" s="10"/>
      <c r="L1220" s="19"/>
      <c r="M1220" s="19"/>
      <c r="N1220" s="19"/>
      <c r="O1220" s="19"/>
      <c r="P1220" s="19"/>
      <c r="Q1220" s="24"/>
      <c r="R1220" s="14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  <c r="AK1220" s="29"/>
      <c r="AL1220" s="29"/>
      <c r="AM1220" s="7"/>
      <c r="AN1220" s="7"/>
      <c r="AO1220" s="7"/>
      <c r="AP1220" s="19"/>
      <c r="AQ1220" s="19"/>
      <c r="AR1220" s="19"/>
      <c r="AS1220" s="14"/>
      <c r="AT1220" s="19"/>
      <c r="AU1220" s="19"/>
      <c r="AV1220" s="19"/>
      <c r="AW1220" s="14"/>
      <c r="AX1220" s="19"/>
      <c r="AY1220" s="19"/>
      <c r="AZ1220" s="19"/>
      <c r="BA1220" s="19"/>
      <c r="BB1220" s="19"/>
      <c r="BC1220" s="19"/>
      <c r="BD1220" s="19"/>
      <c r="BE1220" s="19"/>
      <c r="BF1220" s="14"/>
      <c r="BG1220" s="35" t="str">
        <f>IF(BB1220&lt;&gt;"","&lt;a href='https://www.inaturalist.org/observations/"&amp;BB1220&amp;" 'target='_blank' style='color: blue'&gt;iNaturalist Record: "&amp;BB1220&amp;"&lt;/a&gt; ","")</f>
        <v/>
      </c>
      <c r="BH1220" s="36" t="str">
        <f>IF(AT1220&lt;&gt;"",AT1220&amp;". ","")</f>
        <v/>
      </c>
      <c r="BI1220" s="36" t="str">
        <f>IF(AV1220&lt;&gt;"","Land use/disturbance history: "&amp;AV1220&amp;". ","")</f>
        <v/>
      </c>
      <c r="BJ1220" s="36" t="str">
        <f>IF(AW1220&lt;&gt;"","Slope in degrees: "&amp;AW1220&amp;". ","")</f>
        <v/>
      </c>
      <c r="BK1220" s="36" t="str">
        <f>IF(AX1220&lt;&gt;"","Slope aspect: "&amp;AX1220&amp;". ","")</f>
        <v/>
      </c>
      <c r="BL1220" s="36" t="str">
        <f>IF(AY1220&lt;&gt;"","Soil description: "&amp;AY1220&amp;". ","")</f>
        <v/>
      </c>
      <c r="BM1220" s="36" t="str">
        <f>IF(BA1220&lt;&gt;"","Terrain: "&amp;BA1220&amp;". ","")</f>
        <v/>
      </c>
      <c r="BN1220" s="36" t="str">
        <f t="shared" ref="BN1220:BN1283" si="209">TRIM(BH1220&amp;BI1220&amp;BJ1220&amp;BK1220&amp;BL1220&amp;BM1220&amp;CB1220)</f>
        <v/>
      </c>
      <c r="BO1220" t="str">
        <f t="shared" ref="BO1220:BO1283" si="210">SUBSTITUTE(BN1220,"..",".")</f>
        <v/>
      </c>
      <c r="BP1220" t="str">
        <f>IF(BD1220&lt;&gt;"","Permit: "&amp;BD1220,"")</f>
        <v/>
      </c>
      <c r="BQ1220" s="41" t="str">
        <f>IF(AA1220="Abundant","Estimated frequency within viewshed: Abundant (&gt;500).",IF(AA1220="Common","Estimated frequency within viewshed: Common (101-500).",IF(AA1220="Frequent","Estimated frequency within viewshed: Frequent (11-100).",IF(AA1220="Occasional","Estimated frequency within viewshed: Occasional (6-10).",IF(AA1220="Rare","Estimated frequency within viewshed: Rare (1-5).","")))))</f>
        <v/>
      </c>
      <c r="BR1220" s="41" t="str">
        <f>IF(B1220&lt;&gt;"",B1220&amp;". ","")</f>
        <v/>
      </c>
      <c r="BS1220" s="41" t="str">
        <f>IF(M1220="Same individual","Tissue sample collected.",IF(M1220="Same population","Tissue sample collected from another individual in the same population.",""))</f>
        <v/>
      </c>
      <c r="BT1220" s="41" t="str">
        <f>IF(R1220&lt;&gt;"","Seed sample collected from "&amp;R1220&amp;" plants within the same population.","")</f>
        <v/>
      </c>
      <c r="BU1220" s="41" t="str">
        <f>IF(AB1220&lt;&gt;"",AB1220&amp;". ","")</f>
        <v/>
      </c>
      <c r="BV1220" s="41" t="str">
        <f>IF(AE1220&lt;&gt;"","Landowner: "&amp;AE1220&amp;".","")</f>
        <v/>
      </c>
      <c r="BW1220" s="41" t="str">
        <f>IF(AF1220&lt;&gt;"","Element Occurrence ID: "&amp;AF1220&amp;".","")</f>
        <v/>
      </c>
      <c r="BX1220" s="41" t="str">
        <f t="shared" ref="BX1220:BX1283" si="211">TRIM(BV1220&amp;" "&amp;BW1220)</f>
        <v/>
      </c>
      <c r="BY1220" t="str">
        <f t="shared" ref="BY1220:BY1283" si="212">SUBSTITUTE(BX1220,"..",".")</f>
        <v/>
      </c>
      <c r="BZ1220" s="41" t="str">
        <f t="shared" ref="BZ1220:BZ1283" si="213">TRIM(BR1220&amp;BQ1220&amp;BS1220&amp;BT1220&amp;BU1220&amp;BG1220)</f>
        <v/>
      </c>
      <c r="CA1220" t="str">
        <f t="shared" ref="CA1220:CA1283" si="214">SUBSTITUTE(BZ1220,"..",".")</f>
        <v/>
      </c>
      <c r="CB1220" s="41" t="str">
        <f>IF(AU1220&lt;&gt;"","Area immediately surrounding specimen: "&amp;AU1220&amp;".","")</f>
        <v/>
      </c>
      <c r="CC1220" s="41" t="str">
        <f>IF(T1220&lt;&gt;"","Habit: "&amp;T1220&amp;".","")</f>
        <v/>
      </c>
      <c r="CD1220" s="41" t="str">
        <f>IF(U1220&lt;&gt;"","Life history habit: "&amp;U1220&amp;".","")</f>
        <v/>
      </c>
      <c r="CE1220" s="41" t="str">
        <f>IF(V1220&lt;&gt;"","Graminoid habit: "&amp;V1220&amp;".","")</f>
        <v/>
      </c>
      <c r="CF1220" s="41" t="str">
        <f>IF(W1220&lt;&gt;"","Flower color: "&amp;W1220&amp;".","")</f>
        <v/>
      </c>
      <c r="CG1220" s="41" t="str">
        <f>IF(X1220&lt;&gt;"","Height in centimeters: "&amp;X1220&amp;".","")</f>
        <v/>
      </c>
      <c r="CH1220" s="41" t="str">
        <f>IF(Y1220&lt;&gt;"",Y1220&amp;".","")</f>
        <v/>
      </c>
      <c r="CI1220" s="41" t="str">
        <f t="shared" ref="CI1220:CI1283" si="215">TRIM(CC1220&amp;" "&amp;CD1220&amp;" "&amp;CE1220&amp;" "&amp;CF1220&amp;" "&amp;CG1220&amp;" "&amp;CH1220)</f>
        <v/>
      </c>
      <c r="CJ1220" t="str">
        <f t="shared" ref="CJ1220:CJ1283" si="216">SUBSTITUTE(CI1220,"..",".")</f>
        <v/>
      </c>
      <c r="CK1220" s="41" t="str">
        <f>IF(T1220&lt;&gt;"","''habit'':"&amp;"''"&amp;T1220&amp;"'',","")</f>
        <v/>
      </c>
      <c r="CL1220" s="41" t="str">
        <f>IF(U1220&lt;&gt;"","''life cycle habit'':"&amp;"''"&amp;U1220&amp;"'',","")</f>
        <v/>
      </c>
      <c r="CM1220" s="41" t="str">
        <f>IF(V1220&lt;&gt;"","''graminoidHabit'':"&amp;"''"&amp;V1220&amp;"'',","")</f>
        <v/>
      </c>
      <c r="CN1220" s="41" t="str">
        <f>IF(W1220&lt;&gt;"","''flower color'':"&amp;"''"&amp;W1220&amp;"'',","")</f>
        <v/>
      </c>
      <c r="CO1220" s="41" t="str">
        <f>IF(X1220&lt;&gt;"","''heightInCentimeters'':"&amp;X1220&amp;",","")</f>
        <v/>
      </c>
      <c r="CP1220" s="41" t="str">
        <f>IF(Y1220&lt;&gt;"",Y1220,"")</f>
        <v/>
      </c>
      <c r="CQ1220" s="41" t="str">
        <f t="shared" ref="CQ1220:CQ1283" si="217">TRIM(CK1220&amp;CL1220&amp;CM1220&amp;CN1220&amp;CO1220&amp;CP1220)</f>
        <v/>
      </c>
      <c r="CR1220" s="42" t="str">
        <f t="shared" ref="CR1220:CR1283" si="218">IF(AND(LEFT(CQ1220)=",",RIGHT(CQ1220)=","),MID(CQ1220,2,LEN(CQ1220)-2),IF(LEFT(CQ1220)=",",MID(CQ1220,2,LEN(CQ1220)),IF(RIGHT(CQ1220)=",",LEFT(CQ1220,LEN(CQ1220)-1),CQ1220)))</f>
        <v/>
      </c>
      <c r="CS1220" t="str">
        <f t="shared" ref="CS1220:CS1283" si="219">IF(CR1220&lt;&gt;"","{"&amp;CR1220&amp;"}","")</f>
        <v/>
      </c>
      <c r="CT1220" t="str">
        <f>IF(L1220="Y","tissue","")</f>
        <v/>
      </c>
      <c r="CU1220" t="str">
        <f>IF(L1220="Y","in collection","")</f>
        <v/>
      </c>
      <c r="CV1220" t="str">
        <f>IF(L1220="Y","dessicated","")</f>
        <v/>
      </c>
    </row>
    <row r="1221" spans="1:100" ht="16.5" x14ac:dyDescent="0.3">
      <c r="A1221" s="7"/>
      <c r="B1221" s="19"/>
      <c r="C1221" s="19"/>
      <c r="D1221" s="19"/>
      <c r="E1221" s="19"/>
      <c r="F1221" s="19"/>
      <c r="G1221" s="10"/>
      <c r="H1221" s="14"/>
      <c r="I1221" s="19"/>
      <c r="J1221" s="19"/>
      <c r="K1221" s="10"/>
      <c r="L1221" s="19"/>
      <c r="M1221" s="19"/>
      <c r="N1221" s="19"/>
      <c r="O1221" s="19"/>
      <c r="P1221" s="19"/>
      <c r="Q1221" s="24"/>
      <c r="R1221" s="14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29"/>
      <c r="AL1221" s="29"/>
      <c r="AM1221" s="7"/>
      <c r="AN1221" s="7"/>
      <c r="AO1221" s="7"/>
      <c r="AP1221" s="19"/>
      <c r="AQ1221" s="19"/>
      <c r="AR1221" s="19"/>
      <c r="AS1221" s="14"/>
      <c r="AT1221" s="19"/>
      <c r="AU1221" s="19"/>
      <c r="AV1221" s="19"/>
      <c r="AW1221" s="14"/>
      <c r="AX1221" s="19"/>
      <c r="AY1221" s="19"/>
      <c r="AZ1221" s="19"/>
      <c r="BA1221" s="19"/>
      <c r="BB1221" s="19"/>
      <c r="BC1221" s="19"/>
      <c r="BD1221" s="19"/>
      <c r="BE1221" s="19"/>
      <c r="BF1221" s="14"/>
      <c r="BG1221" s="35" t="str">
        <f>IF(BB1221&lt;&gt;"","&lt;a href='https://www.inaturalist.org/observations/"&amp;BB1221&amp;" 'target='_blank' style='color: blue'&gt;iNaturalist Record: "&amp;BB1221&amp;"&lt;/a&gt; ","")</f>
        <v/>
      </c>
      <c r="BH1221" s="36" t="str">
        <f>IF(AT1221&lt;&gt;"",AT1221&amp;". ","")</f>
        <v/>
      </c>
      <c r="BI1221" s="36" t="str">
        <f>IF(AV1221&lt;&gt;"","Land use/disturbance history: "&amp;AV1221&amp;". ","")</f>
        <v/>
      </c>
      <c r="BJ1221" s="36" t="str">
        <f>IF(AW1221&lt;&gt;"","Slope in degrees: "&amp;AW1221&amp;". ","")</f>
        <v/>
      </c>
      <c r="BK1221" s="36" t="str">
        <f>IF(AX1221&lt;&gt;"","Slope aspect: "&amp;AX1221&amp;". ","")</f>
        <v/>
      </c>
      <c r="BL1221" s="36" t="str">
        <f>IF(AY1221&lt;&gt;"","Soil description: "&amp;AY1221&amp;". ","")</f>
        <v/>
      </c>
      <c r="BM1221" s="36" t="str">
        <f>IF(BA1221&lt;&gt;"","Terrain: "&amp;BA1221&amp;". ","")</f>
        <v/>
      </c>
      <c r="BN1221" s="36" t="str">
        <f t="shared" si="209"/>
        <v/>
      </c>
      <c r="BO1221" t="str">
        <f t="shared" si="210"/>
        <v/>
      </c>
      <c r="BP1221" t="str">
        <f>IF(BD1221&lt;&gt;"","Permit: "&amp;BD1221,"")</f>
        <v/>
      </c>
      <c r="BQ1221" s="41" t="str">
        <f>IF(AA1221="Abundant","Estimated frequency within viewshed: Abundant (&gt;500).",IF(AA1221="Common","Estimated frequency within viewshed: Common (101-500).",IF(AA1221="Frequent","Estimated frequency within viewshed: Frequent (11-100).",IF(AA1221="Occasional","Estimated frequency within viewshed: Occasional (6-10).",IF(AA1221="Rare","Estimated frequency within viewshed: Rare (1-5).","")))))</f>
        <v/>
      </c>
      <c r="BR1221" s="41" t="str">
        <f>IF(B1221&lt;&gt;"",B1221&amp;". ","")</f>
        <v/>
      </c>
      <c r="BS1221" s="41" t="str">
        <f>IF(M1221="Same individual","Tissue sample collected.",IF(M1221="Same population","Tissue sample collected from another individual in the same population.",""))</f>
        <v/>
      </c>
      <c r="BT1221" s="41" t="str">
        <f>IF(R1221&lt;&gt;"","Seed sample collected from "&amp;R1221&amp;" plants within the same population.","")</f>
        <v/>
      </c>
      <c r="BU1221" s="41" t="str">
        <f>IF(AB1221&lt;&gt;"",AB1221&amp;". ","")</f>
        <v/>
      </c>
      <c r="BV1221" s="41" t="str">
        <f>IF(AE1221&lt;&gt;"","Landowner: "&amp;AE1221&amp;".","")</f>
        <v/>
      </c>
      <c r="BW1221" s="41" t="str">
        <f>IF(AF1221&lt;&gt;"","Element Occurrence ID: "&amp;AF1221&amp;".","")</f>
        <v/>
      </c>
      <c r="BX1221" s="41" t="str">
        <f t="shared" si="211"/>
        <v/>
      </c>
      <c r="BY1221" t="str">
        <f t="shared" si="212"/>
        <v/>
      </c>
      <c r="BZ1221" s="41" t="str">
        <f t="shared" si="213"/>
        <v/>
      </c>
      <c r="CA1221" t="str">
        <f t="shared" si="214"/>
        <v/>
      </c>
      <c r="CB1221" s="41" t="str">
        <f>IF(AU1221&lt;&gt;"","Area immediately surrounding specimen: "&amp;AU1221&amp;".","")</f>
        <v/>
      </c>
      <c r="CC1221" s="41" t="str">
        <f>IF(T1221&lt;&gt;"","Habit: "&amp;T1221&amp;".","")</f>
        <v/>
      </c>
      <c r="CD1221" s="41" t="str">
        <f>IF(U1221&lt;&gt;"","Life history habit: "&amp;U1221&amp;".","")</f>
        <v/>
      </c>
      <c r="CE1221" s="41" t="str">
        <f>IF(V1221&lt;&gt;"","Graminoid habit: "&amp;V1221&amp;".","")</f>
        <v/>
      </c>
      <c r="CF1221" s="41" t="str">
        <f>IF(W1221&lt;&gt;"","Flower color: "&amp;W1221&amp;".","")</f>
        <v/>
      </c>
      <c r="CG1221" s="41" t="str">
        <f>IF(X1221&lt;&gt;"","Height in centimeters: "&amp;X1221&amp;".","")</f>
        <v/>
      </c>
      <c r="CH1221" s="41" t="str">
        <f>IF(Y1221&lt;&gt;"",Y1221&amp;".","")</f>
        <v/>
      </c>
      <c r="CI1221" s="41" t="str">
        <f t="shared" si="215"/>
        <v/>
      </c>
      <c r="CJ1221" t="str">
        <f t="shared" si="216"/>
        <v/>
      </c>
      <c r="CK1221" s="41" t="str">
        <f>IF(T1221&lt;&gt;"","''habit'':"&amp;"''"&amp;T1221&amp;"'',","")</f>
        <v/>
      </c>
      <c r="CL1221" s="41" t="str">
        <f>IF(U1221&lt;&gt;"","''life cycle habit'':"&amp;"''"&amp;U1221&amp;"'',","")</f>
        <v/>
      </c>
      <c r="CM1221" s="41" t="str">
        <f>IF(V1221&lt;&gt;"","''graminoidHabit'':"&amp;"''"&amp;V1221&amp;"'',","")</f>
        <v/>
      </c>
      <c r="CN1221" s="41" t="str">
        <f>IF(W1221&lt;&gt;"","''flower color'':"&amp;"''"&amp;W1221&amp;"'',","")</f>
        <v/>
      </c>
      <c r="CO1221" s="41" t="str">
        <f>IF(X1221&lt;&gt;"","''heightInCentimeters'':"&amp;X1221&amp;",","")</f>
        <v/>
      </c>
      <c r="CP1221" s="41" t="str">
        <f>IF(Y1221&lt;&gt;"",Y1221,"")</f>
        <v/>
      </c>
      <c r="CQ1221" s="41" t="str">
        <f t="shared" si="217"/>
        <v/>
      </c>
      <c r="CR1221" s="42" t="str">
        <f t="shared" si="218"/>
        <v/>
      </c>
      <c r="CS1221" t="str">
        <f t="shared" si="219"/>
        <v/>
      </c>
      <c r="CT1221" t="str">
        <f>IF(L1221="Y","tissue","")</f>
        <v/>
      </c>
      <c r="CU1221" t="str">
        <f>IF(L1221="Y","in collection","")</f>
        <v/>
      </c>
      <c r="CV1221" t="str">
        <f>IF(L1221="Y","dessicated","")</f>
        <v/>
      </c>
    </row>
    <row r="1222" spans="1:100" ht="16.5" x14ac:dyDescent="0.3">
      <c r="A1222" s="7"/>
      <c r="B1222" s="19"/>
      <c r="C1222" s="19"/>
      <c r="D1222" s="19"/>
      <c r="E1222" s="19"/>
      <c r="F1222" s="19"/>
      <c r="G1222" s="10"/>
      <c r="H1222" s="14"/>
      <c r="I1222" s="19"/>
      <c r="J1222" s="19"/>
      <c r="K1222" s="10"/>
      <c r="L1222" s="19"/>
      <c r="M1222" s="19"/>
      <c r="N1222" s="19"/>
      <c r="O1222" s="19"/>
      <c r="P1222" s="19"/>
      <c r="Q1222" s="24"/>
      <c r="R1222" s="14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  <c r="AK1222" s="29"/>
      <c r="AL1222" s="29"/>
      <c r="AM1222" s="7"/>
      <c r="AN1222" s="7"/>
      <c r="AO1222" s="7"/>
      <c r="AP1222" s="19"/>
      <c r="AQ1222" s="19"/>
      <c r="AR1222" s="19"/>
      <c r="AS1222" s="14"/>
      <c r="AT1222" s="19"/>
      <c r="AU1222" s="19"/>
      <c r="AV1222" s="19"/>
      <c r="AW1222" s="14"/>
      <c r="AX1222" s="19"/>
      <c r="AY1222" s="19"/>
      <c r="AZ1222" s="19"/>
      <c r="BA1222" s="19"/>
      <c r="BB1222" s="19"/>
      <c r="BC1222" s="19"/>
      <c r="BD1222" s="19"/>
      <c r="BE1222" s="19"/>
      <c r="BF1222" s="14"/>
      <c r="BG1222" s="35" t="str">
        <f>IF(BB1222&lt;&gt;"","&lt;a href='https://www.inaturalist.org/observations/"&amp;BB1222&amp;" 'target='_blank' style='color: blue'&gt;iNaturalist Record: "&amp;BB1222&amp;"&lt;/a&gt; ","")</f>
        <v/>
      </c>
      <c r="BH1222" s="36" t="str">
        <f>IF(AT1222&lt;&gt;"",AT1222&amp;". ","")</f>
        <v/>
      </c>
      <c r="BI1222" s="36" t="str">
        <f>IF(AV1222&lt;&gt;"","Land use/disturbance history: "&amp;AV1222&amp;". ","")</f>
        <v/>
      </c>
      <c r="BJ1222" s="36" t="str">
        <f>IF(AW1222&lt;&gt;"","Slope in degrees: "&amp;AW1222&amp;". ","")</f>
        <v/>
      </c>
      <c r="BK1222" s="36" t="str">
        <f>IF(AX1222&lt;&gt;"","Slope aspect: "&amp;AX1222&amp;". ","")</f>
        <v/>
      </c>
      <c r="BL1222" s="36" t="str">
        <f>IF(AY1222&lt;&gt;"","Soil description: "&amp;AY1222&amp;". ","")</f>
        <v/>
      </c>
      <c r="BM1222" s="36" t="str">
        <f>IF(BA1222&lt;&gt;"","Terrain: "&amp;BA1222&amp;". ","")</f>
        <v/>
      </c>
      <c r="BN1222" s="36" t="str">
        <f t="shared" si="209"/>
        <v/>
      </c>
      <c r="BO1222" t="str">
        <f t="shared" si="210"/>
        <v/>
      </c>
      <c r="BP1222" t="str">
        <f>IF(BD1222&lt;&gt;"","Permit: "&amp;BD1222,"")</f>
        <v/>
      </c>
      <c r="BQ1222" s="41" t="str">
        <f>IF(AA1222="Abundant","Estimated frequency within viewshed: Abundant (&gt;500).",IF(AA1222="Common","Estimated frequency within viewshed: Common (101-500).",IF(AA1222="Frequent","Estimated frequency within viewshed: Frequent (11-100).",IF(AA1222="Occasional","Estimated frequency within viewshed: Occasional (6-10).",IF(AA1222="Rare","Estimated frequency within viewshed: Rare (1-5).","")))))</f>
        <v/>
      </c>
      <c r="BR1222" s="41" t="str">
        <f>IF(B1222&lt;&gt;"",B1222&amp;". ","")</f>
        <v/>
      </c>
      <c r="BS1222" s="41" t="str">
        <f>IF(M1222="Same individual","Tissue sample collected.",IF(M1222="Same population","Tissue sample collected from another individual in the same population.",""))</f>
        <v/>
      </c>
      <c r="BT1222" s="41" t="str">
        <f>IF(R1222&lt;&gt;"","Seed sample collected from "&amp;R1222&amp;" plants within the same population.","")</f>
        <v/>
      </c>
      <c r="BU1222" s="41" t="str">
        <f>IF(AB1222&lt;&gt;"",AB1222&amp;". ","")</f>
        <v/>
      </c>
      <c r="BV1222" s="41" t="str">
        <f>IF(AE1222&lt;&gt;"","Landowner: "&amp;AE1222&amp;".","")</f>
        <v/>
      </c>
      <c r="BW1222" s="41" t="str">
        <f>IF(AF1222&lt;&gt;"","Element Occurrence ID: "&amp;AF1222&amp;".","")</f>
        <v/>
      </c>
      <c r="BX1222" s="41" t="str">
        <f t="shared" si="211"/>
        <v/>
      </c>
      <c r="BY1222" t="str">
        <f t="shared" si="212"/>
        <v/>
      </c>
      <c r="BZ1222" s="41" t="str">
        <f t="shared" si="213"/>
        <v/>
      </c>
      <c r="CA1222" t="str">
        <f t="shared" si="214"/>
        <v/>
      </c>
      <c r="CB1222" s="41" t="str">
        <f>IF(AU1222&lt;&gt;"","Area immediately surrounding specimen: "&amp;AU1222&amp;".","")</f>
        <v/>
      </c>
      <c r="CC1222" s="41" t="str">
        <f>IF(T1222&lt;&gt;"","Habit: "&amp;T1222&amp;".","")</f>
        <v/>
      </c>
      <c r="CD1222" s="41" t="str">
        <f>IF(U1222&lt;&gt;"","Life history habit: "&amp;U1222&amp;".","")</f>
        <v/>
      </c>
      <c r="CE1222" s="41" t="str">
        <f>IF(V1222&lt;&gt;"","Graminoid habit: "&amp;V1222&amp;".","")</f>
        <v/>
      </c>
      <c r="CF1222" s="41" t="str">
        <f>IF(W1222&lt;&gt;"","Flower color: "&amp;W1222&amp;".","")</f>
        <v/>
      </c>
      <c r="CG1222" s="41" t="str">
        <f>IF(X1222&lt;&gt;"","Height in centimeters: "&amp;X1222&amp;".","")</f>
        <v/>
      </c>
      <c r="CH1222" s="41" t="str">
        <f>IF(Y1222&lt;&gt;"",Y1222&amp;".","")</f>
        <v/>
      </c>
      <c r="CI1222" s="41" t="str">
        <f t="shared" si="215"/>
        <v/>
      </c>
      <c r="CJ1222" t="str">
        <f t="shared" si="216"/>
        <v/>
      </c>
      <c r="CK1222" s="41" t="str">
        <f>IF(T1222&lt;&gt;"","''habit'':"&amp;"''"&amp;T1222&amp;"'',","")</f>
        <v/>
      </c>
      <c r="CL1222" s="41" t="str">
        <f>IF(U1222&lt;&gt;"","''life cycle habit'':"&amp;"''"&amp;U1222&amp;"'',","")</f>
        <v/>
      </c>
      <c r="CM1222" s="41" t="str">
        <f>IF(V1222&lt;&gt;"","''graminoidHabit'':"&amp;"''"&amp;V1222&amp;"'',","")</f>
        <v/>
      </c>
      <c r="CN1222" s="41" t="str">
        <f>IF(W1222&lt;&gt;"","''flower color'':"&amp;"''"&amp;W1222&amp;"'',","")</f>
        <v/>
      </c>
      <c r="CO1222" s="41" t="str">
        <f>IF(X1222&lt;&gt;"","''heightInCentimeters'':"&amp;X1222&amp;",","")</f>
        <v/>
      </c>
      <c r="CP1222" s="41" t="str">
        <f>IF(Y1222&lt;&gt;"",Y1222,"")</f>
        <v/>
      </c>
      <c r="CQ1222" s="41" t="str">
        <f t="shared" si="217"/>
        <v/>
      </c>
      <c r="CR1222" s="42" t="str">
        <f t="shared" si="218"/>
        <v/>
      </c>
      <c r="CS1222" t="str">
        <f t="shared" si="219"/>
        <v/>
      </c>
      <c r="CT1222" t="str">
        <f>IF(L1222="Y","tissue","")</f>
        <v/>
      </c>
      <c r="CU1222" t="str">
        <f>IF(L1222="Y","in collection","")</f>
        <v/>
      </c>
      <c r="CV1222" t="str">
        <f>IF(L1222="Y","dessicated","")</f>
        <v/>
      </c>
    </row>
    <row r="1223" spans="1:100" ht="16.5" x14ac:dyDescent="0.3">
      <c r="A1223" s="7"/>
      <c r="B1223" s="19"/>
      <c r="C1223" s="19"/>
      <c r="D1223" s="19"/>
      <c r="E1223" s="19"/>
      <c r="F1223" s="19"/>
      <c r="G1223" s="10"/>
      <c r="H1223" s="14"/>
      <c r="I1223" s="19"/>
      <c r="J1223" s="19"/>
      <c r="K1223" s="10"/>
      <c r="L1223" s="19"/>
      <c r="M1223" s="19"/>
      <c r="N1223" s="19"/>
      <c r="O1223" s="19"/>
      <c r="P1223" s="19"/>
      <c r="Q1223" s="24"/>
      <c r="R1223" s="14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  <c r="AK1223" s="29"/>
      <c r="AL1223" s="29"/>
      <c r="AM1223" s="7"/>
      <c r="AN1223" s="7"/>
      <c r="AO1223" s="7"/>
      <c r="AP1223" s="19"/>
      <c r="AQ1223" s="19"/>
      <c r="AR1223" s="19"/>
      <c r="AS1223" s="14"/>
      <c r="AT1223" s="19"/>
      <c r="AU1223" s="19"/>
      <c r="AV1223" s="19"/>
      <c r="AW1223" s="14"/>
      <c r="AX1223" s="19"/>
      <c r="AY1223" s="19"/>
      <c r="AZ1223" s="19"/>
      <c r="BA1223" s="19"/>
      <c r="BB1223" s="19"/>
      <c r="BC1223" s="19"/>
      <c r="BD1223" s="19"/>
      <c r="BE1223" s="19"/>
      <c r="BF1223" s="14"/>
      <c r="BG1223" s="35" t="str">
        <f>IF(BB1223&lt;&gt;"","&lt;a href='https://www.inaturalist.org/observations/"&amp;BB1223&amp;" 'target='_blank' style='color: blue'&gt;iNaturalist Record: "&amp;BB1223&amp;"&lt;/a&gt; ","")</f>
        <v/>
      </c>
      <c r="BH1223" s="36" t="str">
        <f>IF(AT1223&lt;&gt;"",AT1223&amp;". ","")</f>
        <v/>
      </c>
      <c r="BI1223" s="36" t="str">
        <f>IF(AV1223&lt;&gt;"","Land use/disturbance history: "&amp;AV1223&amp;". ","")</f>
        <v/>
      </c>
      <c r="BJ1223" s="36" t="str">
        <f>IF(AW1223&lt;&gt;"","Slope in degrees: "&amp;AW1223&amp;". ","")</f>
        <v/>
      </c>
      <c r="BK1223" s="36" t="str">
        <f>IF(AX1223&lt;&gt;"","Slope aspect: "&amp;AX1223&amp;". ","")</f>
        <v/>
      </c>
      <c r="BL1223" s="36" t="str">
        <f>IF(AY1223&lt;&gt;"","Soil description: "&amp;AY1223&amp;". ","")</f>
        <v/>
      </c>
      <c r="BM1223" s="36" t="str">
        <f>IF(BA1223&lt;&gt;"","Terrain: "&amp;BA1223&amp;". ","")</f>
        <v/>
      </c>
      <c r="BN1223" s="36" t="str">
        <f t="shared" si="209"/>
        <v/>
      </c>
      <c r="BO1223" t="str">
        <f t="shared" si="210"/>
        <v/>
      </c>
      <c r="BP1223" t="str">
        <f>IF(BD1223&lt;&gt;"","Permit: "&amp;BD1223,"")</f>
        <v/>
      </c>
      <c r="BQ1223" s="41" t="str">
        <f>IF(AA1223="Abundant","Estimated frequency within viewshed: Abundant (&gt;500).",IF(AA1223="Common","Estimated frequency within viewshed: Common (101-500).",IF(AA1223="Frequent","Estimated frequency within viewshed: Frequent (11-100).",IF(AA1223="Occasional","Estimated frequency within viewshed: Occasional (6-10).",IF(AA1223="Rare","Estimated frequency within viewshed: Rare (1-5).","")))))</f>
        <v/>
      </c>
      <c r="BR1223" s="41" t="str">
        <f>IF(B1223&lt;&gt;"",B1223&amp;". ","")</f>
        <v/>
      </c>
      <c r="BS1223" s="41" t="str">
        <f>IF(M1223="Same individual","Tissue sample collected.",IF(M1223="Same population","Tissue sample collected from another individual in the same population.",""))</f>
        <v/>
      </c>
      <c r="BT1223" s="41" t="str">
        <f>IF(R1223&lt;&gt;"","Seed sample collected from "&amp;R1223&amp;" plants within the same population.","")</f>
        <v/>
      </c>
      <c r="BU1223" s="41" t="str">
        <f>IF(AB1223&lt;&gt;"",AB1223&amp;". ","")</f>
        <v/>
      </c>
      <c r="BV1223" s="41" t="str">
        <f>IF(AE1223&lt;&gt;"","Landowner: "&amp;AE1223&amp;".","")</f>
        <v/>
      </c>
      <c r="BW1223" s="41" t="str">
        <f>IF(AF1223&lt;&gt;"","Element Occurrence ID: "&amp;AF1223&amp;".","")</f>
        <v/>
      </c>
      <c r="BX1223" s="41" t="str">
        <f t="shared" si="211"/>
        <v/>
      </c>
      <c r="BY1223" t="str">
        <f t="shared" si="212"/>
        <v/>
      </c>
      <c r="BZ1223" s="41" t="str">
        <f t="shared" si="213"/>
        <v/>
      </c>
      <c r="CA1223" t="str">
        <f t="shared" si="214"/>
        <v/>
      </c>
      <c r="CB1223" s="41" t="str">
        <f>IF(AU1223&lt;&gt;"","Area immediately surrounding specimen: "&amp;AU1223&amp;".","")</f>
        <v/>
      </c>
      <c r="CC1223" s="41" t="str">
        <f>IF(T1223&lt;&gt;"","Habit: "&amp;T1223&amp;".","")</f>
        <v/>
      </c>
      <c r="CD1223" s="41" t="str">
        <f>IF(U1223&lt;&gt;"","Life history habit: "&amp;U1223&amp;".","")</f>
        <v/>
      </c>
      <c r="CE1223" s="41" t="str">
        <f>IF(V1223&lt;&gt;"","Graminoid habit: "&amp;V1223&amp;".","")</f>
        <v/>
      </c>
      <c r="CF1223" s="41" t="str">
        <f>IF(W1223&lt;&gt;"","Flower color: "&amp;W1223&amp;".","")</f>
        <v/>
      </c>
      <c r="CG1223" s="41" t="str">
        <f>IF(X1223&lt;&gt;"","Height in centimeters: "&amp;X1223&amp;".","")</f>
        <v/>
      </c>
      <c r="CH1223" s="41" t="str">
        <f>IF(Y1223&lt;&gt;"",Y1223&amp;".","")</f>
        <v/>
      </c>
      <c r="CI1223" s="41" t="str">
        <f t="shared" si="215"/>
        <v/>
      </c>
      <c r="CJ1223" t="str">
        <f t="shared" si="216"/>
        <v/>
      </c>
      <c r="CK1223" s="41" t="str">
        <f>IF(T1223&lt;&gt;"","''habit'':"&amp;"''"&amp;T1223&amp;"'',","")</f>
        <v/>
      </c>
      <c r="CL1223" s="41" t="str">
        <f>IF(U1223&lt;&gt;"","''life cycle habit'':"&amp;"''"&amp;U1223&amp;"'',","")</f>
        <v/>
      </c>
      <c r="CM1223" s="41" t="str">
        <f>IF(V1223&lt;&gt;"","''graminoidHabit'':"&amp;"''"&amp;V1223&amp;"'',","")</f>
        <v/>
      </c>
      <c r="CN1223" s="41" t="str">
        <f>IF(W1223&lt;&gt;"","''flower color'':"&amp;"''"&amp;W1223&amp;"'',","")</f>
        <v/>
      </c>
      <c r="CO1223" s="41" t="str">
        <f>IF(X1223&lt;&gt;"","''heightInCentimeters'':"&amp;X1223&amp;",","")</f>
        <v/>
      </c>
      <c r="CP1223" s="41" t="str">
        <f>IF(Y1223&lt;&gt;"",Y1223,"")</f>
        <v/>
      </c>
      <c r="CQ1223" s="41" t="str">
        <f t="shared" si="217"/>
        <v/>
      </c>
      <c r="CR1223" s="42" t="str">
        <f t="shared" si="218"/>
        <v/>
      </c>
      <c r="CS1223" t="str">
        <f t="shared" si="219"/>
        <v/>
      </c>
      <c r="CT1223" t="str">
        <f>IF(L1223="Y","tissue","")</f>
        <v/>
      </c>
      <c r="CU1223" t="str">
        <f>IF(L1223="Y","in collection","")</f>
        <v/>
      </c>
      <c r="CV1223" t="str">
        <f>IF(L1223="Y","dessicated","")</f>
        <v/>
      </c>
    </row>
    <row r="1224" spans="1:100" ht="16.5" x14ac:dyDescent="0.3">
      <c r="A1224" s="7"/>
      <c r="B1224" s="19"/>
      <c r="C1224" s="19"/>
      <c r="D1224" s="19"/>
      <c r="E1224" s="19"/>
      <c r="F1224" s="19"/>
      <c r="G1224" s="10"/>
      <c r="H1224" s="14"/>
      <c r="I1224" s="19"/>
      <c r="J1224" s="19"/>
      <c r="K1224" s="10"/>
      <c r="L1224" s="19"/>
      <c r="M1224" s="19"/>
      <c r="N1224" s="19"/>
      <c r="O1224" s="19"/>
      <c r="P1224" s="19"/>
      <c r="Q1224" s="24"/>
      <c r="R1224" s="14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  <c r="AK1224" s="29"/>
      <c r="AL1224" s="29"/>
      <c r="AM1224" s="7"/>
      <c r="AN1224" s="7"/>
      <c r="AO1224" s="7"/>
      <c r="AP1224" s="19"/>
      <c r="AQ1224" s="19"/>
      <c r="AR1224" s="19"/>
      <c r="AS1224" s="14"/>
      <c r="AT1224" s="19"/>
      <c r="AU1224" s="19"/>
      <c r="AV1224" s="19"/>
      <c r="AW1224" s="14"/>
      <c r="AX1224" s="19"/>
      <c r="AY1224" s="19"/>
      <c r="AZ1224" s="19"/>
      <c r="BA1224" s="19"/>
      <c r="BB1224" s="19"/>
      <c r="BC1224" s="19"/>
      <c r="BD1224" s="19"/>
      <c r="BE1224" s="19"/>
      <c r="BF1224" s="14"/>
      <c r="BG1224" s="35" t="str">
        <f>IF(BB1224&lt;&gt;"","&lt;a href='https://www.inaturalist.org/observations/"&amp;BB1224&amp;" 'target='_blank' style='color: blue'&gt;iNaturalist Record: "&amp;BB1224&amp;"&lt;/a&gt; ","")</f>
        <v/>
      </c>
      <c r="BH1224" s="36" t="str">
        <f>IF(AT1224&lt;&gt;"",AT1224&amp;". ","")</f>
        <v/>
      </c>
      <c r="BI1224" s="36" t="str">
        <f>IF(AV1224&lt;&gt;"","Land use/disturbance history: "&amp;AV1224&amp;". ","")</f>
        <v/>
      </c>
      <c r="BJ1224" s="36" t="str">
        <f>IF(AW1224&lt;&gt;"","Slope in degrees: "&amp;AW1224&amp;". ","")</f>
        <v/>
      </c>
      <c r="BK1224" s="36" t="str">
        <f>IF(AX1224&lt;&gt;"","Slope aspect: "&amp;AX1224&amp;". ","")</f>
        <v/>
      </c>
      <c r="BL1224" s="36" t="str">
        <f>IF(AY1224&lt;&gt;"","Soil description: "&amp;AY1224&amp;". ","")</f>
        <v/>
      </c>
      <c r="BM1224" s="36" t="str">
        <f>IF(BA1224&lt;&gt;"","Terrain: "&amp;BA1224&amp;". ","")</f>
        <v/>
      </c>
      <c r="BN1224" s="36" t="str">
        <f t="shared" si="209"/>
        <v/>
      </c>
      <c r="BO1224" t="str">
        <f t="shared" si="210"/>
        <v/>
      </c>
      <c r="BP1224" t="str">
        <f>IF(BD1224&lt;&gt;"","Permit: "&amp;BD1224,"")</f>
        <v/>
      </c>
      <c r="BQ1224" s="41" t="str">
        <f>IF(AA1224="Abundant","Estimated frequency within viewshed: Abundant (&gt;500).",IF(AA1224="Common","Estimated frequency within viewshed: Common (101-500).",IF(AA1224="Frequent","Estimated frequency within viewshed: Frequent (11-100).",IF(AA1224="Occasional","Estimated frequency within viewshed: Occasional (6-10).",IF(AA1224="Rare","Estimated frequency within viewshed: Rare (1-5).","")))))</f>
        <v/>
      </c>
      <c r="BR1224" s="41" t="str">
        <f>IF(B1224&lt;&gt;"",B1224&amp;". ","")</f>
        <v/>
      </c>
      <c r="BS1224" s="41" t="str">
        <f>IF(M1224="Same individual","Tissue sample collected.",IF(M1224="Same population","Tissue sample collected from another individual in the same population.",""))</f>
        <v/>
      </c>
      <c r="BT1224" s="41" t="str">
        <f>IF(R1224&lt;&gt;"","Seed sample collected from "&amp;R1224&amp;" plants within the same population.","")</f>
        <v/>
      </c>
      <c r="BU1224" s="41" t="str">
        <f>IF(AB1224&lt;&gt;"",AB1224&amp;". ","")</f>
        <v/>
      </c>
      <c r="BV1224" s="41" t="str">
        <f>IF(AE1224&lt;&gt;"","Landowner: "&amp;AE1224&amp;".","")</f>
        <v/>
      </c>
      <c r="BW1224" s="41" t="str">
        <f>IF(AF1224&lt;&gt;"","Element Occurrence ID: "&amp;AF1224&amp;".","")</f>
        <v/>
      </c>
      <c r="BX1224" s="41" t="str">
        <f t="shared" si="211"/>
        <v/>
      </c>
      <c r="BY1224" t="str">
        <f t="shared" si="212"/>
        <v/>
      </c>
      <c r="BZ1224" s="41" t="str">
        <f t="shared" si="213"/>
        <v/>
      </c>
      <c r="CA1224" t="str">
        <f t="shared" si="214"/>
        <v/>
      </c>
      <c r="CB1224" s="41" t="str">
        <f>IF(AU1224&lt;&gt;"","Area immediately surrounding specimen: "&amp;AU1224&amp;".","")</f>
        <v/>
      </c>
      <c r="CC1224" s="41" t="str">
        <f>IF(T1224&lt;&gt;"","Habit: "&amp;T1224&amp;".","")</f>
        <v/>
      </c>
      <c r="CD1224" s="41" t="str">
        <f>IF(U1224&lt;&gt;"","Life history habit: "&amp;U1224&amp;".","")</f>
        <v/>
      </c>
      <c r="CE1224" s="41" t="str">
        <f>IF(V1224&lt;&gt;"","Graminoid habit: "&amp;V1224&amp;".","")</f>
        <v/>
      </c>
      <c r="CF1224" s="41" t="str">
        <f>IF(W1224&lt;&gt;"","Flower color: "&amp;W1224&amp;".","")</f>
        <v/>
      </c>
      <c r="CG1224" s="41" t="str">
        <f>IF(X1224&lt;&gt;"","Height in centimeters: "&amp;X1224&amp;".","")</f>
        <v/>
      </c>
      <c r="CH1224" s="41" t="str">
        <f>IF(Y1224&lt;&gt;"",Y1224&amp;".","")</f>
        <v/>
      </c>
      <c r="CI1224" s="41" t="str">
        <f t="shared" si="215"/>
        <v/>
      </c>
      <c r="CJ1224" t="str">
        <f t="shared" si="216"/>
        <v/>
      </c>
      <c r="CK1224" s="41" t="str">
        <f>IF(T1224&lt;&gt;"","''habit'':"&amp;"''"&amp;T1224&amp;"'',","")</f>
        <v/>
      </c>
      <c r="CL1224" s="41" t="str">
        <f>IF(U1224&lt;&gt;"","''life cycle habit'':"&amp;"''"&amp;U1224&amp;"'',","")</f>
        <v/>
      </c>
      <c r="CM1224" s="41" t="str">
        <f>IF(V1224&lt;&gt;"","''graminoidHabit'':"&amp;"''"&amp;V1224&amp;"'',","")</f>
        <v/>
      </c>
      <c r="CN1224" s="41" t="str">
        <f>IF(W1224&lt;&gt;"","''flower color'':"&amp;"''"&amp;W1224&amp;"'',","")</f>
        <v/>
      </c>
      <c r="CO1224" s="41" t="str">
        <f>IF(X1224&lt;&gt;"","''heightInCentimeters'':"&amp;X1224&amp;",","")</f>
        <v/>
      </c>
      <c r="CP1224" s="41" t="str">
        <f>IF(Y1224&lt;&gt;"",Y1224,"")</f>
        <v/>
      </c>
      <c r="CQ1224" s="41" t="str">
        <f t="shared" si="217"/>
        <v/>
      </c>
      <c r="CR1224" s="42" t="str">
        <f t="shared" si="218"/>
        <v/>
      </c>
      <c r="CS1224" t="str">
        <f t="shared" si="219"/>
        <v/>
      </c>
      <c r="CT1224" t="str">
        <f>IF(L1224="Y","tissue","")</f>
        <v/>
      </c>
      <c r="CU1224" t="str">
        <f>IF(L1224="Y","in collection","")</f>
        <v/>
      </c>
      <c r="CV1224" t="str">
        <f>IF(L1224="Y","dessicated","")</f>
        <v/>
      </c>
    </row>
    <row r="1225" spans="1:100" ht="16.5" x14ac:dyDescent="0.3">
      <c r="A1225" s="7"/>
      <c r="B1225" s="19"/>
      <c r="C1225" s="19"/>
      <c r="D1225" s="19"/>
      <c r="E1225" s="19"/>
      <c r="F1225" s="19"/>
      <c r="G1225" s="10"/>
      <c r="H1225" s="14"/>
      <c r="I1225" s="19"/>
      <c r="J1225" s="19"/>
      <c r="K1225" s="10"/>
      <c r="L1225" s="19"/>
      <c r="M1225" s="19"/>
      <c r="N1225" s="19"/>
      <c r="O1225" s="19"/>
      <c r="P1225" s="19"/>
      <c r="Q1225" s="24"/>
      <c r="R1225" s="14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  <c r="AK1225" s="29"/>
      <c r="AL1225" s="29"/>
      <c r="AM1225" s="7"/>
      <c r="AN1225" s="7"/>
      <c r="AO1225" s="7"/>
      <c r="AP1225" s="19"/>
      <c r="AQ1225" s="19"/>
      <c r="AR1225" s="19"/>
      <c r="AS1225" s="14"/>
      <c r="AT1225" s="19"/>
      <c r="AU1225" s="19"/>
      <c r="AV1225" s="19"/>
      <c r="AW1225" s="14"/>
      <c r="AX1225" s="19"/>
      <c r="AY1225" s="19"/>
      <c r="AZ1225" s="19"/>
      <c r="BA1225" s="19"/>
      <c r="BB1225" s="19"/>
      <c r="BC1225" s="19"/>
      <c r="BD1225" s="19"/>
      <c r="BE1225" s="19"/>
      <c r="BF1225" s="14"/>
      <c r="BG1225" s="35" t="str">
        <f>IF(BB1225&lt;&gt;"","&lt;a href='https://www.inaturalist.org/observations/"&amp;BB1225&amp;" 'target='_blank' style='color: blue'&gt;iNaturalist Record: "&amp;BB1225&amp;"&lt;/a&gt; ","")</f>
        <v/>
      </c>
      <c r="BH1225" s="36" t="str">
        <f>IF(AT1225&lt;&gt;"",AT1225&amp;". ","")</f>
        <v/>
      </c>
      <c r="BI1225" s="36" t="str">
        <f>IF(AV1225&lt;&gt;"","Land use/disturbance history: "&amp;AV1225&amp;". ","")</f>
        <v/>
      </c>
      <c r="BJ1225" s="36" t="str">
        <f>IF(AW1225&lt;&gt;"","Slope in degrees: "&amp;AW1225&amp;". ","")</f>
        <v/>
      </c>
      <c r="BK1225" s="36" t="str">
        <f>IF(AX1225&lt;&gt;"","Slope aspect: "&amp;AX1225&amp;". ","")</f>
        <v/>
      </c>
      <c r="BL1225" s="36" t="str">
        <f>IF(AY1225&lt;&gt;"","Soil description: "&amp;AY1225&amp;". ","")</f>
        <v/>
      </c>
      <c r="BM1225" s="36" t="str">
        <f>IF(BA1225&lt;&gt;"","Terrain: "&amp;BA1225&amp;". ","")</f>
        <v/>
      </c>
      <c r="BN1225" s="36" t="str">
        <f t="shared" si="209"/>
        <v/>
      </c>
      <c r="BO1225" t="str">
        <f t="shared" si="210"/>
        <v/>
      </c>
      <c r="BP1225" t="str">
        <f>IF(BD1225&lt;&gt;"","Permit: "&amp;BD1225,"")</f>
        <v/>
      </c>
      <c r="BQ1225" s="41" t="str">
        <f>IF(AA1225="Abundant","Estimated frequency within viewshed: Abundant (&gt;500).",IF(AA1225="Common","Estimated frequency within viewshed: Common (101-500).",IF(AA1225="Frequent","Estimated frequency within viewshed: Frequent (11-100).",IF(AA1225="Occasional","Estimated frequency within viewshed: Occasional (6-10).",IF(AA1225="Rare","Estimated frequency within viewshed: Rare (1-5).","")))))</f>
        <v/>
      </c>
      <c r="BR1225" s="41" t="str">
        <f>IF(B1225&lt;&gt;"",B1225&amp;". ","")</f>
        <v/>
      </c>
      <c r="BS1225" s="41" t="str">
        <f>IF(M1225="Same individual","Tissue sample collected.",IF(M1225="Same population","Tissue sample collected from another individual in the same population.",""))</f>
        <v/>
      </c>
      <c r="BT1225" s="41" t="str">
        <f>IF(R1225&lt;&gt;"","Seed sample collected from "&amp;R1225&amp;" plants within the same population.","")</f>
        <v/>
      </c>
      <c r="BU1225" s="41" t="str">
        <f>IF(AB1225&lt;&gt;"",AB1225&amp;". ","")</f>
        <v/>
      </c>
      <c r="BV1225" s="41" t="str">
        <f>IF(AE1225&lt;&gt;"","Landowner: "&amp;AE1225&amp;".","")</f>
        <v/>
      </c>
      <c r="BW1225" s="41" t="str">
        <f>IF(AF1225&lt;&gt;"","Element Occurrence ID: "&amp;AF1225&amp;".","")</f>
        <v/>
      </c>
      <c r="BX1225" s="41" t="str">
        <f t="shared" si="211"/>
        <v/>
      </c>
      <c r="BY1225" t="str">
        <f t="shared" si="212"/>
        <v/>
      </c>
      <c r="BZ1225" s="41" t="str">
        <f t="shared" si="213"/>
        <v/>
      </c>
      <c r="CA1225" t="str">
        <f t="shared" si="214"/>
        <v/>
      </c>
      <c r="CB1225" s="41" t="str">
        <f>IF(AU1225&lt;&gt;"","Area immediately surrounding specimen: "&amp;AU1225&amp;".","")</f>
        <v/>
      </c>
      <c r="CC1225" s="41" t="str">
        <f>IF(T1225&lt;&gt;"","Habit: "&amp;T1225&amp;".","")</f>
        <v/>
      </c>
      <c r="CD1225" s="41" t="str">
        <f>IF(U1225&lt;&gt;"","Life history habit: "&amp;U1225&amp;".","")</f>
        <v/>
      </c>
      <c r="CE1225" s="41" t="str">
        <f>IF(V1225&lt;&gt;"","Graminoid habit: "&amp;V1225&amp;".","")</f>
        <v/>
      </c>
      <c r="CF1225" s="41" t="str">
        <f>IF(W1225&lt;&gt;"","Flower color: "&amp;W1225&amp;".","")</f>
        <v/>
      </c>
      <c r="CG1225" s="41" t="str">
        <f>IF(X1225&lt;&gt;"","Height in centimeters: "&amp;X1225&amp;".","")</f>
        <v/>
      </c>
      <c r="CH1225" s="41" t="str">
        <f>IF(Y1225&lt;&gt;"",Y1225&amp;".","")</f>
        <v/>
      </c>
      <c r="CI1225" s="41" t="str">
        <f t="shared" si="215"/>
        <v/>
      </c>
      <c r="CJ1225" t="str">
        <f t="shared" si="216"/>
        <v/>
      </c>
      <c r="CK1225" s="41" t="str">
        <f>IF(T1225&lt;&gt;"","''habit'':"&amp;"''"&amp;T1225&amp;"'',","")</f>
        <v/>
      </c>
      <c r="CL1225" s="41" t="str">
        <f>IF(U1225&lt;&gt;"","''life cycle habit'':"&amp;"''"&amp;U1225&amp;"'',","")</f>
        <v/>
      </c>
      <c r="CM1225" s="41" t="str">
        <f>IF(V1225&lt;&gt;"","''graminoidHabit'':"&amp;"''"&amp;V1225&amp;"'',","")</f>
        <v/>
      </c>
      <c r="CN1225" s="41" t="str">
        <f>IF(W1225&lt;&gt;"","''flower color'':"&amp;"''"&amp;W1225&amp;"'',","")</f>
        <v/>
      </c>
      <c r="CO1225" s="41" t="str">
        <f>IF(X1225&lt;&gt;"","''heightInCentimeters'':"&amp;X1225&amp;",","")</f>
        <v/>
      </c>
      <c r="CP1225" s="41" t="str">
        <f>IF(Y1225&lt;&gt;"",Y1225,"")</f>
        <v/>
      </c>
      <c r="CQ1225" s="41" t="str">
        <f t="shared" si="217"/>
        <v/>
      </c>
      <c r="CR1225" s="42" t="str">
        <f t="shared" si="218"/>
        <v/>
      </c>
      <c r="CS1225" t="str">
        <f t="shared" si="219"/>
        <v/>
      </c>
      <c r="CT1225" t="str">
        <f>IF(L1225="Y","tissue","")</f>
        <v/>
      </c>
      <c r="CU1225" t="str">
        <f>IF(L1225="Y","in collection","")</f>
        <v/>
      </c>
      <c r="CV1225" t="str">
        <f>IF(L1225="Y","dessicated","")</f>
        <v/>
      </c>
    </row>
    <row r="1226" spans="1:100" ht="16.5" x14ac:dyDescent="0.3">
      <c r="A1226" s="7"/>
      <c r="B1226" s="19"/>
      <c r="C1226" s="19"/>
      <c r="D1226" s="19"/>
      <c r="E1226" s="19"/>
      <c r="F1226" s="19"/>
      <c r="G1226" s="10"/>
      <c r="H1226" s="14"/>
      <c r="I1226" s="19"/>
      <c r="J1226" s="19"/>
      <c r="K1226" s="10"/>
      <c r="L1226" s="19"/>
      <c r="M1226" s="19"/>
      <c r="N1226" s="19"/>
      <c r="O1226" s="19"/>
      <c r="P1226" s="19"/>
      <c r="Q1226" s="24"/>
      <c r="R1226" s="14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  <c r="AK1226" s="29"/>
      <c r="AL1226" s="29"/>
      <c r="AM1226" s="7"/>
      <c r="AN1226" s="7"/>
      <c r="AO1226" s="7"/>
      <c r="AP1226" s="19"/>
      <c r="AQ1226" s="19"/>
      <c r="AR1226" s="19"/>
      <c r="AS1226" s="14"/>
      <c r="AT1226" s="19"/>
      <c r="AU1226" s="19"/>
      <c r="AV1226" s="19"/>
      <c r="AW1226" s="14"/>
      <c r="AX1226" s="19"/>
      <c r="AY1226" s="19"/>
      <c r="AZ1226" s="19"/>
      <c r="BA1226" s="19"/>
      <c r="BB1226" s="19"/>
      <c r="BC1226" s="19"/>
      <c r="BD1226" s="19"/>
      <c r="BE1226" s="19"/>
      <c r="BF1226" s="14"/>
      <c r="BG1226" s="35" t="str">
        <f>IF(BB1226&lt;&gt;"","&lt;a href='https://www.inaturalist.org/observations/"&amp;BB1226&amp;" 'target='_blank' style='color: blue'&gt;iNaturalist Record: "&amp;BB1226&amp;"&lt;/a&gt; ","")</f>
        <v/>
      </c>
      <c r="BH1226" s="36" t="str">
        <f>IF(AT1226&lt;&gt;"",AT1226&amp;". ","")</f>
        <v/>
      </c>
      <c r="BI1226" s="36" t="str">
        <f>IF(AV1226&lt;&gt;"","Land use/disturbance history: "&amp;AV1226&amp;". ","")</f>
        <v/>
      </c>
      <c r="BJ1226" s="36" t="str">
        <f>IF(AW1226&lt;&gt;"","Slope in degrees: "&amp;AW1226&amp;". ","")</f>
        <v/>
      </c>
      <c r="BK1226" s="36" t="str">
        <f>IF(AX1226&lt;&gt;"","Slope aspect: "&amp;AX1226&amp;". ","")</f>
        <v/>
      </c>
      <c r="BL1226" s="36" t="str">
        <f>IF(AY1226&lt;&gt;"","Soil description: "&amp;AY1226&amp;". ","")</f>
        <v/>
      </c>
      <c r="BM1226" s="36" t="str">
        <f>IF(BA1226&lt;&gt;"","Terrain: "&amp;BA1226&amp;". ","")</f>
        <v/>
      </c>
      <c r="BN1226" s="36" t="str">
        <f t="shared" si="209"/>
        <v/>
      </c>
      <c r="BO1226" t="str">
        <f t="shared" si="210"/>
        <v/>
      </c>
      <c r="BP1226" t="str">
        <f>IF(BD1226&lt;&gt;"","Permit: "&amp;BD1226,"")</f>
        <v/>
      </c>
      <c r="BQ1226" s="41" t="str">
        <f>IF(AA1226="Abundant","Estimated frequency within viewshed: Abundant (&gt;500).",IF(AA1226="Common","Estimated frequency within viewshed: Common (101-500).",IF(AA1226="Frequent","Estimated frequency within viewshed: Frequent (11-100).",IF(AA1226="Occasional","Estimated frequency within viewshed: Occasional (6-10).",IF(AA1226="Rare","Estimated frequency within viewshed: Rare (1-5).","")))))</f>
        <v/>
      </c>
      <c r="BR1226" s="41" t="str">
        <f>IF(B1226&lt;&gt;"",B1226&amp;". ","")</f>
        <v/>
      </c>
      <c r="BS1226" s="41" t="str">
        <f>IF(M1226="Same individual","Tissue sample collected.",IF(M1226="Same population","Tissue sample collected from another individual in the same population.",""))</f>
        <v/>
      </c>
      <c r="BT1226" s="41" t="str">
        <f>IF(R1226&lt;&gt;"","Seed sample collected from "&amp;R1226&amp;" plants within the same population.","")</f>
        <v/>
      </c>
      <c r="BU1226" s="41" t="str">
        <f>IF(AB1226&lt;&gt;"",AB1226&amp;". ","")</f>
        <v/>
      </c>
      <c r="BV1226" s="41" t="str">
        <f>IF(AE1226&lt;&gt;"","Landowner: "&amp;AE1226&amp;".","")</f>
        <v/>
      </c>
      <c r="BW1226" s="41" t="str">
        <f>IF(AF1226&lt;&gt;"","Element Occurrence ID: "&amp;AF1226&amp;".","")</f>
        <v/>
      </c>
      <c r="BX1226" s="41" t="str">
        <f t="shared" si="211"/>
        <v/>
      </c>
      <c r="BY1226" t="str">
        <f t="shared" si="212"/>
        <v/>
      </c>
      <c r="BZ1226" s="41" t="str">
        <f t="shared" si="213"/>
        <v/>
      </c>
      <c r="CA1226" t="str">
        <f t="shared" si="214"/>
        <v/>
      </c>
      <c r="CB1226" s="41" t="str">
        <f>IF(AU1226&lt;&gt;"","Area immediately surrounding specimen: "&amp;AU1226&amp;".","")</f>
        <v/>
      </c>
      <c r="CC1226" s="41" t="str">
        <f>IF(T1226&lt;&gt;"","Habit: "&amp;T1226&amp;".","")</f>
        <v/>
      </c>
      <c r="CD1226" s="41" t="str">
        <f>IF(U1226&lt;&gt;"","Life history habit: "&amp;U1226&amp;".","")</f>
        <v/>
      </c>
      <c r="CE1226" s="41" t="str">
        <f>IF(V1226&lt;&gt;"","Graminoid habit: "&amp;V1226&amp;".","")</f>
        <v/>
      </c>
      <c r="CF1226" s="41" t="str">
        <f>IF(W1226&lt;&gt;"","Flower color: "&amp;W1226&amp;".","")</f>
        <v/>
      </c>
      <c r="CG1226" s="41" t="str">
        <f>IF(X1226&lt;&gt;"","Height in centimeters: "&amp;X1226&amp;".","")</f>
        <v/>
      </c>
      <c r="CH1226" s="41" t="str">
        <f>IF(Y1226&lt;&gt;"",Y1226&amp;".","")</f>
        <v/>
      </c>
      <c r="CI1226" s="41" t="str">
        <f t="shared" si="215"/>
        <v/>
      </c>
      <c r="CJ1226" t="str">
        <f t="shared" si="216"/>
        <v/>
      </c>
      <c r="CK1226" s="41" t="str">
        <f>IF(T1226&lt;&gt;"","''habit'':"&amp;"''"&amp;T1226&amp;"'',","")</f>
        <v/>
      </c>
      <c r="CL1226" s="41" t="str">
        <f>IF(U1226&lt;&gt;"","''life cycle habit'':"&amp;"''"&amp;U1226&amp;"'',","")</f>
        <v/>
      </c>
      <c r="CM1226" s="41" t="str">
        <f>IF(V1226&lt;&gt;"","''graminoidHabit'':"&amp;"''"&amp;V1226&amp;"'',","")</f>
        <v/>
      </c>
      <c r="CN1226" s="41" t="str">
        <f>IF(W1226&lt;&gt;"","''flower color'':"&amp;"''"&amp;W1226&amp;"'',","")</f>
        <v/>
      </c>
      <c r="CO1226" s="41" t="str">
        <f>IF(X1226&lt;&gt;"","''heightInCentimeters'':"&amp;X1226&amp;",","")</f>
        <v/>
      </c>
      <c r="CP1226" s="41" t="str">
        <f>IF(Y1226&lt;&gt;"",Y1226,"")</f>
        <v/>
      </c>
      <c r="CQ1226" s="41" t="str">
        <f t="shared" si="217"/>
        <v/>
      </c>
      <c r="CR1226" s="42" t="str">
        <f t="shared" si="218"/>
        <v/>
      </c>
      <c r="CS1226" t="str">
        <f t="shared" si="219"/>
        <v/>
      </c>
      <c r="CT1226" t="str">
        <f>IF(L1226="Y","tissue","")</f>
        <v/>
      </c>
      <c r="CU1226" t="str">
        <f>IF(L1226="Y","in collection","")</f>
        <v/>
      </c>
      <c r="CV1226" t="str">
        <f>IF(L1226="Y","dessicated","")</f>
        <v/>
      </c>
    </row>
    <row r="1227" spans="1:100" ht="16.5" x14ac:dyDescent="0.3">
      <c r="A1227" s="7"/>
      <c r="B1227" s="19"/>
      <c r="C1227" s="19"/>
      <c r="D1227" s="19"/>
      <c r="E1227" s="19"/>
      <c r="F1227" s="19"/>
      <c r="G1227" s="10"/>
      <c r="H1227" s="14"/>
      <c r="I1227" s="19"/>
      <c r="J1227" s="19"/>
      <c r="K1227" s="10"/>
      <c r="L1227" s="19"/>
      <c r="M1227" s="19"/>
      <c r="N1227" s="19"/>
      <c r="O1227" s="19"/>
      <c r="P1227" s="19"/>
      <c r="Q1227" s="24"/>
      <c r="R1227" s="14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  <c r="AK1227" s="29"/>
      <c r="AL1227" s="29"/>
      <c r="AM1227" s="7"/>
      <c r="AN1227" s="7"/>
      <c r="AO1227" s="7"/>
      <c r="AP1227" s="19"/>
      <c r="AQ1227" s="19"/>
      <c r="AR1227" s="19"/>
      <c r="AS1227" s="14"/>
      <c r="AT1227" s="19"/>
      <c r="AU1227" s="19"/>
      <c r="AV1227" s="19"/>
      <c r="AW1227" s="14"/>
      <c r="AX1227" s="19"/>
      <c r="AY1227" s="19"/>
      <c r="AZ1227" s="19"/>
      <c r="BA1227" s="19"/>
      <c r="BB1227" s="19"/>
      <c r="BC1227" s="19"/>
      <c r="BD1227" s="19"/>
      <c r="BE1227" s="19"/>
      <c r="BF1227" s="14"/>
      <c r="BG1227" s="35" t="str">
        <f>IF(BB1227&lt;&gt;"","&lt;a href='https://www.inaturalist.org/observations/"&amp;BB1227&amp;" 'target='_blank' style='color: blue'&gt;iNaturalist Record: "&amp;BB1227&amp;"&lt;/a&gt; ","")</f>
        <v/>
      </c>
      <c r="BH1227" s="36" t="str">
        <f>IF(AT1227&lt;&gt;"",AT1227&amp;". ","")</f>
        <v/>
      </c>
      <c r="BI1227" s="36" t="str">
        <f>IF(AV1227&lt;&gt;"","Land use/disturbance history: "&amp;AV1227&amp;". ","")</f>
        <v/>
      </c>
      <c r="BJ1227" s="36" t="str">
        <f>IF(AW1227&lt;&gt;"","Slope in degrees: "&amp;AW1227&amp;". ","")</f>
        <v/>
      </c>
      <c r="BK1227" s="36" t="str">
        <f>IF(AX1227&lt;&gt;"","Slope aspect: "&amp;AX1227&amp;". ","")</f>
        <v/>
      </c>
      <c r="BL1227" s="36" t="str">
        <f>IF(AY1227&lt;&gt;"","Soil description: "&amp;AY1227&amp;". ","")</f>
        <v/>
      </c>
      <c r="BM1227" s="36" t="str">
        <f>IF(BA1227&lt;&gt;"","Terrain: "&amp;BA1227&amp;". ","")</f>
        <v/>
      </c>
      <c r="BN1227" s="36" t="str">
        <f t="shared" si="209"/>
        <v/>
      </c>
      <c r="BO1227" t="str">
        <f t="shared" si="210"/>
        <v/>
      </c>
      <c r="BP1227" t="str">
        <f>IF(BD1227&lt;&gt;"","Permit: "&amp;BD1227,"")</f>
        <v/>
      </c>
      <c r="BQ1227" s="41" t="str">
        <f>IF(AA1227="Abundant","Estimated frequency within viewshed: Abundant (&gt;500).",IF(AA1227="Common","Estimated frequency within viewshed: Common (101-500).",IF(AA1227="Frequent","Estimated frequency within viewshed: Frequent (11-100).",IF(AA1227="Occasional","Estimated frequency within viewshed: Occasional (6-10).",IF(AA1227="Rare","Estimated frequency within viewshed: Rare (1-5).","")))))</f>
        <v/>
      </c>
      <c r="BR1227" s="41" t="str">
        <f>IF(B1227&lt;&gt;"",B1227&amp;". ","")</f>
        <v/>
      </c>
      <c r="BS1227" s="41" t="str">
        <f>IF(M1227="Same individual","Tissue sample collected.",IF(M1227="Same population","Tissue sample collected from another individual in the same population.",""))</f>
        <v/>
      </c>
      <c r="BT1227" s="41" t="str">
        <f>IF(R1227&lt;&gt;"","Seed sample collected from "&amp;R1227&amp;" plants within the same population.","")</f>
        <v/>
      </c>
      <c r="BU1227" s="41" t="str">
        <f>IF(AB1227&lt;&gt;"",AB1227&amp;". ","")</f>
        <v/>
      </c>
      <c r="BV1227" s="41" t="str">
        <f>IF(AE1227&lt;&gt;"","Landowner: "&amp;AE1227&amp;".","")</f>
        <v/>
      </c>
      <c r="BW1227" s="41" t="str">
        <f>IF(AF1227&lt;&gt;"","Element Occurrence ID: "&amp;AF1227&amp;".","")</f>
        <v/>
      </c>
      <c r="BX1227" s="41" t="str">
        <f t="shared" si="211"/>
        <v/>
      </c>
      <c r="BY1227" t="str">
        <f t="shared" si="212"/>
        <v/>
      </c>
      <c r="BZ1227" s="41" t="str">
        <f t="shared" si="213"/>
        <v/>
      </c>
      <c r="CA1227" t="str">
        <f t="shared" si="214"/>
        <v/>
      </c>
      <c r="CB1227" s="41" t="str">
        <f>IF(AU1227&lt;&gt;"","Area immediately surrounding specimen: "&amp;AU1227&amp;".","")</f>
        <v/>
      </c>
      <c r="CC1227" s="41" t="str">
        <f>IF(T1227&lt;&gt;"","Habit: "&amp;T1227&amp;".","")</f>
        <v/>
      </c>
      <c r="CD1227" s="41" t="str">
        <f>IF(U1227&lt;&gt;"","Life history habit: "&amp;U1227&amp;".","")</f>
        <v/>
      </c>
      <c r="CE1227" s="41" t="str">
        <f>IF(V1227&lt;&gt;"","Graminoid habit: "&amp;V1227&amp;".","")</f>
        <v/>
      </c>
      <c r="CF1227" s="41" t="str">
        <f>IF(W1227&lt;&gt;"","Flower color: "&amp;W1227&amp;".","")</f>
        <v/>
      </c>
      <c r="CG1227" s="41" t="str">
        <f>IF(X1227&lt;&gt;"","Height in centimeters: "&amp;X1227&amp;".","")</f>
        <v/>
      </c>
      <c r="CH1227" s="41" t="str">
        <f>IF(Y1227&lt;&gt;"",Y1227&amp;".","")</f>
        <v/>
      </c>
      <c r="CI1227" s="41" t="str">
        <f t="shared" si="215"/>
        <v/>
      </c>
      <c r="CJ1227" t="str">
        <f t="shared" si="216"/>
        <v/>
      </c>
      <c r="CK1227" s="41" t="str">
        <f>IF(T1227&lt;&gt;"","''habit'':"&amp;"''"&amp;T1227&amp;"'',","")</f>
        <v/>
      </c>
      <c r="CL1227" s="41" t="str">
        <f>IF(U1227&lt;&gt;"","''life cycle habit'':"&amp;"''"&amp;U1227&amp;"'',","")</f>
        <v/>
      </c>
      <c r="CM1227" s="41" t="str">
        <f>IF(V1227&lt;&gt;"","''graminoidHabit'':"&amp;"''"&amp;V1227&amp;"'',","")</f>
        <v/>
      </c>
      <c r="CN1227" s="41" t="str">
        <f>IF(W1227&lt;&gt;"","''flower color'':"&amp;"''"&amp;W1227&amp;"'',","")</f>
        <v/>
      </c>
      <c r="CO1227" s="41" t="str">
        <f>IF(X1227&lt;&gt;"","''heightInCentimeters'':"&amp;X1227&amp;",","")</f>
        <v/>
      </c>
      <c r="CP1227" s="41" t="str">
        <f>IF(Y1227&lt;&gt;"",Y1227,"")</f>
        <v/>
      </c>
      <c r="CQ1227" s="41" t="str">
        <f t="shared" si="217"/>
        <v/>
      </c>
      <c r="CR1227" s="42" t="str">
        <f t="shared" si="218"/>
        <v/>
      </c>
      <c r="CS1227" t="str">
        <f t="shared" si="219"/>
        <v/>
      </c>
      <c r="CT1227" t="str">
        <f>IF(L1227="Y","tissue","")</f>
        <v/>
      </c>
      <c r="CU1227" t="str">
        <f>IF(L1227="Y","in collection","")</f>
        <v/>
      </c>
      <c r="CV1227" t="str">
        <f>IF(L1227="Y","dessicated","")</f>
        <v/>
      </c>
    </row>
    <row r="1228" spans="1:100" ht="16.5" x14ac:dyDescent="0.3">
      <c r="A1228" s="7"/>
      <c r="B1228" s="19"/>
      <c r="C1228" s="19"/>
      <c r="D1228" s="19"/>
      <c r="E1228" s="19"/>
      <c r="F1228" s="19"/>
      <c r="G1228" s="10"/>
      <c r="H1228" s="14"/>
      <c r="I1228" s="19"/>
      <c r="J1228" s="19"/>
      <c r="K1228" s="10"/>
      <c r="L1228" s="19"/>
      <c r="M1228" s="19"/>
      <c r="N1228" s="19"/>
      <c r="O1228" s="19"/>
      <c r="P1228" s="19"/>
      <c r="Q1228" s="24"/>
      <c r="R1228" s="14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  <c r="AK1228" s="29"/>
      <c r="AL1228" s="29"/>
      <c r="AM1228" s="7"/>
      <c r="AN1228" s="7"/>
      <c r="AO1228" s="7"/>
      <c r="AP1228" s="19"/>
      <c r="AQ1228" s="19"/>
      <c r="AR1228" s="19"/>
      <c r="AS1228" s="14"/>
      <c r="AT1228" s="19"/>
      <c r="AU1228" s="19"/>
      <c r="AV1228" s="19"/>
      <c r="AW1228" s="14"/>
      <c r="AX1228" s="19"/>
      <c r="AY1228" s="19"/>
      <c r="AZ1228" s="19"/>
      <c r="BA1228" s="19"/>
      <c r="BB1228" s="19"/>
      <c r="BC1228" s="19"/>
      <c r="BD1228" s="19"/>
      <c r="BE1228" s="19"/>
      <c r="BF1228" s="14"/>
      <c r="BG1228" s="35" t="str">
        <f>IF(BB1228&lt;&gt;"","&lt;a href='https://www.inaturalist.org/observations/"&amp;BB1228&amp;" 'target='_blank' style='color: blue'&gt;iNaturalist Record: "&amp;BB1228&amp;"&lt;/a&gt; ","")</f>
        <v/>
      </c>
      <c r="BH1228" s="36" t="str">
        <f>IF(AT1228&lt;&gt;"",AT1228&amp;". ","")</f>
        <v/>
      </c>
      <c r="BI1228" s="36" t="str">
        <f>IF(AV1228&lt;&gt;"","Land use/disturbance history: "&amp;AV1228&amp;". ","")</f>
        <v/>
      </c>
      <c r="BJ1228" s="36" t="str">
        <f>IF(AW1228&lt;&gt;"","Slope in degrees: "&amp;AW1228&amp;". ","")</f>
        <v/>
      </c>
      <c r="BK1228" s="36" t="str">
        <f>IF(AX1228&lt;&gt;"","Slope aspect: "&amp;AX1228&amp;". ","")</f>
        <v/>
      </c>
      <c r="BL1228" s="36" t="str">
        <f>IF(AY1228&lt;&gt;"","Soil description: "&amp;AY1228&amp;". ","")</f>
        <v/>
      </c>
      <c r="BM1228" s="36" t="str">
        <f>IF(BA1228&lt;&gt;"","Terrain: "&amp;BA1228&amp;". ","")</f>
        <v/>
      </c>
      <c r="BN1228" s="36" t="str">
        <f t="shared" si="209"/>
        <v/>
      </c>
      <c r="BO1228" t="str">
        <f t="shared" si="210"/>
        <v/>
      </c>
      <c r="BP1228" t="str">
        <f>IF(BD1228&lt;&gt;"","Permit: "&amp;BD1228,"")</f>
        <v/>
      </c>
      <c r="BQ1228" s="41" t="str">
        <f>IF(AA1228="Abundant","Estimated frequency within viewshed: Abundant (&gt;500).",IF(AA1228="Common","Estimated frequency within viewshed: Common (101-500).",IF(AA1228="Frequent","Estimated frequency within viewshed: Frequent (11-100).",IF(AA1228="Occasional","Estimated frequency within viewshed: Occasional (6-10).",IF(AA1228="Rare","Estimated frequency within viewshed: Rare (1-5).","")))))</f>
        <v/>
      </c>
      <c r="BR1228" s="41" t="str">
        <f>IF(B1228&lt;&gt;"",B1228&amp;". ","")</f>
        <v/>
      </c>
      <c r="BS1228" s="41" t="str">
        <f>IF(M1228="Same individual","Tissue sample collected.",IF(M1228="Same population","Tissue sample collected from another individual in the same population.",""))</f>
        <v/>
      </c>
      <c r="BT1228" s="41" t="str">
        <f>IF(R1228&lt;&gt;"","Seed sample collected from "&amp;R1228&amp;" plants within the same population.","")</f>
        <v/>
      </c>
      <c r="BU1228" s="41" t="str">
        <f>IF(AB1228&lt;&gt;"",AB1228&amp;". ","")</f>
        <v/>
      </c>
      <c r="BV1228" s="41" t="str">
        <f>IF(AE1228&lt;&gt;"","Landowner: "&amp;AE1228&amp;".","")</f>
        <v/>
      </c>
      <c r="BW1228" s="41" t="str">
        <f>IF(AF1228&lt;&gt;"","Element Occurrence ID: "&amp;AF1228&amp;".","")</f>
        <v/>
      </c>
      <c r="BX1228" s="41" t="str">
        <f t="shared" si="211"/>
        <v/>
      </c>
      <c r="BY1228" t="str">
        <f t="shared" si="212"/>
        <v/>
      </c>
      <c r="BZ1228" s="41" t="str">
        <f t="shared" si="213"/>
        <v/>
      </c>
      <c r="CA1228" t="str">
        <f t="shared" si="214"/>
        <v/>
      </c>
      <c r="CB1228" s="41" t="str">
        <f>IF(AU1228&lt;&gt;"","Area immediately surrounding specimen: "&amp;AU1228&amp;".","")</f>
        <v/>
      </c>
      <c r="CC1228" s="41" t="str">
        <f>IF(T1228&lt;&gt;"","Habit: "&amp;T1228&amp;".","")</f>
        <v/>
      </c>
      <c r="CD1228" s="41" t="str">
        <f>IF(U1228&lt;&gt;"","Life history habit: "&amp;U1228&amp;".","")</f>
        <v/>
      </c>
      <c r="CE1228" s="41" t="str">
        <f>IF(V1228&lt;&gt;"","Graminoid habit: "&amp;V1228&amp;".","")</f>
        <v/>
      </c>
      <c r="CF1228" s="41" t="str">
        <f>IF(W1228&lt;&gt;"","Flower color: "&amp;W1228&amp;".","")</f>
        <v/>
      </c>
      <c r="CG1228" s="41" t="str">
        <f>IF(X1228&lt;&gt;"","Height in centimeters: "&amp;X1228&amp;".","")</f>
        <v/>
      </c>
      <c r="CH1228" s="41" t="str">
        <f>IF(Y1228&lt;&gt;"",Y1228&amp;".","")</f>
        <v/>
      </c>
      <c r="CI1228" s="41" t="str">
        <f t="shared" si="215"/>
        <v/>
      </c>
      <c r="CJ1228" t="str">
        <f t="shared" si="216"/>
        <v/>
      </c>
      <c r="CK1228" s="41" t="str">
        <f>IF(T1228&lt;&gt;"","''habit'':"&amp;"''"&amp;T1228&amp;"'',","")</f>
        <v/>
      </c>
      <c r="CL1228" s="41" t="str">
        <f>IF(U1228&lt;&gt;"","''life cycle habit'':"&amp;"''"&amp;U1228&amp;"'',","")</f>
        <v/>
      </c>
      <c r="CM1228" s="41" t="str">
        <f>IF(V1228&lt;&gt;"","''graminoidHabit'':"&amp;"''"&amp;V1228&amp;"'',","")</f>
        <v/>
      </c>
      <c r="CN1228" s="41" t="str">
        <f>IF(W1228&lt;&gt;"","''flower color'':"&amp;"''"&amp;W1228&amp;"'',","")</f>
        <v/>
      </c>
      <c r="CO1228" s="41" t="str">
        <f>IF(X1228&lt;&gt;"","''heightInCentimeters'':"&amp;X1228&amp;",","")</f>
        <v/>
      </c>
      <c r="CP1228" s="41" t="str">
        <f>IF(Y1228&lt;&gt;"",Y1228,"")</f>
        <v/>
      </c>
      <c r="CQ1228" s="41" t="str">
        <f t="shared" si="217"/>
        <v/>
      </c>
      <c r="CR1228" s="42" t="str">
        <f t="shared" si="218"/>
        <v/>
      </c>
      <c r="CS1228" t="str">
        <f t="shared" si="219"/>
        <v/>
      </c>
      <c r="CT1228" t="str">
        <f>IF(L1228="Y","tissue","")</f>
        <v/>
      </c>
      <c r="CU1228" t="str">
        <f>IF(L1228="Y","in collection","")</f>
        <v/>
      </c>
      <c r="CV1228" t="str">
        <f>IF(L1228="Y","dessicated","")</f>
        <v/>
      </c>
    </row>
    <row r="1229" spans="1:100" ht="16.5" x14ac:dyDescent="0.3">
      <c r="A1229" s="7"/>
      <c r="B1229" s="19"/>
      <c r="C1229" s="19"/>
      <c r="D1229" s="19"/>
      <c r="E1229" s="19"/>
      <c r="F1229" s="19"/>
      <c r="G1229" s="10"/>
      <c r="H1229" s="14"/>
      <c r="I1229" s="19"/>
      <c r="J1229" s="19"/>
      <c r="K1229" s="10"/>
      <c r="L1229" s="19"/>
      <c r="M1229" s="19"/>
      <c r="N1229" s="19"/>
      <c r="O1229" s="19"/>
      <c r="P1229" s="19"/>
      <c r="Q1229" s="24"/>
      <c r="R1229" s="14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  <c r="AK1229" s="29"/>
      <c r="AL1229" s="29"/>
      <c r="AM1229" s="7"/>
      <c r="AN1229" s="7"/>
      <c r="AO1229" s="7"/>
      <c r="AP1229" s="19"/>
      <c r="AQ1229" s="19"/>
      <c r="AR1229" s="19"/>
      <c r="AS1229" s="14"/>
      <c r="AT1229" s="19"/>
      <c r="AU1229" s="19"/>
      <c r="AV1229" s="19"/>
      <c r="AW1229" s="14"/>
      <c r="AX1229" s="19"/>
      <c r="AY1229" s="19"/>
      <c r="AZ1229" s="19"/>
      <c r="BA1229" s="19"/>
      <c r="BB1229" s="19"/>
      <c r="BC1229" s="19"/>
      <c r="BD1229" s="19"/>
      <c r="BE1229" s="19"/>
      <c r="BF1229" s="14"/>
      <c r="BG1229" s="35" t="str">
        <f>IF(BB1229&lt;&gt;"","&lt;a href='https://www.inaturalist.org/observations/"&amp;BB1229&amp;" 'target='_blank' style='color: blue'&gt;iNaturalist Record: "&amp;BB1229&amp;"&lt;/a&gt; ","")</f>
        <v/>
      </c>
      <c r="BH1229" s="36" t="str">
        <f>IF(AT1229&lt;&gt;"",AT1229&amp;". ","")</f>
        <v/>
      </c>
      <c r="BI1229" s="36" t="str">
        <f>IF(AV1229&lt;&gt;"","Land use/disturbance history: "&amp;AV1229&amp;". ","")</f>
        <v/>
      </c>
      <c r="BJ1229" s="36" t="str">
        <f>IF(AW1229&lt;&gt;"","Slope in degrees: "&amp;AW1229&amp;". ","")</f>
        <v/>
      </c>
      <c r="BK1229" s="36" t="str">
        <f>IF(AX1229&lt;&gt;"","Slope aspect: "&amp;AX1229&amp;". ","")</f>
        <v/>
      </c>
      <c r="BL1229" s="36" t="str">
        <f>IF(AY1229&lt;&gt;"","Soil description: "&amp;AY1229&amp;". ","")</f>
        <v/>
      </c>
      <c r="BM1229" s="36" t="str">
        <f>IF(BA1229&lt;&gt;"","Terrain: "&amp;BA1229&amp;". ","")</f>
        <v/>
      </c>
      <c r="BN1229" s="36" t="str">
        <f t="shared" si="209"/>
        <v/>
      </c>
      <c r="BO1229" t="str">
        <f t="shared" si="210"/>
        <v/>
      </c>
      <c r="BP1229" t="str">
        <f>IF(BD1229&lt;&gt;"","Permit: "&amp;BD1229,"")</f>
        <v/>
      </c>
      <c r="BQ1229" s="41" t="str">
        <f>IF(AA1229="Abundant","Estimated frequency within viewshed: Abundant (&gt;500).",IF(AA1229="Common","Estimated frequency within viewshed: Common (101-500).",IF(AA1229="Frequent","Estimated frequency within viewshed: Frequent (11-100).",IF(AA1229="Occasional","Estimated frequency within viewshed: Occasional (6-10).",IF(AA1229="Rare","Estimated frequency within viewshed: Rare (1-5).","")))))</f>
        <v/>
      </c>
      <c r="BR1229" s="41" t="str">
        <f>IF(B1229&lt;&gt;"",B1229&amp;". ","")</f>
        <v/>
      </c>
      <c r="BS1229" s="41" t="str">
        <f>IF(M1229="Same individual","Tissue sample collected.",IF(M1229="Same population","Tissue sample collected from another individual in the same population.",""))</f>
        <v/>
      </c>
      <c r="BT1229" s="41" t="str">
        <f>IF(R1229&lt;&gt;"","Seed sample collected from "&amp;R1229&amp;" plants within the same population.","")</f>
        <v/>
      </c>
      <c r="BU1229" s="41" t="str">
        <f>IF(AB1229&lt;&gt;"",AB1229&amp;". ","")</f>
        <v/>
      </c>
      <c r="BV1229" s="41" t="str">
        <f>IF(AE1229&lt;&gt;"","Landowner: "&amp;AE1229&amp;".","")</f>
        <v/>
      </c>
      <c r="BW1229" s="41" t="str">
        <f>IF(AF1229&lt;&gt;"","Element Occurrence ID: "&amp;AF1229&amp;".","")</f>
        <v/>
      </c>
      <c r="BX1229" s="41" t="str">
        <f t="shared" si="211"/>
        <v/>
      </c>
      <c r="BY1229" t="str">
        <f t="shared" si="212"/>
        <v/>
      </c>
      <c r="BZ1229" s="41" t="str">
        <f t="shared" si="213"/>
        <v/>
      </c>
      <c r="CA1229" t="str">
        <f t="shared" si="214"/>
        <v/>
      </c>
      <c r="CB1229" s="41" t="str">
        <f>IF(AU1229&lt;&gt;"","Area immediately surrounding specimen: "&amp;AU1229&amp;".","")</f>
        <v/>
      </c>
      <c r="CC1229" s="41" t="str">
        <f>IF(T1229&lt;&gt;"","Habit: "&amp;T1229&amp;".","")</f>
        <v/>
      </c>
      <c r="CD1229" s="41" t="str">
        <f>IF(U1229&lt;&gt;"","Life history habit: "&amp;U1229&amp;".","")</f>
        <v/>
      </c>
      <c r="CE1229" s="41" t="str">
        <f>IF(V1229&lt;&gt;"","Graminoid habit: "&amp;V1229&amp;".","")</f>
        <v/>
      </c>
      <c r="CF1229" s="41" t="str">
        <f>IF(W1229&lt;&gt;"","Flower color: "&amp;W1229&amp;".","")</f>
        <v/>
      </c>
      <c r="CG1229" s="41" t="str">
        <f>IF(X1229&lt;&gt;"","Height in centimeters: "&amp;X1229&amp;".","")</f>
        <v/>
      </c>
      <c r="CH1229" s="41" t="str">
        <f>IF(Y1229&lt;&gt;"",Y1229&amp;".","")</f>
        <v/>
      </c>
      <c r="CI1229" s="41" t="str">
        <f t="shared" si="215"/>
        <v/>
      </c>
      <c r="CJ1229" t="str">
        <f t="shared" si="216"/>
        <v/>
      </c>
      <c r="CK1229" s="41" t="str">
        <f>IF(T1229&lt;&gt;"","''habit'':"&amp;"''"&amp;T1229&amp;"'',","")</f>
        <v/>
      </c>
      <c r="CL1229" s="41" t="str">
        <f>IF(U1229&lt;&gt;"","''life cycle habit'':"&amp;"''"&amp;U1229&amp;"'',","")</f>
        <v/>
      </c>
      <c r="CM1229" s="41" t="str">
        <f>IF(V1229&lt;&gt;"","''graminoidHabit'':"&amp;"''"&amp;V1229&amp;"'',","")</f>
        <v/>
      </c>
      <c r="CN1229" s="41" t="str">
        <f>IF(W1229&lt;&gt;"","''flower color'':"&amp;"''"&amp;W1229&amp;"'',","")</f>
        <v/>
      </c>
      <c r="CO1229" s="41" t="str">
        <f>IF(X1229&lt;&gt;"","''heightInCentimeters'':"&amp;X1229&amp;",","")</f>
        <v/>
      </c>
      <c r="CP1229" s="41" t="str">
        <f>IF(Y1229&lt;&gt;"",Y1229,"")</f>
        <v/>
      </c>
      <c r="CQ1229" s="41" t="str">
        <f t="shared" si="217"/>
        <v/>
      </c>
      <c r="CR1229" s="42" t="str">
        <f t="shared" si="218"/>
        <v/>
      </c>
      <c r="CS1229" t="str">
        <f t="shared" si="219"/>
        <v/>
      </c>
      <c r="CT1229" t="str">
        <f>IF(L1229="Y","tissue","")</f>
        <v/>
      </c>
      <c r="CU1229" t="str">
        <f>IF(L1229="Y","in collection","")</f>
        <v/>
      </c>
      <c r="CV1229" t="str">
        <f>IF(L1229="Y","dessicated","")</f>
        <v/>
      </c>
    </row>
    <row r="1230" spans="1:100" ht="16.5" x14ac:dyDescent="0.3">
      <c r="A1230" s="7"/>
      <c r="B1230" s="19"/>
      <c r="C1230" s="19"/>
      <c r="D1230" s="19"/>
      <c r="E1230" s="19"/>
      <c r="F1230" s="19"/>
      <c r="G1230" s="10"/>
      <c r="H1230" s="14"/>
      <c r="I1230" s="19"/>
      <c r="J1230" s="19"/>
      <c r="K1230" s="10"/>
      <c r="L1230" s="19"/>
      <c r="M1230" s="19"/>
      <c r="N1230" s="19"/>
      <c r="O1230" s="19"/>
      <c r="P1230" s="19"/>
      <c r="Q1230" s="24"/>
      <c r="R1230" s="14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  <c r="AK1230" s="29"/>
      <c r="AL1230" s="29"/>
      <c r="AM1230" s="7"/>
      <c r="AN1230" s="7"/>
      <c r="AO1230" s="7"/>
      <c r="AP1230" s="19"/>
      <c r="AQ1230" s="19"/>
      <c r="AR1230" s="19"/>
      <c r="AS1230" s="14"/>
      <c r="AT1230" s="19"/>
      <c r="AU1230" s="19"/>
      <c r="AV1230" s="19"/>
      <c r="AW1230" s="14"/>
      <c r="AX1230" s="19"/>
      <c r="AY1230" s="19"/>
      <c r="AZ1230" s="19"/>
      <c r="BA1230" s="19"/>
      <c r="BB1230" s="19"/>
      <c r="BC1230" s="19"/>
      <c r="BD1230" s="19"/>
      <c r="BE1230" s="19"/>
      <c r="BF1230" s="14"/>
      <c r="BG1230" s="35" t="str">
        <f>IF(BB1230&lt;&gt;"","&lt;a href='https://www.inaturalist.org/observations/"&amp;BB1230&amp;" 'target='_blank' style='color: blue'&gt;iNaturalist Record: "&amp;BB1230&amp;"&lt;/a&gt; ","")</f>
        <v/>
      </c>
      <c r="BH1230" s="36" t="str">
        <f>IF(AT1230&lt;&gt;"",AT1230&amp;". ","")</f>
        <v/>
      </c>
      <c r="BI1230" s="36" t="str">
        <f>IF(AV1230&lt;&gt;"","Land use/disturbance history: "&amp;AV1230&amp;". ","")</f>
        <v/>
      </c>
      <c r="BJ1230" s="36" t="str">
        <f>IF(AW1230&lt;&gt;"","Slope in degrees: "&amp;AW1230&amp;". ","")</f>
        <v/>
      </c>
      <c r="BK1230" s="36" t="str">
        <f>IF(AX1230&lt;&gt;"","Slope aspect: "&amp;AX1230&amp;". ","")</f>
        <v/>
      </c>
      <c r="BL1230" s="36" t="str">
        <f>IF(AY1230&lt;&gt;"","Soil description: "&amp;AY1230&amp;". ","")</f>
        <v/>
      </c>
      <c r="BM1230" s="36" t="str">
        <f>IF(BA1230&lt;&gt;"","Terrain: "&amp;BA1230&amp;". ","")</f>
        <v/>
      </c>
      <c r="BN1230" s="36" t="str">
        <f t="shared" si="209"/>
        <v/>
      </c>
      <c r="BO1230" t="str">
        <f t="shared" si="210"/>
        <v/>
      </c>
      <c r="BP1230" t="str">
        <f>IF(BD1230&lt;&gt;"","Permit: "&amp;BD1230,"")</f>
        <v/>
      </c>
      <c r="BQ1230" s="41" t="str">
        <f>IF(AA1230="Abundant","Estimated frequency within viewshed: Abundant (&gt;500).",IF(AA1230="Common","Estimated frequency within viewshed: Common (101-500).",IF(AA1230="Frequent","Estimated frequency within viewshed: Frequent (11-100).",IF(AA1230="Occasional","Estimated frequency within viewshed: Occasional (6-10).",IF(AA1230="Rare","Estimated frequency within viewshed: Rare (1-5).","")))))</f>
        <v/>
      </c>
      <c r="BR1230" s="41" t="str">
        <f>IF(B1230&lt;&gt;"",B1230&amp;". ","")</f>
        <v/>
      </c>
      <c r="BS1230" s="41" t="str">
        <f>IF(M1230="Same individual","Tissue sample collected.",IF(M1230="Same population","Tissue sample collected from another individual in the same population.",""))</f>
        <v/>
      </c>
      <c r="BT1230" s="41" t="str">
        <f>IF(R1230&lt;&gt;"","Seed sample collected from "&amp;R1230&amp;" plants within the same population.","")</f>
        <v/>
      </c>
      <c r="BU1230" s="41" t="str">
        <f>IF(AB1230&lt;&gt;"",AB1230&amp;". ","")</f>
        <v/>
      </c>
      <c r="BV1230" s="41" t="str">
        <f>IF(AE1230&lt;&gt;"","Landowner: "&amp;AE1230&amp;".","")</f>
        <v/>
      </c>
      <c r="BW1230" s="41" t="str">
        <f>IF(AF1230&lt;&gt;"","Element Occurrence ID: "&amp;AF1230&amp;".","")</f>
        <v/>
      </c>
      <c r="BX1230" s="41" t="str">
        <f t="shared" si="211"/>
        <v/>
      </c>
      <c r="BY1230" t="str">
        <f t="shared" si="212"/>
        <v/>
      </c>
      <c r="BZ1230" s="41" t="str">
        <f t="shared" si="213"/>
        <v/>
      </c>
      <c r="CA1230" t="str">
        <f t="shared" si="214"/>
        <v/>
      </c>
      <c r="CB1230" s="41" t="str">
        <f>IF(AU1230&lt;&gt;"","Area immediately surrounding specimen: "&amp;AU1230&amp;".","")</f>
        <v/>
      </c>
      <c r="CC1230" s="41" t="str">
        <f>IF(T1230&lt;&gt;"","Habit: "&amp;T1230&amp;".","")</f>
        <v/>
      </c>
      <c r="CD1230" s="41" t="str">
        <f>IF(U1230&lt;&gt;"","Life history habit: "&amp;U1230&amp;".","")</f>
        <v/>
      </c>
      <c r="CE1230" s="41" t="str">
        <f>IF(V1230&lt;&gt;"","Graminoid habit: "&amp;V1230&amp;".","")</f>
        <v/>
      </c>
      <c r="CF1230" s="41" t="str">
        <f>IF(W1230&lt;&gt;"","Flower color: "&amp;W1230&amp;".","")</f>
        <v/>
      </c>
      <c r="CG1230" s="41" t="str">
        <f>IF(X1230&lt;&gt;"","Height in centimeters: "&amp;X1230&amp;".","")</f>
        <v/>
      </c>
      <c r="CH1230" s="41" t="str">
        <f>IF(Y1230&lt;&gt;"",Y1230&amp;".","")</f>
        <v/>
      </c>
      <c r="CI1230" s="41" t="str">
        <f t="shared" si="215"/>
        <v/>
      </c>
      <c r="CJ1230" t="str">
        <f t="shared" si="216"/>
        <v/>
      </c>
      <c r="CK1230" s="41" t="str">
        <f>IF(T1230&lt;&gt;"","''habit'':"&amp;"''"&amp;T1230&amp;"'',","")</f>
        <v/>
      </c>
      <c r="CL1230" s="41" t="str">
        <f>IF(U1230&lt;&gt;"","''life cycle habit'':"&amp;"''"&amp;U1230&amp;"'',","")</f>
        <v/>
      </c>
      <c r="CM1230" s="41" t="str">
        <f>IF(V1230&lt;&gt;"","''graminoidHabit'':"&amp;"''"&amp;V1230&amp;"'',","")</f>
        <v/>
      </c>
      <c r="CN1230" s="41" t="str">
        <f>IF(W1230&lt;&gt;"","''flower color'':"&amp;"''"&amp;W1230&amp;"'',","")</f>
        <v/>
      </c>
      <c r="CO1230" s="41" t="str">
        <f>IF(X1230&lt;&gt;"","''heightInCentimeters'':"&amp;X1230&amp;",","")</f>
        <v/>
      </c>
      <c r="CP1230" s="41" t="str">
        <f>IF(Y1230&lt;&gt;"",Y1230,"")</f>
        <v/>
      </c>
      <c r="CQ1230" s="41" t="str">
        <f t="shared" si="217"/>
        <v/>
      </c>
      <c r="CR1230" s="42" t="str">
        <f t="shared" si="218"/>
        <v/>
      </c>
      <c r="CS1230" t="str">
        <f t="shared" si="219"/>
        <v/>
      </c>
      <c r="CT1230" t="str">
        <f>IF(L1230="Y","tissue","")</f>
        <v/>
      </c>
      <c r="CU1230" t="str">
        <f>IF(L1230="Y","in collection","")</f>
        <v/>
      </c>
      <c r="CV1230" t="str">
        <f>IF(L1230="Y","dessicated","")</f>
        <v/>
      </c>
    </row>
    <row r="1231" spans="1:100" ht="16.5" x14ac:dyDescent="0.3">
      <c r="A1231" s="7"/>
      <c r="B1231" s="19"/>
      <c r="C1231" s="19"/>
      <c r="D1231" s="19"/>
      <c r="E1231" s="19"/>
      <c r="F1231" s="19"/>
      <c r="G1231" s="10"/>
      <c r="H1231" s="14"/>
      <c r="I1231" s="19"/>
      <c r="J1231" s="19"/>
      <c r="K1231" s="10"/>
      <c r="L1231" s="19"/>
      <c r="M1231" s="19"/>
      <c r="N1231" s="19"/>
      <c r="O1231" s="19"/>
      <c r="P1231" s="19"/>
      <c r="Q1231" s="24"/>
      <c r="R1231" s="14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  <c r="AK1231" s="29"/>
      <c r="AL1231" s="29"/>
      <c r="AM1231" s="7"/>
      <c r="AN1231" s="7"/>
      <c r="AO1231" s="7"/>
      <c r="AP1231" s="19"/>
      <c r="AQ1231" s="19"/>
      <c r="AR1231" s="19"/>
      <c r="AS1231" s="14"/>
      <c r="AT1231" s="19"/>
      <c r="AU1231" s="19"/>
      <c r="AV1231" s="19"/>
      <c r="AW1231" s="14"/>
      <c r="AX1231" s="19"/>
      <c r="AY1231" s="19"/>
      <c r="AZ1231" s="19"/>
      <c r="BA1231" s="19"/>
      <c r="BB1231" s="19"/>
      <c r="BC1231" s="19"/>
      <c r="BD1231" s="19"/>
      <c r="BE1231" s="19"/>
      <c r="BF1231" s="14"/>
      <c r="BG1231" s="35" t="str">
        <f>IF(BB1231&lt;&gt;"","&lt;a href='https://www.inaturalist.org/observations/"&amp;BB1231&amp;" 'target='_blank' style='color: blue'&gt;iNaturalist Record: "&amp;BB1231&amp;"&lt;/a&gt; ","")</f>
        <v/>
      </c>
      <c r="BH1231" s="36" t="str">
        <f>IF(AT1231&lt;&gt;"",AT1231&amp;". ","")</f>
        <v/>
      </c>
      <c r="BI1231" s="36" t="str">
        <f>IF(AV1231&lt;&gt;"","Land use/disturbance history: "&amp;AV1231&amp;". ","")</f>
        <v/>
      </c>
      <c r="BJ1231" s="36" t="str">
        <f>IF(AW1231&lt;&gt;"","Slope in degrees: "&amp;AW1231&amp;". ","")</f>
        <v/>
      </c>
      <c r="BK1231" s="36" t="str">
        <f>IF(AX1231&lt;&gt;"","Slope aspect: "&amp;AX1231&amp;". ","")</f>
        <v/>
      </c>
      <c r="BL1231" s="36" t="str">
        <f>IF(AY1231&lt;&gt;"","Soil description: "&amp;AY1231&amp;". ","")</f>
        <v/>
      </c>
      <c r="BM1231" s="36" t="str">
        <f>IF(BA1231&lt;&gt;"","Terrain: "&amp;BA1231&amp;". ","")</f>
        <v/>
      </c>
      <c r="BN1231" s="36" t="str">
        <f t="shared" si="209"/>
        <v/>
      </c>
      <c r="BO1231" t="str">
        <f t="shared" si="210"/>
        <v/>
      </c>
      <c r="BP1231" t="str">
        <f>IF(BD1231&lt;&gt;"","Permit: "&amp;BD1231,"")</f>
        <v/>
      </c>
      <c r="BQ1231" s="41" t="str">
        <f>IF(AA1231="Abundant","Estimated frequency within viewshed: Abundant (&gt;500).",IF(AA1231="Common","Estimated frequency within viewshed: Common (101-500).",IF(AA1231="Frequent","Estimated frequency within viewshed: Frequent (11-100).",IF(AA1231="Occasional","Estimated frequency within viewshed: Occasional (6-10).",IF(AA1231="Rare","Estimated frequency within viewshed: Rare (1-5).","")))))</f>
        <v/>
      </c>
      <c r="BR1231" s="41" t="str">
        <f>IF(B1231&lt;&gt;"",B1231&amp;". ","")</f>
        <v/>
      </c>
      <c r="BS1231" s="41" t="str">
        <f>IF(M1231="Same individual","Tissue sample collected.",IF(M1231="Same population","Tissue sample collected from another individual in the same population.",""))</f>
        <v/>
      </c>
      <c r="BT1231" s="41" t="str">
        <f>IF(R1231&lt;&gt;"","Seed sample collected from "&amp;R1231&amp;" plants within the same population.","")</f>
        <v/>
      </c>
      <c r="BU1231" s="41" t="str">
        <f>IF(AB1231&lt;&gt;"",AB1231&amp;". ","")</f>
        <v/>
      </c>
      <c r="BV1231" s="41" t="str">
        <f>IF(AE1231&lt;&gt;"","Landowner: "&amp;AE1231&amp;".","")</f>
        <v/>
      </c>
      <c r="BW1231" s="41" t="str">
        <f>IF(AF1231&lt;&gt;"","Element Occurrence ID: "&amp;AF1231&amp;".","")</f>
        <v/>
      </c>
      <c r="BX1231" s="41" t="str">
        <f t="shared" si="211"/>
        <v/>
      </c>
      <c r="BY1231" t="str">
        <f t="shared" si="212"/>
        <v/>
      </c>
      <c r="BZ1231" s="41" t="str">
        <f t="shared" si="213"/>
        <v/>
      </c>
      <c r="CA1231" t="str">
        <f t="shared" si="214"/>
        <v/>
      </c>
      <c r="CB1231" s="41" t="str">
        <f>IF(AU1231&lt;&gt;"","Area immediately surrounding specimen: "&amp;AU1231&amp;".","")</f>
        <v/>
      </c>
      <c r="CC1231" s="41" t="str">
        <f>IF(T1231&lt;&gt;"","Habit: "&amp;T1231&amp;".","")</f>
        <v/>
      </c>
      <c r="CD1231" s="41" t="str">
        <f>IF(U1231&lt;&gt;"","Life history habit: "&amp;U1231&amp;".","")</f>
        <v/>
      </c>
      <c r="CE1231" s="41" t="str">
        <f>IF(V1231&lt;&gt;"","Graminoid habit: "&amp;V1231&amp;".","")</f>
        <v/>
      </c>
      <c r="CF1231" s="41" t="str">
        <f>IF(W1231&lt;&gt;"","Flower color: "&amp;W1231&amp;".","")</f>
        <v/>
      </c>
      <c r="CG1231" s="41" t="str">
        <f>IF(X1231&lt;&gt;"","Height in centimeters: "&amp;X1231&amp;".","")</f>
        <v/>
      </c>
      <c r="CH1231" s="41" t="str">
        <f>IF(Y1231&lt;&gt;"",Y1231&amp;".","")</f>
        <v/>
      </c>
      <c r="CI1231" s="41" t="str">
        <f t="shared" si="215"/>
        <v/>
      </c>
      <c r="CJ1231" t="str">
        <f t="shared" si="216"/>
        <v/>
      </c>
      <c r="CK1231" s="41" t="str">
        <f>IF(T1231&lt;&gt;"","''habit'':"&amp;"''"&amp;T1231&amp;"'',","")</f>
        <v/>
      </c>
      <c r="CL1231" s="41" t="str">
        <f>IF(U1231&lt;&gt;"","''life cycle habit'':"&amp;"''"&amp;U1231&amp;"'',","")</f>
        <v/>
      </c>
      <c r="CM1231" s="41" t="str">
        <f>IF(V1231&lt;&gt;"","''graminoidHabit'':"&amp;"''"&amp;V1231&amp;"'',","")</f>
        <v/>
      </c>
      <c r="CN1231" s="41" t="str">
        <f>IF(W1231&lt;&gt;"","''flower color'':"&amp;"''"&amp;W1231&amp;"'',","")</f>
        <v/>
      </c>
      <c r="CO1231" s="41" t="str">
        <f>IF(X1231&lt;&gt;"","''heightInCentimeters'':"&amp;X1231&amp;",","")</f>
        <v/>
      </c>
      <c r="CP1231" s="41" t="str">
        <f>IF(Y1231&lt;&gt;"",Y1231,"")</f>
        <v/>
      </c>
      <c r="CQ1231" s="41" t="str">
        <f t="shared" si="217"/>
        <v/>
      </c>
      <c r="CR1231" s="42" t="str">
        <f t="shared" si="218"/>
        <v/>
      </c>
      <c r="CS1231" t="str">
        <f t="shared" si="219"/>
        <v/>
      </c>
      <c r="CT1231" t="str">
        <f>IF(L1231="Y","tissue","")</f>
        <v/>
      </c>
      <c r="CU1231" t="str">
        <f>IF(L1231="Y","in collection","")</f>
        <v/>
      </c>
      <c r="CV1231" t="str">
        <f>IF(L1231="Y","dessicated","")</f>
        <v/>
      </c>
    </row>
    <row r="1232" spans="1:100" ht="16.5" x14ac:dyDescent="0.3">
      <c r="A1232" s="7"/>
      <c r="B1232" s="19"/>
      <c r="C1232" s="19"/>
      <c r="D1232" s="19"/>
      <c r="E1232" s="19"/>
      <c r="F1232" s="19"/>
      <c r="G1232" s="10"/>
      <c r="H1232" s="14"/>
      <c r="I1232" s="19"/>
      <c r="J1232" s="19"/>
      <c r="K1232" s="10"/>
      <c r="L1232" s="19"/>
      <c r="M1232" s="19"/>
      <c r="N1232" s="19"/>
      <c r="O1232" s="19"/>
      <c r="P1232" s="19"/>
      <c r="Q1232" s="24"/>
      <c r="R1232" s="14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  <c r="AK1232" s="29"/>
      <c r="AL1232" s="29"/>
      <c r="AM1232" s="7"/>
      <c r="AN1232" s="7"/>
      <c r="AO1232" s="7"/>
      <c r="AP1232" s="19"/>
      <c r="AQ1232" s="19"/>
      <c r="AR1232" s="19"/>
      <c r="AS1232" s="14"/>
      <c r="AT1232" s="19"/>
      <c r="AU1232" s="19"/>
      <c r="AV1232" s="19"/>
      <c r="AW1232" s="14"/>
      <c r="AX1232" s="19"/>
      <c r="AY1232" s="19"/>
      <c r="AZ1232" s="19"/>
      <c r="BA1232" s="19"/>
      <c r="BB1232" s="19"/>
      <c r="BC1232" s="19"/>
      <c r="BD1232" s="19"/>
      <c r="BE1232" s="19"/>
      <c r="BF1232" s="14"/>
      <c r="BG1232" s="35" t="str">
        <f>IF(BB1232&lt;&gt;"","&lt;a href='https://www.inaturalist.org/observations/"&amp;BB1232&amp;" 'target='_blank' style='color: blue'&gt;iNaturalist Record: "&amp;BB1232&amp;"&lt;/a&gt; ","")</f>
        <v/>
      </c>
      <c r="BH1232" s="36" t="str">
        <f>IF(AT1232&lt;&gt;"",AT1232&amp;". ","")</f>
        <v/>
      </c>
      <c r="BI1232" s="36" t="str">
        <f>IF(AV1232&lt;&gt;"","Land use/disturbance history: "&amp;AV1232&amp;". ","")</f>
        <v/>
      </c>
      <c r="BJ1232" s="36" t="str">
        <f>IF(AW1232&lt;&gt;"","Slope in degrees: "&amp;AW1232&amp;". ","")</f>
        <v/>
      </c>
      <c r="BK1232" s="36" t="str">
        <f>IF(AX1232&lt;&gt;"","Slope aspect: "&amp;AX1232&amp;". ","")</f>
        <v/>
      </c>
      <c r="BL1232" s="36" t="str">
        <f>IF(AY1232&lt;&gt;"","Soil description: "&amp;AY1232&amp;". ","")</f>
        <v/>
      </c>
      <c r="BM1232" s="36" t="str">
        <f>IF(BA1232&lt;&gt;"","Terrain: "&amp;BA1232&amp;". ","")</f>
        <v/>
      </c>
      <c r="BN1232" s="36" t="str">
        <f t="shared" si="209"/>
        <v/>
      </c>
      <c r="BO1232" t="str">
        <f t="shared" si="210"/>
        <v/>
      </c>
      <c r="BP1232" t="str">
        <f>IF(BD1232&lt;&gt;"","Permit: "&amp;BD1232,"")</f>
        <v/>
      </c>
      <c r="BQ1232" s="41" t="str">
        <f>IF(AA1232="Abundant","Estimated frequency within viewshed: Abundant (&gt;500).",IF(AA1232="Common","Estimated frequency within viewshed: Common (101-500).",IF(AA1232="Frequent","Estimated frequency within viewshed: Frequent (11-100).",IF(AA1232="Occasional","Estimated frequency within viewshed: Occasional (6-10).",IF(AA1232="Rare","Estimated frequency within viewshed: Rare (1-5).","")))))</f>
        <v/>
      </c>
      <c r="BR1232" s="41" t="str">
        <f>IF(B1232&lt;&gt;"",B1232&amp;". ","")</f>
        <v/>
      </c>
      <c r="BS1232" s="41" t="str">
        <f>IF(M1232="Same individual","Tissue sample collected.",IF(M1232="Same population","Tissue sample collected from another individual in the same population.",""))</f>
        <v/>
      </c>
      <c r="BT1232" s="41" t="str">
        <f>IF(R1232&lt;&gt;"","Seed sample collected from "&amp;R1232&amp;" plants within the same population.","")</f>
        <v/>
      </c>
      <c r="BU1232" s="41" t="str">
        <f>IF(AB1232&lt;&gt;"",AB1232&amp;". ","")</f>
        <v/>
      </c>
      <c r="BV1232" s="41" t="str">
        <f>IF(AE1232&lt;&gt;"","Landowner: "&amp;AE1232&amp;".","")</f>
        <v/>
      </c>
      <c r="BW1232" s="41" t="str">
        <f>IF(AF1232&lt;&gt;"","Element Occurrence ID: "&amp;AF1232&amp;".","")</f>
        <v/>
      </c>
      <c r="BX1232" s="41" t="str">
        <f t="shared" si="211"/>
        <v/>
      </c>
      <c r="BY1232" t="str">
        <f t="shared" si="212"/>
        <v/>
      </c>
      <c r="BZ1232" s="41" t="str">
        <f t="shared" si="213"/>
        <v/>
      </c>
      <c r="CA1232" t="str">
        <f t="shared" si="214"/>
        <v/>
      </c>
      <c r="CB1232" s="41" t="str">
        <f>IF(AU1232&lt;&gt;"","Area immediately surrounding specimen: "&amp;AU1232&amp;".","")</f>
        <v/>
      </c>
      <c r="CC1232" s="41" t="str">
        <f>IF(T1232&lt;&gt;"","Habit: "&amp;T1232&amp;".","")</f>
        <v/>
      </c>
      <c r="CD1232" s="41" t="str">
        <f>IF(U1232&lt;&gt;"","Life history habit: "&amp;U1232&amp;".","")</f>
        <v/>
      </c>
      <c r="CE1232" s="41" t="str">
        <f>IF(V1232&lt;&gt;"","Graminoid habit: "&amp;V1232&amp;".","")</f>
        <v/>
      </c>
      <c r="CF1232" s="41" t="str">
        <f>IF(W1232&lt;&gt;"","Flower color: "&amp;W1232&amp;".","")</f>
        <v/>
      </c>
      <c r="CG1232" s="41" t="str">
        <f>IF(X1232&lt;&gt;"","Height in centimeters: "&amp;X1232&amp;".","")</f>
        <v/>
      </c>
      <c r="CH1232" s="41" t="str">
        <f>IF(Y1232&lt;&gt;"",Y1232&amp;".","")</f>
        <v/>
      </c>
      <c r="CI1232" s="41" t="str">
        <f t="shared" si="215"/>
        <v/>
      </c>
      <c r="CJ1232" t="str">
        <f t="shared" si="216"/>
        <v/>
      </c>
      <c r="CK1232" s="41" t="str">
        <f>IF(T1232&lt;&gt;"","''habit'':"&amp;"''"&amp;T1232&amp;"'',","")</f>
        <v/>
      </c>
      <c r="CL1232" s="41" t="str">
        <f>IF(U1232&lt;&gt;"","''life cycle habit'':"&amp;"''"&amp;U1232&amp;"'',","")</f>
        <v/>
      </c>
      <c r="CM1232" s="41" t="str">
        <f>IF(V1232&lt;&gt;"","''graminoidHabit'':"&amp;"''"&amp;V1232&amp;"'',","")</f>
        <v/>
      </c>
      <c r="CN1232" s="41" t="str">
        <f>IF(W1232&lt;&gt;"","''flower color'':"&amp;"''"&amp;W1232&amp;"'',","")</f>
        <v/>
      </c>
      <c r="CO1232" s="41" t="str">
        <f>IF(X1232&lt;&gt;"","''heightInCentimeters'':"&amp;X1232&amp;",","")</f>
        <v/>
      </c>
      <c r="CP1232" s="41" t="str">
        <f>IF(Y1232&lt;&gt;"",Y1232,"")</f>
        <v/>
      </c>
      <c r="CQ1232" s="41" t="str">
        <f t="shared" si="217"/>
        <v/>
      </c>
      <c r="CR1232" s="42" t="str">
        <f t="shared" si="218"/>
        <v/>
      </c>
      <c r="CS1232" t="str">
        <f t="shared" si="219"/>
        <v/>
      </c>
      <c r="CT1232" t="str">
        <f>IF(L1232="Y","tissue","")</f>
        <v/>
      </c>
      <c r="CU1232" t="str">
        <f>IF(L1232="Y","in collection","")</f>
        <v/>
      </c>
      <c r="CV1232" t="str">
        <f>IF(L1232="Y","dessicated","")</f>
        <v/>
      </c>
    </row>
    <row r="1233" spans="1:100" ht="16.5" x14ac:dyDescent="0.3">
      <c r="A1233" s="7"/>
      <c r="B1233" s="19"/>
      <c r="C1233" s="19"/>
      <c r="D1233" s="19"/>
      <c r="E1233" s="19"/>
      <c r="F1233" s="19"/>
      <c r="G1233" s="10"/>
      <c r="H1233" s="14"/>
      <c r="I1233" s="19"/>
      <c r="J1233" s="19"/>
      <c r="K1233" s="10"/>
      <c r="L1233" s="19"/>
      <c r="M1233" s="19"/>
      <c r="N1233" s="19"/>
      <c r="O1233" s="19"/>
      <c r="P1233" s="19"/>
      <c r="Q1233" s="24"/>
      <c r="R1233" s="14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  <c r="AK1233" s="29"/>
      <c r="AL1233" s="29"/>
      <c r="AM1233" s="7"/>
      <c r="AN1233" s="7"/>
      <c r="AO1233" s="7"/>
      <c r="AP1233" s="19"/>
      <c r="AQ1233" s="19"/>
      <c r="AR1233" s="19"/>
      <c r="AS1233" s="14"/>
      <c r="AT1233" s="19"/>
      <c r="AU1233" s="19"/>
      <c r="AV1233" s="19"/>
      <c r="AW1233" s="14"/>
      <c r="AX1233" s="19"/>
      <c r="AY1233" s="19"/>
      <c r="AZ1233" s="19"/>
      <c r="BA1233" s="19"/>
      <c r="BB1233" s="19"/>
      <c r="BC1233" s="19"/>
      <c r="BD1233" s="19"/>
      <c r="BE1233" s="19"/>
      <c r="BF1233" s="14"/>
      <c r="BG1233" s="35" t="str">
        <f>IF(BB1233&lt;&gt;"","&lt;a href='https://www.inaturalist.org/observations/"&amp;BB1233&amp;" 'target='_blank' style='color: blue'&gt;iNaturalist Record: "&amp;BB1233&amp;"&lt;/a&gt; ","")</f>
        <v/>
      </c>
      <c r="BH1233" s="36" t="str">
        <f>IF(AT1233&lt;&gt;"",AT1233&amp;". ","")</f>
        <v/>
      </c>
      <c r="BI1233" s="36" t="str">
        <f>IF(AV1233&lt;&gt;"","Land use/disturbance history: "&amp;AV1233&amp;". ","")</f>
        <v/>
      </c>
      <c r="BJ1233" s="36" t="str">
        <f>IF(AW1233&lt;&gt;"","Slope in degrees: "&amp;AW1233&amp;". ","")</f>
        <v/>
      </c>
      <c r="BK1233" s="36" t="str">
        <f>IF(AX1233&lt;&gt;"","Slope aspect: "&amp;AX1233&amp;". ","")</f>
        <v/>
      </c>
      <c r="BL1233" s="36" t="str">
        <f>IF(AY1233&lt;&gt;"","Soil description: "&amp;AY1233&amp;". ","")</f>
        <v/>
      </c>
      <c r="BM1233" s="36" t="str">
        <f>IF(BA1233&lt;&gt;"","Terrain: "&amp;BA1233&amp;". ","")</f>
        <v/>
      </c>
      <c r="BN1233" s="36" t="str">
        <f t="shared" si="209"/>
        <v/>
      </c>
      <c r="BO1233" t="str">
        <f t="shared" si="210"/>
        <v/>
      </c>
      <c r="BP1233" t="str">
        <f>IF(BD1233&lt;&gt;"","Permit: "&amp;BD1233,"")</f>
        <v/>
      </c>
      <c r="BQ1233" s="41" t="str">
        <f>IF(AA1233="Abundant","Estimated frequency within viewshed: Abundant (&gt;500).",IF(AA1233="Common","Estimated frequency within viewshed: Common (101-500).",IF(AA1233="Frequent","Estimated frequency within viewshed: Frequent (11-100).",IF(AA1233="Occasional","Estimated frequency within viewshed: Occasional (6-10).",IF(AA1233="Rare","Estimated frequency within viewshed: Rare (1-5).","")))))</f>
        <v/>
      </c>
      <c r="BR1233" s="41" t="str">
        <f>IF(B1233&lt;&gt;"",B1233&amp;". ","")</f>
        <v/>
      </c>
      <c r="BS1233" s="41" t="str">
        <f>IF(M1233="Same individual","Tissue sample collected.",IF(M1233="Same population","Tissue sample collected from another individual in the same population.",""))</f>
        <v/>
      </c>
      <c r="BT1233" s="41" t="str">
        <f>IF(R1233&lt;&gt;"","Seed sample collected from "&amp;R1233&amp;" plants within the same population.","")</f>
        <v/>
      </c>
      <c r="BU1233" s="41" t="str">
        <f>IF(AB1233&lt;&gt;"",AB1233&amp;". ","")</f>
        <v/>
      </c>
      <c r="BV1233" s="41" t="str">
        <f>IF(AE1233&lt;&gt;"","Landowner: "&amp;AE1233&amp;".","")</f>
        <v/>
      </c>
      <c r="BW1233" s="41" t="str">
        <f>IF(AF1233&lt;&gt;"","Element Occurrence ID: "&amp;AF1233&amp;".","")</f>
        <v/>
      </c>
      <c r="BX1233" s="41" t="str">
        <f t="shared" si="211"/>
        <v/>
      </c>
      <c r="BY1233" t="str">
        <f t="shared" si="212"/>
        <v/>
      </c>
      <c r="BZ1233" s="41" t="str">
        <f t="shared" si="213"/>
        <v/>
      </c>
      <c r="CA1233" t="str">
        <f t="shared" si="214"/>
        <v/>
      </c>
      <c r="CB1233" s="41" t="str">
        <f>IF(AU1233&lt;&gt;"","Area immediately surrounding specimen: "&amp;AU1233&amp;".","")</f>
        <v/>
      </c>
      <c r="CC1233" s="41" t="str">
        <f>IF(T1233&lt;&gt;"","Habit: "&amp;T1233&amp;".","")</f>
        <v/>
      </c>
      <c r="CD1233" s="41" t="str">
        <f>IF(U1233&lt;&gt;"","Life history habit: "&amp;U1233&amp;".","")</f>
        <v/>
      </c>
      <c r="CE1233" s="41" t="str">
        <f>IF(V1233&lt;&gt;"","Graminoid habit: "&amp;V1233&amp;".","")</f>
        <v/>
      </c>
      <c r="CF1233" s="41" t="str">
        <f>IF(W1233&lt;&gt;"","Flower color: "&amp;W1233&amp;".","")</f>
        <v/>
      </c>
      <c r="CG1233" s="41" t="str">
        <f>IF(X1233&lt;&gt;"","Height in centimeters: "&amp;X1233&amp;".","")</f>
        <v/>
      </c>
      <c r="CH1233" s="41" t="str">
        <f>IF(Y1233&lt;&gt;"",Y1233&amp;".","")</f>
        <v/>
      </c>
      <c r="CI1233" s="41" t="str">
        <f t="shared" si="215"/>
        <v/>
      </c>
      <c r="CJ1233" t="str">
        <f t="shared" si="216"/>
        <v/>
      </c>
      <c r="CK1233" s="41" t="str">
        <f>IF(T1233&lt;&gt;"","''habit'':"&amp;"''"&amp;T1233&amp;"'',","")</f>
        <v/>
      </c>
      <c r="CL1233" s="41" t="str">
        <f>IF(U1233&lt;&gt;"","''life cycle habit'':"&amp;"''"&amp;U1233&amp;"'',","")</f>
        <v/>
      </c>
      <c r="CM1233" s="41" t="str">
        <f>IF(V1233&lt;&gt;"","''graminoidHabit'':"&amp;"''"&amp;V1233&amp;"'',","")</f>
        <v/>
      </c>
      <c r="CN1233" s="41" t="str">
        <f>IF(W1233&lt;&gt;"","''flower color'':"&amp;"''"&amp;W1233&amp;"'',","")</f>
        <v/>
      </c>
      <c r="CO1233" s="41" t="str">
        <f>IF(X1233&lt;&gt;"","''heightInCentimeters'':"&amp;X1233&amp;",","")</f>
        <v/>
      </c>
      <c r="CP1233" s="41" t="str">
        <f>IF(Y1233&lt;&gt;"",Y1233,"")</f>
        <v/>
      </c>
      <c r="CQ1233" s="41" t="str">
        <f t="shared" si="217"/>
        <v/>
      </c>
      <c r="CR1233" s="42" t="str">
        <f t="shared" si="218"/>
        <v/>
      </c>
      <c r="CS1233" t="str">
        <f t="shared" si="219"/>
        <v/>
      </c>
      <c r="CT1233" t="str">
        <f>IF(L1233="Y","tissue","")</f>
        <v/>
      </c>
      <c r="CU1233" t="str">
        <f>IF(L1233="Y","in collection","")</f>
        <v/>
      </c>
      <c r="CV1233" t="str">
        <f>IF(L1233="Y","dessicated","")</f>
        <v/>
      </c>
    </row>
    <row r="1234" spans="1:100" ht="16.5" x14ac:dyDescent="0.3">
      <c r="A1234" s="7"/>
      <c r="B1234" s="19"/>
      <c r="C1234" s="19"/>
      <c r="D1234" s="19"/>
      <c r="E1234" s="19"/>
      <c r="F1234" s="19"/>
      <c r="G1234" s="10"/>
      <c r="H1234" s="14"/>
      <c r="I1234" s="19"/>
      <c r="J1234" s="19"/>
      <c r="K1234" s="10"/>
      <c r="L1234" s="19"/>
      <c r="M1234" s="19"/>
      <c r="N1234" s="19"/>
      <c r="O1234" s="19"/>
      <c r="P1234" s="19"/>
      <c r="Q1234" s="24"/>
      <c r="R1234" s="14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  <c r="AK1234" s="29"/>
      <c r="AL1234" s="29"/>
      <c r="AM1234" s="7"/>
      <c r="AN1234" s="7"/>
      <c r="AO1234" s="7"/>
      <c r="AP1234" s="19"/>
      <c r="AQ1234" s="19"/>
      <c r="AR1234" s="19"/>
      <c r="AS1234" s="14"/>
      <c r="AT1234" s="19"/>
      <c r="AU1234" s="19"/>
      <c r="AV1234" s="19"/>
      <c r="AW1234" s="14"/>
      <c r="AX1234" s="19"/>
      <c r="AY1234" s="19"/>
      <c r="AZ1234" s="19"/>
      <c r="BA1234" s="19"/>
      <c r="BB1234" s="19"/>
      <c r="BC1234" s="19"/>
      <c r="BD1234" s="19"/>
      <c r="BE1234" s="19"/>
      <c r="BF1234" s="14"/>
      <c r="BG1234" s="35" t="str">
        <f>IF(BB1234&lt;&gt;"","&lt;a href='https://www.inaturalist.org/observations/"&amp;BB1234&amp;" 'target='_blank' style='color: blue'&gt;iNaturalist Record: "&amp;BB1234&amp;"&lt;/a&gt; ","")</f>
        <v/>
      </c>
      <c r="BH1234" s="36" t="str">
        <f>IF(AT1234&lt;&gt;"",AT1234&amp;". ","")</f>
        <v/>
      </c>
      <c r="BI1234" s="36" t="str">
        <f>IF(AV1234&lt;&gt;"","Land use/disturbance history: "&amp;AV1234&amp;". ","")</f>
        <v/>
      </c>
      <c r="BJ1234" s="36" t="str">
        <f>IF(AW1234&lt;&gt;"","Slope in degrees: "&amp;AW1234&amp;". ","")</f>
        <v/>
      </c>
      <c r="BK1234" s="36" t="str">
        <f>IF(AX1234&lt;&gt;"","Slope aspect: "&amp;AX1234&amp;". ","")</f>
        <v/>
      </c>
      <c r="BL1234" s="36" t="str">
        <f>IF(AY1234&lt;&gt;"","Soil description: "&amp;AY1234&amp;". ","")</f>
        <v/>
      </c>
      <c r="BM1234" s="36" t="str">
        <f>IF(BA1234&lt;&gt;"","Terrain: "&amp;BA1234&amp;". ","")</f>
        <v/>
      </c>
      <c r="BN1234" s="36" t="str">
        <f t="shared" si="209"/>
        <v/>
      </c>
      <c r="BO1234" t="str">
        <f t="shared" si="210"/>
        <v/>
      </c>
      <c r="BP1234" t="str">
        <f>IF(BD1234&lt;&gt;"","Permit: "&amp;BD1234,"")</f>
        <v/>
      </c>
      <c r="BQ1234" s="41" t="str">
        <f>IF(AA1234="Abundant","Estimated frequency within viewshed: Abundant (&gt;500).",IF(AA1234="Common","Estimated frequency within viewshed: Common (101-500).",IF(AA1234="Frequent","Estimated frequency within viewshed: Frequent (11-100).",IF(AA1234="Occasional","Estimated frequency within viewshed: Occasional (6-10).",IF(AA1234="Rare","Estimated frequency within viewshed: Rare (1-5).","")))))</f>
        <v/>
      </c>
      <c r="BR1234" s="41" t="str">
        <f>IF(B1234&lt;&gt;"",B1234&amp;". ","")</f>
        <v/>
      </c>
      <c r="BS1234" s="41" t="str">
        <f>IF(M1234="Same individual","Tissue sample collected.",IF(M1234="Same population","Tissue sample collected from another individual in the same population.",""))</f>
        <v/>
      </c>
      <c r="BT1234" s="41" t="str">
        <f>IF(R1234&lt;&gt;"","Seed sample collected from "&amp;R1234&amp;" plants within the same population.","")</f>
        <v/>
      </c>
      <c r="BU1234" s="41" t="str">
        <f>IF(AB1234&lt;&gt;"",AB1234&amp;". ","")</f>
        <v/>
      </c>
      <c r="BV1234" s="41" t="str">
        <f>IF(AE1234&lt;&gt;"","Landowner: "&amp;AE1234&amp;".","")</f>
        <v/>
      </c>
      <c r="BW1234" s="41" t="str">
        <f>IF(AF1234&lt;&gt;"","Element Occurrence ID: "&amp;AF1234&amp;".","")</f>
        <v/>
      </c>
      <c r="BX1234" s="41" t="str">
        <f t="shared" si="211"/>
        <v/>
      </c>
      <c r="BY1234" t="str">
        <f t="shared" si="212"/>
        <v/>
      </c>
      <c r="BZ1234" s="41" t="str">
        <f t="shared" si="213"/>
        <v/>
      </c>
      <c r="CA1234" t="str">
        <f t="shared" si="214"/>
        <v/>
      </c>
      <c r="CB1234" s="41" t="str">
        <f>IF(AU1234&lt;&gt;"","Area immediately surrounding specimen: "&amp;AU1234&amp;".","")</f>
        <v/>
      </c>
      <c r="CC1234" s="41" t="str">
        <f>IF(T1234&lt;&gt;"","Habit: "&amp;T1234&amp;".","")</f>
        <v/>
      </c>
      <c r="CD1234" s="41" t="str">
        <f>IF(U1234&lt;&gt;"","Life history habit: "&amp;U1234&amp;".","")</f>
        <v/>
      </c>
      <c r="CE1234" s="41" t="str">
        <f>IF(V1234&lt;&gt;"","Graminoid habit: "&amp;V1234&amp;".","")</f>
        <v/>
      </c>
      <c r="CF1234" s="41" t="str">
        <f>IF(W1234&lt;&gt;"","Flower color: "&amp;W1234&amp;".","")</f>
        <v/>
      </c>
      <c r="CG1234" s="41" t="str">
        <f>IF(X1234&lt;&gt;"","Height in centimeters: "&amp;X1234&amp;".","")</f>
        <v/>
      </c>
      <c r="CH1234" s="41" t="str">
        <f>IF(Y1234&lt;&gt;"",Y1234&amp;".","")</f>
        <v/>
      </c>
      <c r="CI1234" s="41" t="str">
        <f t="shared" si="215"/>
        <v/>
      </c>
      <c r="CJ1234" t="str">
        <f t="shared" si="216"/>
        <v/>
      </c>
      <c r="CK1234" s="41" t="str">
        <f>IF(T1234&lt;&gt;"","''habit'':"&amp;"''"&amp;T1234&amp;"'',","")</f>
        <v/>
      </c>
      <c r="CL1234" s="41" t="str">
        <f>IF(U1234&lt;&gt;"","''life cycle habit'':"&amp;"''"&amp;U1234&amp;"'',","")</f>
        <v/>
      </c>
      <c r="CM1234" s="41" t="str">
        <f>IF(V1234&lt;&gt;"","''graminoidHabit'':"&amp;"''"&amp;V1234&amp;"'',","")</f>
        <v/>
      </c>
      <c r="CN1234" s="41" t="str">
        <f>IF(W1234&lt;&gt;"","''flower color'':"&amp;"''"&amp;W1234&amp;"'',","")</f>
        <v/>
      </c>
      <c r="CO1234" s="41" t="str">
        <f>IF(X1234&lt;&gt;"","''heightInCentimeters'':"&amp;X1234&amp;",","")</f>
        <v/>
      </c>
      <c r="CP1234" s="41" t="str">
        <f>IF(Y1234&lt;&gt;"",Y1234,"")</f>
        <v/>
      </c>
      <c r="CQ1234" s="41" t="str">
        <f t="shared" si="217"/>
        <v/>
      </c>
      <c r="CR1234" s="42" t="str">
        <f t="shared" si="218"/>
        <v/>
      </c>
      <c r="CS1234" t="str">
        <f t="shared" si="219"/>
        <v/>
      </c>
      <c r="CT1234" t="str">
        <f>IF(L1234="Y","tissue","")</f>
        <v/>
      </c>
      <c r="CU1234" t="str">
        <f>IF(L1234="Y","in collection","")</f>
        <v/>
      </c>
      <c r="CV1234" t="str">
        <f>IF(L1234="Y","dessicated","")</f>
        <v/>
      </c>
    </row>
    <row r="1235" spans="1:100" ht="16.5" x14ac:dyDescent="0.3">
      <c r="A1235" s="7"/>
      <c r="B1235" s="19"/>
      <c r="C1235" s="19"/>
      <c r="D1235" s="19"/>
      <c r="E1235" s="19"/>
      <c r="F1235" s="19"/>
      <c r="G1235" s="10"/>
      <c r="H1235" s="14"/>
      <c r="I1235" s="19"/>
      <c r="J1235" s="19"/>
      <c r="K1235" s="10"/>
      <c r="L1235" s="19"/>
      <c r="M1235" s="19"/>
      <c r="N1235" s="19"/>
      <c r="O1235" s="19"/>
      <c r="P1235" s="19"/>
      <c r="Q1235" s="24"/>
      <c r="R1235" s="14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  <c r="AK1235" s="29"/>
      <c r="AL1235" s="29"/>
      <c r="AM1235" s="7"/>
      <c r="AN1235" s="7"/>
      <c r="AO1235" s="7"/>
      <c r="AP1235" s="19"/>
      <c r="AQ1235" s="19"/>
      <c r="AR1235" s="19"/>
      <c r="AS1235" s="14"/>
      <c r="AT1235" s="19"/>
      <c r="AU1235" s="19"/>
      <c r="AV1235" s="19"/>
      <c r="AW1235" s="14"/>
      <c r="AX1235" s="19"/>
      <c r="AY1235" s="19"/>
      <c r="AZ1235" s="19"/>
      <c r="BA1235" s="19"/>
      <c r="BB1235" s="19"/>
      <c r="BC1235" s="19"/>
      <c r="BD1235" s="19"/>
      <c r="BE1235" s="19"/>
      <c r="BF1235" s="14"/>
      <c r="BG1235" s="35" t="str">
        <f>IF(BB1235&lt;&gt;"","&lt;a href='https://www.inaturalist.org/observations/"&amp;BB1235&amp;" 'target='_blank' style='color: blue'&gt;iNaturalist Record: "&amp;BB1235&amp;"&lt;/a&gt; ","")</f>
        <v/>
      </c>
      <c r="BH1235" s="36" t="str">
        <f>IF(AT1235&lt;&gt;"",AT1235&amp;". ","")</f>
        <v/>
      </c>
      <c r="BI1235" s="36" t="str">
        <f>IF(AV1235&lt;&gt;"","Land use/disturbance history: "&amp;AV1235&amp;". ","")</f>
        <v/>
      </c>
      <c r="BJ1235" s="36" t="str">
        <f>IF(AW1235&lt;&gt;"","Slope in degrees: "&amp;AW1235&amp;". ","")</f>
        <v/>
      </c>
      <c r="BK1235" s="36" t="str">
        <f>IF(AX1235&lt;&gt;"","Slope aspect: "&amp;AX1235&amp;". ","")</f>
        <v/>
      </c>
      <c r="BL1235" s="36" t="str">
        <f>IF(AY1235&lt;&gt;"","Soil description: "&amp;AY1235&amp;". ","")</f>
        <v/>
      </c>
      <c r="BM1235" s="36" t="str">
        <f>IF(BA1235&lt;&gt;"","Terrain: "&amp;BA1235&amp;". ","")</f>
        <v/>
      </c>
      <c r="BN1235" s="36" t="str">
        <f t="shared" si="209"/>
        <v/>
      </c>
      <c r="BO1235" t="str">
        <f t="shared" si="210"/>
        <v/>
      </c>
      <c r="BP1235" t="str">
        <f>IF(BD1235&lt;&gt;"","Permit: "&amp;BD1235,"")</f>
        <v/>
      </c>
      <c r="BQ1235" s="41" t="str">
        <f>IF(AA1235="Abundant","Estimated frequency within viewshed: Abundant (&gt;500).",IF(AA1235="Common","Estimated frequency within viewshed: Common (101-500).",IF(AA1235="Frequent","Estimated frequency within viewshed: Frequent (11-100).",IF(AA1235="Occasional","Estimated frequency within viewshed: Occasional (6-10).",IF(AA1235="Rare","Estimated frequency within viewshed: Rare (1-5).","")))))</f>
        <v/>
      </c>
      <c r="BR1235" s="41" t="str">
        <f>IF(B1235&lt;&gt;"",B1235&amp;". ","")</f>
        <v/>
      </c>
      <c r="BS1235" s="41" t="str">
        <f>IF(M1235="Same individual","Tissue sample collected.",IF(M1235="Same population","Tissue sample collected from another individual in the same population.",""))</f>
        <v/>
      </c>
      <c r="BT1235" s="41" t="str">
        <f>IF(R1235&lt;&gt;"","Seed sample collected from "&amp;R1235&amp;" plants within the same population.","")</f>
        <v/>
      </c>
      <c r="BU1235" s="41" t="str">
        <f>IF(AB1235&lt;&gt;"",AB1235&amp;". ","")</f>
        <v/>
      </c>
      <c r="BV1235" s="41" t="str">
        <f>IF(AE1235&lt;&gt;"","Landowner: "&amp;AE1235&amp;".","")</f>
        <v/>
      </c>
      <c r="BW1235" s="41" t="str">
        <f>IF(AF1235&lt;&gt;"","Element Occurrence ID: "&amp;AF1235&amp;".","")</f>
        <v/>
      </c>
      <c r="BX1235" s="41" t="str">
        <f t="shared" si="211"/>
        <v/>
      </c>
      <c r="BY1235" t="str">
        <f t="shared" si="212"/>
        <v/>
      </c>
      <c r="BZ1235" s="41" t="str">
        <f t="shared" si="213"/>
        <v/>
      </c>
      <c r="CA1235" t="str">
        <f t="shared" si="214"/>
        <v/>
      </c>
      <c r="CB1235" s="41" t="str">
        <f>IF(AU1235&lt;&gt;"","Area immediately surrounding specimen: "&amp;AU1235&amp;".","")</f>
        <v/>
      </c>
      <c r="CC1235" s="41" t="str">
        <f>IF(T1235&lt;&gt;"","Habit: "&amp;T1235&amp;".","")</f>
        <v/>
      </c>
      <c r="CD1235" s="41" t="str">
        <f>IF(U1235&lt;&gt;"","Life history habit: "&amp;U1235&amp;".","")</f>
        <v/>
      </c>
      <c r="CE1235" s="41" t="str">
        <f>IF(V1235&lt;&gt;"","Graminoid habit: "&amp;V1235&amp;".","")</f>
        <v/>
      </c>
      <c r="CF1235" s="41" t="str">
        <f>IF(W1235&lt;&gt;"","Flower color: "&amp;W1235&amp;".","")</f>
        <v/>
      </c>
      <c r="CG1235" s="41" t="str">
        <f>IF(X1235&lt;&gt;"","Height in centimeters: "&amp;X1235&amp;".","")</f>
        <v/>
      </c>
      <c r="CH1235" s="41" t="str">
        <f>IF(Y1235&lt;&gt;"",Y1235&amp;".","")</f>
        <v/>
      </c>
      <c r="CI1235" s="41" t="str">
        <f t="shared" si="215"/>
        <v/>
      </c>
      <c r="CJ1235" t="str">
        <f t="shared" si="216"/>
        <v/>
      </c>
      <c r="CK1235" s="41" t="str">
        <f>IF(T1235&lt;&gt;"","''habit'':"&amp;"''"&amp;T1235&amp;"'',","")</f>
        <v/>
      </c>
      <c r="CL1235" s="41" t="str">
        <f>IF(U1235&lt;&gt;"","''life cycle habit'':"&amp;"''"&amp;U1235&amp;"'',","")</f>
        <v/>
      </c>
      <c r="CM1235" s="41" t="str">
        <f>IF(V1235&lt;&gt;"","''graminoidHabit'':"&amp;"''"&amp;V1235&amp;"'',","")</f>
        <v/>
      </c>
      <c r="CN1235" s="41" t="str">
        <f>IF(W1235&lt;&gt;"","''flower color'':"&amp;"''"&amp;W1235&amp;"'',","")</f>
        <v/>
      </c>
      <c r="CO1235" s="41" t="str">
        <f>IF(X1235&lt;&gt;"","''heightInCentimeters'':"&amp;X1235&amp;",","")</f>
        <v/>
      </c>
      <c r="CP1235" s="41" t="str">
        <f>IF(Y1235&lt;&gt;"",Y1235,"")</f>
        <v/>
      </c>
      <c r="CQ1235" s="41" t="str">
        <f t="shared" si="217"/>
        <v/>
      </c>
      <c r="CR1235" s="42" t="str">
        <f t="shared" si="218"/>
        <v/>
      </c>
      <c r="CS1235" t="str">
        <f t="shared" si="219"/>
        <v/>
      </c>
      <c r="CT1235" t="str">
        <f>IF(L1235="Y","tissue","")</f>
        <v/>
      </c>
      <c r="CU1235" t="str">
        <f>IF(L1235="Y","in collection","")</f>
        <v/>
      </c>
      <c r="CV1235" t="str">
        <f>IF(L1235="Y","dessicated","")</f>
        <v/>
      </c>
    </row>
    <row r="1236" spans="1:100" ht="16.5" x14ac:dyDescent="0.3">
      <c r="A1236" s="7"/>
      <c r="B1236" s="19"/>
      <c r="C1236" s="19"/>
      <c r="D1236" s="19"/>
      <c r="E1236" s="19"/>
      <c r="F1236" s="19"/>
      <c r="G1236" s="10"/>
      <c r="H1236" s="14"/>
      <c r="I1236" s="19"/>
      <c r="J1236" s="19"/>
      <c r="K1236" s="10"/>
      <c r="L1236" s="19"/>
      <c r="M1236" s="19"/>
      <c r="N1236" s="19"/>
      <c r="O1236" s="19"/>
      <c r="P1236" s="19"/>
      <c r="Q1236" s="24"/>
      <c r="R1236" s="14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29"/>
      <c r="AL1236" s="29"/>
      <c r="AM1236" s="7"/>
      <c r="AN1236" s="7"/>
      <c r="AO1236" s="7"/>
      <c r="AP1236" s="19"/>
      <c r="AQ1236" s="19"/>
      <c r="AR1236" s="19"/>
      <c r="AS1236" s="14"/>
      <c r="AT1236" s="19"/>
      <c r="AU1236" s="19"/>
      <c r="AV1236" s="19"/>
      <c r="AW1236" s="14"/>
      <c r="AX1236" s="19"/>
      <c r="AY1236" s="19"/>
      <c r="AZ1236" s="19"/>
      <c r="BA1236" s="19"/>
      <c r="BB1236" s="19"/>
      <c r="BC1236" s="19"/>
      <c r="BD1236" s="19"/>
      <c r="BE1236" s="19"/>
      <c r="BF1236" s="14"/>
      <c r="BG1236" s="35" t="str">
        <f>IF(BB1236&lt;&gt;"","&lt;a href='https://www.inaturalist.org/observations/"&amp;BB1236&amp;" 'target='_blank' style='color: blue'&gt;iNaturalist Record: "&amp;BB1236&amp;"&lt;/a&gt; ","")</f>
        <v/>
      </c>
      <c r="BH1236" s="36" t="str">
        <f>IF(AT1236&lt;&gt;"",AT1236&amp;". ","")</f>
        <v/>
      </c>
      <c r="BI1236" s="36" t="str">
        <f>IF(AV1236&lt;&gt;"","Land use/disturbance history: "&amp;AV1236&amp;". ","")</f>
        <v/>
      </c>
      <c r="BJ1236" s="36" t="str">
        <f>IF(AW1236&lt;&gt;"","Slope in degrees: "&amp;AW1236&amp;". ","")</f>
        <v/>
      </c>
      <c r="BK1236" s="36" t="str">
        <f>IF(AX1236&lt;&gt;"","Slope aspect: "&amp;AX1236&amp;". ","")</f>
        <v/>
      </c>
      <c r="BL1236" s="36" t="str">
        <f>IF(AY1236&lt;&gt;"","Soil description: "&amp;AY1236&amp;". ","")</f>
        <v/>
      </c>
      <c r="BM1236" s="36" t="str">
        <f>IF(BA1236&lt;&gt;"","Terrain: "&amp;BA1236&amp;". ","")</f>
        <v/>
      </c>
      <c r="BN1236" s="36" t="str">
        <f t="shared" si="209"/>
        <v/>
      </c>
      <c r="BO1236" t="str">
        <f t="shared" si="210"/>
        <v/>
      </c>
      <c r="BP1236" t="str">
        <f>IF(BD1236&lt;&gt;"","Permit: "&amp;BD1236,"")</f>
        <v/>
      </c>
      <c r="BQ1236" s="41" t="str">
        <f>IF(AA1236="Abundant","Estimated frequency within viewshed: Abundant (&gt;500).",IF(AA1236="Common","Estimated frequency within viewshed: Common (101-500).",IF(AA1236="Frequent","Estimated frequency within viewshed: Frequent (11-100).",IF(AA1236="Occasional","Estimated frequency within viewshed: Occasional (6-10).",IF(AA1236="Rare","Estimated frequency within viewshed: Rare (1-5).","")))))</f>
        <v/>
      </c>
      <c r="BR1236" s="41" t="str">
        <f>IF(B1236&lt;&gt;"",B1236&amp;". ","")</f>
        <v/>
      </c>
      <c r="BS1236" s="41" t="str">
        <f>IF(M1236="Same individual","Tissue sample collected.",IF(M1236="Same population","Tissue sample collected from another individual in the same population.",""))</f>
        <v/>
      </c>
      <c r="BT1236" s="41" t="str">
        <f>IF(R1236&lt;&gt;"","Seed sample collected from "&amp;R1236&amp;" plants within the same population.","")</f>
        <v/>
      </c>
      <c r="BU1236" s="41" t="str">
        <f>IF(AB1236&lt;&gt;"",AB1236&amp;". ","")</f>
        <v/>
      </c>
      <c r="BV1236" s="41" t="str">
        <f>IF(AE1236&lt;&gt;"","Landowner: "&amp;AE1236&amp;".","")</f>
        <v/>
      </c>
      <c r="BW1236" s="41" t="str">
        <f>IF(AF1236&lt;&gt;"","Element Occurrence ID: "&amp;AF1236&amp;".","")</f>
        <v/>
      </c>
      <c r="BX1236" s="41" t="str">
        <f t="shared" si="211"/>
        <v/>
      </c>
      <c r="BY1236" t="str">
        <f t="shared" si="212"/>
        <v/>
      </c>
      <c r="BZ1236" s="41" t="str">
        <f t="shared" si="213"/>
        <v/>
      </c>
      <c r="CA1236" t="str">
        <f t="shared" si="214"/>
        <v/>
      </c>
      <c r="CB1236" s="41" t="str">
        <f>IF(AU1236&lt;&gt;"","Area immediately surrounding specimen: "&amp;AU1236&amp;".","")</f>
        <v/>
      </c>
      <c r="CC1236" s="41" t="str">
        <f>IF(T1236&lt;&gt;"","Habit: "&amp;T1236&amp;".","")</f>
        <v/>
      </c>
      <c r="CD1236" s="41" t="str">
        <f>IF(U1236&lt;&gt;"","Life history habit: "&amp;U1236&amp;".","")</f>
        <v/>
      </c>
      <c r="CE1236" s="41" t="str">
        <f>IF(V1236&lt;&gt;"","Graminoid habit: "&amp;V1236&amp;".","")</f>
        <v/>
      </c>
      <c r="CF1236" s="41" t="str">
        <f>IF(W1236&lt;&gt;"","Flower color: "&amp;W1236&amp;".","")</f>
        <v/>
      </c>
      <c r="CG1236" s="41" t="str">
        <f>IF(X1236&lt;&gt;"","Height in centimeters: "&amp;X1236&amp;".","")</f>
        <v/>
      </c>
      <c r="CH1236" s="41" t="str">
        <f>IF(Y1236&lt;&gt;"",Y1236&amp;".","")</f>
        <v/>
      </c>
      <c r="CI1236" s="41" t="str">
        <f t="shared" si="215"/>
        <v/>
      </c>
      <c r="CJ1236" t="str">
        <f t="shared" si="216"/>
        <v/>
      </c>
      <c r="CK1236" s="41" t="str">
        <f>IF(T1236&lt;&gt;"","''habit'':"&amp;"''"&amp;T1236&amp;"'',","")</f>
        <v/>
      </c>
      <c r="CL1236" s="41" t="str">
        <f>IF(U1236&lt;&gt;"","''life cycle habit'':"&amp;"''"&amp;U1236&amp;"'',","")</f>
        <v/>
      </c>
      <c r="CM1236" s="41" t="str">
        <f>IF(V1236&lt;&gt;"","''graminoidHabit'':"&amp;"''"&amp;V1236&amp;"'',","")</f>
        <v/>
      </c>
      <c r="CN1236" s="41" t="str">
        <f>IF(W1236&lt;&gt;"","''flower color'':"&amp;"''"&amp;W1236&amp;"'',","")</f>
        <v/>
      </c>
      <c r="CO1236" s="41" t="str">
        <f>IF(X1236&lt;&gt;"","''heightInCentimeters'':"&amp;X1236&amp;",","")</f>
        <v/>
      </c>
      <c r="CP1236" s="41" t="str">
        <f>IF(Y1236&lt;&gt;"",Y1236,"")</f>
        <v/>
      </c>
      <c r="CQ1236" s="41" t="str">
        <f t="shared" si="217"/>
        <v/>
      </c>
      <c r="CR1236" s="42" t="str">
        <f t="shared" si="218"/>
        <v/>
      </c>
      <c r="CS1236" t="str">
        <f t="shared" si="219"/>
        <v/>
      </c>
      <c r="CT1236" t="str">
        <f>IF(L1236="Y","tissue","")</f>
        <v/>
      </c>
      <c r="CU1236" t="str">
        <f>IF(L1236="Y","in collection","")</f>
        <v/>
      </c>
      <c r="CV1236" t="str">
        <f>IF(L1236="Y","dessicated","")</f>
        <v/>
      </c>
    </row>
    <row r="1237" spans="1:100" ht="16.5" x14ac:dyDescent="0.3">
      <c r="A1237" s="7"/>
      <c r="B1237" s="19"/>
      <c r="C1237" s="19"/>
      <c r="D1237" s="19"/>
      <c r="E1237" s="19"/>
      <c r="F1237" s="19"/>
      <c r="G1237" s="10"/>
      <c r="H1237" s="14"/>
      <c r="I1237" s="19"/>
      <c r="J1237" s="19"/>
      <c r="K1237" s="10"/>
      <c r="L1237" s="19"/>
      <c r="M1237" s="19"/>
      <c r="N1237" s="19"/>
      <c r="O1237" s="19"/>
      <c r="P1237" s="19"/>
      <c r="Q1237" s="24"/>
      <c r="R1237" s="14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29"/>
      <c r="AL1237" s="29"/>
      <c r="AM1237" s="7"/>
      <c r="AN1237" s="7"/>
      <c r="AO1237" s="7"/>
      <c r="AP1237" s="19"/>
      <c r="AQ1237" s="19"/>
      <c r="AR1237" s="19"/>
      <c r="AS1237" s="14"/>
      <c r="AT1237" s="19"/>
      <c r="AU1237" s="19"/>
      <c r="AV1237" s="19"/>
      <c r="AW1237" s="14"/>
      <c r="AX1237" s="19"/>
      <c r="AY1237" s="19"/>
      <c r="AZ1237" s="19"/>
      <c r="BA1237" s="19"/>
      <c r="BB1237" s="19"/>
      <c r="BC1237" s="19"/>
      <c r="BD1237" s="19"/>
      <c r="BE1237" s="19"/>
      <c r="BF1237" s="14"/>
      <c r="BG1237" s="35" t="str">
        <f>IF(BB1237&lt;&gt;"","&lt;a href='https://www.inaturalist.org/observations/"&amp;BB1237&amp;" 'target='_blank' style='color: blue'&gt;iNaturalist Record: "&amp;BB1237&amp;"&lt;/a&gt; ","")</f>
        <v/>
      </c>
      <c r="BH1237" s="36" t="str">
        <f>IF(AT1237&lt;&gt;"",AT1237&amp;". ","")</f>
        <v/>
      </c>
      <c r="BI1237" s="36" t="str">
        <f>IF(AV1237&lt;&gt;"","Land use/disturbance history: "&amp;AV1237&amp;". ","")</f>
        <v/>
      </c>
      <c r="BJ1237" s="36" t="str">
        <f>IF(AW1237&lt;&gt;"","Slope in degrees: "&amp;AW1237&amp;". ","")</f>
        <v/>
      </c>
      <c r="BK1237" s="36" t="str">
        <f>IF(AX1237&lt;&gt;"","Slope aspect: "&amp;AX1237&amp;". ","")</f>
        <v/>
      </c>
      <c r="BL1237" s="36" t="str">
        <f>IF(AY1237&lt;&gt;"","Soil description: "&amp;AY1237&amp;". ","")</f>
        <v/>
      </c>
      <c r="BM1237" s="36" t="str">
        <f>IF(BA1237&lt;&gt;"","Terrain: "&amp;BA1237&amp;". ","")</f>
        <v/>
      </c>
      <c r="BN1237" s="36" t="str">
        <f t="shared" si="209"/>
        <v/>
      </c>
      <c r="BO1237" t="str">
        <f t="shared" si="210"/>
        <v/>
      </c>
      <c r="BP1237" t="str">
        <f>IF(BD1237&lt;&gt;"","Permit: "&amp;BD1237,"")</f>
        <v/>
      </c>
      <c r="BQ1237" s="41" t="str">
        <f>IF(AA1237="Abundant","Estimated frequency within viewshed: Abundant (&gt;500).",IF(AA1237="Common","Estimated frequency within viewshed: Common (101-500).",IF(AA1237="Frequent","Estimated frequency within viewshed: Frequent (11-100).",IF(AA1237="Occasional","Estimated frequency within viewshed: Occasional (6-10).",IF(AA1237="Rare","Estimated frequency within viewshed: Rare (1-5).","")))))</f>
        <v/>
      </c>
      <c r="BR1237" s="41" t="str">
        <f>IF(B1237&lt;&gt;"",B1237&amp;". ","")</f>
        <v/>
      </c>
      <c r="BS1237" s="41" t="str">
        <f>IF(M1237="Same individual","Tissue sample collected.",IF(M1237="Same population","Tissue sample collected from another individual in the same population.",""))</f>
        <v/>
      </c>
      <c r="BT1237" s="41" t="str">
        <f>IF(R1237&lt;&gt;"","Seed sample collected from "&amp;R1237&amp;" plants within the same population.","")</f>
        <v/>
      </c>
      <c r="BU1237" s="41" t="str">
        <f>IF(AB1237&lt;&gt;"",AB1237&amp;". ","")</f>
        <v/>
      </c>
      <c r="BV1237" s="41" t="str">
        <f>IF(AE1237&lt;&gt;"","Landowner: "&amp;AE1237&amp;".","")</f>
        <v/>
      </c>
      <c r="BW1237" s="41" t="str">
        <f>IF(AF1237&lt;&gt;"","Element Occurrence ID: "&amp;AF1237&amp;".","")</f>
        <v/>
      </c>
      <c r="BX1237" s="41" t="str">
        <f t="shared" si="211"/>
        <v/>
      </c>
      <c r="BY1237" t="str">
        <f t="shared" si="212"/>
        <v/>
      </c>
      <c r="BZ1237" s="41" t="str">
        <f t="shared" si="213"/>
        <v/>
      </c>
      <c r="CA1237" t="str">
        <f t="shared" si="214"/>
        <v/>
      </c>
      <c r="CB1237" s="41" t="str">
        <f>IF(AU1237&lt;&gt;"","Area immediately surrounding specimen: "&amp;AU1237&amp;".","")</f>
        <v/>
      </c>
      <c r="CC1237" s="41" t="str">
        <f>IF(T1237&lt;&gt;"","Habit: "&amp;T1237&amp;".","")</f>
        <v/>
      </c>
      <c r="CD1237" s="41" t="str">
        <f>IF(U1237&lt;&gt;"","Life history habit: "&amp;U1237&amp;".","")</f>
        <v/>
      </c>
      <c r="CE1237" s="41" t="str">
        <f>IF(V1237&lt;&gt;"","Graminoid habit: "&amp;V1237&amp;".","")</f>
        <v/>
      </c>
      <c r="CF1237" s="41" t="str">
        <f>IF(W1237&lt;&gt;"","Flower color: "&amp;W1237&amp;".","")</f>
        <v/>
      </c>
      <c r="CG1237" s="41" t="str">
        <f>IF(X1237&lt;&gt;"","Height in centimeters: "&amp;X1237&amp;".","")</f>
        <v/>
      </c>
      <c r="CH1237" s="41" t="str">
        <f>IF(Y1237&lt;&gt;"",Y1237&amp;".","")</f>
        <v/>
      </c>
      <c r="CI1237" s="41" t="str">
        <f t="shared" si="215"/>
        <v/>
      </c>
      <c r="CJ1237" t="str">
        <f t="shared" si="216"/>
        <v/>
      </c>
      <c r="CK1237" s="41" t="str">
        <f>IF(T1237&lt;&gt;"","''habit'':"&amp;"''"&amp;T1237&amp;"'',","")</f>
        <v/>
      </c>
      <c r="CL1237" s="41" t="str">
        <f>IF(U1237&lt;&gt;"","''life cycle habit'':"&amp;"''"&amp;U1237&amp;"'',","")</f>
        <v/>
      </c>
      <c r="CM1237" s="41" t="str">
        <f>IF(V1237&lt;&gt;"","''graminoidHabit'':"&amp;"''"&amp;V1237&amp;"'',","")</f>
        <v/>
      </c>
      <c r="CN1237" s="41" t="str">
        <f>IF(W1237&lt;&gt;"","''flower color'':"&amp;"''"&amp;W1237&amp;"'',","")</f>
        <v/>
      </c>
      <c r="CO1237" s="41" t="str">
        <f>IF(X1237&lt;&gt;"","''heightInCentimeters'':"&amp;X1237&amp;",","")</f>
        <v/>
      </c>
      <c r="CP1237" s="41" t="str">
        <f>IF(Y1237&lt;&gt;"",Y1237,"")</f>
        <v/>
      </c>
      <c r="CQ1237" s="41" t="str">
        <f t="shared" si="217"/>
        <v/>
      </c>
      <c r="CR1237" s="42" t="str">
        <f t="shared" si="218"/>
        <v/>
      </c>
      <c r="CS1237" t="str">
        <f t="shared" si="219"/>
        <v/>
      </c>
      <c r="CT1237" t="str">
        <f>IF(L1237="Y","tissue","")</f>
        <v/>
      </c>
      <c r="CU1237" t="str">
        <f>IF(L1237="Y","in collection","")</f>
        <v/>
      </c>
      <c r="CV1237" t="str">
        <f>IF(L1237="Y","dessicated","")</f>
        <v/>
      </c>
    </row>
    <row r="1238" spans="1:100" ht="16.5" x14ac:dyDescent="0.3">
      <c r="A1238" s="7"/>
      <c r="B1238" s="19"/>
      <c r="C1238" s="19"/>
      <c r="D1238" s="19"/>
      <c r="E1238" s="19"/>
      <c r="F1238" s="19"/>
      <c r="G1238" s="10"/>
      <c r="H1238" s="14"/>
      <c r="I1238" s="19"/>
      <c r="J1238" s="19"/>
      <c r="K1238" s="10"/>
      <c r="L1238" s="19"/>
      <c r="M1238" s="19"/>
      <c r="N1238" s="19"/>
      <c r="O1238" s="19"/>
      <c r="P1238" s="19"/>
      <c r="Q1238" s="24"/>
      <c r="R1238" s="14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29"/>
      <c r="AL1238" s="29"/>
      <c r="AM1238" s="7"/>
      <c r="AN1238" s="7"/>
      <c r="AO1238" s="7"/>
      <c r="AP1238" s="19"/>
      <c r="AQ1238" s="19"/>
      <c r="AR1238" s="19"/>
      <c r="AS1238" s="14"/>
      <c r="AT1238" s="19"/>
      <c r="AU1238" s="19"/>
      <c r="AV1238" s="19"/>
      <c r="AW1238" s="14"/>
      <c r="AX1238" s="19"/>
      <c r="AY1238" s="19"/>
      <c r="AZ1238" s="19"/>
      <c r="BA1238" s="19"/>
      <c r="BB1238" s="19"/>
      <c r="BC1238" s="19"/>
      <c r="BD1238" s="19"/>
      <c r="BE1238" s="19"/>
      <c r="BF1238" s="14"/>
      <c r="BG1238" s="35" t="str">
        <f>IF(BB1238&lt;&gt;"","&lt;a href='https://www.inaturalist.org/observations/"&amp;BB1238&amp;" 'target='_blank' style='color: blue'&gt;iNaturalist Record: "&amp;BB1238&amp;"&lt;/a&gt; ","")</f>
        <v/>
      </c>
      <c r="BH1238" s="36" t="str">
        <f>IF(AT1238&lt;&gt;"",AT1238&amp;". ","")</f>
        <v/>
      </c>
      <c r="BI1238" s="36" t="str">
        <f>IF(AV1238&lt;&gt;"","Land use/disturbance history: "&amp;AV1238&amp;". ","")</f>
        <v/>
      </c>
      <c r="BJ1238" s="36" t="str">
        <f>IF(AW1238&lt;&gt;"","Slope in degrees: "&amp;AW1238&amp;". ","")</f>
        <v/>
      </c>
      <c r="BK1238" s="36" t="str">
        <f>IF(AX1238&lt;&gt;"","Slope aspect: "&amp;AX1238&amp;". ","")</f>
        <v/>
      </c>
      <c r="BL1238" s="36" t="str">
        <f>IF(AY1238&lt;&gt;"","Soil description: "&amp;AY1238&amp;". ","")</f>
        <v/>
      </c>
      <c r="BM1238" s="36" t="str">
        <f>IF(BA1238&lt;&gt;"","Terrain: "&amp;BA1238&amp;". ","")</f>
        <v/>
      </c>
      <c r="BN1238" s="36" t="str">
        <f t="shared" si="209"/>
        <v/>
      </c>
      <c r="BO1238" t="str">
        <f t="shared" si="210"/>
        <v/>
      </c>
      <c r="BP1238" t="str">
        <f>IF(BD1238&lt;&gt;"","Permit: "&amp;BD1238,"")</f>
        <v/>
      </c>
      <c r="BQ1238" s="41" t="str">
        <f>IF(AA1238="Abundant","Estimated frequency within viewshed: Abundant (&gt;500).",IF(AA1238="Common","Estimated frequency within viewshed: Common (101-500).",IF(AA1238="Frequent","Estimated frequency within viewshed: Frequent (11-100).",IF(AA1238="Occasional","Estimated frequency within viewshed: Occasional (6-10).",IF(AA1238="Rare","Estimated frequency within viewshed: Rare (1-5).","")))))</f>
        <v/>
      </c>
      <c r="BR1238" s="41" t="str">
        <f>IF(B1238&lt;&gt;"",B1238&amp;". ","")</f>
        <v/>
      </c>
      <c r="BS1238" s="41" t="str">
        <f>IF(M1238="Same individual","Tissue sample collected.",IF(M1238="Same population","Tissue sample collected from another individual in the same population.",""))</f>
        <v/>
      </c>
      <c r="BT1238" s="41" t="str">
        <f>IF(R1238&lt;&gt;"","Seed sample collected from "&amp;R1238&amp;" plants within the same population.","")</f>
        <v/>
      </c>
      <c r="BU1238" s="41" t="str">
        <f>IF(AB1238&lt;&gt;"",AB1238&amp;". ","")</f>
        <v/>
      </c>
      <c r="BV1238" s="41" t="str">
        <f>IF(AE1238&lt;&gt;"","Landowner: "&amp;AE1238&amp;".","")</f>
        <v/>
      </c>
      <c r="BW1238" s="41" t="str">
        <f>IF(AF1238&lt;&gt;"","Element Occurrence ID: "&amp;AF1238&amp;".","")</f>
        <v/>
      </c>
      <c r="BX1238" s="41" t="str">
        <f t="shared" si="211"/>
        <v/>
      </c>
      <c r="BY1238" t="str">
        <f t="shared" si="212"/>
        <v/>
      </c>
      <c r="BZ1238" s="41" t="str">
        <f t="shared" si="213"/>
        <v/>
      </c>
      <c r="CA1238" t="str">
        <f t="shared" si="214"/>
        <v/>
      </c>
      <c r="CB1238" s="41" t="str">
        <f>IF(AU1238&lt;&gt;"","Area immediately surrounding specimen: "&amp;AU1238&amp;".","")</f>
        <v/>
      </c>
      <c r="CC1238" s="41" t="str">
        <f>IF(T1238&lt;&gt;"","Habit: "&amp;T1238&amp;".","")</f>
        <v/>
      </c>
      <c r="CD1238" s="41" t="str">
        <f>IF(U1238&lt;&gt;"","Life history habit: "&amp;U1238&amp;".","")</f>
        <v/>
      </c>
      <c r="CE1238" s="41" t="str">
        <f>IF(V1238&lt;&gt;"","Graminoid habit: "&amp;V1238&amp;".","")</f>
        <v/>
      </c>
      <c r="CF1238" s="41" t="str">
        <f>IF(W1238&lt;&gt;"","Flower color: "&amp;W1238&amp;".","")</f>
        <v/>
      </c>
      <c r="CG1238" s="41" t="str">
        <f>IF(X1238&lt;&gt;"","Height in centimeters: "&amp;X1238&amp;".","")</f>
        <v/>
      </c>
      <c r="CH1238" s="41" t="str">
        <f>IF(Y1238&lt;&gt;"",Y1238&amp;".","")</f>
        <v/>
      </c>
      <c r="CI1238" s="41" t="str">
        <f t="shared" si="215"/>
        <v/>
      </c>
      <c r="CJ1238" t="str">
        <f t="shared" si="216"/>
        <v/>
      </c>
      <c r="CK1238" s="41" t="str">
        <f>IF(T1238&lt;&gt;"","''habit'':"&amp;"''"&amp;T1238&amp;"'',","")</f>
        <v/>
      </c>
      <c r="CL1238" s="41" t="str">
        <f>IF(U1238&lt;&gt;"","''life cycle habit'':"&amp;"''"&amp;U1238&amp;"'',","")</f>
        <v/>
      </c>
      <c r="CM1238" s="41" t="str">
        <f>IF(V1238&lt;&gt;"","''graminoidHabit'':"&amp;"''"&amp;V1238&amp;"'',","")</f>
        <v/>
      </c>
      <c r="CN1238" s="41" t="str">
        <f>IF(W1238&lt;&gt;"","''flower color'':"&amp;"''"&amp;W1238&amp;"'',","")</f>
        <v/>
      </c>
      <c r="CO1238" s="41" t="str">
        <f>IF(X1238&lt;&gt;"","''heightInCentimeters'':"&amp;X1238&amp;",","")</f>
        <v/>
      </c>
      <c r="CP1238" s="41" t="str">
        <f>IF(Y1238&lt;&gt;"",Y1238,"")</f>
        <v/>
      </c>
      <c r="CQ1238" s="41" t="str">
        <f t="shared" si="217"/>
        <v/>
      </c>
      <c r="CR1238" s="42" t="str">
        <f t="shared" si="218"/>
        <v/>
      </c>
      <c r="CS1238" t="str">
        <f t="shared" si="219"/>
        <v/>
      </c>
      <c r="CT1238" t="str">
        <f>IF(L1238="Y","tissue","")</f>
        <v/>
      </c>
      <c r="CU1238" t="str">
        <f>IF(L1238="Y","in collection","")</f>
        <v/>
      </c>
      <c r="CV1238" t="str">
        <f>IF(L1238="Y","dessicated","")</f>
        <v/>
      </c>
    </row>
    <row r="1239" spans="1:100" ht="16.5" x14ac:dyDescent="0.3">
      <c r="A1239" s="7"/>
      <c r="B1239" s="19"/>
      <c r="C1239" s="19"/>
      <c r="D1239" s="19"/>
      <c r="E1239" s="19"/>
      <c r="F1239" s="19"/>
      <c r="G1239" s="10"/>
      <c r="H1239" s="14"/>
      <c r="I1239" s="19"/>
      <c r="J1239" s="19"/>
      <c r="K1239" s="10"/>
      <c r="L1239" s="19"/>
      <c r="M1239" s="19"/>
      <c r="N1239" s="19"/>
      <c r="O1239" s="19"/>
      <c r="P1239" s="19"/>
      <c r="Q1239" s="24"/>
      <c r="R1239" s="14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29"/>
      <c r="AL1239" s="29"/>
      <c r="AM1239" s="7"/>
      <c r="AN1239" s="7"/>
      <c r="AO1239" s="7"/>
      <c r="AP1239" s="19"/>
      <c r="AQ1239" s="19"/>
      <c r="AR1239" s="19"/>
      <c r="AS1239" s="14"/>
      <c r="AT1239" s="19"/>
      <c r="AU1239" s="19"/>
      <c r="AV1239" s="19"/>
      <c r="AW1239" s="14"/>
      <c r="AX1239" s="19"/>
      <c r="AY1239" s="19"/>
      <c r="AZ1239" s="19"/>
      <c r="BA1239" s="19"/>
      <c r="BB1239" s="19"/>
      <c r="BC1239" s="19"/>
      <c r="BD1239" s="19"/>
      <c r="BE1239" s="19"/>
      <c r="BF1239" s="14"/>
      <c r="BG1239" s="35" t="str">
        <f>IF(BB1239&lt;&gt;"","&lt;a href='https://www.inaturalist.org/observations/"&amp;BB1239&amp;" 'target='_blank' style='color: blue'&gt;iNaturalist Record: "&amp;BB1239&amp;"&lt;/a&gt; ","")</f>
        <v/>
      </c>
      <c r="BH1239" s="36" t="str">
        <f>IF(AT1239&lt;&gt;"",AT1239&amp;". ","")</f>
        <v/>
      </c>
      <c r="BI1239" s="36" t="str">
        <f>IF(AV1239&lt;&gt;"","Land use/disturbance history: "&amp;AV1239&amp;". ","")</f>
        <v/>
      </c>
      <c r="BJ1239" s="36" t="str">
        <f>IF(AW1239&lt;&gt;"","Slope in degrees: "&amp;AW1239&amp;". ","")</f>
        <v/>
      </c>
      <c r="BK1239" s="36" t="str">
        <f>IF(AX1239&lt;&gt;"","Slope aspect: "&amp;AX1239&amp;". ","")</f>
        <v/>
      </c>
      <c r="BL1239" s="36" t="str">
        <f>IF(AY1239&lt;&gt;"","Soil description: "&amp;AY1239&amp;". ","")</f>
        <v/>
      </c>
      <c r="BM1239" s="36" t="str">
        <f>IF(BA1239&lt;&gt;"","Terrain: "&amp;BA1239&amp;". ","")</f>
        <v/>
      </c>
      <c r="BN1239" s="36" t="str">
        <f t="shared" si="209"/>
        <v/>
      </c>
      <c r="BO1239" t="str">
        <f t="shared" si="210"/>
        <v/>
      </c>
      <c r="BP1239" t="str">
        <f>IF(BD1239&lt;&gt;"","Permit: "&amp;BD1239,"")</f>
        <v/>
      </c>
      <c r="BQ1239" s="41" t="str">
        <f>IF(AA1239="Abundant","Estimated frequency within viewshed: Abundant (&gt;500).",IF(AA1239="Common","Estimated frequency within viewshed: Common (101-500).",IF(AA1239="Frequent","Estimated frequency within viewshed: Frequent (11-100).",IF(AA1239="Occasional","Estimated frequency within viewshed: Occasional (6-10).",IF(AA1239="Rare","Estimated frequency within viewshed: Rare (1-5).","")))))</f>
        <v/>
      </c>
      <c r="BR1239" s="41" t="str">
        <f>IF(B1239&lt;&gt;"",B1239&amp;". ","")</f>
        <v/>
      </c>
      <c r="BS1239" s="41" t="str">
        <f>IF(M1239="Same individual","Tissue sample collected.",IF(M1239="Same population","Tissue sample collected from another individual in the same population.",""))</f>
        <v/>
      </c>
      <c r="BT1239" s="41" t="str">
        <f>IF(R1239&lt;&gt;"","Seed sample collected from "&amp;R1239&amp;" plants within the same population.","")</f>
        <v/>
      </c>
      <c r="BU1239" s="41" t="str">
        <f>IF(AB1239&lt;&gt;"",AB1239&amp;". ","")</f>
        <v/>
      </c>
      <c r="BV1239" s="41" t="str">
        <f>IF(AE1239&lt;&gt;"","Landowner: "&amp;AE1239&amp;".","")</f>
        <v/>
      </c>
      <c r="BW1239" s="41" t="str">
        <f>IF(AF1239&lt;&gt;"","Element Occurrence ID: "&amp;AF1239&amp;".","")</f>
        <v/>
      </c>
      <c r="BX1239" s="41" t="str">
        <f t="shared" si="211"/>
        <v/>
      </c>
      <c r="BY1239" t="str">
        <f t="shared" si="212"/>
        <v/>
      </c>
      <c r="BZ1239" s="41" t="str">
        <f t="shared" si="213"/>
        <v/>
      </c>
      <c r="CA1239" t="str">
        <f t="shared" si="214"/>
        <v/>
      </c>
      <c r="CB1239" s="41" t="str">
        <f>IF(AU1239&lt;&gt;"","Area immediately surrounding specimen: "&amp;AU1239&amp;".","")</f>
        <v/>
      </c>
      <c r="CC1239" s="41" t="str">
        <f>IF(T1239&lt;&gt;"","Habit: "&amp;T1239&amp;".","")</f>
        <v/>
      </c>
      <c r="CD1239" s="41" t="str">
        <f>IF(U1239&lt;&gt;"","Life history habit: "&amp;U1239&amp;".","")</f>
        <v/>
      </c>
      <c r="CE1239" s="41" t="str">
        <f>IF(V1239&lt;&gt;"","Graminoid habit: "&amp;V1239&amp;".","")</f>
        <v/>
      </c>
      <c r="CF1239" s="41" t="str">
        <f>IF(W1239&lt;&gt;"","Flower color: "&amp;W1239&amp;".","")</f>
        <v/>
      </c>
      <c r="CG1239" s="41" t="str">
        <f>IF(X1239&lt;&gt;"","Height in centimeters: "&amp;X1239&amp;".","")</f>
        <v/>
      </c>
      <c r="CH1239" s="41" t="str">
        <f>IF(Y1239&lt;&gt;"",Y1239&amp;".","")</f>
        <v/>
      </c>
      <c r="CI1239" s="41" t="str">
        <f t="shared" si="215"/>
        <v/>
      </c>
      <c r="CJ1239" t="str">
        <f t="shared" si="216"/>
        <v/>
      </c>
      <c r="CK1239" s="41" t="str">
        <f>IF(T1239&lt;&gt;"","''habit'':"&amp;"''"&amp;T1239&amp;"'',","")</f>
        <v/>
      </c>
      <c r="CL1239" s="41" t="str">
        <f>IF(U1239&lt;&gt;"","''life cycle habit'':"&amp;"''"&amp;U1239&amp;"'',","")</f>
        <v/>
      </c>
      <c r="CM1239" s="41" t="str">
        <f>IF(V1239&lt;&gt;"","''graminoidHabit'':"&amp;"''"&amp;V1239&amp;"'',","")</f>
        <v/>
      </c>
      <c r="CN1239" s="41" t="str">
        <f>IF(W1239&lt;&gt;"","''flower color'':"&amp;"''"&amp;W1239&amp;"'',","")</f>
        <v/>
      </c>
      <c r="CO1239" s="41" t="str">
        <f>IF(X1239&lt;&gt;"","''heightInCentimeters'':"&amp;X1239&amp;",","")</f>
        <v/>
      </c>
      <c r="CP1239" s="41" t="str">
        <f>IF(Y1239&lt;&gt;"",Y1239,"")</f>
        <v/>
      </c>
      <c r="CQ1239" s="41" t="str">
        <f t="shared" si="217"/>
        <v/>
      </c>
      <c r="CR1239" s="42" t="str">
        <f t="shared" si="218"/>
        <v/>
      </c>
      <c r="CS1239" t="str">
        <f t="shared" si="219"/>
        <v/>
      </c>
      <c r="CT1239" t="str">
        <f>IF(L1239="Y","tissue","")</f>
        <v/>
      </c>
      <c r="CU1239" t="str">
        <f>IF(L1239="Y","in collection","")</f>
        <v/>
      </c>
      <c r="CV1239" t="str">
        <f>IF(L1239="Y","dessicated","")</f>
        <v/>
      </c>
    </row>
    <row r="1240" spans="1:100" ht="16.5" x14ac:dyDescent="0.3">
      <c r="A1240" s="7"/>
      <c r="B1240" s="19"/>
      <c r="C1240" s="19"/>
      <c r="D1240" s="19"/>
      <c r="E1240" s="19"/>
      <c r="F1240" s="19"/>
      <c r="G1240" s="10"/>
      <c r="H1240" s="14"/>
      <c r="I1240" s="19"/>
      <c r="J1240" s="19"/>
      <c r="K1240" s="10"/>
      <c r="L1240" s="19"/>
      <c r="M1240" s="19"/>
      <c r="N1240" s="19"/>
      <c r="O1240" s="19"/>
      <c r="P1240" s="19"/>
      <c r="Q1240" s="24"/>
      <c r="R1240" s="14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29"/>
      <c r="AL1240" s="29"/>
      <c r="AM1240" s="7"/>
      <c r="AN1240" s="7"/>
      <c r="AO1240" s="7"/>
      <c r="AP1240" s="19"/>
      <c r="AQ1240" s="19"/>
      <c r="AR1240" s="19"/>
      <c r="AS1240" s="14"/>
      <c r="AT1240" s="19"/>
      <c r="AU1240" s="19"/>
      <c r="AV1240" s="19"/>
      <c r="AW1240" s="14"/>
      <c r="AX1240" s="19"/>
      <c r="AY1240" s="19"/>
      <c r="AZ1240" s="19"/>
      <c r="BA1240" s="19"/>
      <c r="BB1240" s="19"/>
      <c r="BC1240" s="19"/>
      <c r="BD1240" s="19"/>
      <c r="BE1240" s="19"/>
      <c r="BF1240" s="14"/>
      <c r="BG1240" s="35" t="str">
        <f>IF(BB1240&lt;&gt;"","&lt;a href='https://www.inaturalist.org/observations/"&amp;BB1240&amp;" 'target='_blank' style='color: blue'&gt;iNaturalist Record: "&amp;BB1240&amp;"&lt;/a&gt; ","")</f>
        <v/>
      </c>
      <c r="BH1240" s="36" t="str">
        <f>IF(AT1240&lt;&gt;"",AT1240&amp;". ","")</f>
        <v/>
      </c>
      <c r="BI1240" s="36" t="str">
        <f>IF(AV1240&lt;&gt;"","Land use/disturbance history: "&amp;AV1240&amp;". ","")</f>
        <v/>
      </c>
      <c r="BJ1240" s="36" t="str">
        <f>IF(AW1240&lt;&gt;"","Slope in degrees: "&amp;AW1240&amp;". ","")</f>
        <v/>
      </c>
      <c r="BK1240" s="36" t="str">
        <f>IF(AX1240&lt;&gt;"","Slope aspect: "&amp;AX1240&amp;". ","")</f>
        <v/>
      </c>
      <c r="BL1240" s="36" t="str">
        <f>IF(AY1240&lt;&gt;"","Soil description: "&amp;AY1240&amp;". ","")</f>
        <v/>
      </c>
      <c r="BM1240" s="36" t="str">
        <f>IF(BA1240&lt;&gt;"","Terrain: "&amp;BA1240&amp;". ","")</f>
        <v/>
      </c>
      <c r="BN1240" s="36" t="str">
        <f t="shared" si="209"/>
        <v/>
      </c>
      <c r="BO1240" t="str">
        <f t="shared" si="210"/>
        <v/>
      </c>
      <c r="BP1240" t="str">
        <f>IF(BD1240&lt;&gt;"","Permit: "&amp;BD1240,"")</f>
        <v/>
      </c>
      <c r="BQ1240" s="41" t="str">
        <f>IF(AA1240="Abundant","Estimated frequency within viewshed: Abundant (&gt;500).",IF(AA1240="Common","Estimated frequency within viewshed: Common (101-500).",IF(AA1240="Frequent","Estimated frequency within viewshed: Frequent (11-100).",IF(AA1240="Occasional","Estimated frequency within viewshed: Occasional (6-10).",IF(AA1240="Rare","Estimated frequency within viewshed: Rare (1-5).","")))))</f>
        <v/>
      </c>
      <c r="BR1240" s="41" t="str">
        <f>IF(B1240&lt;&gt;"",B1240&amp;". ","")</f>
        <v/>
      </c>
      <c r="BS1240" s="41" t="str">
        <f>IF(M1240="Same individual","Tissue sample collected.",IF(M1240="Same population","Tissue sample collected from another individual in the same population.",""))</f>
        <v/>
      </c>
      <c r="BT1240" s="41" t="str">
        <f>IF(R1240&lt;&gt;"","Seed sample collected from "&amp;R1240&amp;" plants within the same population.","")</f>
        <v/>
      </c>
      <c r="BU1240" s="41" t="str">
        <f>IF(AB1240&lt;&gt;"",AB1240&amp;". ","")</f>
        <v/>
      </c>
      <c r="BV1240" s="41" t="str">
        <f>IF(AE1240&lt;&gt;"","Landowner: "&amp;AE1240&amp;".","")</f>
        <v/>
      </c>
      <c r="BW1240" s="41" t="str">
        <f>IF(AF1240&lt;&gt;"","Element Occurrence ID: "&amp;AF1240&amp;".","")</f>
        <v/>
      </c>
      <c r="BX1240" s="41" t="str">
        <f t="shared" si="211"/>
        <v/>
      </c>
      <c r="BY1240" t="str">
        <f t="shared" si="212"/>
        <v/>
      </c>
      <c r="BZ1240" s="41" t="str">
        <f t="shared" si="213"/>
        <v/>
      </c>
      <c r="CA1240" t="str">
        <f t="shared" si="214"/>
        <v/>
      </c>
      <c r="CB1240" s="41" t="str">
        <f>IF(AU1240&lt;&gt;"","Area immediately surrounding specimen: "&amp;AU1240&amp;".","")</f>
        <v/>
      </c>
      <c r="CC1240" s="41" t="str">
        <f>IF(T1240&lt;&gt;"","Habit: "&amp;T1240&amp;".","")</f>
        <v/>
      </c>
      <c r="CD1240" s="41" t="str">
        <f>IF(U1240&lt;&gt;"","Life history habit: "&amp;U1240&amp;".","")</f>
        <v/>
      </c>
      <c r="CE1240" s="41" t="str">
        <f>IF(V1240&lt;&gt;"","Graminoid habit: "&amp;V1240&amp;".","")</f>
        <v/>
      </c>
      <c r="CF1240" s="41" t="str">
        <f>IF(W1240&lt;&gt;"","Flower color: "&amp;W1240&amp;".","")</f>
        <v/>
      </c>
      <c r="CG1240" s="41" t="str">
        <f>IF(X1240&lt;&gt;"","Height in centimeters: "&amp;X1240&amp;".","")</f>
        <v/>
      </c>
      <c r="CH1240" s="41" t="str">
        <f>IF(Y1240&lt;&gt;"",Y1240&amp;".","")</f>
        <v/>
      </c>
      <c r="CI1240" s="41" t="str">
        <f t="shared" si="215"/>
        <v/>
      </c>
      <c r="CJ1240" t="str">
        <f t="shared" si="216"/>
        <v/>
      </c>
      <c r="CK1240" s="41" t="str">
        <f>IF(T1240&lt;&gt;"","''habit'':"&amp;"''"&amp;T1240&amp;"'',","")</f>
        <v/>
      </c>
      <c r="CL1240" s="41" t="str">
        <f>IF(U1240&lt;&gt;"","''life cycle habit'':"&amp;"''"&amp;U1240&amp;"'',","")</f>
        <v/>
      </c>
      <c r="CM1240" s="41" t="str">
        <f>IF(V1240&lt;&gt;"","''graminoidHabit'':"&amp;"''"&amp;V1240&amp;"'',","")</f>
        <v/>
      </c>
      <c r="CN1240" s="41" t="str">
        <f>IF(W1240&lt;&gt;"","''flower color'':"&amp;"''"&amp;W1240&amp;"'',","")</f>
        <v/>
      </c>
      <c r="CO1240" s="41" t="str">
        <f>IF(X1240&lt;&gt;"","''heightInCentimeters'':"&amp;X1240&amp;",","")</f>
        <v/>
      </c>
      <c r="CP1240" s="41" t="str">
        <f>IF(Y1240&lt;&gt;"",Y1240,"")</f>
        <v/>
      </c>
      <c r="CQ1240" s="41" t="str">
        <f t="shared" si="217"/>
        <v/>
      </c>
      <c r="CR1240" s="42" t="str">
        <f t="shared" si="218"/>
        <v/>
      </c>
      <c r="CS1240" t="str">
        <f t="shared" si="219"/>
        <v/>
      </c>
      <c r="CT1240" t="str">
        <f>IF(L1240="Y","tissue","")</f>
        <v/>
      </c>
      <c r="CU1240" t="str">
        <f>IF(L1240="Y","in collection","")</f>
        <v/>
      </c>
      <c r="CV1240" t="str">
        <f>IF(L1240="Y","dessicated","")</f>
        <v/>
      </c>
    </row>
    <row r="1241" spans="1:100" ht="16.5" x14ac:dyDescent="0.3">
      <c r="A1241" s="7"/>
      <c r="B1241" s="19"/>
      <c r="C1241" s="19"/>
      <c r="D1241" s="19"/>
      <c r="E1241" s="19"/>
      <c r="F1241" s="19"/>
      <c r="G1241" s="10"/>
      <c r="H1241" s="14"/>
      <c r="I1241" s="19"/>
      <c r="J1241" s="19"/>
      <c r="K1241" s="10"/>
      <c r="L1241" s="19"/>
      <c r="M1241" s="19"/>
      <c r="N1241" s="19"/>
      <c r="O1241" s="19"/>
      <c r="P1241" s="19"/>
      <c r="Q1241" s="24"/>
      <c r="R1241" s="14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  <c r="AK1241" s="29"/>
      <c r="AL1241" s="29"/>
      <c r="AM1241" s="7"/>
      <c r="AN1241" s="7"/>
      <c r="AO1241" s="7"/>
      <c r="AP1241" s="19"/>
      <c r="AQ1241" s="19"/>
      <c r="AR1241" s="19"/>
      <c r="AS1241" s="14"/>
      <c r="AT1241" s="19"/>
      <c r="AU1241" s="19"/>
      <c r="AV1241" s="19"/>
      <c r="AW1241" s="14"/>
      <c r="AX1241" s="19"/>
      <c r="AY1241" s="19"/>
      <c r="AZ1241" s="19"/>
      <c r="BA1241" s="19"/>
      <c r="BB1241" s="19"/>
      <c r="BC1241" s="19"/>
      <c r="BD1241" s="19"/>
      <c r="BE1241" s="19"/>
      <c r="BF1241" s="14"/>
      <c r="BG1241" s="35" t="str">
        <f>IF(BB1241&lt;&gt;"","&lt;a href='https://www.inaturalist.org/observations/"&amp;BB1241&amp;" 'target='_blank' style='color: blue'&gt;iNaturalist Record: "&amp;BB1241&amp;"&lt;/a&gt; ","")</f>
        <v/>
      </c>
      <c r="BH1241" s="36" t="str">
        <f>IF(AT1241&lt;&gt;"",AT1241&amp;". ","")</f>
        <v/>
      </c>
      <c r="BI1241" s="36" t="str">
        <f>IF(AV1241&lt;&gt;"","Land use/disturbance history: "&amp;AV1241&amp;". ","")</f>
        <v/>
      </c>
      <c r="BJ1241" s="36" t="str">
        <f>IF(AW1241&lt;&gt;"","Slope in degrees: "&amp;AW1241&amp;". ","")</f>
        <v/>
      </c>
      <c r="BK1241" s="36" t="str">
        <f>IF(AX1241&lt;&gt;"","Slope aspect: "&amp;AX1241&amp;". ","")</f>
        <v/>
      </c>
      <c r="BL1241" s="36" t="str">
        <f>IF(AY1241&lt;&gt;"","Soil description: "&amp;AY1241&amp;". ","")</f>
        <v/>
      </c>
      <c r="BM1241" s="36" t="str">
        <f>IF(BA1241&lt;&gt;"","Terrain: "&amp;BA1241&amp;". ","")</f>
        <v/>
      </c>
      <c r="BN1241" s="36" t="str">
        <f t="shared" si="209"/>
        <v/>
      </c>
      <c r="BO1241" t="str">
        <f t="shared" si="210"/>
        <v/>
      </c>
      <c r="BP1241" t="str">
        <f>IF(BD1241&lt;&gt;"","Permit: "&amp;BD1241,"")</f>
        <v/>
      </c>
      <c r="BQ1241" s="41" t="str">
        <f>IF(AA1241="Abundant","Estimated frequency within viewshed: Abundant (&gt;500).",IF(AA1241="Common","Estimated frequency within viewshed: Common (101-500).",IF(AA1241="Frequent","Estimated frequency within viewshed: Frequent (11-100).",IF(AA1241="Occasional","Estimated frequency within viewshed: Occasional (6-10).",IF(AA1241="Rare","Estimated frequency within viewshed: Rare (1-5).","")))))</f>
        <v/>
      </c>
      <c r="BR1241" s="41" t="str">
        <f>IF(B1241&lt;&gt;"",B1241&amp;". ","")</f>
        <v/>
      </c>
      <c r="BS1241" s="41" t="str">
        <f>IF(M1241="Same individual","Tissue sample collected.",IF(M1241="Same population","Tissue sample collected from another individual in the same population.",""))</f>
        <v/>
      </c>
      <c r="BT1241" s="41" t="str">
        <f>IF(R1241&lt;&gt;"","Seed sample collected from "&amp;R1241&amp;" plants within the same population.","")</f>
        <v/>
      </c>
      <c r="BU1241" s="41" t="str">
        <f>IF(AB1241&lt;&gt;"",AB1241&amp;". ","")</f>
        <v/>
      </c>
      <c r="BV1241" s="41" t="str">
        <f>IF(AE1241&lt;&gt;"","Landowner: "&amp;AE1241&amp;".","")</f>
        <v/>
      </c>
      <c r="BW1241" s="41" t="str">
        <f>IF(AF1241&lt;&gt;"","Element Occurrence ID: "&amp;AF1241&amp;".","")</f>
        <v/>
      </c>
      <c r="BX1241" s="41" t="str">
        <f t="shared" si="211"/>
        <v/>
      </c>
      <c r="BY1241" t="str">
        <f t="shared" si="212"/>
        <v/>
      </c>
      <c r="BZ1241" s="41" t="str">
        <f t="shared" si="213"/>
        <v/>
      </c>
      <c r="CA1241" t="str">
        <f t="shared" si="214"/>
        <v/>
      </c>
      <c r="CB1241" s="41" t="str">
        <f>IF(AU1241&lt;&gt;"","Area immediately surrounding specimen: "&amp;AU1241&amp;".","")</f>
        <v/>
      </c>
      <c r="CC1241" s="41" t="str">
        <f>IF(T1241&lt;&gt;"","Habit: "&amp;T1241&amp;".","")</f>
        <v/>
      </c>
      <c r="CD1241" s="41" t="str">
        <f>IF(U1241&lt;&gt;"","Life history habit: "&amp;U1241&amp;".","")</f>
        <v/>
      </c>
      <c r="CE1241" s="41" t="str">
        <f>IF(V1241&lt;&gt;"","Graminoid habit: "&amp;V1241&amp;".","")</f>
        <v/>
      </c>
      <c r="CF1241" s="41" t="str">
        <f>IF(W1241&lt;&gt;"","Flower color: "&amp;W1241&amp;".","")</f>
        <v/>
      </c>
      <c r="CG1241" s="41" t="str">
        <f>IF(X1241&lt;&gt;"","Height in centimeters: "&amp;X1241&amp;".","")</f>
        <v/>
      </c>
      <c r="CH1241" s="41" t="str">
        <f>IF(Y1241&lt;&gt;"",Y1241&amp;".","")</f>
        <v/>
      </c>
      <c r="CI1241" s="41" t="str">
        <f t="shared" si="215"/>
        <v/>
      </c>
      <c r="CJ1241" t="str">
        <f t="shared" si="216"/>
        <v/>
      </c>
      <c r="CK1241" s="41" t="str">
        <f>IF(T1241&lt;&gt;"","''habit'':"&amp;"''"&amp;T1241&amp;"'',","")</f>
        <v/>
      </c>
      <c r="CL1241" s="41" t="str">
        <f>IF(U1241&lt;&gt;"","''life cycle habit'':"&amp;"''"&amp;U1241&amp;"'',","")</f>
        <v/>
      </c>
      <c r="CM1241" s="41" t="str">
        <f>IF(V1241&lt;&gt;"","''graminoidHabit'':"&amp;"''"&amp;V1241&amp;"'',","")</f>
        <v/>
      </c>
      <c r="CN1241" s="41" t="str">
        <f>IF(W1241&lt;&gt;"","''flower color'':"&amp;"''"&amp;W1241&amp;"'',","")</f>
        <v/>
      </c>
      <c r="CO1241" s="41" t="str">
        <f>IF(X1241&lt;&gt;"","''heightInCentimeters'':"&amp;X1241&amp;",","")</f>
        <v/>
      </c>
      <c r="CP1241" s="41" t="str">
        <f>IF(Y1241&lt;&gt;"",Y1241,"")</f>
        <v/>
      </c>
      <c r="CQ1241" s="41" t="str">
        <f t="shared" si="217"/>
        <v/>
      </c>
      <c r="CR1241" s="42" t="str">
        <f t="shared" si="218"/>
        <v/>
      </c>
      <c r="CS1241" t="str">
        <f t="shared" si="219"/>
        <v/>
      </c>
      <c r="CT1241" t="str">
        <f>IF(L1241="Y","tissue","")</f>
        <v/>
      </c>
      <c r="CU1241" t="str">
        <f>IF(L1241="Y","in collection","")</f>
        <v/>
      </c>
      <c r="CV1241" t="str">
        <f>IF(L1241="Y","dessicated","")</f>
        <v/>
      </c>
    </row>
    <row r="1242" spans="1:100" ht="16.5" x14ac:dyDescent="0.3">
      <c r="A1242" s="7"/>
      <c r="B1242" s="19"/>
      <c r="C1242" s="19"/>
      <c r="D1242" s="19"/>
      <c r="E1242" s="19"/>
      <c r="F1242" s="19"/>
      <c r="G1242" s="10"/>
      <c r="H1242" s="14"/>
      <c r="I1242" s="19"/>
      <c r="J1242" s="19"/>
      <c r="K1242" s="10"/>
      <c r="L1242" s="19"/>
      <c r="M1242" s="19"/>
      <c r="N1242" s="19"/>
      <c r="O1242" s="19"/>
      <c r="P1242" s="19"/>
      <c r="Q1242" s="24"/>
      <c r="R1242" s="14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  <c r="AK1242" s="29"/>
      <c r="AL1242" s="29"/>
      <c r="AM1242" s="7"/>
      <c r="AN1242" s="7"/>
      <c r="AO1242" s="7"/>
      <c r="AP1242" s="19"/>
      <c r="AQ1242" s="19"/>
      <c r="AR1242" s="19"/>
      <c r="AS1242" s="14"/>
      <c r="AT1242" s="19"/>
      <c r="AU1242" s="19"/>
      <c r="AV1242" s="19"/>
      <c r="AW1242" s="14"/>
      <c r="AX1242" s="19"/>
      <c r="AY1242" s="19"/>
      <c r="AZ1242" s="19"/>
      <c r="BA1242" s="19"/>
      <c r="BB1242" s="19"/>
      <c r="BC1242" s="19"/>
      <c r="BD1242" s="19"/>
      <c r="BE1242" s="19"/>
      <c r="BF1242" s="14"/>
      <c r="BG1242" s="35" t="str">
        <f>IF(BB1242&lt;&gt;"","&lt;a href='https://www.inaturalist.org/observations/"&amp;BB1242&amp;" 'target='_blank' style='color: blue'&gt;iNaturalist Record: "&amp;BB1242&amp;"&lt;/a&gt; ","")</f>
        <v/>
      </c>
      <c r="BH1242" s="36" t="str">
        <f>IF(AT1242&lt;&gt;"",AT1242&amp;". ","")</f>
        <v/>
      </c>
      <c r="BI1242" s="36" t="str">
        <f>IF(AV1242&lt;&gt;"","Land use/disturbance history: "&amp;AV1242&amp;". ","")</f>
        <v/>
      </c>
      <c r="BJ1242" s="36" t="str">
        <f>IF(AW1242&lt;&gt;"","Slope in degrees: "&amp;AW1242&amp;". ","")</f>
        <v/>
      </c>
      <c r="BK1242" s="36" t="str">
        <f>IF(AX1242&lt;&gt;"","Slope aspect: "&amp;AX1242&amp;". ","")</f>
        <v/>
      </c>
      <c r="BL1242" s="36" t="str">
        <f>IF(AY1242&lt;&gt;"","Soil description: "&amp;AY1242&amp;". ","")</f>
        <v/>
      </c>
      <c r="BM1242" s="36" t="str">
        <f>IF(BA1242&lt;&gt;"","Terrain: "&amp;BA1242&amp;". ","")</f>
        <v/>
      </c>
      <c r="BN1242" s="36" t="str">
        <f t="shared" si="209"/>
        <v/>
      </c>
      <c r="BO1242" t="str">
        <f t="shared" si="210"/>
        <v/>
      </c>
      <c r="BP1242" t="str">
        <f>IF(BD1242&lt;&gt;"","Permit: "&amp;BD1242,"")</f>
        <v/>
      </c>
      <c r="BQ1242" s="41" t="str">
        <f>IF(AA1242="Abundant","Estimated frequency within viewshed: Abundant (&gt;500).",IF(AA1242="Common","Estimated frequency within viewshed: Common (101-500).",IF(AA1242="Frequent","Estimated frequency within viewshed: Frequent (11-100).",IF(AA1242="Occasional","Estimated frequency within viewshed: Occasional (6-10).",IF(AA1242="Rare","Estimated frequency within viewshed: Rare (1-5).","")))))</f>
        <v/>
      </c>
      <c r="BR1242" s="41" t="str">
        <f>IF(B1242&lt;&gt;"",B1242&amp;". ","")</f>
        <v/>
      </c>
      <c r="BS1242" s="41" t="str">
        <f>IF(M1242="Same individual","Tissue sample collected.",IF(M1242="Same population","Tissue sample collected from another individual in the same population.",""))</f>
        <v/>
      </c>
      <c r="BT1242" s="41" t="str">
        <f>IF(R1242&lt;&gt;"","Seed sample collected from "&amp;R1242&amp;" plants within the same population.","")</f>
        <v/>
      </c>
      <c r="BU1242" s="41" t="str">
        <f>IF(AB1242&lt;&gt;"",AB1242&amp;". ","")</f>
        <v/>
      </c>
      <c r="BV1242" s="41" t="str">
        <f>IF(AE1242&lt;&gt;"","Landowner: "&amp;AE1242&amp;".","")</f>
        <v/>
      </c>
      <c r="BW1242" s="41" t="str">
        <f>IF(AF1242&lt;&gt;"","Element Occurrence ID: "&amp;AF1242&amp;".","")</f>
        <v/>
      </c>
      <c r="BX1242" s="41" t="str">
        <f t="shared" si="211"/>
        <v/>
      </c>
      <c r="BY1242" t="str">
        <f t="shared" si="212"/>
        <v/>
      </c>
      <c r="BZ1242" s="41" t="str">
        <f t="shared" si="213"/>
        <v/>
      </c>
      <c r="CA1242" t="str">
        <f t="shared" si="214"/>
        <v/>
      </c>
      <c r="CB1242" s="41" t="str">
        <f>IF(AU1242&lt;&gt;"","Area immediately surrounding specimen: "&amp;AU1242&amp;".","")</f>
        <v/>
      </c>
      <c r="CC1242" s="41" t="str">
        <f>IF(T1242&lt;&gt;"","Habit: "&amp;T1242&amp;".","")</f>
        <v/>
      </c>
      <c r="CD1242" s="41" t="str">
        <f>IF(U1242&lt;&gt;"","Life history habit: "&amp;U1242&amp;".","")</f>
        <v/>
      </c>
      <c r="CE1242" s="41" t="str">
        <f>IF(V1242&lt;&gt;"","Graminoid habit: "&amp;V1242&amp;".","")</f>
        <v/>
      </c>
      <c r="CF1242" s="41" t="str">
        <f>IF(W1242&lt;&gt;"","Flower color: "&amp;W1242&amp;".","")</f>
        <v/>
      </c>
      <c r="CG1242" s="41" t="str">
        <f>IF(X1242&lt;&gt;"","Height in centimeters: "&amp;X1242&amp;".","")</f>
        <v/>
      </c>
      <c r="CH1242" s="41" t="str">
        <f>IF(Y1242&lt;&gt;"",Y1242&amp;".","")</f>
        <v/>
      </c>
      <c r="CI1242" s="41" t="str">
        <f t="shared" si="215"/>
        <v/>
      </c>
      <c r="CJ1242" t="str">
        <f t="shared" si="216"/>
        <v/>
      </c>
      <c r="CK1242" s="41" t="str">
        <f>IF(T1242&lt;&gt;"","''habit'':"&amp;"''"&amp;T1242&amp;"'',","")</f>
        <v/>
      </c>
      <c r="CL1242" s="41" t="str">
        <f>IF(U1242&lt;&gt;"","''life cycle habit'':"&amp;"''"&amp;U1242&amp;"'',","")</f>
        <v/>
      </c>
      <c r="CM1242" s="41" t="str">
        <f>IF(V1242&lt;&gt;"","''graminoidHabit'':"&amp;"''"&amp;V1242&amp;"'',","")</f>
        <v/>
      </c>
      <c r="CN1242" s="41" t="str">
        <f>IF(W1242&lt;&gt;"","''flower color'':"&amp;"''"&amp;W1242&amp;"'',","")</f>
        <v/>
      </c>
      <c r="CO1242" s="41" t="str">
        <f>IF(X1242&lt;&gt;"","''heightInCentimeters'':"&amp;X1242&amp;",","")</f>
        <v/>
      </c>
      <c r="CP1242" s="41" t="str">
        <f>IF(Y1242&lt;&gt;"",Y1242,"")</f>
        <v/>
      </c>
      <c r="CQ1242" s="41" t="str">
        <f t="shared" si="217"/>
        <v/>
      </c>
      <c r="CR1242" s="42" t="str">
        <f t="shared" si="218"/>
        <v/>
      </c>
      <c r="CS1242" t="str">
        <f t="shared" si="219"/>
        <v/>
      </c>
      <c r="CT1242" t="str">
        <f>IF(L1242="Y","tissue","")</f>
        <v/>
      </c>
      <c r="CU1242" t="str">
        <f>IF(L1242="Y","in collection","")</f>
        <v/>
      </c>
      <c r="CV1242" t="str">
        <f>IF(L1242="Y","dessicated","")</f>
        <v/>
      </c>
    </row>
    <row r="1243" spans="1:100" ht="16.5" x14ac:dyDescent="0.3">
      <c r="A1243" s="7"/>
      <c r="B1243" s="19"/>
      <c r="C1243" s="19"/>
      <c r="D1243" s="19"/>
      <c r="E1243" s="19"/>
      <c r="F1243" s="19"/>
      <c r="G1243" s="10"/>
      <c r="H1243" s="14"/>
      <c r="I1243" s="19"/>
      <c r="J1243" s="19"/>
      <c r="K1243" s="10"/>
      <c r="L1243" s="19"/>
      <c r="M1243" s="19"/>
      <c r="N1243" s="19"/>
      <c r="O1243" s="19"/>
      <c r="P1243" s="19"/>
      <c r="Q1243" s="24"/>
      <c r="R1243" s="14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  <c r="AK1243" s="29"/>
      <c r="AL1243" s="29"/>
      <c r="AM1243" s="7"/>
      <c r="AN1243" s="7"/>
      <c r="AO1243" s="7"/>
      <c r="AP1243" s="19"/>
      <c r="AQ1243" s="19"/>
      <c r="AR1243" s="19"/>
      <c r="AS1243" s="14"/>
      <c r="AT1243" s="19"/>
      <c r="AU1243" s="19"/>
      <c r="AV1243" s="19"/>
      <c r="AW1243" s="14"/>
      <c r="AX1243" s="19"/>
      <c r="AY1243" s="19"/>
      <c r="AZ1243" s="19"/>
      <c r="BA1243" s="19"/>
      <c r="BB1243" s="19"/>
      <c r="BC1243" s="19"/>
      <c r="BD1243" s="19"/>
      <c r="BE1243" s="19"/>
      <c r="BF1243" s="14"/>
      <c r="BG1243" s="35" t="str">
        <f>IF(BB1243&lt;&gt;"","&lt;a href='https://www.inaturalist.org/observations/"&amp;BB1243&amp;" 'target='_blank' style='color: blue'&gt;iNaturalist Record: "&amp;BB1243&amp;"&lt;/a&gt; ","")</f>
        <v/>
      </c>
      <c r="BH1243" s="36" t="str">
        <f>IF(AT1243&lt;&gt;"",AT1243&amp;". ","")</f>
        <v/>
      </c>
      <c r="BI1243" s="36" t="str">
        <f>IF(AV1243&lt;&gt;"","Land use/disturbance history: "&amp;AV1243&amp;". ","")</f>
        <v/>
      </c>
      <c r="BJ1243" s="36" t="str">
        <f>IF(AW1243&lt;&gt;"","Slope in degrees: "&amp;AW1243&amp;". ","")</f>
        <v/>
      </c>
      <c r="BK1243" s="36" t="str">
        <f>IF(AX1243&lt;&gt;"","Slope aspect: "&amp;AX1243&amp;". ","")</f>
        <v/>
      </c>
      <c r="BL1243" s="36" t="str">
        <f>IF(AY1243&lt;&gt;"","Soil description: "&amp;AY1243&amp;". ","")</f>
        <v/>
      </c>
      <c r="BM1243" s="36" t="str">
        <f>IF(BA1243&lt;&gt;"","Terrain: "&amp;BA1243&amp;". ","")</f>
        <v/>
      </c>
      <c r="BN1243" s="36" t="str">
        <f t="shared" si="209"/>
        <v/>
      </c>
      <c r="BO1243" t="str">
        <f t="shared" si="210"/>
        <v/>
      </c>
      <c r="BP1243" t="str">
        <f>IF(BD1243&lt;&gt;"","Permit: "&amp;BD1243,"")</f>
        <v/>
      </c>
      <c r="BQ1243" s="41" t="str">
        <f>IF(AA1243="Abundant","Estimated frequency within viewshed: Abundant (&gt;500).",IF(AA1243="Common","Estimated frequency within viewshed: Common (101-500).",IF(AA1243="Frequent","Estimated frequency within viewshed: Frequent (11-100).",IF(AA1243="Occasional","Estimated frequency within viewshed: Occasional (6-10).",IF(AA1243="Rare","Estimated frequency within viewshed: Rare (1-5).","")))))</f>
        <v/>
      </c>
      <c r="BR1243" s="41" t="str">
        <f>IF(B1243&lt;&gt;"",B1243&amp;". ","")</f>
        <v/>
      </c>
      <c r="BS1243" s="41" t="str">
        <f>IF(M1243="Same individual","Tissue sample collected.",IF(M1243="Same population","Tissue sample collected from another individual in the same population.",""))</f>
        <v/>
      </c>
      <c r="BT1243" s="41" t="str">
        <f>IF(R1243&lt;&gt;"","Seed sample collected from "&amp;R1243&amp;" plants within the same population.","")</f>
        <v/>
      </c>
      <c r="BU1243" s="41" t="str">
        <f>IF(AB1243&lt;&gt;"",AB1243&amp;". ","")</f>
        <v/>
      </c>
      <c r="BV1243" s="41" t="str">
        <f>IF(AE1243&lt;&gt;"","Landowner: "&amp;AE1243&amp;".","")</f>
        <v/>
      </c>
      <c r="BW1243" s="41" t="str">
        <f>IF(AF1243&lt;&gt;"","Element Occurrence ID: "&amp;AF1243&amp;".","")</f>
        <v/>
      </c>
      <c r="BX1243" s="41" t="str">
        <f t="shared" si="211"/>
        <v/>
      </c>
      <c r="BY1243" t="str">
        <f t="shared" si="212"/>
        <v/>
      </c>
      <c r="BZ1243" s="41" t="str">
        <f t="shared" si="213"/>
        <v/>
      </c>
      <c r="CA1243" t="str">
        <f t="shared" si="214"/>
        <v/>
      </c>
      <c r="CB1243" s="41" t="str">
        <f>IF(AU1243&lt;&gt;"","Area immediately surrounding specimen: "&amp;AU1243&amp;".","")</f>
        <v/>
      </c>
      <c r="CC1243" s="41" t="str">
        <f>IF(T1243&lt;&gt;"","Habit: "&amp;T1243&amp;".","")</f>
        <v/>
      </c>
      <c r="CD1243" s="41" t="str">
        <f>IF(U1243&lt;&gt;"","Life history habit: "&amp;U1243&amp;".","")</f>
        <v/>
      </c>
      <c r="CE1243" s="41" t="str">
        <f>IF(V1243&lt;&gt;"","Graminoid habit: "&amp;V1243&amp;".","")</f>
        <v/>
      </c>
      <c r="CF1243" s="41" t="str">
        <f>IF(W1243&lt;&gt;"","Flower color: "&amp;W1243&amp;".","")</f>
        <v/>
      </c>
      <c r="CG1243" s="41" t="str">
        <f>IF(X1243&lt;&gt;"","Height in centimeters: "&amp;X1243&amp;".","")</f>
        <v/>
      </c>
      <c r="CH1243" s="41" t="str">
        <f>IF(Y1243&lt;&gt;"",Y1243&amp;".","")</f>
        <v/>
      </c>
      <c r="CI1243" s="41" t="str">
        <f t="shared" si="215"/>
        <v/>
      </c>
      <c r="CJ1243" t="str">
        <f t="shared" si="216"/>
        <v/>
      </c>
      <c r="CK1243" s="41" t="str">
        <f>IF(T1243&lt;&gt;"","''habit'':"&amp;"''"&amp;T1243&amp;"'',","")</f>
        <v/>
      </c>
      <c r="CL1243" s="41" t="str">
        <f>IF(U1243&lt;&gt;"","''life cycle habit'':"&amp;"''"&amp;U1243&amp;"'',","")</f>
        <v/>
      </c>
      <c r="CM1243" s="41" t="str">
        <f>IF(V1243&lt;&gt;"","''graminoidHabit'':"&amp;"''"&amp;V1243&amp;"'',","")</f>
        <v/>
      </c>
      <c r="CN1243" s="41" t="str">
        <f>IF(W1243&lt;&gt;"","''flower color'':"&amp;"''"&amp;W1243&amp;"'',","")</f>
        <v/>
      </c>
      <c r="CO1243" s="41" t="str">
        <f>IF(X1243&lt;&gt;"","''heightInCentimeters'':"&amp;X1243&amp;",","")</f>
        <v/>
      </c>
      <c r="CP1243" s="41" t="str">
        <f>IF(Y1243&lt;&gt;"",Y1243,"")</f>
        <v/>
      </c>
      <c r="CQ1243" s="41" t="str">
        <f t="shared" si="217"/>
        <v/>
      </c>
      <c r="CR1243" s="42" t="str">
        <f t="shared" si="218"/>
        <v/>
      </c>
      <c r="CS1243" t="str">
        <f t="shared" si="219"/>
        <v/>
      </c>
      <c r="CT1243" t="str">
        <f>IF(L1243="Y","tissue","")</f>
        <v/>
      </c>
      <c r="CU1243" t="str">
        <f>IF(L1243="Y","in collection","")</f>
        <v/>
      </c>
      <c r="CV1243" t="str">
        <f>IF(L1243="Y","dessicated","")</f>
        <v/>
      </c>
    </row>
    <row r="1244" spans="1:100" ht="16.5" x14ac:dyDescent="0.3">
      <c r="A1244" s="7"/>
      <c r="B1244" s="19"/>
      <c r="C1244" s="19"/>
      <c r="D1244" s="19"/>
      <c r="E1244" s="19"/>
      <c r="F1244" s="19"/>
      <c r="G1244" s="10"/>
      <c r="H1244" s="14"/>
      <c r="I1244" s="19"/>
      <c r="J1244" s="19"/>
      <c r="K1244" s="10"/>
      <c r="L1244" s="19"/>
      <c r="M1244" s="19"/>
      <c r="N1244" s="19"/>
      <c r="O1244" s="19"/>
      <c r="P1244" s="19"/>
      <c r="Q1244" s="24"/>
      <c r="R1244" s="14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  <c r="AK1244" s="29"/>
      <c r="AL1244" s="29"/>
      <c r="AM1244" s="7"/>
      <c r="AN1244" s="7"/>
      <c r="AO1244" s="7"/>
      <c r="AP1244" s="19"/>
      <c r="AQ1244" s="19"/>
      <c r="AR1244" s="19"/>
      <c r="AS1244" s="14"/>
      <c r="AT1244" s="19"/>
      <c r="AU1244" s="19"/>
      <c r="AV1244" s="19"/>
      <c r="AW1244" s="14"/>
      <c r="AX1244" s="19"/>
      <c r="AY1244" s="19"/>
      <c r="AZ1244" s="19"/>
      <c r="BA1244" s="19"/>
      <c r="BB1244" s="19"/>
      <c r="BC1244" s="19"/>
      <c r="BD1244" s="19"/>
      <c r="BE1244" s="19"/>
      <c r="BF1244" s="14"/>
      <c r="BG1244" s="35" t="str">
        <f>IF(BB1244&lt;&gt;"","&lt;a href='https://www.inaturalist.org/observations/"&amp;BB1244&amp;" 'target='_blank' style='color: blue'&gt;iNaturalist Record: "&amp;BB1244&amp;"&lt;/a&gt; ","")</f>
        <v/>
      </c>
      <c r="BH1244" s="36" t="str">
        <f>IF(AT1244&lt;&gt;"",AT1244&amp;". ","")</f>
        <v/>
      </c>
      <c r="BI1244" s="36" t="str">
        <f>IF(AV1244&lt;&gt;"","Land use/disturbance history: "&amp;AV1244&amp;". ","")</f>
        <v/>
      </c>
      <c r="BJ1244" s="36" t="str">
        <f>IF(AW1244&lt;&gt;"","Slope in degrees: "&amp;AW1244&amp;". ","")</f>
        <v/>
      </c>
      <c r="BK1244" s="36" t="str">
        <f>IF(AX1244&lt;&gt;"","Slope aspect: "&amp;AX1244&amp;". ","")</f>
        <v/>
      </c>
      <c r="BL1244" s="36" t="str">
        <f>IF(AY1244&lt;&gt;"","Soil description: "&amp;AY1244&amp;". ","")</f>
        <v/>
      </c>
      <c r="BM1244" s="36" t="str">
        <f>IF(BA1244&lt;&gt;"","Terrain: "&amp;BA1244&amp;". ","")</f>
        <v/>
      </c>
      <c r="BN1244" s="36" t="str">
        <f t="shared" si="209"/>
        <v/>
      </c>
      <c r="BO1244" t="str">
        <f t="shared" si="210"/>
        <v/>
      </c>
      <c r="BP1244" t="str">
        <f>IF(BD1244&lt;&gt;"","Permit: "&amp;BD1244,"")</f>
        <v/>
      </c>
      <c r="BQ1244" s="41" t="str">
        <f>IF(AA1244="Abundant","Estimated frequency within viewshed: Abundant (&gt;500).",IF(AA1244="Common","Estimated frequency within viewshed: Common (101-500).",IF(AA1244="Frequent","Estimated frequency within viewshed: Frequent (11-100).",IF(AA1244="Occasional","Estimated frequency within viewshed: Occasional (6-10).",IF(AA1244="Rare","Estimated frequency within viewshed: Rare (1-5).","")))))</f>
        <v/>
      </c>
      <c r="BR1244" s="41" t="str">
        <f>IF(B1244&lt;&gt;"",B1244&amp;". ","")</f>
        <v/>
      </c>
      <c r="BS1244" s="41" t="str">
        <f>IF(M1244="Same individual","Tissue sample collected.",IF(M1244="Same population","Tissue sample collected from another individual in the same population.",""))</f>
        <v/>
      </c>
      <c r="BT1244" s="41" t="str">
        <f>IF(R1244&lt;&gt;"","Seed sample collected from "&amp;R1244&amp;" plants within the same population.","")</f>
        <v/>
      </c>
      <c r="BU1244" s="41" t="str">
        <f>IF(AB1244&lt;&gt;"",AB1244&amp;". ","")</f>
        <v/>
      </c>
      <c r="BV1244" s="41" t="str">
        <f>IF(AE1244&lt;&gt;"","Landowner: "&amp;AE1244&amp;".","")</f>
        <v/>
      </c>
      <c r="BW1244" s="41" t="str">
        <f>IF(AF1244&lt;&gt;"","Element Occurrence ID: "&amp;AF1244&amp;".","")</f>
        <v/>
      </c>
      <c r="BX1244" s="41" t="str">
        <f t="shared" si="211"/>
        <v/>
      </c>
      <c r="BY1244" t="str">
        <f t="shared" si="212"/>
        <v/>
      </c>
      <c r="BZ1244" s="41" t="str">
        <f t="shared" si="213"/>
        <v/>
      </c>
      <c r="CA1244" t="str">
        <f t="shared" si="214"/>
        <v/>
      </c>
      <c r="CB1244" s="41" t="str">
        <f>IF(AU1244&lt;&gt;"","Area immediately surrounding specimen: "&amp;AU1244&amp;".","")</f>
        <v/>
      </c>
      <c r="CC1244" s="41" t="str">
        <f>IF(T1244&lt;&gt;"","Habit: "&amp;T1244&amp;".","")</f>
        <v/>
      </c>
      <c r="CD1244" s="41" t="str">
        <f>IF(U1244&lt;&gt;"","Life history habit: "&amp;U1244&amp;".","")</f>
        <v/>
      </c>
      <c r="CE1244" s="41" t="str">
        <f>IF(V1244&lt;&gt;"","Graminoid habit: "&amp;V1244&amp;".","")</f>
        <v/>
      </c>
      <c r="CF1244" s="41" t="str">
        <f>IF(W1244&lt;&gt;"","Flower color: "&amp;W1244&amp;".","")</f>
        <v/>
      </c>
      <c r="CG1244" s="41" t="str">
        <f>IF(X1244&lt;&gt;"","Height in centimeters: "&amp;X1244&amp;".","")</f>
        <v/>
      </c>
      <c r="CH1244" s="41" t="str">
        <f>IF(Y1244&lt;&gt;"",Y1244&amp;".","")</f>
        <v/>
      </c>
      <c r="CI1244" s="41" t="str">
        <f t="shared" si="215"/>
        <v/>
      </c>
      <c r="CJ1244" t="str">
        <f t="shared" si="216"/>
        <v/>
      </c>
      <c r="CK1244" s="41" t="str">
        <f>IF(T1244&lt;&gt;"","''habit'':"&amp;"''"&amp;T1244&amp;"'',","")</f>
        <v/>
      </c>
      <c r="CL1244" s="41" t="str">
        <f>IF(U1244&lt;&gt;"","''life cycle habit'':"&amp;"''"&amp;U1244&amp;"'',","")</f>
        <v/>
      </c>
      <c r="CM1244" s="41" t="str">
        <f>IF(V1244&lt;&gt;"","''graminoidHabit'':"&amp;"''"&amp;V1244&amp;"'',","")</f>
        <v/>
      </c>
      <c r="CN1244" s="41" t="str">
        <f>IF(W1244&lt;&gt;"","''flower color'':"&amp;"''"&amp;W1244&amp;"'',","")</f>
        <v/>
      </c>
      <c r="CO1244" s="41" t="str">
        <f>IF(X1244&lt;&gt;"","''heightInCentimeters'':"&amp;X1244&amp;",","")</f>
        <v/>
      </c>
      <c r="CP1244" s="41" t="str">
        <f>IF(Y1244&lt;&gt;"",Y1244,"")</f>
        <v/>
      </c>
      <c r="CQ1244" s="41" t="str">
        <f t="shared" si="217"/>
        <v/>
      </c>
      <c r="CR1244" s="42" t="str">
        <f t="shared" si="218"/>
        <v/>
      </c>
      <c r="CS1244" t="str">
        <f t="shared" si="219"/>
        <v/>
      </c>
      <c r="CT1244" t="str">
        <f>IF(L1244="Y","tissue","")</f>
        <v/>
      </c>
      <c r="CU1244" t="str">
        <f>IF(L1244="Y","in collection","")</f>
        <v/>
      </c>
      <c r="CV1244" t="str">
        <f>IF(L1244="Y","dessicated","")</f>
        <v/>
      </c>
    </row>
    <row r="1245" spans="1:100" ht="16.5" x14ac:dyDescent="0.3">
      <c r="A1245" s="7"/>
      <c r="B1245" s="19"/>
      <c r="C1245" s="19"/>
      <c r="D1245" s="19"/>
      <c r="E1245" s="19"/>
      <c r="F1245" s="19"/>
      <c r="G1245" s="10"/>
      <c r="H1245" s="14"/>
      <c r="I1245" s="19"/>
      <c r="J1245" s="19"/>
      <c r="K1245" s="10"/>
      <c r="L1245" s="19"/>
      <c r="M1245" s="19"/>
      <c r="N1245" s="19"/>
      <c r="O1245" s="19"/>
      <c r="P1245" s="19"/>
      <c r="Q1245" s="24"/>
      <c r="R1245" s="14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  <c r="AK1245" s="29"/>
      <c r="AL1245" s="29"/>
      <c r="AM1245" s="7"/>
      <c r="AN1245" s="7"/>
      <c r="AO1245" s="7"/>
      <c r="AP1245" s="19"/>
      <c r="AQ1245" s="19"/>
      <c r="AR1245" s="19"/>
      <c r="AS1245" s="14"/>
      <c r="AT1245" s="19"/>
      <c r="AU1245" s="19"/>
      <c r="AV1245" s="19"/>
      <c r="AW1245" s="14"/>
      <c r="AX1245" s="19"/>
      <c r="AY1245" s="19"/>
      <c r="AZ1245" s="19"/>
      <c r="BA1245" s="19"/>
      <c r="BB1245" s="19"/>
      <c r="BC1245" s="19"/>
      <c r="BD1245" s="19"/>
      <c r="BE1245" s="19"/>
      <c r="BF1245" s="14"/>
      <c r="BG1245" s="35" t="str">
        <f>IF(BB1245&lt;&gt;"","&lt;a href='https://www.inaturalist.org/observations/"&amp;BB1245&amp;" 'target='_blank' style='color: blue'&gt;iNaturalist Record: "&amp;BB1245&amp;"&lt;/a&gt; ","")</f>
        <v/>
      </c>
      <c r="BH1245" s="36" t="str">
        <f>IF(AT1245&lt;&gt;"",AT1245&amp;". ","")</f>
        <v/>
      </c>
      <c r="BI1245" s="36" t="str">
        <f>IF(AV1245&lt;&gt;"","Land use/disturbance history: "&amp;AV1245&amp;". ","")</f>
        <v/>
      </c>
      <c r="BJ1245" s="36" t="str">
        <f>IF(AW1245&lt;&gt;"","Slope in degrees: "&amp;AW1245&amp;". ","")</f>
        <v/>
      </c>
      <c r="BK1245" s="36" t="str">
        <f>IF(AX1245&lt;&gt;"","Slope aspect: "&amp;AX1245&amp;". ","")</f>
        <v/>
      </c>
      <c r="BL1245" s="36" t="str">
        <f>IF(AY1245&lt;&gt;"","Soil description: "&amp;AY1245&amp;". ","")</f>
        <v/>
      </c>
      <c r="BM1245" s="36" t="str">
        <f>IF(BA1245&lt;&gt;"","Terrain: "&amp;BA1245&amp;". ","")</f>
        <v/>
      </c>
      <c r="BN1245" s="36" t="str">
        <f t="shared" si="209"/>
        <v/>
      </c>
      <c r="BO1245" t="str">
        <f t="shared" si="210"/>
        <v/>
      </c>
      <c r="BP1245" t="str">
        <f>IF(BD1245&lt;&gt;"","Permit: "&amp;BD1245,"")</f>
        <v/>
      </c>
      <c r="BQ1245" s="41" t="str">
        <f>IF(AA1245="Abundant","Estimated frequency within viewshed: Abundant (&gt;500).",IF(AA1245="Common","Estimated frequency within viewshed: Common (101-500).",IF(AA1245="Frequent","Estimated frequency within viewshed: Frequent (11-100).",IF(AA1245="Occasional","Estimated frequency within viewshed: Occasional (6-10).",IF(AA1245="Rare","Estimated frequency within viewshed: Rare (1-5).","")))))</f>
        <v/>
      </c>
      <c r="BR1245" s="41" t="str">
        <f>IF(B1245&lt;&gt;"",B1245&amp;". ","")</f>
        <v/>
      </c>
      <c r="BS1245" s="41" t="str">
        <f>IF(M1245="Same individual","Tissue sample collected.",IF(M1245="Same population","Tissue sample collected from another individual in the same population.",""))</f>
        <v/>
      </c>
      <c r="BT1245" s="41" t="str">
        <f>IF(R1245&lt;&gt;"","Seed sample collected from "&amp;R1245&amp;" plants within the same population.","")</f>
        <v/>
      </c>
      <c r="BU1245" s="41" t="str">
        <f>IF(AB1245&lt;&gt;"",AB1245&amp;". ","")</f>
        <v/>
      </c>
      <c r="BV1245" s="41" t="str">
        <f>IF(AE1245&lt;&gt;"","Landowner: "&amp;AE1245&amp;".","")</f>
        <v/>
      </c>
      <c r="BW1245" s="41" t="str">
        <f>IF(AF1245&lt;&gt;"","Element Occurrence ID: "&amp;AF1245&amp;".","")</f>
        <v/>
      </c>
      <c r="BX1245" s="41" t="str">
        <f t="shared" si="211"/>
        <v/>
      </c>
      <c r="BY1245" t="str">
        <f t="shared" si="212"/>
        <v/>
      </c>
      <c r="BZ1245" s="41" t="str">
        <f t="shared" si="213"/>
        <v/>
      </c>
      <c r="CA1245" t="str">
        <f t="shared" si="214"/>
        <v/>
      </c>
      <c r="CB1245" s="41" t="str">
        <f>IF(AU1245&lt;&gt;"","Area immediately surrounding specimen: "&amp;AU1245&amp;".","")</f>
        <v/>
      </c>
      <c r="CC1245" s="41" t="str">
        <f>IF(T1245&lt;&gt;"","Habit: "&amp;T1245&amp;".","")</f>
        <v/>
      </c>
      <c r="CD1245" s="41" t="str">
        <f>IF(U1245&lt;&gt;"","Life history habit: "&amp;U1245&amp;".","")</f>
        <v/>
      </c>
      <c r="CE1245" s="41" t="str">
        <f>IF(V1245&lt;&gt;"","Graminoid habit: "&amp;V1245&amp;".","")</f>
        <v/>
      </c>
      <c r="CF1245" s="41" t="str">
        <f>IF(W1245&lt;&gt;"","Flower color: "&amp;W1245&amp;".","")</f>
        <v/>
      </c>
      <c r="CG1245" s="41" t="str">
        <f>IF(X1245&lt;&gt;"","Height in centimeters: "&amp;X1245&amp;".","")</f>
        <v/>
      </c>
      <c r="CH1245" s="41" t="str">
        <f>IF(Y1245&lt;&gt;"",Y1245&amp;".","")</f>
        <v/>
      </c>
      <c r="CI1245" s="41" t="str">
        <f t="shared" si="215"/>
        <v/>
      </c>
      <c r="CJ1245" t="str">
        <f t="shared" si="216"/>
        <v/>
      </c>
      <c r="CK1245" s="41" t="str">
        <f>IF(T1245&lt;&gt;"","''habit'':"&amp;"''"&amp;T1245&amp;"'',","")</f>
        <v/>
      </c>
      <c r="CL1245" s="41" t="str">
        <f>IF(U1245&lt;&gt;"","''life cycle habit'':"&amp;"''"&amp;U1245&amp;"'',","")</f>
        <v/>
      </c>
      <c r="CM1245" s="41" t="str">
        <f>IF(V1245&lt;&gt;"","''graminoidHabit'':"&amp;"''"&amp;V1245&amp;"'',","")</f>
        <v/>
      </c>
      <c r="CN1245" s="41" t="str">
        <f>IF(W1245&lt;&gt;"","''flower color'':"&amp;"''"&amp;W1245&amp;"'',","")</f>
        <v/>
      </c>
      <c r="CO1245" s="41" t="str">
        <f>IF(X1245&lt;&gt;"","''heightInCentimeters'':"&amp;X1245&amp;",","")</f>
        <v/>
      </c>
      <c r="CP1245" s="41" t="str">
        <f>IF(Y1245&lt;&gt;"",Y1245,"")</f>
        <v/>
      </c>
      <c r="CQ1245" s="41" t="str">
        <f t="shared" si="217"/>
        <v/>
      </c>
      <c r="CR1245" s="42" t="str">
        <f t="shared" si="218"/>
        <v/>
      </c>
      <c r="CS1245" t="str">
        <f t="shared" si="219"/>
        <v/>
      </c>
      <c r="CT1245" t="str">
        <f>IF(L1245="Y","tissue","")</f>
        <v/>
      </c>
      <c r="CU1245" t="str">
        <f>IF(L1245="Y","in collection","")</f>
        <v/>
      </c>
      <c r="CV1245" t="str">
        <f>IF(L1245="Y","dessicated","")</f>
        <v/>
      </c>
    </row>
    <row r="1246" spans="1:100" ht="16.5" x14ac:dyDescent="0.3">
      <c r="A1246" s="7"/>
      <c r="B1246" s="19"/>
      <c r="C1246" s="19"/>
      <c r="D1246" s="19"/>
      <c r="E1246" s="19"/>
      <c r="F1246" s="19"/>
      <c r="G1246" s="10"/>
      <c r="H1246" s="14"/>
      <c r="I1246" s="19"/>
      <c r="J1246" s="19"/>
      <c r="K1246" s="10"/>
      <c r="L1246" s="19"/>
      <c r="M1246" s="19"/>
      <c r="N1246" s="19"/>
      <c r="O1246" s="19"/>
      <c r="P1246" s="19"/>
      <c r="Q1246" s="24"/>
      <c r="R1246" s="14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  <c r="AK1246" s="29"/>
      <c r="AL1246" s="29"/>
      <c r="AM1246" s="7"/>
      <c r="AN1246" s="7"/>
      <c r="AO1246" s="7"/>
      <c r="AP1246" s="19"/>
      <c r="AQ1246" s="19"/>
      <c r="AR1246" s="19"/>
      <c r="AS1246" s="14"/>
      <c r="AT1246" s="19"/>
      <c r="AU1246" s="19"/>
      <c r="AV1246" s="19"/>
      <c r="AW1246" s="14"/>
      <c r="AX1246" s="19"/>
      <c r="AY1246" s="19"/>
      <c r="AZ1246" s="19"/>
      <c r="BA1246" s="19"/>
      <c r="BB1246" s="19"/>
      <c r="BC1246" s="19"/>
      <c r="BD1246" s="19"/>
      <c r="BE1246" s="19"/>
      <c r="BF1246" s="14"/>
      <c r="BG1246" s="35" t="str">
        <f>IF(BB1246&lt;&gt;"","&lt;a href='https://www.inaturalist.org/observations/"&amp;BB1246&amp;" 'target='_blank' style='color: blue'&gt;iNaturalist Record: "&amp;BB1246&amp;"&lt;/a&gt; ","")</f>
        <v/>
      </c>
      <c r="BH1246" s="36" t="str">
        <f>IF(AT1246&lt;&gt;"",AT1246&amp;". ","")</f>
        <v/>
      </c>
      <c r="BI1246" s="36" t="str">
        <f>IF(AV1246&lt;&gt;"","Land use/disturbance history: "&amp;AV1246&amp;". ","")</f>
        <v/>
      </c>
      <c r="BJ1246" s="36" t="str">
        <f>IF(AW1246&lt;&gt;"","Slope in degrees: "&amp;AW1246&amp;". ","")</f>
        <v/>
      </c>
      <c r="BK1246" s="36" t="str">
        <f>IF(AX1246&lt;&gt;"","Slope aspect: "&amp;AX1246&amp;". ","")</f>
        <v/>
      </c>
      <c r="BL1246" s="36" t="str">
        <f>IF(AY1246&lt;&gt;"","Soil description: "&amp;AY1246&amp;". ","")</f>
        <v/>
      </c>
      <c r="BM1246" s="36" t="str">
        <f>IF(BA1246&lt;&gt;"","Terrain: "&amp;BA1246&amp;". ","")</f>
        <v/>
      </c>
      <c r="BN1246" s="36" t="str">
        <f t="shared" si="209"/>
        <v/>
      </c>
      <c r="BO1246" t="str">
        <f t="shared" si="210"/>
        <v/>
      </c>
      <c r="BP1246" t="str">
        <f>IF(BD1246&lt;&gt;"","Permit: "&amp;BD1246,"")</f>
        <v/>
      </c>
      <c r="BQ1246" s="41" t="str">
        <f>IF(AA1246="Abundant","Estimated frequency within viewshed: Abundant (&gt;500).",IF(AA1246="Common","Estimated frequency within viewshed: Common (101-500).",IF(AA1246="Frequent","Estimated frequency within viewshed: Frequent (11-100).",IF(AA1246="Occasional","Estimated frequency within viewshed: Occasional (6-10).",IF(AA1246="Rare","Estimated frequency within viewshed: Rare (1-5).","")))))</f>
        <v/>
      </c>
      <c r="BR1246" s="41" t="str">
        <f>IF(B1246&lt;&gt;"",B1246&amp;". ","")</f>
        <v/>
      </c>
      <c r="BS1246" s="41" t="str">
        <f>IF(M1246="Same individual","Tissue sample collected.",IF(M1246="Same population","Tissue sample collected from another individual in the same population.",""))</f>
        <v/>
      </c>
      <c r="BT1246" s="41" t="str">
        <f>IF(R1246&lt;&gt;"","Seed sample collected from "&amp;R1246&amp;" plants within the same population.","")</f>
        <v/>
      </c>
      <c r="BU1246" s="41" t="str">
        <f>IF(AB1246&lt;&gt;"",AB1246&amp;". ","")</f>
        <v/>
      </c>
      <c r="BV1246" s="41" t="str">
        <f>IF(AE1246&lt;&gt;"","Landowner: "&amp;AE1246&amp;".","")</f>
        <v/>
      </c>
      <c r="BW1246" s="41" t="str">
        <f>IF(AF1246&lt;&gt;"","Element Occurrence ID: "&amp;AF1246&amp;".","")</f>
        <v/>
      </c>
      <c r="BX1246" s="41" t="str">
        <f t="shared" si="211"/>
        <v/>
      </c>
      <c r="BY1246" t="str">
        <f t="shared" si="212"/>
        <v/>
      </c>
      <c r="BZ1246" s="41" t="str">
        <f t="shared" si="213"/>
        <v/>
      </c>
      <c r="CA1246" t="str">
        <f t="shared" si="214"/>
        <v/>
      </c>
      <c r="CB1246" s="41" t="str">
        <f>IF(AU1246&lt;&gt;"","Area immediately surrounding specimen: "&amp;AU1246&amp;".","")</f>
        <v/>
      </c>
      <c r="CC1246" s="41" t="str">
        <f>IF(T1246&lt;&gt;"","Habit: "&amp;T1246&amp;".","")</f>
        <v/>
      </c>
      <c r="CD1246" s="41" t="str">
        <f>IF(U1246&lt;&gt;"","Life history habit: "&amp;U1246&amp;".","")</f>
        <v/>
      </c>
      <c r="CE1246" s="41" t="str">
        <f>IF(V1246&lt;&gt;"","Graminoid habit: "&amp;V1246&amp;".","")</f>
        <v/>
      </c>
      <c r="CF1246" s="41" t="str">
        <f>IF(W1246&lt;&gt;"","Flower color: "&amp;W1246&amp;".","")</f>
        <v/>
      </c>
      <c r="CG1246" s="41" t="str">
        <f>IF(X1246&lt;&gt;"","Height in centimeters: "&amp;X1246&amp;".","")</f>
        <v/>
      </c>
      <c r="CH1246" s="41" t="str">
        <f>IF(Y1246&lt;&gt;"",Y1246&amp;".","")</f>
        <v/>
      </c>
      <c r="CI1246" s="41" t="str">
        <f t="shared" si="215"/>
        <v/>
      </c>
      <c r="CJ1246" t="str">
        <f t="shared" si="216"/>
        <v/>
      </c>
      <c r="CK1246" s="41" t="str">
        <f>IF(T1246&lt;&gt;"","''habit'':"&amp;"''"&amp;T1246&amp;"'',","")</f>
        <v/>
      </c>
      <c r="CL1246" s="41" t="str">
        <f>IF(U1246&lt;&gt;"","''life cycle habit'':"&amp;"''"&amp;U1246&amp;"'',","")</f>
        <v/>
      </c>
      <c r="CM1246" s="41" t="str">
        <f>IF(V1246&lt;&gt;"","''graminoidHabit'':"&amp;"''"&amp;V1246&amp;"'',","")</f>
        <v/>
      </c>
      <c r="CN1246" s="41" t="str">
        <f>IF(W1246&lt;&gt;"","''flower color'':"&amp;"''"&amp;W1246&amp;"'',","")</f>
        <v/>
      </c>
      <c r="CO1246" s="41" t="str">
        <f>IF(X1246&lt;&gt;"","''heightInCentimeters'':"&amp;X1246&amp;",","")</f>
        <v/>
      </c>
      <c r="CP1246" s="41" t="str">
        <f>IF(Y1246&lt;&gt;"",Y1246,"")</f>
        <v/>
      </c>
      <c r="CQ1246" s="41" t="str">
        <f t="shared" si="217"/>
        <v/>
      </c>
      <c r="CR1246" s="42" t="str">
        <f t="shared" si="218"/>
        <v/>
      </c>
      <c r="CS1246" t="str">
        <f t="shared" si="219"/>
        <v/>
      </c>
      <c r="CT1246" t="str">
        <f>IF(L1246="Y","tissue","")</f>
        <v/>
      </c>
      <c r="CU1246" t="str">
        <f>IF(L1246="Y","in collection","")</f>
        <v/>
      </c>
      <c r="CV1246" t="str">
        <f>IF(L1246="Y","dessicated","")</f>
        <v/>
      </c>
    </row>
    <row r="1247" spans="1:100" ht="16.5" x14ac:dyDescent="0.3">
      <c r="A1247" s="7"/>
      <c r="B1247" s="19"/>
      <c r="C1247" s="19"/>
      <c r="D1247" s="19"/>
      <c r="E1247" s="19"/>
      <c r="F1247" s="19"/>
      <c r="G1247" s="10"/>
      <c r="H1247" s="14"/>
      <c r="I1247" s="19"/>
      <c r="J1247" s="19"/>
      <c r="K1247" s="10"/>
      <c r="L1247" s="19"/>
      <c r="M1247" s="19"/>
      <c r="N1247" s="19"/>
      <c r="O1247" s="19"/>
      <c r="P1247" s="19"/>
      <c r="Q1247" s="24"/>
      <c r="R1247" s="14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29"/>
      <c r="AL1247" s="29"/>
      <c r="AM1247" s="7"/>
      <c r="AN1247" s="7"/>
      <c r="AO1247" s="7"/>
      <c r="AP1247" s="19"/>
      <c r="AQ1247" s="19"/>
      <c r="AR1247" s="19"/>
      <c r="AS1247" s="14"/>
      <c r="AT1247" s="19"/>
      <c r="AU1247" s="19"/>
      <c r="AV1247" s="19"/>
      <c r="AW1247" s="14"/>
      <c r="AX1247" s="19"/>
      <c r="AY1247" s="19"/>
      <c r="AZ1247" s="19"/>
      <c r="BA1247" s="19"/>
      <c r="BB1247" s="19"/>
      <c r="BC1247" s="19"/>
      <c r="BD1247" s="19"/>
      <c r="BE1247" s="19"/>
      <c r="BF1247" s="14"/>
      <c r="BG1247" s="35" t="str">
        <f>IF(BB1247&lt;&gt;"","&lt;a href='https://www.inaturalist.org/observations/"&amp;BB1247&amp;" 'target='_blank' style='color: blue'&gt;iNaturalist Record: "&amp;BB1247&amp;"&lt;/a&gt; ","")</f>
        <v/>
      </c>
      <c r="BH1247" s="36" t="str">
        <f>IF(AT1247&lt;&gt;"",AT1247&amp;". ","")</f>
        <v/>
      </c>
      <c r="BI1247" s="36" t="str">
        <f>IF(AV1247&lt;&gt;"","Land use/disturbance history: "&amp;AV1247&amp;". ","")</f>
        <v/>
      </c>
      <c r="BJ1247" s="36" t="str">
        <f>IF(AW1247&lt;&gt;"","Slope in degrees: "&amp;AW1247&amp;". ","")</f>
        <v/>
      </c>
      <c r="BK1247" s="36" t="str">
        <f>IF(AX1247&lt;&gt;"","Slope aspect: "&amp;AX1247&amp;". ","")</f>
        <v/>
      </c>
      <c r="BL1247" s="36" t="str">
        <f>IF(AY1247&lt;&gt;"","Soil description: "&amp;AY1247&amp;". ","")</f>
        <v/>
      </c>
      <c r="BM1247" s="36" t="str">
        <f>IF(BA1247&lt;&gt;"","Terrain: "&amp;BA1247&amp;". ","")</f>
        <v/>
      </c>
      <c r="BN1247" s="36" t="str">
        <f t="shared" si="209"/>
        <v/>
      </c>
      <c r="BO1247" t="str">
        <f t="shared" si="210"/>
        <v/>
      </c>
      <c r="BP1247" t="str">
        <f>IF(BD1247&lt;&gt;"","Permit: "&amp;BD1247,"")</f>
        <v/>
      </c>
      <c r="BQ1247" s="41" t="str">
        <f>IF(AA1247="Abundant","Estimated frequency within viewshed: Abundant (&gt;500).",IF(AA1247="Common","Estimated frequency within viewshed: Common (101-500).",IF(AA1247="Frequent","Estimated frequency within viewshed: Frequent (11-100).",IF(AA1247="Occasional","Estimated frequency within viewshed: Occasional (6-10).",IF(AA1247="Rare","Estimated frequency within viewshed: Rare (1-5).","")))))</f>
        <v/>
      </c>
      <c r="BR1247" s="41" t="str">
        <f>IF(B1247&lt;&gt;"",B1247&amp;". ","")</f>
        <v/>
      </c>
      <c r="BS1247" s="41" t="str">
        <f>IF(M1247="Same individual","Tissue sample collected.",IF(M1247="Same population","Tissue sample collected from another individual in the same population.",""))</f>
        <v/>
      </c>
      <c r="BT1247" s="41" t="str">
        <f>IF(R1247&lt;&gt;"","Seed sample collected from "&amp;R1247&amp;" plants within the same population.","")</f>
        <v/>
      </c>
      <c r="BU1247" s="41" t="str">
        <f>IF(AB1247&lt;&gt;"",AB1247&amp;". ","")</f>
        <v/>
      </c>
      <c r="BV1247" s="41" t="str">
        <f>IF(AE1247&lt;&gt;"","Landowner: "&amp;AE1247&amp;".","")</f>
        <v/>
      </c>
      <c r="BW1247" s="41" t="str">
        <f>IF(AF1247&lt;&gt;"","Element Occurrence ID: "&amp;AF1247&amp;".","")</f>
        <v/>
      </c>
      <c r="BX1247" s="41" t="str">
        <f t="shared" si="211"/>
        <v/>
      </c>
      <c r="BY1247" t="str">
        <f t="shared" si="212"/>
        <v/>
      </c>
      <c r="BZ1247" s="41" t="str">
        <f t="shared" si="213"/>
        <v/>
      </c>
      <c r="CA1247" t="str">
        <f t="shared" si="214"/>
        <v/>
      </c>
      <c r="CB1247" s="41" t="str">
        <f>IF(AU1247&lt;&gt;"","Area immediately surrounding specimen: "&amp;AU1247&amp;".","")</f>
        <v/>
      </c>
      <c r="CC1247" s="41" t="str">
        <f>IF(T1247&lt;&gt;"","Habit: "&amp;T1247&amp;".","")</f>
        <v/>
      </c>
      <c r="CD1247" s="41" t="str">
        <f>IF(U1247&lt;&gt;"","Life history habit: "&amp;U1247&amp;".","")</f>
        <v/>
      </c>
      <c r="CE1247" s="41" t="str">
        <f>IF(V1247&lt;&gt;"","Graminoid habit: "&amp;V1247&amp;".","")</f>
        <v/>
      </c>
      <c r="CF1247" s="41" t="str">
        <f>IF(W1247&lt;&gt;"","Flower color: "&amp;W1247&amp;".","")</f>
        <v/>
      </c>
      <c r="CG1247" s="41" t="str">
        <f>IF(X1247&lt;&gt;"","Height in centimeters: "&amp;X1247&amp;".","")</f>
        <v/>
      </c>
      <c r="CH1247" s="41" t="str">
        <f>IF(Y1247&lt;&gt;"",Y1247&amp;".","")</f>
        <v/>
      </c>
      <c r="CI1247" s="41" t="str">
        <f t="shared" si="215"/>
        <v/>
      </c>
      <c r="CJ1247" t="str">
        <f t="shared" si="216"/>
        <v/>
      </c>
      <c r="CK1247" s="41" t="str">
        <f>IF(T1247&lt;&gt;"","''habit'':"&amp;"''"&amp;T1247&amp;"'',","")</f>
        <v/>
      </c>
      <c r="CL1247" s="41" t="str">
        <f>IF(U1247&lt;&gt;"","''life cycle habit'':"&amp;"''"&amp;U1247&amp;"'',","")</f>
        <v/>
      </c>
      <c r="CM1247" s="41" t="str">
        <f>IF(V1247&lt;&gt;"","''graminoidHabit'':"&amp;"''"&amp;V1247&amp;"'',","")</f>
        <v/>
      </c>
      <c r="CN1247" s="41" t="str">
        <f>IF(W1247&lt;&gt;"","''flower color'':"&amp;"''"&amp;W1247&amp;"'',","")</f>
        <v/>
      </c>
      <c r="CO1247" s="41" t="str">
        <f>IF(X1247&lt;&gt;"","''heightInCentimeters'':"&amp;X1247&amp;",","")</f>
        <v/>
      </c>
      <c r="CP1247" s="41" t="str">
        <f>IF(Y1247&lt;&gt;"",Y1247,"")</f>
        <v/>
      </c>
      <c r="CQ1247" s="41" t="str">
        <f t="shared" si="217"/>
        <v/>
      </c>
      <c r="CR1247" s="42" t="str">
        <f t="shared" si="218"/>
        <v/>
      </c>
      <c r="CS1247" t="str">
        <f t="shared" si="219"/>
        <v/>
      </c>
      <c r="CT1247" t="str">
        <f>IF(L1247="Y","tissue","")</f>
        <v/>
      </c>
      <c r="CU1247" t="str">
        <f>IF(L1247="Y","in collection","")</f>
        <v/>
      </c>
      <c r="CV1247" t="str">
        <f>IF(L1247="Y","dessicated","")</f>
        <v/>
      </c>
    </row>
    <row r="1248" spans="1:100" ht="16.5" x14ac:dyDescent="0.3">
      <c r="A1248" s="7"/>
      <c r="B1248" s="19"/>
      <c r="C1248" s="19"/>
      <c r="D1248" s="19"/>
      <c r="E1248" s="19"/>
      <c r="F1248" s="19"/>
      <c r="G1248" s="10"/>
      <c r="H1248" s="14"/>
      <c r="I1248" s="19"/>
      <c r="J1248" s="19"/>
      <c r="K1248" s="10"/>
      <c r="L1248" s="19"/>
      <c r="M1248" s="19"/>
      <c r="N1248" s="19"/>
      <c r="O1248" s="19"/>
      <c r="P1248" s="19"/>
      <c r="Q1248" s="24"/>
      <c r="R1248" s="14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29"/>
      <c r="AL1248" s="29"/>
      <c r="AM1248" s="7"/>
      <c r="AN1248" s="7"/>
      <c r="AO1248" s="7"/>
      <c r="AP1248" s="19"/>
      <c r="AQ1248" s="19"/>
      <c r="AR1248" s="19"/>
      <c r="AS1248" s="14"/>
      <c r="AT1248" s="19"/>
      <c r="AU1248" s="19"/>
      <c r="AV1248" s="19"/>
      <c r="AW1248" s="14"/>
      <c r="AX1248" s="19"/>
      <c r="AY1248" s="19"/>
      <c r="AZ1248" s="19"/>
      <c r="BA1248" s="19"/>
      <c r="BB1248" s="19"/>
      <c r="BC1248" s="19"/>
      <c r="BD1248" s="19"/>
      <c r="BE1248" s="19"/>
      <c r="BF1248" s="14"/>
      <c r="BG1248" s="35" t="str">
        <f>IF(BB1248&lt;&gt;"","&lt;a href='https://www.inaturalist.org/observations/"&amp;BB1248&amp;" 'target='_blank' style='color: blue'&gt;iNaturalist Record: "&amp;BB1248&amp;"&lt;/a&gt; ","")</f>
        <v/>
      </c>
      <c r="BH1248" s="36" t="str">
        <f>IF(AT1248&lt;&gt;"",AT1248&amp;". ","")</f>
        <v/>
      </c>
      <c r="BI1248" s="36" t="str">
        <f>IF(AV1248&lt;&gt;"","Land use/disturbance history: "&amp;AV1248&amp;". ","")</f>
        <v/>
      </c>
      <c r="BJ1248" s="36" t="str">
        <f>IF(AW1248&lt;&gt;"","Slope in degrees: "&amp;AW1248&amp;". ","")</f>
        <v/>
      </c>
      <c r="BK1248" s="36" t="str">
        <f>IF(AX1248&lt;&gt;"","Slope aspect: "&amp;AX1248&amp;". ","")</f>
        <v/>
      </c>
      <c r="BL1248" s="36" t="str">
        <f>IF(AY1248&lt;&gt;"","Soil description: "&amp;AY1248&amp;". ","")</f>
        <v/>
      </c>
      <c r="BM1248" s="36" t="str">
        <f>IF(BA1248&lt;&gt;"","Terrain: "&amp;BA1248&amp;". ","")</f>
        <v/>
      </c>
      <c r="BN1248" s="36" t="str">
        <f t="shared" si="209"/>
        <v/>
      </c>
      <c r="BO1248" t="str">
        <f t="shared" si="210"/>
        <v/>
      </c>
      <c r="BP1248" t="str">
        <f>IF(BD1248&lt;&gt;"","Permit: "&amp;BD1248,"")</f>
        <v/>
      </c>
      <c r="BQ1248" s="41" t="str">
        <f>IF(AA1248="Abundant","Estimated frequency within viewshed: Abundant (&gt;500).",IF(AA1248="Common","Estimated frequency within viewshed: Common (101-500).",IF(AA1248="Frequent","Estimated frequency within viewshed: Frequent (11-100).",IF(AA1248="Occasional","Estimated frequency within viewshed: Occasional (6-10).",IF(AA1248="Rare","Estimated frequency within viewshed: Rare (1-5).","")))))</f>
        <v/>
      </c>
      <c r="BR1248" s="41" t="str">
        <f>IF(B1248&lt;&gt;"",B1248&amp;". ","")</f>
        <v/>
      </c>
      <c r="BS1248" s="41" t="str">
        <f>IF(M1248="Same individual","Tissue sample collected.",IF(M1248="Same population","Tissue sample collected from another individual in the same population.",""))</f>
        <v/>
      </c>
      <c r="BT1248" s="41" t="str">
        <f>IF(R1248&lt;&gt;"","Seed sample collected from "&amp;R1248&amp;" plants within the same population.","")</f>
        <v/>
      </c>
      <c r="BU1248" s="41" t="str">
        <f>IF(AB1248&lt;&gt;"",AB1248&amp;". ","")</f>
        <v/>
      </c>
      <c r="BV1248" s="41" t="str">
        <f>IF(AE1248&lt;&gt;"","Landowner: "&amp;AE1248&amp;".","")</f>
        <v/>
      </c>
      <c r="BW1248" s="41" t="str">
        <f>IF(AF1248&lt;&gt;"","Element Occurrence ID: "&amp;AF1248&amp;".","")</f>
        <v/>
      </c>
      <c r="BX1248" s="41" t="str">
        <f t="shared" si="211"/>
        <v/>
      </c>
      <c r="BY1248" t="str">
        <f t="shared" si="212"/>
        <v/>
      </c>
      <c r="BZ1248" s="41" t="str">
        <f t="shared" si="213"/>
        <v/>
      </c>
      <c r="CA1248" t="str">
        <f t="shared" si="214"/>
        <v/>
      </c>
      <c r="CB1248" s="41" t="str">
        <f>IF(AU1248&lt;&gt;"","Area immediately surrounding specimen: "&amp;AU1248&amp;".","")</f>
        <v/>
      </c>
      <c r="CC1248" s="41" t="str">
        <f>IF(T1248&lt;&gt;"","Habit: "&amp;T1248&amp;".","")</f>
        <v/>
      </c>
      <c r="CD1248" s="41" t="str">
        <f>IF(U1248&lt;&gt;"","Life history habit: "&amp;U1248&amp;".","")</f>
        <v/>
      </c>
      <c r="CE1248" s="41" t="str">
        <f>IF(V1248&lt;&gt;"","Graminoid habit: "&amp;V1248&amp;".","")</f>
        <v/>
      </c>
      <c r="CF1248" s="41" t="str">
        <f>IF(W1248&lt;&gt;"","Flower color: "&amp;W1248&amp;".","")</f>
        <v/>
      </c>
      <c r="CG1248" s="41" t="str">
        <f>IF(X1248&lt;&gt;"","Height in centimeters: "&amp;X1248&amp;".","")</f>
        <v/>
      </c>
      <c r="CH1248" s="41" t="str">
        <f>IF(Y1248&lt;&gt;"",Y1248&amp;".","")</f>
        <v/>
      </c>
      <c r="CI1248" s="41" t="str">
        <f t="shared" si="215"/>
        <v/>
      </c>
      <c r="CJ1248" t="str">
        <f t="shared" si="216"/>
        <v/>
      </c>
      <c r="CK1248" s="41" t="str">
        <f>IF(T1248&lt;&gt;"","''habit'':"&amp;"''"&amp;T1248&amp;"'',","")</f>
        <v/>
      </c>
      <c r="CL1248" s="41" t="str">
        <f>IF(U1248&lt;&gt;"","''life cycle habit'':"&amp;"''"&amp;U1248&amp;"'',","")</f>
        <v/>
      </c>
      <c r="CM1248" s="41" t="str">
        <f>IF(V1248&lt;&gt;"","''graminoidHabit'':"&amp;"''"&amp;V1248&amp;"'',","")</f>
        <v/>
      </c>
      <c r="CN1248" s="41" t="str">
        <f>IF(W1248&lt;&gt;"","''flower color'':"&amp;"''"&amp;W1248&amp;"'',","")</f>
        <v/>
      </c>
      <c r="CO1248" s="41" t="str">
        <f>IF(X1248&lt;&gt;"","''heightInCentimeters'':"&amp;X1248&amp;",","")</f>
        <v/>
      </c>
      <c r="CP1248" s="41" t="str">
        <f>IF(Y1248&lt;&gt;"",Y1248,"")</f>
        <v/>
      </c>
      <c r="CQ1248" s="41" t="str">
        <f t="shared" si="217"/>
        <v/>
      </c>
      <c r="CR1248" s="42" t="str">
        <f t="shared" si="218"/>
        <v/>
      </c>
      <c r="CS1248" t="str">
        <f t="shared" si="219"/>
        <v/>
      </c>
      <c r="CT1248" t="str">
        <f>IF(L1248="Y","tissue","")</f>
        <v/>
      </c>
      <c r="CU1248" t="str">
        <f>IF(L1248="Y","in collection","")</f>
        <v/>
      </c>
      <c r="CV1248" t="str">
        <f>IF(L1248="Y","dessicated","")</f>
        <v/>
      </c>
    </row>
    <row r="1249" spans="1:100" ht="16.5" x14ac:dyDescent="0.3">
      <c r="A1249" s="7"/>
      <c r="B1249" s="19"/>
      <c r="C1249" s="19"/>
      <c r="D1249" s="19"/>
      <c r="E1249" s="19"/>
      <c r="F1249" s="19"/>
      <c r="G1249" s="10"/>
      <c r="H1249" s="14"/>
      <c r="I1249" s="19"/>
      <c r="J1249" s="19"/>
      <c r="K1249" s="10"/>
      <c r="L1249" s="19"/>
      <c r="M1249" s="19"/>
      <c r="N1249" s="19"/>
      <c r="O1249" s="19"/>
      <c r="P1249" s="19"/>
      <c r="Q1249" s="24"/>
      <c r="R1249" s="14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29"/>
      <c r="AL1249" s="29"/>
      <c r="AM1249" s="7"/>
      <c r="AN1249" s="7"/>
      <c r="AO1249" s="7"/>
      <c r="AP1249" s="19"/>
      <c r="AQ1249" s="19"/>
      <c r="AR1249" s="19"/>
      <c r="AS1249" s="14"/>
      <c r="AT1249" s="19"/>
      <c r="AU1249" s="19"/>
      <c r="AV1249" s="19"/>
      <c r="AW1249" s="14"/>
      <c r="AX1249" s="19"/>
      <c r="AY1249" s="19"/>
      <c r="AZ1249" s="19"/>
      <c r="BA1249" s="19"/>
      <c r="BB1249" s="19"/>
      <c r="BC1249" s="19"/>
      <c r="BD1249" s="19"/>
      <c r="BE1249" s="19"/>
      <c r="BF1249" s="14"/>
      <c r="BG1249" s="35" t="str">
        <f>IF(BB1249&lt;&gt;"","&lt;a href='https://www.inaturalist.org/observations/"&amp;BB1249&amp;" 'target='_blank' style='color: blue'&gt;iNaturalist Record: "&amp;BB1249&amp;"&lt;/a&gt; ","")</f>
        <v/>
      </c>
      <c r="BH1249" s="36" t="str">
        <f>IF(AT1249&lt;&gt;"",AT1249&amp;". ","")</f>
        <v/>
      </c>
      <c r="BI1249" s="36" t="str">
        <f>IF(AV1249&lt;&gt;"","Land use/disturbance history: "&amp;AV1249&amp;". ","")</f>
        <v/>
      </c>
      <c r="BJ1249" s="36" t="str">
        <f>IF(AW1249&lt;&gt;"","Slope in degrees: "&amp;AW1249&amp;". ","")</f>
        <v/>
      </c>
      <c r="BK1249" s="36" t="str">
        <f>IF(AX1249&lt;&gt;"","Slope aspect: "&amp;AX1249&amp;". ","")</f>
        <v/>
      </c>
      <c r="BL1249" s="36" t="str">
        <f>IF(AY1249&lt;&gt;"","Soil description: "&amp;AY1249&amp;". ","")</f>
        <v/>
      </c>
      <c r="BM1249" s="36" t="str">
        <f>IF(BA1249&lt;&gt;"","Terrain: "&amp;BA1249&amp;". ","")</f>
        <v/>
      </c>
      <c r="BN1249" s="36" t="str">
        <f t="shared" si="209"/>
        <v/>
      </c>
      <c r="BO1249" t="str">
        <f t="shared" si="210"/>
        <v/>
      </c>
      <c r="BP1249" t="str">
        <f>IF(BD1249&lt;&gt;"","Permit: "&amp;BD1249,"")</f>
        <v/>
      </c>
      <c r="BQ1249" s="41" t="str">
        <f>IF(AA1249="Abundant","Estimated frequency within viewshed: Abundant (&gt;500).",IF(AA1249="Common","Estimated frequency within viewshed: Common (101-500).",IF(AA1249="Frequent","Estimated frequency within viewshed: Frequent (11-100).",IF(AA1249="Occasional","Estimated frequency within viewshed: Occasional (6-10).",IF(AA1249="Rare","Estimated frequency within viewshed: Rare (1-5).","")))))</f>
        <v/>
      </c>
      <c r="BR1249" s="41" t="str">
        <f>IF(B1249&lt;&gt;"",B1249&amp;". ","")</f>
        <v/>
      </c>
      <c r="BS1249" s="41" t="str">
        <f>IF(M1249="Same individual","Tissue sample collected.",IF(M1249="Same population","Tissue sample collected from another individual in the same population.",""))</f>
        <v/>
      </c>
      <c r="BT1249" s="41" t="str">
        <f>IF(R1249&lt;&gt;"","Seed sample collected from "&amp;R1249&amp;" plants within the same population.","")</f>
        <v/>
      </c>
      <c r="BU1249" s="41" t="str">
        <f>IF(AB1249&lt;&gt;"",AB1249&amp;". ","")</f>
        <v/>
      </c>
      <c r="BV1249" s="41" t="str">
        <f>IF(AE1249&lt;&gt;"","Landowner: "&amp;AE1249&amp;".","")</f>
        <v/>
      </c>
      <c r="BW1249" s="41" t="str">
        <f>IF(AF1249&lt;&gt;"","Element Occurrence ID: "&amp;AF1249&amp;".","")</f>
        <v/>
      </c>
      <c r="BX1249" s="41" t="str">
        <f t="shared" si="211"/>
        <v/>
      </c>
      <c r="BY1249" t="str">
        <f t="shared" si="212"/>
        <v/>
      </c>
      <c r="BZ1249" s="41" t="str">
        <f t="shared" si="213"/>
        <v/>
      </c>
      <c r="CA1249" t="str">
        <f t="shared" si="214"/>
        <v/>
      </c>
      <c r="CB1249" s="41" t="str">
        <f>IF(AU1249&lt;&gt;"","Area immediately surrounding specimen: "&amp;AU1249&amp;".","")</f>
        <v/>
      </c>
      <c r="CC1249" s="41" t="str">
        <f>IF(T1249&lt;&gt;"","Habit: "&amp;T1249&amp;".","")</f>
        <v/>
      </c>
      <c r="CD1249" s="41" t="str">
        <f>IF(U1249&lt;&gt;"","Life history habit: "&amp;U1249&amp;".","")</f>
        <v/>
      </c>
      <c r="CE1249" s="41" t="str">
        <f>IF(V1249&lt;&gt;"","Graminoid habit: "&amp;V1249&amp;".","")</f>
        <v/>
      </c>
      <c r="CF1249" s="41" t="str">
        <f>IF(W1249&lt;&gt;"","Flower color: "&amp;W1249&amp;".","")</f>
        <v/>
      </c>
      <c r="CG1249" s="41" t="str">
        <f>IF(X1249&lt;&gt;"","Height in centimeters: "&amp;X1249&amp;".","")</f>
        <v/>
      </c>
      <c r="CH1249" s="41" t="str">
        <f>IF(Y1249&lt;&gt;"",Y1249&amp;".","")</f>
        <v/>
      </c>
      <c r="CI1249" s="41" t="str">
        <f t="shared" si="215"/>
        <v/>
      </c>
      <c r="CJ1249" t="str">
        <f t="shared" si="216"/>
        <v/>
      </c>
      <c r="CK1249" s="41" t="str">
        <f>IF(T1249&lt;&gt;"","''habit'':"&amp;"''"&amp;T1249&amp;"'',","")</f>
        <v/>
      </c>
      <c r="CL1249" s="41" t="str">
        <f>IF(U1249&lt;&gt;"","''life cycle habit'':"&amp;"''"&amp;U1249&amp;"'',","")</f>
        <v/>
      </c>
      <c r="CM1249" s="41" t="str">
        <f>IF(V1249&lt;&gt;"","''graminoidHabit'':"&amp;"''"&amp;V1249&amp;"'',","")</f>
        <v/>
      </c>
      <c r="CN1249" s="41" t="str">
        <f>IF(W1249&lt;&gt;"","''flower color'':"&amp;"''"&amp;W1249&amp;"'',","")</f>
        <v/>
      </c>
      <c r="CO1249" s="41" t="str">
        <f>IF(X1249&lt;&gt;"","''heightInCentimeters'':"&amp;X1249&amp;",","")</f>
        <v/>
      </c>
      <c r="CP1249" s="41" t="str">
        <f>IF(Y1249&lt;&gt;"",Y1249,"")</f>
        <v/>
      </c>
      <c r="CQ1249" s="41" t="str">
        <f t="shared" si="217"/>
        <v/>
      </c>
      <c r="CR1249" s="42" t="str">
        <f t="shared" si="218"/>
        <v/>
      </c>
      <c r="CS1249" t="str">
        <f t="shared" si="219"/>
        <v/>
      </c>
      <c r="CT1249" t="str">
        <f>IF(L1249="Y","tissue","")</f>
        <v/>
      </c>
      <c r="CU1249" t="str">
        <f>IF(L1249="Y","in collection","")</f>
        <v/>
      </c>
      <c r="CV1249" t="str">
        <f>IF(L1249="Y","dessicated","")</f>
        <v/>
      </c>
    </row>
    <row r="1250" spans="1:100" ht="16.5" x14ac:dyDescent="0.3">
      <c r="A1250" s="7"/>
      <c r="B1250" s="19"/>
      <c r="C1250" s="19"/>
      <c r="D1250" s="19"/>
      <c r="E1250" s="19"/>
      <c r="F1250" s="19"/>
      <c r="G1250" s="10"/>
      <c r="H1250" s="14"/>
      <c r="I1250" s="19"/>
      <c r="J1250" s="19"/>
      <c r="K1250" s="10"/>
      <c r="L1250" s="19"/>
      <c r="M1250" s="19"/>
      <c r="N1250" s="19"/>
      <c r="O1250" s="19"/>
      <c r="P1250" s="19"/>
      <c r="Q1250" s="24"/>
      <c r="R1250" s="14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  <c r="AK1250" s="29"/>
      <c r="AL1250" s="29"/>
      <c r="AM1250" s="7"/>
      <c r="AN1250" s="7"/>
      <c r="AO1250" s="7"/>
      <c r="AP1250" s="19"/>
      <c r="AQ1250" s="19"/>
      <c r="AR1250" s="19"/>
      <c r="AS1250" s="14"/>
      <c r="AT1250" s="19"/>
      <c r="AU1250" s="19"/>
      <c r="AV1250" s="19"/>
      <c r="AW1250" s="14"/>
      <c r="AX1250" s="19"/>
      <c r="AY1250" s="19"/>
      <c r="AZ1250" s="19"/>
      <c r="BA1250" s="19"/>
      <c r="BB1250" s="19"/>
      <c r="BC1250" s="19"/>
      <c r="BD1250" s="19"/>
      <c r="BE1250" s="19"/>
      <c r="BF1250" s="14"/>
      <c r="BG1250" s="35" t="str">
        <f>IF(BB1250&lt;&gt;"","&lt;a href='https://www.inaturalist.org/observations/"&amp;BB1250&amp;" 'target='_blank' style='color: blue'&gt;iNaturalist Record: "&amp;BB1250&amp;"&lt;/a&gt; ","")</f>
        <v/>
      </c>
      <c r="BH1250" s="36" t="str">
        <f>IF(AT1250&lt;&gt;"",AT1250&amp;". ","")</f>
        <v/>
      </c>
      <c r="BI1250" s="36" t="str">
        <f>IF(AV1250&lt;&gt;"","Land use/disturbance history: "&amp;AV1250&amp;". ","")</f>
        <v/>
      </c>
      <c r="BJ1250" s="36" t="str">
        <f>IF(AW1250&lt;&gt;"","Slope in degrees: "&amp;AW1250&amp;". ","")</f>
        <v/>
      </c>
      <c r="BK1250" s="36" t="str">
        <f>IF(AX1250&lt;&gt;"","Slope aspect: "&amp;AX1250&amp;". ","")</f>
        <v/>
      </c>
      <c r="BL1250" s="36" t="str">
        <f>IF(AY1250&lt;&gt;"","Soil description: "&amp;AY1250&amp;". ","")</f>
        <v/>
      </c>
      <c r="BM1250" s="36" t="str">
        <f>IF(BA1250&lt;&gt;"","Terrain: "&amp;BA1250&amp;". ","")</f>
        <v/>
      </c>
      <c r="BN1250" s="36" t="str">
        <f t="shared" si="209"/>
        <v/>
      </c>
      <c r="BO1250" t="str">
        <f t="shared" si="210"/>
        <v/>
      </c>
      <c r="BP1250" t="str">
        <f>IF(BD1250&lt;&gt;"","Permit: "&amp;BD1250,"")</f>
        <v/>
      </c>
      <c r="BQ1250" s="41" t="str">
        <f>IF(AA1250="Abundant","Estimated frequency within viewshed: Abundant (&gt;500).",IF(AA1250="Common","Estimated frequency within viewshed: Common (101-500).",IF(AA1250="Frequent","Estimated frequency within viewshed: Frequent (11-100).",IF(AA1250="Occasional","Estimated frequency within viewshed: Occasional (6-10).",IF(AA1250="Rare","Estimated frequency within viewshed: Rare (1-5).","")))))</f>
        <v/>
      </c>
      <c r="BR1250" s="41" t="str">
        <f>IF(B1250&lt;&gt;"",B1250&amp;". ","")</f>
        <v/>
      </c>
      <c r="BS1250" s="41" t="str">
        <f>IF(M1250="Same individual","Tissue sample collected.",IF(M1250="Same population","Tissue sample collected from another individual in the same population.",""))</f>
        <v/>
      </c>
      <c r="BT1250" s="41" t="str">
        <f>IF(R1250&lt;&gt;"","Seed sample collected from "&amp;R1250&amp;" plants within the same population.","")</f>
        <v/>
      </c>
      <c r="BU1250" s="41" t="str">
        <f>IF(AB1250&lt;&gt;"",AB1250&amp;". ","")</f>
        <v/>
      </c>
      <c r="BV1250" s="41" t="str">
        <f>IF(AE1250&lt;&gt;"","Landowner: "&amp;AE1250&amp;".","")</f>
        <v/>
      </c>
      <c r="BW1250" s="41" t="str">
        <f>IF(AF1250&lt;&gt;"","Element Occurrence ID: "&amp;AF1250&amp;".","")</f>
        <v/>
      </c>
      <c r="BX1250" s="41" t="str">
        <f t="shared" si="211"/>
        <v/>
      </c>
      <c r="BY1250" t="str">
        <f t="shared" si="212"/>
        <v/>
      </c>
      <c r="BZ1250" s="41" t="str">
        <f t="shared" si="213"/>
        <v/>
      </c>
      <c r="CA1250" t="str">
        <f t="shared" si="214"/>
        <v/>
      </c>
      <c r="CB1250" s="41" t="str">
        <f>IF(AU1250&lt;&gt;"","Area immediately surrounding specimen: "&amp;AU1250&amp;".","")</f>
        <v/>
      </c>
      <c r="CC1250" s="41" t="str">
        <f>IF(T1250&lt;&gt;"","Habit: "&amp;T1250&amp;".","")</f>
        <v/>
      </c>
      <c r="CD1250" s="41" t="str">
        <f>IF(U1250&lt;&gt;"","Life history habit: "&amp;U1250&amp;".","")</f>
        <v/>
      </c>
      <c r="CE1250" s="41" t="str">
        <f>IF(V1250&lt;&gt;"","Graminoid habit: "&amp;V1250&amp;".","")</f>
        <v/>
      </c>
      <c r="CF1250" s="41" t="str">
        <f>IF(W1250&lt;&gt;"","Flower color: "&amp;W1250&amp;".","")</f>
        <v/>
      </c>
      <c r="CG1250" s="41" t="str">
        <f>IF(X1250&lt;&gt;"","Height in centimeters: "&amp;X1250&amp;".","")</f>
        <v/>
      </c>
      <c r="CH1250" s="41" t="str">
        <f>IF(Y1250&lt;&gt;"",Y1250&amp;".","")</f>
        <v/>
      </c>
      <c r="CI1250" s="41" t="str">
        <f t="shared" si="215"/>
        <v/>
      </c>
      <c r="CJ1250" t="str">
        <f t="shared" si="216"/>
        <v/>
      </c>
      <c r="CK1250" s="41" t="str">
        <f>IF(T1250&lt;&gt;"","''habit'':"&amp;"''"&amp;T1250&amp;"'',","")</f>
        <v/>
      </c>
      <c r="CL1250" s="41" t="str">
        <f>IF(U1250&lt;&gt;"","''life cycle habit'':"&amp;"''"&amp;U1250&amp;"'',","")</f>
        <v/>
      </c>
      <c r="CM1250" s="41" t="str">
        <f>IF(V1250&lt;&gt;"","''graminoidHabit'':"&amp;"''"&amp;V1250&amp;"'',","")</f>
        <v/>
      </c>
      <c r="CN1250" s="41" t="str">
        <f>IF(W1250&lt;&gt;"","''flower color'':"&amp;"''"&amp;W1250&amp;"'',","")</f>
        <v/>
      </c>
      <c r="CO1250" s="41" t="str">
        <f>IF(X1250&lt;&gt;"","''heightInCentimeters'':"&amp;X1250&amp;",","")</f>
        <v/>
      </c>
      <c r="CP1250" s="41" t="str">
        <f>IF(Y1250&lt;&gt;"",Y1250,"")</f>
        <v/>
      </c>
      <c r="CQ1250" s="41" t="str">
        <f t="shared" si="217"/>
        <v/>
      </c>
      <c r="CR1250" s="42" t="str">
        <f t="shared" si="218"/>
        <v/>
      </c>
      <c r="CS1250" t="str">
        <f t="shared" si="219"/>
        <v/>
      </c>
      <c r="CT1250" t="str">
        <f>IF(L1250="Y","tissue","")</f>
        <v/>
      </c>
      <c r="CU1250" t="str">
        <f>IF(L1250="Y","in collection","")</f>
        <v/>
      </c>
      <c r="CV1250" t="str">
        <f>IF(L1250="Y","dessicated","")</f>
        <v/>
      </c>
    </row>
    <row r="1251" spans="1:100" ht="16.5" x14ac:dyDescent="0.3">
      <c r="A1251" s="7"/>
      <c r="B1251" s="19"/>
      <c r="C1251" s="19"/>
      <c r="D1251" s="19"/>
      <c r="E1251" s="19"/>
      <c r="F1251" s="19"/>
      <c r="G1251" s="10"/>
      <c r="H1251" s="14"/>
      <c r="I1251" s="19"/>
      <c r="J1251" s="19"/>
      <c r="K1251" s="10"/>
      <c r="L1251" s="19"/>
      <c r="M1251" s="19"/>
      <c r="N1251" s="19"/>
      <c r="O1251" s="19"/>
      <c r="P1251" s="19"/>
      <c r="Q1251" s="24"/>
      <c r="R1251" s="14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  <c r="AK1251" s="29"/>
      <c r="AL1251" s="29"/>
      <c r="AM1251" s="7"/>
      <c r="AN1251" s="7"/>
      <c r="AO1251" s="7"/>
      <c r="AP1251" s="19"/>
      <c r="AQ1251" s="19"/>
      <c r="AR1251" s="19"/>
      <c r="AS1251" s="14"/>
      <c r="AT1251" s="19"/>
      <c r="AU1251" s="19"/>
      <c r="AV1251" s="19"/>
      <c r="AW1251" s="14"/>
      <c r="AX1251" s="19"/>
      <c r="AY1251" s="19"/>
      <c r="AZ1251" s="19"/>
      <c r="BA1251" s="19"/>
      <c r="BB1251" s="19"/>
      <c r="BC1251" s="19"/>
      <c r="BD1251" s="19"/>
      <c r="BE1251" s="19"/>
      <c r="BF1251" s="14"/>
      <c r="BG1251" s="35" t="str">
        <f>IF(BB1251&lt;&gt;"","&lt;a href='https://www.inaturalist.org/observations/"&amp;BB1251&amp;" 'target='_blank' style='color: blue'&gt;iNaturalist Record: "&amp;BB1251&amp;"&lt;/a&gt; ","")</f>
        <v/>
      </c>
      <c r="BH1251" s="36" t="str">
        <f>IF(AT1251&lt;&gt;"",AT1251&amp;". ","")</f>
        <v/>
      </c>
      <c r="BI1251" s="36" t="str">
        <f>IF(AV1251&lt;&gt;"","Land use/disturbance history: "&amp;AV1251&amp;". ","")</f>
        <v/>
      </c>
      <c r="BJ1251" s="36" t="str">
        <f>IF(AW1251&lt;&gt;"","Slope in degrees: "&amp;AW1251&amp;". ","")</f>
        <v/>
      </c>
      <c r="BK1251" s="36" t="str">
        <f>IF(AX1251&lt;&gt;"","Slope aspect: "&amp;AX1251&amp;". ","")</f>
        <v/>
      </c>
      <c r="BL1251" s="36" t="str">
        <f>IF(AY1251&lt;&gt;"","Soil description: "&amp;AY1251&amp;". ","")</f>
        <v/>
      </c>
      <c r="BM1251" s="36" t="str">
        <f>IF(BA1251&lt;&gt;"","Terrain: "&amp;BA1251&amp;". ","")</f>
        <v/>
      </c>
      <c r="BN1251" s="36" t="str">
        <f t="shared" si="209"/>
        <v/>
      </c>
      <c r="BO1251" t="str">
        <f t="shared" si="210"/>
        <v/>
      </c>
      <c r="BP1251" t="str">
        <f>IF(BD1251&lt;&gt;"","Permit: "&amp;BD1251,"")</f>
        <v/>
      </c>
      <c r="BQ1251" s="41" t="str">
        <f>IF(AA1251="Abundant","Estimated frequency within viewshed: Abundant (&gt;500).",IF(AA1251="Common","Estimated frequency within viewshed: Common (101-500).",IF(AA1251="Frequent","Estimated frequency within viewshed: Frequent (11-100).",IF(AA1251="Occasional","Estimated frequency within viewshed: Occasional (6-10).",IF(AA1251="Rare","Estimated frequency within viewshed: Rare (1-5).","")))))</f>
        <v/>
      </c>
      <c r="BR1251" s="41" t="str">
        <f>IF(B1251&lt;&gt;"",B1251&amp;". ","")</f>
        <v/>
      </c>
      <c r="BS1251" s="41" t="str">
        <f>IF(M1251="Same individual","Tissue sample collected.",IF(M1251="Same population","Tissue sample collected from another individual in the same population.",""))</f>
        <v/>
      </c>
      <c r="BT1251" s="41" t="str">
        <f>IF(R1251&lt;&gt;"","Seed sample collected from "&amp;R1251&amp;" plants within the same population.","")</f>
        <v/>
      </c>
      <c r="BU1251" s="41" t="str">
        <f>IF(AB1251&lt;&gt;"",AB1251&amp;". ","")</f>
        <v/>
      </c>
      <c r="BV1251" s="41" t="str">
        <f>IF(AE1251&lt;&gt;"","Landowner: "&amp;AE1251&amp;".","")</f>
        <v/>
      </c>
      <c r="BW1251" s="41" t="str">
        <f>IF(AF1251&lt;&gt;"","Element Occurrence ID: "&amp;AF1251&amp;".","")</f>
        <v/>
      </c>
      <c r="BX1251" s="41" t="str">
        <f t="shared" si="211"/>
        <v/>
      </c>
      <c r="BY1251" t="str">
        <f t="shared" si="212"/>
        <v/>
      </c>
      <c r="BZ1251" s="41" t="str">
        <f t="shared" si="213"/>
        <v/>
      </c>
      <c r="CA1251" t="str">
        <f t="shared" si="214"/>
        <v/>
      </c>
      <c r="CB1251" s="41" t="str">
        <f>IF(AU1251&lt;&gt;"","Area immediately surrounding specimen: "&amp;AU1251&amp;".","")</f>
        <v/>
      </c>
      <c r="CC1251" s="41" t="str">
        <f>IF(T1251&lt;&gt;"","Habit: "&amp;T1251&amp;".","")</f>
        <v/>
      </c>
      <c r="CD1251" s="41" t="str">
        <f>IF(U1251&lt;&gt;"","Life history habit: "&amp;U1251&amp;".","")</f>
        <v/>
      </c>
      <c r="CE1251" s="41" t="str">
        <f>IF(V1251&lt;&gt;"","Graminoid habit: "&amp;V1251&amp;".","")</f>
        <v/>
      </c>
      <c r="CF1251" s="41" t="str">
        <f>IF(W1251&lt;&gt;"","Flower color: "&amp;W1251&amp;".","")</f>
        <v/>
      </c>
      <c r="CG1251" s="41" t="str">
        <f>IF(X1251&lt;&gt;"","Height in centimeters: "&amp;X1251&amp;".","")</f>
        <v/>
      </c>
      <c r="CH1251" s="41" t="str">
        <f>IF(Y1251&lt;&gt;"",Y1251&amp;".","")</f>
        <v/>
      </c>
      <c r="CI1251" s="41" t="str">
        <f t="shared" si="215"/>
        <v/>
      </c>
      <c r="CJ1251" t="str">
        <f t="shared" si="216"/>
        <v/>
      </c>
      <c r="CK1251" s="41" t="str">
        <f>IF(T1251&lt;&gt;"","''habit'':"&amp;"''"&amp;T1251&amp;"'',","")</f>
        <v/>
      </c>
      <c r="CL1251" s="41" t="str">
        <f>IF(U1251&lt;&gt;"","''life cycle habit'':"&amp;"''"&amp;U1251&amp;"'',","")</f>
        <v/>
      </c>
      <c r="CM1251" s="41" t="str">
        <f>IF(V1251&lt;&gt;"","''graminoidHabit'':"&amp;"''"&amp;V1251&amp;"'',","")</f>
        <v/>
      </c>
      <c r="CN1251" s="41" t="str">
        <f>IF(W1251&lt;&gt;"","''flower color'':"&amp;"''"&amp;W1251&amp;"'',","")</f>
        <v/>
      </c>
      <c r="CO1251" s="41" t="str">
        <f>IF(X1251&lt;&gt;"","''heightInCentimeters'':"&amp;X1251&amp;",","")</f>
        <v/>
      </c>
      <c r="CP1251" s="41" t="str">
        <f>IF(Y1251&lt;&gt;"",Y1251,"")</f>
        <v/>
      </c>
      <c r="CQ1251" s="41" t="str">
        <f t="shared" si="217"/>
        <v/>
      </c>
      <c r="CR1251" s="42" t="str">
        <f t="shared" si="218"/>
        <v/>
      </c>
      <c r="CS1251" t="str">
        <f t="shared" si="219"/>
        <v/>
      </c>
      <c r="CT1251" t="str">
        <f>IF(L1251="Y","tissue","")</f>
        <v/>
      </c>
      <c r="CU1251" t="str">
        <f>IF(L1251="Y","in collection","")</f>
        <v/>
      </c>
      <c r="CV1251" t="str">
        <f>IF(L1251="Y","dessicated","")</f>
        <v/>
      </c>
    </row>
    <row r="1252" spans="1:100" ht="16.5" x14ac:dyDescent="0.3">
      <c r="A1252" s="7"/>
      <c r="B1252" s="19"/>
      <c r="C1252" s="19"/>
      <c r="D1252" s="19"/>
      <c r="E1252" s="19"/>
      <c r="F1252" s="19"/>
      <c r="G1252" s="10"/>
      <c r="H1252" s="14"/>
      <c r="I1252" s="19"/>
      <c r="J1252" s="19"/>
      <c r="K1252" s="10"/>
      <c r="L1252" s="19"/>
      <c r="M1252" s="19"/>
      <c r="N1252" s="19"/>
      <c r="O1252" s="19"/>
      <c r="P1252" s="19"/>
      <c r="Q1252" s="24"/>
      <c r="R1252" s="14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  <c r="AK1252" s="29"/>
      <c r="AL1252" s="29"/>
      <c r="AM1252" s="7"/>
      <c r="AN1252" s="7"/>
      <c r="AO1252" s="7"/>
      <c r="AP1252" s="19"/>
      <c r="AQ1252" s="19"/>
      <c r="AR1252" s="19"/>
      <c r="AS1252" s="14"/>
      <c r="AT1252" s="19"/>
      <c r="AU1252" s="19"/>
      <c r="AV1252" s="19"/>
      <c r="AW1252" s="14"/>
      <c r="AX1252" s="19"/>
      <c r="AY1252" s="19"/>
      <c r="AZ1252" s="19"/>
      <c r="BA1252" s="19"/>
      <c r="BB1252" s="19"/>
      <c r="BC1252" s="19"/>
      <c r="BD1252" s="19"/>
      <c r="BE1252" s="19"/>
      <c r="BF1252" s="14"/>
      <c r="BG1252" s="35" t="str">
        <f>IF(BB1252&lt;&gt;"","&lt;a href='https://www.inaturalist.org/observations/"&amp;BB1252&amp;" 'target='_blank' style='color: blue'&gt;iNaturalist Record: "&amp;BB1252&amp;"&lt;/a&gt; ","")</f>
        <v/>
      </c>
      <c r="BH1252" s="36" t="str">
        <f>IF(AT1252&lt;&gt;"",AT1252&amp;". ","")</f>
        <v/>
      </c>
      <c r="BI1252" s="36" t="str">
        <f>IF(AV1252&lt;&gt;"","Land use/disturbance history: "&amp;AV1252&amp;". ","")</f>
        <v/>
      </c>
      <c r="BJ1252" s="36" t="str">
        <f>IF(AW1252&lt;&gt;"","Slope in degrees: "&amp;AW1252&amp;". ","")</f>
        <v/>
      </c>
      <c r="BK1252" s="36" t="str">
        <f>IF(AX1252&lt;&gt;"","Slope aspect: "&amp;AX1252&amp;". ","")</f>
        <v/>
      </c>
      <c r="BL1252" s="36" t="str">
        <f>IF(AY1252&lt;&gt;"","Soil description: "&amp;AY1252&amp;". ","")</f>
        <v/>
      </c>
      <c r="BM1252" s="36" t="str">
        <f>IF(BA1252&lt;&gt;"","Terrain: "&amp;BA1252&amp;". ","")</f>
        <v/>
      </c>
      <c r="BN1252" s="36" t="str">
        <f t="shared" si="209"/>
        <v/>
      </c>
      <c r="BO1252" t="str">
        <f t="shared" si="210"/>
        <v/>
      </c>
      <c r="BP1252" t="str">
        <f>IF(BD1252&lt;&gt;"","Permit: "&amp;BD1252,"")</f>
        <v/>
      </c>
      <c r="BQ1252" s="41" t="str">
        <f>IF(AA1252="Abundant","Estimated frequency within viewshed: Abundant (&gt;500).",IF(AA1252="Common","Estimated frequency within viewshed: Common (101-500).",IF(AA1252="Frequent","Estimated frequency within viewshed: Frequent (11-100).",IF(AA1252="Occasional","Estimated frequency within viewshed: Occasional (6-10).",IF(AA1252="Rare","Estimated frequency within viewshed: Rare (1-5).","")))))</f>
        <v/>
      </c>
      <c r="BR1252" s="41" t="str">
        <f>IF(B1252&lt;&gt;"",B1252&amp;". ","")</f>
        <v/>
      </c>
      <c r="BS1252" s="41" t="str">
        <f>IF(M1252="Same individual","Tissue sample collected.",IF(M1252="Same population","Tissue sample collected from another individual in the same population.",""))</f>
        <v/>
      </c>
      <c r="BT1252" s="41" t="str">
        <f>IF(R1252&lt;&gt;"","Seed sample collected from "&amp;R1252&amp;" plants within the same population.","")</f>
        <v/>
      </c>
      <c r="BU1252" s="41" t="str">
        <f>IF(AB1252&lt;&gt;"",AB1252&amp;". ","")</f>
        <v/>
      </c>
      <c r="BV1252" s="41" t="str">
        <f>IF(AE1252&lt;&gt;"","Landowner: "&amp;AE1252&amp;".","")</f>
        <v/>
      </c>
      <c r="BW1252" s="41" t="str">
        <f>IF(AF1252&lt;&gt;"","Element Occurrence ID: "&amp;AF1252&amp;".","")</f>
        <v/>
      </c>
      <c r="BX1252" s="41" t="str">
        <f t="shared" si="211"/>
        <v/>
      </c>
      <c r="BY1252" t="str">
        <f t="shared" si="212"/>
        <v/>
      </c>
      <c r="BZ1252" s="41" t="str">
        <f t="shared" si="213"/>
        <v/>
      </c>
      <c r="CA1252" t="str">
        <f t="shared" si="214"/>
        <v/>
      </c>
      <c r="CB1252" s="41" t="str">
        <f>IF(AU1252&lt;&gt;"","Area immediately surrounding specimen: "&amp;AU1252&amp;".","")</f>
        <v/>
      </c>
      <c r="CC1252" s="41" t="str">
        <f>IF(T1252&lt;&gt;"","Habit: "&amp;T1252&amp;".","")</f>
        <v/>
      </c>
      <c r="CD1252" s="41" t="str">
        <f>IF(U1252&lt;&gt;"","Life history habit: "&amp;U1252&amp;".","")</f>
        <v/>
      </c>
      <c r="CE1252" s="41" t="str">
        <f>IF(V1252&lt;&gt;"","Graminoid habit: "&amp;V1252&amp;".","")</f>
        <v/>
      </c>
      <c r="CF1252" s="41" t="str">
        <f>IF(W1252&lt;&gt;"","Flower color: "&amp;W1252&amp;".","")</f>
        <v/>
      </c>
      <c r="CG1252" s="41" t="str">
        <f>IF(X1252&lt;&gt;"","Height in centimeters: "&amp;X1252&amp;".","")</f>
        <v/>
      </c>
      <c r="CH1252" s="41" t="str">
        <f>IF(Y1252&lt;&gt;"",Y1252&amp;".","")</f>
        <v/>
      </c>
      <c r="CI1252" s="41" t="str">
        <f t="shared" si="215"/>
        <v/>
      </c>
      <c r="CJ1252" t="str">
        <f t="shared" si="216"/>
        <v/>
      </c>
      <c r="CK1252" s="41" t="str">
        <f>IF(T1252&lt;&gt;"","''habit'':"&amp;"''"&amp;T1252&amp;"'',","")</f>
        <v/>
      </c>
      <c r="CL1252" s="41" t="str">
        <f>IF(U1252&lt;&gt;"","''life cycle habit'':"&amp;"''"&amp;U1252&amp;"'',","")</f>
        <v/>
      </c>
      <c r="CM1252" s="41" t="str">
        <f>IF(V1252&lt;&gt;"","''graminoidHabit'':"&amp;"''"&amp;V1252&amp;"'',","")</f>
        <v/>
      </c>
      <c r="CN1252" s="41" t="str">
        <f>IF(W1252&lt;&gt;"","''flower color'':"&amp;"''"&amp;W1252&amp;"'',","")</f>
        <v/>
      </c>
      <c r="CO1252" s="41" t="str">
        <f>IF(X1252&lt;&gt;"","''heightInCentimeters'':"&amp;X1252&amp;",","")</f>
        <v/>
      </c>
      <c r="CP1252" s="41" t="str">
        <f>IF(Y1252&lt;&gt;"",Y1252,"")</f>
        <v/>
      </c>
      <c r="CQ1252" s="41" t="str">
        <f t="shared" si="217"/>
        <v/>
      </c>
      <c r="CR1252" s="42" t="str">
        <f t="shared" si="218"/>
        <v/>
      </c>
      <c r="CS1252" t="str">
        <f t="shared" si="219"/>
        <v/>
      </c>
      <c r="CT1252" t="str">
        <f>IF(L1252="Y","tissue","")</f>
        <v/>
      </c>
      <c r="CU1252" t="str">
        <f>IF(L1252="Y","in collection","")</f>
        <v/>
      </c>
      <c r="CV1252" t="str">
        <f>IF(L1252="Y","dessicated","")</f>
        <v/>
      </c>
    </row>
    <row r="1253" spans="1:100" ht="16.5" x14ac:dyDescent="0.3">
      <c r="A1253" s="7"/>
      <c r="B1253" s="19"/>
      <c r="C1253" s="19"/>
      <c r="D1253" s="19"/>
      <c r="E1253" s="19"/>
      <c r="F1253" s="19"/>
      <c r="G1253" s="10"/>
      <c r="H1253" s="14"/>
      <c r="I1253" s="19"/>
      <c r="J1253" s="19"/>
      <c r="K1253" s="10"/>
      <c r="L1253" s="19"/>
      <c r="M1253" s="19"/>
      <c r="N1253" s="19"/>
      <c r="O1253" s="19"/>
      <c r="P1253" s="19"/>
      <c r="Q1253" s="24"/>
      <c r="R1253" s="14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  <c r="AK1253" s="29"/>
      <c r="AL1253" s="29"/>
      <c r="AM1253" s="7"/>
      <c r="AN1253" s="7"/>
      <c r="AO1253" s="7"/>
      <c r="AP1253" s="19"/>
      <c r="AQ1253" s="19"/>
      <c r="AR1253" s="19"/>
      <c r="AS1253" s="14"/>
      <c r="AT1253" s="19"/>
      <c r="AU1253" s="19"/>
      <c r="AV1253" s="19"/>
      <c r="AW1253" s="14"/>
      <c r="AX1253" s="19"/>
      <c r="AY1253" s="19"/>
      <c r="AZ1253" s="19"/>
      <c r="BA1253" s="19"/>
      <c r="BB1253" s="19"/>
      <c r="BC1253" s="19"/>
      <c r="BD1253" s="19"/>
      <c r="BE1253" s="19"/>
      <c r="BF1253" s="14"/>
      <c r="BG1253" s="35" t="str">
        <f>IF(BB1253&lt;&gt;"","&lt;a href='https://www.inaturalist.org/observations/"&amp;BB1253&amp;" 'target='_blank' style='color: blue'&gt;iNaturalist Record: "&amp;BB1253&amp;"&lt;/a&gt; ","")</f>
        <v/>
      </c>
      <c r="BH1253" s="36" t="str">
        <f>IF(AT1253&lt;&gt;"",AT1253&amp;". ","")</f>
        <v/>
      </c>
      <c r="BI1253" s="36" t="str">
        <f>IF(AV1253&lt;&gt;"","Land use/disturbance history: "&amp;AV1253&amp;". ","")</f>
        <v/>
      </c>
      <c r="BJ1253" s="36" t="str">
        <f>IF(AW1253&lt;&gt;"","Slope in degrees: "&amp;AW1253&amp;". ","")</f>
        <v/>
      </c>
      <c r="BK1253" s="36" t="str">
        <f>IF(AX1253&lt;&gt;"","Slope aspect: "&amp;AX1253&amp;". ","")</f>
        <v/>
      </c>
      <c r="BL1253" s="36" t="str">
        <f>IF(AY1253&lt;&gt;"","Soil description: "&amp;AY1253&amp;". ","")</f>
        <v/>
      </c>
      <c r="BM1253" s="36" t="str">
        <f>IF(BA1253&lt;&gt;"","Terrain: "&amp;BA1253&amp;". ","")</f>
        <v/>
      </c>
      <c r="BN1253" s="36" t="str">
        <f t="shared" si="209"/>
        <v/>
      </c>
      <c r="BO1253" t="str">
        <f t="shared" si="210"/>
        <v/>
      </c>
      <c r="BP1253" t="str">
        <f>IF(BD1253&lt;&gt;"","Permit: "&amp;BD1253,"")</f>
        <v/>
      </c>
      <c r="BQ1253" s="41" t="str">
        <f>IF(AA1253="Abundant","Estimated frequency within viewshed: Abundant (&gt;500).",IF(AA1253="Common","Estimated frequency within viewshed: Common (101-500).",IF(AA1253="Frequent","Estimated frequency within viewshed: Frequent (11-100).",IF(AA1253="Occasional","Estimated frequency within viewshed: Occasional (6-10).",IF(AA1253="Rare","Estimated frequency within viewshed: Rare (1-5).","")))))</f>
        <v/>
      </c>
      <c r="BR1253" s="41" t="str">
        <f>IF(B1253&lt;&gt;"",B1253&amp;". ","")</f>
        <v/>
      </c>
      <c r="BS1253" s="41" t="str">
        <f>IF(M1253="Same individual","Tissue sample collected.",IF(M1253="Same population","Tissue sample collected from another individual in the same population.",""))</f>
        <v/>
      </c>
      <c r="BT1253" s="41" t="str">
        <f>IF(R1253&lt;&gt;"","Seed sample collected from "&amp;R1253&amp;" plants within the same population.","")</f>
        <v/>
      </c>
      <c r="BU1253" s="41" t="str">
        <f>IF(AB1253&lt;&gt;"",AB1253&amp;". ","")</f>
        <v/>
      </c>
      <c r="BV1253" s="41" t="str">
        <f>IF(AE1253&lt;&gt;"","Landowner: "&amp;AE1253&amp;".","")</f>
        <v/>
      </c>
      <c r="BW1253" s="41" t="str">
        <f>IF(AF1253&lt;&gt;"","Element Occurrence ID: "&amp;AF1253&amp;".","")</f>
        <v/>
      </c>
      <c r="BX1253" s="41" t="str">
        <f t="shared" si="211"/>
        <v/>
      </c>
      <c r="BY1253" t="str">
        <f t="shared" si="212"/>
        <v/>
      </c>
      <c r="BZ1253" s="41" t="str">
        <f t="shared" si="213"/>
        <v/>
      </c>
      <c r="CA1253" t="str">
        <f t="shared" si="214"/>
        <v/>
      </c>
      <c r="CB1253" s="41" t="str">
        <f>IF(AU1253&lt;&gt;"","Area immediately surrounding specimen: "&amp;AU1253&amp;".","")</f>
        <v/>
      </c>
      <c r="CC1253" s="41" t="str">
        <f>IF(T1253&lt;&gt;"","Habit: "&amp;T1253&amp;".","")</f>
        <v/>
      </c>
      <c r="CD1253" s="41" t="str">
        <f>IF(U1253&lt;&gt;"","Life history habit: "&amp;U1253&amp;".","")</f>
        <v/>
      </c>
      <c r="CE1253" s="41" t="str">
        <f>IF(V1253&lt;&gt;"","Graminoid habit: "&amp;V1253&amp;".","")</f>
        <v/>
      </c>
      <c r="CF1253" s="41" t="str">
        <f>IF(W1253&lt;&gt;"","Flower color: "&amp;W1253&amp;".","")</f>
        <v/>
      </c>
      <c r="CG1253" s="41" t="str">
        <f>IF(X1253&lt;&gt;"","Height in centimeters: "&amp;X1253&amp;".","")</f>
        <v/>
      </c>
      <c r="CH1253" s="41" t="str">
        <f>IF(Y1253&lt;&gt;"",Y1253&amp;".","")</f>
        <v/>
      </c>
      <c r="CI1253" s="41" t="str">
        <f t="shared" si="215"/>
        <v/>
      </c>
      <c r="CJ1253" t="str">
        <f t="shared" si="216"/>
        <v/>
      </c>
      <c r="CK1253" s="41" t="str">
        <f>IF(T1253&lt;&gt;"","''habit'':"&amp;"''"&amp;T1253&amp;"'',","")</f>
        <v/>
      </c>
      <c r="CL1253" s="41" t="str">
        <f>IF(U1253&lt;&gt;"","''life cycle habit'':"&amp;"''"&amp;U1253&amp;"'',","")</f>
        <v/>
      </c>
      <c r="CM1253" s="41" t="str">
        <f>IF(V1253&lt;&gt;"","''graminoidHabit'':"&amp;"''"&amp;V1253&amp;"'',","")</f>
        <v/>
      </c>
      <c r="CN1253" s="41" t="str">
        <f>IF(W1253&lt;&gt;"","''flower color'':"&amp;"''"&amp;W1253&amp;"'',","")</f>
        <v/>
      </c>
      <c r="CO1253" s="41" t="str">
        <f>IF(X1253&lt;&gt;"","''heightInCentimeters'':"&amp;X1253&amp;",","")</f>
        <v/>
      </c>
      <c r="CP1253" s="41" t="str">
        <f>IF(Y1253&lt;&gt;"",Y1253,"")</f>
        <v/>
      </c>
      <c r="CQ1253" s="41" t="str">
        <f t="shared" si="217"/>
        <v/>
      </c>
      <c r="CR1253" s="42" t="str">
        <f t="shared" si="218"/>
        <v/>
      </c>
      <c r="CS1253" t="str">
        <f t="shared" si="219"/>
        <v/>
      </c>
      <c r="CT1253" t="str">
        <f>IF(L1253="Y","tissue","")</f>
        <v/>
      </c>
      <c r="CU1253" t="str">
        <f>IF(L1253="Y","in collection","")</f>
        <v/>
      </c>
      <c r="CV1253" t="str">
        <f>IF(L1253="Y","dessicated","")</f>
        <v/>
      </c>
    </row>
    <row r="1254" spans="1:100" ht="16.5" x14ac:dyDescent="0.3">
      <c r="A1254" s="7"/>
      <c r="B1254" s="19"/>
      <c r="C1254" s="19"/>
      <c r="D1254" s="19"/>
      <c r="E1254" s="19"/>
      <c r="F1254" s="19"/>
      <c r="G1254" s="10"/>
      <c r="H1254" s="14"/>
      <c r="I1254" s="19"/>
      <c r="J1254" s="19"/>
      <c r="K1254" s="10"/>
      <c r="L1254" s="19"/>
      <c r="M1254" s="19"/>
      <c r="N1254" s="19"/>
      <c r="O1254" s="19"/>
      <c r="P1254" s="19"/>
      <c r="Q1254" s="24"/>
      <c r="R1254" s="14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  <c r="AK1254" s="29"/>
      <c r="AL1254" s="29"/>
      <c r="AM1254" s="7"/>
      <c r="AN1254" s="7"/>
      <c r="AO1254" s="7"/>
      <c r="AP1254" s="19"/>
      <c r="AQ1254" s="19"/>
      <c r="AR1254" s="19"/>
      <c r="AS1254" s="14"/>
      <c r="AT1254" s="19"/>
      <c r="AU1254" s="19"/>
      <c r="AV1254" s="19"/>
      <c r="AW1254" s="14"/>
      <c r="AX1254" s="19"/>
      <c r="AY1254" s="19"/>
      <c r="AZ1254" s="19"/>
      <c r="BA1254" s="19"/>
      <c r="BB1254" s="19"/>
      <c r="BC1254" s="19"/>
      <c r="BD1254" s="19"/>
      <c r="BE1254" s="19"/>
      <c r="BF1254" s="14"/>
      <c r="BG1254" s="35" t="str">
        <f>IF(BB1254&lt;&gt;"","&lt;a href='https://www.inaturalist.org/observations/"&amp;BB1254&amp;" 'target='_blank' style='color: blue'&gt;iNaturalist Record: "&amp;BB1254&amp;"&lt;/a&gt; ","")</f>
        <v/>
      </c>
      <c r="BH1254" s="36" t="str">
        <f>IF(AT1254&lt;&gt;"",AT1254&amp;". ","")</f>
        <v/>
      </c>
      <c r="BI1254" s="36" t="str">
        <f>IF(AV1254&lt;&gt;"","Land use/disturbance history: "&amp;AV1254&amp;". ","")</f>
        <v/>
      </c>
      <c r="BJ1254" s="36" t="str">
        <f>IF(AW1254&lt;&gt;"","Slope in degrees: "&amp;AW1254&amp;". ","")</f>
        <v/>
      </c>
      <c r="BK1254" s="36" t="str">
        <f>IF(AX1254&lt;&gt;"","Slope aspect: "&amp;AX1254&amp;". ","")</f>
        <v/>
      </c>
      <c r="BL1254" s="36" t="str">
        <f>IF(AY1254&lt;&gt;"","Soil description: "&amp;AY1254&amp;". ","")</f>
        <v/>
      </c>
      <c r="BM1254" s="36" t="str">
        <f>IF(BA1254&lt;&gt;"","Terrain: "&amp;BA1254&amp;". ","")</f>
        <v/>
      </c>
      <c r="BN1254" s="36" t="str">
        <f t="shared" si="209"/>
        <v/>
      </c>
      <c r="BO1254" t="str">
        <f t="shared" si="210"/>
        <v/>
      </c>
      <c r="BP1254" t="str">
        <f>IF(BD1254&lt;&gt;"","Permit: "&amp;BD1254,"")</f>
        <v/>
      </c>
      <c r="BQ1254" s="41" t="str">
        <f>IF(AA1254="Abundant","Estimated frequency within viewshed: Abundant (&gt;500).",IF(AA1254="Common","Estimated frequency within viewshed: Common (101-500).",IF(AA1254="Frequent","Estimated frequency within viewshed: Frequent (11-100).",IF(AA1254="Occasional","Estimated frequency within viewshed: Occasional (6-10).",IF(AA1254="Rare","Estimated frequency within viewshed: Rare (1-5).","")))))</f>
        <v/>
      </c>
      <c r="BR1254" s="41" t="str">
        <f>IF(B1254&lt;&gt;"",B1254&amp;". ","")</f>
        <v/>
      </c>
      <c r="BS1254" s="41" t="str">
        <f>IF(M1254="Same individual","Tissue sample collected.",IF(M1254="Same population","Tissue sample collected from another individual in the same population.",""))</f>
        <v/>
      </c>
      <c r="BT1254" s="41" t="str">
        <f>IF(R1254&lt;&gt;"","Seed sample collected from "&amp;R1254&amp;" plants within the same population.","")</f>
        <v/>
      </c>
      <c r="BU1254" s="41" t="str">
        <f>IF(AB1254&lt;&gt;"",AB1254&amp;". ","")</f>
        <v/>
      </c>
      <c r="BV1254" s="41" t="str">
        <f>IF(AE1254&lt;&gt;"","Landowner: "&amp;AE1254&amp;".","")</f>
        <v/>
      </c>
      <c r="BW1254" s="41" t="str">
        <f>IF(AF1254&lt;&gt;"","Element Occurrence ID: "&amp;AF1254&amp;".","")</f>
        <v/>
      </c>
      <c r="BX1254" s="41" t="str">
        <f t="shared" si="211"/>
        <v/>
      </c>
      <c r="BY1254" t="str">
        <f t="shared" si="212"/>
        <v/>
      </c>
      <c r="BZ1254" s="41" t="str">
        <f t="shared" si="213"/>
        <v/>
      </c>
      <c r="CA1254" t="str">
        <f t="shared" si="214"/>
        <v/>
      </c>
      <c r="CB1254" s="41" t="str">
        <f>IF(AU1254&lt;&gt;"","Area immediately surrounding specimen: "&amp;AU1254&amp;".","")</f>
        <v/>
      </c>
      <c r="CC1254" s="41" t="str">
        <f>IF(T1254&lt;&gt;"","Habit: "&amp;T1254&amp;".","")</f>
        <v/>
      </c>
      <c r="CD1254" s="41" t="str">
        <f>IF(U1254&lt;&gt;"","Life history habit: "&amp;U1254&amp;".","")</f>
        <v/>
      </c>
      <c r="CE1254" s="41" t="str">
        <f>IF(V1254&lt;&gt;"","Graminoid habit: "&amp;V1254&amp;".","")</f>
        <v/>
      </c>
      <c r="CF1254" s="41" t="str">
        <f>IF(W1254&lt;&gt;"","Flower color: "&amp;W1254&amp;".","")</f>
        <v/>
      </c>
      <c r="CG1254" s="41" t="str">
        <f>IF(X1254&lt;&gt;"","Height in centimeters: "&amp;X1254&amp;".","")</f>
        <v/>
      </c>
      <c r="CH1254" s="41" t="str">
        <f>IF(Y1254&lt;&gt;"",Y1254&amp;".","")</f>
        <v/>
      </c>
      <c r="CI1254" s="41" t="str">
        <f t="shared" si="215"/>
        <v/>
      </c>
      <c r="CJ1254" t="str">
        <f t="shared" si="216"/>
        <v/>
      </c>
      <c r="CK1254" s="41" t="str">
        <f>IF(T1254&lt;&gt;"","''habit'':"&amp;"''"&amp;T1254&amp;"'',","")</f>
        <v/>
      </c>
      <c r="CL1254" s="41" t="str">
        <f>IF(U1254&lt;&gt;"","''life cycle habit'':"&amp;"''"&amp;U1254&amp;"'',","")</f>
        <v/>
      </c>
      <c r="CM1254" s="41" t="str">
        <f>IF(V1254&lt;&gt;"","''graminoidHabit'':"&amp;"''"&amp;V1254&amp;"'',","")</f>
        <v/>
      </c>
      <c r="CN1254" s="41" t="str">
        <f>IF(W1254&lt;&gt;"","''flower color'':"&amp;"''"&amp;W1254&amp;"'',","")</f>
        <v/>
      </c>
      <c r="CO1254" s="41" t="str">
        <f>IF(X1254&lt;&gt;"","''heightInCentimeters'':"&amp;X1254&amp;",","")</f>
        <v/>
      </c>
      <c r="CP1254" s="41" t="str">
        <f>IF(Y1254&lt;&gt;"",Y1254,"")</f>
        <v/>
      </c>
      <c r="CQ1254" s="41" t="str">
        <f t="shared" si="217"/>
        <v/>
      </c>
      <c r="CR1254" s="42" t="str">
        <f t="shared" si="218"/>
        <v/>
      </c>
      <c r="CS1254" t="str">
        <f t="shared" si="219"/>
        <v/>
      </c>
      <c r="CT1254" t="str">
        <f>IF(L1254="Y","tissue","")</f>
        <v/>
      </c>
      <c r="CU1254" t="str">
        <f>IF(L1254="Y","in collection","")</f>
        <v/>
      </c>
      <c r="CV1254" t="str">
        <f>IF(L1254="Y","dessicated","")</f>
        <v/>
      </c>
    </row>
    <row r="1255" spans="1:100" ht="16.5" x14ac:dyDescent="0.3">
      <c r="A1255" s="7"/>
      <c r="B1255" s="19"/>
      <c r="C1255" s="19"/>
      <c r="D1255" s="19"/>
      <c r="E1255" s="19"/>
      <c r="F1255" s="19"/>
      <c r="G1255" s="10"/>
      <c r="H1255" s="14"/>
      <c r="I1255" s="19"/>
      <c r="J1255" s="19"/>
      <c r="K1255" s="10"/>
      <c r="L1255" s="19"/>
      <c r="M1255" s="19"/>
      <c r="N1255" s="19"/>
      <c r="O1255" s="19"/>
      <c r="P1255" s="19"/>
      <c r="Q1255" s="24"/>
      <c r="R1255" s="14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  <c r="AK1255" s="29"/>
      <c r="AL1255" s="29"/>
      <c r="AM1255" s="7"/>
      <c r="AN1255" s="7"/>
      <c r="AO1255" s="7"/>
      <c r="AP1255" s="19"/>
      <c r="AQ1255" s="19"/>
      <c r="AR1255" s="19"/>
      <c r="AS1255" s="14"/>
      <c r="AT1255" s="19"/>
      <c r="AU1255" s="19"/>
      <c r="AV1255" s="19"/>
      <c r="AW1255" s="14"/>
      <c r="AX1255" s="19"/>
      <c r="AY1255" s="19"/>
      <c r="AZ1255" s="19"/>
      <c r="BA1255" s="19"/>
      <c r="BB1255" s="19"/>
      <c r="BC1255" s="19"/>
      <c r="BD1255" s="19"/>
      <c r="BE1255" s="19"/>
      <c r="BF1255" s="14"/>
      <c r="BG1255" s="35" t="str">
        <f>IF(BB1255&lt;&gt;"","&lt;a href='https://www.inaturalist.org/observations/"&amp;BB1255&amp;" 'target='_blank' style='color: blue'&gt;iNaturalist Record: "&amp;BB1255&amp;"&lt;/a&gt; ","")</f>
        <v/>
      </c>
      <c r="BH1255" s="36" t="str">
        <f>IF(AT1255&lt;&gt;"",AT1255&amp;". ","")</f>
        <v/>
      </c>
      <c r="BI1255" s="36" t="str">
        <f>IF(AV1255&lt;&gt;"","Land use/disturbance history: "&amp;AV1255&amp;". ","")</f>
        <v/>
      </c>
      <c r="BJ1255" s="36" t="str">
        <f>IF(AW1255&lt;&gt;"","Slope in degrees: "&amp;AW1255&amp;". ","")</f>
        <v/>
      </c>
      <c r="BK1255" s="36" t="str">
        <f>IF(AX1255&lt;&gt;"","Slope aspect: "&amp;AX1255&amp;". ","")</f>
        <v/>
      </c>
      <c r="BL1255" s="36" t="str">
        <f>IF(AY1255&lt;&gt;"","Soil description: "&amp;AY1255&amp;". ","")</f>
        <v/>
      </c>
      <c r="BM1255" s="36" t="str">
        <f>IF(BA1255&lt;&gt;"","Terrain: "&amp;BA1255&amp;". ","")</f>
        <v/>
      </c>
      <c r="BN1255" s="36" t="str">
        <f t="shared" si="209"/>
        <v/>
      </c>
      <c r="BO1255" t="str">
        <f t="shared" si="210"/>
        <v/>
      </c>
      <c r="BP1255" t="str">
        <f>IF(BD1255&lt;&gt;"","Permit: "&amp;BD1255,"")</f>
        <v/>
      </c>
      <c r="BQ1255" s="41" t="str">
        <f>IF(AA1255="Abundant","Estimated frequency within viewshed: Abundant (&gt;500).",IF(AA1255="Common","Estimated frequency within viewshed: Common (101-500).",IF(AA1255="Frequent","Estimated frequency within viewshed: Frequent (11-100).",IF(AA1255="Occasional","Estimated frequency within viewshed: Occasional (6-10).",IF(AA1255="Rare","Estimated frequency within viewshed: Rare (1-5).","")))))</f>
        <v/>
      </c>
      <c r="BR1255" s="41" t="str">
        <f>IF(B1255&lt;&gt;"",B1255&amp;". ","")</f>
        <v/>
      </c>
      <c r="BS1255" s="41" t="str">
        <f>IF(M1255="Same individual","Tissue sample collected.",IF(M1255="Same population","Tissue sample collected from another individual in the same population.",""))</f>
        <v/>
      </c>
      <c r="BT1255" s="41" t="str">
        <f>IF(R1255&lt;&gt;"","Seed sample collected from "&amp;R1255&amp;" plants within the same population.","")</f>
        <v/>
      </c>
      <c r="BU1255" s="41" t="str">
        <f>IF(AB1255&lt;&gt;"",AB1255&amp;". ","")</f>
        <v/>
      </c>
      <c r="BV1255" s="41" t="str">
        <f>IF(AE1255&lt;&gt;"","Landowner: "&amp;AE1255&amp;".","")</f>
        <v/>
      </c>
      <c r="BW1255" s="41" t="str">
        <f>IF(AF1255&lt;&gt;"","Element Occurrence ID: "&amp;AF1255&amp;".","")</f>
        <v/>
      </c>
      <c r="BX1255" s="41" t="str">
        <f t="shared" si="211"/>
        <v/>
      </c>
      <c r="BY1255" t="str">
        <f t="shared" si="212"/>
        <v/>
      </c>
      <c r="BZ1255" s="41" t="str">
        <f t="shared" si="213"/>
        <v/>
      </c>
      <c r="CA1255" t="str">
        <f t="shared" si="214"/>
        <v/>
      </c>
      <c r="CB1255" s="41" t="str">
        <f>IF(AU1255&lt;&gt;"","Area immediately surrounding specimen: "&amp;AU1255&amp;".","")</f>
        <v/>
      </c>
      <c r="CC1255" s="41" t="str">
        <f>IF(T1255&lt;&gt;"","Habit: "&amp;T1255&amp;".","")</f>
        <v/>
      </c>
      <c r="CD1255" s="41" t="str">
        <f>IF(U1255&lt;&gt;"","Life history habit: "&amp;U1255&amp;".","")</f>
        <v/>
      </c>
      <c r="CE1255" s="41" t="str">
        <f>IF(V1255&lt;&gt;"","Graminoid habit: "&amp;V1255&amp;".","")</f>
        <v/>
      </c>
      <c r="CF1255" s="41" t="str">
        <f>IF(W1255&lt;&gt;"","Flower color: "&amp;W1255&amp;".","")</f>
        <v/>
      </c>
      <c r="CG1255" s="41" t="str">
        <f>IF(X1255&lt;&gt;"","Height in centimeters: "&amp;X1255&amp;".","")</f>
        <v/>
      </c>
      <c r="CH1255" s="41" t="str">
        <f>IF(Y1255&lt;&gt;"",Y1255&amp;".","")</f>
        <v/>
      </c>
      <c r="CI1255" s="41" t="str">
        <f t="shared" si="215"/>
        <v/>
      </c>
      <c r="CJ1255" t="str">
        <f t="shared" si="216"/>
        <v/>
      </c>
      <c r="CK1255" s="41" t="str">
        <f>IF(T1255&lt;&gt;"","''habit'':"&amp;"''"&amp;T1255&amp;"'',","")</f>
        <v/>
      </c>
      <c r="CL1255" s="41" t="str">
        <f>IF(U1255&lt;&gt;"","''life cycle habit'':"&amp;"''"&amp;U1255&amp;"'',","")</f>
        <v/>
      </c>
      <c r="CM1255" s="41" t="str">
        <f>IF(V1255&lt;&gt;"","''graminoidHabit'':"&amp;"''"&amp;V1255&amp;"'',","")</f>
        <v/>
      </c>
      <c r="CN1255" s="41" t="str">
        <f>IF(W1255&lt;&gt;"","''flower color'':"&amp;"''"&amp;W1255&amp;"'',","")</f>
        <v/>
      </c>
      <c r="CO1255" s="41" t="str">
        <f>IF(X1255&lt;&gt;"","''heightInCentimeters'':"&amp;X1255&amp;",","")</f>
        <v/>
      </c>
      <c r="CP1255" s="41" t="str">
        <f>IF(Y1255&lt;&gt;"",Y1255,"")</f>
        <v/>
      </c>
      <c r="CQ1255" s="41" t="str">
        <f t="shared" si="217"/>
        <v/>
      </c>
      <c r="CR1255" s="42" t="str">
        <f t="shared" si="218"/>
        <v/>
      </c>
      <c r="CS1255" t="str">
        <f t="shared" si="219"/>
        <v/>
      </c>
      <c r="CT1255" t="str">
        <f>IF(L1255="Y","tissue","")</f>
        <v/>
      </c>
      <c r="CU1255" t="str">
        <f>IF(L1255="Y","in collection","")</f>
        <v/>
      </c>
      <c r="CV1255" t="str">
        <f>IF(L1255="Y","dessicated","")</f>
        <v/>
      </c>
    </row>
    <row r="1256" spans="1:100" ht="16.5" x14ac:dyDescent="0.3">
      <c r="A1256" s="7"/>
      <c r="B1256" s="19"/>
      <c r="C1256" s="19"/>
      <c r="D1256" s="19"/>
      <c r="E1256" s="19"/>
      <c r="F1256" s="19"/>
      <c r="G1256" s="10"/>
      <c r="H1256" s="14"/>
      <c r="I1256" s="19"/>
      <c r="J1256" s="19"/>
      <c r="K1256" s="10"/>
      <c r="L1256" s="19"/>
      <c r="M1256" s="19"/>
      <c r="N1256" s="19"/>
      <c r="O1256" s="19"/>
      <c r="P1256" s="19"/>
      <c r="Q1256" s="24"/>
      <c r="R1256" s="14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  <c r="AK1256" s="29"/>
      <c r="AL1256" s="29"/>
      <c r="AM1256" s="7"/>
      <c r="AN1256" s="7"/>
      <c r="AO1256" s="7"/>
      <c r="AP1256" s="19"/>
      <c r="AQ1256" s="19"/>
      <c r="AR1256" s="19"/>
      <c r="AS1256" s="14"/>
      <c r="AT1256" s="19"/>
      <c r="AU1256" s="19"/>
      <c r="AV1256" s="19"/>
      <c r="AW1256" s="14"/>
      <c r="AX1256" s="19"/>
      <c r="AY1256" s="19"/>
      <c r="AZ1256" s="19"/>
      <c r="BA1256" s="19"/>
      <c r="BB1256" s="19"/>
      <c r="BC1256" s="19"/>
      <c r="BD1256" s="19"/>
      <c r="BE1256" s="19"/>
      <c r="BF1256" s="14"/>
      <c r="BG1256" s="35" t="str">
        <f>IF(BB1256&lt;&gt;"","&lt;a href='https://www.inaturalist.org/observations/"&amp;BB1256&amp;" 'target='_blank' style='color: blue'&gt;iNaturalist Record: "&amp;BB1256&amp;"&lt;/a&gt; ","")</f>
        <v/>
      </c>
      <c r="BH1256" s="36" t="str">
        <f>IF(AT1256&lt;&gt;"",AT1256&amp;". ","")</f>
        <v/>
      </c>
      <c r="BI1256" s="36" t="str">
        <f>IF(AV1256&lt;&gt;"","Land use/disturbance history: "&amp;AV1256&amp;". ","")</f>
        <v/>
      </c>
      <c r="BJ1256" s="36" t="str">
        <f>IF(AW1256&lt;&gt;"","Slope in degrees: "&amp;AW1256&amp;". ","")</f>
        <v/>
      </c>
      <c r="BK1256" s="36" t="str">
        <f>IF(AX1256&lt;&gt;"","Slope aspect: "&amp;AX1256&amp;". ","")</f>
        <v/>
      </c>
      <c r="BL1256" s="36" t="str">
        <f>IF(AY1256&lt;&gt;"","Soil description: "&amp;AY1256&amp;". ","")</f>
        <v/>
      </c>
      <c r="BM1256" s="36" t="str">
        <f>IF(BA1256&lt;&gt;"","Terrain: "&amp;BA1256&amp;". ","")</f>
        <v/>
      </c>
      <c r="BN1256" s="36" t="str">
        <f t="shared" si="209"/>
        <v/>
      </c>
      <c r="BO1256" t="str">
        <f t="shared" si="210"/>
        <v/>
      </c>
      <c r="BP1256" t="str">
        <f>IF(BD1256&lt;&gt;"","Permit: "&amp;BD1256,"")</f>
        <v/>
      </c>
      <c r="BQ1256" s="41" t="str">
        <f>IF(AA1256="Abundant","Estimated frequency within viewshed: Abundant (&gt;500).",IF(AA1256="Common","Estimated frequency within viewshed: Common (101-500).",IF(AA1256="Frequent","Estimated frequency within viewshed: Frequent (11-100).",IF(AA1256="Occasional","Estimated frequency within viewshed: Occasional (6-10).",IF(AA1256="Rare","Estimated frequency within viewshed: Rare (1-5).","")))))</f>
        <v/>
      </c>
      <c r="BR1256" s="41" t="str">
        <f>IF(B1256&lt;&gt;"",B1256&amp;". ","")</f>
        <v/>
      </c>
      <c r="BS1256" s="41" t="str">
        <f>IF(M1256="Same individual","Tissue sample collected.",IF(M1256="Same population","Tissue sample collected from another individual in the same population.",""))</f>
        <v/>
      </c>
      <c r="BT1256" s="41" t="str">
        <f>IF(R1256&lt;&gt;"","Seed sample collected from "&amp;R1256&amp;" plants within the same population.","")</f>
        <v/>
      </c>
      <c r="BU1256" s="41" t="str">
        <f>IF(AB1256&lt;&gt;"",AB1256&amp;". ","")</f>
        <v/>
      </c>
      <c r="BV1256" s="41" t="str">
        <f>IF(AE1256&lt;&gt;"","Landowner: "&amp;AE1256&amp;".","")</f>
        <v/>
      </c>
      <c r="BW1256" s="41" t="str">
        <f>IF(AF1256&lt;&gt;"","Element Occurrence ID: "&amp;AF1256&amp;".","")</f>
        <v/>
      </c>
      <c r="BX1256" s="41" t="str">
        <f t="shared" si="211"/>
        <v/>
      </c>
      <c r="BY1256" t="str">
        <f t="shared" si="212"/>
        <v/>
      </c>
      <c r="BZ1256" s="41" t="str">
        <f t="shared" si="213"/>
        <v/>
      </c>
      <c r="CA1256" t="str">
        <f t="shared" si="214"/>
        <v/>
      </c>
      <c r="CB1256" s="41" t="str">
        <f>IF(AU1256&lt;&gt;"","Area immediately surrounding specimen: "&amp;AU1256&amp;".","")</f>
        <v/>
      </c>
      <c r="CC1256" s="41" t="str">
        <f>IF(T1256&lt;&gt;"","Habit: "&amp;T1256&amp;".","")</f>
        <v/>
      </c>
      <c r="CD1256" s="41" t="str">
        <f>IF(U1256&lt;&gt;"","Life history habit: "&amp;U1256&amp;".","")</f>
        <v/>
      </c>
      <c r="CE1256" s="41" t="str">
        <f>IF(V1256&lt;&gt;"","Graminoid habit: "&amp;V1256&amp;".","")</f>
        <v/>
      </c>
      <c r="CF1256" s="41" t="str">
        <f>IF(W1256&lt;&gt;"","Flower color: "&amp;W1256&amp;".","")</f>
        <v/>
      </c>
      <c r="CG1256" s="41" t="str">
        <f>IF(X1256&lt;&gt;"","Height in centimeters: "&amp;X1256&amp;".","")</f>
        <v/>
      </c>
      <c r="CH1256" s="41" t="str">
        <f>IF(Y1256&lt;&gt;"",Y1256&amp;".","")</f>
        <v/>
      </c>
      <c r="CI1256" s="41" t="str">
        <f t="shared" si="215"/>
        <v/>
      </c>
      <c r="CJ1256" t="str">
        <f t="shared" si="216"/>
        <v/>
      </c>
      <c r="CK1256" s="41" t="str">
        <f>IF(T1256&lt;&gt;"","''habit'':"&amp;"''"&amp;T1256&amp;"'',","")</f>
        <v/>
      </c>
      <c r="CL1256" s="41" t="str">
        <f>IF(U1256&lt;&gt;"","''life cycle habit'':"&amp;"''"&amp;U1256&amp;"'',","")</f>
        <v/>
      </c>
      <c r="CM1256" s="41" t="str">
        <f>IF(V1256&lt;&gt;"","''graminoidHabit'':"&amp;"''"&amp;V1256&amp;"'',","")</f>
        <v/>
      </c>
      <c r="CN1256" s="41" t="str">
        <f>IF(W1256&lt;&gt;"","''flower color'':"&amp;"''"&amp;W1256&amp;"'',","")</f>
        <v/>
      </c>
      <c r="CO1256" s="41" t="str">
        <f>IF(X1256&lt;&gt;"","''heightInCentimeters'':"&amp;X1256&amp;",","")</f>
        <v/>
      </c>
      <c r="CP1256" s="41" t="str">
        <f>IF(Y1256&lt;&gt;"",Y1256,"")</f>
        <v/>
      </c>
      <c r="CQ1256" s="41" t="str">
        <f t="shared" si="217"/>
        <v/>
      </c>
      <c r="CR1256" s="42" t="str">
        <f t="shared" si="218"/>
        <v/>
      </c>
      <c r="CS1256" t="str">
        <f t="shared" si="219"/>
        <v/>
      </c>
      <c r="CT1256" t="str">
        <f>IF(L1256="Y","tissue","")</f>
        <v/>
      </c>
      <c r="CU1256" t="str">
        <f>IF(L1256="Y","in collection","")</f>
        <v/>
      </c>
      <c r="CV1256" t="str">
        <f>IF(L1256="Y","dessicated","")</f>
        <v/>
      </c>
    </row>
    <row r="1257" spans="1:100" ht="16.5" x14ac:dyDescent="0.3">
      <c r="A1257" s="7"/>
      <c r="B1257" s="19"/>
      <c r="C1257" s="19"/>
      <c r="D1257" s="19"/>
      <c r="E1257" s="19"/>
      <c r="F1257" s="19"/>
      <c r="G1257" s="10"/>
      <c r="H1257" s="14"/>
      <c r="I1257" s="19"/>
      <c r="J1257" s="19"/>
      <c r="K1257" s="10"/>
      <c r="L1257" s="19"/>
      <c r="M1257" s="19"/>
      <c r="N1257" s="19"/>
      <c r="O1257" s="19"/>
      <c r="P1257" s="19"/>
      <c r="Q1257" s="24"/>
      <c r="R1257" s="14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  <c r="AK1257" s="29"/>
      <c r="AL1257" s="29"/>
      <c r="AM1257" s="7"/>
      <c r="AN1257" s="7"/>
      <c r="AO1257" s="7"/>
      <c r="AP1257" s="19"/>
      <c r="AQ1257" s="19"/>
      <c r="AR1257" s="19"/>
      <c r="AS1257" s="14"/>
      <c r="AT1257" s="19"/>
      <c r="AU1257" s="19"/>
      <c r="AV1257" s="19"/>
      <c r="AW1257" s="14"/>
      <c r="AX1257" s="19"/>
      <c r="AY1257" s="19"/>
      <c r="AZ1257" s="19"/>
      <c r="BA1257" s="19"/>
      <c r="BB1257" s="19"/>
      <c r="BC1257" s="19"/>
      <c r="BD1257" s="19"/>
      <c r="BE1257" s="19"/>
      <c r="BF1257" s="14"/>
      <c r="BG1257" s="35" t="str">
        <f>IF(BB1257&lt;&gt;"","&lt;a href='https://www.inaturalist.org/observations/"&amp;BB1257&amp;" 'target='_blank' style='color: blue'&gt;iNaturalist Record: "&amp;BB1257&amp;"&lt;/a&gt; ","")</f>
        <v/>
      </c>
      <c r="BH1257" s="36" t="str">
        <f>IF(AT1257&lt;&gt;"",AT1257&amp;". ","")</f>
        <v/>
      </c>
      <c r="BI1257" s="36" t="str">
        <f>IF(AV1257&lt;&gt;"","Land use/disturbance history: "&amp;AV1257&amp;". ","")</f>
        <v/>
      </c>
      <c r="BJ1257" s="36" t="str">
        <f>IF(AW1257&lt;&gt;"","Slope in degrees: "&amp;AW1257&amp;". ","")</f>
        <v/>
      </c>
      <c r="BK1257" s="36" t="str">
        <f>IF(AX1257&lt;&gt;"","Slope aspect: "&amp;AX1257&amp;". ","")</f>
        <v/>
      </c>
      <c r="BL1257" s="36" t="str">
        <f>IF(AY1257&lt;&gt;"","Soil description: "&amp;AY1257&amp;". ","")</f>
        <v/>
      </c>
      <c r="BM1257" s="36" t="str">
        <f>IF(BA1257&lt;&gt;"","Terrain: "&amp;BA1257&amp;". ","")</f>
        <v/>
      </c>
      <c r="BN1257" s="36" t="str">
        <f t="shared" si="209"/>
        <v/>
      </c>
      <c r="BO1257" t="str">
        <f t="shared" si="210"/>
        <v/>
      </c>
      <c r="BP1257" t="str">
        <f>IF(BD1257&lt;&gt;"","Permit: "&amp;BD1257,"")</f>
        <v/>
      </c>
      <c r="BQ1257" s="41" t="str">
        <f>IF(AA1257="Abundant","Estimated frequency within viewshed: Abundant (&gt;500).",IF(AA1257="Common","Estimated frequency within viewshed: Common (101-500).",IF(AA1257="Frequent","Estimated frequency within viewshed: Frequent (11-100).",IF(AA1257="Occasional","Estimated frequency within viewshed: Occasional (6-10).",IF(AA1257="Rare","Estimated frequency within viewshed: Rare (1-5).","")))))</f>
        <v/>
      </c>
      <c r="BR1257" s="41" t="str">
        <f>IF(B1257&lt;&gt;"",B1257&amp;". ","")</f>
        <v/>
      </c>
      <c r="BS1257" s="41" t="str">
        <f>IF(M1257="Same individual","Tissue sample collected.",IF(M1257="Same population","Tissue sample collected from another individual in the same population.",""))</f>
        <v/>
      </c>
      <c r="BT1257" s="41" t="str">
        <f>IF(R1257&lt;&gt;"","Seed sample collected from "&amp;R1257&amp;" plants within the same population.","")</f>
        <v/>
      </c>
      <c r="BU1257" s="41" t="str">
        <f>IF(AB1257&lt;&gt;"",AB1257&amp;". ","")</f>
        <v/>
      </c>
      <c r="BV1257" s="41" t="str">
        <f>IF(AE1257&lt;&gt;"","Landowner: "&amp;AE1257&amp;".","")</f>
        <v/>
      </c>
      <c r="BW1257" s="41" t="str">
        <f>IF(AF1257&lt;&gt;"","Element Occurrence ID: "&amp;AF1257&amp;".","")</f>
        <v/>
      </c>
      <c r="BX1257" s="41" t="str">
        <f t="shared" si="211"/>
        <v/>
      </c>
      <c r="BY1257" t="str">
        <f t="shared" si="212"/>
        <v/>
      </c>
      <c r="BZ1257" s="41" t="str">
        <f t="shared" si="213"/>
        <v/>
      </c>
      <c r="CA1257" t="str">
        <f t="shared" si="214"/>
        <v/>
      </c>
      <c r="CB1257" s="41" t="str">
        <f>IF(AU1257&lt;&gt;"","Area immediately surrounding specimen: "&amp;AU1257&amp;".","")</f>
        <v/>
      </c>
      <c r="CC1257" s="41" t="str">
        <f>IF(T1257&lt;&gt;"","Habit: "&amp;T1257&amp;".","")</f>
        <v/>
      </c>
      <c r="CD1257" s="41" t="str">
        <f>IF(U1257&lt;&gt;"","Life history habit: "&amp;U1257&amp;".","")</f>
        <v/>
      </c>
      <c r="CE1257" s="41" t="str">
        <f>IF(V1257&lt;&gt;"","Graminoid habit: "&amp;V1257&amp;".","")</f>
        <v/>
      </c>
      <c r="CF1257" s="41" t="str">
        <f>IF(W1257&lt;&gt;"","Flower color: "&amp;W1257&amp;".","")</f>
        <v/>
      </c>
      <c r="CG1257" s="41" t="str">
        <f>IF(X1257&lt;&gt;"","Height in centimeters: "&amp;X1257&amp;".","")</f>
        <v/>
      </c>
      <c r="CH1257" s="41" t="str">
        <f>IF(Y1257&lt;&gt;"",Y1257&amp;".","")</f>
        <v/>
      </c>
      <c r="CI1257" s="41" t="str">
        <f t="shared" si="215"/>
        <v/>
      </c>
      <c r="CJ1257" t="str">
        <f t="shared" si="216"/>
        <v/>
      </c>
      <c r="CK1257" s="41" t="str">
        <f>IF(T1257&lt;&gt;"","''habit'':"&amp;"''"&amp;T1257&amp;"'',","")</f>
        <v/>
      </c>
      <c r="CL1257" s="41" t="str">
        <f>IF(U1257&lt;&gt;"","''life cycle habit'':"&amp;"''"&amp;U1257&amp;"'',","")</f>
        <v/>
      </c>
      <c r="CM1257" s="41" t="str">
        <f>IF(V1257&lt;&gt;"","''graminoidHabit'':"&amp;"''"&amp;V1257&amp;"'',","")</f>
        <v/>
      </c>
      <c r="CN1257" s="41" t="str">
        <f>IF(W1257&lt;&gt;"","''flower color'':"&amp;"''"&amp;W1257&amp;"'',","")</f>
        <v/>
      </c>
      <c r="CO1257" s="41" t="str">
        <f>IF(X1257&lt;&gt;"","''heightInCentimeters'':"&amp;X1257&amp;",","")</f>
        <v/>
      </c>
      <c r="CP1257" s="41" t="str">
        <f>IF(Y1257&lt;&gt;"",Y1257,"")</f>
        <v/>
      </c>
      <c r="CQ1257" s="41" t="str">
        <f t="shared" si="217"/>
        <v/>
      </c>
      <c r="CR1257" s="42" t="str">
        <f t="shared" si="218"/>
        <v/>
      </c>
      <c r="CS1257" t="str">
        <f t="shared" si="219"/>
        <v/>
      </c>
      <c r="CT1257" t="str">
        <f>IF(L1257="Y","tissue","")</f>
        <v/>
      </c>
      <c r="CU1257" t="str">
        <f>IF(L1257="Y","in collection","")</f>
        <v/>
      </c>
      <c r="CV1257" t="str">
        <f>IF(L1257="Y","dessicated","")</f>
        <v/>
      </c>
    </row>
    <row r="1258" spans="1:100" ht="16.5" x14ac:dyDescent="0.3">
      <c r="A1258" s="7"/>
      <c r="B1258" s="19"/>
      <c r="C1258" s="19"/>
      <c r="D1258" s="19"/>
      <c r="E1258" s="19"/>
      <c r="F1258" s="19"/>
      <c r="G1258" s="10"/>
      <c r="H1258" s="14"/>
      <c r="I1258" s="19"/>
      <c r="J1258" s="19"/>
      <c r="K1258" s="10"/>
      <c r="L1258" s="19"/>
      <c r="M1258" s="19"/>
      <c r="N1258" s="19"/>
      <c r="O1258" s="19"/>
      <c r="P1258" s="19"/>
      <c r="Q1258" s="24"/>
      <c r="R1258" s="14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  <c r="AK1258" s="29"/>
      <c r="AL1258" s="29"/>
      <c r="AM1258" s="7"/>
      <c r="AN1258" s="7"/>
      <c r="AO1258" s="7"/>
      <c r="AP1258" s="19"/>
      <c r="AQ1258" s="19"/>
      <c r="AR1258" s="19"/>
      <c r="AS1258" s="14"/>
      <c r="AT1258" s="19"/>
      <c r="AU1258" s="19"/>
      <c r="AV1258" s="19"/>
      <c r="AW1258" s="14"/>
      <c r="AX1258" s="19"/>
      <c r="AY1258" s="19"/>
      <c r="AZ1258" s="19"/>
      <c r="BA1258" s="19"/>
      <c r="BB1258" s="19"/>
      <c r="BC1258" s="19"/>
      <c r="BD1258" s="19"/>
      <c r="BE1258" s="19"/>
      <c r="BF1258" s="14"/>
      <c r="BG1258" s="35" t="str">
        <f>IF(BB1258&lt;&gt;"","&lt;a href='https://www.inaturalist.org/observations/"&amp;BB1258&amp;" 'target='_blank' style='color: blue'&gt;iNaturalist Record: "&amp;BB1258&amp;"&lt;/a&gt; ","")</f>
        <v/>
      </c>
      <c r="BH1258" s="36" t="str">
        <f>IF(AT1258&lt;&gt;"",AT1258&amp;". ","")</f>
        <v/>
      </c>
      <c r="BI1258" s="36" t="str">
        <f>IF(AV1258&lt;&gt;"","Land use/disturbance history: "&amp;AV1258&amp;". ","")</f>
        <v/>
      </c>
      <c r="BJ1258" s="36" t="str">
        <f>IF(AW1258&lt;&gt;"","Slope in degrees: "&amp;AW1258&amp;". ","")</f>
        <v/>
      </c>
      <c r="BK1258" s="36" t="str">
        <f>IF(AX1258&lt;&gt;"","Slope aspect: "&amp;AX1258&amp;". ","")</f>
        <v/>
      </c>
      <c r="BL1258" s="36" t="str">
        <f>IF(AY1258&lt;&gt;"","Soil description: "&amp;AY1258&amp;". ","")</f>
        <v/>
      </c>
      <c r="BM1258" s="36" t="str">
        <f>IF(BA1258&lt;&gt;"","Terrain: "&amp;BA1258&amp;". ","")</f>
        <v/>
      </c>
      <c r="BN1258" s="36" t="str">
        <f t="shared" si="209"/>
        <v/>
      </c>
      <c r="BO1258" t="str">
        <f t="shared" si="210"/>
        <v/>
      </c>
      <c r="BP1258" t="str">
        <f>IF(BD1258&lt;&gt;"","Permit: "&amp;BD1258,"")</f>
        <v/>
      </c>
      <c r="BQ1258" s="41" t="str">
        <f>IF(AA1258="Abundant","Estimated frequency within viewshed: Abundant (&gt;500).",IF(AA1258="Common","Estimated frequency within viewshed: Common (101-500).",IF(AA1258="Frequent","Estimated frequency within viewshed: Frequent (11-100).",IF(AA1258="Occasional","Estimated frequency within viewshed: Occasional (6-10).",IF(AA1258="Rare","Estimated frequency within viewshed: Rare (1-5).","")))))</f>
        <v/>
      </c>
      <c r="BR1258" s="41" t="str">
        <f>IF(B1258&lt;&gt;"",B1258&amp;". ","")</f>
        <v/>
      </c>
      <c r="BS1258" s="41" t="str">
        <f>IF(M1258="Same individual","Tissue sample collected.",IF(M1258="Same population","Tissue sample collected from another individual in the same population.",""))</f>
        <v/>
      </c>
      <c r="BT1258" s="41" t="str">
        <f>IF(R1258&lt;&gt;"","Seed sample collected from "&amp;R1258&amp;" plants within the same population.","")</f>
        <v/>
      </c>
      <c r="BU1258" s="41" t="str">
        <f>IF(AB1258&lt;&gt;"",AB1258&amp;". ","")</f>
        <v/>
      </c>
      <c r="BV1258" s="41" t="str">
        <f>IF(AE1258&lt;&gt;"","Landowner: "&amp;AE1258&amp;".","")</f>
        <v/>
      </c>
      <c r="BW1258" s="41" t="str">
        <f>IF(AF1258&lt;&gt;"","Element Occurrence ID: "&amp;AF1258&amp;".","")</f>
        <v/>
      </c>
      <c r="BX1258" s="41" t="str">
        <f t="shared" si="211"/>
        <v/>
      </c>
      <c r="BY1258" t="str">
        <f t="shared" si="212"/>
        <v/>
      </c>
      <c r="BZ1258" s="41" t="str">
        <f t="shared" si="213"/>
        <v/>
      </c>
      <c r="CA1258" t="str">
        <f t="shared" si="214"/>
        <v/>
      </c>
      <c r="CB1258" s="41" t="str">
        <f>IF(AU1258&lt;&gt;"","Area immediately surrounding specimen: "&amp;AU1258&amp;".","")</f>
        <v/>
      </c>
      <c r="CC1258" s="41" t="str">
        <f>IF(T1258&lt;&gt;"","Habit: "&amp;T1258&amp;".","")</f>
        <v/>
      </c>
      <c r="CD1258" s="41" t="str">
        <f>IF(U1258&lt;&gt;"","Life history habit: "&amp;U1258&amp;".","")</f>
        <v/>
      </c>
      <c r="CE1258" s="41" t="str">
        <f>IF(V1258&lt;&gt;"","Graminoid habit: "&amp;V1258&amp;".","")</f>
        <v/>
      </c>
      <c r="CF1258" s="41" t="str">
        <f>IF(W1258&lt;&gt;"","Flower color: "&amp;W1258&amp;".","")</f>
        <v/>
      </c>
      <c r="CG1258" s="41" t="str">
        <f>IF(X1258&lt;&gt;"","Height in centimeters: "&amp;X1258&amp;".","")</f>
        <v/>
      </c>
      <c r="CH1258" s="41" t="str">
        <f>IF(Y1258&lt;&gt;"",Y1258&amp;".","")</f>
        <v/>
      </c>
      <c r="CI1258" s="41" t="str">
        <f t="shared" si="215"/>
        <v/>
      </c>
      <c r="CJ1258" t="str">
        <f t="shared" si="216"/>
        <v/>
      </c>
      <c r="CK1258" s="41" t="str">
        <f>IF(T1258&lt;&gt;"","''habit'':"&amp;"''"&amp;T1258&amp;"'',","")</f>
        <v/>
      </c>
      <c r="CL1258" s="41" t="str">
        <f>IF(U1258&lt;&gt;"","''life cycle habit'':"&amp;"''"&amp;U1258&amp;"'',","")</f>
        <v/>
      </c>
      <c r="CM1258" s="41" t="str">
        <f>IF(V1258&lt;&gt;"","''graminoidHabit'':"&amp;"''"&amp;V1258&amp;"'',","")</f>
        <v/>
      </c>
      <c r="CN1258" s="41" t="str">
        <f>IF(W1258&lt;&gt;"","''flower color'':"&amp;"''"&amp;W1258&amp;"'',","")</f>
        <v/>
      </c>
      <c r="CO1258" s="41" t="str">
        <f>IF(X1258&lt;&gt;"","''heightInCentimeters'':"&amp;X1258&amp;",","")</f>
        <v/>
      </c>
      <c r="CP1258" s="41" t="str">
        <f>IF(Y1258&lt;&gt;"",Y1258,"")</f>
        <v/>
      </c>
      <c r="CQ1258" s="41" t="str">
        <f t="shared" si="217"/>
        <v/>
      </c>
      <c r="CR1258" s="42" t="str">
        <f t="shared" si="218"/>
        <v/>
      </c>
      <c r="CS1258" t="str">
        <f t="shared" si="219"/>
        <v/>
      </c>
      <c r="CT1258" t="str">
        <f>IF(L1258="Y","tissue","")</f>
        <v/>
      </c>
      <c r="CU1258" t="str">
        <f>IF(L1258="Y","in collection","")</f>
        <v/>
      </c>
      <c r="CV1258" t="str">
        <f>IF(L1258="Y","dessicated","")</f>
        <v/>
      </c>
    </row>
    <row r="1259" spans="1:100" ht="16.5" x14ac:dyDescent="0.3">
      <c r="A1259" s="7"/>
      <c r="B1259" s="19"/>
      <c r="C1259" s="19"/>
      <c r="D1259" s="19"/>
      <c r="E1259" s="19"/>
      <c r="F1259" s="19"/>
      <c r="G1259" s="10"/>
      <c r="H1259" s="14"/>
      <c r="I1259" s="19"/>
      <c r="J1259" s="19"/>
      <c r="K1259" s="10"/>
      <c r="L1259" s="19"/>
      <c r="M1259" s="19"/>
      <c r="N1259" s="19"/>
      <c r="O1259" s="19"/>
      <c r="P1259" s="19"/>
      <c r="Q1259" s="24"/>
      <c r="R1259" s="14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  <c r="AK1259" s="29"/>
      <c r="AL1259" s="29"/>
      <c r="AM1259" s="7"/>
      <c r="AN1259" s="7"/>
      <c r="AO1259" s="7"/>
      <c r="AP1259" s="19"/>
      <c r="AQ1259" s="19"/>
      <c r="AR1259" s="19"/>
      <c r="AS1259" s="14"/>
      <c r="AT1259" s="19"/>
      <c r="AU1259" s="19"/>
      <c r="AV1259" s="19"/>
      <c r="AW1259" s="14"/>
      <c r="AX1259" s="19"/>
      <c r="AY1259" s="19"/>
      <c r="AZ1259" s="19"/>
      <c r="BA1259" s="19"/>
      <c r="BB1259" s="19"/>
      <c r="BC1259" s="19"/>
      <c r="BD1259" s="19"/>
      <c r="BE1259" s="19"/>
      <c r="BF1259" s="14"/>
      <c r="BG1259" s="35" t="str">
        <f>IF(BB1259&lt;&gt;"","&lt;a href='https://www.inaturalist.org/observations/"&amp;BB1259&amp;" 'target='_blank' style='color: blue'&gt;iNaturalist Record: "&amp;BB1259&amp;"&lt;/a&gt; ","")</f>
        <v/>
      </c>
      <c r="BH1259" s="36" t="str">
        <f>IF(AT1259&lt;&gt;"",AT1259&amp;". ","")</f>
        <v/>
      </c>
      <c r="BI1259" s="36" t="str">
        <f>IF(AV1259&lt;&gt;"","Land use/disturbance history: "&amp;AV1259&amp;". ","")</f>
        <v/>
      </c>
      <c r="BJ1259" s="36" t="str">
        <f>IF(AW1259&lt;&gt;"","Slope in degrees: "&amp;AW1259&amp;". ","")</f>
        <v/>
      </c>
      <c r="BK1259" s="36" t="str">
        <f>IF(AX1259&lt;&gt;"","Slope aspect: "&amp;AX1259&amp;". ","")</f>
        <v/>
      </c>
      <c r="BL1259" s="36" t="str">
        <f>IF(AY1259&lt;&gt;"","Soil description: "&amp;AY1259&amp;". ","")</f>
        <v/>
      </c>
      <c r="BM1259" s="36" t="str">
        <f>IF(BA1259&lt;&gt;"","Terrain: "&amp;BA1259&amp;". ","")</f>
        <v/>
      </c>
      <c r="BN1259" s="36" t="str">
        <f t="shared" si="209"/>
        <v/>
      </c>
      <c r="BO1259" t="str">
        <f t="shared" si="210"/>
        <v/>
      </c>
      <c r="BP1259" t="str">
        <f>IF(BD1259&lt;&gt;"","Permit: "&amp;BD1259,"")</f>
        <v/>
      </c>
      <c r="BQ1259" s="41" t="str">
        <f>IF(AA1259="Abundant","Estimated frequency within viewshed: Abundant (&gt;500).",IF(AA1259="Common","Estimated frequency within viewshed: Common (101-500).",IF(AA1259="Frequent","Estimated frequency within viewshed: Frequent (11-100).",IF(AA1259="Occasional","Estimated frequency within viewshed: Occasional (6-10).",IF(AA1259="Rare","Estimated frequency within viewshed: Rare (1-5).","")))))</f>
        <v/>
      </c>
      <c r="BR1259" s="41" t="str">
        <f>IF(B1259&lt;&gt;"",B1259&amp;". ","")</f>
        <v/>
      </c>
      <c r="BS1259" s="41" t="str">
        <f>IF(M1259="Same individual","Tissue sample collected.",IF(M1259="Same population","Tissue sample collected from another individual in the same population.",""))</f>
        <v/>
      </c>
      <c r="BT1259" s="41" t="str">
        <f>IF(R1259&lt;&gt;"","Seed sample collected from "&amp;R1259&amp;" plants within the same population.","")</f>
        <v/>
      </c>
      <c r="BU1259" s="41" t="str">
        <f>IF(AB1259&lt;&gt;"",AB1259&amp;". ","")</f>
        <v/>
      </c>
      <c r="BV1259" s="41" t="str">
        <f>IF(AE1259&lt;&gt;"","Landowner: "&amp;AE1259&amp;".","")</f>
        <v/>
      </c>
      <c r="BW1259" s="41" t="str">
        <f>IF(AF1259&lt;&gt;"","Element Occurrence ID: "&amp;AF1259&amp;".","")</f>
        <v/>
      </c>
      <c r="BX1259" s="41" t="str">
        <f t="shared" si="211"/>
        <v/>
      </c>
      <c r="BY1259" t="str">
        <f t="shared" si="212"/>
        <v/>
      </c>
      <c r="BZ1259" s="41" t="str">
        <f t="shared" si="213"/>
        <v/>
      </c>
      <c r="CA1259" t="str">
        <f t="shared" si="214"/>
        <v/>
      </c>
      <c r="CB1259" s="41" t="str">
        <f>IF(AU1259&lt;&gt;"","Area immediately surrounding specimen: "&amp;AU1259&amp;".","")</f>
        <v/>
      </c>
      <c r="CC1259" s="41" t="str">
        <f>IF(T1259&lt;&gt;"","Habit: "&amp;T1259&amp;".","")</f>
        <v/>
      </c>
      <c r="CD1259" s="41" t="str">
        <f>IF(U1259&lt;&gt;"","Life history habit: "&amp;U1259&amp;".","")</f>
        <v/>
      </c>
      <c r="CE1259" s="41" t="str">
        <f>IF(V1259&lt;&gt;"","Graminoid habit: "&amp;V1259&amp;".","")</f>
        <v/>
      </c>
      <c r="CF1259" s="41" t="str">
        <f>IF(W1259&lt;&gt;"","Flower color: "&amp;W1259&amp;".","")</f>
        <v/>
      </c>
      <c r="CG1259" s="41" t="str">
        <f>IF(X1259&lt;&gt;"","Height in centimeters: "&amp;X1259&amp;".","")</f>
        <v/>
      </c>
      <c r="CH1259" s="41" t="str">
        <f>IF(Y1259&lt;&gt;"",Y1259&amp;".","")</f>
        <v/>
      </c>
      <c r="CI1259" s="41" t="str">
        <f t="shared" si="215"/>
        <v/>
      </c>
      <c r="CJ1259" t="str">
        <f t="shared" si="216"/>
        <v/>
      </c>
      <c r="CK1259" s="41" t="str">
        <f>IF(T1259&lt;&gt;"","''habit'':"&amp;"''"&amp;T1259&amp;"'',","")</f>
        <v/>
      </c>
      <c r="CL1259" s="41" t="str">
        <f>IF(U1259&lt;&gt;"","''life cycle habit'':"&amp;"''"&amp;U1259&amp;"'',","")</f>
        <v/>
      </c>
      <c r="CM1259" s="41" t="str">
        <f>IF(V1259&lt;&gt;"","''graminoidHabit'':"&amp;"''"&amp;V1259&amp;"'',","")</f>
        <v/>
      </c>
      <c r="CN1259" s="41" t="str">
        <f>IF(W1259&lt;&gt;"","''flower color'':"&amp;"''"&amp;W1259&amp;"'',","")</f>
        <v/>
      </c>
      <c r="CO1259" s="41" t="str">
        <f>IF(X1259&lt;&gt;"","''heightInCentimeters'':"&amp;X1259&amp;",","")</f>
        <v/>
      </c>
      <c r="CP1259" s="41" t="str">
        <f>IF(Y1259&lt;&gt;"",Y1259,"")</f>
        <v/>
      </c>
      <c r="CQ1259" s="41" t="str">
        <f t="shared" si="217"/>
        <v/>
      </c>
      <c r="CR1259" s="42" t="str">
        <f t="shared" si="218"/>
        <v/>
      </c>
      <c r="CS1259" t="str">
        <f t="shared" si="219"/>
        <v/>
      </c>
      <c r="CT1259" t="str">
        <f>IF(L1259="Y","tissue","")</f>
        <v/>
      </c>
      <c r="CU1259" t="str">
        <f>IF(L1259="Y","in collection","")</f>
        <v/>
      </c>
      <c r="CV1259" t="str">
        <f>IF(L1259="Y","dessicated","")</f>
        <v/>
      </c>
    </row>
    <row r="1260" spans="1:100" ht="16.5" x14ac:dyDescent="0.3">
      <c r="A1260" s="7"/>
      <c r="B1260" s="19"/>
      <c r="C1260" s="19"/>
      <c r="D1260" s="19"/>
      <c r="E1260" s="19"/>
      <c r="F1260" s="19"/>
      <c r="G1260" s="10"/>
      <c r="H1260" s="14"/>
      <c r="I1260" s="19"/>
      <c r="J1260" s="19"/>
      <c r="K1260" s="10"/>
      <c r="L1260" s="19"/>
      <c r="M1260" s="19"/>
      <c r="N1260" s="19"/>
      <c r="O1260" s="19"/>
      <c r="P1260" s="19"/>
      <c r="Q1260" s="24"/>
      <c r="R1260" s="14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  <c r="AK1260" s="29"/>
      <c r="AL1260" s="29"/>
      <c r="AM1260" s="7"/>
      <c r="AN1260" s="7"/>
      <c r="AO1260" s="7"/>
      <c r="AP1260" s="19"/>
      <c r="AQ1260" s="19"/>
      <c r="AR1260" s="19"/>
      <c r="AS1260" s="14"/>
      <c r="AT1260" s="19"/>
      <c r="AU1260" s="19"/>
      <c r="AV1260" s="19"/>
      <c r="AW1260" s="14"/>
      <c r="AX1260" s="19"/>
      <c r="AY1260" s="19"/>
      <c r="AZ1260" s="19"/>
      <c r="BA1260" s="19"/>
      <c r="BB1260" s="19"/>
      <c r="BC1260" s="19"/>
      <c r="BD1260" s="19"/>
      <c r="BE1260" s="19"/>
      <c r="BF1260" s="14"/>
      <c r="BG1260" s="35" t="str">
        <f>IF(BB1260&lt;&gt;"","&lt;a href='https://www.inaturalist.org/observations/"&amp;BB1260&amp;" 'target='_blank' style='color: blue'&gt;iNaturalist Record: "&amp;BB1260&amp;"&lt;/a&gt; ","")</f>
        <v/>
      </c>
      <c r="BH1260" s="36" t="str">
        <f>IF(AT1260&lt;&gt;"",AT1260&amp;". ","")</f>
        <v/>
      </c>
      <c r="BI1260" s="36" t="str">
        <f>IF(AV1260&lt;&gt;"","Land use/disturbance history: "&amp;AV1260&amp;". ","")</f>
        <v/>
      </c>
      <c r="BJ1260" s="36" t="str">
        <f>IF(AW1260&lt;&gt;"","Slope in degrees: "&amp;AW1260&amp;". ","")</f>
        <v/>
      </c>
      <c r="BK1260" s="36" t="str">
        <f>IF(AX1260&lt;&gt;"","Slope aspect: "&amp;AX1260&amp;". ","")</f>
        <v/>
      </c>
      <c r="BL1260" s="36" t="str">
        <f>IF(AY1260&lt;&gt;"","Soil description: "&amp;AY1260&amp;". ","")</f>
        <v/>
      </c>
      <c r="BM1260" s="36" t="str">
        <f>IF(BA1260&lt;&gt;"","Terrain: "&amp;BA1260&amp;". ","")</f>
        <v/>
      </c>
      <c r="BN1260" s="36" t="str">
        <f t="shared" si="209"/>
        <v/>
      </c>
      <c r="BO1260" t="str">
        <f t="shared" si="210"/>
        <v/>
      </c>
      <c r="BP1260" t="str">
        <f>IF(BD1260&lt;&gt;"","Permit: "&amp;BD1260,"")</f>
        <v/>
      </c>
      <c r="BQ1260" s="41" t="str">
        <f>IF(AA1260="Abundant","Estimated frequency within viewshed: Abundant (&gt;500).",IF(AA1260="Common","Estimated frequency within viewshed: Common (101-500).",IF(AA1260="Frequent","Estimated frequency within viewshed: Frequent (11-100).",IF(AA1260="Occasional","Estimated frequency within viewshed: Occasional (6-10).",IF(AA1260="Rare","Estimated frequency within viewshed: Rare (1-5).","")))))</f>
        <v/>
      </c>
      <c r="BR1260" s="41" t="str">
        <f>IF(B1260&lt;&gt;"",B1260&amp;". ","")</f>
        <v/>
      </c>
      <c r="BS1260" s="41" t="str">
        <f>IF(M1260="Same individual","Tissue sample collected.",IF(M1260="Same population","Tissue sample collected from another individual in the same population.",""))</f>
        <v/>
      </c>
      <c r="BT1260" s="41" t="str">
        <f>IF(R1260&lt;&gt;"","Seed sample collected from "&amp;R1260&amp;" plants within the same population.","")</f>
        <v/>
      </c>
      <c r="BU1260" s="41" t="str">
        <f>IF(AB1260&lt;&gt;"",AB1260&amp;". ","")</f>
        <v/>
      </c>
      <c r="BV1260" s="41" t="str">
        <f>IF(AE1260&lt;&gt;"","Landowner: "&amp;AE1260&amp;".","")</f>
        <v/>
      </c>
      <c r="BW1260" s="41" t="str">
        <f>IF(AF1260&lt;&gt;"","Element Occurrence ID: "&amp;AF1260&amp;".","")</f>
        <v/>
      </c>
      <c r="BX1260" s="41" t="str">
        <f t="shared" si="211"/>
        <v/>
      </c>
      <c r="BY1260" t="str">
        <f t="shared" si="212"/>
        <v/>
      </c>
      <c r="BZ1260" s="41" t="str">
        <f t="shared" si="213"/>
        <v/>
      </c>
      <c r="CA1260" t="str">
        <f t="shared" si="214"/>
        <v/>
      </c>
      <c r="CB1260" s="41" t="str">
        <f>IF(AU1260&lt;&gt;"","Area immediately surrounding specimen: "&amp;AU1260&amp;".","")</f>
        <v/>
      </c>
      <c r="CC1260" s="41" t="str">
        <f>IF(T1260&lt;&gt;"","Habit: "&amp;T1260&amp;".","")</f>
        <v/>
      </c>
      <c r="CD1260" s="41" t="str">
        <f>IF(U1260&lt;&gt;"","Life history habit: "&amp;U1260&amp;".","")</f>
        <v/>
      </c>
      <c r="CE1260" s="41" t="str">
        <f>IF(V1260&lt;&gt;"","Graminoid habit: "&amp;V1260&amp;".","")</f>
        <v/>
      </c>
      <c r="CF1260" s="41" t="str">
        <f>IF(W1260&lt;&gt;"","Flower color: "&amp;W1260&amp;".","")</f>
        <v/>
      </c>
      <c r="CG1260" s="41" t="str">
        <f>IF(X1260&lt;&gt;"","Height in centimeters: "&amp;X1260&amp;".","")</f>
        <v/>
      </c>
      <c r="CH1260" s="41" t="str">
        <f>IF(Y1260&lt;&gt;"",Y1260&amp;".","")</f>
        <v/>
      </c>
      <c r="CI1260" s="41" t="str">
        <f t="shared" si="215"/>
        <v/>
      </c>
      <c r="CJ1260" t="str">
        <f t="shared" si="216"/>
        <v/>
      </c>
      <c r="CK1260" s="41" t="str">
        <f>IF(T1260&lt;&gt;"","''habit'':"&amp;"''"&amp;T1260&amp;"'',","")</f>
        <v/>
      </c>
      <c r="CL1260" s="41" t="str">
        <f>IF(U1260&lt;&gt;"","''life cycle habit'':"&amp;"''"&amp;U1260&amp;"'',","")</f>
        <v/>
      </c>
      <c r="CM1260" s="41" t="str">
        <f>IF(V1260&lt;&gt;"","''graminoidHabit'':"&amp;"''"&amp;V1260&amp;"'',","")</f>
        <v/>
      </c>
      <c r="CN1260" s="41" t="str">
        <f>IF(W1260&lt;&gt;"","''flower color'':"&amp;"''"&amp;W1260&amp;"'',","")</f>
        <v/>
      </c>
      <c r="CO1260" s="41" t="str">
        <f>IF(X1260&lt;&gt;"","''heightInCentimeters'':"&amp;X1260&amp;",","")</f>
        <v/>
      </c>
      <c r="CP1260" s="41" t="str">
        <f>IF(Y1260&lt;&gt;"",Y1260,"")</f>
        <v/>
      </c>
      <c r="CQ1260" s="41" t="str">
        <f t="shared" si="217"/>
        <v/>
      </c>
      <c r="CR1260" s="42" t="str">
        <f t="shared" si="218"/>
        <v/>
      </c>
      <c r="CS1260" t="str">
        <f t="shared" si="219"/>
        <v/>
      </c>
      <c r="CT1260" t="str">
        <f>IF(L1260="Y","tissue","")</f>
        <v/>
      </c>
      <c r="CU1260" t="str">
        <f>IF(L1260="Y","in collection","")</f>
        <v/>
      </c>
      <c r="CV1260" t="str">
        <f>IF(L1260="Y","dessicated","")</f>
        <v/>
      </c>
    </row>
    <row r="1261" spans="1:100" ht="16.5" x14ac:dyDescent="0.3">
      <c r="A1261" s="7"/>
      <c r="B1261" s="19"/>
      <c r="C1261" s="19"/>
      <c r="D1261" s="19"/>
      <c r="E1261" s="19"/>
      <c r="F1261" s="19"/>
      <c r="G1261" s="10"/>
      <c r="H1261" s="14"/>
      <c r="I1261" s="19"/>
      <c r="J1261" s="19"/>
      <c r="K1261" s="10"/>
      <c r="L1261" s="19"/>
      <c r="M1261" s="19"/>
      <c r="N1261" s="19"/>
      <c r="O1261" s="19"/>
      <c r="P1261" s="19"/>
      <c r="Q1261" s="24"/>
      <c r="R1261" s="14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  <c r="AK1261" s="29"/>
      <c r="AL1261" s="29"/>
      <c r="AM1261" s="7"/>
      <c r="AN1261" s="7"/>
      <c r="AO1261" s="7"/>
      <c r="AP1261" s="19"/>
      <c r="AQ1261" s="19"/>
      <c r="AR1261" s="19"/>
      <c r="AS1261" s="14"/>
      <c r="AT1261" s="19"/>
      <c r="AU1261" s="19"/>
      <c r="AV1261" s="19"/>
      <c r="AW1261" s="14"/>
      <c r="AX1261" s="19"/>
      <c r="AY1261" s="19"/>
      <c r="AZ1261" s="19"/>
      <c r="BA1261" s="19"/>
      <c r="BB1261" s="19"/>
      <c r="BC1261" s="19"/>
      <c r="BD1261" s="19"/>
      <c r="BE1261" s="19"/>
      <c r="BF1261" s="14"/>
      <c r="BG1261" s="35" t="str">
        <f>IF(BB1261&lt;&gt;"","&lt;a href='https://www.inaturalist.org/observations/"&amp;BB1261&amp;" 'target='_blank' style='color: blue'&gt;iNaturalist Record: "&amp;BB1261&amp;"&lt;/a&gt; ","")</f>
        <v/>
      </c>
      <c r="BH1261" s="36" t="str">
        <f>IF(AT1261&lt;&gt;"",AT1261&amp;". ","")</f>
        <v/>
      </c>
      <c r="BI1261" s="36" t="str">
        <f>IF(AV1261&lt;&gt;"","Land use/disturbance history: "&amp;AV1261&amp;". ","")</f>
        <v/>
      </c>
      <c r="BJ1261" s="36" t="str">
        <f>IF(AW1261&lt;&gt;"","Slope in degrees: "&amp;AW1261&amp;". ","")</f>
        <v/>
      </c>
      <c r="BK1261" s="36" t="str">
        <f>IF(AX1261&lt;&gt;"","Slope aspect: "&amp;AX1261&amp;". ","")</f>
        <v/>
      </c>
      <c r="BL1261" s="36" t="str">
        <f>IF(AY1261&lt;&gt;"","Soil description: "&amp;AY1261&amp;". ","")</f>
        <v/>
      </c>
      <c r="BM1261" s="36" t="str">
        <f>IF(BA1261&lt;&gt;"","Terrain: "&amp;BA1261&amp;". ","")</f>
        <v/>
      </c>
      <c r="BN1261" s="36" t="str">
        <f t="shared" si="209"/>
        <v/>
      </c>
      <c r="BO1261" t="str">
        <f t="shared" si="210"/>
        <v/>
      </c>
      <c r="BP1261" t="str">
        <f>IF(BD1261&lt;&gt;"","Permit: "&amp;BD1261,"")</f>
        <v/>
      </c>
      <c r="BQ1261" s="41" t="str">
        <f>IF(AA1261="Abundant","Estimated frequency within viewshed: Abundant (&gt;500).",IF(AA1261="Common","Estimated frequency within viewshed: Common (101-500).",IF(AA1261="Frequent","Estimated frequency within viewshed: Frequent (11-100).",IF(AA1261="Occasional","Estimated frequency within viewshed: Occasional (6-10).",IF(AA1261="Rare","Estimated frequency within viewshed: Rare (1-5).","")))))</f>
        <v/>
      </c>
      <c r="BR1261" s="41" t="str">
        <f>IF(B1261&lt;&gt;"",B1261&amp;". ","")</f>
        <v/>
      </c>
      <c r="BS1261" s="41" t="str">
        <f>IF(M1261="Same individual","Tissue sample collected.",IF(M1261="Same population","Tissue sample collected from another individual in the same population.",""))</f>
        <v/>
      </c>
      <c r="BT1261" s="41" t="str">
        <f>IF(R1261&lt;&gt;"","Seed sample collected from "&amp;R1261&amp;" plants within the same population.","")</f>
        <v/>
      </c>
      <c r="BU1261" s="41" t="str">
        <f>IF(AB1261&lt;&gt;"",AB1261&amp;". ","")</f>
        <v/>
      </c>
      <c r="BV1261" s="41" t="str">
        <f>IF(AE1261&lt;&gt;"","Landowner: "&amp;AE1261&amp;".","")</f>
        <v/>
      </c>
      <c r="BW1261" s="41" t="str">
        <f>IF(AF1261&lt;&gt;"","Element Occurrence ID: "&amp;AF1261&amp;".","")</f>
        <v/>
      </c>
      <c r="BX1261" s="41" t="str">
        <f t="shared" si="211"/>
        <v/>
      </c>
      <c r="BY1261" t="str">
        <f t="shared" si="212"/>
        <v/>
      </c>
      <c r="BZ1261" s="41" t="str">
        <f t="shared" si="213"/>
        <v/>
      </c>
      <c r="CA1261" t="str">
        <f t="shared" si="214"/>
        <v/>
      </c>
      <c r="CB1261" s="41" t="str">
        <f>IF(AU1261&lt;&gt;"","Area immediately surrounding specimen: "&amp;AU1261&amp;".","")</f>
        <v/>
      </c>
      <c r="CC1261" s="41" t="str">
        <f>IF(T1261&lt;&gt;"","Habit: "&amp;T1261&amp;".","")</f>
        <v/>
      </c>
      <c r="CD1261" s="41" t="str">
        <f>IF(U1261&lt;&gt;"","Life history habit: "&amp;U1261&amp;".","")</f>
        <v/>
      </c>
      <c r="CE1261" s="41" t="str">
        <f>IF(V1261&lt;&gt;"","Graminoid habit: "&amp;V1261&amp;".","")</f>
        <v/>
      </c>
      <c r="CF1261" s="41" t="str">
        <f>IF(W1261&lt;&gt;"","Flower color: "&amp;W1261&amp;".","")</f>
        <v/>
      </c>
      <c r="CG1261" s="41" t="str">
        <f>IF(X1261&lt;&gt;"","Height in centimeters: "&amp;X1261&amp;".","")</f>
        <v/>
      </c>
      <c r="CH1261" s="41" t="str">
        <f>IF(Y1261&lt;&gt;"",Y1261&amp;".","")</f>
        <v/>
      </c>
      <c r="CI1261" s="41" t="str">
        <f t="shared" si="215"/>
        <v/>
      </c>
      <c r="CJ1261" t="str">
        <f t="shared" si="216"/>
        <v/>
      </c>
      <c r="CK1261" s="41" t="str">
        <f>IF(T1261&lt;&gt;"","''habit'':"&amp;"''"&amp;T1261&amp;"'',","")</f>
        <v/>
      </c>
      <c r="CL1261" s="41" t="str">
        <f>IF(U1261&lt;&gt;"","''life cycle habit'':"&amp;"''"&amp;U1261&amp;"'',","")</f>
        <v/>
      </c>
      <c r="CM1261" s="41" t="str">
        <f>IF(V1261&lt;&gt;"","''graminoidHabit'':"&amp;"''"&amp;V1261&amp;"'',","")</f>
        <v/>
      </c>
      <c r="CN1261" s="41" t="str">
        <f>IF(W1261&lt;&gt;"","''flower color'':"&amp;"''"&amp;W1261&amp;"'',","")</f>
        <v/>
      </c>
      <c r="CO1261" s="41" t="str">
        <f>IF(X1261&lt;&gt;"","''heightInCentimeters'':"&amp;X1261&amp;",","")</f>
        <v/>
      </c>
      <c r="CP1261" s="41" t="str">
        <f>IF(Y1261&lt;&gt;"",Y1261,"")</f>
        <v/>
      </c>
      <c r="CQ1261" s="41" t="str">
        <f t="shared" si="217"/>
        <v/>
      </c>
      <c r="CR1261" s="42" t="str">
        <f t="shared" si="218"/>
        <v/>
      </c>
      <c r="CS1261" t="str">
        <f t="shared" si="219"/>
        <v/>
      </c>
      <c r="CT1261" t="str">
        <f>IF(L1261="Y","tissue","")</f>
        <v/>
      </c>
      <c r="CU1261" t="str">
        <f>IF(L1261="Y","in collection","")</f>
        <v/>
      </c>
      <c r="CV1261" t="str">
        <f>IF(L1261="Y","dessicated","")</f>
        <v/>
      </c>
    </row>
    <row r="1262" spans="1:100" ht="16.5" x14ac:dyDescent="0.3">
      <c r="A1262" s="7"/>
      <c r="B1262" s="19"/>
      <c r="C1262" s="19"/>
      <c r="D1262" s="19"/>
      <c r="E1262" s="19"/>
      <c r="F1262" s="19"/>
      <c r="G1262" s="10"/>
      <c r="H1262" s="14"/>
      <c r="I1262" s="19"/>
      <c r="J1262" s="19"/>
      <c r="K1262" s="10"/>
      <c r="L1262" s="19"/>
      <c r="M1262" s="19"/>
      <c r="N1262" s="19"/>
      <c r="O1262" s="19"/>
      <c r="P1262" s="19"/>
      <c r="Q1262" s="24"/>
      <c r="R1262" s="14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  <c r="AK1262" s="29"/>
      <c r="AL1262" s="29"/>
      <c r="AM1262" s="7"/>
      <c r="AN1262" s="7"/>
      <c r="AO1262" s="7"/>
      <c r="AP1262" s="19"/>
      <c r="AQ1262" s="19"/>
      <c r="AR1262" s="19"/>
      <c r="AS1262" s="14"/>
      <c r="AT1262" s="19"/>
      <c r="AU1262" s="19"/>
      <c r="AV1262" s="19"/>
      <c r="AW1262" s="14"/>
      <c r="AX1262" s="19"/>
      <c r="AY1262" s="19"/>
      <c r="AZ1262" s="19"/>
      <c r="BA1262" s="19"/>
      <c r="BB1262" s="19"/>
      <c r="BC1262" s="19"/>
      <c r="BD1262" s="19"/>
      <c r="BE1262" s="19"/>
      <c r="BF1262" s="14"/>
      <c r="BG1262" s="35" t="str">
        <f>IF(BB1262&lt;&gt;"","&lt;a href='https://www.inaturalist.org/observations/"&amp;BB1262&amp;" 'target='_blank' style='color: blue'&gt;iNaturalist Record: "&amp;BB1262&amp;"&lt;/a&gt; ","")</f>
        <v/>
      </c>
      <c r="BH1262" s="36" t="str">
        <f>IF(AT1262&lt;&gt;"",AT1262&amp;". ","")</f>
        <v/>
      </c>
      <c r="BI1262" s="36" t="str">
        <f>IF(AV1262&lt;&gt;"","Land use/disturbance history: "&amp;AV1262&amp;". ","")</f>
        <v/>
      </c>
      <c r="BJ1262" s="36" t="str">
        <f>IF(AW1262&lt;&gt;"","Slope in degrees: "&amp;AW1262&amp;". ","")</f>
        <v/>
      </c>
      <c r="BK1262" s="36" t="str">
        <f>IF(AX1262&lt;&gt;"","Slope aspect: "&amp;AX1262&amp;". ","")</f>
        <v/>
      </c>
      <c r="BL1262" s="36" t="str">
        <f>IF(AY1262&lt;&gt;"","Soil description: "&amp;AY1262&amp;". ","")</f>
        <v/>
      </c>
      <c r="BM1262" s="36" t="str">
        <f>IF(BA1262&lt;&gt;"","Terrain: "&amp;BA1262&amp;". ","")</f>
        <v/>
      </c>
      <c r="BN1262" s="36" t="str">
        <f t="shared" si="209"/>
        <v/>
      </c>
      <c r="BO1262" t="str">
        <f t="shared" si="210"/>
        <v/>
      </c>
      <c r="BP1262" t="str">
        <f>IF(BD1262&lt;&gt;"","Permit: "&amp;BD1262,"")</f>
        <v/>
      </c>
      <c r="BQ1262" s="41" t="str">
        <f>IF(AA1262="Abundant","Estimated frequency within viewshed: Abundant (&gt;500).",IF(AA1262="Common","Estimated frequency within viewshed: Common (101-500).",IF(AA1262="Frequent","Estimated frequency within viewshed: Frequent (11-100).",IF(AA1262="Occasional","Estimated frequency within viewshed: Occasional (6-10).",IF(AA1262="Rare","Estimated frequency within viewshed: Rare (1-5).","")))))</f>
        <v/>
      </c>
      <c r="BR1262" s="41" t="str">
        <f>IF(B1262&lt;&gt;"",B1262&amp;". ","")</f>
        <v/>
      </c>
      <c r="BS1262" s="41" t="str">
        <f>IF(M1262="Same individual","Tissue sample collected.",IF(M1262="Same population","Tissue sample collected from another individual in the same population.",""))</f>
        <v/>
      </c>
      <c r="BT1262" s="41" t="str">
        <f>IF(R1262&lt;&gt;"","Seed sample collected from "&amp;R1262&amp;" plants within the same population.","")</f>
        <v/>
      </c>
      <c r="BU1262" s="41" t="str">
        <f>IF(AB1262&lt;&gt;"",AB1262&amp;". ","")</f>
        <v/>
      </c>
      <c r="BV1262" s="41" t="str">
        <f>IF(AE1262&lt;&gt;"","Landowner: "&amp;AE1262&amp;".","")</f>
        <v/>
      </c>
      <c r="BW1262" s="41" t="str">
        <f>IF(AF1262&lt;&gt;"","Element Occurrence ID: "&amp;AF1262&amp;".","")</f>
        <v/>
      </c>
      <c r="BX1262" s="41" t="str">
        <f t="shared" si="211"/>
        <v/>
      </c>
      <c r="BY1262" t="str">
        <f t="shared" si="212"/>
        <v/>
      </c>
      <c r="BZ1262" s="41" t="str">
        <f t="shared" si="213"/>
        <v/>
      </c>
      <c r="CA1262" t="str">
        <f t="shared" si="214"/>
        <v/>
      </c>
      <c r="CB1262" s="41" t="str">
        <f>IF(AU1262&lt;&gt;"","Area immediately surrounding specimen: "&amp;AU1262&amp;".","")</f>
        <v/>
      </c>
      <c r="CC1262" s="41" t="str">
        <f>IF(T1262&lt;&gt;"","Habit: "&amp;T1262&amp;".","")</f>
        <v/>
      </c>
      <c r="CD1262" s="41" t="str">
        <f>IF(U1262&lt;&gt;"","Life history habit: "&amp;U1262&amp;".","")</f>
        <v/>
      </c>
      <c r="CE1262" s="41" t="str">
        <f>IF(V1262&lt;&gt;"","Graminoid habit: "&amp;V1262&amp;".","")</f>
        <v/>
      </c>
      <c r="CF1262" s="41" t="str">
        <f>IF(W1262&lt;&gt;"","Flower color: "&amp;W1262&amp;".","")</f>
        <v/>
      </c>
      <c r="CG1262" s="41" t="str">
        <f>IF(X1262&lt;&gt;"","Height in centimeters: "&amp;X1262&amp;".","")</f>
        <v/>
      </c>
      <c r="CH1262" s="41" t="str">
        <f>IF(Y1262&lt;&gt;"",Y1262&amp;".","")</f>
        <v/>
      </c>
      <c r="CI1262" s="41" t="str">
        <f t="shared" si="215"/>
        <v/>
      </c>
      <c r="CJ1262" t="str">
        <f t="shared" si="216"/>
        <v/>
      </c>
      <c r="CK1262" s="41" t="str">
        <f>IF(T1262&lt;&gt;"","''habit'':"&amp;"''"&amp;T1262&amp;"'',","")</f>
        <v/>
      </c>
      <c r="CL1262" s="41" t="str">
        <f>IF(U1262&lt;&gt;"","''life cycle habit'':"&amp;"''"&amp;U1262&amp;"'',","")</f>
        <v/>
      </c>
      <c r="CM1262" s="41" t="str">
        <f>IF(V1262&lt;&gt;"","''graminoidHabit'':"&amp;"''"&amp;V1262&amp;"'',","")</f>
        <v/>
      </c>
      <c r="CN1262" s="41" t="str">
        <f>IF(W1262&lt;&gt;"","''flower color'':"&amp;"''"&amp;W1262&amp;"'',","")</f>
        <v/>
      </c>
      <c r="CO1262" s="41" t="str">
        <f>IF(X1262&lt;&gt;"","''heightInCentimeters'':"&amp;X1262&amp;",","")</f>
        <v/>
      </c>
      <c r="CP1262" s="41" t="str">
        <f>IF(Y1262&lt;&gt;"",Y1262,"")</f>
        <v/>
      </c>
      <c r="CQ1262" s="41" t="str">
        <f t="shared" si="217"/>
        <v/>
      </c>
      <c r="CR1262" s="42" t="str">
        <f t="shared" si="218"/>
        <v/>
      </c>
      <c r="CS1262" t="str">
        <f t="shared" si="219"/>
        <v/>
      </c>
      <c r="CT1262" t="str">
        <f>IF(L1262="Y","tissue","")</f>
        <v/>
      </c>
      <c r="CU1262" t="str">
        <f>IF(L1262="Y","in collection","")</f>
        <v/>
      </c>
      <c r="CV1262" t="str">
        <f>IF(L1262="Y","dessicated","")</f>
        <v/>
      </c>
    </row>
    <row r="1263" spans="1:100" ht="16.5" x14ac:dyDescent="0.3">
      <c r="A1263" s="7"/>
      <c r="B1263" s="19"/>
      <c r="C1263" s="19"/>
      <c r="D1263" s="19"/>
      <c r="E1263" s="19"/>
      <c r="F1263" s="19"/>
      <c r="G1263" s="10"/>
      <c r="H1263" s="14"/>
      <c r="I1263" s="19"/>
      <c r="J1263" s="19"/>
      <c r="K1263" s="10"/>
      <c r="L1263" s="19"/>
      <c r="M1263" s="19"/>
      <c r="N1263" s="19"/>
      <c r="O1263" s="19"/>
      <c r="P1263" s="19"/>
      <c r="Q1263" s="24"/>
      <c r="R1263" s="14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  <c r="AK1263" s="29"/>
      <c r="AL1263" s="29"/>
      <c r="AM1263" s="7"/>
      <c r="AN1263" s="7"/>
      <c r="AO1263" s="7"/>
      <c r="AP1263" s="19"/>
      <c r="AQ1263" s="19"/>
      <c r="AR1263" s="19"/>
      <c r="AS1263" s="14"/>
      <c r="AT1263" s="19"/>
      <c r="AU1263" s="19"/>
      <c r="AV1263" s="19"/>
      <c r="AW1263" s="14"/>
      <c r="AX1263" s="19"/>
      <c r="AY1263" s="19"/>
      <c r="AZ1263" s="19"/>
      <c r="BA1263" s="19"/>
      <c r="BB1263" s="19"/>
      <c r="BC1263" s="19"/>
      <c r="BD1263" s="19"/>
      <c r="BE1263" s="19"/>
      <c r="BF1263" s="14"/>
      <c r="BG1263" s="35" t="str">
        <f>IF(BB1263&lt;&gt;"","&lt;a href='https://www.inaturalist.org/observations/"&amp;BB1263&amp;" 'target='_blank' style='color: blue'&gt;iNaturalist Record: "&amp;BB1263&amp;"&lt;/a&gt; ","")</f>
        <v/>
      </c>
      <c r="BH1263" s="36" t="str">
        <f>IF(AT1263&lt;&gt;"",AT1263&amp;". ","")</f>
        <v/>
      </c>
      <c r="BI1263" s="36" t="str">
        <f>IF(AV1263&lt;&gt;"","Land use/disturbance history: "&amp;AV1263&amp;". ","")</f>
        <v/>
      </c>
      <c r="BJ1263" s="36" t="str">
        <f>IF(AW1263&lt;&gt;"","Slope in degrees: "&amp;AW1263&amp;". ","")</f>
        <v/>
      </c>
      <c r="BK1263" s="36" t="str">
        <f>IF(AX1263&lt;&gt;"","Slope aspect: "&amp;AX1263&amp;". ","")</f>
        <v/>
      </c>
      <c r="BL1263" s="36" t="str">
        <f>IF(AY1263&lt;&gt;"","Soil description: "&amp;AY1263&amp;". ","")</f>
        <v/>
      </c>
      <c r="BM1263" s="36" t="str">
        <f>IF(BA1263&lt;&gt;"","Terrain: "&amp;BA1263&amp;". ","")</f>
        <v/>
      </c>
      <c r="BN1263" s="36" t="str">
        <f t="shared" si="209"/>
        <v/>
      </c>
      <c r="BO1263" t="str">
        <f t="shared" si="210"/>
        <v/>
      </c>
      <c r="BP1263" t="str">
        <f>IF(BD1263&lt;&gt;"","Permit: "&amp;BD1263,"")</f>
        <v/>
      </c>
      <c r="BQ1263" s="41" t="str">
        <f>IF(AA1263="Abundant","Estimated frequency within viewshed: Abundant (&gt;500).",IF(AA1263="Common","Estimated frequency within viewshed: Common (101-500).",IF(AA1263="Frequent","Estimated frequency within viewshed: Frequent (11-100).",IF(AA1263="Occasional","Estimated frequency within viewshed: Occasional (6-10).",IF(AA1263="Rare","Estimated frequency within viewshed: Rare (1-5).","")))))</f>
        <v/>
      </c>
      <c r="BR1263" s="41" t="str">
        <f>IF(B1263&lt;&gt;"",B1263&amp;". ","")</f>
        <v/>
      </c>
      <c r="BS1263" s="41" t="str">
        <f>IF(M1263="Same individual","Tissue sample collected.",IF(M1263="Same population","Tissue sample collected from another individual in the same population.",""))</f>
        <v/>
      </c>
      <c r="BT1263" s="41" t="str">
        <f>IF(R1263&lt;&gt;"","Seed sample collected from "&amp;R1263&amp;" plants within the same population.","")</f>
        <v/>
      </c>
      <c r="BU1263" s="41" t="str">
        <f>IF(AB1263&lt;&gt;"",AB1263&amp;". ","")</f>
        <v/>
      </c>
      <c r="BV1263" s="41" t="str">
        <f>IF(AE1263&lt;&gt;"","Landowner: "&amp;AE1263&amp;".","")</f>
        <v/>
      </c>
      <c r="BW1263" s="41" t="str">
        <f>IF(AF1263&lt;&gt;"","Element Occurrence ID: "&amp;AF1263&amp;".","")</f>
        <v/>
      </c>
      <c r="BX1263" s="41" t="str">
        <f t="shared" si="211"/>
        <v/>
      </c>
      <c r="BY1263" t="str">
        <f t="shared" si="212"/>
        <v/>
      </c>
      <c r="BZ1263" s="41" t="str">
        <f t="shared" si="213"/>
        <v/>
      </c>
      <c r="CA1263" t="str">
        <f t="shared" si="214"/>
        <v/>
      </c>
      <c r="CB1263" s="41" t="str">
        <f>IF(AU1263&lt;&gt;"","Area immediately surrounding specimen: "&amp;AU1263&amp;".","")</f>
        <v/>
      </c>
      <c r="CC1263" s="41" t="str">
        <f>IF(T1263&lt;&gt;"","Habit: "&amp;T1263&amp;".","")</f>
        <v/>
      </c>
      <c r="CD1263" s="41" t="str">
        <f>IF(U1263&lt;&gt;"","Life history habit: "&amp;U1263&amp;".","")</f>
        <v/>
      </c>
      <c r="CE1263" s="41" t="str">
        <f>IF(V1263&lt;&gt;"","Graminoid habit: "&amp;V1263&amp;".","")</f>
        <v/>
      </c>
      <c r="CF1263" s="41" t="str">
        <f>IF(W1263&lt;&gt;"","Flower color: "&amp;W1263&amp;".","")</f>
        <v/>
      </c>
      <c r="CG1263" s="41" t="str">
        <f>IF(X1263&lt;&gt;"","Height in centimeters: "&amp;X1263&amp;".","")</f>
        <v/>
      </c>
      <c r="CH1263" s="41" t="str">
        <f>IF(Y1263&lt;&gt;"",Y1263&amp;".","")</f>
        <v/>
      </c>
      <c r="CI1263" s="41" t="str">
        <f t="shared" si="215"/>
        <v/>
      </c>
      <c r="CJ1263" t="str">
        <f t="shared" si="216"/>
        <v/>
      </c>
      <c r="CK1263" s="41" t="str">
        <f>IF(T1263&lt;&gt;"","''habit'':"&amp;"''"&amp;T1263&amp;"'',","")</f>
        <v/>
      </c>
      <c r="CL1263" s="41" t="str">
        <f>IF(U1263&lt;&gt;"","''life cycle habit'':"&amp;"''"&amp;U1263&amp;"'',","")</f>
        <v/>
      </c>
      <c r="CM1263" s="41" t="str">
        <f>IF(V1263&lt;&gt;"","''graminoidHabit'':"&amp;"''"&amp;V1263&amp;"'',","")</f>
        <v/>
      </c>
      <c r="CN1263" s="41" t="str">
        <f>IF(W1263&lt;&gt;"","''flower color'':"&amp;"''"&amp;W1263&amp;"'',","")</f>
        <v/>
      </c>
      <c r="CO1263" s="41" t="str">
        <f>IF(X1263&lt;&gt;"","''heightInCentimeters'':"&amp;X1263&amp;",","")</f>
        <v/>
      </c>
      <c r="CP1263" s="41" t="str">
        <f>IF(Y1263&lt;&gt;"",Y1263,"")</f>
        <v/>
      </c>
      <c r="CQ1263" s="41" t="str">
        <f t="shared" si="217"/>
        <v/>
      </c>
      <c r="CR1263" s="42" t="str">
        <f t="shared" si="218"/>
        <v/>
      </c>
      <c r="CS1263" t="str">
        <f t="shared" si="219"/>
        <v/>
      </c>
      <c r="CT1263" t="str">
        <f>IF(L1263="Y","tissue","")</f>
        <v/>
      </c>
      <c r="CU1263" t="str">
        <f>IF(L1263="Y","in collection","")</f>
        <v/>
      </c>
      <c r="CV1263" t="str">
        <f>IF(L1263="Y","dessicated","")</f>
        <v/>
      </c>
    </row>
    <row r="1264" spans="1:100" ht="16.5" x14ac:dyDescent="0.3">
      <c r="A1264" s="7"/>
      <c r="B1264" s="19"/>
      <c r="C1264" s="19"/>
      <c r="D1264" s="19"/>
      <c r="E1264" s="19"/>
      <c r="F1264" s="19"/>
      <c r="G1264" s="10"/>
      <c r="H1264" s="14"/>
      <c r="I1264" s="19"/>
      <c r="J1264" s="19"/>
      <c r="K1264" s="10"/>
      <c r="L1264" s="19"/>
      <c r="M1264" s="19"/>
      <c r="N1264" s="19"/>
      <c r="O1264" s="19"/>
      <c r="P1264" s="19"/>
      <c r="Q1264" s="24"/>
      <c r="R1264" s="14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  <c r="AK1264" s="29"/>
      <c r="AL1264" s="29"/>
      <c r="AM1264" s="7"/>
      <c r="AN1264" s="7"/>
      <c r="AO1264" s="7"/>
      <c r="AP1264" s="19"/>
      <c r="AQ1264" s="19"/>
      <c r="AR1264" s="19"/>
      <c r="AS1264" s="14"/>
      <c r="AT1264" s="19"/>
      <c r="AU1264" s="19"/>
      <c r="AV1264" s="19"/>
      <c r="AW1264" s="14"/>
      <c r="AX1264" s="19"/>
      <c r="AY1264" s="19"/>
      <c r="AZ1264" s="19"/>
      <c r="BA1264" s="19"/>
      <c r="BB1264" s="19"/>
      <c r="BC1264" s="19"/>
      <c r="BD1264" s="19"/>
      <c r="BE1264" s="19"/>
      <c r="BF1264" s="14"/>
      <c r="BG1264" s="35" t="str">
        <f>IF(BB1264&lt;&gt;"","&lt;a href='https://www.inaturalist.org/observations/"&amp;BB1264&amp;" 'target='_blank' style='color: blue'&gt;iNaturalist Record: "&amp;BB1264&amp;"&lt;/a&gt; ","")</f>
        <v/>
      </c>
      <c r="BH1264" s="36" t="str">
        <f>IF(AT1264&lt;&gt;"",AT1264&amp;". ","")</f>
        <v/>
      </c>
      <c r="BI1264" s="36" t="str">
        <f>IF(AV1264&lt;&gt;"","Land use/disturbance history: "&amp;AV1264&amp;". ","")</f>
        <v/>
      </c>
      <c r="BJ1264" s="36" t="str">
        <f>IF(AW1264&lt;&gt;"","Slope in degrees: "&amp;AW1264&amp;". ","")</f>
        <v/>
      </c>
      <c r="BK1264" s="36" t="str">
        <f>IF(AX1264&lt;&gt;"","Slope aspect: "&amp;AX1264&amp;". ","")</f>
        <v/>
      </c>
      <c r="BL1264" s="36" t="str">
        <f>IF(AY1264&lt;&gt;"","Soil description: "&amp;AY1264&amp;". ","")</f>
        <v/>
      </c>
      <c r="BM1264" s="36" t="str">
        <f>IF(BA1264&lt;&gt;"","Terrain: "&amp;BA1264&amp;". ","")</f>
        <v/>
      </c>
      <c r="BN1264" s="36" t="str">
        <f t="shared" si="209"/>
        <v/>
      </c>
      <c r="BO1264" t="str">
        <f t="shared" si="210"/>
        <v/>
      </c>
      <c r="BP1264" t="str">
        <f>IF(BD1264&lt;&gt;"","Permit: "&amp;BD1264,"")</f>
        <v/>
      </c>
      <c r="BQ1264" s="41" t="str">
        <f>IF(AA1264="Abundant","Estimated frequency within viewshed: Abundant (&gt;500).",IF(AA1264="Common","Estimated frequency within viewshed: Common (101-500).",IF(AA1264="Frequent","Estimated frequency within viewshed: Frequent (11-100).",IF(AA1264="Occasional","Estimated frequency within viewshed: Occasional (6-10).",IF(AA1264="Rare","Estimated frequency within viewshed: Rare (1-5).","")))))</f>
        <v/>
      </c>
      <c r="BR1264" s="41" t="str">
        <f>IF(B1264&lt;&gt;"",B1264&amp;". ","")</f>
        <v/>
      </c>
      <c r="BS1264" s="41" t="str">
        <f>IF(M1264="Same individual","Tissue sample collected.",IF(M1264="Same population","Tissue sample collected from another individual in the same population.",""))</f>
        <v/>
      </c>
      <c r="BT1264" s="41" t="str">
        <f>IF(R1264&lt;&gt;"","Seed sample collected from "&amp;R1264&amp;" plants within the same population.","")</f>
        <v/>
      </c>
      <c r="BU1264" s="41" t="str">
        <f>IF(AB1264&lt;&gt;"",AB1264&amp;". ","")</f>
        <v/>
      </c>
      <c r="BV1264" s="41" t="str">
        <f>IF(AE1264&lt;&gt;"","Landowner: "&amp;AE1264&amp;".","")</f>
        <v/>
      </c>
      <c r="BW1264" s="41" t="str">
        <f>IF(AF1264&lt;&gt;"","Element Occurrence ID: "&amp;AF1264&amp;".","")</f>
        <v/>
      </c>
      <c r="BX1264" s="41" t="str">
        <f t="shared" si="211"/>
        <v/>
      </c>
      <c r="BY1264" t="str">
        <f t="shared" si="212"/>
        <v/>
      </c>
      <c r="BZ1264" s="41" t="str">
        <f t="shared" si="213"/>
        <v/>
      </c>
      <c r="CA1264" t="str">
        <f t="shared" si="214"/>
        <v/>
      </c>
      <c r="CB1264" s="41" t="str">
        <f>IF(AU1264&lt;&gt;"","Area immediately surrounding specimen: "&amp;AU1264&amp;".","")</f>
        <v/>
      </c>
      <c r="CC1264" s="41" t="str">
        <f>IF(T1264&lt;&gt;"","Habit: "&amp;T1264&amp;".","")</f>
        <v/>
      </c>
      <c r="CD1264" s="41" t="str">
        <f>IF(U1264&lt;&gt;"","Life history habit: "&amp;U1264&amp;".","")</f>
        <v/>
      </c>
      <c r="CE1264" s="41" t="str">
        <f>IF(V1264&lt;&gt;"","Graminoid habit: "&amp;V1264&amp;".","")</f>
        <v/>
      </c>
      <c r="CF1264" s="41" t="str">
        <f>IF(W1264&lt;&gt;"","Flower color: "&amp;W1264&amp;".","")</f>
        <v/>
      </c>
      <c r="CG1264" s="41" t="str">
        <f>IF(X1264&lt;&gt;"","Height in centimeters: "&amp;X1264&amp;".","")</f>
        <v/>
      </c>
      <c r="CH1264" s="41" t="str">
        <f>IF(Y1264&lt;&gt;"",Y1264&amp;".","")</f>
        <v/>
      </c>
      <c r="CI1264" s="41" t="str">
        <f t="shared" si="215"/>
        <v/>
      </c>
      <c r="CJ1264" t="str">
        <f t="shared" si="216"/>
        <v/>
      </c>
      <c r="CK1264" s="41" t="str">
        <f>IF(T1264&lt;&gt;"","''habit'':"&amp;"''"&amp;T1264&amp;"'',","")</f>
        <v/>
      </c>
      <c r="CL1264" s="41" t="str">
        <f>IF(U1264&lt;&gt;"","''life cycle habit'':"&amp;"''"&amp;U1264&amp;"'',","")</f>
        <v/>
      </c>
      <c r="CM1264" s="41" t="str">
        <f>IF(V1264&lt;&gt;"","''graminoidHabit'':"&amp;"''"&amp;V1264&amp;"'',","")</f>
        <v/>
      </c>
      <c r="CN1264" s="41" t="str">
        <f>IF(W1264&lt;&gt;"","''flower color'':"&amp;"''"&amp;W1264&amp;"'',","")</f>
        <v/>
      </c>
      <c r="CO1264" s="41" t="str">
        <f>IF(X1264&lt;&gt;"","''heightInCentimeters'':"&amp;X1264&amp;",","")</f>
        <v/>
      </c>
      <c r="CP1264" s="41" t="str">
        <f>IF(Y1264&lt;&gt;"",Y1264,"")</f>
        <v/>
      </c>
      <c r="CQ1264" s="41" t="str">
        <f t="shared" si="217"/>
        <v/>
      </c>
      <c r="CR1264" s="42" t="str">
        <f t="shared" si="218"/>
        <v/>
      </c>
      <c r="CS1264" t="str">
        <f t="shared" si="219"/>
        <v/>
      </c>
      <c r="CT1264" t="str">
        <f>IF(L1264="Y","tissue","")</f>
        <v/>
      </c>
      <c r="CU1264" t="str">
        <f>IF(L1264="Y","in collection","")</f>
        <v/>
      </c>
      <c r="CV1264" t="str">
        <f>IF(L1264="Y","dessicated","")</f>
        <v/>
      </c>
    </row>
    <row r="1265" spans="1:100" ht="16.5" x14ac:dyDescent="0.3">
      <c r="A1265" s="7"/>
      <c r="B1265" s="19"/>
      <c r="C1265" s="19"/>
      <c r="D1265" s="19"/>
      <c r="E1265" s="19"/>
      <c r="F1265" s="19"/>
      <c r="G1265" s="10"/>
      <c r="H1265" s="14"/>
      <c r="I1265" s="19"/>
      <c r="J1265" s="19"/>
      <c r="K1265" s="10"/>
      <c r="L1265" s="19"/>
      <c r="M1265" s="19"/>
      <c r="N1265" s="19"/>
      <c r="O1265" s="19"/>
      <c r="P1265" s="19"/>
      <c r="Q1265" s="24"/>
      <c r="R1265" s="14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  <c r="AK1265" s="29"/>
      <c r="AL1265" s="29"/>
      <c r="AM1265" s="7"/>
      <c r="AN1265" s="7"/>
      <c r="AO1265" s="7"/>
      <c r="AP1265" s="19"/>
      <c r="AQ1265" s="19"/>
      <c r="AR1265" s="19"/>
      <c r="AS1265" s="14"/>
      <c r="AT1265" s="19"/>
      <c r="AU1265" s="19"/>
      <c r="AV1265" s="19"/>
      <c r="AW1265" s="14"/>
      <c r="AX1265" s="19"/>
      <c r="AY1265" s="19"/>
      <c r="AZ1265" s="19"/>
      <c r="BA1265" s="19"/>
      <c r="BB1265" s="19"/>
      <c r="BC1265" s="19"/>
      <c r="BD1265" s="19"/>
      <c r="BE1265" s="19"/>
      <c r="BF1265" s="14"/>
      <c r="BG1265" s="35" t="str">
        <f>IF(BB1265&lt;&gt;"","&lt;a href='https://www.inaturalist.org/observations/"&amp;BB1265&amp;" 'target='_blank' style='color: blue'&gt;iNaturalist Record: "&amp;BB1265&amp;"&lt;/a&gt; ","")</f>
        <v/>
      </c>
      <c r="BH1265" s="36" t="str">
        <f>IF(AT1265&lt;&gt;"",AT1265&amp;". ","")</f>
        <v/>
      </c>
      <c r="BI1265" s="36" t="str">
        <f>IF(AV1265&lt;&gt;"","Land use/disturbance history: "&amp;AV1265&amp;". ","")</f>
        <v/>
      </c>
      <c r="BJ1265" s="36" t="str">
        <f>IF(AW1265&lt;&gt;"","Slope in degrees: "&amp;AW1265&amp;". ","")</f>
        <v/>
      </c>
      <c r="BK1265" s="36" t="str">
        <f>IF(AX1265&lt;&gt;"","Slope aspect: "&amp;AX1265&amp;". ","")</f>
        <v/>
      </c>
      <c r="BL1265" s="36" t="str">
        <f>IF(AY1265&lt;&gt;"","Soil description: "&amp;AY1265&amp;". ","")</f>
        <v/>
      </c>
      <c r="BM1265" s="36" t="str">
        <f>IF(BA1265&lt;&gt;"","Terrain: "&amp;BA1265&amp;". ","")</f>
        <v/>
      </c>
      <c r="BN1265" s="36" t="str">
        <f t="shared" si="209"/>
        <v/>
      </c>
      <c r="BO1265" t="str">
        <f t="shared" si="210"/>
        <v/>
      </c>
      <c r="BP1265" t="str">
        <f>IF(BD1265&lt;&gt;"","Permit: "&amp;BD1265,"")</f>
        <v/>
      </c>
      <c r="BQ1265" s="41" t="str">
        <f>IF(AA1265="Abundant","Estimated frequency within viewshed: Abundant (&gt;500).",IF(AA1265="Common","Estimated frequency within viewshed: Common (101-500).",IF(AA1265="Frequent","Estimated frequency within viewshed: Frequent (11-100).",IF(AA1265="Occasional","Estimated frequency within viewshed: Occasional (6-10).",IF(AA1265="Rare","Estimated frequency within viewshed: Rare (1-5).","")))))</f>
        <v/>
      </c>
      <c r="BR1265" s="41" t="str">
        <f>IF(B1265&lt;&gt;"",B1265&amp;". ","")</f>
        <v/>
      </c>
      <c r="BS1265" s="41" t="str">
        <f>IF(M1265="Same individual","Tissue sample collected.",IF(M1265="Same population","Tissue sample collected from another individual in the same population.",""))</f>
        <v/>
      </c>
      <c r="BT1265" s="41" t="str">
        <f>IF(R1265&lt;&gt;"","Seed sample collected from "&amp;R1265&amp;" plants within the same population.","")</f>
        <v/>
      </c>
      <c r="BU1265" s="41" t="str">
        <f>IF(AB1265&lt;&gt;"",AB1265&amp;". ","")</f>
        <v/>
      </c>
      <c r="BV1265" s="41" t="str">
        <f>IF(AE1265&lt;&gt;"","Landowner: "&amp;AE1265&amp;".","")</f>
        <v/>
      </c>
      <c r="BW1265" s="41" t="str">
        <f>IF(AF1265&lt;&gt;"","Element Occurrence ID: "&amp;AF1265&amp;".","")</f>
        <v/>
      </c>
      <c r="BX1265" s="41" t="str">
        <f t="shared" si="211"/>
        <v/>
      </c>
      <c r="BY1265" t="str">
        <f t="shared" si="212"/>
        <v/>
      </c>
      <c r="BZ1265" s="41" t="str">
        <f t="shared" si="213"/>
        <v/>
      </c>
      <c r="CA1265" t="str">
        <f t="shared" si="214"/>
        <v/>
      </c>
      <c r="CB1265" s="41" t="str">
        <f>IF(AU1265&lt;&gt;"","Area immediately surrounding specimen: "&amp;AU1265&amp;".","")</f>
        <v/>
      </c>
      <c r="CC1265" s="41" t="str">
        <f>IF(T1265&lt;&gt;"","Habit: "&amp;T1265&amp;".","")</f>
        <v/>
      </c>
      <c r="CD1265" s="41" t="str">
        <f>IF(U1265&lt;&gt;"","Life history habit: "&amp;U1265&amp;".","")</f>
        <v/>
      </c>
      <c r="CE1265" s="41" t="str">
        <f>IF(V1265&lt;&gt;"","Graminoid habit: "&amp;V1265&amp;".","")</f>
        <v/>
      </c>
      <c r="CF1265" s="41" t="str">
        <f>IF(W1265&lt;&gt;"","Flower color: "&amp;W1265&amp;".","")</f>
        <v/>
      </c>
      <c r="CG1265" s="41" t="str">
        <f>IF(X1265&lt;&gt;"","Height in centimeters: "&amp;X1265&amp;".","")</f>
        <v/>
      </c>
      <c r="CH1265" s="41" t="str">
        <f>IF(Y1265&lt;&gt;"",Y1265&amp;".","")</f>
        <v/>
      </c>
      <c r="CI1265" s="41" t="str">
        <f t="shared" si="215"/>
        <v/>
      </c>
      <c r="CJ1265" t="str">
        <f t="shared" si="216"/>
        <v/>
      </c>
      <c r="CK1265" s="41" t="str">
        <f>IF(T1265&lt;&gt;"","''habit'':"&amp;"''"&amp;T1265&amp;"'',","")</f>
        <v/>
      </c>
      <c r="CL1265" s="41" t="str">
        <f>IF(U1265&lt;&gt;"","''life cycle habit'':"&amp;"''"&amp;U1265&amp;"'',","")</f>
        <v/>
      </c>
      <c r="CM1265" s="41" t="str">
        <f>IF(V1265&lt;&gt;"","''graminoidHabit'':"&amp;"''"&amp;V1265&amp;"'',","")</f>
        <v/>
      </c>
      <c r="CN1265" s="41" t="str">
        <f>IF(W1265&lt;&gt;"","''flower color'':"&amp;"''"&amp;W1265&amp;"'',","")</f>
        <v/>
      </c>
      <c r="CO1265" s="41" t="str">
        <f>IF(X1265&lt;&gt;"","''heightInCentimeters'':"&amp;X1265&amp;",","")</f>
        <v/>
      </c>
      <c r="CP1265" s="41" t="str">
        <f>IF(Y1265&lt;&gt;"",Y1265,"")</f>
        <v/>
      </c>
      <c r="CQ1265" s="41" t="str">
        <f t="shared" si="217"/>
        <v/>
      </c>
      <c r="CR1265" s="42" t="str">
        <f t="shared" si="218"/>
        <v/>
      </c>
      <c r="CS1265" t="str">
        <f t="shared" si="219"/>
        <v/>
      </c>
      <c r="CT1265" t="str">
        <f>IF(L1265="Y","tissue","")</f>
        <v/>
      </c>
      <c r="CU1265" t="str">
        <f>IF(L1265="Y","in collection","")</f>
        <v/>
      </c>
      <c r="CV1265" t="str">
        <f>IF(L1265="Y","dessicated","")</f>
        <v/>
      </c>
    </row>
    <row r="1266" spans="1:100" ht="16.5" x14ac:dyDescent="0.3">
      <c r="A1266" s="7"/>
      <c r="B1266" s="19"/>
      <c r="C1266" s="19"/>
      <c r="D1266" s="19"/>
      <c r="E1266" s="19"/>
      <c r="F1266" s="19"/>
      <c r="G1266" s="10"/>
      <c r="H1266" s="14"/>
      <c r="I1266" s="19"/>
      <c r="J1266" s="19"/>
      <c r="K1266" s="10"/>
      <c r="L1266" s="19"/>
      <c r="M1266" s="19"/>
      <c r="N1266" s="19"/>
      <c r="O1266" s="19"/>
      <c r="P1266" s="19"/>
      <c r="Q1266" s="24"/>
      <c r="R1266" s="14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  <c r="AK1266" s="29"/>
      <c r="AL1266" s="29"/>
      <c r="AM1266" s="7"/>
      <c r="AN1266" s="7"/>
      <c r="AO1266" s="7"/>
      <c r="AP1266" s="19"/>
      <c r="AQ1266" s="19"/>
      <c r="AR1266" s="19"/>
      <c r="AS1266" s="14"/>
      <c r="AT1266" s="19"/>
      <c r="AU1266" s="19"/>
      <c r="AV1266" s="19"/>
      <c r="AW1266" s="14"/>
      <c r="AX1266" s="19"/>
      <c r="AY1266" s="19"/>
      <c r="AZ1266" s="19"/>
      <c r="BA1266" s="19"/>
      <c r="BB1266" s="19"/>
      <c r="BC1266" s="19"/>
      <c r="BD1266" s="19"/>
      <c r="BE1266" s="19"/>
      <c r="BF1266" s="14"/>
      <c r="BG1266" s="35" t="str">
        <f>IF(BB1266&lt;&gt;"","&lt;a href='https://www.inaturalist.org/observations/"&amp;BB1266&amp;" 'target='_blank' style='color: blue'&gt;iNaturalist Record: "&amp;BB1266&amp;"&lt;/a&gt; ","")</f>
        <v/>
      </c>
      <c r="BH1266" s="36" t="str">
        <f>IF(AT1266&lt;&gt;"",AT1266&amp;". ","")</f>
        <v/>
      </c>
      <c r="BI1266" s="36" t="str">
        <f>IF(AV1266&lt;&gt;"","Land use/disturbance history: "&amp;AV1266&amp;". ","")</f>
        <v/>
      </c>
      <c r="BJ1266" s="36" t="str">
        <f>IF(AW1266&lt;&gt;"","Slope in degrees: "&amp;AW1266&amp;". ","")</f>
        <v/>
      </c>
      <c r="BK1266" s="36" t="str">
        <f>IF(AX1266&lt;&gt;"","Slope aspect: "&amp;AX1266&amp;". ","")</f>
        <v/>
      </c>
      <c r="BL1266" s="36" t="str">
        <f>IF(AY1266&lt;&gt;"","Soil description: "&amp;AY1266&amp;". ","")</f>
        <v/>
      </c>
      <c r="BM1266" s="36" t="str">
        <f>IF(BA1266&lt;&gt;"","Terrain: "&amp;BA1266&amp;". ","")</f>
        <v/>
      </c>
      <c r="BN1266" s="36" t="str">
        <f t="shared" si="209"/>
        <v/>
      </c>
      <c r="BO1266" t="str">
        <f t="shared" si="210"/>
        <v/>
      </c>
      <c r="BP1266" t="str">
        <f>IF(BD1266&lt;&gt;"","Permit: "&amp;BD1266,"")</f>
        <v/>
      </c>
      <c r="BQ1266" s="41" t="str">
        <f>IF(AA1266="Abundant","Estimated frequency within viewshed: Abundant (&gt;500).",IF(AA1266="Common","Estimated frequency within viewshed: Common (101-500).",IF(AA1266="Frequent","Estimated frequency within viewshed: Frequent (11-100).",IF(AA1266="Occasional","Estimated frequency within viewshed: Occasional (6-10).",IF(AA1266="Rare","Estimated frequency within viewshed: Rare (1-5).","")))))</f>
        <v/>
      </c>
      <c r="BR1266" s="41" t="str">
        <f>IF(B1266&lt;&gt;"",B1266&amp;". ","")</f>
        <v/>
      </c>
      <c r="BS1266" s="41" t="str">
        <f>IF(M1266="Same individual","Tissue sample collected.",IF(M1266="Same population","Tissue sample collected from another individual in the same population.",""))</f>
        <v/>
      </c>
      <c r="BT1266" s="41" t="str">
        <f>IF(R1266&lt;&gt;"","Seed sample collected from "&amp;R1266&amp;" plants within the same population.","")</f>
        <v/>
      </c>
      <c r="BU1266" s="41" t="str">
        <f>IF(AB1266&lt;&gt;"",AB1266&amp;". ","")</f>
        <v/>
      </c>
      <c r="BV1266" s="41" t="str">
        <f>IF(AE1266&lt;&gt;"","Landowner: "&amp;AE1266&amp;".","")</f>
        <v/>
      </c>
      <c r="BW1266" s="41" t="str">
        <f>IF(AF1266&lt;&gt;"","Element Occurrence ID: "&amp;AF1266&amp;".","")</f>
        <v/>
      </c>
      <c r="BX1266" s="41" t="str">
        <f t="shared" si="211"/>
        <v/>
      </c>
      <c r="BY1266" t="str">
        <f t="shared" si="212"/>
        <v/>
      </c>
      <c r="BZ1266" s="41" t="str">
        <f t="shared" si="213"/>
        <v/>
      </c>
      <c r="CA1266" t="str">
        <f t="shared" si="214"/>
        <v/>
      </c>
      <c r="CB1266" s="41" t="str">
        <f>IF(AU1266&lt;&gt;"","Area immediately surrounding specimen: "&amp;AU1266&amp;".","")</f>
        <v/>
      </c>
      <c r="CC1266" s="41" t="str">
        <f>IF(T1266&lt;&gt;"","Habit: "&amp;T1266&amp;".","")</f>
        <v/>
      </c>
      <c r="CD1266" s="41" t="str">
        <f>IF(U1266&lt;&gt;"","Life history habit: "&amp;U1266&amp;".","")</f>
        <v/>
      </c>
      <c r="CE1266" s="41" t="str">
        <f>IF(V1266&lt;&gt;"","Graminoid habit: "&amp;V1266&amp;".","")</f>
        <v/>
      </c>
      <c r="CF1266" s="41" t="str">
        <f>IF(W1266&lt;&gt;"","Flower color: "&amp;W1266&amp;".","")</f>
        <v/>
      </c>
      <c r="CG1266" s="41" t="str">
        <f>IF(X1266&lt;&gt;"","Height in centimeters: "&amp;X1266&amp;".","")</f>
        <v/>
      </c>
      <c r="CH1266" s="41" t="str">
        <f>IF(Y1266&lt;&gt;"",Y1266&amp;".","")</f>
        <v/>
      </c>
      <c r="CI1266" s="41" t="str">
        <f t="shared" si="215"/>
        <v/>
      </c>
      <c r="CJ1266" t="str">
        <f t="shared" si="216"/>
        <v/>
      </c>
      <c r="CK1266" s="41" t="str">
        <f>IF(T1266&lt;&gt;"","''habit'':"&amp;"''"&amp;T1266&amp;"'',","")</f>
        <v/>
      </c>
      <c r="CL1266" s="41" t="str">
        <f>IF(U1266&lt;&gt;"","''life cycle habit'':"&amp;"''"&amp;U1266&amp;"'',","")</f>
        <v/>
      </c>
      <c r="CM1266" s="41" t="str">
        <f>IF(V1266&lt;&gt;"","''graminoidHabit'':"&amp;"''"&amp;V1266&amp;"'',","")</f>
        <v/>
      </c>
      <c r="CN1266" s="41" t="str">
        <f>IF(W1266&lt;&gt;"","''flower color'':"&amp;"''"&amp;W1266&amp;"'',","")</f>
        <v/>
      </c>
      <c r="CO1266" s="41" t="str">
        <f>IF(X1266&lt;&gt;"","''heightInCentimeters'':"&amp;X1266&amp;",","")</f>
        <v/>
      </c>
      <c r="CP1266" s="41" t="str">
        <f>IF(Y1266&lt;&gt;"",Y1266,"")</f>
        <v/>
      </c>
      <c r="CQ1266" s="41" t="str">
        <f t="shared" si="217"/>
        <v/>
      </c>
      <c r="CR1266" s="42" t="str">
        <f t="shared" si="218"/>
        <v/>
      </c>
      <c r="CS1266" t="str">
        <f t="shared" si="219"/>
        <v/>
      </c>
      <c r="CT1266" t="str">
        <f>IF(L1266="Y","tissue","")</f>
        <v/>
      </c>
      <c r="CU1266" t="str">
        <f>IF(L1266="Y","in collection","")</f>
        <v/>
      </c>
      <c r="CV1266" t="str">
        <f>IF(L1266="Y","dessicated","")</f>
        <v/>
      </c>
    </row>
    <row r="1267" spans="1:100" ht="16.5" x14ac:dyDescent="0.3">
      <c r="A1267" s="7"/>
      <c r="B1267" s="19"/>
      <c r="C1267" s="19"/>
      <c r="D1267" s="19"/>
      <c r="E1267" s="19"/>
      <c r="F1267" s="19"/>
      <c r="G1267" s="10"/>
      <c r="H1267" s="14"/>
      <c r="I1267" s="19"/>
      <c r="J1267" s="19"/>
      <c r="K1267" s="10"/>
      <c r="L1267" s="19"/>
      <c r="M1267" s="19"/>
      <c r="N1267" s="19"/>
      <c r="O1267" s="19"/>
      <c r="P1267" s="19"/>
      <c r="Q1267" s="24"/>
      <c r="R1267" s="14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29"/>
      <c r="AL1267" s="29"/>
      <c r="AM1267" s="7"/>
      <c r="AN1267" s="7"/>
      <c r="AO1267" s="7"/>
      <c r="AP1267" s="19"/>
      <c r="AQ1267" s="19"/>
      <c r="AR1267" s="19"/>
      <c r="AS1267" s="14"/>
      <c r="AT1267" s="19"/>
      <c r="AU1267" s="19"/>
      <c r="AV1267" s="19"/>
      <c r="AW1267" s="14"/>
      <c r="AX1267" s="19"/>
      <c r="AY1267" s="19"/>
      <c r="AZ1267" s="19"/>
      <c r="BA1267" s="19"/>
      <c r="BB1267" s="19"/>
      <c r="BC1267" s="19"/>
      <c r="BD1267" s="19"/>
      <c r="BE1267" s="19"/>
      <c r="BF1267" s="14"/>
      <c r="BG1267" s="35" t="str">
        <f>IF(BB1267&lt;&gt;"","&lt;a href='https://www.inaturalist.org/observations/"&amp;BB1267&amp;" 'target='_blank' style='color: blue'&gt;iNaturalist Record: "&amp;BB1267&amp;"&lt;/a&gt; ","")</f>
        <v/>
      </c>
      <c r="BH1267" s="36" t="str">
        <f>IF(AT1267&lt;&gt;"",AT1267&amp;". ","")</f>
        <v/>
      </c>
      <c r="BI1267" s="36" t="str">
        <f>IF(AV1267&lt;&gt;"","Land use/disturbance history: "&amp;AV1267&amp;". ","")</f>
        <v/>
      </c>
      <c r="BJ1267" s="36" t="str">
        <f>IF(AW1267&lt;&gt;"","Slope in degrees: "&amp;AW1267&amp;". ","")</f>
        <v/>
      </c>
      <c r="BK1267" s="36" t="str">
        <f>IF(AX1267&lt;&gt;"","Slope aspect: "&amp;AX1267&amp;". ","")</f>
        <v/>
      </c>
      <c r="BL1267" s="36" t="str">
        <f>IF(AY1267&lt;&gt;"","Soil description: "&amp;AY1267&amp;". ","")</f>
        <v/>
      </c>
      <c r="BM1267" s="36" t="str">
        <f>IF(BA1267&lt;&gt;"","Terrain: "&amp;BA1267&amp;". ","")</f>
        <v/>
      </c>
      <c r="BN1267" s="36" t="str">
        <f t="shared" si="209"/>
        <v/>
      </c>
      <c r="BO1267" t="str">
        <f t="shared" si="210"/>
        <v/>
      </c>
      <c r="BP1267" t="str">
        <f>IF(BD1267&lt;&gt;"","Permit: "&amp;BD1267,"")</f>
        <v/>
      </c>
      <c r="BQ1267" s="41" t="str">
        <f>IF(AA1267="Abundant","Estimated frequency within viewshed: Abundant (&gt;500).",IF(AA1267="Common","Estimated frequency within viewshed: Common (101-500).",IF(AA1267="Frequent","Estimated frequency within viewshed: Frequent (11-100).",IF(AA1267="Occasional","Estimated frequency within viewshed: Occasional (6-10).",IF(AA1267="Rare","Estimated frequency within viewshed: Rare (1-5).","")))))</f>
        <v/>
      </c>
      <c r="BR1267" s="41" t="str">
        <f>IF(B1267&lt;&gt;"",B1267&amp;". ","")</f>
        <v/>
      </c>
      <c r="BS1267" s="41" t="str">
        <f>IF(M1267="Same individual","Tissue sample collected.",IF(M1267="Same population","Tissue sample collected from another individual in the same population.",""))</f>
        <v/>
      </c>
      <c r="BT1267" s="41" t="str">
        <f>IF(R1267&lt;&gt;"","Seed sample collected from "&amp;R1267&amp;" plants within the same population.","")</f>
        <v/>
      </c>
      <c r="BU1267" s="41" t="str">
        <f>IF(AB1267&lt;&gt;"",AB1267&amp;". ","")</f>
        <v/>
      </c>
      <c r="BV1267" s="41" t="str">
        <f>IF(AE1267&lt;&gt;"","Landowner: "&amp;AE1267&amp;".","")</f>
        <v/>
      </c>
      <c r="BW1267" s="41" t="str">
        <f>IF(AF1267&lt;&gt;"","Element Occurrence ID: "&amp;AF1267&amp;".","")</f>
        <v/>
      </c>
      <c r="BX1267" s="41" t="str">
        <f t="shared" si="211"/>
        <v/>
      </c>
      <c r="BY1267" t="str">
        <f t="shared" si="212"/>
        <v/>
      </c>
      <c r="BZ1267" s="41" t="str">
        <f t="shared" si="213"/>
        <v/>
      </c>
      <c r="CA1267" t="str">
        <f t="shared" si="214"/>
        <v/>
      </c>
      <c r="CB1267" s="41" t="str">
        <f>IF(AU1267&lt;&gt;"","Area immediately surrounding specimen: "&amp;AU1267&amp;".","")</f>
        <v/>
      </c>
      <c r="CC1267" s="41" t="str">
        <f>IF(T1267&lt;&gt;"","Habit: "&amp;T1267&amp;".","")</f>
        <v/>
      </c>
      <c r="CD1267" s="41" t="str">
        <f>IF(U1267&lt;&gt;"","Life history habit: "&amp;U1267&amp;".","")</f>
        <v/>
      </c>
      <c r="CE1267" s="41" t="str">
        <f>IF(V1267&lt;&gt;"","Graminoid habit: "&amp;V1267&amp;".","")</f>
        <v/>
      </c>
      <c r="CF1267" s="41" t="str">
        <f>IF(W1267&lt;&gt;"","Flower color: "&amp;W1267&amp;".","")</f>
        <v/>
      </c>
      <c r="CG1267" s="41" t="str">
        <f>IF(X1267&lt;&gt;"","Height in centimeters: "&amp;X1267&amp;".","")</f>
        <v/>
      </c>
      <c r="CH1267" s="41" t="str">
        <f>IF(Y1267&lt;&gt;"",Y1267&amp;".","")</f>
        <v/>
      </c>
      <c r="CI1267" s="41" t="str">
        <f t="shared" si="215"/>
        <v/>
      </c>
      <c r="CJ1267" t="str">
        <f t="shared" si="216"/>
        <v/>
      </c>
      <c r="CK1267" s="41" t="str">
        <f>IF(T1267&lt;&gt;"","''habit'':"&amp;"''"&amp;T1267&amp;"'',","")</f>
        <v/>
      </c>
      <c r="CL1267" s="41" t="str">
        <f>IF(U1267&lt;&gt;"","''life cycle habit'':"&amp;"''"&amp;U1267&amp;"'',","")</f>
        <v/>
      </c>
      <c r="CM1267" s="41" t="str">
        <f>IF(V1267&lt;&gt;"","''graminoidHabit'':"&amp;"''"&amp;V1267&amp;"'',","")</f>
        <v/>
      </c>
      <c r="CN1267" s="41" t="str">
        <f>IF(W1267&lt;&gt;"","''flower color'':"&amp;"''"&amp;W1267&amp;"'',","")</f>
        <v/>
      </c>
      <c r="CO1267" s="41" t="str">
        <f>IF(X1267&lt;&gt;"","''heightInCentimeters'':"&amp;X1267&amp;",","")</f>
        <v/>
      </c>
      <c r="CP1267" s="41" t="str">
        <f>IF(Y1267&lt;&gt;"",Y1267,"")</f>
        <v/>
      </c>
      <c r="CQ1267" s="41" t="str">
        <f t="shared" si="217"/>
        <v/>
      </c>
      <c r="CR1267" s="42" t="str">
        <f t="shared" si="218"/>
        <v/>
      </c>
      <c r="CS1267" t="str">
        <f t="shared" si="219"/>
        <v/>
      </c>
      <c r="CT1267" t="str">
        <f>IF(L1267="Y","tissue","")</f>
        <v/>
      </c>
      <c r="CU1267" t="str">
        <f>IF(L1267="Y","in collection","")</f>
        <v/>
      </c>
      <c r="CV1267" t="str">
        <f>IF(L1267="Y","dessicated","")</f>
        <v/>
      </c>
    </row>
    <row r="1268" spans="1:100" ht="16.5" x14ac:dyDescent="0.3">
      <c r="A1268" s="7"/>
      <c r="B1268" s="19"/>
      <c r="C1268" s="19"/>
      <c r="D1268" s="19"/>
      <c r="E1268" s="19"/>
      <c r="F1268" s="19"/>
      <c r="G1268" s="10"/>
      <c r="H1268" s="14"/>
      <c r="I1268" s="19"/>
      <c r="J1268" s="19"/>
      <c r="K1268" s="10"/>
      <c r="L1268" s="19"/>
      <c r="M1268" s="19"/>
      <c r="N1268" s="19"/>
      <c r="O1268" s="19"/>
      <c r="P1268" s="19"/>
      <c r="Q1268" s="24"/>
      <c r="R1268" s="14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29"/>
      <c r="AL1268" s="29"/>
      <c r="AM1268" s="7"/>
      <c r="AN1268" s="7"/>
      <c r="AO1268" s="7"/>
      <c r="AP1268" s="19"/>
      <c r="AQ1268" s="19"/>
      <c r="AR1268" s="19"/>
      <c r="AS1268" s="14"/>
      <c r="AT1268" s="19"/>
      <c r="AU1268" s="19"/>
      <c r="AV1268" s="19"/>
      <c r="AW1268" s="14"/>
      <c r="AX1268" s="19"/>
      <c r="AY1268" s="19"/>
      <c r="AZ1268" s="19"/>
      <c r="BA1268" s="19"/>
      <c r="BB1268" s="19"/>
      <c r="BC1268" s="19"/>
      <c r="BD1268" s="19"/>
      <c r="BE1268" s="19"/>
      <c r="BF1268" s="14"/>
      <c r="BG1268" s="35" t="str">
        <f>IF(BB1268&lt;&gt;"","&lt;a href='https://www.inaturalist.org/observations/"&amp;BB1268&amp;" 'target='_blank' style='color: blue'&gt;iNaturalist Record: "&amp;BB1268&amp;"&lt;/a&gt; ","")</f>
        <v/>
      </c>
      <c r="BH1268" s="36" t="str">
        <f>IF(AT1268&lt;&gt;"",AT1268&amp;". ","")</f>
        <v/>
      </c>
      <c r="BI1268" s="36" t="str">
        <f>IF(AV1268&lt;&gt;"","Land use/disturbance history: "&amp;AV1268&amp;". ","")</f>
        <v/>
      </c>
      <c r="BJ1268" s="36" t="str">
        <f>IF(AW1268&lt;&gt;"","Slope in degrees: "&amp;AW1268&amp;". ","")</f>
        <v/>
      </c>
      <c r="BK1268" s="36" t="str">
        <f>IF(AX1268&lt;&gt;"","Slope aspect: "&amp;AX1268&amp;". ","")</f>
        <v/>
      </c>
      <c r="BL1268" s="36" t="str">
        <f>IF(AY1268&lt;&gt;"","Soil description: "&amp;AY1268&amp;". ","")</f>
        <v/>
      </c>
      <c r="BM1268" s="36" t="str">
        <f>IF(BA1268&lt;&gt;"","Terrain: "&amp;BA1268&amp;". ","")</f>
        <v/>
      </c>
      <c r="BN1268" s="36" t="str">
        <f t="shared" si="209"/>
        <v/>
      </c>
      <c r="BO1268" t="str">
        <f t="shared" si="210"/>
        <v/>
      </c>
      <c r="BP1268" t="str">
        <f>IF(BD1268&lt;&gt;"","Permit: "&amp;BD1268,"")</f>
        <v/>
      </c>
      <c r="BQ1268" s="41" t="str">
        <f>IF(AA1268="Abundant","Estimated frequency within viewshed: Abundant (&gt;500).",IF(AA1268="Common","Estimated frequency within viewshed: Common (101-500).",IF(AA1268="Frequent","Estimated frequency within viewshed: Frequent (11-100).",IF(AA1268="Occasional","Estimated frequency within viewshed: Occasional (6-10).",IF(AA1268="Rare","Estimated frequency within viewshed: Rare (1-5).","")))))</f>
        <v/>
      </c>
      <c r="BR1268" s="41" t="str">
        <f>IF(B1268&lt;&gt;"",B1268&amp;". ","")</f>
        <v/>
      </c>
      <c r="BS1268" s="41" t="str">
        <f>IF(M1268="Same individual","Tissue sample collected.",IF(M1268="Same population","Tissue sample collected from another individual in the same population.",""))</f>
        <v/>
      </c>
      <c r="BT1268" s="41" t="str">
        <f>IF(R1268&lt;&gt;"","Seed sample collected from "&amp;R1268&amp;" plants within the same population.","")</f>
        <v/>
      </c>
      <c r="BU1268" s="41" t="str">
        <f>IF(AB1268&lt;&gt;"",AB1268&amp;". ","")</f>
        <v/>
      </c>
      <c r="BV1268" s="41" t="str">
        <f>IF(AE1268&lt;&gt;"","Landowner: "&amp;AE1268&amp;".","")</f>
        <v/>
      </c>
      <c r="BW1268" s="41" t="str">
        <f>IF(AF1268&lt;&gt;"","Element Occurrence ID: "&amp;AF1268&amp;".","")</f>
        <v/>
      </c>
      <c r="BX1268" s="41" t="str">
        <f t="shared" si="211"/>
        <v/>
      </c>
      <c r="BY1268" t="str">
        <f t="shared" si="212"/>
        <v/>
      </c>
      <c r="BZ1268" s="41" t="str">
        <f t="shared" si="213"/>
        <v/>
      </c>
      <c r="CA1268" t="str">
        <f t="shared" si="214"/>
        <v/>
      </c>
      <c r="CB1268" s="41" t="str">
        <f>IF(AU1268&lt;&gt;"","Area immediately surrounding specimen: "&amp;AU1268&amp;".","")</f>
        <v/>
      </c>
      <c r="CC1268" s="41" t="str">
        <f>IF(T1268&lt;&gt;"","Habit: "&amp;T1268&amp;".","")</f>
        <v/>
      </c>
      <c r="CD1268" s="41" t="str">
        <f>IF(U1268&lt;&gt;"","Life history habit: "&amp;U1268&amp;".","")</f>
        <v/>
      </c>
      <c r="CE1268" s="41" t="str">
        <f>IF(V1268&lt;&gt;"","Graminoid habit: "&amp;V1268&amp;".","")</f>
        <v/>
      </c>
      <c r="CF1268" s="41" t="str">
        <f>IF(W1268&lt;&gt;"","Flower color: "&amp;W1268&amp;".","")</f>
        <v/>
      </c>
      <c r="CG1268" s="41" t="str">
        <f>IF(X1268&lt;&gt;"","Height in centimeters: "&amp;X1268&amp;".","")</f>
        <v/>
      </c>
      <c r="CH1268" s="41" t="str">
        <f>IF(Y1268&lt;&gt;"",Y1268&amp;".","")</f>
        <v/>
      </c>
      <c r="CI1268" s="41" t="str">
        <f t="shared" si="215"/>
        <v/>
      </c>
      <c r="CJ1268" t="str">
        <f t="shared" si="216"/>
        <v/>
      </c>
      <c r="CK1268" s="41" t="str">
        <f>IF(T1268&lt;&gt;"","''habit'':"&amp;"''"&amp;T1268&amp;"'',","")</f>
        <v/>
      </c>
      <c r="CL1268" s="41" t="str">
        <f>IF(U1268&lt;&gt;"","''life cycle habit'':"&amp;"''"&amp;U1268&amp;"'',","")</f>
        <v/>
      </c>
      <c r="CM1268" s="41" t="str">
        <f>IF(V1268&lt;&gt;"","''graminoidHabit'':"&amp;"''"&amp;V1268&amp;"'',","")</f>
        <v/>
      </c>
      <c r="CN1268" s="41" t="str">
        <f>IF(W1268&lt;&gt;"","''flower color'':"&amp;"''"&amp;W1268&amp;"'',","")</f>
        <v/>
      </c>
      <c r="CO1268" s="41" t="str">
        <f>IF(X1268&lt;&gt;"","''heightInCentimeters'':"&amp;X1268&amp;",","")</f>
        <v/>
      </c>
      <c r="CP1268" s="41" t="str">
        <f>IF(Y1268&lt;&gt;"",Y1268,"")</f>
        <v/>
      </c>
      <c r="CQ1268" s="41" t="str">
        <f t="shared" si="217"/>
        <v/>
      </c>
      <c r="CR1268" s="42" t="str">
        <f t="shared" si="218"/>
        <v/>
      </c>
      <c r="CS1268" t="str">
        <f t="shared" si="219"/>
        <v/>
      </c>
      <c r="CT1268" t="str">
        <f>IF(L1268="Y","tissue","")</f>
        <v/>
      </c>
      <c r="CU1268" t="str">
        <f>IF(L1268="Y","in collection","")</f>
        <v/>
      </c>
      <c r="CV1268" t="str">
        <f>IF(L1268="Y","dessicated","")</f>
        <v/>
      </c>
    </row>
    <row r="1269" spans="1:100" ht="16.5" x14ac:dyDescent="0.3">
      <c r="A1269" s="7"/>
      <c r="B1269" s="19"/>
      <c r="C1269" s="19"/>
      <c r="D1269" s="19"/>
      <c r="E1269" s="19"/>
      <c r="F1269" s="19"/>
      <c r="G1269" s="10"/>
      <c r="H1269" s="14"/>
      <c r="I1269" s="19"/>
      <c r="J1269" s="19"/>
      <c r="K1269" s="10"/>
      <c r="L1269" s="19"/>
      <c r="M1269" s="19"/>
      <c r="N1269" s="19"/>
      <c r="O1269" s="19"/>
      <c r="P1269" s="19"/>
      <c r="Q1269" s="24"/>
      <c r="R1269" s="14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29"/>
      <c r="AL1269" s="29"/>
      <c r="AM1269" s="7"/>
      <c r="AN1269" s="7"/>
      <c r="AO1269" s="7"/>
      <c r="AP1269" s="19"/>
      <c r="AQ1269" s="19"/>
      <c r="AR1269" s="19"/>
      <c r="AS1269" s="14"/>
      <c r="AT1269" s="19"/>
      <c r="AU1269" s="19"/>
      <c r="AV1269" s="19"/>
      <c r="AW1269" s="14"/>
      <c r="AX1269" s="19"/>
      <c r="AY1269" s="19"/>
      <c r="AZ1269" s="19"/>
      <c r="BA1269" s="19"/>
      <c r="BB1269" s="19"/>
      <c r="BC1269" s="19"/>
      <c r="BD1269" s="19"/>
      <c r="BE1269" s="19"/>
      <c r="BF1269" s="14"/>
      <c r="BG1269" s="35" t="str">
        <f>IF(BB1269&lt;&gt;"","&lt;a href='https://www.inaturalist.org/observations/"&amp;BB1269&amp;" 'target='_blank' style='color: blue'&gt;iNaturalist Record: "&amp;BB1269&amp;"&lt;/a&gt; ","")</f>
        <v/>
      </c>
      <c r="BH1269" s="36" t="str">
        <f>IF(AT1269&lt;&gt;"",AT1269&amp;". ","")</f>
        <v/>
      </c>
      <c r="BI1269" s="36" t="str">
        <f>IF(AV1269&lt;&gt;"","Land use/disturbance history: "&amp;AV1269&amp;". ","")</f>
        <v/>
      </c>
      <c r="BJ1269" s="36" t="str">
        <f>IF(AW1269&lt;&gt;"","Slope in degrees: "&amp;AW1269&amp;". ","")</f>
        <v/>
      </c>
      <c r="BK1269" s="36" t="str">
        <f>IF(AX1269&lt;&gt;"","Slope aspect: "&amp;AX1269&amp;". ","")</f>
        <v/>
      </c>
      <c r="BL1269" s="36" t="str">
        <f>IF(AY1269&lt;&gt;"","Soil description: "&amp;AY1269&amp;". ","")</f>
        <v/>
      </c>
      <c r="BM1269" s="36" t="str">
        <f>IF(BA1269&lt;&gt;"","Terrain: "&amp;BA1269&amp;". ","")</f>
        <v/>
      </c>
      <c r="BN1269" s="36" t="str">
        <f t="shared" si="209"/>
        <v/>
      </c>
      <c r="BO1269" t="str">
        <f t="shared" si="210"/>
        <v/>
      </c>
      <c r="BP1269" t="str">
        <f>IF(BD1269&lt;&gt;"","Permit: "&amp;BD1269,"")</f>
        <v/>
      </c>
      <c r="BQ1269" s="41" t="str">
        <f>IF(AA1269="Abundant","Estimated frequency within viewshed: Abundant (&gt;500).",IF(AA1269="Common","Estimated frequency within viewshed: Common (101-500).",IF(AA1269="Frequent","Estimated frequency within viewshed: Frequent (11-100).",IF(AA1269="Occasional","Estimated frequency within viewshed: Occasional (6-10).",IF(AA1269="Rare","Estimated frequency within viewshed: Rare (1-5).","")))))</f>
        <v/>
      </c>
      <c r="BR1269" s="41" t="str">
        <f>IF(B1269&lt;&gt;"",B1269&amp;". ","")</f>
        <v/>
      </c>
      <c r="BS1269" s="41" t="str">
        <f>IF(M1269="Same individual","Tissue sample collected.",IF(M1269="Same population","Tissue sample collected from another individual in the same population.",""))</f>
        <v/>
      </c>
      <c r="BT1269" s="41" t="str">
        <f>IF(R1269&lt;&gt;"","Seed sample collected from "&amp;R1269&amp;" plants within the same population.","")</f>
        <v/>
      </c>
      <c r="BU1269" s="41" t="str">
        <f>IF(AB1269&lt;&gt;"",AB1269&amp;". ","")</f>
        <v/>
      </c>
      <c r="BV1269" s="41" t="str">
        <f>IF(AE1269&lt;&gt;"","Landowner: "&amp;AE1269&amp;".","")</f>
        <v/>
      </c>
      <c r="BW1269" s="41" t="str">
        <f>IF(AF1269&lt;&gt;"","Element Occurrence ID: "&amp;AF1269&amp;".","")</f>
        <v/>
      </c>
      <c r="BX1269" s="41" t="str">
        <f t="shared" si="211"/>
        <v/>
      </c>
      <c r="BY1269" t="str">
        <f t="shared" si="212"/>
        <v/>
      </c>
      <c r="BZ1269" s="41" t="str">
        <f t="shared" si="213"/>
        <v/>
      </c>
      <c r="CA1269" t="str">
        <f t="shared" si="214"/>
        <v/>
      </c>
      <c r="CB1269" s="41" t="str">
        <f>IF(AU1269&lt;&gt;"","Area immediately surrounding specimen: "&amp;AU1269&amp;".","")</f>
        <v/>
      </c>
      <c r="CC1269" s="41" t="str">
        <f>IF(T1269&lt;&gt;"","Habit: "&amp;T1269&amp;".","")</f>
        <v/>
      </c>
      <c r="CD1269" s="41" t="str">
        <f>IF(U1269&lt;&gt;"","Life history habit: "&amp;U1269&amp;".","")</f>
        <v/>
      </c>
      <c r="CE1269" s="41" t="str">
        <f>IF(V1269&lt;&gt;"","Graminoid habit: "&amp;V1269&amp;".","")</f>
        <v/>
      </c>
      <c r="CF1269" s="41" t="str">
        <f>IF(W1269&lt;&gt;"","Flower color: "&amp;W1269&amp;".","")</f>
        <v/>
      </c>
      <c r="CG1269" s="41" t="str">
        <f>IF(X1269&lt;&gt;"","Height in centimeters: "&amp;X1269&amp;".","")</f>
        <v/>
      </c>
      <c r="CH1269" s="41" t="str">
        <f>IF(Y1269&lt;&gt;"",Y1269&amp;".","")</f>
        <v/>
      </c>
      <c r="CI1269" s="41" t="str">
        <f t="shared" si="215"/>
        <v/>
      </c>
      <c r="CJ1269" t="str">
        <f t="shared" si="216"/>
        <v/>
      </c>
      <c r="CK1269" s="41" t="str">
        <f>IF(T1269&lt;&gt;"","''habit'':"&amp;"''"&amp;T1269&amp;"'',","")</f>
        <v/>
      </c>
      <c r="CL1269" s="41" t="str">
        <f>IF(U1269&lt;&gt;"","''life cycle habit'':"&amp;"''"&amp;U1269&amp;"'',","")</f>
        <v/>
      </c>
      <c r="CM1269" s="41" t="str">
        <f>IF(V1269&lt;&gt;"","''graminoidHabit'':"&amp;"''"&amp;V1269&amp;"'',","")</f>
        <v/>
      </c>
      <c r="CN1269" s="41" t="str">
        <f>IF(W1269&lt;&gt;"","''flower color'':"&amp;"''"&amp;W1269&amp;"'',","")</f>
        <v/>
      </c>
      <c r="CO1269" s="41" t="str">
        <f>IF(X1269&lt;&gt;"","''heightInCentimeters'':"&amp;X1269&amp;",","")</f>
        <v/>
      </c>
      <c r="CP1269" s="41" t="str">
        <f>IF(Y1269&lt;&gt;"",Y1269,"")</f>
        <v/>
      </c>
      <c r="CQ1269" s="41" t="str">
        <f t="shared" si="217"/>
        <v/>
      </c>
      <c r="CR1269" s="42" t="str">
        <f t="shared" si="218"/>
        <v/>
      </c>
      <c r="CS1269" t="str">
        <f t="shared" si="219"/>
        <v/>
      </c>
      <c r="CT1269" t="str">
        <f>IF(L1269="Y","tissue","")</f>
        <v/>
      </c>
      <c r="CU1269" t="str">
        <f>IF(L1269="Y","in collection","")</f>
        <v/>
      </c>
      <c r="CV1269" t="str">
        <f>IF(L1269="Y","dessicated","")</f>
        <v/>
      </c>
    </row>
    <row r="1270" spans="1:100" ht="16.5" x14ac:dyDescent="0.3">
      <c r="A1270" s="7"/>
      <c r="B1270" s="19"/>
      <c r="C1270" s="19"/>
      <c r="D1270" s="19"/>
      <c r="E1270" s="19"/>
      <c r="F1270" s="19"/>
      <c r="G1270" s="10"/>
      <c r="H1270" s="14"/>
      <c r="I1270" s="19"/>
      <c r="J1270" s="19"/>
      <c r="K1270" s="10"/>
      <c r="L1270" s="19"/>
      <c r="M1270" s="19"/>
      <c r="N1270" s="19"/>
      <c r="O1270" s="19"/>
      <c r="P1270" s="19"/>
      <c r="Q1270" s="24"/>
      <c r="R1270" s="14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29"/>
      <c r="AL1270" s="29"/>
      <c r="AM1270" s="7"/>
      <c r="AN1270" s="7"/>
      <c r="AO1270" s="7"/>
      <c r="AP1270" s="19"/>
      <c r="AQ1270" s="19"/>
      <c r="AR1270" s="19"/>
      <c r="AS1270" s="14"/>
      <c r="AT1270" s="19"/>
      <c r="AU1270" s="19"/>
      <c r="AV1270" s="19"/>
      <c r="AW1270" s="14"/>
      <c r="AX1270" s="19"/>
      <c r="AY1270" s="19"/>
      <c r="AZ1270" s="19"/>
      <c r="BA1270" s="19"/>
      <c r="BB1270" s="19"/>
      <c r="BC1270" s="19"/>
      <c r="BD1270" s="19"/>
      <c r="BE1270" s="19"/>
      <c r="BF1270" s="14"/>
      <c r="BG1270" s="35" t="str">
        <f>IF(BB1270&lt;&gt;"","&lt;a href='https://www.inaturalist.org/observations/"&amp;BB1270&amp;" 'target='_blank' style='color: blue'&gt;iNaturalist Record: "&amp;BB1270&amp;"&lt;/a&gt; ","")</f>
        <v/>
      </c>
      <c r="BH1270" s="36" t="str">
        <f>IF(AT1270&lt;&gt;"",AT1270&amp;". ","")</f>
        <v/>
      </c>
      <c r="BI1270" s="36" t="str">
        <f>IF(AV1270&lt;&gt;"","Land use/disturbance history: "&amp;AV1270&amp;". ","")</f>
        <v/>
      </c>
      <c r="BJ1270" s="36" t="str">
        <f>IF(AW1270&lt;&gt;"","Slope in degrees: "&amp;AW1270&amp;". ","")</f>
        <v/>
      </c>
      <c r="BK1270" s="36" t="str">
        <f>IF(AX1270&lt;&gt;"","Slope aspect: "&amp;AX1270&amp;". ","")</f>
        <v/>
      </c>
      <c r="BL1270" s="36" t="str">
        <f>IF(AY1270&lt;&gt;"","Soil description: "&amp;AY1270&amp;". ","")</f>
        <v/>
      </c>
      <c r="BM1270" s="36" t="str">
        <f>IF(BA1270&lt;&gt;"","Terrain: "&amp;BA1270&amp;". ","")</f>
        <v/>
      </c>
      <c r="BN1270" s="36" t="str">
        <f t="shared" si="209"/>
        <v/>
      </c>
      <c r="BO1270" t="str">
        <f t="shared" si="210"/>
        <v/>
      </c>
      <c r="BP1270" t="str">
        <f>IF(BD1270&lt;&gt;"","Permit: "&amp;BD1270,"")</f>
        <v/>
      </c>
      <c r="BQ1270" s="41" t="str">
        <f>IF(AA1270="Abundant","Estimated frequency within viewshed: Abundant (&gt;500).",IF(AA1270="Common","Estimated frequency within viewshed: Common (101-500).",IF(AA1270="Frequent","Estimated frequency within viewshed: Frequent (11-100).",IF(AA1270="Occasional","Estimated frequency within viewshed: Occasional (6-10).",IF(AA1270="Rare","Estimated frequency within viewshed: Rare (1-5).","")))))</f>
        <v/>
      </c>
      <c r="BR1270" s="41" t="str">
        <f>IF(B1270&lt;&gt;"",B1270&amp;". ","")</f>
        <v/>
      </c>
      <c r="BS1270" s="41" t="str">
        <f>IF(M1270="Same individual","Tissue sample collected.",IF(M1270="Same population","Tissue sample collected from another individual in the same population.",""))</f>
        <v/>
      </c>
      <c r="BT1270" s="41" t="str">
        <f>IF(R1270&lt;&gt;"","Seed sample collected from "&amp;R1270&amp;" plants within the same population.","")</f>
        <v/>
      </c>
      <c r="BU1270" s="41" t="str">
        <f>IF(AB1270&lt;&gt;"",AB1270&amp;". ","")</f>
        <v/>
      </c>
      <c r="BV1270" s="41" t="str">
        <f>IF(AE1270&lt;&gt;"","Landowner: "&amp;AE1270&amp;".","")</f>
        <v/>
      </c>
      <c r="BW1270" s="41" t="str">
        <f>IF(AF1270&lt;&gt;"","Element Occurrence ID: "&amp;AF1270&amp;".","")</f>
        <v/>
      </c>
      <c r="BX1270" s="41" t="str">
        <f t="shared" si="211"/>
        <v/>
      </c>
      <c r="BY1270" t="str">
        <f t="shared" si="212"/>
        <v/>
      </c>
      <c r="BZ1270" s="41" t="str">
        <f t="shared" si="213"/>
        <v/>
      </c>
      <c r="CA1270" t="str">
        <f t="shared" si="214"/>
        <v/>
      </c>
      <c r="CB1270" s="41" t="str">
        <f>IF(AU1270&lt;&gt;"","Area immediately surrounding specimen: "&amp;AU1270&amp;".","")</f>
        <v/>
      </c>
      <c r="CC1270" s="41" t="str">
        <f>IF(T1270&lt;&gt;"","Habit: "&amp;T1270&amp;".","")</f>
        <v/>
      </c>
      <c r="CD1270" s="41" t="str">
        <f>IF(U1270&lt;&gt;"","Life history habit: "&amp;U1270&amp;".","")</f>
        <v/>
      </c>
      <c r="CE1270" s="41" t="str">
        <f>IF(V1270&lt;&gt;"","Graminoid habit: "&amp;V1270&amp;".","")</f>
        <v/>
      </c>
      <c r="CF1270" s="41" t="str">
        <f>IF(W1270&lt;&gt;"","Flower color: "&amp;W1270&amp;".","")</f>
        <v/>
      </c>
      <c r="CG1270" s="41" t="str">
        <f>IF(X1270&lt;&gt;"","Height in centimeters: "&amp;X1270&amp;".","")</f>
        <v/>
      </c>
      <c r="CH1270" s="41" t="str">
        <f>IF(Y1270&lt;&gt;"",Y1270&amp;".","")</f>
        <v/>
      </c>
      <c r="CI1270" s="41" t="str">
        <f t="shared" si="215"/>
        <v/>
      </c>
      <c r="CJ1270" t="str">
        <f t="shared" si="216"/>
        <v/>
      </c>
      <c r="CK1270" s="41" t="str">
        <f>IF(T1270&lt;&gt;"","''habit'':"&amp;"''"&amp;T1270&amp;"'',","")</f>
        <v/>
      </c>
      <c r="CL1270" s="41" t="str">
        <f>IF(U1270&lt;&gt;"","''life cycle habit'':"&amp;"''"&amp;U1270&amp;"'',","")</f>
        <v/>
      </c>
      <c r="CM1270" s="41" t="str">
        <f>IF(V1270&lt;&gt;"","''graminoidHabit'':"&amp;"''"&amp;V1270&amp;"'',","")</f>
        <v/>
      </c>
      <c r="CN1270" s="41" t="str">
        <f>IF(W1270&lt;&gt;"","''flower color'':"&amp;"''"&amp;W1270&amp;"'',","")</f>
        <v/>
      </c>
      <c r="CO1270" s="41" t="str">
        <f>IF(X1270&lt;&gt;"","''heightInCentimeters'':"&amp;X1270&amp;",","")</f>
        <v/>
      </c>
      <c r="CP1270" s="41" t="str">
        <f>IF(Y1270&lt;&gt;"",Y1270,"")</f>
        <v/>
      </c>
      <c r="CQ1270" s="41" t="str">
        <f t="shared" si="217"/>
        <v/>
      </c>
      <c r="CR1270" s="42" t="str">
        <f t="shared" si="218"/>
        <v/>
      </c>
      <c r="CS1270" t="str">
        <f t="shared" si="219"/>
        <v/>
      </c>
      <c r="CT1270" t="str">
        <f>IF(L1270="Y","tissue","")</f>
        <v/>
      </c>
      <c r="CU1270" t="str">
        <f>IF(L1270="Y","in collection","")</f>
        <v/>
      </c>
      <c r="CV1270" t="str">
        <f>IF(L1270="Y","dessicated","")</f>
        <v/>
      </c>
    </row>
    <row r="1271" spans="1:100" ht="16.5" x14ac:dyDescent="0.3">
      <c r="A1271" s="7"/>
      <c r="B1271" s="19"/>
      <c r="C1271" s="19"/>
      <c r="D1271" s="19"/>
      <c r="E1271" s="19"/>
      <c r="F1271" s="19"/>
      <c r="G1271" s="10"/>
      <c r="H1271" s="14"/>
      <c r="I1271" s="19"/>
      <c r="J1271" s="19"/>
      <c r="K1271" s="10"/>
      <c r="L1271" s="19"/>
      <c r="M1271" s="19"/>
      <c r="N1271" s="19"/>
      <c r="O1271" s="19"/>
      <c r="P1271" s="19"/>
      <c r="Q1271" s="24"/>
      <c r="R1271" s="14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29"/>
      <c r="AL1271" s="29"/>
      <c r="AM1271" s="7"/>
      <c r="AN1271" s="7"/>
      <c r="AO1271" s="7"/>
      <c r="AP1271" s="19"/>
      <c r="AQ1271" s="19"/>
      <c r="AR1271" s="19"/>
      <c r="AS1271" s="14"/>
      <c r="AT1271" s="19"/>
      <c r="AU1271" s="19"/>
      <c r="AV1271" s="19"/>
      <c r="AW1271" s="14"/>
      <c r="AX1271" s="19"/>
      <c r="AY1271" s="19"/>
      <c r="AZ1271" s="19"/>
      <c r="BA1271" s="19"/>
      <c r="BB1271" s="19"/>
      <c r="BC1271" s="19"/>
      <c r="BD1271" s="19"/>
      <c r="BE1271" s="19"/>
      <c r="BF1271" s="14"/>
      <c r="BG1271" s="35" t="str">
        <f>IF(BB1271&lt;&gt;"","&lt;a href='https://www.inaturalist.org/observations/"&amp;BB1271&amp;" 'target='_blank' style='color: blue'&gt;iNaturalist Record: "&amp;BB1271&amp;"&lt;/a&gt; ","")</f>
        <v/>
      </c>
      <c r="BH1271" s="36" t="str">
        <f>IF(AT1271&lt;&gt;"",AT1271&amp;". ","")</f>
        <v/>
      </c>
      <c r="BI1271" s="36" t="str">
        <f>IF(AV1271&lt;&gt;"","Land use/disturbance history: "&amp;AV1271&amp;". ","")</f>
        <v/>
      </c>
      <c r="BJ1271" s="36" t="str">
        <f>IF(AW1271&lt;&gt;"","Slope in degrees: "&amp;AW1271&amp;". ","")</f>
        <v/>
      </c>
      <c r="BK1271" s="36" t="str">
        <f>IF(AX1271&lt;&gt;"","Slope aspect: "&amp;AX1271&amp;". ","")</f>
        <v/>
      </c>
      <c r="BL1271" s="36" t="str">
        <f>IF(AY1271&lt;&gt;"","Soil description: "&amp;AY1271&amp;". ","")</f>
        <v/>
      </c>
      <c r="BM1271" s="36" t="str">
        <f>IF(BA1271&lt;&gt;"","Terrain: "&amp;BA1271&amp;". ","")</f>
        <v/>
      </c>
      <c r="BN1271" s="36" t="str">
        <f t="shared" si="209"/>
        <v/>
      </c>
      <c r="BO1271" t="str">
        <f t="shared" si="210"/>
        <v/>
      </c>
      <c r="BP1271" t="str">
        <f>IF(BD1271&lt;&gt;"","Permit: "&amp;BD1271,"")</f>
        <v/>
      </c>
      <c r="BQ1271" s="41" t="str">
        <f>IF(AA1271="Abundant","Estimated frequency within viewshed: Abundant (&gt;500).",IF(AA1271="Common","Estimated frequency within viewshed: Common (101-500).",IF(AA1271="Frequent","Estimated frequency within viewshed: Frequent (11-100).",IF(AA1271="Occasional","Estimated frequency within viewshed: Occasional (6-10).",IF(AA1271="Rare","Estimated frequency within viewshed: Rare (1-5).","")))))</f>
        <v/>
      </c>
      <c r="BR1271" s="41" t="str">
        <f>IF(B1271&lt;&gt;"",B1271&amp;". ","")</f>
        <v/>
      </c>
      <c r="BS1271" s="41" t="str">
        <f>IF(M1271="Same individual","Tissue sample collected.",IF(M1271="Same population","Tissue sample collected from another individual in the same population.",""))</f>
        <v/>
      </c>
      <c r="BT1271" s="41" t="str">
        <f>IF(R1271&lt;&gt;"","Seed sample collected from "&amp;R1271&amp;" plants within the same population.","")</f>
        <v/>
      </c>
      <c r="BU1271" s="41" t="str">
        <f>IF(AB1271&lt;&gt;"",AB1271&amp;". ","")</f>
        <v/>
      </c>
      <c r="BV1271" s="41" t="str">
        <f>IF(AE1271&lt;&gt;"","Landowner: "&amp;AE1271&amp;".","")</f>
        <v/>
      </c>
      <c r="BW1271" s="41" t="str">
        <f>IF(AF1271&lt;&gt;"","Element Occurrence ID: "&amp;AF1271&amp;".","")</f>
        <v/>
      </c>
      <c r="BX1271" s="41" t="str">
        <f t="shared" si="211"/>
        <v/>
      </c>
      <c r="BY1271" t="str">
        <f t="shared" si="212"/>
        <v/>
      </c>
      <c r="BZ1271" s="41" t="str">
        <f t="shared" si="213"/>
        <v/>
      </c>
      <c r="CA1271" t="str">
        <f t="shared" si="214"/>
        <v/>
      </c>
      <c r="CB1271" s="41" t="str">
        <f>IF(AU1271&lt;&gt;"","Area immediately surrounding specimen: "&amp;AU1271&amp;".","")</f>
        <v/>
      </c>
      <c r="CC1271" s="41" t="str">
        <f>IF(T1271&lt;&gt;"","Habit: "&amp;T1271&amp;".","")</f>
        <v/>
      </c>
      <c r="CD1271" s="41" t="str">
        <f>IF(U1271&lt;&gt;"","Life history habit: "&amp;U1271&amp;".","")</f>
        <v/>
      </c>
      <c r="CE1271" s="41" t="str">
        <f>IF(V1271&lt;&gt;"","Graminoid habit: "&amp;V1271&amp;".","")</f>
        <v/>
      </c>
      <c r="CF1271" s="41" t="str">
        <f>IF(W1271&lt;&gt;"","Flower color: "&amp;W1271&amp;".","")</f>
        <v/>
      </c>
      <c r="CG1271" s="41" t="str">
        <f>IF(X1271&lt;&gt;"","Height in centimeters: "&amp;X1271&amp;".","")</f>
        <v/>
      </c>
      <c r="CH1271" s="41" t="str">
        <f>IF(Y1271&lt;&gt;"",Y1271&amp;".","")</f>
        <v/>
      </c>
      <c r="CI1271" s="41" t="str">
        <f t="shared" si="215"/>
        <v/>
      </c>
      <c r="CJ1271" t="str">
        <f t="shared" si="216"/>
        <v/>
      </c>
      <c r="CK1271" s="41" t="str">
        <f>IF(T1271&lt;&gt;"","''habit'':"&amp;"''"&amp;T1271&amp;"'',","")</f>
        <v/>
      </c>
      <c r="CL1271" s="41" t="str">
        <f>IF(U1271&lt;&gt;"","''life cycle habit'':"&amp;"''"&amp;U1271&amp;"'',","")</f>
        <v/>
      </c>
      <c r="CM1271" s="41" t="str">
        <f>IF(V1271&lt;&gt;"","''graminoidHabit'':"&amp;"''"&amp;V1271&amp;"'',","")</f>
        <v/>
      </c>
      <c r="CN1271" s="41" t="str">
        <f>IF(W1271&lt;&gt;"","''flower color'':"&amp;"''"&amp;W1271&amp;"'',","")</f>
        <v/>
      </c>
      <c r="CO1271" s="41" t="str">
        <f>IF(X1271&lt;&gt;"","''heightInCentimeters'':"&amp;X1271&amp;",","")</f>
        <v/>
      </c>
      <c r="CP1271" s="41" t="str">
        <f>IF(Y1271&lt;&gt;"",Y1271,"")</f>
        <v/>
      </c>
      <c r="CQ1271" s="41" t="str">
        <f t="shared" si="217"/>
        <v/>
      </c>
      <c r="CR1271" s="42" t="str">
        <f t="shared" si="218"/>
        <v/>
      </c>
      <c r="CS1271" t="str">
        <f t="shared" si="219"/>
        <v/>
      </c>
      <c r="CT1271" t="str">
        <f>IF(L1271="Y","tissue","")</f>
        <v/>
      </c>
      <c r="CU1271" t="str">
        <f>IF(L1271="Y","in collection","")</f>
        <v/>
      </c>
      <c r="CV1271" t="str">
        <f>IF(L1271="Y","dessicated","")</f>
        <v/>
      </c>
    </row>
    <row r="1272" spans="1:100" ht="16.5" x14ac:dyDescent="0.3">
      <c r="A1272" s="7"/>
      <c r="B1272" s="19"/>
      <c r="C1272" s="19"/>
      <c r="D1272" s="19"/>
      <c r="E1272" s="19"/>
      <c r="F1272" s="19"/>
      <c r="G1272" s="10"/>
      <c r="H1272" s="14"/>
      <c r="I1272" s="19"/>
      <c r="J1272" s="19"/>
      <c r="K1272" s="10"/>
      <c r="L1272" s="19"/>
      <c r="M1272" s="19"/>
      <c r="N1272" s="19"/>
      <c r="O1272" s="19"/>
      <c r="P1272" s="19"/>
      <c r="Q1272" s="24"/>
      <c r="R1272" s="14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  <c r="AK1272" s="29"/>
      <c r="AL1272" s="29"/>
      <c r="AM1272" s="7"/>
      <c r="AN1272" s="7"/>
      <c r="AO1272" s="7"/>
      <c r="AP1272" s="19"/>
      <c r="AQ1272" s="19"/>
      <c r="AR1272" s="19"/>
      <c r="AS1272" s="14"/>
      <c r="AT1272" s="19"/>
      <c r="AU1272" s="19"/>
      <c r="AV1272" s="19"/>
      <c r="AW1272" s="14"/>
      <c r="AX1272" s="19"/>
      <c r="AY1272" s="19"/>
      <c r="AZ1272" s="19"/>
      <c r="BA1272" s="19"/>
      <c r="BB1272" s="19"/>
      <c r="BC1272" s="19"/>
      <c r="BD1272" s="19"/>
      <c r="BE1272" s="19"/>
      <c r="BF1272" s="14"/>
      <c r="BG1272" s="35" t="str">
        <f>IF(BB1272&lt;&gt;"","&lt;a href='https://www.inaturalist.org/observations/"&amp;BB1272&amp;" 'target='_blank' style='color: blue'&gt;iNaturalist Record: "&amp;BB1272&amp;"&lt;/a&gt; ","")</f>
        <v/>
      </c>
      <c r="BH1272" s="36" t="str">
        <f>IF(AT1272&lt;&gt;"",AT1272&amp;". ","")</f>
        <v/>
      </c>
      <c r="BI1272" s="36" t="str">
        <f>IF(AV1272&lt;&gt;"","Land use/disturbance history: "&amp;AV1272&amp;". ","")</f>
        <v/>
      </c>
      <c r="BJ1272" s="36" t="str">
        <f>IF(AW1272&lt;&gt;"","Slope in degrees: "&amp;AW1272&amp;". ","")</f>
        <v/>
      </c>
      <c r="BK1272" s="36" t="str">
        <f>IF(AX1272&lt;&gt;"","Slope aspect: "&amp;AX1272&amp;". ","")</f>
        <v/>
      </c>
      <c r="BL1272" s="36" t="str">
        <f>IF(AY1272&lt;&gt;"","Soil description: "&amp;AY1272&amp;". ","")</f>
        <v/>
      </c>
      <c r="BM1272" s="36" t="str">
        <f>IF(BA1272&lt;&gt;"","Terrain: "&amp;BA1272&amp;". ","")</f>
        <v/>
      </c>
      <c r="BN1272" s="36" t="str">
        <f t="shared" si="209"/>
        <v/>
      </c>
      <c r="BO1272" t="str">
        <f t="shared" si="210"/>
        <v/>
      </c>
      <c r="BP1272" t="str">
        <f>IF(BD1272&lt;&gt;"","Permit: "&amp;BD1272,"")</f>
        <v/>
      </c>
      <c r="BQ1272" s="41" t="str">
        <f>IF(AA1272="Abundant","Estimated frequency within viewshed: Abundant (&gt;500).",IF(AA1272="Common","Estimated frequency within viewshed: Common (101-500).",IF(AA1272="Frequent","Estimated frequency within viewshed: Frequent (11-100).",IF(AA1272="Occasional","Estimated frequency within viewshed: Occasional (6-10).",IF(AA1272="Rare","Estimated frequency within viewshed: Rare (1-5).","")))))</f>
        <v/>
      </c>
      <c r="BR1272" s="41" t="str">
        <f>IF(B1272&lt;&gt;"",B1272&amp;". ","")</f>
        <v/>
      </c>
      <c r="BS1272" s="41" t="str">
        <f>IF(M1272="Same individual","Tissue sample collected.",IF(M1272="Same population","Tissue sample collected from another individual in the same population.",""))</f>
        <v/>
      </c>
      <c r="BT1272" s="41" t="str">
        <f>IF(R1272&lt;&gt;"","Seed sample collected from "&amp;R1272&amp;" plants within the same population.","")</f>
        <v/>
      </c>
      <c r="BU1272" s="41" t="str">
        <f>IF(AB1272&lt;&gt;"",AB1272&amp;". ","")</f>
        <v/>
      </c>
      <c r="BV1272" s="41" t="str">
        <f>IF(AE1272&lt;&gt;"","Landowner: "&amp;AE1272&amp;".","")</f>
        <v/>
      </c>
      <c r="BW1272" s="41" t="str">
        <f>IF(AF1272&lt;&gt;"","Element Occurrence ID: "&amp;AF1272&amp;".","")</f>
        <v/>
      </c>
      <c r="BX1272" s="41" t="str">
        <f t="shared" si="211"/>
        <v/>
      </c>
      <c r="BY1272" t="str">
        <f t="shared" si="212"/>
        <v/>
      </c>
      <c r="BZ1272" s="41" t="str">
        <f t="shared" si="213"/>
        <v/>
      </c>
      <c r="CA1272" t="str">
        <f t="shared" si="214"/>
        <v/>
      </c>
      <c r="CB1272" s="41" t="str">
        <f>IF(AU1272&lt;&gt;"","Area immediately surrounding specimen: "&amp;AU1272&amp;".","")</f>
        <v/>
      </c>
      <c r="CC1272" s="41" t="str">
        <f>IF(T1272&lt;&gt;"","Habit: "&amp;T1272&amp;".","")</f>
        <v/>
      </c>
      <c r="CD1272" s="41" t="str">
        <f>IF(U1272&lt;&gt;"","Life history habit: "&amp;U1272&amp;".","")</f>
        <v/>
      </c>
      <c r="CE1272" s="41" t="str">
        <f>IF(V1272&lt;&gt;"","Graminoid habit: "&amp;V1272&amp;".","")</f>
        <v/>
      </c>
      <c r="CF1272" s="41" t="str">
        <f>IF(W1272&lt;&gt;"","Flower color: "&amp;W1272&amp;".","")</f>
        <v/>
      </c>
      <c r="CG1272" s="41" t="str">
        <f>IF(X1272&lt;&gt;"","Height in centimeters: "&amp;X1272&amp;".","")</f>
        <v/>
      </c>
      <c r="CH1272" s="41" t="str">
        <f>IF(Y1272&lt;&gt;"",Y1272&amp;".","")</f>
        <v/>
      </c>
      <c r="CI1272" s="41" t="str">
        <f t="shared" si="215"/>
        <v/>
      </c>
      <c r="CJ1272" t="str">
        <f t="shared" si="216"/>
        <v/>
      </c>
      <c r="CK1272" s="41" t="str">
        <f>IF(T1272&lt;&gt;"","''habit'':"&amp;"''"&amp;T1272&amp;"'',","")</f>
        <v/>
      </c>
      <c r="CL1272" s="41" t="str">
        <f>IF(U1272&lt;&gt;"","''life cycle habit'':"&amp;"''"&amp;U1272&amp;"'',","")</f>
        <v/>
      </c>
      <c r="CM1272" s="41" t="str">
        <f>IF(V1272&lt;&gt;"","''graminoidHabit'':"&amp;"''"&amp;V1272&amp;"'',","")</f>
        <v/>
      </c>
      <c r="CN1272" s="41" t="str">
        <f>IF(W1272&lt;&gt;"","''flower color'':"&amp;"''"&amp;W1272&amp;"'',","")</f>
        <v/>
      </c>
      <c r="CO1272" s="41" t="str">
        <f>IF(X1272&lt;&gt;"","''heightInCentimeters'':"&amp;X1272&amp;",","")</f>
        <v/>
      </c>
      <c r="CP1272" s="41" t="str">
        <f>IF(Y1272&lt;&gt;"",Y1272,"")</f>
        <v/>
      </c>
      <c r="CQ1272" s="41" t="str">
        <f t="shared" si="217"/>
        <v/>
      </c>
      <c r="CR1272" s="42" t="str">
        <f t="shared" si="218"/>
        <v/>
      </c>
      <c r="CS1272" t="str">
        <f t="shared" si="219"/>
        <v/>
      </c>
      <c r="CT1272" t="str">
        <f>IF(L1272="Y","tissue","")</f>
        <v/>
      </c>
      <c r="CU1272" t="str">
        <f>IF(L1272="Y","in collection","")</f>
        <v/>
      </c>
      <c r="CV1272" t="str">
        <f>IF(L1272="Y","dessicated","")</f>
        <v/>
      </c>
    </row>
    <row r="1273" spans="1:100" ht="16.5" x14ac:dyDescent="0.3">
      <c r="A1273" s="7"/>
      <c r="B1273" s="19"/>
      <c r="C1273" s="19"/>
      <c r="D1273" s="19"/>
      <c r="E1273" s="19"/>
      <c r="F1273" s="19"/>
      <c r="G1273" s="10"/>
      <c r="H1273" s="14"/>
      <c r="I1273" s="19"/>
      <c r="J1273" s="19"/>
      <c r="K1273" s="10"/>
      <c r="L1273" s="19"/>
      <c r="M1273" s="19"/>
      <c r="N1273" s="19"/>
      <c r="O1273" s="19"/>
      <c r="P1273" s="19"/>
      <c r="Q1273" s="24"/>
      <c r="R1273" s="14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  <c r="AK1273" s="29"/>
      <c r="AL1273" s="29"/>
      <c r="AM1273" s="7"/>
      <c r="AN1273" s="7"/>
      <c r="AO1273" s="7"/>
      <c r="AP1273" s="19"/>
      <c r="AQ1273" s="19"/>
      <c r="AR1273" s="19"/>
      <c r="AS1273" s="14"/>
      <c r="AT1273" s="19"/>
      <c r="AU1273" s="19"/>
      <c r="AV1273" s="19"/>
      <c r="AW1273" s="14"/>
      <c r="AX1273" s="19"/>
      <c r="AY1273" s="19"/>
      <c r="AZ1273" s="19"/>
      <c r="BA1273" s="19"/>
      <c r="BB1273" s="19"/>
      <c r="BC1273" s="19"/>
      <c r="BD1273" s="19"/>
      <c r="BE1273" s="19"/>
      <c r="BF1273" s="14"/>
      <c r="BG1273" s="35" t="str">
        <f>IF(BB1273&lt;&gt;"","&lt;a href='https://www.inaturalist.org/observations/"&amp;BB1273&amp;" 'target='_blank' style='color: blue'&gt;iNaturalist Record: "&amp;BB1273&amp;"&lt;/a&gt; ","")</f>
        <v/>
      </c>
      <c r="BH1273" s="36" t="str">
        <f>IF(AT1273&lt;&gt;"",AT1273&amp;". ","")</f>
        <v/>
      </c>
      <c r="BI1273" s="36" t="str">
        <f>IF(AV1273&lt;&gt;"","Land use/disturbance history: "&amp;AV1273&amp;". ","")</f>
        <v/>
      </c>
      <c r="BJ1273" s="36" t="str">
        <f>IF(AW1273&lt;&gt;"","Slope in degrees: "&amp;AW1273&amp;". ","")</f>
        <v/>
      </c>
      <c r="BK1273" s="36" t="str">
        <f>IF(AX1273&lt;&gt;"","Slope aspect: "&amp;AX1273&amp;". ","")</f>
        <v/>
      </c>
      <c r="BL1273" s="36" t="str">
        <f>IF(AY1273&lt;&gt;"","Soil description: "&amp;AY1273&amp;". ","")</f>
        <v/>
      </c>
      <c r="BM1273" s="36" t="str">
        <f>IF(BA1273&lt;&gt;"","Terrain: "&amp;BA1273&amp;". ","")</f>
        <v/>
      </c>
      <c r="BN1273" s="36" t="str">
        <f t="shared" si="209"/>
        <v/>
      </c>
      <c r="BO1273" t="str">
        <f t="shared" si="210"/>
        <v/>
      </c>
      <c r="BP1273" t="str">
        <f>IF(BD1273&lt;&gt;"","Permit: "&amp;BD1273,"")</f>
        <v/>
      </c>
      <c r="BQ1273" s="41" t="str">
        <f>IF(AA1273="Abundant","Estimated frequency within viewshed: Abundant (&gt;500).",IF(AA1273="Common","Estimated frequency within viewshed: Common (101-500).",IF(AA1273="Frequent","Estimated frequency within viewshed: Frequent (11-100).",IF(AA1273="Occasional","Estimated frequency within viewshed: Occasional (6-10).",IF(AA1273="Rare","Estimated frequency within viewshed: Rare (1-5).","")))))</f>
        <v/>
      </c>
      <c r="BR1273" s="41" t="str">
        <f>IF(B1273&lt;&gt;"",B1273&amp;". ","")</f>
        <v/>
      </c>
      <c r="BS1273" s="41" t="str">
        <f>IF(M1273="Same individual","Tissue sample collected.",IF(M1273="Same population","Tissue sample collected from another individual in the same population.",""))</f>
        <v/>
      </c>
      <c r="BT1273" s="41" t="str">
        <f>IF(R1273&lt;&gt;"","Seed sample collected from "&amp;R1273&amp;" plants within the same population.","")</f>
        <v/>
      </c>
      <c r="BU1273" s="41" t="str">
        <f>IF(AB1273&lt;&gt;"",AB1273&amp;". ","")</f>
        <v/>
      </c>
      <c r="BV1273" s="41" t="str">
        <f>IF(AE1273&lt;&gt;"","Landowner: "&amp;AE1273&amp;".","")</f>
        <v/>
      </c>
      <c r="BW1273" s="41" t="str">
        <f>IF(AF1273&lt;&gt;"","Element Occurrence ID: "&amp;AF1273&amp;".","")</f>
        <v/>
      </c>
      <c r="BX1273" s="41" t="str">
        <f t="shared" si="211"/>
        <v/>
      </c>
      <c r="BY1273" t="str">
        <f t="shared" si="212"/>
        <v/>
      </c>
      <c r="BZ1273" s="41" t="str">
        <f t="shared" si="213"/>
        <v/>
      </c>
      <c r="CA1273" t="str">
        <f t="shared" si="214"/>
        <v/>
      </c>
      <c r="CB1273" s="41" t="str">
        <f>IF(AU1273&lt;&gt;"","Area immediately surrounding specimen: "&amp;AU1273&amp;".","")</f>
        <v/>
      </c>
      <c r="CC1273" s="41" t="str">
        <f>IF(T1273&lt;&gt;"","Habit: "&amp;T1273&amp;".","")</f>
        <v/>
      </c>
      <c r="CD1273" s="41" t="str">
        <f>IF(U1273&lt;&gt;"","Life history habit: "&amp;U1273&amp;".","")</f>
        <v/>
      </c>
      <c r="CE1273" s="41" t="str">
        <f>IF(V1273&lt;&gt;"","Graminoid habit: "&amp;V1273&amp;".","")</f>
        <v/>
      </c>
      <c r="CF1273" s="41" t="str">
        <f>IF(W1273&lt;&gt;"","Flower color: "&amp;W1273&amp;".","")</f>
        <v/>
      </c>
      <c r="CG1273" s="41" t="str">
        <f>IF(X1273&lt;&gt;"","Height in centimeters: "&amp;X1273&amp;".","")</f>
        <v/>
      </c>
      <c r="CH1273" s="41" t="str">
        <f>IF(Y1273&lt;&gt;"",Y1273&amp;".","")</f>
        <v/>
      </c>
      <c r="CI1273" s="41" t="str">
        <f t="shared" si="215"/>
        <v/>
      </c>
      <c r="CJ1273" t="str">
        <f t="shared" si="216"/>
        <v/>
      </c>
      <c r="CK1273" s="41" t="str">
        <f>IF(T1273&lt;&gt;"","''habit'':"&amp;"''"&amp;T1273&amp;"'',","")</f>
        <v/>
      </c>
      <c r="CL1273" s="41" t="str">
        <f>IF(U1273&lt;&gt;"","''life cycle habit'':"&amp;"''"&amp;U1273&amp;"'',","")</f>
        <v/>
      </c>
      <c r="CM1273" s="41" t="str">
        <f>IF(V1273&lt;&gt;"","''graminoidHabit'':"&amp;"''"&amp;V1273&amp;"'',","")</f>
        <v/>
      </c>
      <c r="CN1273" s="41" t="str">
        <f>IF(W1273&lt;&gt;"","''flower color'':"&amp;"''"&amp;W1273&amp;"'',","")</f>
        <v/>
      </c>
      <c r="CO1273" s="41" t="str">
        <f>IF(X1273&lt;&gt;"","''heightInCentimeters'':"&amp;X1273&amp;",","")</f>
        <v/>
      </c>
      <c r="CP1273" s="41" t="str">
        <f>IF(Y1273&lt;&gt;"",Y1273,"")</f>
        <v/>
      </c>
      <c r="CQ1273" s="41" t="str">
        <f t="shared" si="217"/>
        <v/>
      </c>
      <c r="CR1273" s="42" t="str">
        <f t="shared" si="218"/>
        <v/>
      </c>
      <c r="CS1273" t="str">
        <f t="shared" si="219"/>
        <v/>
      </c>
      <c r="CT1273" t="str">
        <f>IF(L1273="Y","tissue","")</f>
        <v/>
      </c>
      <c r="CU1273" t="str">
        <f>IF(L1273="Y","in collection","")</f>
        <v/>
      </c>
      <c r="CV1273" t="str">
        <f>IF(L1273="Y","dessicated","")</f>
        <v/>
      </c>
    </row>
    <row r="1274" spans="1:100" ht="16.5" x14ac:dyDescent="0.3">
      <c r="A1274" s="7"/>
      <c r="B1274" s="19"/>
      <c r="C1274" s="19"/>
      <c r="D1274" s="19"/>
      <c r="E1274" s="19"/>
      <c r="F1274" s="19"/>
      <c r="G1274" s="10"/>
      <c r="H1274" s="14"/>
      <c r="I1274" s="19"/>
      <c r="J1274" s="19"/>
      <c r="K1274" s="10"/>
      <c r="L1274" s="19"/>
      <c r="M1274" s="19"/>
      <c r="N1274" s="19"/>
      <c r="O1274" s="19"/>
      <c r="P1274" s="19"/>
      <c r="Q1274" s="24"/>
      <c r="R1274" s="14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  <c r="AK1274" s="29"/>
      <c r="AL1274" s="29"/>
      <c r="AM1274" s="7"/>
      <c r="AN1274" s="7"/>
      <c r="AO1274" s="7"/>
      <c r="AP1274" s="19"/>
      <c r="AQ1274" s="19"/>
      <c r="AR1274" s="19"/>
      <c r="AS1274" s="14"/>
      <c r="AT1274" s="19"/>
      <c r="AU1274" s="19"/>
      <c r="AV1274" s="19"/>
      <c r="AW1274" s="14"/>
      <c r="AX1274" s="19"/>
      <c r="AY1274" s="19"/>
      <c r="AZ1274" s="19"/>
      <c r="BA1274" s="19"/>
      <c r="BB1274" s="19"/>
      <c r="BC1274" s="19"/>
      <c r="BD1274" s="19"/>
      <c r="BE1274" s="19"/>
      <c r="BF1274" s="14"/>
      <c r="BG1274" s="35" t="str">
        <f>IF(BB1274&lt;&gt;"","&lt;a href='https://www.inaturalist.org/observations/"&amp;BB1274&amp;" 'target='_blank' style='color: blue'&gt;iNaturalist Record: "&amp;BB1274&amp;"&lt;/a&gt; ","")</f>
        <v/>
      </c>
      <c r="BH1274" s="36" t="str">
        <f>IF(AT1274&lt;&gt;"",AT1274&amp;". ","")</f>
        <v/>
      </c>
      <c r="BI1274" s="36" t="str">
        <f>IF(AV1274&lt;&gt;"","Land use/disturbance history: "&amp;AV1274&amp;". ","")</f>
        <v/>
      </c>
      <c r="BJ1274" s="36" t="str">
        <f>IF(AW1274&lt;&gt;"","Slope in degrees: "&amp;AW1274&amp;". ","")</f>
        <v/>
      </c>
      <c r="BK1274" s="36" t="str">
        <f>IF(AX1274&lt;&gt;"","Slope aspect: "&amp;AX1274&amp;". ","")</f>
        <v/>
      </c>
      <c r="BL1274" s="36" t="str">
        <f>IF(AY1274&lt;&gt;"","Soil description: "&amp;AY1274&amp;". ","")</f>
        <v/>
      </c>
      <c r="BM1274" s="36" t="str">
        <f>IF(BA1274&lt;&gt;"","Terrain: "&amp;BA1274&amp;". ","")</f>
        <v/>
      </c>
      <c r="BN1274" s="36" t="str">
        <f t="shared" si="209"/>
        <v/>
      </c>
      <c r="BO1274" t="str">
        <f t="shared" si="210"/>
        <v/>
      </c>
      <c r="BP1274" t="str">
        <f>IF(BD1274&lt;&gt;"","Permit: "&amp;BD1274,"")</f>
        <v/>
      </c>
      <c r="BQ1274" s="41" t="str">
        <f>IF(AA1274="Abundant","Estimated frequency within viewshed: Abundant (&gt;500).",IF(AA1274="Common","Estimated frequency within viewshed: Common (101-500).",IF(AA1274="Frequent","Estimated frequency within viewshed: Frequent (11-100).",IF(AA1274="Occasional","Estimated frequency within viewshed: Occasional (6-10).",IF(AA1274="Rare","Estimated frequency within viewshed: Rare (1-5).","")))))</f>
        <v/>
      </c>
      <c r="BR1274" s="41" t="str">
        <f>IF(B1274&lt;&gt;"",B1274&amp;". ","")</f>
        <v/>
      </c>
      <c r="BS1274" s="41" t="str">
        <f>IF(M1274="Same individual","Tissue sample collected.",IF(M1274="Same population","Tissue sample collected from another individual in the same population.",""))</f>
        <v/>
      </c>
      <c r="BT1274" s="41" t="str">
        <f>IF(R1274&lt;&gt;"","Seed sample collected from "&amp;R1274&amp;" plants within the same population.","")</f>
        <v/>
      </c>
      <c r="BU1274" s="41" t="str">
        <f>IF(AB1274&lt;&gt;"",AB1274&amp;". ","")</f>
        <v/>
      </c>
      <c r="BV1274" s="41" t="str">
        <f>IF(AE1274&lt;&gt;"","Landowner: "&amp;AE1274&amp;".","")</f>
        <v/>
      </c>
      <c r="BW1274" s="41" t="str">
        <f>IF(AF1274&lt;&gt;"","Element Occurrence ID: "&amp;AF1274&amp;".","")</f>
        <v/>
      </c>
      <c r="BX1274" s="41" t="str">
        <f t="shared" si="211"/>
        <v/>
      </c>
      <c r="BY1274" t="str">
        <f t="shared" si="212"/>
        <v/>
      </c>
      <c r="BZ1274" s="41" t="str">
        <f t="shared" si="213"/>
        <v/>
      </c>
      <c r="CA1274" t="str">
        <f t="shared" si="214"/>
        <v/>
      </c>
      <c r="CB1274" s="41" t="str">
        <f>IF(AU1274&lt;&gt;"","Area immediately surrounding specimen: "&amp;AU1274&amp;".","")</f>
        <v/>
      </c>
      <c r="CC1274" s="41" t="str">
        <f>IF(T1274&lt;&gt;"","Habit: "&amp;T1274&amp;".","")</f>
        <v/>
      </c>
      <c r="CD1274" s="41" t="str">
        <f>IF(U1274&lt;&gt;"","Life history habit: "&amp;U1274&amp;".","")</f>
        <v/>
      </c>
      <c r="CE1274" s="41" t="str">
        <f>IF(V1274&lt;&gt;"","Graminoid habit: "&amp;V1274&amp;".","")</f>
        <v/>
      </c>
      <c r="CF1274" s="41" t="str">
        <f>IF(W1274&lt;&gt;"","Flower color: "&amp;W1274&amp;".","")</f>
        <v/>
      </c>
      <c r="CG1274" s="41" t="str">
        <f>IF(X1274&lt;&gt;"","Height in centimeters: "&amp;X1274&amp;".","")</f>
        <v/>
      </c>
      <c r="CH1274" s="41" t="str">
        <f>IF(Y1274&lt;&gt;"",Y1274&amp;".","")</f>
        <v/>
      </c>
      <c r="CI1274" s="41" t="str">
        <f t="shared" si="215"/>
        <v/>
      </c>
      <c r="CJ1274" t="str">
        <f t="shared" si="216"/>
        <v/>
      </c>
      <c r="CK1274" s="41" t="str">
        <f>IF(T1274&lt;&gt;"","''habit'':"&amp;"''"&amp;T1274&amp;"'',","")</f>
        <v/>
      </c>
      <c r="CL1274" s="41" t="str">
        <f>IF(U1274&lt;&gt;"","''life cycle habit'':"&amp;"''"&amp;U1274&amp;"'',","")</f>
        <v/>
      </c>
      <c r="CM1274" s="41" t="str">
        <f>IF(V1274&lt;&gt;"","''graminoidHabit'':"&amp;"''"&amp;V1274&amp;"'',","")</f>
        <v/>
      </c>
      <c r="CN1274" s="41" t="str">
        <f>IF(W1274&lt;&gt;"","''flower color'':"&amp;"''"&amp;W1274&amp;"'',","")</f>
        <v/>
      </c>
      <c r="CO1274" s="41" t="str">
        <f>IF(X1274&lt;&gt;"","''heightInCentimeters'':"&amp;X1274&amp;",","")</f>
        <v/>
      </c>
      <c r="CP1274" s="41" t="str">
        <f>IF(Y1274&lt;&gt;"",Y1274,"")</f>
        <v/>
      </c>
      <c r="CQ1274" s="41" t="str">
        <f t="shared" si="217"/>
        <v/>
      </c>
      <c r="CR1274" s="42" t="str">
        <f t="shared" si="218"/>
        <v/>
      </c>
      <c r="CS1274" t="str">
        <f t="shared" si="219"/>
        <v/>
      </c>
      <c r="CT1274" t="str">
        <f>IF(L1274="Y","tissue","")</f>
        <v/>
      </c>
      <c r="CU1274" t="str">
        <f>IF(L1274="Y","in collection","")</f>
        <v/>
      </c>
      <c r="CV1274" t="str">
        <f>IF(L1274="Y","dessicated","")</f>
        <v/>
      </c>
    </row>
    <row r="1275" spans="1:100" ht="16.5" x14ac:dyDescent="0.3">
      <c r="A1275" s="7"/>
      <c r="B1275" s="19"/>
      <c r="C1275" s="19"/>
      <c r="D1275" s="19"/>
      <c r="E1275" s="19"/>
      <c r="F1275" s="19"/>
      <c r="G1275" s="10"/>
      <c r="H1275" s="14"/>
      <c r="I1275" s="19"/>
      <c r="J1275" s="19"/>
      <c r="K1275" s="10"/>
      <c r="L1275" s="19"/>
      <c r="M1275" s="19"/>
      <c r="N1275" s="19"/>
      <c r="O1275" s="19"/>
      <c r="P1275" s="19"/>
      <c r="Q1275" s="24"/>
      <c r="R1275" s="14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  <c r="AK1275" s="29"/>
      <c r="AL1275" s="29"/>
      <c r="AM1275" s="7"/>
      <c r="AN1275" s="7"/>
      <c r="AO1275" s="7"/>
      <c r="AP1275" s="19"/>
      <c r="AQ1275" s="19"/>
      <c r="AR1275" s="19"/>
      <c r="AS1275" s="14"/>
      <c r="AT1275" s="19"/>
      <c r="AU1275" s="19"/>
      <c r="AV1275" s="19"/>
      <c r="AW1275" s="14"/>
      <c r="AX1275" s="19"/>
      <c r="AY1275" s="19"/>
      <c r="AZ1275" s="19"/>
      <c r="BA1275" s="19"/>
      <c r="BB1275" s="19"/>
      <c r="BC1275" s="19"/>
      <c r="BD1275" s="19"/>
      <c r="BE1275" s="19"/>
      <c r="BF1275" s="14"/>
      <c r="BG1275" s="35" t="str">
        <f>IF(BB1275&lt;&gt;"","&lt;a href='https://www.inaturalist.org/observations/"&amp;BB1275&amp;" 'target='_blank' style='color: blue'&gt;iNaturalist Record: "&amp;BB1275&amp;"&lt;/a&gt; ","")</f>
        <v/>
      </c>
      <c r="BH1275" s="36" t="str">
        <f>IF(AT1275&lt;&gt;"",AT1275&amp;". ","")</f>
        <v/>
      </c>
      <c r="BI1275" s="36" t="str">
        <f>IF(AV1275&lt;&gt;"","Land use/disturbance history: "&amp;AV1275&amp;". ","")</f>
        <v/>
      </c>
      <c r="BJ1275" s="36" t="str">
        <f>IF(AW1275&lt;&gt;"","Slope in degrees: "&amp;AW1275&amp;". ","")</f>
        <v/>
      </c>
      <c r="BK1275" s="36" t="str">
        <f>IF(AX1275&lt;&gt;"","Slope aspect: "&amp;AX1275&amp;". ","")</f>
        <v/>
      </c>
      <c r="BL1275" s="36" t="str">
        <f>IF(AY1275&lt;&gt;"","Soil description: "&amp;AY1275&amp;". ","")</f>
        <v/>
      </c>
      <c r="BM1275" s="36" t="str">
        <f>IF(BA1275&lt;&gt;"","Terrain: "&amp;BA1275&amp;". ","")</f>
        <v/>
      </c>
      <c r="BN1275" s="36" t="str">
        <f t="shared" si="209"/>
        <v/>
      </c>
      <c r="BO1275" t="str">
        <f t="shared" si="210"/>
        <v/>
      </c>
      <c r="BP1275" t="str">
        <f>IF(BD1275&lt;&gt;"","Permit: "&amp;BD1275,"")</f>
        <v/>
      </c>
      <c r="BQ1275" s="41" t="str">
        <f>IF(AA1275="Abundant","Estimated frequency within viewshed: Abundant (&gt;500).",IF(AA1275="Common","Estimated frequency within viewshed: Common (101-500).",IF(AA1275="Frequent","Estimated frequency within viewshed: Frequent (11-100).",IF(AA1275="Occasional","Estimated frequency within viewshed: Occasional (6-10).",IF(AA1275="Rare","Estimated frequency within viewshed: Rare (1-5).","")))))</f>
        <v/>
      </c>
      <c r="BR1275" s="41" t="str">
        <f>IF(B1275&lt;&gt;"",B1275&amp;". ","")</f>
        <v/>
      </c>
      <c r="BS1275" s="41" t="str">
        <f>IF(M1275="Same individual","Tissue sample collected.",IF(M1275="Same population","Tissue sample collected from another individual in the same population.",""))</f>
        <v/>
      </c>
      <c r="BT1275" s="41" t="str">
        <f>IF(R1275&lt;&gt;"","Seed sample collected from "&amp;R1275&amp;" plants within the same population.","")</f>
        <v/>
      </c>
      <c r="BU1275" s="41" t="str">
        <f>IF(AB1275&lt;&gt;"",AB1275&amp;". ","")</f>
        <v/>
      </c>
      <c r="BV1275" s="41" t="str">
        <f>IF(AE1275&lt;&gt;"","Landowner: "&amp;AE1275&amp;".","")</f>
        <v/>
      </c>
      <c r="BW1275" s="41" t="str">
        <f>IF(AF1275&lt;&gt;"","Element Occurrence ID: "&amp;AF1275&amp;".","")</f>
        <v/>
      </c>
      <c r="BX1275" s="41" t="str">
        <f t="shared" si="211"/>
        <v/>
      </c>
      <c r="BY1275" t="str">
        <f t="shared" si="212"/>
        <v/>
      </c>
      <c r="BZ1275" s="41" t="str">
        <f t="shared" si="213"/>
        <v/>
      </c>
      <c r="CA1275" t="str">
        <f t="shared" si="214"/>
        <v/>
      </c>
      <c r="CB1275" s="41" t="str">
        <f>IF(AU1275&lt;&gt;"","Area immediately surrounding specimen: "&amp;AU1275&amp;".","")</f>
        <v/>
      </c>
      <c r="CC1275" s="41" t="str">
        <f>IF(T1275&lt;&gt;"","Habit: "&amp;T1275&amp;".","")</f>
        <v/>
      </c>
      <c r="CD1275" s="41" t="str">
        <f>IF(U1275&lt;&gt;"","Life history habit: "&amp;U1275&amp;".","")</f>
        <v/>
      </c>
      <c r="CE1275" s="41" t="str">
        <f>IF(V1275&lt;&gt;"","Graminoid habit: "&amp;V1275&amp;".","")</f>
        <v/>
      </c>
      <c r="CF1275" s="41" t="str">
        <f>IF(W1275&lt;&gt;"","Flower color: "&amp;W1275&amp;".","")</f>
        <v/>
      </c>
      <c r="CG1275" s="41" t="str">
        <f>IF(X1275&lt;&gt;"","Height in centimeters: "&amp;X1275&amp;".","")</f>
        <v/>
      </c>
      <c r="CH1275" s="41" t="str">
        <f>IF(Y1275&lt;&gt;"",Y1275&amp;".","")</f>
        <v/>
      </c>
      <c r="CI1275" s="41" t="str">
        <f t="shared" si="215"/>
        <v/>
      </c>
      <c r="CJ1275" t="str">
        <f t="shared" si="216"/>
        <v/>
      </c>
      <c r="CK1275" s="41" t="str">
        <f>IF(T1275&lt;&gt;"","''habit'':"&amp;"''"&amp;T1275&amp;"'',","")</f>
        <v/>
      </c>
      <c r="CL1275" s="41" t="str">
        <f>IF(U1275&lt;&gt;"","''life cycle habit'':"&amp;"''"&amp;U1275&amp;"'',","")</f>
        <v/>
      </c>
      <c r="CM1275" s="41" t="str">
        <f>IF(V1275&lt;&gt;"","''graminoidHabit'':"&amp;"''"&amp;V1275&amp;"'',","")</f>
        <v/>
      </c>
      <c r="CN1275" s="41" t="str">
        <f>IF(W1275&lt;&gt;"","''flower color'':"&amp;"''"&amp;W1275&amp;"'',","")</f>
        <v/>
      </c>
      <c r="CO1275" s="41" t="str">
        <f>IF(X1275&lt;&gt;"","''heightInCentimeters'':"&amp;X1275&amp;",","")</f>
        <v/>
      </c>
      <c r="CP1275" s="41" t="str">
        <f>IF(Y1275&lt;&gt;"",Y1275,"")</f>
        <v/>
      </c>
      <c r="CQ1275" s="41" t="str">
        <f t="shared" si="217"/>
        <v/>
      </c>
      <c r="CR1275" s="42" t="str">
        <f t="shared" si="218"/>
        <v/>
      </c>
      <c r="CS1275" t="str">
        <f t="shared" si="219"/>
        <v/>
      </c>
      <c r="CT1275" t="str">
        <f>IF(L1275="Y","tissue","")</f>
        <v/>
      </c>
      <c r="CU1275" t="str">
        <f>IF(L1275="Y","in collection","")</f>
        <v/>
      </c>
      <c r="CV1275" t="str">
        <f>IF(L1275="Y","dessicated","")</f>
        <v/>
      </c>
    </row>
    <row r="1276" spans="1:100" ht="16.5" x14ac:dyDescent="0.3">
      <c r="A1276" s="7"/>
      <c r="B1276" s="19"/>
      <c r="C1276" s="19"/>
      <c r="D1276" s="19"/>
      <c r="E1276" s="19"/>
      <c r="F1276" s="19"/>
      <c r="G1276" s="10"/>
      <c r="H1276" s="14"/>
      <c r="I1276" s="19"/>
      <c r="J1276" s="19"/>
      <c r="K1276" s="10"/>
      <c r="L1276" s="19"/>
      <c r="M1276" s="19"/>
      <c r="N1276" s="19"/>
      <c r="O1276" s="19"/>
      <c r="P1276" s="19"/>
      <c r="Q1276" s="24"/>
      <c r="R1276" s="14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19"/>
      <c r="AH1276" s="19"/>
      <c r="AI1276" s="19"/>
      <c r="AJ1276" s="19"/>
      <c r="AK1276" s="29"/>
      <c r="AL1276" s="29"/>
      <c r="AM1276" s="7"/>
      <c r="AN1276" s="7"/>
      <c r="AO1276" s="7"/>
      <c r="AP1276" s="19"/>
      <c r="AQ1276" s="19"/>
      <c r="AR1276" s="19"/>
      <c r="AS1276" s="14"/>
      <c r="AT1276" s="19"/>
      <c r="AU1276" s="19"/>
      <c r="AV1276" s="19"/>
      <c r="AW1276" s="14"/>
      <c r="AX1276" s="19"/>
      <c r="AY1276" s="19"/>
      <c r="AZ1276" s="19"/>
      <c r="BA1276" s="19"/>
      <c r="BB1276" s="19"/>
      <c r="BC1276" s="19"/>
      <c r="BD1276" s="19"/>
      <c r="BE1276" s="19"/>
      <c r="BF1276" s="14"/>
      <c r="BG1276" s="35" t="str">
        <f>IF(BB1276&lt;&gt;"","&lt;a href='https://www.inaturalist.org/observations/"&amp;BB1276&amp;" 'target='_blank' style='color: blue'&gt;iNaturalist Record: "&amp;BB1276&amp;"&lt;/a&gt; ","")</f>
        <v/>
      </c>
      <c r="BH1276" s="36" t="str">
        <f>IF(AT1276&lt;&gt;"",AT1276&amp;". ","")</f>
        <v/>
      </c>
      <c r="BI1276" s="36" t="str">
        <f>IF(AV1276&lt;&gt;"","Land use/disturbance history: "&amp;AV1276&amp;". ","")</f>
        <v/>
      </c>
      <c r="BJ1276" s="36" t="str">
        <f>IF(AW1276&lt;&gt;"","Slope in degrees: "&amp;AW1276&amp;". ","")</f>
        <v/>
      </c>
      <c r="BK1276" s="36" t="str">
        <f>IF(AX1276&lt;&gt;"","Slope aspect: "&amp;AX1276&amp;". ","")</f>
        <v/>
      </c>
      <c r="BL1276" s="36" t="str">
        <f>IF(AY1276&lt;&gt;"","Soil description: "&amp;AY1276&amp;". ","")</f>
        <v/>
      </c>
      <c r="BM1276" s="36" t="str">
        <f>IF(BA1276&lt;&gt;"","Terrain: "&amp;BA1276&amp;". ","")</f>
        <v/>
      </c>
      <c r="BN1276" s="36" t="str">
        <f t="shared" si="209"/>
        <v/>
      </c>
      <c r="BO1276" t="str">
        <f t="shared" si="210"/>
        <v/>
      </c>
      <c r="BP1276" t="str">
        <f>IF(BD1276&lt;&gt;"","Permit: "&amp;BD1276,"")</f>
        <v/>
      </c>
      <c r="BQ1276" s="41" t="str">
        <f>IF(AA1276="Abundant","Estimated frequency within viewshed: Abundant (&gt;500).",IF(AA1276="Common","Estimated frequency within viewshed: Common (101-500).",IF(AA1276="Frequent","Estimated frequency within viewshed: Frequent (11-100).",IF(AA1276="Occasional","Estimated frequency within viewshed: Occasional (6-10).",IF(AA1276="Rare","Estimated frequency within viewshed: Rare (1-5).","")))))</f>
        <v/>
      </c>
      <c r="BR1276" s="41" t="str">
        <f>IF(B1276&lt;&gt;"",B1276&amp;". ","")</f>
        <v/>
      </c>
      <c r="BS1276" s="41" t="str">
        <f>IF(M1276="Same individual","Tissue sample collected.",IF(M1276="Same population","Tissue sample collected from another individual in the same population.",""))</f>
        <v/>
      </c>
      <c r="BT1276" s="41" t="str">
        <f>IF(R1276&lt;&gt;"","Seed sample collected from "&amp;R1276&amp;" plants within the same population.","")</f>
        <v/>
      </c>
      <c r="BU1276" s="41" t="str">
        <f>IF(AB1276&lt;&gt;"",AB1276&amp;". ","")</f>
        <v/>
      </c>
      <c r="BV1276" s="41" t="str">
        <f>IF(AE1276&lt;&gt;"","Landowner: "&amp;AE1276&amp;".","")</f>
        <v/>
      </c>
      <c r="BW1276" s="41" t="str">
        <f>IF(AF1276&lt;&gt;"","Element Occurrence ID: "&amp;AF1276&amp;".","")</f>
        <v/>
      </c>
      <c r="BX1276" s="41" t="str">
        <f t="shared" si="211"/>
        <v/>
      </c>
      <c r="BY1276" t="str">
        <f t="shared" si="212"/>
        <v/>
      </c>
      <c r="BZ1276" s="41" t="str">
        <f t="shared" si="213"/>
        <v/>
      </c>
      <c r="CA1276" t="str">
        <f t="shared" si="214"/>
        <v/>
      </c>
      <c r="CB1276" s="41" t="str">
        <f>IF(AU1276&lt;&gt;"","Area immediately surrounding specimen: "&amp;AU1276&amp;".","")</f>
        <v/>
      </c>
      <c r="CC1276" s="41" t="str">
        <f>IF(T1276&lt;&gt;"","Habit: "&amp;T1276&amp;".","")</f>
        <v/>
      </c>
      <c r="CD1276" s="41" t="str">
        <f>IF(U1276&lt;&gt;"","Life history habit: "&amp;U1276&amp;".","")</f>
        <v/>
      </c>
      <c r="CE1276" s="41" t="str">
        <f>IF(V1276&lt;&gt;"","Graminoid habit: "&amp;V1276&amp;".","")</f>
        <v/>
      </c>
      <c r="CF1276" s="41" t="str">
        <f>IF(W1276&lt;&gt;"","Flower color: "&amp;W1276&amp;".","")</f>
        <v/>
      </c>
      <c r="CG1276" s="41" t="str">
        <f>IF(X1276&lt;&gt;"","Height in centimeters: "&amp;X1276&amp;".","")</f>
        <v/>
      </c>
      <c r="CH1276" s="41" t="str">
        <f>IF(Y1276&lt;&gt;"",Y1276&amp;".","")</f>
        <v/>
      </c>
      <c r="CI1276" s="41" t="str">
        <f t="shared" si="215"/>
        <v/>
      </c>
      <c r="CJ1276" t="str">
        <f t="shared" si="216"/>
        <v/>
      </c>
      <c r="CK1276" s="41" t="str">
        <f>IF(T1276&lt;&gt;"","''habit'':"&amp;"''"&amp;T1276&amp;"'',","")</f>
        <v/>
      </c>
      <c r="CL1276" s="41" t="str">
        <f>IF(U1276&lt;&gt;"","''life cycle habit'':"&amp;"''"&amp;U1276&amp;"'',","")</f>
        <v/>
      </c>
      <c r="CM1276" s="41" t="str">
        <f>IF(V1276&lt;&gt;"","''graminoidHabit'':"&amp;"''"&amp;V1276&amp;"'',","")</f>
        <v/>
      </c>
      <c r="CN1276" s="41" t="str">
        <f>IF(W1276&lt;&gt;"","''flower color'':"&amp;"''"&amp;W1276&amp;"'',","")</f>
        <v/>
      </c>
      <c r="CO1276" s="41" t="str">
        <f>IF(X1276&lt;&gt;"","''heightInCentimeters'':"&amp;X1276&amp;",","")</f>
        <v/>
      </c>
      <c r="CP1276" s="41" t="str">
        <f>IF(Y1276&lt;&gt;"",Y1276,"")</f>
        <v/>
      </c>
      <c r="CQ1276" s="41" t="str">
        <f t="shared" si="217"/>
        <v/>
      </c>
      <c r="CR1276" s="42" t="str">
        <f t="shared" si="218"/>
        <v/>
      </c>
      <c r="CS1276" t="str">
        <f t="shared" si="219"/>
        <v/>
      </c>
      <c r="CT1276" t="str">
        <f>IF(L1276="Y","tissue","")</f>
        <v/>
      </c>
      <c r="CU1276" t="str">
        <f>IF(L1276="Y","in collection","")</f>
        <v/>
      </c>
      <c r="CV1276" t="str">
        <f>IF(L1276="Y","dessicated","")</f>
        <v/>
      </c>
    </row>
    <row r="1277" spans="1:100" ht="16.5" x14ac:dyDescent="0.3">
      <c r="A1277" s="7"/>
      <c r="B1277" s="19"/>
      <c r="C1277" s="19"/>
      <c r="D1277" s="19"/>
      <c r="E1277" s="19"/>
      <c r="F1277" s="19"/>
      <c r="G1277" s="10"/>
      <c r="H1277" s="14"/>
      <c r="I1277" s="19"/>
      <c r="J1277" s="19"/>
      <c r="K1277" s="10"/>
      <c r="L1277" s="19"/>
      <c r="M1277" s="19"/>
      <c r="N1277" s="19"/>
      <c r="O1277" s="19"/>
      <c r="P1277" s="19"/>
      <c r="Q1277" s="24"/>
      <c r="R1277" s="14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  <c r="AK1277" s="29"/>
      <c r="AL1277" s="29"/>
      <c r="AM1277" s="7"/>
      <c r="AN1277" s="7"/>
      <c r="AO1277" s="7"/>
      <c r="AP1277" s="19"/>
      <c r="AQ1277" s="19"/>
      <c r="AR1277" s="19"/>
      <c r="AS1277" s="14"/>
      <c r="AT1277" s="19"/>
      <c r="AU1277" s="19"/>
      <c r="AV1277" s="19"/>
      <c r="AW1277" s="14"/>
      <c r="AX1277" s="19"/>
      <c r="AY1277" s="19"/>
      <c r="AZ1277" s="19"/>
      <c r="BA1277" s="19"/>
      <c r="BB1277" s="19"/>
      <c r="BC1277" s="19"/>
      <c r="BD1277" s="19"/>
      <c r="BE1277" s="19"/>
      <c r="BF1277" s="14"/>
      <c r="BG1277" s="35" t="str">
        <f>IF(BB1277&lt;&gt;"","&lt;a href='https://www.inaturalist.org/observations/"&amp;BB1277&amp;" 'target='_blank' style='color: blue'&gt;iNaturalist Record: "&amp;BB1277&amp;"&lt;/a&gt; ","")</f>
        <v/>
      </c>
      <c r="BH1277" s="36" t="str">
        <f>IF(AT1277&lt;&gt;"",AT1277&amp;". ","")</f>
        <v/>
      </c>
      <c r="BI1277" s="36" t="str">
        <f>IF(AV1277&lt;&gt;"","Land use/disturbance history: "&amp;AV1277&amp;". ","")</f>
        <v/>
      </c>
      <c r="BJ1277" s="36" t="str">
        <f>IF(AW1277&lt;&gt;"","Slope in degrees: "&amp;AW1277&amp;". ","")</f>
        <v/>
      </c>
      <c r="BK1277" s="36" t="str">
        <f>IF(AX1277&lt;&gt;"","Slope aspect: "&amp;AX1277&amp;". ","")</f>
        <v/>
      </c>
      <c r="BL1277" s="36" t="str">
        <f>IF(AY1277&lt;&gt;"","Soil description: "&amp;AY1277&amp;". ","")</f>
        <v/>
      </c>
      <c r="BM1277" s="36" t="str">
        <f>IF(BA1277&lt;&gt;"","Terrain: "&amp;BA1277&amp;". ","")</f>
        <v/>
      </c>
      <c r="BN1277" s="36" t="str">
        <f t="shared" si="209"/>
        <v/>
      </c>
      <c r="BO1277" t="str">
        <f t="shared" si="210"/>
        <v/>
      </c>
      <c r="BP1277" t="str">
        <f>IF(BD1277&lt;&gt;"","Permit: "&amp;BD1277,"")</f>
        <v/>
      </c>
      <c r="BQ1277" s="41" t="str">
        <f>IF(AA1277="Abundant","Estimated frequency within viewshed: Abundant (&gt;500).",IF(AA1277="Common","Estimated frequency within viewshed: Common (101-500).",IF(AA1277="Frequent","Estimated frequency within viewshed: Frequent (11-100).",IF(AA1277="Occasional","Estimated frequency within viewshed: Occasional (6-10).",IF(AA1277="Rare","Estimated frequency within viewshed: Rare (1-5).","")))))</f>
        <v/>
      </c>
      <c r="BR1277" s="41" t="str">
        <f>IF(B1277&lt;&gt;"",B1277&amp;". ","")</f>
        <v/>
      </c>
      <c r="BS1277" s="41" t="str">
        <f>IF(M1277="Same individual","Tissue sample collected.",IF(M1277="Same population","Tissue sample collected from another individual in the same population.",""))</f>
        <v/>
      </c>
      <c r="BT1277" s="41" t="str">
        <f>IF(R1277&lt;&gt;"","Seed sample collected from "&amp;R1277&amp;" plants within the same population.","")</f>
        <v/>
      </c>
      <c r="BU1277" s="41" t="str">
        <f>IF(AB1277&lt;&gt;"",AB1277&amp;". ","")</f>
        <v/>
      </c>
      <c r="BV1277" s="41" t="str">
        <f>IF(AE1277&lt;&gt;"","Landowner: "&amp;AE1277&amp;".","")</f>
        <v/>
      </c>
      <c r="BW1277" s="41" t="str">
        <f>IF(AF1277&lt;&gt;"","Element Occurrence ID: "&amp;AF1277&amp;".","")</f>
        <v/>
      </c>
      <c r="BX1277" s="41" t="str">
        <f t="shared" si="211"/>
        <v/>
      </c>
      <c r="BY1277" t="str">
        <f t="shared" si="212"/>
        <v/>
      </c>
      <c r="BZ1277" s="41" t="str">
        <f t="shared" si="213"/>
        <v/>
      </c>
      <c r="CA1277" t="str">
        <f t="shared" si="214"/>
        <v/>
      </c>
      <c r="CB1277" s="41" t="str">
        <f>IF(AU1277&lt;&gt;"","Area immediately surrounding specimen: "&amp;AU1277&amp;".","")</f>
        <v/>
      </c>
      <c r="CC1277" s="41" t="str">
        <f>IF(T1277&lt;&gt;"","Habit: "&amp;T1277&amp;".","")</f>
        <v/>
      </c>
      <c r="CD1277" s="41" t="str">
        <f>IF(U1277&lt;&gt;"","Life history habit: "&amp;U1277&amp;".","")</f>
        <v/>
      </c>
      <c r="CE1277" s="41" t="str">
        <f>IF(V1277&lt;&gt;"","Graminoid habit: "&amp;V1277&amp;".","")</f>
        <v/>
      </c>
      <c r="CF1277" s="41" t="str">
        <f>IF(W1277&lt;&gt;"","Flower color: "&amp;W1277&amp;".","")</f>
        <v/>
      </c>
      <c r="CG1277" s="41" t="str">
        <f>IF(X1277&lt;&gt;"","Height in centimeters: "&amp;X1277&amp;".","")</f>
        <v/>
      </c>
      <c r="CH1277" s="41" t="str">
        <f>IF(Y1277&lt;&gt;"",Y1277&amp;".","")</f>
        <v/>
      </c>
      <c r="CI1277" s="41" t="str">
        <f t="shared" si="215"/>
        <v/>
      </c>
      <c r="CJ1277" t="str">
        <f t="shared" si="216"/>
        <v/>
      </c>
      <c r="CK1277" s="41" t="str">
        <f>IF(T1277&lt;&gt;"","''habit'':"&amp;"''"&amp;T1277&amp;"'',","")</f>
        <v/>
      </c>
      <c r="CL1277" s="41" t="str">
        <f>IF(U1277&lt;&gt;"","''life cycle habit'':"&amp;"''"&amp;U1277&amp;"'',","")</f>
        <v/>
      </c>
      <c r="CM1277" s="41" t="str">
        <f>IF(V1277&lt;&gt;"","''graminoidHabit'':"&amp;"''"&amp;V1277&amp;"'',","")</f>
        <v/>
      </c>
      <c r="CN1277" s="41" t="str">
        <f>IF(W1277&lt;&gt;"","''flower color'':"&amp;"''"&amp;W1277&amp;"'',","")</f>
        <v/>
      </c>
      <c r="CO1277" s="41" t="str">
        <f>IF(X1277&lt;&gt;"","''heightInCentimeters'':"&amp;X1277&amp;",","")</f>
        <v/>
      </c>
      <c r="CP1277" s="41" t="str">
        <f>IF(Y1277&lt;&gt;"",Y1277,"")</f>
        <v/>
      </c>
      <c r="CQ1277" s="41" t="str">
        <f t="shared" si="217"/>
        <v/>
      </c>
      <c r="CR1277" s="42" t="str">
        <f t="shared" si="218"/>
        <v/>
      </c>
      <c r="CS1277" t="str">
        <f t="shared" si="219"/>
        <v/>
      </c>
      <c r="CT1277" t="str">
        <f>IF(L1277="Y","tissue","")</f>
        <v/>
      </c>
      <c r="CU1277" t="str">
        <f>IF(L1277="Y","in collection","")</f>
        <v/>
      </c>
      <c r="CV1277" t="str">
        <f>IF(L1277="Y","dessicated","")</f>
        <v/>
      </c>
    </row>
    <row r="1278" spans="1:100" ht="16.5" x14ac:dyDescent="0.3">
      <c r="A1278" s="7"/>
      <c r="B1278" s="19"/>
      <c r="C1278" s="19"/>
      <c r="D1278" s="19"/>
      <c r="E1278" s="19"/>
      <c r="F1278" s="19"/>
      <c r="G1278" s="10"/>
      <c r="H1278" s="14"/>
      <c r="I1278" s="19"/>
      <c r="J1278" s="19"/>
      <c r="K1278" s="10"/>
      <c r="L1278" s="19"/>
      <c r="M1278" s="19"/>
      <c r="N1278" s="19"/>
      <c r="O1278" s="19"/>
      <c r="P1278" s="19"/>
      <c r="Q1278" s="24"/>
      <c r="R1278" s="14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  <c r="AK1278" s="29"/>
      <c r="AL1278" s="29"/>
      <c r="AM1278" s="7"/>
      <c r="AN1278" s="7"/>
      <c r="AO1278" s="7"/>
      <c r="AP1278" s="19"/>
      <c r="AQ1278" s="19"/>
      <c r="AR1278" s="19"/>
      <c r="AS1278" s="14"/>
      <c r="AT1278" s="19"/>
      <c r="AU1278" s="19"/>
      <c r="AV1278" s="19"/>
      <c r="AW1278" s="14"/>
      <c r="AX1278" s="19"/>
      <c r="AY1278" s="19"/>
      <c r="AZ1278" s="19"/>
      <c r="BA1278" s="19"/>
      <c r="BB1278" s="19"/>
      <c r="BC1278" s="19"/>
      <c r="BD1278" s="19"/>
      <c r="BE1278" s="19"/>
      <c r="BF1278" s="14"/>
      <c r="BG1278" s="35" t="str">
        <f>IF(BB1278&lt;&gt;"","&lt;a href='https://www.inaturalist.org/observations/"&amp;BB1278&amp;" 'target='_blank' style='color: blue'&gt;iNaturalist Record: "&amp;BB1278&amp;"&lt;/a&gt; ","")</f>
        <v/>
      </c>
      <c r="BH1278" s="36" t="str">
        <f>IF(AT1278&lt;&gt;"",AT1278&amp;". ","")</f>
        <v/>
      </c>
      <c r="BI1278" s="36" t="str">
        <f>IF(AV1278&lt;&gt;"","Land use/disturbance history: "&amp;AV1278&amp;". ","")</f>
        <v/>
      </c>
      <c r="BJ1278" s="36" t="str">
        <f>IF(AW1278&lt;&gt;"","Slope in degrees: "&amp;AW1278&amp;". ","")</f>
        <v/>
      </c>
      <c r="BK1278" s="36" t="str">
        <f>IF(AX1278&lt;&gt;"","Slope aspect: "&amp;AX1278&amp;". ","")</f>
        <v/>
      </c>
      <c r="BL1278" s="36" t="str">
        <f>IF(AY1278&lt;&gt;"","Soil description: "&amp;AY1278&amp;". ","")</f>
        <v/>
      </c>
      <c r="BM1278" s="36" t="str">
        <f>IF(BA1278&lt;&gt;"","Terrain: "&amp;BA1278&amp;". ","")</f>
        <v/>
      </c>
      <c r="BN1278" s="36" t="str">
        <f t="shared" si="209"/>
        <v/>
      </c>
      <c r="BO1278" t="str">
        <f t="shared" si="210"/>
        <v/>
      </c>
      <c r="BP1278" t="str">
        <f>IF(BD1278&lt;&gt;"","Permit: "&amp;BD1278,"")</f>
        <v/>
      </c>
      <c r="BQ1278" s="41" t="str">
        <f>IF(AA1278="Abundant","Estimated frequency within viewshed: Abundant (&gt;500).",IF(AA1278="Common","Estimated frequency within viewshed: Common (101-500).",IF(AA1278="Frequent","Estimated frequency within viewshed: Frequent (11-100).",IF(AA1278="Occasional","Estimated frequency within viewshed: Occasional (6-10).",IF(AA1278="Rare","Estimated frequency within viewshed: Rare (1-5).","")))))</f>
        <v/>
      </c>
      <c r="BR1278" s="41" t="str">
        <f>IF(B1278&lt;&gt;"",B1278&amp;". ","")</f>
        <v/>
      </c>
      <c r="BS1278" s="41" t="str">
        <f>IF(M1278="Same individual","Tissue sample collected.",IF(M1278="Same population","Tissue sample collected from another individual in the same population.",""))</f>
        <v/>
      </c>
      <c r="BT1278" s="41" t="str">
        <f>IF(R1278&lt;&gt;"","Seed sample collected from "&amp;R1278&amp;" plants within the same population.","")</f>
        <v/>
      </c>
      <c r="BU1278" s="41" t="str">
        <f>IF(AB1278&lt;&gt;"",AB1278&amp;". ","")</f>
        <v/>
      </c>
      <c r="BV1278" s="41" t="str">
        <f>IF(AE1278&lt;&gt;"","Landowner: "&amp;AE1278&amp;".","")</f>
        <v/>
      </c>
      <c r="BW1278" s="41" t="str">
        <f>IF(AF1278&lt;&gt;"","Element Occurrence ID: "&amp;AF1278&amp;".","")</f>
        <v/>
      </c>
      <c r="BX1278" s="41" t="str">
        <f t="shared" si="211"/>
        <v/>
      </c>
      <c r="BY1278" t="str">
        <f t="shared" si="212"/>
        <v/>
      </c>
      <c r="BZ1278" s="41" t="str">
        <f t="shared" si="213"/>
        <v/>
      </c>
      <c r="CA1278" t="str">
        <f t="shared" si="214"/>
        <v/>
      </c>
      <c r="CB1278" s="41" t="str">
        <f>IF(AU1278&lt;&gt;"","Area immediately surrounding specimen: "&amp;AU1278&amp;".","")</f>
        <v/>
      </c>
      <c r="CC1278" s="41" t="str">
        <f>IF(T1278&lt;&gt;"","Habit: "&amp;T1278&amp;".","")</f>
        <v/>
      </c>
      <c r="CD1278" s="41" t="str">
        <f>IF(U1278&lt;&gt;"","Life history habit: "&amp;U1278&amp;".","")</f>
        <v/>
      </c>
      <c r="CE1278" s="41" t="str">
        <f>IF(V1278&lt;&gt;"","Graminoid habit: "&amp;V1278&amp;".","")</f>
        <v/>
      </c>
      <c r="CF1278" s="41" t="str">
        <f>IF(W1278&lt;&gt;"","Flower color: "&amp;W1278&amp;".","")</f>
        <v/>
      </c>
      <c r="CG1278" s="41" t="str">
        <f>IF(X1278&lt;&gt;"","Height in centimeters: "&amp;X1278&amp;".","")</f>
        <v/>
      </c>
      <c r="CH1278" s="41" t="str">
        <f>IF(Y1278&lt;&gt;"",Y1278&amp;".","")</f>
        <v/>
      </c>
      <c r="CI1278" s="41" t="str">
        <f t="shared" si="215"/>
        <v/>
      </c>
      <c r="CJ1278" t="str">
        <f t="shared" si="216"/>
        <v/>
      </c>
      <c r="CK1278" s="41" t="str">
        <f>IF(T1278&lt;&gt;"","''habit'':"&amp;"''"&amp;T1278&amp;"'',","")</f>
        <v/>
      </c>
      <c r="CL1278" s="41" t="str">
        <f>IF(U1278&lt;&gt;"","''life cycle habit'':"&amp;"''"&amp;U1278&amp;"'',","")</f>
        <v/>
      </c>
      <c r="CM1278" s="41" t="str">
        <f>IF(V1278&lt;&gt;"","''graminoidHabit'':"&amp;"''"&amp;V1278&amp;"'',","")</f>
        <v/>
      </c>
      <c r="CN1278" s="41" t="str">
        <f>IF(W1278&lt;&gt;"","''flower color'':"&amp;"''"&amp;W1278&amp;"'',","")</f>
        <v/>
      </c>
      <c r="CO1278" s="41" t="str">
        <f>IF(X1278&lt;&gt;"","''heightInCentimeters'':"&amp;X1278&amp;",","")</f>
        <v/>
      </c>
      <c r="CP1278" s="41" t="str">
        <f>IF(Y1278&lt;&gt;"",Y1278,"")</f>
        <v/>
      </c>
      <c r="CQ1278" s="41" t="str">
        <f t="shared" si="217"/>
        <v/>
      </c>
      <c r="CR1278" s="42" t="str">
        <f t="shared" si="218"/>
        <v/>
      </c>
      <c r="CS1278" t="str">
        <f t="shared" si="219"/>
        <v/>
      </c>
      <c r="CT1278" t="str">
        <f>IF(L1278="Y","tissue","")</f>
        <v/>
      </c>
      <c r="CU1278" t="str">
        <f>IF(L1278="Y","in collection","")</f>
        <v/>
      </c>
      <c r="CV1278" t="str">
        <f>IF(L1278="Y","dessicated","")</f>
        <v/>
      </c>
    </row>
    <row r="1279" spans="1:100" ht="16.5" x14ac:dyDescent="0.3">
      <c r="A1279" s="7"/>
      <c r="B1279" s="19"/>
      <c r="C1279" s="19"/>
      <c r="D1279" s="19"/>
      <c r="E1279" s="19"/>
      <c r="F1279" s="19"/>
      <c r="G1279" s="10"/>
      <c r="H1279" s="14"/>
      <c r="I1279" s="19"/>
      <c r="J1279" s="19"/>
      <c r="K1279" s="10"/>
      <c r="L1279" s="19"/>
      <c r="M1279" s="19"/>
      <c r="N1279" s="19"/>
      <c r="O1279" s="19"/>
      <c r="P1279" s="19"/>
      <c r="Q1279" s="24"/>
      <c r="R1279" s="14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29"/>
      <c r="AL1279" s="29"/>
      <c r="AM1279" s="7"/>
      <c r="AN1279" s="7"/>
      <c r="AO1279" s="7"/>
      <c r="AP1279" s="19"/>
      <c r="AQ1279" s="19"/>
      <c r="AR1279" s="19"/>
      <c r="AS1279" s="14"/>
      <c r="AT1279" s="19"/>
      <c r="AU1279" s="19"/>
      <c r="AV1279" s="19"/>
      <c r="AW1279" s="14"/>
      <c r="AX1279" s="19"/>
      <c r="AY1279" s="19"/>
      <c r="AZ1279" s="19"/>
      <c r="BA1279" s="19"/>
      <c r="BB1279" s="19"/>
      <c r="BC1279" s="19"/>
      <c r="BD1279" s="19"/>
      <c r="BE1279" s="19"/>
      <c r="BF1279" s="14"/>
      <c r="BG1279" s="35" t="str">
        <f>IF(BB1279&lt;&gt;"","&lt;a href='https://www.inaturalist.org/observations/"&amp;BB1279&amp;" 'target='_blank' style='color: blue'&gt;iNaturalist Record: "&amp;BB1279&amp;"&lt;/a&gt; ","")</f>
        <v/>
      </c>
      <c r="BH1279" s="36" t="str">
        <f>IF(AT1279&lt;&gt;"",AT1279&amp;". ","")</f>
        <v/>
      </c>
      <c r="BI1279" s="36" t="str">
        <f>IF(AV1279&lt;&gt;"","Land use/disturbance history: "&amp;AV1279&amp;". ","")</f>
        <v/>
      </c>
      <c r="BJ1279" s="36" t="str">
        <f>IF(AW1279&lt;&gt;"","Slope in degrees: "&amp;AW1279&amp;". ","")</f>
        <v/>
      </c>
      <c r="BK1279" s="36" t="str">
        <f>IF(AX1279&lt;&gt;"","Slope aspect: "&amp;AX1279&amp;". ","")</f>
        <v/>
      </c>
      <c r="BL1279" s="36" t="str">
        <f>IF(AY1279&lt;&gt;"","Soil description: "&amp;AY1279&amp;". ","")</f>
        <v/>
      </c>
      <c r="BM1279" s="36" t="str">
        <f>IF(BA1279&lt;&gt;"","Terrain: "&amp;BA1279&amp;". ","")</f>
        <v/>
      </c>
      <c r="BN1279" s="36" t="str">
        <f t="shared" si="209"/>
        <v/>
      </c>
      <c r="BO1279" t="str">
        <f t="shared" si="210"/>
        <v/>
      </c>
      <c r="BP1279" t="str">
        <f>IF(BD1279&lt;&gt;"","Permit: "&amp;BD1279,"")</f>
        <v/>
      </c>
      <c r="BQ1279" s="41" t="str">
        <f>IF(AA1279="Abundant","Estimated frequency within viewshed: Abundant (&gt;500).",IF(AA1279="Common","Estimated frequency within viewshed: Common (101-500).",IF(AA1279="Frequent","Estimated frequency within viewshed: Frequent (11-100).",IF(AA1279="Occasional","Estimated frequency within viewshed: Occasional (6-10).",IF(AA1279="Rare","Estimated frequency within viewshed: Rare (1-5).","")))))</f>
        <v/>
      </c>
      <c r="BR1279" s="41" t="str">
        <f>IF(B1279&lt;&gt;"",B1279&amp;". ","")</f>
        <v/>
      </c>
      <c r="BS1279" s="41" t="str">
        <f>IF(M1279="Same individual","Tissue sample collected.",IF(M1279="Same population","Tissue sample collected from another individual in the same population.",""))</f>
        <v/>
      </c>
      <c r="BT1279" s="41" t="str">
        <f>IF(R1279&lt;&gt;"","Seed sample collected from "&amp;R1279&amp;" plants within the same population.","")</f>
        <v/>
      </c>
      <c r="BU1279" s="41" t="str">
        <f>IF(AB1279&lt;&gt;"",AB1279&amp;". ","")</f>
        <v/>
      </c>
      <c r="BV1279" s="41" t="str">
        <f>IF(AE1279&lt;&gt;"","Landowner: "&amp;AE1279&amp;".","")</f>
        <v/>
      </c>
      <c r="BW1279" s="41" t="str">
        <f>IF(AF1279&lt;&gt;"","Element Occurrence ID: "&amp;AF1279&amp;".","")</f>
        <v/>
      </c>
      <c r="BX1279" s="41" t="str">
        <f t="shared" si="211"/>
        <v/>
      </c>
      <c r="BY1279" t="str">
        <f t="shared" si="212"/>
        <v/>
      </c>
      <c r="BZ1279" s="41" t="str">
        <f t="shared" si="213"/>
        <v/>
      </c>
      <c r="CA1279" t="str">
        <f t="shared" si="214"/>
        <v/>
      </c>
      <c r="CB1279" s="41" t="str">
        <f>IF(AU1279&lt;&gt;"","Area immediately surrounding specimen: "&amp;AU1279&amp;".","")</f>
        <v/>
      </c>
      <c r="CC1279" s="41" t="str">
        <f>IF(T1279&lt;&gt;"","Habit: "&amp;T1279&amp;".","")</f>
        <v/>
      </c>
      <c r="CD1279" s="41" t="str">
        <f>IF(U1279&lt;&gt;"","Life history habit: "&amp;U1279&amp;".","")</f>
        <v/>
      </c>
      <c r="CE1279" s="41" t="str">
        <f>IF(V1279&lt;&gt;"","Graminoid habit: "&amp;V1279&amp;".","")</f>
        <v/>
      </c>
      <c r="CF1279" s="41" t="str">
        <f>IF(W1279&lt;&gt;"","Flower color: "&amp;W1279&amp;".","")</f>
        <v/>
      </c>
      <c r="CG1279" s="41" t="str">
        <f>IF(X1279&lt;&gt;"","Height in centimeters: "&amp;X1279&amp;".","")</f>
        <v/>
      </c>
      <c r="CH1279" s="41" t="str">
        <f>IF(Y1279&lt;&gt;"",Y1279&amp;".","")</f>
        <v/>
      </c>
      <c r="CI1279" s="41" t="str">
        <f t="shared" si="215"/>
        <v/>
      </c>
      <c r="CJ1279" t="str">
        <f t="shared" si="216"/>
        <v/>
      </c>
      <c r="CK1279" s="41" t="str">
        <f>IF(T1279&lt;&gt;"","''habit'':"&amp;"''"&amp;T1279&amp;"'',","")</f>
        <v/>
      </c>
      <c r="CL1279" s="41" t="str">
        <f>IF(U1279&lt;&gt;"","''life cycle habit'':"&amp;"''"&amp;U1279&amp;"'',","")</f>
        <v/>
      </c>
      <c r="CM1279" s="41" t="str">
        <f>IF(V1279&lt;&gt;"","''graminoidHabit'':"&amp;"''"&amp;V1279&amp;"'',","")</f>
        <v/>
      </c>
      <c r="CN1279" s="41" t="str">
        <f>IF(W1279&lt;&gt;"","''flower color'':"&amp;"''"&amp;W1279&amp;"'',","")</f>
        <v/>
      </c>
      <c r="CO1279" s="41" t="str">
        <f>IF(X1279&lt;&gt;"","''heightInCentimeters'':"&amp;X1279&amp;",","")</f>
        <v/>
      </c>
      <c r="CP1279" s="41" t="str">
        <f>IF(Y1279&lt;&gt;"",Y1279,"")</f>
        <v/>
      </c>
      <c r="CQ1279" s="41" t="str">
        <f t="shared" si="217"/>
        <v/>
      </c>
      <c r="CR1279" s="42" t="str">
        <f t="shared" si="218"/>
        <v/>
      </c>
      <c r="CS1279" t="str">
        <f t="shared" si="219"/>
        <v/>
      </c>
      <c r="CT1279" t="str">
        <f>IF(L1279="Y","tissue","")</f>
        <v/>
      </c>
      <c r="CU1279" t="str">
        <f>IF(L1279="Y","in collection","")</f>
        <v/>
      </c>
      <c r="CV1279" t="str">
        <f>IF(L1279="Y","dessicated","")</f>
        <v/>
      </c>
    </row>
    <row r="1280" spans="1:100" ht="16.5" x14ac:dyDescent="0.3">
      <c r="A1280" s="7"/>
      <c r="B1280" s="19"/>
      <c r="C1280" s="19"/>
      <c r="D1280" s="19"/>
      <c r="E1280" s="19"/>
      <c r="F1280" s="19"/>
      <c r="G1280" s="10"/>
      <c r="H1280" s="14"/>
      <c r="I1280" s="19"/>
      <c r="J1280" s="19"/>
      <c r="K1280" s="10"/>
      <c r="L1280" s="19"/>
      <c r="M1280" s="19"/>
      <c r="N1280" s="19"/>
      <c r="O1280" s="19"/>
      <c r="P1280" s="19"/>
      <c r="Q1280" s="24"/>
      <c r="R1280" s="14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29"/>
      <c r="AL1280" s="29"/>
      <c r="AM1280" s="7"/>
      <c r="AN1280" s="7"/>
      <c r="AO1280" s="7"/>
      <c r="AP1280" s="19"/>
      <c r="AQ1280" s="19"/>
      <c r="AR1280" s="19"/>
      <c r="AS1280" s="14"/>
      <c r="AT1280" s="19"/>
      <c r="AU1280" s="19"/>
      <c r="AV1280" s="19"/>
      <c r="AW1280" s="14"/>
      <c r="AX1280" s="19"/>
      <c r="AY1280" s="19"/>
      <c r="AZ1280" s="19"/>
      <c r="BA1280" s="19"/>
      <c r="BB1280" s="19"/>
      <c r="BC1280" s="19"/>
      <c r="BD1280" s="19"/>
      <c r="BE1280" s="19"/>
      <c r="BF1280" s="14"/>
      <c r="BG1280" s="35" t="str">
        <f>IF(BB1280&lt;&gt;"","&lt;a href='https://www.inaturalist.org/observations/"&amp;BB1280&amp;" 'target='_blank' style='color: blue'&gt;iNaturalist Record: "&amp;BB1280&amp;"&lt;/a&gt; ","")</f>
        <v/>
      </c>
      <c r="BH1280" s="36" t="str">
        <f>IF(AT1280&lt;&gt;"",AT1280&amp;". ","")</f>
        <v/>
      </c>
      <c r="BI1280" s="36" t="str">
        <f>IF(AV1280&lt;&gt;"","Land use/disturbance history: "&amp;AV1280&amp;". ","")</f>
        <v/>
      </c>
      <c r="BJ1280" s="36" t="str">
        <f>IF(AW1280&lt;&gt;"","Slope in degrees: "&amp;AW1280&amp;". ","")</f>
        <v/>
      </c>
      <c r="BK1280" s="36" t="str">
        <f>IF(AX1280&lt;&gt;"","Slope aspect: "&amp;AX1280&amp;". ","")</f>
        <v/>
      </c>
      <c r="BL1280" s="36" t="str">
        <f>IF(AY1280&lt;&gt;"","Soil description: "&amp;AY1280&amp;". ","")</f>
        <v/>
      </c>
      <c r="BM1280" s="36" t="str">
        <f>IF(BA1280&lt;&gt;"","Terrain: "&amp;BA1280&amp;". ","")</f>
        <v/>
      </c>
      <c r="BN1280" s="36" t="str">
        <f t="shared" si="209"/>
        <v/>
      </c>
      <c r="BO1280" t="str">
        <f t="shared" si="210"/>
        <v/>
      </c>
      <c r="BP1280" t="str">
        <f>IF(BD1280&lt;&gt;"","Permit: "&amp;BD1280,"")</f>
        <v/>
      </c>
      <c r="BQ1280" s="41" t="str">
        <f>IF(AA1280="Abundant","Estimated frequency within viewshed: Abundant (&gt;500).",IF(AA1280="Common","Estimated frequency within viewshed: Common (101-500).",IF(AA1280="Frequent","Estimated frequency within viewshed: Frequent (11-100).",IF(AA1280="Occasional","Estimated frequency within viewshed: Occasional (6-10).",IF(AA1280="Rare","Estimated frequency within viewshed: Rare (1-5).","")))))</f>
        <v/>
      </c>
      <c r="BR1280" s="41" t="str">
        <f>IF(B1280&lt;&gt;"",B1280&amp;". ","")</f>
        <v/>
      </c>
      <c r="BS1280" s="41" t="str">
        <f>IF(M1280="Same individual","Tissue sample collected.",IF(M1280="Same population","Tissue sample collected from another individual in the same population.",""))</f>
        <v/>
      </c>
      <c r="BT1280" s="41" t="str">
        <f>IF(R1280&lt;&gt;"","Seed sample collected from "&amp;R1280&amp;" plants within the same population.","")</f>
        <v/>
      </c>
      <c r="BU1280" s="41" t="str">
        <f>IF(AB1280&lt;&gt;"",AB1280&amp;". ","")</f>
        <v/>
      </c>
      <c r="BV1280" s="41" t="str">
        <f>IF(AE1280&lt;&gt;"","Landowner: "&amp;AE1280&amp;".","")</f>
        <v/>
      </c>
      <c r="BW1280" s="41" t="str">
        <f>IF(AF1280&lt;&gt;"","Element Occurrence ID: "&amp;AF1280&amp;".","")</f>
        <v/>
      </c>
      <c r="BX1280" s="41" t="str">
        <f t="shared" si="211"/>
        <v/>
      </c>
      <c r="BY1280" t="str">
        <f t="shared" si="212"/>
        <v/>
      </c>
      <c r="BZ1280" s="41" t="str">
        <f t="shared" si="213"/>
        <v/>
      </c>
      <c r="CA1280" t="str">
        <f t="shared" si="214"/>
        <v/>
      </c>
      <c r="CB1280" s="41" t="str">
        <f>IF(AU1280&lt;&gt;"","Area immediately surrounding specimen: "&amp;AU1280&amp;".","")</f>
        <v/>
      </c>
      <c r="CC1280" s="41" t="str">
        <f>IF(T1280&lt;&gt;"","Habit: "&amp;T1280&amp;".","")</f>
        <v/>
      </c>
      <c r="CD1280" s="41" t="str">
        <f>IF(U1280&lt;&gt;"","Life history habit: "&amp;U1280&amp;".","")</f>
        <v/>
      </c>
      <c r="CE1280" s="41" t="str">
        <f>IF(V1280&lt;&gt;"","Graminoid habit: "&amp;V1280&amp;".","")</f>
        <v/>
      </c>
      <c r="CF1280" s="41" t="str">
        <f>IF(W1280&lt;&gt;"","Flower color: "&amp;W1280&amp;".","")</f>
        <v/>
      </c>
      <c r="CG1280" s="41" t="str">
        <f>IF(X1280&lt;&gt;"","Height in centimeters: "&amp;X1280&amp;".","")</f>
        <v/>
      </c>
      <c r="CH1280" s="41" t="str">
        <f>IF(Y1280&lt;&gt;"",Y1280&amp;".","")</f>
        <v/>
      </c>
      <c r="CI1280" s="41" t="str">
        <f t="shared" si="215"/>
        <v/>
      </c>
      <c r="CJ1280" t="str">
        <f t="shared" si="216"/>
        <v/>
      </c>
      <c r="CK1280" s="41" t="str">
        <f>IF(T1280&lt;&gt;"","''habit'':"&amp;"''"&amp;T1280&amp;"'',","")</f>
        <v/>
      </c>
      <c r="CL1280" s="41" t="str">
        <f>IF(U1280&lt;&gt;"","''life cycle habit'':"&amp;"''"&amp;U1280&amp;"'',","")</f>
        <v/>
      </c>
      <c r="CM1280" s="41" t="str">
        <f>IF(V1280&lt;&gt;"","''graminoidHabit'':"&amp;"''"&amp;V1280&amp;"'',","")</f>
        <v/>
      </c>
      <c r="CN1280" s="41" t="str">
        <f>IF(W1280&lt;&gt;"","''flower color'':"&amp;"''"&amp;W1280&amp;"'',","")</f>
        <v/>
      </c>
      <c r="CO1280" s="41" t="str">
        <f>IF(X1280&lt;&gt;"","''heightInCentimeters'':"&amp;X1280&amp;",","")</f>
        <v/>
      </c>
      <c r="CP1280" s="41" t="str">
        <f>IF(Y1280&lt;&gt;"",Y1280,"")</f>
        <v/>
      </c>
      <c r="CQ1280" s="41" t="str">
        <f t="shared" si="217"/>
        <v/>
      </c>
      <c r="CR1280" s="42" t="str">
        <f t="shared" si="218"/>
        <v/>
      </c>
      <c r="CS1280" t="str">
        <f t="shared" si="219"/>
        <v/>
      </c>
      <c r="CT1280" t="str">
        <f>IF(L1280="Y","tissue","")</f>
        <v/>
      </c>
      <c r="CU1280" t="str">
        <f>IF(L1280="Y","in collection","")</f>
        <v/>
      </c>
      <c r="CV1280" t="str">
        <f>IF(L1280="Y","dessicated","")</f>
        <v/>
      </c>
    </row>
    <row r="1281" spans="1:100" ht="16.5" x14ac:dyDescent="0.3">
      <c r="A1281" s="7"/>
      <c r="B1281" s="19"/>
      <c r="C1281" s="19"/>
      <c r="D1281" s="19"/>
      <c r="E1281" s="19"/>
      <c r="F1281" s="19"/>
      <c r="G1281" s="10"/>
      <c r="H1281" s="14"/>
      <c r="I1281" s="19"/>
      <c r="J1281" s="19"/>
      <c r="K1281" s="10"/>
      <c r="L1281" s="19"/>
      <c r="M1281" s="19"/>
      <c r="N1281" s="19"/>
      <c r="O1281" s="19"/>
      <c r="P1281" s="19"/>
      <c r="Q1281" s="24"/>
      <c r="R1281" s="14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  <c r="AK1281" s="29"/>
      <c r="AL1281" s="29"/>
      <c r="AM1281" s="7"/>
      <c r="AN1281" s="7"/>
      <c r="AO1281" s="7"/>
      <c r="AP1281" s="19"/>
      <c r="AQ1281" s="19"/>
      <c r="AR1281" s="19"/>
      <c r="AS1281" s="14"/>
      <c r="AT1281" s="19"/>
      <c r="AU1281" s="19"/>
      <c r="AV1281" s="19"/>
      <c r="AW1281" s="14"/>
      <c r="AX1281" s="19"/>
      <c r="AY1281" s="19"/>
      <c r="AZ1281" s="19"/>
      <c r="BA1281" s="19"/>
      <c r="BB1281" s="19"/>
      <c r="BC1281" s="19"/>
      <c r="BD1281" s="19"/>
      <c r="BE1281" s="19"/>
      <c r="BF1281" s="14"/>
      <c r="BG1281" s="35" t="str">
        <f>IF(BB1281&lt;&gt;"","&lt;a href='https://www.inaturalist.org/observations/"&amp;BB1281&amp;" 'target='_blank' style='color: blue'&gt;iNaturalist Record: "&amp;BB1281&amp;"&lt;/a&gt; ","")</f>
        <v/>
      </c>
      <c r="BH1281" s="36" t="str">
        <f>IF(AT1281&lt;&gt;"",AT1281&amp;". ","")</f>
        <v/>
      </c>
      <c r="BI1281" s="36" t="str">
        <f>IF(AV1281&lt;&gt;"","Land use/disturbance history: "&amp;AV1281&amp;". ","")</f>
        <v/>
      </c>
      <c r="BJ1281" s="36" t="str">
        <f>IF(AW1281&lt;&gt;"","Slope in degrees: "&amp;AW1281&amp;". ","")</f>
        <v/>
      </c>
      <c r="BK1281" s="36" t="str">
        <f>IF(AX1281&lt;&gt;"","Slope aspect: "&amp;AX1281&amp;". ","")</f>
        <v/>
      </c>
      <c r="BL1281" s="36" t="str">
        <f>IF(AY1281&lt;&gt;"","Soil description: "&amp;AY1281&amp;". ","")</f>
        <v/>
      </c>
      <c r="BM1281" s="36" t="str">
        <f>IF(BA1281&lt;&gt;"","Terrain: "&amp;BA1281&amp;". ","")</f>
        <v/>
      </c>
      <c r="BN1281" s="36" t="str">
        <f t="shared" si="209"/>
        <v/>
      </c>
      <c r="BO1281" t="str">
        <f t="shared" si="210"/>
        <v/>
      </c>
      <c r="BP1281" t="str">
        <f>IF(BD1281&lt;&gt;"","Permit: "&amp;BD1281,"")</f>
        <v/>
      </c>
      <c r="BQ1281" s="41" t="str">
        <f>IF(AA1281="Abundant","Estimated frequency within viewshed: Abundant (&gt;500).",IF(AA1281="Common","Estimated frequency within viewshed: Common (101-500).",IF(AA1281="Frequent","Estimated frequency within viewshed: Frequent (11-100).",IF(AA1281="Occasional","Estimated frequency within viewshed: Occasional (6-10).",IF(AA1281="Rare","Estimated frequency within viewshed: Rare (1-5).","")))))</f>
        <v/>
      </c>
      <c r="BR1281" s="41" t="str">
        <f>IF(B1281&lt;&gt;"",B1281&amp;". ","")</f>
        <v/>
      </c>
      <c r="BS1281" s="41" t="str">
        <f>IF(M1281="Same individual","Tissue sample collected.",IF(M1281="Same population","Tissue sample collected from another individual in the same population.",""))</f>
        <v/>
      </c>
      <c r="BT1281" s="41" t="str">
        <f>IF(R1281&lt;&gt;"","Seed sample collected from "&amp;R1281&amp;" plants within the same population.","")</f>
        <v/>
      </c>
      <c r="BU1281" s="41" t="str">
        <f>IF(AB1281&lt;&gt;"",AB1281&amp;". ","")</f>
        <v/>
      </c>
      <c r="BV1281" s="41" t="str">
        <f>IF(AE1281&lt;&gt;"","Landowner: "&amp;AE1281&amp;".","")</f>
        <v/>
      </c>
      <c r="BW1281" s="41" t="str">
        <f>IF(AF1281&lt;&gt;"","Element Occurrence ID: "&amp;AF1281&amp;".","")</f>
        <v/>
      </c>
      <c r="BX1281" s="41" t="str">
        <f t="shared" si="211"/>
        <v/>
      </c>
      <c r="BY1281" t="str">
        <f t="shared" si="212"/>
        <v/>
      </c>
      <c r="BZ1281" s="41" t="str">
        <f t="shared" si="213"/>
        <v/>
      </c>
      <c r="CA1281" t="str">
        <f t="shared" si="214"/>
        <v/>
      </c>
      <c r="CB1281" s="41" t="str">
        <f>IF(AU1281&lt;&gt;"","Area immediately surrounding specimen: "&amp;AU1281&amp;".","")</f>
        <v/>
      </c>
      <c r="CC1281" s="41" t="str">
        <f>IF(T1281&lt;&gt;"","Habit: "&amp;T1281&amp;".","")</f>
        <v/>
      </c>
      <c r="CD1281" s="41" t="str">
        <f>IF(U1281&lt;&gt;"","Life history habit: "&amp;U1281&amp;".","")</f>
        <v/>
      </c>
      <c r="CE1281" s="41" t="str">
        <f>IF(V1281&lt;&gt;"","Graminoid habit: "&amp;V1281&amp;".","")</f>
        <v/>
      </c>
      <c r="CF1281" s="41" t="str">
        <f>IF(W1281&lt;&gt;"","Flower color: "&amp;W1281&amp;".","")</f>
        <v/>
      </c>
      <c r="CG1281" s="41" t="str">
        <f>IF(X1281&lt;&gt;"","Height in centimeters: "&amp;X1281&amp;".","")</f>
        <v/>
      </c>
      <c r="CH1281" s="41" t="str">
        <f>IF(Y1281&lt;&gt;"",Y1281&amp;".","")</f>
        <v/>
      </c>
      <c r="CI1281" s="41" t="str">
        <f t="shared" si="215"/>
        <v/>
      </c>
      <c r="CJ1281" t="str">
        <f t="shared" si="216"/>
        <v/>
      </c>
      <c r="CK1281" s="41" t="str">
        <f>IF(T1281&lt;&gt;"","''habit'':"&amp;"''"&amp;T1281&amp;"'',","")</f>
        <v/>
      </c>
      <c r="CL1281" s="41" t="str">
        <f>IF(U1281&lt;&gt;"","''life cycle habit'':"&amp;"''"&amp;U1281&amp;"'',","")</f>
        <v/>
      </c>
      <c r="CM1281" s="41" t="str">
        <f>IF(V1281&lt;&gt;"","''graminoidHabit'':"&amp;"''"&amp;V1281&amp;"'',","")</f>
        <v/>
      </c>
      <c r="CN1281" s="41" t="str">
        <f>IF(W1281&lt;&gt;"","''flower color'':"&amp;"''"&amp;W1281&amp;"'',","")</f>
        <v/>
      </c>
      <c r="CO1281" s="41" t="str">
        <f>IF(X1281&lt;&gt;"","''heightInCentimeters'':"&amp;X1281&amp;",","")</f>
        <v/>
      </c>
      <c r="CP1281" s="41" t="str">
        <f>IF(Y1281&lt;&gt;"",Y1281,"")</f>
        <v/>
      </c>
      <c r="CQ1281" s="41" t="str">
        <f t="shared" si="217"/>
        <v/>
      </c>
      <c r="CR1281" s="42" t="str">
        <f t="shared" si="218"/>
        <v/>
      </c>
      <c r="CS1281" t="str">
        <f t="shared" si="219"/>
        <v/>
      </c>
      <c r="CT1281" t="str">
        <f>IF(L1281="Y","tissue","")</f>
        <v/>
      </c>
      <c r="CU1281" t="str">
        <f>IF(L1281="Y","in collection","")</f>
        <v/>
      </c>
      <c r="CV1281" t="str">
        <f>IF(L1281="Y","dessicated","")</f>
        <v/>
      </c>
    </row>
    <row r="1282" spans="1:100" ht="16.5" x14ac:dyDescent="0.3">
      <c r="A1282" s="7"/>
      <c r="B1282" s="19"/>
      <c r="C1282" s="19"/>
      <c r="D1282" s="19"/>
      <c r="E1282" s="19"/>
      <c r="F1282" s="19"/>
      <c r="G1282" s="10"/>
      <c r="H1282" s="14"/>
      <c r="I1282" s="19"/>
      <c r="J1282" s="19"/>
      <c r="K1282" s="10"/>
      <c r="L1282" s="19"/>
      <c r="M1282" s="19"/>
      <c r="N1282" s="19"/>
      <c r="O1282" s="19"/>
      <c r="P1282" s="19"/>
      <c r="Q1282" s="24"/>
      <c r="R1282" s="14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  <c r="AK1282" s="29"/>
      <c r="AL1282" s="29"/>
      <c r="AM1282" s="7"/>
      <c r="AN1282" s="7"/>
      <c r="AO1282" s="7"/>
      <c r="AP1282" s="19"/>
      <c r="AQ1282" s="19"/>
      <c r="AR1282" s="19"/>
      <c r="AS1282" s="14"/>
      <c r="AT1282" s="19"/>
      <c r="AU1282" s="19"/>
      <c r="AV1282" s="19"/>
      <c r="AW1282" s="14"/>
      <c r="AX1282" s="19"/>
      <c r="AY1282" s="19"/>
      <c r="AZ1282" s="19"/>
      <c r="BA1282" s="19"/>
      <c r="BB1282" s="19"/>
      <c r="BC1282" s="19"/>
      <c r="BD1282" s="19"/>
      <c r="BE1282" s="19"/>
      <c r="BF1282" s="14"/>
      <c r="BG1282" s="35" t="str">
        <f>IF(BB1282&lt;&gt;"","&lt;a href='https://www.inaturalist.org/observations/"&amp;BB1282&amp;" 'target='_blank' style='color: blue'&gt;iNaturalist Record: "&amp;BB1282&amp;"&lt;/a&gt; ","")</f>
        <v/>
      </c>
      <c r="BH1282" s="36" t="str">
        <f>IF(AT1282&lt;&gt;"",AT1282&amp;". ","")</f>
        <v/>
      </c>
      <c r="BI1282" s="36" t="str">
        <f>IF(AV1282&lt;&gt;"","Land use/disturbance history: "&amp;AV1282&amp;". ","")</f>
        <v/>
      </c>
      <c r="BJ1282" s="36" t="str">
        <f>IF(AW1282&lt;&gt;"","Slope in degrees: "&amp;AW1282&amp;". ","")</f>
        <v/>
      </c>
      <c r="BK1282" s="36" t="str">
        <f>IF(AX1282&lt;&gt;"","Slope aspect: "&amp;AX1282&amp;". ","")</f>
        <v/>
      </c>
      <c r="BL1282" s="36" t="str">
        <f>IF(AY1282&lt;&gt;"","Soil description: "&amp;AY1282&amp;". ","")</f>
        <v/>
      </c>
      <c r="BM1282" s="36" t="str">
        <f>IF(BA1282&lt;&gt;"","Terrain: "&amp;BA1282&amp;". ","")</f>
        <v/>
      </c>
      <c r="BN1282" s="36" t="str">
        <f t="shared" si="209"/>
        <v/>
      </c>
      <c r="BO1282" t="str">
        <f t="shared" si="210"/>
        <v/>
      </c>
      <c r="BP1282" t="str">
        <f>IF(BD1282&lt;&gt;"","Permit: "&amp;BD1282,"")</f>
        <v/>
      </c>
      <c r="BQ1282" s="41" t="str">
        <f>IF(AA1282="Abundant","Estimated frequency within viewshed: Abundant (&gt;500).",IF(AA1282="Common","Estimated frequency within viewshed: Common (101-500).",IF(AA1282="Frequent","Estimated frequency within viewshed: Frequent (11-100).",IF(AA1282="Occasional","Estimated frequency within viewshed: Occasional (6-10).",IF(AA1282="Rare","Estimated frequency within viewshed: Rare (1-5).","")))))</f>
        <v/>
      </c>
      <c r="BR1282" s="41" t="str">
        <f>IF(B1282&lt;&gt;"",B1282&amp;". ","")</f>
        <v/>
      </c>
      <c r="BS1282" s="41" t="str">
        <f>IF(M1282="Same individual","Tissue sample collected.",IF(M1282="Same population","Tissue sample collected from another individual in the same population.",""))</f>
        <v/>
      </c>
      <c r="BT1282" s="41" t="str">
        <f>IF(R1282&lt;&gt;"","Seed sample collected from "&amp;R1282&amp;" plants within the same population.","")</f>
        <v/>
      </c>
      <c r="BU1282" s="41" t="str">
        <f>IF(AB1282&lt;&gt;"",AB1282&amp;". ","")</f>
        <v/>
      </c>
      <c r="BV1282" s="41" t="str">
        <f>IF(AE1282&lt;&gt;"","Landowner: "&amp;AE1282&amp;".","")</f>
        <v/>
      </c>
      <c r="BW1282" s="41" t="str">
        <f>IF(AF1282&lt;&gt;"","Element Occurrence ID: "&amp;AF1282&amp;".","")</f>
        <v/>
      </c>
      <c r="BX1282" s="41" t="str">
        <f t="shared" si="211"/>
        <v/>
      </c>
      <c r="BY1282" t="str">
        <f t="shared" si="212"/>
        <v/>
      </c>
      <c r="BZ1282" s="41" t="str">
        <f t="shared" si="213"/>
        <v/>
      </c>
      <c r="CA1282" t="str">
        <f t="shared" si="214"/>
        <v/>
      </c>
      <c r="CB1282" s="41" t="str">
        <f>IF(AU1282&lt;&gt;"","Area immediately surrounding specimen: "&amp;AU1282&amp;".","")</f>
        <v/>
      </c>
      <c r="CC1282" s="41" t="str">
        <f>IF(T1282&lt;&gt;"","Habit: "&amp;T1282&amp;".","")</f>
        <v/>
      </c>
      <c r="CD1282" s="41" t="str">
        <f>IF(U1282&lt;&gt;"","Life history habit: "&amp;U1282&amp;".","")</f>
        <v/>
      </c>
      <c r="CE1282" s="41" t="str">
        <f>IF(V1282&lt;&gt;"","Graminoid habit: "&amp;V1282&amp;".","")</f>
        <v/>
      </c>
      <c r="CF1282" s="41" t="str">
        <f>IF(W1282&lt;&gt;"","Flower color: "&amp;W1282&amp;".","")</f>
        <v/>
      </c>
      <c r="CG1282" s="41" t="str">
        <f>IF(X1282&lt;&gt;"","Height in centimeters: "&amp;X1282&amp;".","")</f>
        <v/>
      </c>
      <c r="CH1282" s="41" t="str">
        <f>IF(Y1282&lt;&gt;"",Y1282&amp;".","")</f>
        <v/>
      </c>
      <c r="CI1282" s="41" t="str">
        <f t="shared" si="215"/>
        <v/>
      </c>
      <c r="CJ1282" t="str">
        <f t="shared" si="216"/>
        <v/>
      </c>
      <c r="CK1282" s="41" t="str">
        <f>IF(T1282&lt;&gt;"","''habit'':"&amp;"''"&amp;T1282&amp;"'',","")</f>
        <v/>
      </c>
      <c r="CL1282" s="41" t="str">
        <f>IF(U1282&lt;&gt;"","''life cycle habit'':"&amp;"''"&amp;U1282&amp;"'',","")</f>
        <v/>
      </c>
      <c r="CM1282" s="41" t="str">
        <f>IF(V1282&lt;&gt;"","''graminoidHabit'':"&amp;"''"&amp;V1282&amp;"'',","")</f>
        <v/>
      </c>
      <c r="CN1282" s="41" t="str">
        <f>IF(W1282&lt;&gt;"","''flower color'':"&amp;"''"&amp;W1282&amp;"'',","")</f>
        <v/>
      </c>
      <c r="CO1282" s="41" t="str">
        <f>IF(X1282&lt;&gt;"","''heightInCentimeters'':"&amp;X1282&amp;",","")</f>
        <v/>
      </c>
      <c r="CP1282" s="41" t="str">
        <f>IF(Y1282&lt;&gt;"",Y1282,"")</f>
        <v/>
      </c>
      <c r="CQ1282" s="41" t="str">
        <f t="shared" si="217"/>
        <v/>
      </c>
      <c r="CR1282" s="42" t="str">
        <f t="shared" si="218"/>
        <v/>
      </c>
      <c r="CS1282" t="str">
        <f t="shared" si="219"/>
        <v/>
      </c>
      <c r="CT1282" t="str">
        <f>IF(L1282="Y","tissue","")</f>
        <v/>
      </c>
      <c r="CU1282" t="str">
        <f>IF(L1282="Y","in collection","")</f>
        <v/>
      </c>
      <c r="CV1282" t="str">
        <f>IF(L1282="Y","dessicated","")</f>
        <v/>
      </c>
    </row>
    <row r="1283" spans="1:100" ht="16.5" x14ac:dyDescent="0.3">
      <c r="A1283" s="7"/>
      <c r="B1283" s="19"/>
      <c r="C1283" s="19"/>
      <c r="D1283" s="19"/>
      <c r="E1283" s="19"/>
      <c r="F1283" s="19"/>
      <c r="G1283" s="10"/>
      <c r="H1283" s="14"/>
      <c r="I1283" s="19"/>
      <c r="J1283" s="19"/>
      <c r="K1283" s="10"/>
      <c r="L1283" s="19"/>
      <c r="M1283" s="19"/>
      <c r="N1283" s="19"/>
      <c r="O1283" s="19"/>
      <c r="P1283" s="19"/>
      <c r="Q1283" s="24"/>
      <c r="R1283" s="14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  <c r="AK1283" s="29"/>
      <c r="AL1283" s="29"/>
      <c r="AM1283" s="7"/>
      <c r="AN1283" s="7"/>
      <c r="AO1283" s="7"/>
      <c r="AP1283" s="19"/>
      <c r="AQ1283" s="19"/>
      <c r="AR1283" s="19"/>
      <c r="AS1283" s="14"/>
      <c r="AT1283" s="19"/>
      <c r="AU1283" s="19"/>
      <c r="AV1283" s="19"/>
      <c r="AW1283" s="14"/>
      <c r="AX1283" s="19"/>
      <c r="AY1283" s="19"/>
      <c r="AZ1283" s="19"/>
      <c r="BA1283" s="19"/>
      <c r="BB1283" s="19"/>
      <c r="BC1283" s="19"/>
      <c r="BD1283" s="19"/>
      <c r="BE1283" s="19"/>
      <c r="BF1283" s="14"/>
      <c r="BG1283" s="35" t="str">
        <f>IF(BB1283&lt;&gt;"","&lt;a href='https://www.inaturalist.org/observations/"&amp;BB1283&amp;" 'target='_blank' style='color: blue'&gt;iNaturalist Record: "&amp;BB1283&amp;"&lt;/a&gt; ","")</f>
        <v/>
      </c>
      <c r="BH1283" s="36" t="str">
        <f>IF(AT1283&lt;&gt;"",AT1283&amp;". ","")</f>
        <v/>
      </c>
      <c r="BI1283" s="36" t="str">
        <f>IF(AV1283&lt;&gt;"","Land use/disturbance history: "&amp;AV1283&amp;". ","")</f>
        <v/>
      </c>
      <c r="BJ1283" s="36" t="str">
        <f>IF(AW1283&lt;&gt;"","Slope in degrees: "&amp;AW1283&amp;". ","")</f>
        <v/>
      </c>
      <c r="BK1283" s="36" t="str">
        <f>IF(AX1283&lt;&gt;"","Slope aspect: "&amp;AX1283&amp;". ","")</f>
        <v/>
      </c>
      <c r="BL1283" s="36" t="str">
        <f>IF(AY1283&lt;&gt;"","Soil description: "&amp;AY1283&amp;". ","")</f>
        <v/>
      </c>
      <c r="BM1283" s="36" t="str">
        <f>IF(BA1283&lt;&gt;"","Terrain: "&amp;BA1283&amp;". ","")</f>
        <v/>
      </c>
      <c r="BN1283" s="36" t="str">
        <f t="shared" si="209"/>
        <v/>
      </c>
      <c r="BO1283" t="str">
        <f t="shared" si="210"/>
        <v/>
      </c>
      <c r="BP1283" t="str">
        <f>IF(BD1283&lt;&gt;"","Permit: "&amp;BD1283,"")</f>
        <v/>
      </c>
      <c r="BQ1283" s="41" t="str">
        <f>IF(AA1283="Abundant","Estimated frequency within viewshed: Abundant (&gt;500).",IF(AA1283="Common","Estimated frequency within viewshed: Common (101-500).",IF(AA1283="Frequent","Estimated frequency within viewshed: Frequent (11-100).",IF(AA1283="Occasional","Estimated frequency within viewshed: Occasional (6-10).",IF(AA1283="Rare","Estimated frequency within viewshed: Rare (1-5).","")))))</f>
        <v/>
      </c>
      <c r="BR1283" s="41" t="str">
        <f>IF(B1283&lt;&gt;"",B1283&amp;". ","")</f>
        <v/>
      </c>
      <c r="BS1283" s="41" t="str">
        <f>IF(M1283="Same individual","Tissue sample collected.",IF(M1283="Same population","Tissue sample collected from another individual in the same population.",""))</f>
        <v/>
      </c>
      <c r="BT1283" s="41" t="str">
        <f>IF(R1283&lt;&gt;"","Seed sample collected from "&amp;R1283&amp;" plants within the same population.","")</f>
        <v/>
      </c>
      <c r="BU1283" s="41" t="str">
        <f>IF(AB1283&lt;&gt;"",AB1283&amp;". ","")</f>
        <v/>
      </c>
      <c r="BV1283" s="41" t="str">
        <f>IF(AE1283&lt;&gt;"","Landowner: "&amp;AE1283&amp;".","")</f>
        <v/>
      </c>
      <c r="BW1283" s="41" t="str">
        <f>IF(AF1283&lt;&gt;"","Element Occurrence ID: "&amp;AF1283&amp;".","")</f>
        <v/>
      </c>
      <c r="BX1283" s="41" t="str">
        <f t="shared" si="211"/>
        <v/>
      </c>
      <c r="BY1283" t="str">
        <f t="shared" si="212"/>
        <v/>
      </c>
      <c r="BZ1283" s="41" t="str">
        <f t="shared" si="213"/>
        <v/>
      </c>
      <c r="CA1283" t="str">
        <f t="shared" si="214"/>
        <v/>
      </c>
      <c r="CB1283" s="41" t="str">
        <f>IF(AU1283&lt;&gt;"","Area immediately surrounding specimen: "&amp;AU1283&amp;".","")</f>
        <v/>
      </c>
      <c r="CC1283" s="41" t="str">
        <f>IF(T1283&lt;&gt;"","Habit: "&amp;T1283&amp;".","")</f>
        <v/>
      </c>
      <c r="CD1283" s="41" t="str">
        <f>IF(U1283&lt;&gt;"","Life history habit: "&amp;U1283&amp;".","")</f>
        <v/>
      </c>
      <c r="CE1283" s="41" t="str">
        <f>IF(V1283&lt;&gt;"","Graminoid habit: "&amp;V1283&amp;".","")</f>
        <v/>
      </c>
      <c r="CF1283" s="41" t="str">
        <f>IF(W1283&lt;&gt;"","Flower color: "&amp;W1283&amp;".","")</f>
        <v/>
      </c>
      <c r="CG1283" s="41" t="str">
        <f>IF(X1283&lt;&gt;"","Height in centimeters: "&amp;X1283&amp;".","")</f>
        <v/>
      </c>
      <c r="CH1283" s="41" t="str">
        <f>IF(Y1283&lt;&gt;"",Y1283&amp;".","")</f>
        <v/>
      </c>
      <c r="CI1283" s="41" t="str">
        <f t="shared" si="215"/>
        <v/>
      </c>
      <c r="CJ1283" t="str">
        <f t="shared" si="216"/>
        <v/>
      </c>
      <c r="CK1283" s="41" t="str">
        <f>IF(T1283&lt;&gt;"","''habit'':"&amp;"''"&amp;T1283&amp;"'',","")</f>
        <v/>
      </c>
      <c r="CL1283" s="41" t="str">
        <f>IF(U1283&lt;&gt;"","''life cycle habit'':"&amp;"''"&amp;U1283&amp;"'',","")</f>
        <v/>
      </c>
      <c r="CM1283" s="41" t="str">
        <f>IF(V1283&lt;&gt;"","''graminoidHabit'':"&amp;"''"&amp;V1283&amp;"'',","")</f>
        <v/>
      </c>
      <c r="CN1283" s="41" t="str">
        <f>IF(W1283&lt;&gt;"","''flower color'':"&amp;"''"&amp;W1283&amp;"'',","")</f>
        <v/>
      </c>
      <c r="CO1283" s="41" t="str">
        <f>IF(X1283&lt;&gt;"","''heightInCentimeters'':"&amp;X1283&amp;",","")</f>
        <v/>
      </c>
      <c r="CP1283" s="41" t="str">
        <f>IF(Y1283&lt;&gt;"",Y1283,"")</f>
        <v/>
      </c>
      <c r="CQ1283" s="41" t="str">
        <f t="shared" si="217"/>
        <v/>
      </c>
      <c r="CR1283" s="42" t="str">
        <f t="shared" si="218"/>
        <v/>
      </c>
      <c r="CS1283" t="str">
        <f t="shared" si="219"/>
        <v/>
      </c>
      <c r="CT1283" t="str">
        <f>IF(L1283="Y","tissue","")</f>
        <v/>
      </c>
      <c r="CU1283" t="str">
        <f>IF(L1283="Y","in collection","")</f>
        <v/>
      </c>
      <c r="CV1283" t="str">
        <f>IF(L1283="Y","dessicated","")</f>
        <v/>
      </c>
    </row>
    <row r="1284" spans="1:100" ht="16.5" x14ac:dyDescent="0.3">
      <c r="A1284" s="7"/>
      <c r="B1284" s="19"/>
      <c r="C1284" s="19"/>
      <c r="D1284" s="19"/>
      <c r="E1284" s="19"/>
      <c r="F1284" s="19"/>
      <c r="G1284" s="10"/>
      <c r="H1284" s="14"/>
      <c r="I1284" s="19"/>
      <c r="J1284" s="19"/>
      <c r="K1284" s="10"/>
      <c r="L1284" s="19"/>
      <c r="M1284" s="19"/>
      <c r="N1284" s="19"/>
      <c r="O1284" s="19"/>
      <c r="P1284" s="19"/>
      <c r="Q1284" s="24"/>
      <c r="R1284" s="14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  <c r="AK1284" s="29"/>
      <c r="AL1284" s="29"/>
      <c r="AM1284" s="7"/>
      <c r="AN1284" s="7"/>
      <c r="AO1284" s="7"/>
      <c r="AP1284" s="19"/>
      <c r="AQ1284" s="19"/>
      <c r="AR1284" s="19"/>
      <c r="AS1284" s="14"/>
      <c r="AT1284" s="19"/>
      <c r="AU1284" s="19"/>
      <c r="AV1284" s="19"/>
      <c r="AW1284" s="14"/>
      <c r="AX1284" s="19"/>
      <c r="AY1284" s="19"/>
      <c r="AZ1284" s="19"/>
      <c r="BA1284" s="19"/>
      <c r="BB1284" s="19"/>
      <c r="BC1284" s="19"/>
      <c r="BD1284" s="19"/>
      <c r="BE1284" s="19"/>
      <c r="BF1284" s="14"/>
      <c r="BG1284" s="35" t="str">
        <f>IF(BB1284&lt;&gt;"","&lt;a href='https://www.inaturalist.org/observations/"&amp;BB1284&amp;" 'target='_blank' style='color: blue'&gt;iNaturalist Record: "&amp;BB1284&amp;"&lt;/a&gt; ","")</f>
        <v/>
      </c>
      <c r="BH1284" s="36" t="str">
        <f>IF(AT1284&lt;&gt;"",AT1284&amp;". ","")</f>
        <v/>
      </c>
      <c r="BI1284" s="36" t="str">
        <f>IF(AV1284&lt;&gt;"","Land use/disturbance history: "&amp;AV1284&amp;". ","")</f>
        <v/>
      </c>
      <c r="BJ1284" s="36" t="str">
        <f>IF(AW1284&lt;&gt;"","Slope in degrees: "&amp;AW1284&amp;". ","")</f>
        <v/>
      </c>
      <c r="BK1284" s="36" t="str">
        <f>IF(AX1284&lt;&gt;"","Slope aspect: "&amp;AX1284&amp;". ","")</f>
        <v/>
      </c>
      <c r="BL1284" s="36" t="str">
        <f>IF(AY1284&lt;&gt;"","Soil description: "&amp;AY1284&amp;". ","")</f>
        <v/>
      </c>
      <c r="BM1284" s="36" t="str">
        <f>IF(BA1284&lt;&gt;"","Terrain: "&amp;BA1284&amp;". ","")</f>
        <v/>
      </c>
      <c r="BN1284" s="36" t="str">
        <f t="shared" ref="BN1284:BN1347" si="220">TRIM(BH1284&amp;BI1284&amp;BJ1284&amp;BK1284&amp;BL1284&amp;BM1284&amp;CB1284)</f>
        <v/>
      </c>
      <c r="BO1284" t="str">
        <f t="shared" ref="BO1284:BO1347" si="221">SUBSTITUTE(BN1284,"..",".")</f>
        <v/>
      </c>
      <c r="BP1284" t="str">
        <f>IF(BD1284&lt;&gt;"","Permit: "&amp;BD1284,"")</f>
        <v/>
      </c>
      <c r="BQ1284" s="41" t="str">
        <f>IF(AA1284="Abundant","Estimated frequency within viewshed: Abundant (&gt;500).",IF(AA1284="Common","Estimated frequency within viewshed: Common (101-500).",IF(AA1284="Frequent","Estimated frequency within viewshed: Frequent (11-100).",IF(AA1284="Occasional","Estimated frequency within viewshed: Occasional (6-10).",IF(AA1284="Rare","Estimated frequency within viewshed: Rare (1-5).","")))))</f>
        <v/>
      </c>
      <c r="BR1284" s="41" t="str">
        <f>IF(B1284&lt;&gt;"",B1284&amp;". ","")</f>
        <v/>
      </c>
      <c r="BS1284" s="41" t="str">
        <f>IF(M1284="Same individual","Tissue sample collected.",IF(M1284="Same population","Tissue sample collected from another individual in the same population.",""))</f>
        <v/>
      </c>
      <c r="BT1284" s="41" t="str">
        <f>IF(R1284&lt;&gt;"","Seed sample collected from "&amp;R1284&amp;" plants within the same population.","")</f>
        <v/>
      </c>
      <c r="BU1284" s="41" t="str">
        <f>IF(AB1284&lt;&gt;"",AB1284&amp;". ","")</f>
        <v/>
      </c>
      <c r="BV1284" s="41" t="str">
        <f>IF(AE1284&lt;&gt;"","Landowner: "&amp;AE1284&amp;".","")</f>
        <v/>
      </c>
      <c r="BW1284" s="41" t="str">
        <f>IF(AF1284&lt;&gt;"","Element Occurrence ID: "&amp;AF1284&amp;".","")</f>
        <v/>
      </c>
      <c r="BX1284" s="41" t="str">
        <f t="shared" ref="BX1284:BX1347" si="222">TRIM(BV1284&amp;" "&amp;BW1284)</f>
        <v/>
      </c>
      <c r="BY1284" t="str">
        <f t="shared" ref="BY1284:BY1347" si="223">SUBSTITUTE(BX1284,"..",".")</f>
        <v/>
      </c>
      <c r="BZ1284" s="41" t="str">
        <f t="shared" ref="BZ1284:BZ1347" si="224">TRIM(BR1284&amp;BQ1284&amp;BS1284&amp;BT1284&amp;BU1284&amp;BG1284)</f>
        <v/>
      </c>
      <c r="CA1284" t="str">
        <f t="shared" ref="CA1284:CA1347" si="225">SUBSTITUTE(BZ1284,"..",".")</f>
        <v/>
      </c>
      <c r="CB1284" s="41" t="str">
        <f>IF(AU1284&lt;&gt;"","Area immediately surrounding specimen: "&amp;AU1284&amp;".","")</f>
        <v/>
      </c>
      <c r="CC1284" s="41" t="str">
        <f>IF(T1284&lt;&gt;"","Habit: "&amp;T1284&amp;".","")</f>
        <v/>
      </c>
      <c r="CD1284" s="41" t="str">
        <f>IF(U1284&lt;&gt;"","Life history habit: "&amp;U1284&amp;".","")</f>
        <v/>
      </c>
      <c r="CE1284" s="41" t="str">
        <f>IF(V1284&lt;&gt;"","Graminoid habit: "&amp;V1284&amp;".","")</f>
        <v/>
      </c>
      <c r="CF1284" s="41" t="str">
        <f>IF(W1284&lt;&gt;"","Flower color: "&amp;W1284&amp;".","")</f>
        <v/>
      </c>
      <c r="CG1284" s="41" t="str">
        <f>IF(X1284&lt;&gt;"","Height in centimeters: "&amp;X1284&amp;".","")</f>
        <v/>
      </c>
      <c r="CH1284" s="41" t="str">
        <f>IF(Y1284&lt;&gt;"",Y1284&amp;".","")</f>
        <v/>
      </c>
      <c r="CI1284" s="41" t="str">
        <f t="shared" ref="CI1284:CI1347" si="226">TRIM(CC1284&amp;" "&amp;CD1284&amp;" "&amp;CE1284&amp;" "&amp;CF1284&amp;" "&amp;CG1284&amp;" "&amp;CH1284)</f>
        <v/>
      </c>
      <c r="CJ1284" t="str">
        <f t="shared" ref="CJ1284:CJ1347" si="227">SUBSTITUTE(CI1284,"..",".")</f>
        <v/>
      </c>
      <c r="CK1284" s="41" t="str">
        <f>IF(T1284&lt;&gt;"","''habit'':"&amp;"''"&amp;T1284&amp;"'',","")</f>
        <v/>
      </c>
      <c r="CL1284" s="41" t="str">
        <f>IF(U1284&lt;&gt;"","''life cycle habit'':"&amp;"''"&amp;U1284&amp;"'',","")</f>
        <v/>
      </c>
      <c r="CM1284" s="41" t="str">
        <f>IF(V1284&lt;&gt;"","''graminoidHabit'':"&amp;"''"&amp;V1284&amp;"'',","")</f>
        <v/>
      </c>
      <c r="CN1284" s="41" t="str">
        <f>IF(W1284&lt;&gt;"","''flower color'':"&amp;"''"&amp;W1284&amp;"'',","")</f>
        <v/>
      </c>
      <c r="CO1284" s="41" t="str">
        <f>IF(X1284&lt;&gt;"","''heightInCentimeters'':"&amp;X1284&amp;",","")</f>
        <v/>
      </c>
      <c r="CP1284" s="41" t="str">
        <f>IF(Y1284&lt;&gt;"",Y1284,"")</f>
        <v/>
      </c>
      <c r="CQ1284" s="41" t="str">
        <f t="shared" ref="CQ1284:CQ1347" si="228">TRIM(CK1284&amp;CL1284&amp;CM1284&amp;CN1284&amp;CO1284&amp;CP1284)</f>
        <v/>
      </c>
      <c r="CR1284" s="42" t="str">
        <f t="shared" ref="CR1284:CR1347" si="229">IF(AND(LEFT(CQ1284)=",",RIGHT(CQ1284)=","),MID(CQ1284,2,LEN(CQ1284)-2),IF(LEFT(CQ1284)=",",MID(CQ1284,2,LEN(CQ1284)),IF(RIGHT(CQ1284)=",",LEFT(CQ1284,LEN(CQ1284)-1),CQ1284)))</f>
        <v/>
      </c>
      <c r="CS1284" t="str">
        <f t="shared" ref="CS1284:CS1347" si="230">IF(CR1284&lt;&gt;"","{"&amp;CR1284&amp;"}","")</f>
        <v/>
      </c>
      <c r="CT1284" t="str">
        <f>IF(L1284="Y","tissue","")</f>
        <v/>
      </c>
      <c r="CU1284" t="str">
        <f>IF(L1284="Y","in collection","")</f>
        <v/>
      </c>
      <c r="CV1284" t="str">
        <f>IF(L1284="Y","dessicated","")</f>
        <v/>
      </c>
    </row>
    <row r="1285" spans="1:100" ht="16.5" x14ac:dyDescent="0.3">
      <c r="A1285" s="7"/>
      <c r="B1285" s="19"/>
      <c r="C1285" s="19"/>
      <c r="D1285" s="19"/>
      <c r="E1285" s="19"/>
      <c r="F1285" s="19"/>
      <c r="G1285" s="10"/>
      <c r="H1285" s="14"/>
      <c r="I1285" s="19"/>
      <c r="J1285" s="19"/>
      <c r="K1285" s="10"/>
      <c r="L1285" s="19"/>
      <c r="M1285" s="19"/>
      <c r="N1285" s="19"/>
      <c r="O1285" s="19"/>
      <c r="P1285" s="19"/>
      <c r="Q1285" s="24"/>
      <c r="R1285" s="14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  <c r="AK1285" s="29"/>
      <c r="AL1285" s="29"/>
      <c r="AM1285" s="7"/>
      <c r="AN1285" s="7"/>
      <c r="AO1285" s="7"/>
      <c r="AP1285" s="19"/>
      <c r="AQ1285" s="19"/>
      <c r="AR1285" s="19"/>
      <c r="AS1285" s="14"/>
      <c r="AT1285" s="19"/>
      <c r="AU1285" s="19"/>
      <c r="AV1285" s="19"/>
      <c r="AW1285" s="14"/>
      <c r="AX1285" s="19"/>
      <c r="AY1285" s="19"/>
      <c r="AZ1285" s="19"/>
      <c r="BA1285" s="19"/>
      <c r="BB1285" s="19"/>
      <c r="BC1285" s="19"/>
      <c r="BD1285" s="19"/>
      <c r="BE1285" s="19"/>
      <c r="BF1285" s="14"/>
      <c r="BG1285" s="35" t="str">
        <f>IF(BB1285&lt;&gt;"","&lt;a href='https://www.inaturalist.org/observations/"&amp;BB1285&amp;" 'target='_blank' style='color: blue'&gt;iNaturalist Record: "&amp;BB1285&amp;"&lt;/a&gt; ","")</f>
        <v/>
      </c>
      <c r="BH1285" s="36" t="str">
        <f>IF(AT1285&lt;&gt;"",AT1285&amp;". ","")</f>
        <v/>
      </c>
      <c r="BI1285" s="36" t="str">
        <f>IF(AV1285&lt;&gt;"","Land use/disturbance history: "&amp;AV1285&amp;". ","")</f>
        <v/>
      </c>
      <c r="BJ1285" s="36" t="str">
        <f>IF(AW1285&lt;&gt;"","Slope in degrees: "&amp;AW1285&amp;". ","")</f>
        <v/>
      </c>
      <c r="BK1285" s="36" t="str">
        <f>IF(AX1285&lt;&gt;"","Slope aspect: "&amp;AX1285&amp;". ","")</f>
        <v/>
      </c>
      <c r="BL1285" s="36" t="str">
        <f>IF(AY1285&lt;&gt;"","Soil description: "&amp;AY1285&amp;". ","")</f>
        <v/>
      </c>
      <c r="BM1285" s="36" t="str">
        <f>IF(BA1285&lt;&gt;"","Terrain: "&amp;BA1285&amp;". ","")</f>
        <v/>
      </c>
      <c r="BN1285" s="36" t="str">
        <f t="shared" si="220"/>
        <v/>
      </c>
      <c r="BO1285" t="str">
        <f t="shared" si="221"/>
        <v/>
      </c>
      <c r="BP1285" t="str">
        <f>IF(BD1285&lt;&gt;"","Permit: "&amp;BD1285,"")</f>
        <v/>
      </c>
      <c r="BQ1285" s="41" t="str">
        <f>IF(AA1285="Abundant","Estimated frequency within viewshed: Abundant (&gt;500).",IF(AA1285="Common","Estimated frequency within viewshed: Common (101-500).",IF(AA1285="Frequent","Estimated frequency within viewshed: Frequent (11-100).",IF(AA1285="Occasional","Estimated frequency within viewshed: Occasional (6-10).",IF(AA1285="Rare","Estimated frequency within viewshed: Rare (1-5).","")))))</f>
        <v/>
      </c>
      <c r="BR1285" s="41" t="str">
        <f>IF(B1285&lt;&gt;"",B1285&amp;". ","")</f>
        <v/>
      </c>
      <c r="BS1285" s="41" t="str">
        <f>IF(M1285="Same individual","Tissue sample collected.",IF(M1285="Same population","Tissue sample collected from another individual in the same population.",""))</f>
        <v/>
      </c>
      <c r="BT1285" s="41" t="str">
        <f>IF(R1285&lt;&gt;"","Seed sample collected from "&amp;R1285&amp;" plants within the same population.","")</f>
        <v/>
      </c>
      <c r="BU1285" s="41" t="str">
        <f>IF(AB1285&lt;&gt;"",AB1285&amp;". ","")</f>
        <v/>
      </c>
      <c r="BV1285" s="41" t="str">
        <f>IF(AE1285&lt;&gt;"","Landowner: "&amp;AE1285&amp;".","")</f>
        <v/>
      </c>
      <c r="BW1285" s="41" t="str">
        <f>IF(AF1285&lt;&gt;"","Element Occurrence ID: "&amp;AF1285&amp;".","")</f>
        <v/>
      </c>
      <c r="BX1285" s="41" t="str">
        <f t="shared" si="222"/>
        <v/>
      </c>
      <c r="BY1285" t="str">
        <f t="shared" si="223"/>
        <v/>
      </c>
      <c r="BZ1285" s="41" t="str">
        <f t="shared" si="224"/>
        <v/>
      </c>
      <c r="CA1285" t="str">
        <f t="shared" si="225"/>
        <v/>
      </c>
      <c r="CB1285" s="41" t="str">
        <f>IF(AU1285&lt;&gt;"","Area immediately surrounding specimen: "&amp;AU1285&amp;".","")</f>
        <v/>
      </c>
      <c r="CC1285" s="41" t="str">
        <f>IF(T1285&lt;&gt;"","Habit: "&amp;T1285&amp;".","")</f>
        <v/>
      </c>
      <c r="CD1285" s="41" t="str">
        <f>IF(U1285&lt;&gt;"","Life history habit: "&amp;U1285&amp;".","")</f>
        <v/>
      </c>
      <c r="CE1285" s="41" t="str">
        <f>IF(V1285&lt;&gt;"","Graminoid habit: "&amp;V1285&amp;".","")</f>
        <v/>
      </c>
      <c r="CF1285" s="41" t="str">
        <f>IF(W1285&lt;&gt;"","Flower color: "&amp;W1285&amp;".","")</f>
        <v/>
      </c>
      <c r="CG1285" s="41" t="str">
        <f>IF(X1285&lt;&gt;"","Height in centimeters: "&amp;X1285&amp;".","")</f>
        <v/>
      </c>
      <c r="CH1285" s="41" t="str">
        <f>IF(Y1285&lt;&gt;"",Y1285&amp;".","")</f>
        <v/>
      </c>
      <c r="CI1285" s="41" t="str">
        <f t="shared" si="226"/>
        <v/>
      </c>
      <c r="CJ1285" t="str">
        <f t="shared" si="227"/>
        <v/>
      </c>
      <c r="CK1285" s="41" t="str">
        <f>IF(T1285&lt;&gt;"","''habit'':"&amp;"''"&amp;T1285&amp;"'',","")</f>
        <v/>
      </c>
      <c r="CL1285" s="41" t="str">
        <f>IF(U1285&lt;&gt;"","''life cycle habit'':"&amp;"''"&amp;U1285&amp;"'',","")</f>
        <v/>
      </c>
      <c r="CM1285" s="41" t="str">
        <f>IF(V1285&lt;&gt;"","''graminoidHabit'':"&amp;"''"&amp;V1285&amp;"'',","")</f>
        <v/>
      </c>
      <c r="CN1285" s="41" t="str">
        <f>IF(W1285&lt;&gt;"","''flower color'':"&amp;"''"&amp;W1285&amp;"'',","")</f>
        <v/>
      </c>
      <c r="CO1285" s="41" t="str">
        <f>IF(X1285&lt;&gt;"","''heightInCentimeters'':"&amp;X1285&amp;",","")</f>
        <v/>
      </c>
      <c r="CP1285" s="41" t="str">
        <f>IF(Y1285&lt;&gt;"",Y1285,"")</f>
        <v/>
      </c>
      <c r="CQ1285" s="41" t="str">
        <f t="shared" si="228"/>
        <v/>
      </c>
      <c r="CR1285" s="42" t="str">
        <f t="shared" si="229"/>
        <v/>
      </c>
      <c r="CS1285" t="str">
        <f t="shared" si="230"/>
        <v/>
      </c>
      <c r="CT1285" t="str">
        <f>IF(L1285="Y","tissue","")</f>
        <v/>
      </c>
      <c r="CU1285" t="str">
        <f>IF(L1285="Y","in collection","")</f>
        <v/>
      </c>
      <c r="CV1285" t="str">
        <f>IF(L1285="Y","dessicated","")</f>
        <v/>
      </c>
    </row>
    <row r="1286" spans="1:100" ht="16.5" x14ac:dyDescent="0.3">
      <c r="A1286" s="7"/>
      <c r="B1286" s="19"/>
      <c r="C1286" s="19"/>
      <c r="D1286" s="19"/>
      <c r="E1286" s="19"/>
      <c r="F1286" s="19"/>
      <c r="G1286" s="10"/>
      <c r="H1286" s="14"/>
      <c r="I1286" s="19"/>
      <c r="J1286" s="19"/>
      <c r="K1286" s="10"/>
      <c r="L1286" s="19"/>
      <c r="M1286" s="19"/>
      <c r="N1286" s="19"/>
      <c r="O1286" s="19"/>
      <c r="P1286" s="19"/>
      <c r="Q1286" s="24"/>
      <c r="R1286" s="14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  <c r="AK1286" s="29"/>
      <c r="AL1286" s="29"/>
      <c r="AM1286" s="7"/>
      <c r="AN1286" s="7"/>
      <c r="AO1286" s="7"/>
      <c r="AP1286" s="19"/>
      <c r="AQ1286" s="19"/>
      <c r="AR1286" s="19"/>
      <c r="AS1286" s="14"/>
      <c r="AT1286" s="19"/>
      <c r="AU1286" s="19"/>
      <c r="AV1286" s="19"/>
      <c r="AW1286" s="14"/>
      <c r="AX1286" s="19"/>
      <c r="AY1286" s="19"/>
      <c r="AZ1286" s="19"/>
      <c r="BA1286" s="19"/>
      <c r="BB1286" s="19"/>
      <c r="BC1286" s="19"/>
      <c r="BD1286" s="19"/>
      <c r="BE1286" s="19"/>
      <c r="BF1286" s="14"/>
      <c r="BG1286" s="35" t="str">
        <f>IF(BB1286&lt;&gt;"","&lt;a href='https://www.inaturalist.org/observations/"&amp;BB1286&amp;" 'target='_blank' style='color: blue'&gt;iNaturalist Record: "&amp;BB1286&amp;"&lt;/a&gt; ","")</f>
        <v/>
      </c>
      <c r="BH1286" s="36" t="str">
        <f>IF(AT1286&lt;&gt;"",AT1286&amp;". ","")</f>
        <v/>
      </c>
      <c r="BI1286" s="36" t="str">
        <f>IF(AV1286&lt;&gt;"","Land use/disturbance history: "&amp;AV1286&amp;". ","")</f>
        <v/>
      </c>
      <c r="BJ1286" s="36" t="str">
        <f>IF(AW1286&lt;&gt;"","Slope in degrees: "&amp;AW1286&amp;". ","")</f>
        <v/>
      </c>
      <c r="BK1286" s="36" t="str">
        <f>IF(AX1286&lt;&gt;"","Slope aspect: "&amp;AX1286&amp;". ","")</f>
        <v/>
      </c>
      <c r="BL1286" s="36" t="str">
        <f>IF(AY1286&lt;&gt;"","Soil description: "&amp;AY1286&amp;". ","")</f>
        <v/>
      </c>
      <c r="BM1286" s="36" t="str">
        <f>IF(BA1286&lt;&gt;"","Terrain: "&amp;BA1286&amp;". ","")</f>
        <v/>
      </c>
      <c r="BN1286" s="36" t="str">
        <f t="shared" si="220"/>
        <v/>
      </c>
      <c r="BO1286" t="str">
        <f t="shared" si="221"/>
        <v/>
      </c>
      <c r="BP1286" t="str">
        <f>IF(BD1286&lt;&gt;"","Permit: "&amp;BD1286,"")</f>
        <v/>
      </c>
      <c r="BQ1286" s="41" t="str">
        <f>IF(AA1286="Abundant","Estimated frequency within viewshed: Abundant (&gt;500).",IF(AA1286="Common","Estimated frequency within viewshed: Common (101-500).",IF(AA1286="Frequent","Estimated frequency within viewshed: Frequent (11-100).",IF(AA1286="Occasional","Estimated frequency within viewshed: Occasional (6-10).",IF(AA1286="Rare","Estimated frequency within viewshed: Rare (1-5).","")))))</f>
        <v/>
      </c>
      <c r="BR1286" s="41" t="str">
        <f>IF(B1286&lt;&gt;"",B1286&amp;". ","")</f>
        <v/>
      </c>
      <c r="BS1286" s="41" t="str">
        <f>IF(M1286="Same individual","Tissue sample collected.",IF(M1286="Same population","Tissue sample collected from another individual in the same population.",""))</f>
        <v/>
      </c>
      <c r="BT1286" s="41" t="str">
        <f>IF(R1286&lt;&gt;"","Seed sample collected from "&amp;R1286&amp;" plants within the same population.","")</f>
        <v/>
      </c>
      <c r="BU1286" s="41" t="str">
        <f>IF(AB1286&lt;&gt;"",AB1286&amp;". ","")</f>
        <v/>
      </c>
      <c r="BV1286" s="41" t="str">
        <f>IF(AE1286&lt;&gt;"","Landowner: "&amp;AE1286&amp;".","")</f>
        <v/>
      </c>
      <c r="BW1286" s="41" t="str">
        <f>IF(AF1286&lt;&gt;"","Element Occurrence ID: "&amp;AF1286&amp;".","")</f>
        <v/>
      </c>
      <c r="BX1286" s="41" t="str">
        <f t="shared" si="222"/>
        <v/>
      </c>
      <c r="BY1286" t="str">
        <f t="shared" si="223"/>
        <v/>
      </c>
      <c r="BZ1286" s="41" t="str">
        <f t="shared" si="224"/>
        <v/>
      </c>
      <c r="CA1286" t="str">
        <f t="shared" si="225"/>
        <v/>
      </c>
      <c r="CB1286" s="41" t="str">
        <f>IF(AU1286&lt;&gt;"","Area immediately surrounding specimen: "&amp;AU1286&amp;".","")</f>
        <v/>
      </c>
      <c r="CC1286" s="41" t="str">
        <f>IF(T1286&lt;&gt;"","Habit: "&amp;T1286&amp;".","")</f>
        <v/>
      </c>
      <c r="CD1286" s="41" t="str">
        <f>IF(U1286&lt;&gt;"","Life history habit: "&amp;U1286&amp;".","")</f>
        <v/>
      </c>
      <c r="CE1286" s="41" t="str">
        <f>IF(V1286&lt;&gt;"","Graminoid habit: "&amp;V1286&amp;".","")</f>
        <v/>
      </c>
      <c r="CF1286" s="41" t="str">
        <f>IF(W1286&lt;&gt;"","Flower color: "&amp;W1286&amp;".","")</f>
        <v/>
      </c>
      <c r="CG1286" s="41" t="str">
        <f>IF(X1286&lt;&gt;"","Height in centimeters: "&amp;X1286&amp;".","")</f>
        <v/>
      </c>
      <c r="CH1286" s="41" t="str">
        <f>IF(Y1286&lt;&gt;"",Y1286&amp;".","")</f>
        <v/>
      </c>
      <c r="CI1286" s="41" t="str">
        <f t="shared" si="226"/>
        <v/>
      </c>
      <c r="CJ1286" t="str">
        <f t="shared" si="227"/>
        <v/>
      </c>
      <c r="CK1286" s="41" t="str">
        <f>IF(T1286&lt;&gt;"","''habit'':"&amp;"''"&amp;T1286&amp;"'',","")</f>
        <v/>
      </c>
      <c r="CL1286" s="41" t="str">
        <f>IF(U1286&lt;&gt;"","''life cycle habit'':"&amp;"''"&amp;U1286&amp;"'',","")</f>
        <v/>
      </c>
      <c r="CM1286" s="41" t="str">
        <f>IF(V1286&lt;&gt;"","''graminoidHabit'':"&amp;"''"&amp;V1286&amp;"'',","")</f>
        <v/>
      </c>
      <c r="CN1286" s="41" t="str">
        <f>IF(W1286&lt;&gt;"","''flower color'':"&amp;"''"&amp;W1286&amp;"'',","")</f>
        <v/>
      </c>
      <c r="CO1286" s="41" t="str">
        <f>IF(X1286&lt;&gt;"","''heightInCentimeters'':"&amp;X1286&amp;",","")</f>
        <v/>
      </c>
      <c r="CP1286" s="41" t="str">
        <f>IF(Y1286&lt;&gt;"",Y1286,"")</f>
        <v/>
      </c>
      <c r="CQ1286" s="41" t="str">
        <f t="shared" si="228"/>
        <v/>
      </c>
      <c r="CR1286" s="42" t="str">
        <f t="shared" si="229"/>
        <v/>
      </c>
      <c r="CS1286" t="str">
        <f t="shared" si="230"/>
        <v/>
      </c>
      <c r="CT1286" t="str">
        <f>IF(L1286="Y","tissue","")</f>
        <v/>
      </c>
      <c r="CU1286" t="str">
        <f>IF(L1286="Y","in collection","")</f>
        <v/>
      </c>
      <c r="CV1286" t="str">
        <f>IF(L1286="Y","dessicated","")</f>
        <v/>
      </c>
    </row>
    <row r="1287" spans="1:100" ht="16.5" x14ac:dyDescent="0.3">
      <c r="A1287" s="7"/>
      <c r="B1287" s="19"/>
      <c r="C1287" s="19"/>
      <c r="D1287" s="19"/>
      <c r="E1287" s="19"/>
      <c r="F1287" s="19"/>
      <c r="G1287" s="10"/>
      <c r="H1287" s="14"/>
      <c r="I1287" s="19"/>
      <c r="J1287" s="19"/>
      <c r="K1287" s="10"/>
      <c r="L1287" s="19"/>
      <c r="M1287" s="19"/>
      <c r="N1287" s="19"/>
      <c r="O1287" s="19"/>
      <c r="P1287" s="19"/>
      <c r="Q1287" s="24"/>
      <c r="R1287" s="14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  <c r="AK1287" s="29"/>
      <c r="AL1287" s="29"/>
      <c r="AM1287" s="7"/>
      <c r="AN1287" s="7"/>
      <c r="AO1287" s="7"/>
      <c r="AP1287" s="19"/>
      <c r="AQ1287" s="19"/>
      <c r="AR1287" s="19"/>
      <c r="AS1287" s="14"/>
      <c r="AT1287" s="19"/>
      <c r="AU1287" s="19"/>
      <c r="AV1287" s="19"/>
      <c r="AW1287" s="14"/>
      <c r="AX1287" s="19"/>
      <c r="AY1287" s="19"/>
      <c r="AZ1287" s="19"/>
      <c r="BA1287" s="19"/>
      <c r="BB1287" s="19"/>
      <c r="BC1287" s="19"/>
      <c r="BD1287" s="19"/>
      <c r="BE1287" s="19"/>
      <c r="BF1287" s="14"/>
      <c r="BG1287" s="35" t="str">
        <f>IF(BB1287&lt;&gt;"","&lt;a href='https://www.inaturalist.org/observations/"&amp;BB1287&amp;" 'target='_blank' style='color: blue'&gt;iNaturalist Record: "&amp;BB1287&amp;"&lt;/a&gt; ","")</f>
        <v/>
      </c>
      <c r="BH1287" s="36" t="str">
        <f>IF(AT1287&lt;&gt;"",AT1287&amp;". ","")</f>
        <v/>
      </c>
      <c r="BI1287" s="36" t="str">
        <f>IF(AV1287&lt;&gt;"","Land use/disturbance history: "&amp;AV1287&amp;". ","")</f>
        <v/>
      </c>
      <c r="BJ1287" s="36" t="str">
        <f>IF(AW1287&lt;&gt;"","Slope in degrees: "&amp;AW1287&amp;". ","")</f>
        <v/>
      </c>
      <c r="BK1287" s="36" t="str">
        <f>IF(AX1287&lt;&gt;"","Slope aspect: "&amp;AX1287&amp;". ","")</f>
        <v/>
      </c>
      <c r="BL1287" s="36" t="str">
        <f>IF(AY1287&lt;&gt;"","Soil description: "&amp;AY1287&amp;". ","")</f>
        <v/>
      </c>
      <c r="BM1287" s="36" t="str">
        <f>IF(BA1287&lt;&gt;"","Terrain: "&amp;BA1287&amp;". ","")</f>
        <v/>
      </c>
      <c r="BN1287" s="36" t="str">
        <f t="shared" si="220"/>
        <v/>
      </c>
      <c r="BO1287" t="str">
        <f t="shared" si="221"/>
        <v/>
      </c>
      <c r="BP1287" t="str">
        <f>IF(BD1287&lt;&gt;"","Permit: "&amp;BD1287,"")</f>
        <v/>
      </c>
      <c r="BQ1287" s="41" t="str">
        <f>IF(AA1287="Abundant","Estimated frequency within viewshed: Abundant (&gt;500).",IF(AA1287="Common","Estimated frequency within viewshed: Common (101-500).",IF(AA1287="Frequent","Estimated frequency within viewshed: Frequent (11-100).",IF(AA1287="Occasional","Estimated frequency within viewshed: Occasional (6-10).",IF(AA1287="Rare","Estimated frequency within viewshed: Rare (1-5).","")))))</f>
        <v/>
      </c>
      <c r="BR1287" s="41" t="str">
        <f>IF(B1287&lt;&gt;"",B1287&amp;". ","")</f>
        <v/>
      </c>
      <c r="BS1287" s="41" t="str">
        <f>IF(M1287="Same individual","Tissue sample collected.",IF(M1287="Same population","Tissue sample collected from another individual in the same population.",""))</f>
        <v/>
      </c>
      <c r="BT1287" s="41" t="str">
        <f>IF(R1287&lt;&gt;"","Seed sample collected from "&amp;R1287&amp;" plants within the same population.","")</f>
        <v/>
      </c>
      <c r="BU1287" s="41" t="str">
        <f>IF(AB1287&lt;&gt;"",AB1287&amp;". ","")</f>
        <v/>
      </c>
      <c r="BV1287" s="41" t="str">
        <f>IF(AE1287&lt;&gt;"","Landowner: "&amp;AE1287&amp;".","")</f>
        <v/>
      </c>
      <c r="BW1287" s="41" t="str">
        <f>IF(AF1287&lt;&gt;"","Element Occurrence ID: "&amp;AF1287&amp;".","")</f>
        <v/>
      </c>
      <c r="BX1287" s="41" t="str">
        <f t="shared" si="222"/>
        <v/>
      </c>
      <c r="BY1287" t="str">
        <f t="shared" si="223"/>
        <v/>
      </c>
      <c r="BZ1287" s="41" t="str">
        <f t="shared" si="224"/>
        <v/>
      </c>
      <c r="CA1287" t="str">
        <f t="shared" si="225"/>
        <v/>
      </c>
      <c r="CB1287" s="41" t="str">
        <f>IF(AU1287&lt;&gt;"","Area immediately surrounding specimen: "&amp;AU1287&amp;".","")</f>
        <v/>
      </c>
      <c r="CC1287" s="41" t="str">
        <f>IF(T1287&lt;&gt;"","Habit: "&amp;T1287&amp;".","")</f>
        <v/>
      </c>
      <c r="CD1287" s="41" t="str">
        <f>IF(U1287&lt;&gt;"","Life history habit: "&amp;U1287&amp;".","")</f>
        <v/>
      </c>
      <c r="CE1287" s="41" t="str">
        <f>IF(V1287&lt;&gt;"","Graminoid habit: "&amp;V1287&amp;".","")</f>
        <v/>
      </c>
      <c r="CF1287" s="41" t="str">
        <f>IF(W1287&lt;&gt;"","Flower color: "&amp;W1287&amp;".","")</f>
        <v/>
      </c>
      <c r="CG1287" s="41" t="str">
        <f>IF(X1287&lt;&gt;"","Height in centimeters: "&amp;X1287&amp;".","")</f>
        <v/>
      </c>
      <c r="CH1287" s="41" t="str">
        <f>IF(Y1287&lt;&gt;"",Y1287&amp;".","")</f>
        <v/>
      </c>
      <c r="CI1287" s="41" t="str">
        <f t="shared" si="226"/>
        <v/>
      </c>
      <c r="CJ1287" t="str">
        <f t="shared" si="227"/>
        <v/>
      </c>
      <c r="CK1287" s="41" t="str">
        <f>IF(T1287&lt;&gt;"","''habit'':"&amp;"''"&amp;T1287&amp;"'',","")</f>
        <v/>
      </c>
      <c r="CL1287" s="41" t="str">
        <f>IF(U1287&lt;&gt;"","''life cycle habit'':"&amp;"''"&amp;U1287&amp;"'',","")</f>
        <v/>
      </c>
      <c r="CM1287" s="41" t="str">
        <f>IF(V1287&lt;&gt;"","''graminoidHabit'':"&amp;"''"&amp;V1287&amp;"'',","")</f>
        <v/>
      </c>
      <c r="CN1287" s="41" t="str">
        <f>IF(W1287&lt;&gt;"","''flower color'':"&amp;"''"&amp;W1287&amp;"'',","")</f>
        <v/>
      </c>
      <c r="CO1287" s="41" t="str">
        <f>IF(X1287&lt;&gt;"","''heightInCentimeters'':"&amp;X1287&amp;",","")</f>
        <v/>
      </c>
      <c r="CP1287" s="41" t="str">
        <f>IF(Y1287&lt;&gt;"",Y1287,"")</f>
        <v/>
      </c>
      <c r="CQ1287" s="41" t="str">
        <f t="shared" si="228"/>
        <v/>
      </c>
      <c r="CR1287" s="42" t="str">
        <f t="shared" si="229"/>
        <v/>
      </c>
      <c r="CS1287" t="str">
        <f t="shared" si="230"/>
        <v/>
      </c>
      <c r="CT1287" t="str">
        <f>IF(L1287="Y","tissue","")</f>
        <v/>
      </c>
      <c r="CU1287" t="str">
        <f>IF(L1287="Y","in collection","")</f>
        <v/>
      </c>
      <c r="CV1287" t="str">
        <f>IF(L1287="Y","dessicated","")</f>
        <v/>
      </c>
    </row>
    <row r="1288" spans="1:100" ht="16.5" x14ac:dyDescent="0.3">
      <c r="A1288" s="7"/>
      <c r="B1288" s="19"/>
      <c r="C1288" s="19"/>
      <c r="D1288" s="19"/>
      <c r="E1288" s="19"/>
      <c r="F1288" s="19"/>
      <c r="G1288" s="10"/>
      <c r="H1288" s="14"/>
      <c r="I1288" s="19"/>
      <c r="J1288" s="19"/>
      <c r="K1288" s="10"/>
      <c r="L1288" s="19"/>
      <c r="M1288" s="19"/>
      <c r="N1288" s="19"/>
      <c r="O1288" s="19"/>
      <c r="P1288" s="19"/>
      <c r="Q1288" s="24"/>
      <c r="R1288" s="14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  <c r="AK1288" s="29"/>
      <c r="AL1288" s="29"/>
      <c r="AM1288" s="7"/>
      <c r="AN1288" s="7"/>
      <c r="AO1288" s="7"/>
      <c r="AP1288" s="19"/>
      <c r="AQ1288" s="19"/>
      <c r="AR1288" s="19"/>
      <c r="AS1288" s="14"/>
      <c r="AT1288" s="19"/>
      <c r="AU1288" s="19"/>
      <c r="AV1288" s="19"/>
      <c r="AW1288" s="14"/>
      <c r="AX1288" s="19"/>
      <c r="AY1288" s="19"/>
      <c r="AZ1288" s="19"/>
      <c r="BA1288" s="19"/>
      <c r="BB1288" s="19"/>
      <c r="BC1288" s="19"/>
      <c r="BD1288" s="19"/>
      <c r="BE1288" s="19"/>
      <c r="BF1288" s="14"/>
      <c r="BG1288" s="35" t="str">
        <f>IF(BB1288&lt;&gt;"","&lt;a href='https://www.inaturalist.org/observations/"&amp;BB1288&amp;" 'target='_blank' style='color: blue'&gt;iNaturalist Record: "&amp;BB1288&amp;"&lt;/a&gt; ","")</f>
        <v/>
      </c>
      <c r="BH1288" s="36" t="str">
        <f>IF(AT1288&lt;&gt;"",AT1288&amp;". ","")</f>
        <v/>
      </c>
      <c r="BI1288" s="36" t="str">
        <f>IF(AV1288&lt;&gt;"","Land use/disturbance history: "&amp;AV1288&amp;". ","")</f>
        <v/>
      </c>
      <c r="BJ1288" s="36" t="str">
        <f>IF(AW1288&lt;&gt;"","Slope in degrees: "&amp;AW1288&amp;". ","")</f>
        <v/>
      </c>
      <c r="BK1288" s="36" t="str">
        <f>IF(AX1288&lt;&gt;"","Slope aspect: "&amp;AX1288&amp;". ","")</f>
        <v/>
      </c>
      <c r="BL1288" s="36" t="str">
        <f>IF(AY1288&lt;&gt;"","Soil description: "&amp;AY1288&amp;". ","")</f>
        <v/>
      </c>
      <c r="BM1288" s="36" t="str">
        <f>IF(BA1288&lt;&gt;"","Terrain: "&amp;BA1288&amp;". ","")</f>
        <v/>
      </c>
      <c r="BN1288" s="36" t="str">
        <f t="shared" si="220"/>
        <v/>
      </c>
      <c r="BO1288" t="str">
        <f t="shared" si="221"/>
        <v/>
      </c>
      <c r="BP1288" t="str">
        <f>IF(BD1288&lt;&gt;"","Permit: "&amp;BD1288,"")</f>
        <v/>
      </c>
      <c r="BQ1288" s="41" t="str">
        <f>IF(AA1288="Abundant","Estimated frequency within viewshed: Abundant (&gt;500).",IF(AA1288="Common","Estimated frequency within viewshed: Common (101-500).",IF(AA1288="Frequent","Estimated frequency within viewshed: Frequent (11-100).",IF(AA1288="Occasional","Estimated frequency within viewshed: Occasional (6-10).",IF(AA1288="Rare","Estimated frequency within viewshed: Rare (1-5).","")))))</f>
        <v/>
      </c>
      <c r="BR1288" s="41" t="str">
        <f>IF(B1288&lt;&gt;"",B1288&amp;". ","")</f>
        <v/>
      </c>
      <c r="BS1288" s="41" t="str">
        <f>IF(M1288="Same individual","Tissue sample collected.",IF(M1288="Same population","Tissue sample collected from another individual in the same population.",""))</f>
        <v/>
      </c>
      <c r="BT1288" s="41" t="str">
        <f>IF(R1288&lt;&gt;"","Seed sample collected from "&amp;R1288&amp;" plants within the same population.","")</f>
        <v/>
      </c>
      <c r="BU1288" s="41" t="str">
        <f>IF(AB1288&lt;&gt;"",AB1288&amp;". ","")</f>
        <v/>
      </c>
      <c r="BV1288" s="41" t="str">
        <f>IF(AE1288&lt;&gt;"","Landowner: "&amp;AE1288&amp;".","")</f>
        <v/>
      </c>
      <c r="BW1288" s="41" t="str">
        <f>IF(AF1288&lt;&gt;"","Element Occurrence ID: "&amp;AF1288&amp;".","")</f>
        <v/>
      </c>
      <c r="BX1288" s="41" t="str">
        <f t="shared" si="222"/>
        <v/>
      </c>
      <c r="BY1288" t="str">
        <f t="shared" si="223"/>
        <v/>
      </c>
      <c r="BZ1288" s="41" t="str">
        <f t="shared" si="224"/>
        <v/>
      </c>
      <c r="CA1288" t="str">
        <f t="shared" si="225"/>
        <v/>
      </c>
      <c r="CB1288" s="41" t="str">
        <f>IF(AU1288&lt;&gt;"","Area immediately surrounding specimen: "&amp;AU1288&amp;".","")</f>
        <v/>
      </c>
      <c r="CC1288" s="41" t="str">
        <f>IF(T1288&lt;&gt;"","Habit: "&amp;T1288&amp;".","")</f>
        <v/>
      </c>
      <c r="CD1288" s="41" t="str">
        <f>IF(U1288&lt;&gt;"","Life history habit: "&amp;U1288&amp;".","")</f>
        <v/>
      </c>
      <c r="CE1288" s="41" t="str">
        <f>IF(V1288&lt;&gt;"","Graminoid habit: "&amp;V1288&amp;".","")</f>
        <v/>
      </c>
      <c r="CF1288" s="41" t="str">
        <f>IF(W1288&lt;&gt;"","Flower color: "&amp;W1288&amp;".","")</f>
        <v/>
      </c>
      <c r="CG1288" s="41" t="str">
        <f>IF(X1288&lt;&gt;"","Height in centimeters: "&amp;X1288&amp;".","")</f>
        <v/>
      </c>
      <c r="CH1288" s="41" t="str">
        <f>IF(Y1288&lt;&gt;"",Y1288&amp;".","")</f>
        <v/>
      </c>
      <c r="CI1288" s="41" t="str">
        <f t="shared" si="226"/>
        <v/>
      </c>
      <c r="CJ1288" t="str">
        <f t="shared" si="227"/>
        <v/>
      </c>
      <c r="CK1288" s="41" t="str">
        <f>IF(T1288&lt;&gt;"","''habit'':"&amp;"''"&amp;T1288&amp;"'',","")</f>
        <v/>
      </c>
      <c r="CL1288" s="41" t="str">
        <f>IF(U1288&lt;&gt;"","''life cycle habit'':"&amp;"''"&amp;U1288&amp;"'',","")</f>
        <v/>
      </c>
      <c r="CM1288" s="41" t="str">
        <f>IF(V1288&lt;&gt;"","''graminoidHabit'':"&amp;"''"&amp;V1288&amp;"'',","")</f>
        <v/>
      </c>
      <c r="CN1288" s="41" t="str">
        <f>IF(W1288&lt;&gt;"","''flower color'':"&amp;"''"&amp;W1288&amp;"'',","")</f>
        <v/>
      </c>
      <c r="CO1288" s="41" t="str">
        <f>IF(X1288&lt;&gt;"","''heightInCentimeters'':"&amp;X1288&amp;",","")</f>
        <v/>
      </c>
      <c r="CP1288" s="41" t="str">
        <f>IF(Y1288&lt;&gt;"",Y1288,"")</f>
        <v/>
      </c>
      <c r="CQ1288" s="41" t="str">
        <f t="shared" si="228"/>
        <v/>
      </c>
      <c r="CR1288" s="42" t="str">
        <f t="shared" si="229"/>
        <v/>
      </c>
      <c r="CS1288" t="str">
        <f t="shared" si="230"/>
        <v/>
      </c>
      <c r="CT1288" t="str">
        <f>IF(L1288="Y","tissue","")</f>
        <v/>
      </c>
      <c r="CU1288" t="str">
        <f>IF(L1288="Y","in collection","")</f>
        <v/>
      </c>
      <c r="CV1288" t="str">
        <f>IF(L1288="Y","dessicated","")</f>
        <v/>
      </c>
    </row>
    <row r="1289" spans="1:100" ht="16.5" x14ac:dyDescent="0.3">
      <c r="A1289" s="7"/>
      <c r="B1289" s="19"/>
      <c r="C1289" s="19"/>
      <c r="D1289" s="19"/>
      <c r="E1289" s="19"/>
      <c r="F1289" s="19"/>
      <c r="G1289" s="10"/>
      <c r="H1289" s="14"/>
      <c r="I1289" s="19"/>
      <c r="J1289" s="19"/>
      <c r="K1289" s="10"/>
      <c r="L1289" s="19"/>
      <c r="M1289" s="19"/>
      <c r="N1289" s="19"/>
      <c r="O1289" s="19"/>
      <c r="P1289" s="19"/>
      <c r="Q1289" s="24"/>
      <c r="R1289" s="14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  <c r="AK1289" s="29"/>
      <c r="AL1289" s="29"/>
      <c r="AM1289" s="7"/>
      <c r="AN1289" s="7"/>
      <c r="AO1289" s="7"/>
      <c r="AP1289" s="19"/>
      <c r="AQ1289" s="19"/>
      <c r="AR1289" s="19"/>
      <c r="AS1289" s="14"/>
      <c r="AT1289" s="19"/>
      <c r="AU1289" s="19"/>
      <c r="AV1289" s="19"/>
      <c r="AW1289" s="14"/>
      <c r="AX1289" s="19"/>
      <c r="AY1289" s="19"/>
      <c r="AZ1289" s="19"/>
      <c r="BA1289" s="19"/>
      <c r="BB1289" s="19"/>
      <c r="BC1289" s="19"/>
      <c r="BD1289" s="19"/>
      <c r="BE1289" s="19"/>
      <c r="BF1289" s="14"/>
      <c r="BG1289" s="35" t="str">
        <f>IF(BB1289&lt;&gt;"","&lt;a href='https://www.inaturalist.org/observations/"&amp;BB1289&amp;" 'target='_blank' style='color: blue'&gt;iNaturalist Record: "&amp;BB1289&amp;"&lt;/a&gt; ","")</f>
        <v/>
      </c>
      <c r="BH1289" s="36" t="str">
        <f>IF(AT1289&lt;&gt;"",AT1289&amp;". ","")</f>
        <v/>
      </c>
      <c r="BI1289" s="36" t="str">
        <f>IF(AV1289&lt;&gt;"","Land use/disturbance history: "&amp;AV1289&amp;". ","")</f>
        <v/>
      </c>
      <c r="BJ1289" s="36" t="str">
        <f>IF(AW1289&lt;&gt;"","Slope in degrees: "&amp;AW1289&amp;". ","")</f>
        <v/>
      </c>
      <c r="BK1289" s="36" t="str">
        <f>IF(AX1289&lt;&gt;"","Slope aspect: "&amp;AX1289&amp;". ","")</f>
        <v/>
      </c>
      <c r="BL1289" s="36" t="str">
        <f>IF(AY1289&lt;&gt;"","Soil description: "&amp;AY1289&amp;". ","")</f>
        <v/>
      </c>
      <c r="BM1289" s="36" t="str">
        <f>IF(BA1289&lt;&gt;"","Terrain: "&amp;BA1289&amp;". ","")</f>
        <v/>
      </c>
      <c r="BN1289" s="36" t="str">
        <f t="shared" si="220"/>
        <v/>
      </c>
      <c r="BO1289" t="str">
        <f t="shared" si="221"/>
        <v/>
      </c>
      <c r="BP1289" t="str">
        <f>IF(BD1289&lt;&gt;"","Permit: "&amp;BD1289,"")</f>
        <v/>
      </c>
      <c r="BQ1289" s="41" t="str">
        <f>IF(AA1289="Abundant","Estimated frequency within viewshed: Abundant (&gt;500).",IF(AA1289="Common","Estimated frequency within viewshed: Common (101-500).",IF(AA1289="Frequent","Estimated frequency within viewshed: Frequent (11-100).",IF(AA1289="Occasional","Estimated frequency within viewshed: Occasional (6-10).",IF(AA1289="Rare","Estimated frequency within viewshed: Rare (1-5).","")))))</f>
        <v/>
      </c>
      <c r="BR1289" s="41" t="str">
        <f>IF(B1289&lt;&gt;"",B1289&amp;". ","")</f>
        <v/>
      </c>
      <c r="BS1289" s="41" t="str">
        <f>IF(M1289="Same individual","Tissue sample collected.",IF(M1289="Same population","Tissue sample collected from another individual in the same population.",""))</f>
        <v/>
      </c>
      <c r="BT1289" s="41" t="str">
        <f>IF(R1289&lt;&gt;"","Seed sample collected from "&amp;R1289&amp;" plants within the same population.","")</f>
        <v/>
      </c>
      <c r="BU1289" s="41" t="str">
        <f>IF(AB1289&lt;&gt;"",AB1289&amp;". ","")</f>
        <v/>
      </c>
      <c r="BV1289" s="41" t="str">
        <f>IF(AE1289&lt;&gt;"","Landowner: "&amp;AE1289&amp;".","")</f>
        <v/>
      </c>
      <c r="BW1289" s="41" t="str">
        <f>IF(AF1289&lt;&gt;"","Element Occurrence ID: "&amp;AF1289&amp;".","")</f>
        <v/>
      </c>
      <c r="BX1289" s="41" t="str">
        <f t="shared" si="222"/>
        <v/>
      </c>
      <c r="BY1289" t="str">
        <f t="shared" si="223"/>
        <v/>
      </c>
      <c r="BZ1289" s="41" t="str">
        <f t="shared" si="224"/>
        <v/>
      </c>
      <c r="CA1289" t="str">
        <f t="shared" si="225"/>
        <v/>
      </c>
      <c r="CB1289" s="41" t="str">
        <f>IF(AU1289&lt;&gt;"","Area immediately surrounding specimen: "&amp;AU1289&amp;".","")</f>
        <v/>
      </c>
      <c r="CC1289" s="41" t="str">
        <f>IF(T1289&lt;&gt;"","Habit: "&amp;T1289&amp;".","")</f>
        <v/>
      </c>
      <c r="CD1289" s="41" t="str">
        <f>IF(U1289&lt;&gt;"","Life history habit: "&amp;U1289&amp;".","")</f>
        <v/>
      </c>
      <c r="CE1289" s="41" t="str">
        <f>IF(V1289&lt;&gt;"","Graminoid habit: "&amp;V1289&amp;".","")</f>
        <v/>
      </c>
      <c r="CF1289" s="41" t="str">
        <f>IF(W1289&lt;&gt;"","Flower color: "&amp;W1289&amp;".","")</f>
        <v/>
      </c>
      <c r="CG1289" s="41" t="str">
        <f>IF(X1289&lt;&gt;"","Height in centimeters: "&amp;X1289&amp;".","")</f>
        <v/>
      </c>
      <c r="CH1289" s="41" t="str">
        <f>IF(Y1289&lt;&gt;"",Y1289&amp;".","")</f>
        <v/>
      </c>
      <c r="CI1289" s="41" t="str">
        <f t="shared" si="226"/>
        <v/>
      </c>
      <c r="CJ1289" t="str">
        <f t="shared" si="227"/>
        <v/>
      </c>
      <c r="CK1289" s="41" t="str">
        <f>IF(T1289&lt;&gt;"","''habit'':"&amp;"''"&amp;T1289&amp;"'',","")</f>
        <v/>
      </c>
      <c r="CL1289" s="41" t="str">
        <f>IF(U1289&lt;&gt;"","''life cycle habit'':"&amp;"''"&amp;U1289&amp;"'',","")</f>
        <v/>
      </c>
      <c r="CM1289" s="41" t="str">
        <f>IF(V1289&lt;&gt;"","''graminoidHabit'':"&amp;"''"&amp;V1289&amp;"'',","")</f>
        <v/>
      </c>
      <c r="CN1289" s="41" t="str">
        <f>IF(W1289&lt;&gt;"","''flower color'':"&amp;"''"&amp;W1289&amp;"'',","")</f>
        <v/>
      </c>
      <c r="CO1289" s="41" t="str">
        <f>IF(X1289&lt;&gt;"","''heightInCentimeters'':"&amp;X1289&amp;",","")</f>
        <v/>
      </c>
      <c r="CP1289" s="41" t="str">
        <f>IF(Y1289&lt;&gt;"",Y1289,"")</f>
        <v/>
      </c>
      <c r="CQ1289" s="41" t="str">
        <f t="shared" si="228"/>
        <v/>
      </c>
      <c r="CR1289" s="42" t="str">
        <f t="shared" si="229"/>
        <v/>
      </c>
      <c r="CS1289" t="str">
        <f t="shared" si="230"/>
        <v/>
      </c>
      <c r="CT1289" t="str">
        <f>IF(L1289="Y","tissue","")</f>
        <v/>
      </c>
      <c r="CU1289" t="str">
        <f>IF(L1289="Y","in collection","")</f>
        <v/>
      </c>
      <c r="CV1289" t="str">
        <f>IF(L1289="Y","dessicated","")</f>
        <v/>
      </c>
    </row>
    <row r="1290" spans="1:100" ht="16.5" x14ac:dyDescent="0.3">
      <c r="A1290" s="7"/>
      <c r="B1290" s="19"/>
      <c r="C1290" s="19"/>
      <c r="D1290" s="19"/>
      <c r="E1290" s="19"/>
      <c r="F1290" s="19"/>
      <c r="G1290" s="10"/>
      <c r="H1290" s="14"/>
      <c r="I1290" s="19"/>
      <c r="J1290" s="19"/>
      <c r="K1290" s="10"/>
      <c r="L1290" s="19"/>
      <c r="M1290" s="19"/>
      <c r="N1290" s="19"/>
      <c r="O1290" s="19"/>
      <c r="P1290" s="19"/>
      <c r="Q1290" s="24"/>
      <c r="R1290" s="14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  <c r="AK1290" s="29"/>
      <c r="AL1290" s="29"/>
      <c r="AM1290" s="7"/>
      <c r="AN1290" s="7"/>
      <c r="AO1290" s="7"/>
      <c r="AP1290" s="19"/>
      <c r="AQ1290" s="19"/>
      <c r="AR1290" s="19"/>
      <c r="AS1290" s="14"/>
      <c r="AT1290" s="19"/>
      <c r="AU1290" s="19"/>
      <c r="AV1290" s="19"/>
      <c r="AW1290" s="14"/>
      <c r="AX1290" s="19"/>
      <c r="AY1290" s="19"/>
      <c r="AZ1290" s="19"/>
      <c r="BA1290" s="19"/>
      <c r="BB1290" s="19"/>
      <c r="BC1290" s="19"/>
      <c r="BD1290" s="19"/>
      <c r="BE1290" s="19"/>
      <c r="BF1290" s="14"/>
      <c r="BG1290" s="35" t="str">
        <f>IF(BB1290&lt;&gt;"","&lt;a href='https://www.inaturalist.org/observations/"&amp;BB1290&amp;" 'target='_blank' style='color: blue'&gt;iNaturalist Record: "&amp;BB1290&amp;"&lt;/a&gt; ","")</f>
        <v/>
      </c>
      <c r="BH1290" s="36" t="str">
        <f>IF(AT1290&lt;&gt;"",AT1290&amp;". ","")</f>
        <v/>
      </c>
      <c r="BI1290" s="36" t="str">
        <f>IF(AV1290&lt;&gt;"","Land use/disturbance history: "&amp;AV1290&amp;". ","")</f>
        <v/>
      </c>
      <c r="BJ1290" s="36" t="str">
        <f>IF(AW1290&lt;&gt;"","Slope in degrees: "&amp;AW1290&amp;". ","")</f>
        <v/>
      </c>
      <c r="BK1290" s="36" t="str">
        <f>IF(AX1290&lt;&gt;"","Slope aspect: "&amp;AX1290&amp;". ","")</f>
        <v/>
      </c>
      <c r="BL1290" s="36" t="str">
        <f>IF(AY1290&lt;&gt;"","Soil description: "&amp;AY1290&amp;". ","")</f>
        <v/>
      </c>
      <c r="BM1290" s="36" t="str">
        <f>IF(BA1290&lt;&gt;"","Terrain: "&amp;BA1290&amp;". ","")</f>
        <v/>
      </c>
      <c r="BN1290" s="36" t="str">
        <f t="shared" si="220"/>
        <v/>
      </c>
      <c r="BO1290" t="str">
        <f t="shared" si="221"/>
        <v/>
      </c>
      <c r="BP1290" t="str">
        <f>IF(BD1290&lt;&gt;"","Permit: "&amp;BD1290,"")</f>
        <v/>
      </c>
      <c r="BQ1290" s="41" t="str">
        <f>IF(AA1290="Abundant","Estimated frequency within viewshed: Abundant (&gt;500).",IF(AA1290="Common","Estimated frequency within viewshed: Common (101-500).",IF(AA1290="Frequent","Estimated frequency within viewshed: Frequent (11-100).",IF(AA1290="Occasional","Estimated frequency within viewshed: Occasional (6-10).",IF(AA1290="Rare","Estimated frequency within viewshed: Rare (1-5).","")))))</f>
        <v/>
      </c>
      <c r="BR1290" s="41" t="str">
        <f>IF(B1290&lt;&gt;"",B1290&amp;". ","")</f>
        <v/>
      </c>
      <c r="BS1290" s="41" t="str">
        <f>IF(M1290="Same individual","Tissue sample collected.",IF(M1290="Same population","Tissue sample collected from another individual in the same population.",""))</f>
        <v/>
      </c>
      <c r="BT1290" s="41" t="str">
        <f>IF(R1290&lt;&gt;"","Seed sample collected from "&amp;R1290&amp;" plants within the same population.","")</f>
        <v/>
      </c>
      <c r="BU1290" s="41" t="str">
        <f>IF(AB1290&lt;&gt;"",AB1290&amp;". ","")</f>
        <v/>
      </c>
      <c r="BV1290" s="41" t="str">
        <f>IF(AE1290&lt;&gt;"","Landowner: "&amp;AE1290&amp;".","")</f>
        <v/>
      </c>
      <c r="BW1290" s="41" t="str">
        <f>IF(AF1290&lt;&gt;"","Element Occurrence ID: "&amp;AF1290&amp;".","")</f>
        <v/>
      </c>
      <c r="BX1290" s="41" t="str">
        <f t="shared" si="222"/>
        <v/>
      </c>
      <c r="BY1290" t="str">
        <f t="shared" si="223"/>
        <v/>
      </c>
      <c r="BZ1290" s="41" t="str">
        <f t="shared" si="224"/>
        <v/>
      </c>
      <c r="CA1290" t="str">
        <f t="shared" si="225"/>
        <v/>
      </c>
      <c r="CB1290" s="41" t="str">
        <f>IF(AU1290&lt;&gt;"","Area immediately surrounding specimen: "&amp;AU1290&amp;".","")</f>
        <v/>
      </c>
      <c r="CC1290" s="41" t="str">
        <f>IF(T1290&lt;&gt;"","Habit: "&amp;T1290&amp;".","")</f>
        <v/>
      </c>
      <c r="CD1290" s="41" t="str">
        <f>IF(U1290&lt;&gt;"","Life history habit: "&amp;U1290&amp;".","")</f>
        <v/>
      </c>
      <c r="CE1290" s="41" t="str">
        <f>IF(V1290&lt;&gt;"","Graminoid habit: "&amp;V1290&amp;".","")</f>
        <v/>
      </c>
      <c r="CF1290" s="41" t="str">
        <f>IF(W1290&lt;&gt;"","Flower color: "&amp;W1290&amp;".","")</f>
        <v/>
      </c>
      <c r="CG1290" s="41" t="str">
        <f>IF(X1290&lt;&gt;"","Height in centimeters: "&amp;X1290&amp;".","")</f>
        <v/>
      </c>
      <c r="CH1290" s="41" t="str">
        <f>IF(Y1290&lt;&gt;"",Y1290&amp;".","")</f>
        <v/>
      </c>
      <c r="CI1290" s="41" t="str">
        <f t="shared" si="226"/>
        <v/>
      </c>
      <c r="CJ1290" t="str">
        <f t="shared" si="227"/>
        <v/>
      </c>
      <c r="CK1290" s="41" t="str">
        <f>IF(T1290&lt;&gt;"","''habit'':"&amp;"''"&amp;T1290&amp;"'',","")</f>
        <v/>
      </c>
      <c r="CL1290" s="41" t="str">
        <f>IF(U1290&lt;&gt;"","''life cycle habit'':"&amp;"''"&amp;U1290&amp;"'',","")</f>
        <v/>
      </c>
      <c r="CM1290" s="41" t="str">
        <f>IF(V1290&lt;&gt;"","''graminoidHabit'':"&amp;"''"&amp;V1290&amp;"'',","")</f>
        <v/>
      </c>
      <c r="CN1290" s="41" t="str">
        <f>IF(W1290&lt;&gt;"","''flower color'':"&amp;"''"&amp;W1290&amp;"'',","")</f>
        <v/>
      </c>
      <c r="CO1290" s="41" t="str">
        <f>IF(X1290&lt;&gt;"","''heightInCentimeters'':"&amp;X1290&amp;",","")</f>
        <v/>
      </c>
      <c r="CP1290" s="41" t="str">
        <f>IF(Y1290&lt;&gt;"",Y1290,"")</f>
        <v/>
      </c>
      <c r="CQ1290" s="41" t="str">
        <f t="shared" si="228"/>
        <v/>
      </c>
      <c r="CR1290" s="42" t="str">
        <f t="shared" si="229"/>
        <v/>
      </c>
      <c r="CS1290" t="str">
        <f t="shared" si="230"/>
        <v/>
      </c>
      <c r="CT1290" t="str">
        <f>IF(L1290="Y","tissue","")</f>
        <v/>
      </c>
      <c r="CU1290" t="str">
        <f>IF(L1290="Y","in collection","")</f>
        <v/>
      </c>
      <c r="CV1290" t="str">
        <f>IF(L1290="Y","dessicated","")</f>
        <v/>
      </c>
    </row>
    <row r="1291" spans="1:100" ht="16.5" x14ac:dyDescent="0.3">
      <c r="A1291" s="7"/>
      <c r="B1291" s="19"/>
      <c r="C1291" s="19"/>
      <c r="D1291" s="19"/>
      <c r="E1291" s="19"/>
      <c r="F1291" s="19"/>
      <c r="G1291" s="10"/>
      <c r="H1291" s="14"/>
      <c r="I1291" s="19"/>
      <c r="J1291" s="19"/>
      <c r="K1291" s="10"/>
      <c r="L1291" s="19"/>
      <c r="M1291" s="19"/>
      <c r="N1291" s="19"/>
      <c r="O1291" s="19"/>
      <c r="P1291" s="19"/>
      <c r="Q1291" s="24"/>
      <c r="R1291" s="14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  <c r="AK1291" s="29"/>
      <c r="AL1291" s="29"/>
      <c r="AM1291" s="7"/>
      <c r="AN1291" s="7"/>
      <c r="AO1291" s="7"/>
      <c r="AP1291" s="19"/>
      <c r="AQ1291" s="19"/>
      <c r="AR1291" s="19"/>
      <c r="AS1291" s="14"/>
      <c r="AT1291" s="19"/>
      <c r="AU1291" s="19"/>
      <c r="AV1291" s="19"/>
      <c r="AW1291" s="14"/>
      <c r="AX1291" s="19"/>
      <c r="AY1291" s="19"/>
      <c r="AZ1291" s="19"/>
      <c r="BA1291" s="19"/>
      <c r="BB1291" s="19"/>
      <c r="BC1291" s="19"/>
      <c r="BD1291" s="19"/>
      <c r="BE1291" s="19"/>
      <c r="BF1291" s="14"/>
      <c r="BG1291" s="35" t="str">
        <f>IF(BB1291&lt;&gt;"","&lt;a href='https://www.inaturalist.org/observations/"&amp;BB1291&amp;" 'target='_blank' style='color: blue'&gt;iNaturalist Record: "&amp;BB1291&amp;"&lt;/a&gt; ","")</f>
        <v/>
      </c>
      <c r="BH1291" s="36" t="str">
        <f>IF(AT1291&lt;&gt;"",AT1291&amp;". ","")</f>
        <v/>
      </c>
      <c r="BI1291" s="36" t="str">
        <f>IF(AV1291&lt;&gt;"","Land use/disturbance history: "&amp;AV1291&amp;". ","")</f>
        <v/>
      </c>
      <c r="BJ1291" s="36" t="str">
        <f>IF(AW1291&lt;&gt;"","Slope in degrees: "&amp;AW1291&amp;". ","")</f>
        <v/>
      </c>
      <c r="BK1291" s="36" t="str">
        <f>IF(AX1291&lt;&gt;"","Slope aspect: "&amp;AX1291&amp;". ","")</f>
        <v/>
      </c>
      <c r="BL1291" s="36" t="str">
        <f>IF(AY1291&lt;&gt;"","Soil description: "&amp;AY1291&amp;". ","")</f>
        <v/>
      </c>
      <c r="BM1291" s="36" t="str">
        <f>IF(BA1291&lt;&gt;"","Terrain: "&amp;BA1291&amp;". ","")</f>
        <v/>
      </c>
      <c r="BN1291" s="36" t="str">
        <f t="shared" si="220"/>
        <v/>
      </c>
      <c r="BO1291" t="str">
        <f t="shared" si="221"/>
        <v/>
      </c>
      <c r="BP1291" t="str">
        <f>IF(BD1291&lt;&gt;"","Permit: "&amp;BD1291,"")</f>
        <v/>
      </c>
      <c r="BQ1291" s="41" t="str">
        <f>IF(AA1291="Abundant","Estimated frequency within viewshed: Abundant (&gt;500).",IF(AA1291="Common","Estimated frequency within viewshed: Common (101-500).",IF(AA1291="Frequent","Estimated frequency within viewshed: Frequent (11-100).",IF(AA1291="Occasional","Estimated frequency within viewshed: Occasional (6-10).",IF(AA1291="Rare","Estimated frequency within viewshed: Rare (1-5).","")))))</f>
        <v/>
      </c>
      <c r="BR1291" s="41" t="str">
        <f>IF(B1291&lt;&gt;"",B1291&amp;". ","")</f>
        <v/>
      </c>
      <c r="BS1291" s="41" t="str">
        <f>IF(M1291="Same individual","Tissue sample collected.",IF(M1291="Same population","Tissue sample collected from another individual in the same population.",""))</f>
        <v/>
      </c>
      <c r="BT1291" s="41" t="str">
        <f>IF(R1291&lt;&gt;"","Seed sample collected from "&amp;R1291&amp;" plants within the same population.","")</f>
        <v/>
      </c>
      <c r="BU1291" s="41" t="str">
        <f>IF(AB1291&lt;&gt;"",AB1291&amp;". ","")</f>
        <v/>
      </c>
      <c r="BV1291" s="41" t="str">
        <f>IF(AE1291&lt;&gt;"","Landowner: "&amp;AE1291&amp;".","")</f>
        <v/>
      </c>
      <c r="BW1291" s="41" t="str">
        <f>IF(AF1291&lt;&gt;"","Element Occurrence ID: "&amp;AF1291&amp;".","")</f>
        <v/>
      </c>
      <c r="BX1291" s="41" t="str">
        <f t="shared" si="222"/>
        <v/>
      </c>
      <c r="BY1291" t="str">
        <f t="shared" si="223"/>
        <v/>
      </c>
      <c r="BZ1291" s="41" t="str">
        <f t="shared" si="224"/>
        <v/>
      </c>
      <c r="CA1291" t="str">
        <f t="shared" si="225"/>
        <v/>
      </c>
      <c r="CB1291" s="41" t="str">
        <f>IF(AU1291&lt;&gt;"","Area immediately surrounding specimen: "&amp;AU1291&amp;".","")</f>
        <v/>
      </c>
      <c r="CC1291" s="41" t="str">
        <f>IF(T1291&lt;&gt;"","Habit: "&amp;T1291&amp;".","")</f>
        <v/>
      </c>
      <c r="CD1291" s="41" t="str">
        <f>IF(U1291&lt;&gt;"","Life history habit: "&amp;U1291&amp;".","")</f>
        <v/>
      </c>
      <c r="CE1291" s="41" t="str">
        <f>IF(V1291&lt;&gt;"","Graminoid habit: "&amp;V1291&amp;".","")</f>
        <v/>
      </c>
      <c r="CF1291" s="41" t="str">
        <f>IF(W1291&lt;&gt;"","Flower color: "&amp;W1291&amp;".","")</f>
        <v/>
      </c>
      <c r="CG1291" s="41" t="str">
        <f>IF(X1291&lt;&gt;"","Height in centimeters: "&amp;X1291&amp;".","")</f>
        <v/>
      </c>
      <c r="CH1291" s="41" t="str">
        <f>IF(Y1291&lt;&gt;"",Y1291&amp;".","")</f>
        <v/>
      </c>
      <c r="CI1291" s="41" t="str">
        <f t="shared" si="226"/>
        <v/>
      </c>
      <c r="CJ1291" t="str">
        <f t="shared" si="227"/>
        <v/>
      </c>
      <c r="CK1291" s="41" t="str">
        <f>IF(T1291&lt;&gt;"","''habit'':"&amp;"''"&amp;T1291&amp;"'',","")</f>
        <v/>
      </c>
      <c r="CL1291" s="41" t="str">
        <f>IF(U1291&lt;&gt;"","''life cycle habit'':"&amp;"''"&amp;U1291&amp;"'',","")</f>
        <v/>
      </c>
      <c r="CM1291" s="41" t="str">
        <f>IF(V1291&lt;&gt;"","''graminoidHabit'':"&amp;"''"&amp;V1291&amp;"'',","")</f>
        <v/>
      </c>
      <c r="CN1291" s="41" t="str">
        <f>IF(W1291&lt;&gt;"","''flower color'':"&amp;"''"&amp;W1291&amp;"'',","")</f>
        <v/>
      </c>
      <c r="CO1291" s="41" t="str">
        <f>IF(X1291&lt;&gt;"","''heightInCentimeters'':"&amp;X1291&amp;",","")</f>
        <v/>
      </c>
      <c r="CP1291" s="41" t="str">
        <f>IF(Y1291&lt;&gt;"",Y1291,"")</f>
        <v/>
      </c>
      <c r="CQ1291" s="41" t="str">
        <f t="shared" si="228"/>
        <v/>
      </c>
      <c r="CR1291" s="42" t="str">
        <f t="shared" si="229"/>
        <v/>
      </c>
      <c r="CS1291" t="str">
        <f t="shared" si="230"/>
        <v/>
      </c>
      <c r="CT1291" t="str">
        <f>IF(L1291="Y","tissue","")</f>
        <v/>
      </c>
      <c r="CU1291" t="str">
        <f>IF(L1291="Y","in collection","")</f>
        <v/>
      </c>
      <c r="CV1291" t="str">
        <f>IF(L1291="Y","dessicated","")</f>
        <v/>
      </c>
    </row>
    <row r="1292" spans="1:100" ht="16.5" x14ac:dyDescent="0.3">
      <c r="A1292" s="7"/>
      <c r="B1292" s="19"/>
      <c r="C1292" s="19"/>
      <c r="D1292" s="19"/>
      <c r="E1292" s="19"/>
      <c r="F1292" s="19"/>
      <c r="G1292" s="10"/>
      <c r="H1292" s="14"/>
      <c r="I1292" s="19"/>
      <c r="J1292" s="19"/>
      <c r="K1292" s="10"/>
      <c r="L1292" s="19"/>
      <c r="M1292" s="19"/>
      <c r="N1292" s="19"/>
      <c r="O1292" s="19"/>
      <c r="P1292" s="19"/>
      <c r="Q1292" s="24"/>
      <c r="R1292" s="14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  <c r="AK1292" s="29"/>
      <c r="AL1292" s="29"/>
      <c r="AM1292" s="7"/>
      <c r="AN1292" s="7"/>
      <c r="AO1292" s="7"/>
      <c r="AP1292" s="19"/>
      <c r="AQ1292" s="19"/>
      <c r="AR1292" s="19"/>
      <c r="AS1292" s="14"/>
      <c r="AT1292" s="19"/>
      <c r="AU1292" s="19"/>
      <c r="AV1292" s="19"/>
      <c r="AW1292" s="14"/>
      <c r="AX1292" s="19"/>
      <c r="AY1292" s="19"/>
      <c r="AZ1292" s="19"/>
      <c r="BA1292" s="19"/>
      <c r="BB1292" s="19"/>
      <c r="BC1292" s="19"/>
      <c r="BD1292" s="19"/>
      <c r="BE1292" s="19"/>
      <c r="BF1292" s="14"/>
      <c r="BG1292" s="35" t="str">
        <f>IF(BB1292&lt;&gt;"","&lt;a href='https://www.inaturalist.org/observations/"&amp;BB1292&amp;" 'target='_blank' style='color: blue'&gt;iNaturalist Record: "&amp;BB1292&amp;"&lt;/a&gt; ","")</f>
        <v/>
      </c>
      <c r="BH1292" s="36" t="str">
        <f>IF(AT1292&lt;&gt;"",AT1292&amp;". ","")</f>
        <v/>
      </c>
      <c r="BI1292" s="36" t="str">
        <f>IF(AV1292&lt;&gt;"","Land use/disturbance history: "&amp;AV1292&amp;". ","")</f>
        <v/>
      </c>
      <c r="BJ1292" s="36" t="str">
        <f>IF(AW1292&lt;&gt;"","Slope in degrees: "&amp;AW1292&amp;". ","")</f>
        <v/>
      </c>
      <c r="BK1292" s="36" t="str">
        <f>IF(AX1292&lt;&gt;"","Slope aspect: "&amp;AX1292&amp;". ","")</f>
        <v/>
      </c>
      <c r="BL1292" s="36" t="str">
        <f>IF(AY1292&lt;&gt;"","Soil description: "&amp;AY1292&amp;". ","")</f>
        <v/>
      </c>
      <c r="BM1292" s="36" t="str">
        <f>IF(BA1292&lt;&gt;"","Terrain: "&amp;BA1292&amp;". ","")</f>
        <v/>
      </c>
      <c r="BN1292" s="36" t="str">
        <f t="shared" si="220"/>
        <v/>
      </c>
      <c r="BO1292" t="str">
        <f t="shared" si="221"/>
        <v/>
      </c>
      <c r="BP1292" t="str">
        <f>IF(BD1292&lt;&gt;"","Permit: "&amp;BD1292,"")</f>
        <v/>
      </c>
      <c r="BQ1292" s="41" t="str">
        <f>IF(AA1292="Abundant","Estimated frequency within viewshed: Abundant (&gt;500).",IF(AA1292="Common","Estimated frequency within viewshed: Common (101-500).",IF(AA1292="Frequent","Estimated frequency within viewshed: Frequent (11-100).",IF(AA1292="Occasional","Estimated frequency within viewshed: Occasional (6-10).",IF(AA1292="Rare","Estimated frequency within viewshed: Rare (1-5).","")))))</f>
        <v/>
      </c>
      <c r="BR1292" s="41" t="str">
        <f>IF(B1292&lt;&gt;"",B1292&amp;". ","")</f>
        <v/>
      </c>
      <c r="BS1292" s="41" t="str">
        <f>IF(M1292="Same individual","Tissue sample collected.",IF(M1292="Same population","Tissue sample collected from another individual in the same population.",""))</f>
        <v/>
      </c>
      <c r="BT1292" s="41" t="str">
        <f>IF(R1292&lt;&gt;"","Seed sample collected from "&amp;R1292&amp;" plants within the same population.","")</f>
        <v/>
      </c>
      <c r="BU1292" s="41" t="str">
        <f>IF(AB1292&lt;&gt;"",AB1292&amp;". ","")</f>
        <v/>
      </c>
      <c r="BV1292" s="41" t="str">
        <f>IF(AE1292&lt;&gt;"","Landowner: "&amp;AE1292&amp;".","")</f>
        <v/>
      </c>
      <c r="BW1292" s="41" t="str">
        <f>IF(AF1292&lt;&gt;"","Element Occurrence ID: "&amp;AF1292&amp;".","")</f>
        <v/>
      </c>
      <c r="BX1292" s="41" t="str">
        <f t="shared" si="222"/>
        <v/>
      </c>
      <c r="BY1292" t="str">
        <f t="shared" si="223"/>
        <v/>
      </c>
      <c r="BZ1292" s="41" t="str">
        <f t="shared" si="224"/>
        <v/>
      </c>
      <c r="CA1292" t="str">
        <f t="shared" si="225"/>
        <v/>
      </c>
      <c r="CB1292" s="41" t="str">
        <f>IF(AU1292&lt;&gt;"","Area immediately surrounding specimen: "&amp;AU1292&amp;".","")</f>
        <v/>
      </c>
      <c r="CC1292" s="41" t="str">
        <f>IF(T1292&lt;&gt;"","Habit: "&amp;T1292&amp;".","")</f>
        <v/>
      </c>
      <c r="CD1292" s="41" t="str">
        <f>IF(U1292&lt;&gt;"","Life history habit: "&amp;U1292&amp;".","")</f>
        <v/>
      </c>
      <c r="CE1292" s="41" t="str">
        <f>IF(V1292&lt;&gt;"","Graminoid habit: "&amp;V1292&amp;".","")</f>
        <v/>
      </c>
      <c r="CF1292" s="41" t="str">
        <f>IF(W1292&lt;&gt;"","Flower color: "&amp;W1292&amp;".","")</f>
        <v/>
      </c>
      <c r="CG1292" s="41" t="str">
        <f>IF(X1292&lt;&gt;"","Height in centimeters: "&amp;X1292&amp;".","")</f>
        <v/>
      </c>
      <c r="CH1292" s="41" t="str">
        <f>IF(Y1292&lt;&gt;"",Y1292&amp;".","")</f>
        <v/>
      </c>
      <c r="CI1292" s="41" t="str">
        <f t="shared" si="226"/>
        <v/>
      </c>
      <c r="CJ1292" t="str">
        <f t="shared" si="227"/>
        <v/>
      </c>
      <c r="CK1292" s="41" t="str">
        <f>IF(T1292&lt;&gt;"","''habit'':"&amp;"''"&amp;T1292&amp;"'',","")</f>
        <v/>
      </c>
      <c r="CL1292" s="41" t="str">
        <f>IF(U1292&lt;&gt;"","''life cycle habit'':"&amp;"''"&amp;U1292&amp;"'',","")</f>
        <v/>
      </c>
      <c r="CM1292" s="41" t="str">
        <f>IF(V1292&lt;&gt;"","''graminoidHabit'':"&amp;"''"&amp;V1292&amp;"'',","")</f>
        <v/>
      </c>
      <c r="CN1292" s="41" t="str">
        <f>IF(W1292&lt;&gt;"","''flower color'':"&amp;"''"&amp;W1292&amp;"'',","")</f>
        <v/>
      </c>
      <c r="CO1292" s="41" t="str">
        <f>IF(X1292&lt;&gt;"","''heightInCentimeters'':"&amp;X1292&amp;",","")</f>
        <v/>
      </c>
      <c r="CP1292" s="41" t="str">
        <f>IF(Y1292&lt;&gt;"",Y1292,"")</f>
        <v/>
      </c>
      <c r="CQ1292" s="41" t="str">
        <f t="shared" si="228"/>
        <v/>
      </c>
      <c r="CR1292" s="42" t="str">
        <f t="shared" si="229"/>
        <v/>
      </c>
      <c r="CS1292" t="str">
        <f t="shared" si="230"/>
        <v/>
      </c>
      <c r="CT1292" t="str">
        <f>IF(L1292="Y","tissue","")</f>
        <v/>
      </c>
      <c r="CU1292" t="str">
        <f>IF(L1292="Y","in collection","")</f>
        <v/>
      </c>
      <c r="CV1292" t="str">
        <f>IF(L1292="Y","dessicated","")</f>
        <v/>
      </c>
    </row>
    <row r="1293" spans="1:100" ht="16.5" x14ac:dyDescent="0.3">
      <c r="A1293" s="7"/>
      <c r="B1293" s="19"/>
      <c r="C1293" s="19"/>
      <c r="D1293" s="19"/>
      <c r="E1293" s="19"/>
      <c r="F1293" s="19"/>
      <c r="G1293" s="10"/>
      <c r="H1293" s="14"/>
      <c r="I1293" s="19"/>
      <c r="J1293" s="19"/>
      <c r="K1293" s="10"/>
      <c r="L1293" s="19"/>
      <c r="M1293" s="19"/>
      <c r="N1293" s="19"/>
      <c r="O1293" s="19"/>
      <c r="P1293" s="19"/>
      <c r="Q1293" s="24"/>
      <c r="R1293" s="14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  <c r="AK1293" s="29"/>
      <c r="AL1293" s="29"/>
      <c r="AM1293" s="7"/>
      <c r="AN1293" s="7"/>
      <c r="AO1293" s="7"/>
      <c r="AP1293" s="19"/>
      <c r="AQ1293" s="19"/>
      <c r="AR1293" s="19"/>
      <c r="AS1293" s="14"/>
      <c r="AT1293" s="19"/>
      <c r="AU1293" s="19"/>
      <c r="AV1293" s="19"/>
      <c r="AW1293" s="14"/>
      <c r="AX1293" s="19"/>
      <c r="AY1293" s="19"/>
      <c r="AZ1293" s="19"/>
      <c r="BA1293" s="19"/>
      <c r="BB1293" s="19"/>
      <c r="BC1293" s="19"/>
      <c r="BD1293" s="19"/>
      <c r="BE1293" s="19"/>
      <c r="BF1293" s="14"/>
      <c r="BG1293" s="35" t="str">
        <f>IF(BB1293&lt;&gt;"","&lt;a href='https://www.inaturalist.org/observations/"&amp;BB1293&amp;" 'target='_blank' style='color: blue'&gt;iNaturalist Record: "&amp;BB1293&amp;"&lt;/a&gt; ","")</f>
        <v/>
      </c>
      <c r="BH1293" s="36" t="str">
        <f>IF(AT1293&lt;&gt;"",AT1293&amp;". ","")</f>
        <v/>
      </c>
      <c r="BI1293" s="36" t="str">
        <f>IF(AV1293&lt;&gt;"","Land use/disturbance history: "&amp;AV1293&amp;". ","")</f>
        <v/>
      </c>
      <c r="BJ1293" s="36" t="str">
        <f>IF(AW1293&lt;&gt;"","Slope in degrees: "&amp;AW1293&amp;". ","")</f>
        <v/>
      </c>
      <c r="BK1293" s="36" t="str">
        <f>IF(AX1293&lt;&gt;"","Slope aspect: "&amp;AX1293&amp;". ","")</f>
        <v/>
      </c>
      <c r="BL1293" s="36" t="str">
        <f>IF(AY1293&lt;&gt;"","Soil description: "&amp;AY1293&amp;". ","")</f>
        <v/>
      </c>
      <c r="BM1293" s="36" t="str">
        <f>IF(BA1293&lt;&gt;"","Terrain: "&amp;BA1293&amp;". ","")</f>
        <v/>
      </c>
      <c r="BN1293" s="36" t="str">
        <f t="shared" si="220"/>
        <v/>
      </c>
      <c r="BO1293" t="str">
        <f t="shared" si="221"/>
        <v/>
      </c>
      <c r="BP1293" t="str">
        <f>IF(BD1293&lt;&gt;"","Permit: "&amp;BD1293,"")</f>
        <v/>
      </c>
      <c r="BQ1293" s="41" t="str">
        <f>IF(AA1293="Abundant","Estimated frequency within viewshed: Abundant (&gt;500).",IF(AA1293="Common","Estimated frequency within viewshed: Common (101-500).",IF(AA1293="Frequent","Estimated frequency within viewshed: Frequent (11-100).",IF(AA1293="Occasional","Estimated frequency within viewshed: Occasional (6-10).",IF(AA1293="Rare","Estimated frequency within viewshed: Rare (1-5).","")))))</f>
        <v/>
      </c>
      <c r="BR1293" s="41" t="str">
        <f>IF(B1293&lt;&gt;"",B1293&amp;". ","")</f>
        <v/>
      </c>
      <c r="BS1293" s="41" t="str">
        <f>IF(M1293="Same individual","Tissue sample collected.",IF(M1293="Same population","Tissue sample collected from another individual in the same population.",""))</f>
        <v/>
      </c>
      <c r="BT1293" s="41" t="str">
        <f>IF(R1293&lt;&gt;"","Seed sample collected from "&amp;R1293&amp;" plants within the same population.","")</f>
        <v/>
      </c>
      <c r="BU1293" s="41" t="str">
        <f>IF(AB1293&lt;&gt;"",AB1293&amp;". ","")</f>
        <v/>
      </c>
      <c r="BV1293" s="41" t="str">
        <f>IF(AE1293&lt;&gt;"","Landowner: "&amp;AE1293&amp;".","")</f>
        <v/>
      </c>
      <c r="BW1293" s="41" t="str">
        <f>IF(AF1293&lt;&gt;"","Element Occurrence ID: "&amp;AF1293&amp;".","")</f>
        <v/>
      </c>
      <c r="BX1293" s="41" t="str">
        <f t="shared" si="222"/>
        <v/>
      </c>
      <c r="BY1293" t="str">
        <f t="shared" si="223"/>
        <v/>
      </c>
      <c r="BZ1293" s="41" t="str">
        <f t="shared" si="224"/>
        <v/>
      </c>
      <c r="CA1293" t="str">
        <f t="shared" si="225"/>
        <v/>
      </c>
      <c r="CB1293" s="41" t="str">
        <f>IF(AU1293&lt;&gt;"","Area immediately surrounding specimen: "&amp;AU1293&amp;".","")</f>
        <v/>
      </c>
      <c r="CC1293" s="41" t="str">
        <f>IF(T1293&lt;&gt;"","Habit: "&amp;T1293&amp;".","")</f>
        <v/>
      </c>
      <c r="CD1293" s="41" t="str">
        <f>IF(U1293&lt;&gt;"","Life history habit: "&amp;U1293&amp;".","")</f>
        <v/>
      </c>
      <c r="CE1293" s="41" t="str">
        <f>IF(V1293&lt;&gt;"","Graminoid habit: "&amp;V1293&amp;".","")</f>
        <v/>
      </c>
      <c r="CF1293" s="41" t="str">
        <f>IF(W1293&lt;&gt;"","Flower color: "&amp;W1293&amp;".","")</f>
        <v/>
      </c>
      <c r="CG1293" s="41" t="str">
        <f>IF(X1293&lt;&gt;"","Height in centimeters: "&amp;X1293&amp;".","")</f>
        <v/>
      </c>
      <c r="CH1293" s="41" t="str">
        <f>IF(Y1293&lt;&gt;"",Y1293&amp;".","")</f>
        <v/>
      </c>
      <c r="CI1293" s="41" t="str">
        <f t="shared" si="226"/>
        <v/>
      </c>
      <c r="CJ1293" t="str">
        <f t="shared" si="227"/>
        <v/>
      </c>
      <c r="CK1293" s="41" t="str">
        <f>IF(T1293&lt;&gt;"","''habit'':"&amp;"''"&amp;T1293&amp;"'',","")</f>
        <v/>
      </c>
      <c r="CL1293" s="41" t="str">
        <f>IF(U1293&lt;&gt;"","''life cycle habit'':"&amp;"''"&amp;U1293&amp;"'',","")</f>
        <v/>
      </c>
      <c r="CM1293" s="41" t="str">
        <f>IF(V1293&lt;&gt;"","''graminoidHabit'':"&amp;"''"&amp;V1293&amp;"'',","")</f>
        <v/>
      </c>
      <c r="CN1293" s="41" t="str">
        <f>IF(W1293&lt;&gt;"","''flower color'':"&amp;"''"&amp;W1293&amp;"'',","")</f>
        <v/>
      </c>
      <c r="CO1293" s="41" t="str">
        <f>IF(X1293&lt;&gt;"","''heightInCentimeters'':"&amp;X1293&amp;",","")</f>
        <v/>
      </c>
      <c r="CP1293" s="41" t="str">
        <f>IF(Y1293&lt;&gt;"",Y1293,"")</f>
        <v/>
      </c>
      <c r="CQ1293" s="41" t="str">
        <f t="shared" si="228"/>
        <v/>
      </c>
      <c r="CR1293" s="42" t="str">
        <f t="shared" si="229"/>
        <v/>
      </c>
      <c r="CS1293" t="str">
        <f t="shared" si="230"/>
        <v/>
      </c>
      <c r="CT1293" t="str">
        <f>IF(L1293="Y","tissue","")</f>
        <v/>
      </c>
      <c r="CU1293" t="str">
        <f>IF(L1293="Y","in collection","")</f>
        <v/>
      </c>
      <c r="CV1293" t="str">
        <f>IF(L1293="Y","dessicated","")</f>
        <v/>
      </c>
    </row>
    <row r="1294" spans="1:100" ht="16.5" x14ac:dyDescent="0.3">
      <c r="A1294" s="7"/>
      <c r="B1294" s="19"/>
      <c r="C1294" s="19"/>
      <c r="D1294" s="19"/>
      <c r="E1294" s="19"/>
      <c r="F1294" s="19"/>
      <c r="G1294" s="10"/>
      <c r="H1294" s="14"/>
      <c r="I1294" s="19"/>
      <c r="J1294" s="19"/>
      <c r="K1294" s="10"/>
      <c r="L1294" s="19"/>
      <c r="M1294" s="19"/>
      <c r="N1294" s="19"/>
      <c r="O1294" s="19"/>
      <c r="P1294" s="19"/>
      <c r="Q1294" s="24"/>
      <c r="R1294" s="14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  <c r="AK1294" s="29"/>
      <c r="AL1294" s="29"/>
      <c r="AM1294" s="7"/>
      <c r="AN1294" s="7"/>
      <c r="AO1294" s="7"/>
      <c r="AP1294" s="19"/>
      <c r="AQ1294" s="19"/>
      <c r="AR1294" s="19"/>
      <c r="AS1294" s="14"/>
      <c r="AT1294" s="19"/>
      <c r="AU1294" s="19"/>
      <c r="AV1294" s="19"/>
      <c r="AW1294" s="14"/>
      <c r="AX1294" s="19"/>
      <c r="AY1294" s="19"/>
      <c r="AZ1294" s="19"/>
      <c r="BA1294" s="19"/>
      <c r="BB1294" s="19"/>
      <c r="BC1294" s="19"/>
      <c r="BD1294" s="19"/>
      <c r="BE1294" s="19"/>
      <c r="BF1294" s="14"/>
      <c r="BG1294" s="35" t="str">
        <f>IF(BB1294&lt;&gt;"","&lt;a href='https://www.inaturalist.org/observations/"&amp;BB1294&amp;" 'target='_blank' style='color: blue'&gt;iNaturalist Record: "&amp;BB1294&amp;"&lt;/a&gt; ","")</f>
        <v/>
      </c>
      <c r="BH1294" s="36" t="str">
        <f>IF(AT1294&lt;&gt;"",AT1294&amp;". ","")</f>
        <v/>
      </c>
      <c r="BI1294" s="36" t="str">
        <f>IF(AV1294&lt;&gt;"","Land use/disturbance history: "&amp;AV1294&amp;". ","")</f>
        <v/>
      </c>
      <c r="BJ1294" s="36" t="str">
        <f>IF(AW1294&lt;&gt;"","Slope in degrees: "&amp;AW1294&amp;". ","")</f>
        <v/>
      </c>
      <c r="BK1294" s="36" t="str">
        <f>IF(AX1294&lt;&gt;"","Slope aspect: "&amp;AX1294&amp;". ","")</f>
        <v/>
      </c>
      <c r="BL1294" s="36" t="str">
        <f>IF(AY1294&lt;&gt;"","Soil description: "&amp;AY1294&amp;". ","")</f>
        <v/>
      </c>
      <c r="BM1294" s="36" t="str">
        <f>IF(BA1294&lt;&gt;"","Terrain: "&amp;BA1294&amp;". ","")</f>
        <v/>
      </c>
      <c r="BN1294" s="36" t="str">
        <f t="shared" si="220"/>
        <v/>
      </c>
      <c r="BO1294" t="str">
        <f t="shared" si="221"/>
        <v/>
      </c>
      <c r="BP1294" t="str">
        <f>IF(BD1294&lt;&gt;"","Permit: "&amp;BD1294,"")</f>
        <v/>
      </c>
      <c r="BQ1294" s="41" t="str">
        <f>IF(AA1294="Abundant","Estimated frequency within viewshed: Abundant (&gt;500).",IF(AA1294="Common","Estimated frequency within viewshed: Common (101-500).",IF(AA1294="Frequent","Estimated frequency within viewshed: Frequent (11-100).",IF(AA1294="Occasional","Estimated frequency within viewshed: Occasional (6-10).",IF(AA1294="Rare","Estimated frequency within viewshed: Rare (1-5).","")))))</f>
        <v/>
      </c>
      <c r="BR1294" s="41" t="str">
        <f>IF(B1294&lt;&gt;"",B1294&amp;". ","")</f>
        <v/>
      </c>
      <c r="BS1294" s="41" t="str">
        <f>IF(M1294="Same individual","Tissue sample collected.",IF(M1294="Same population","Tissue sample collected from another individual in the same population.",""))</f>
        <v/>
      </c>
      <c r="BT1294" s="41" t="str">
        <f>IF(R1294&lt;&gt;"","Seed sample collected from "&amp;R1294&amp;" plants within the same population.","")</f>
        <v/>
      </c>
      <c r="BU1294" s="41" t="str">
        <f>IF(AB1294&lt;&gt;"",AB1294&amp;". ","")</f>
        <v/>
      </c>
      <c r="BV1294" s="41" t="str">
        <f>IF(AE1294&lt;&gt;"","Landowner: "&amp;AE1294&amp;".","")</f>
        <v/>
      </c>
      <c r="BW1294" s="41" t="str">
        <f>IF(AF1294&lt;&gt;"","Element Occurrence ID: "&amp;AF1294&amp;".","")</f>
        <v/>
      </c>
      <c r="BX1294" s="41" t="str">
        <f t="shared" si="222"/>
        <v/>
      </c>
      <c r="BY1294" t="str">
        <f t="shared" si="223"/>
        <v/>
      </c>
      <c r="BZ1294" s="41" t="str">
        <f t="shared" si="224"/>
        <v/>
      </c>
      <c r="CA1294" t="str">
        <f t="shared" si="225"/>
        <v/>
      </c>
      <c r="CB1294" s="41" t="str">
        <f>IF(AU1294&lt;&gt;"","Area immediately surrounding specimen: "&amp;AU1294&amp;".","")</f>
        <v/>
      </c>
      <c r="CC1294" s="41" t="str">
        <f>IF(T1294&lt;&gt;"","Habit: "&amp;T1294&amp;".","")</f>
        <v/>
      </c>
      <c r="CD1294" s="41" t="str">
        <f>IF(U1294&lt;&gt;"","Life history habit: "&amp;U1294&amp;".","")</f>
        <v/>
      </c>
      <c r="CE1294" s="41" t="str">
        <f>IF(V1294&lt;&gt;"","Graminoid habit: "&amp;V1294&amp;".","")</f>
        <v/>
      </c>
      <c r="CF1294" s="41" t="str">
        <f>IF(W1294&lt;&gt;"","Flower color: "&amp;W1294&amp;".","")</f>
        <v/>
      </c>
      <c r="CG1294" s="41" t="str">
        <f>IF(X1294&lt;&gt;"","Height in centimeters: "&amp;X1294&amp;".","")</f>
        <v/>
      </c>
      <c r="CH1294" s="41" t="str">
        <f>IF(Y1294&lt;&gt;"",Y1294&amp;".","")</f>
        <v/>
      </c>
      <c r="CI1294" s="41" t="str">
        <f t="shared" si="226"/>
        <v/>
      </c>
      <c r="CJ1294" t="str">
        <f t="shared" si="227"/>
        <v/>
      </c>
      <c r="CK1294" s="41" t="str">
        <f>IF(T1294&lt;&gt;"","''habit'':"&amp;"''"&amp;T1294&amp;"'',","")</f>
        <v/>
      </c>
      <c r="CL1294" s="41" t="str">
        <f>IF(U1294&lt;&gt;"","''life cycle habit'':"&amp;"''"&amp;U1294&amp;"'',","")</f>
        <v/>
      </c>
      <c r="CM1294" s="41" t="str">
        <f>IF(V1294&lt;&gt;"","''graminoidHabit'':"&amp;"''"&amp;V1294&amp;"'',","")</f>
        <v/>
      </c>
      <c r="CN1294" s="41" t="str">
        <f>IF(W1294&lt;&gt;"","''flower color'':"&amp;"''"&amp;W1294&amp;"'',","")</f>
        <v/>
      </c>
      <c r="CO1294" s="41" t="str">
        <f>IF(X1294&lt;&gt;"","''heightInCentimeters'':"&amp;X1294&amp;",","")</f>
        <v/>
      </c>
      <c r="CP1294" s="41" t="str">
        <f>IF(Y1294&lt;&gt;"",Y1294,"")</f>
        <v/>
      </c>
      <c r="CQ1294" s="41" t="str">
        <f t="shared" si="228"/>
        <v/>
      </c>
      <c r="CR1294" s="42" t="str">
        <f t="shared" si="229"/>
        <v/>
      </c>
      <c r="CS1294" t="str">
        <f t="shared" si="230"/>
        <v/>
      </c>
      <c r="CT1294" t="str">
        <f>IF(L1294="Y","tissue","")</f>
        <v/>
      </c>
      <c r="CU1294" t="str">
        <f>IF(L1294="Y","in collection","")</f>
        <v/>
      </c>
      <c r="CV1294" t="str">
        <f>IF(L1294="Y","dessicated","")</f>
        <v/>
      </c>
    </row>
    <row r="1295" spans="1:100" ht="16.5" x14ac:dyDescent="0.3">
      <c r="A1295" s="7"/>
      <c r="B1295" s="19"/>
      <c r="C1295" s="19"/>
      <c r="D1295" s="19"/>
      <c r="E1295" s="19"/>
      <c r="F1295" s="19"/>
      <c r="G1295" s="10"/>
      <c r="H1295" s="14"/>
      <c r="I1295" s="19"/>
      <c r="J1295" s="19"/>
      <c r="K1295" s="10"/>
      <c r="L1295" s="19"/>
      <c r="M1295" s="19"/>
      <c r="N1295" s="19"/>
      <c r="O1295" s="19"/>
      <c r="P1295" s="19"/>
      <c r="Q1295" s="24"/>
      <c r="R1295" s="14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  <c r="AK1295" s="29"/>
      <c r="AL1295" s="29"/>
      <c r="AM1295" s="7"/>
      <c r="AN1295" s="7"/>
      <c r="AO1295" s="7"/>
      <c r="AP1295" s="19"/>
      <c r="AQ1295" s="19"/>
      <c r="AR1295" s="19"/>
      <c r="AS1295" s="14"/>
      <c r="AT1295" s="19"/>
      <c r="AU1295" s="19"/>
      <c r="AV1295" s="19"/>
      <c r="AW1295" s="14"/>
      <c r="AX1295" s="19"/>
      <c r="AY1295" s="19"/>
      <c r="AZ1295" s="19"/>
      <c r="BA1295" s="19"/>
      <c r="BB1295" s="19"/>
      <c r="BC1295" s="19"/>
      <c r="BD1295" s="19"/>
      <c r="BE1295" s="19"/>
      <c r="BF1295" s="14"/>
      <c r="BG1295" s="35" t="str">
        <f>IF(BB1295&lt;&gt;"","&lt;a href='https://www.inaturalist.org/observations/"&amp;BB1295&amp;" 'target='_blank' style='color: blue'&gt;iNaturalist Record: "&amp;BB1295&amp;"&lt;/a&gt; ","")</f>
        <v/>
      </c>
      <c r="BH1295" s="36" t="str">
        <f>IF(AT1295&lt;&gt;"",AT1295&amp;". ","")</f>
        <v/>
      </c>
      <c r="BI1295" s="36" t="str">
        <f>IF(AV1295&lt;&gt;"","Land use/disturbance history: "&amp;AV1295&amp;". ","")</f>
        <v/>
      </c>
      <c r="BJ1295" s="36" t="str">
        <f>IF(AW1295&lt;&gt;"","Slope in degrees: "&amp;AW1295&amp;". ","")</f>
        <v/>
      </c>
      <c r="BK1295" s="36" t="str">
        <f>IF(AX1295&lt;&gt;"","Slope aspect: "&amp;AX1295&amp;". ","")</f>
        <v/>
      </c>
      <c r="BL1295" s="36" t="str">
        <f>IF(AY1295&lt;&gt;"","Soil description: "&amp;AY1295&amp;". ","")</f>
        <v/>
      </c>
      <c r="BM1295" s="36" t="str">
        <f>IF(BA1295&lt;&gt;"","Terrain: "&amp;BA1295&amp;". ","")</f>
        <v/>
      </c>
      <c r="BN1295" s="36" t="str">
        <f t="shared" si="220"/>
        <v/>
      </c>
      <c r="BO1295" t="str">
        <f t="shared" si="221"/>
        <v/>
      </c>
      <c r="BP1295" t="str">
        <f>IF(BD1295&lt;&gt;"","Permit: "&amp;BD1295,"")</f>
        <v/>
      </c>
      <c r="BQ1295" s="41" t="str">
        <f>IF(AA1295="Abundant","Estimated frequency within viewshed: Abundant (&gt;500).",IF(AA1295="Common","Estimated frequency within viewshed: Common (101-500).",IF(AA1295="Frequent","Estimated frequency within viewshed: Frequent (11-100).",IF(AA1295="Occasional","Estimated frequency within viewshed: Occasional (6-10).",IF(AA1295="Rare","Estimated frequency within viewshed: Rare (1-5).","")))))</f>
        <v/>
      </c>
      <c r="BR1295" s="41" t="str">
        <f>IF(B1295&lt;&gt;"",B1295&amp;". ","")</f>
        <v/>
      </c>
      <c r="BS1295" s="41" t="str">
        <f>IF(M1295="Same individual","Tissue sample collected.",IF(M1295="Same population","Tissue sample collected from another individual in the same population.",""))</f>
        <v/>
      </c>
      <c r="BT1295" s="41" t="str">
        <f>IF(R1295&lt;&gt;"","Seed sample collected from "&amp;R1295&amp;" plants within the same population.","")</f>
        <v/>
      </c>
      <c r="BU1295" s="41" t="str">
        <f>IF(AB1295&lt;&gt;"",AB1295&amp;". ","")</f>
        <v/>
      </c>
      <c r="BV1295" s="41" t="str">
        <f>IF(AE1295&lt;&gt;"","Landowner: "&amp;AE1295&amp;".","")</f>
        <v/>
      </c>
      <c r="BW1295" s="41" t="str">
        <f>IF(AF1295&lt;&gt;"","Element Occurrence ID: "&amp;AF1295&amp;".","")</f>
        <v/>
      </c>
      <c r="BX1295" s="41" t="str">
        <f t="shared" si="222"/>
        <v/>
      </c>
      <c r="BY1295" t="str">
        <f t="shared" si="223"/>
        <v/>
      </c>
      <c r="BZ1295" s="41" t="str">
        <f t="shared" si="224"/>
        <v/>
      </c>
      <c r="CA1295" t="str">
        <f t="shared" si="225"/>
        <v/>
      </c>
      <c r="CB1295" s="41" t="str">
        <f>IF(AU1295&lt;&gt;"","Area immediately surrounding specimen: "&amp;AU1295&amp;".","")</f>
        <v/>
      </c>
      <c r="CC1295" s="41" t="str">
        <f>IF(T1295&lt;&gt;"","Habit: "&amp;T1295&amp;".","")</f>
        <v/>
      </c>
      <c r="CD1295" s="41" t="str">
        <f>IF(U1295&lt;&gt;"","Life history habit: "&amp;U1295&amp;".","")</f>
        <v/>
      </c>
      <c r="CE1295" s="41" t="str">
        <f>IF(V1295&lt;&gt;"","Graminoid habit: "&amp;V1295&amp;".","")</f>
        <v/>
      </c>
      <c r="CF1295" s="41" t="str">
        <f>IF(W1295&lt;&gt;"","Flower color: "&amp;W1295&amp;".","")</f>
        <v/>
      </c>
      <c r="CG1295" s="41" t="str">
        <f>IF(X1295&lt;&gt;"","Height in centimeters: "&amp;X1295&amp;".","")</f>
        <v/>
      </c>
      <c r="CH1295" s="41" t="str">
        <f>IF(Y1295&lt;&gt;"",Y1295&amp;".","")</f>
        <v/>
      </c>
      <c r="CI1295" s="41" t="str">
        <f t="shared" si="226"/>
        <v/>
      </c>
      <c r="CJ1295" t="str">
        <f t="shared" si="227"/>
        <v/>
      </c>
      <c r="CK1295" s="41" t="str">
        <f>IF(T1295&lt;&gt;"","''habit'':"&amp;"''"&amp;T1295&amp;"'',","")</f>
        <v/>
      </c>
      <c r="CL1295" s="41" t="str">
        <f>IF(U1295&lt;&gt;"","''life cycle habit'':"&amp;"''"&amp;U1295&amp;"'',","")</f>
        <v/>
      </c>
      <c r="CM1295" s="41" t="str">
        <f>IF(V1295&lt;&gt;"","''graminoidHabit'':"&amp;"''"&amp;V1295&amp;"'',","")</f>
        <v/>
      </c>
      <c r="CN1295" s="41" t="str">
        <f>IF(W1295&lt;&gt;"","''flower color'':"&amp;"''"&amp;W1295&amp;"'',","")</f>
        <v/>
      </c>
      <c r="CO1295" s="41" t="str">
        <f>IF(X1295&lt;&gt;"","''heightInCentimeters'':"&amp;X1295&amp;",","")</f>
        <v/>
      </c>
      <c r="CP1295" s="41" t="str">
        <f>IF(Y1295&lt;&gt;"",Y1295,"")</f>
        <v/>
      </c>
      <c r="CQ1295" s="41" t="str">
        <f t="shared" si="228"/>
        <v/>
      </c>
      <c r="CR1295" s="42" t="str">
        <f t="shared" si="229"/>
        <v/>
      </c>
      <c r="CS1295" t="str">
        <f t="shared" si="230"/>
        <v/>
      </c>
      <c r="CT1295" t="str">
        <f>IF(L1295="Y","tissue","")</f>
        <v/>
      </c>
      <c r="CU1295" t="str">
        <f>IF(L1295="Y","in collection","")</f>
        <v/>
      </c>
      <c r="CV1295" t="str">
        <f>IF(L1295="Y","dessicated","")</f>
        <v/>
      </c>
    </row>
    <row r="1296" spans="1:100" ht="16.5" x14ac:dyDescent="0.3">
      <c r="A1296" s="7"/>
      <c r="B1296" s="19"/>
      <c r="C1296" s="19"/>
      <c r="D1296" s="19"/>
      <c r="E1296" s="19"/>
      <c r="F1296" s="19"/>
      <c r="G1296" s="10"/>
      <c r="H1296" s="14"/>
      <c r="I1296" s="19"/>
      <c r="J1296" s="19"/>
      <c r="K1296" s="10"/>
      <c r="L1296" s="19"/>
      <c r="M1296" s="19"/>
      <c r="N1296" s="19"/>
      <c r="O1296" s="19"/>
      <c r="P1296" s="19"/>
      <c r="Q1296" s="24"/>
      <c r="R1296" s="14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  <c r="AK1296" s="29"/>
      <c r="AL1296" s="29"/>
      <c r="AM1296" s="7"/>
      <c r="AN1296" s="7"/>
      <c r="AO1296" s="7"/>
      <c r="AP1296" s="19"/>
      <c r="AQ1296" s="19"/>
      <c r="AR1296" s="19"/>
      <c r="AS1296" s="14"/>
      <c r="AT1296" s="19"/>
      <c r="AU1296" s="19"/>
      <c r="AV1296" s="19"/>
      <c r="AW1296" s="14"/>
      <c r="AX1296" s="19"/>
      <c r="AY1296" s="19"/>
      <c r="AZ1296" s="19"/>
      <c r="BA1296" s="19"/>
      <c r="BB1296" s="19"/>
      <c r="BC1296" s="19"/>
      <c r="BD1296" s="19"/>
      <c r="BE1296" s="19"/>
      <c r="BF1296" s="14"/>
      <c r="BG1296" s="35" t="str">
        <f>IF(BB1296&lt;&gt;"","&lt;a href='https://www.inaturalist.org/observations/"&amp;BB1296&amp;" 'target='_blank' style='color: blue'&gt;iNaturalist Record: "&amp;BB1296&amp;"&lt;/a&gt; ","")</f>
        <v/>
      </c>
      <c r="BH1296" s="36" t="str">
        <f>IF(AT1296&lt;&gt;"",AT1296&amp;". ","")</f>
        <v/>
      </c>
      <c r="BI1296" s="36" t="str">
        <f>IF(AV1296&lt;&gt;"","Land use/disturbance history: "&amp;AV1296&amp;". ","")</f>
        <v/>
      </c>
      <c r="BJ1296" s="36" t="str">
        <f>IF(AW1296&lt;&gt;"","Slope in degrees: "&amp;AW1296&amp;". ","")</f>
        <v/>
      </c>
      <c r="BK1296" s="36" t="str">
        <f>IF(AX1296&lt;&gt;"","Slope aspect: "&amp;AX1296&amp;". ","")</f>
        <v/>
      </c>
      <c r="BL1296" s="36" t="str">
        <f>IF(AY1296&lt;&gt;"","Soil description: "&amp;AY1296&amp;". ","")</f>
        <v/>
      </c>
      <c r="BM1296" s="36" t="str">
        <f>IF(BA1296&lt;&gt;"","Terrain: "&amp;BA1296&amp;". ","")</f>
        <v/>
      </c>
      <c r="BN1296" s="36" t="str">
        <f t="shared" si="220"/>
        <v/>
      </c>
      <c r="BO1296" t="str">
        <f t="shared" si="221"/>
        <v/>
      </c>
      <c r="BP1296" t="str">
        <f>IF(BD1296&lt;&gt;"","Permit: "&amp;BD1296,"")</f>
        <v/>
      </c>
      <c r="BQ1296" s="41" t="str">
        <f>IF(AA1296="Abundant","Estimated frequency within viewshed: Abundant (&gt;500).",IF(AA1296="Common","Estimated frequency within viewshed: Common (101-500).",IF(AA1296="Frequent","Estimated frequency within viewshed: Frequent (11-100).",IF(AA1296="Occasional","Estimated frequency within viewshed: Occasional (6-10).",IF(AA1296="Rare","Estimated frequency within viewshed: Rare (1-5).","")))))</f>
        <v/>
      </c>
      <c r="BR1296" s="41" t="str">
        <f>IF(B1296&lt;&gt;"",B1296&amp;". ","")</f>
        <v/>
      </c>
      <c r="BS1296" s="41" t="str">
        <f>IF(M1296="Same individual","Tissue sample collected.",IF(M1296="Same population","Tissue sample collected from another individual in the same population.",""))</f>
        <v/>
      </c>
      <c r="BT1296" s="41" t="str">
        <f>IF(R1296&lt;&gt;"","Seed sample collected from "&amp;R1296&amp;" plants within the same population.","")</f>
        <v/>
      </c>
      <c r="BU1296" s="41" t="str">
        <f>IF(AB1296&lt;&gt;"",AB1296&amp;". ","")</f>
        <v/>
      </c>
      <c r="BV1296" s="41" t="str">
        <f>IF(AE1296&lt;&gt;"","Landowner: "&amp;AE1296&amp;".","")</f>
        <v/>
      </c>
      <c r="BW1296" s="41" t="str">
        <f>IF(AF1296&lt;&gt;"","Element Occurrence ID: "&amp;AF1296&amp;".","")</f>
        <v/>
      </c>
      <c r="BX1296" s="41" t="str">
        <f t="shared" si="222"/>
        <v/>
      </c>
      <c r="BY1296" t="str">
        <f t="shared" si="223"/>
        <v/>
      </c>
      <c r="BZ1296" s="41" t="str">
        <f t="shared" si="224"/>
        <v/>
      </c>
      <c r="CA1296" t="str">
        <f t="shared" si="225"/>
        <v/>
      </c>
      <c r="CB1296" s="41" t="str">
        <f>IF(AU1296&lt;&gt;"","Area immediately surrounding specimen: "&amp;AU1296&amp;".","")</f>
        <v/>
      </c>
      <c r="CC1296" s="41" t="str">
        <f>IF(T1296&lt;&gt;"","Habit: "&amp;T1296&amp;".","")</f>
        <v/>
      </c>
      <c r="CD1296" s="41" t="str">
        <f>IF(U1296&lt;&gt;"","Life history habit: "&amp;U1296&amp;".","")</f>
        <v/>
      </c>
      <c r="CE1296" s="41" t="str">
        <f>IF(V1296&lt;&gt;"","Graminoid habit: "&amp;V1296&amp;".","")</f>
        <v/>
      </c>
      <c r="CF1296" s="41" t="str">
        <f>IF(W1296&lt;&gt;"","Flower color: "&amp;W1296&amp;".","")</f>
        <v/>
      </c>
      <c r="CG1296" s="41" t="str">
        <f>IF(X1296&lt;&gt;"","Height in centimeters: "&amp;X1296&amp;".","")</f>
        <v/>
      </c>
      <c r="CH1296" s="41" t="str">
        <f>IF(Y1296&lt;&gt;"",Y1296&amp;".","")</f>
        <v/>
      </c>
      <c r="CI1296" s="41" t="str">
        <f t="shared" si="226"/>
        <v/>
      </c>
      <c r="CJ1296" t="str">
        <f t="shared" si="227"/>
        <v/>
      </c>
      <c r="CK1296" s="41" t="str">
        <f>IF(T1296&lt;&gt;"","''habit'':"&amp;"''"&amp;T1296&amp;"'',","")</f>
        <v/>
      </c>
      <c r="CL1296" s="41" t="str">
        <f>IF(U1296&lt;&gt;"","''life cycle habit'':"&amp;"''"&amp;U1296&amp;"'',","")</f>
        <v/>
      </c>
      <c r="CM1296" s="41" t="str">
        <f>IF(V1296&lt;&gt;"","''graminoidHabit'':"&amp;"''"&amp;V1296&amp;"'',","")</f>
        <v/>
      </c>
      <c r="CN1296" s="41" t="str">
        <f>IF(W1296&lt;&gt;"","''flower color'':"&amp;"''"&amp;W1296&amp;"'',","")</f>
        <v/>
      </c>
      <c r="CO1296" s="41" t="str">
        <f>IF(X1296&lt;&gt;"","''heightInCentimeters'':"&amp;X1296&amp;",","")</f>
        <v/>
      </c>
      <c r="CP1296" s="41" t="str">
        <f>IF(Y1296&lt;&gt;"",Y1296,"")</f>
        <v/>
      </c>
      <c r="CQ1296" s="41" t="str">
        <f t="shared" si="228"/>
        <v/>
      </c>
      <c r="CR1296" s="42" t="str">
        <f t="shared" si="229"/>
        <v/>
      </c>
      <c r="CS1296" t="str">
        <f t="shared" si="230"/>
        <v/>
      </c>
      <c r="CT1296" t="str">
        <f>IF(L1296="Y","tissue","")</f>
        <v/>
      </c>
      <c r="CU1296" t="str">
        <f>IF(L1296="Y","in collection","")</f>
        <v/>
      </c>
      <c r="CV1296" t="str">
        <f>IF(L1296="Y","dessicated","")</f>
        <v/>
      </c>
    </row>
    <row r="1297" spans="1:100" ht="16.5" x14ac:dyDescent="0.3">
      <c r="A1297" s="7"/>
      <c r="B1297" s="19"/>
      <c r="C1297" s="19"/>
      <c r="D1297" s="19"/>
      <c r="E1297" s="19"/>
      <c r="F1297" s="19"/>
      <c r="G1297" s="10"/>
      <c r="H1297" s="14"/>
      <c r="I1297" s="19"/>
      <c r="J1297" s="19"/>
      <c r="K1297" s="10"/>
      <c r="L1297" s="19"/>
      <c r="M1297" s="19"/>
      <c r="N1297" s="19"/>
      <c r="O1297" s="19"/>
      <c r="P1297" s="19"/>
      <c r="Q1297" s="24"/>
      <c r="R1297" s="14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  <c r="AK1297" s="29"/>
      <c r="AL1297" s="29"/>
      <c r="AM1297" s="7"/>
      <c r="AN1297" s="7"/>
      <c r="AO1297" s="7"/>
      <c r="AP1297" s="19"/>
      <c r="AQ1297" s="19"/>
      <c r="AR1297" s="19"/>
      <c r="AS1297" s="14"/>
      <c r="AT1297" s="19"/>
      <c r="AU1297" s="19"/>
      <c r="AV1297" s="19"/>
      <c r="AW1297" s="14"/>
      <c r="AX1297" s="19"/>
      <c r="AY1297" s="19"/>
      <c r="AZ1297" s="19"/>
      <c r="BA1297" s="19"/>
      <c r="BB1297" s="19"/>
      <c r="BC1297" s="19"/>
      <c r="BD1297" s="19"/>
      <c r="BE1297" s="19"/>
      <c r="BF1297" s="14"/>
      <c r="BG1297" s="35" t="str">
        <f>IF(BB1297&lt;&gt;"","&lt;a href='https://www.inaturalist.org/observations/"&amp;BB1297&amp;" 'target='_blank' style='color: blue'&gt;iNaturalist Record: "&amp;BB1297&amp;"&lt;/a&gt; ","")</f>
        <v/>
      </c>
      <c r="BH1297" s="36" t="str">
        <f>IF(AT1297&lt;&gt;"",AT1297&amp;". ","")</f>
        <v/>
      </c>
      <c r="BI1297" s="36" t="str">
        <f>IF(AV1297&lt;&gt;"","Land use/disturbance history: "&amp;AV1297&amp;". ","")</f>
        <v/>
      </c>
      <c r="BJ1297" s="36" t="str">
        <f>IF(AW1297&lt;&gt;"","Slope in degrees: "&amp;AW1297&amp;". ","")</f>
        <v/>
      </c>
      <c r="BK1297" s="36" t="str">
        <f>IF(AX1297&lt;&gt;"","Slope aspect: "&amp;AX1297&amp;". ","")</f>
        <v/>
      </c>
      <c r="BL1297" s="36" t="str">
        <f>IF(AY1297&lt;&gt;"","Soil description: "&amp;AY1297&amp;". ","")</f>
        <v/>
      </c>
      <c r="BM1297" s="36" t="str">
        <f>IF(BA1297&lt;&gt;"","Terrain: "&amp;BA1297&amp;". ","")</f>
        <v/>
      </c>
      <c r="BN1297" s="36" t="str">
        <f t="shared" si="220"/>
        <v/>
      </c>
      <c r="BO1297" t="str">
        <f t="shared" si="221"/>
        <v/>
      </c>
      <c r="BP1297" t="str">
        <f>IF(BD1297&lt;&gt;"","Permit: "&amp;BD1297,"")</f>
        <v/>
      </c>
      <c r="BQ1297" s="41" t="str">
        <f>IF(AA1297="Abundant","Estimated frequency within viewshed: Abundant (&gt;500).",IF(AA1297="Common","Estimated frequency within viewshed: Common (101-500).",IF(AA1297="Frequent","Estimated frequency within viewshed: Frequent (11-100).",IF(AA1297="Occasional","Estimated frequency within viewshed: Occasional (6-10).",IF(AA1297="Rare","Estimated frequency within viewshed: Rare (1-5).","")))))</f>
        <v/>
      </c>
      <c r="BR1297" s="41" t="str">
        <f>IF(B1297&lt;&gt;"",B1297&amp;". ","")</f>
        <v/>
      </c>
      <c r="BS1297" s="41" t="str">
        <f>IF(M1297="Same individual","Tissue sample collected.",IF(M1297="Same population","Tissue sample collected from another individual in the same population.",""))</f>
        <v/>
      </c>
      <c r="BT1297" s="41" t="str">
        <f>IF(R1297&lt;&gt;"","Seed sample collected from "&amp;R1297&amp;" plants within the same population.","")</f>
        <v/>
      </c>
      <c r="BU1297" s="41" t="str">
        <f>IF(AB1297&lt;&gt;"",AB1297&amp;". ","")</f>
        <v/>
      </c>
      <c r="BV1297" s="41" t="str">
        <f>IF(AE1297&lt;&gt;"","Landowner: "&amp;AE1297&amp;".","")</f>
        <v/>
      </c>
      <c r="BW1297" s="41" t="str">
        <f>IF(AF1297&lt;&gt;"","Element Occurrence ID: "&amp;AF1297&amp;".","")</f>
        <v/>
      </c>
      <c r="BX1297" s="41" t="str">
        <f t="shared" si="222"/>
        <v/>
      </c>
      <c r="BY1297" t="str">
        <f t="shared" si="223"/>
        <v/>
      </c>
      <c r="BZ1297" s="41" t="str">
        <f t="shared" si="224"/>
        <v/>
      </c>
      <c r="CA1297" t="str">
        <f t="shared" si="225"/>
        <v/>
      </c>
      <c r="CB1297" s="41" t="str">
        <f>IF(AU1297&lt;&gt;"","Area immediately surrounding specimen: "&amp;AU1297&amp;".","")</f>
        <v/>
      </c>
      <c r="CC1297" s="41" t="str">
        <f>IF(T1297&lt;&gt;"","Habit: "&amp;T1297&amp;".","")</f>
        <v/>
      </c>
      <c r="CD1297" s="41" t="str">
        <f>IF(U1297&lt;&gt;"","Life history habit: "&amp;U1297&amp;".","")</f>
        <v/>
      </c>
      <c r="CE1297" s="41" t="str">
        <f>IF(V1297&lt;&gt;"","Graminoid habit: "&amp;V1297&amp;".","")</f>
        <v/>
      </c>
      <c r="CF1297" s="41" t="str">
        <f>IF(W1297&lt;&gt;"","Flower color: "&amp;W1297&amp;".","")</f>
        <v/>
      </c>
      <c r="CG1297" s="41" t="str">
        <f>IF(X1297&lt;&gt;"","Height in centimeters: "&amp;X1297&amp;".","")</f>
        <v/>
      </c>
      <c r="CH1297" s="41" t="str">
        <f>IF(Y1297&lt;&gt;"",Y1297&amp;".","")</f>
        <v/>
      </c>
      <c r="CI1297" s="41" t="str">
        <f t="shared" si="226"/>
        <v/>
      </c>
      <c r="CJ1297" t="str">
        <f t="shared" si="227"/>
        <v/>
      </c>
      <c r="CK1297" s="41" t="str">
        <f>IF(T1297&lt;&gt;"","''habit'':"&amp;"''"&amp;T1297&amp;"'',","")</f>
        <v/>
      </c>
      <c r="CL1297" s="41" t="str">
        <f>IF(U1297&lt;&gt;"","''life cycle habit'':"&amp;"''"&amp;U1297&amp;"'',","")</f>
        <v/>
      </c>
      <c r="CM1297" s="41" t="str">
        <f>IF(V1297&lt;&gt;"","''graminoidHabit'':"&amp;"''"&amp;V1297&amp;"'',","")</f>
        <v/>
      </c>
      <c r="CN1297" s="41" t="str">
        <f>IF(W1297&lt;&gt;"","''flower color'':"&amp;"''"&amp;W1297&amp;"'',","")</f>
        <v/>
      </c>
      <c r="CO1297" s="41" t="str">
        <f>IF(X1297&lt;&gt;"","''heightInCentimeters'':"&amp;X1297&amp;",","")</f>
        <v/>
      </c>
      <c r="CP1297" s="41" t="str">
        <f>IF(Y1297&lt;&gt;"",Y1297,"")</f>
        <v/>
      </c>
      <c r="CQ1297" s="41" t="str">
        <f t="shared" si="228"/>
        <v/>
      </c>
      <c r="CR1297" s="42" t="str">
        <f t="shared" si="229"/>
        <v/>
      </c>
      <c r="CS1297" t="str">
        <f t="shared" si="230"/>
        <v/>
      </c>
      <c r="CT1297" t="str">
        <f>IF(L1297="Y","tissue","")</f>
        <v/>
      </c>
      <c r="CU1297" t="str">
        <f>IF(L1297="Y","in collection","")</f>
        <v/>
      </c>
      <c r="CV1297" t="str">
        <f>IF(L1297="Y","dessicated","")</f>
        <v/>
      </c>
    </row>
    <row r="1298" spans="1:100" ht="16.5" x14ac:dyDescent="0.3">
      <c r="A1298" s="7"/>
      <c r="B1298" s="19"/>
      <c r="C1298" s="19"/>
      <c r="D1298" s="19"/>
      <c r="E1298" s="19"/>
      <c r="F1298" s="19"/>
      <c r="G1298" s="10"/>
      <c r="H1298" s="14"/>
      <c r="I1298" s="19"/>
      <c r="J1298" s="19"/>
      <c r="K1298" s="10"/>
      <c r="L1298" s="19"/>
      <c r="M1298" s="19"/>
      <c r="N1298" s="19"/>
      <c r="O1298" s="19"/>
      <c r="P1298" s="19"/>
      <c r="Q1298" s="24"/>
      <c r="R1298" s="14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29"/>
      <c r="AL1298" s="29"/>
      <c r="AM1298" s="7"/>
      <c r="AN1298" s="7"/>
      <c r="AO1298" s="7"/>
      <c r="AP1298" s="19"/>
      <c r="AQ1298" s="19"/>
      <c r="AR1298" s="19"/>
      <c r="AS1298" s="14"/>
      <c r="AT1298" s="19"/>
      <c r="AU1298" s="19"/>
      <c r="AV1298" s="19"/>
      <c r="AW1298" s="14"/>
      <c r="AX1298" s="19"/>
      <c r="AY1298" s="19"/>
      <c r="AZ1298" s="19"/>
      <c r="BA1298" s="19"/>
      <c r="BB1298" s="19"/>
      <c r="BC1298" s="19"/>
      <c r="BD1298" s="19"/>
      <c r="BE1298" s="19"/>
      <c r="BF1298" s="14"/>
      <c r="BG1298" s="35" t="str">
        <f>IF(BB1298&lt;&gt;"","&lt;a href='https://www.inaturalist.org/observations/"&amp;BB1298&amp;" 'target='_blank' style='color: blue'&gt;iNaturalist Record: "&amp;BB1298&amp;"&lt;/a&gt; ","")</f>
        <v/>
      </c>
      <c r="BH1298" s="36" t="str">
        <f>IF(AT1298&lt;&gt;"",AT1298&amp;". ","")</f>
        <v/>
      </c>
      <c r="BI1298" s="36" t="str">
        <f>IF(AV1298&lt;&gt;"","Land use/disturbance history: "&amp;AV1298&amp;". ","")</f>
        <v/>
      </c>
      <c r="BJ1298" s="36" t="str">
        <f>IF(AW1298&lt;&gt;"","Slope in degrees: "&amp;AW1298&amp;". ","")</f>
        <v/>
      </c>
      <c r="BK1298" s="36" t="str">
        <f>IF(AX1298&lt;&gt;"","Slope aspect: "&amp;AX1298&amp;". ","")</f>
        <v/>
      </c>
      <c r="BL1298" s="36" t="str">
        <f>IF(AY1298&lt;&gt;"","Soil description: "&amp;AY1298&amp;". ","")</f>
        <v/>
      </c>
      <c r="BM1298" s="36" t="str">
        <f>IF(BA1298&lt;&gt;"","Terrain: "&amp;BA1298&amp;". ","")</f>
        <v/>
      </c>
      <c r="BN1298" s="36" t="str">
        <f t="shared" si="220"/>
        <v/>
      </c>
      <c r="BO1298" t="str">
        <f t="shared" si="221"/>
        <v/>
      </c>
      <c r="BP1298" t="str">
        <f>IF(BD1298&lt;&gt;"","Permit: "&amp;BD1298,"")</f>
        <v/>
      </c>
      <c r="BQ1298" s="41" t="str">
        <f>IF(AA1298="Abundant","Estimated frequency within viewshed: Abundant (&gt;500).",IF(AA1298="Common","Estimated frequency within viewshed: Common (101-500).",IF(AA1298="Frequent","Estimated frequency within viewshed: Frequent (11-100).",IF(AA1298="Occasional","Estimated frequency within viewshed: Occasional (6-10).",IF(AA1298="Rare","Estimated frequency within viewshed: Rare (1-5).","")))))</f>
        <v/>
      </c>
      <c r="BR1298" s="41" t="str">
        <f>IF(B1298&lt;&gt;"",B1298&amp;". ","")</f>
        <v/>
      </c>
      <c r="BS1298" s="41" t="str">
        <f>IF(M1298="Same individual","Tissue sample collected.",IF(M1298="Same population","Tissue sample collected from another individual in the same population.",""))</f>
        <v/>
      </c>
      <c r="BT1298" s="41" t="str">
        <f>IF(R1298&lt;&gt;"","Seed sample collected from "&amp;R1298&amp;" plants within the same population.","")</f>
        <v/>
      </c>
      <c r="BU1298" s="41" t="str">
        <f>IF(AB1298&lt;&gt;"",AB1298&amp;". ","")</f>
        <v/>
      </c>
      <c r="BV1298" s="41" t="str">
        <f>IF(AE1298&lt;&gt;"","Landowner: "&amp;AE1298&amp;".","")</f>
        <v/>
      </c>
      <c r="BW1298" s="41" t="str">
        <f>IF(AF1298&lt;&gt;"","Element Occurrence ID: "&amp;AF1298&amp;".","")</f>
        <v/>
      </c>
      <c r="BX1298" s="41" t="str">
        <f t="shared" si="222"/>
        <v/>
      </c>
      <c r="BY1298" t="str">
        <f t="shared" si="223"/>
        <v/>
      </c>
      <c r="BZ1298" s="41" t="str">
        <f t="shared" si="224"/>
        <v/>
      </c>
      <c r="CA1298" t="str">
        <f t="shared" si="225"/>
        <v/>
      </c>
      <c r="CB1298" s="41" t="str">
        <f>IF(AU1298&lt;&gt;"","Area immediately surrounding specimen: "&amp;AU1298&amp;".","")</f>
        <v/>
      </c>
      <c r="CC1298" s="41" t="str">
        <f>IF(T1298&lt;&gt;"","Habit: "&amp;T1298&amp;".","")</f>
        <v/>
      </c>
      <c r="CD1298" s="41" t="str">
        <f>IF(U1298&lt;&gt;"","Life history habit: "&amp;U1298&amp;".","")</f>
        <v/>
      </c>
      <c r="CE1298" s="41" t="str">
        <f>IF(V1298&lt;&gt;"","Graminoid habit: "&amp;V1298&amp;".","")</f>
        <v/>
      </c>
      <c r="CF1298" s="41" t="str">
        <f>IF(W1298&lt;&gt;"","Flower color: "&amp;W1298&amp;".","")</f>
        <v/>
      </c>
      <c r="CG1298" s="41" t="str">
        <f>IF(X1298&lt;&gt;"","Height in centimeters: "&amp;X1298&amp;".","")</f>
        <v/>
      </c>
      <c r="CH1298" s="41" t="str">
        <f>IF(Y1298&lt;&gt;"",Y1298&amp;".","")</f>
        <v/>
      </c>
      <c r="CI1298" s="41" t="str">
        <f t="shared" si="226"/>
        <v/>
      </c>
      <c r="CJ1298" t="str">
        <f t="shared" si="227"/>
        <v/>
      </c>
      <c r="CK1298" s="41" t="str">
        <f>IF(T1298&lt;&gt;"","''habit'':"&amp;"''"&amp;T1298&amp;"'',","")</f>
        <v/>
      </c>
      <c r="CL1298" s="41" t="str">
        <f>IF(U1298&lt;&gt;"","''life cycle habit'':"&amp;"''"&amp;U1298&amp;"'',","")</f>
        <v/>
      </c>
      <c r="CM1298" s="41" t="str">
        <f>IF(V1298&lt;&gt;"","''graminoidHabit'':"&amp;"''"&amp;V1298&amp;"'',","")</f>
        <v/>
      </c>
      <c r="CN1298" s="41" t="str">
        <f>IF(W1298&lt;&gt;"","''flower color'':"&amp;"''"&amp;W1298&amp;"'',","")</f>
        <v/>
      </c>
      <c r="CO1298" s="41" t="str">
        <f>IF(X1298&lt;&gt;"","''heightInCentimeters'':"&amp;X1298&amp;",","")</f>
        <v/>
      </c>
      <c r="CP1298" s="41" t="str">
        <f>IF(Y1298&lt;&gt;"",Y1298,"")</f>
        <v/>
      </c>
      <c r="CQ1298" s="41" t="str">
        <f t="shared" si="228"/>
        <v/>
      </c>
      <c r="CR1298" s="42" t="str">
        <f t="shared" si="229"/>
        <v/>
      </c>
      <c r="CS1298" t="str">
        <f t="shared" si="230"/>
        <v/>
      </c>
      <c r="CT1298" t="str">
        <f>IF(L1298="Y","tissue","")</f>
        <v/>
      </c>
      <c r="CU1298" t="str">
        <f>IF(L1298="Y","in collection","")</f>
        <v/>
      </c>
      <c r="CV1298" t="str">
        <f>IF(L1298="Y","dessicated","")</f>
        <v/>
      </c>
    </row>
    <row r="1299" spans="1:100" ht="16.5" x14ac:dyDescent="0.3">
      <c r="A1299" s="7"/>
      <c r="B1299" s="19"/>
      <c r="C1299" s="19"/>
      <c r="D1299" s="19"/>
      <c r="E1299" s="19"/>
      <c r="F1299" s="19"/>
      <c r="G1299" s="10"/>
      <c r="H1299" s="14"/>
      <c r="I1299" s="19"/>
      <c r="J1299" s="19"/>
      <c r="K1299" s="10"/>
      <c r="L1299" s="19"/>
      <c r="M1299" s="19"/>
      <c r="N1299" s="19"/>
      <c r="O1299" s="19"/>
      <c r="P1299" s="19"/>
      <c r="Q1299" s="24"/>
      <c r="R1299" s="14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29"/>
      <c r="AL1299" s="29"/>
      <c r="AM1299" s="7"/>
      <c r="AN1299" s="7"/>
      <c r="AO1299" s="7"/>
      <c r="AP1299" s="19"/>
      <c r="AQ1299" s="19"/>
      <c r="AR1299" s="19"/>
      <c r="AS1299" s="14"/>
      <c r="AT1299" s="19"/>
      <c r="AU1299" s="19"/>
      <c r="AV1299" s="19"/>
      <c r="AW1299" s="14"/>
      <c r="AX1299" s="19"/>
      <c r="AY1299" s="19"/>
      <c r="AZ1299" s="19"/>
      <c r="BA1299" s="19"/>
      <c r="BB1299" s="19"/>
      <c r="BC1299" s="19"/>
      <c r="BD1299" s="19"/>
      <c r="BE1299" s="19"/>
      <c r="BF1299" s="14"/>
      <c r="BG1299" s="35" t="str">
        <f>IF(BB1299&lt;&gt;"","&lt;a href='https://www.inaturalist.org/observations/"&amp;BB1299&amp;" 'target='_blank' style='color: blue'&gt;iNaturalist Record: "&amp;BB1299&amp;"&lt;/a&gt; ","")</f>
        <v/>
      </c>
      <c r="BH1299" s="36" t="str">
        <f>IF(AT1299&lt;&gt;"",AT1299&amp;". ","")</f>
        <v/>
      </c>
      <c r="BI1299" s="36" t="str">
        <f>IF(AV1299&lt;&gt;"","Land use/disturbance history: "&amp;AV1299&amp;". ","")</f>
        <v/>
      </c>
      <c r="BJ1299" s="36" t="str">
        <f>IF(AW1299&lt;&gt;"","Slope in degrees: "&amp;AW1299&amp;". ","")</f>
        <v/>
      </c>
      <c r="BK1299" s="36" t="str">
        <f>IF(AX1299&lt;&gt;"","Slope aspect: "&amp;AX1299&amp;". ","")</f>
        <v/>
      </c>
      <c r="BL1299" s="36" t="str">
        <f>IF(AY1299&lt;&gt;"","Soil description: "&amp;AY1299&amp;". ","")</f>
        <v/>
      </c>
      <c r="BM1299" s="36" t="str">
        <f>IF(BA1299&lt;&gt;"","Terrain: "&amp;BA1299&amp;". ","")</f>
        <v/>
      </c>
      <c r="BN1299" s="36" t="str">
        <f t="shared" si="220"/>
        <v/>
      </c>
      <c r="BO1299" t="str">
        <f t="shared" si="221"/>
        <v/>
      </c>
      <c r="BP1299" t="str">
        <f>IF(BD1299&lt;&gt;"","Permit: "&amp;BD1299,"")</f>
        <v/>
      </c>
      <c r="BQ1299" s="41" t="str">
        <f>IF(AA1299="Abundant","Estimated frequency within viewshed: Abundant (&gt;500).",IF(AA1299="Common","Estimated frequency within viewshed: Common (101-500).",IF(AA1299="Frequent","Estimated frequency within viewshed: Frequent (11-100).",IF(AA1299="Occasional","Estimated frequency within viewshed: Occasional (6-10).",IF(AA1299="Rare","Estimated frequency within viewshed: Rare (1-5).","")))))</f>
        <v/>
      </c>
      <c r="BR1299" s="41" t="str">
        <f>IF(B1299&lt;&gt;"",B1299&amp;". ","")</f>
        <v/>
      </c>
      <c r="BS1299" s="41" t="str">
        <f>IF(M1299="Same individual","Tissue sample collected.",IF(M1299="Same population","Tissue sample collected from another individual in the same population.",""))</f>
        <v/>
      </c>
      <c r="BT1299" s="41" t="str">
        <f>IF(R1299&lt;&gt;"","Seed sample collected from "&amp;R1299&amp;" plants within the same population.","")</f>
        <v/>
      </c>
      <c r="BU1299" s="41" t="str">
        <f>IF(AB1299&lt;&gt;"",AB1299&amp;". ","")</f>
        <v/>
      </c>
      <c r="BV1299" s="41" t="str">
        <f>IF(AE1299&lt;&gt;"","Landowner: "&amp;AE1299&amp;".","")</f>
        <v/>
      </c>
      <c r="BW1299" s="41" t="str">
        <f>IF(AF1299&lt;&gt;"","Element Occurrence ID: "&amp;AF1299&amp;".","")</f>
        <v/>
      </c>
      <c r="BX1299" s="41" t="str">
        <f t="shared" si="222"/>
        <v/>
      </c>
      <c r="BY1299" t="str">
        <f t="shared" si="223"/>
        <v/>
      </c>
      <c r="BZ1299" s="41" t="str">
        <f t="shared" si="224"/>
        <v/>
      </c>
      <c r="CA1299" t="str">
        <f t="shared" si="225"/>
        <v/>
      </c>
      <c r="CB1299" s="41" t="str">
        <f>IF(AU1299&lt;&gt;"","Area immediately surrounding specimen: "&amp;AU1299&amp;".","")</f>
        <v/>
      </c>
      <c r="CC1299" s="41" t="str">
        <f>IF(T1299&lt;&gt;"","Habit: "&amp;T1299&amp;".","")</f>
        <v/>
      </c>
      <c r="CD1299" s="41" t="str">
        <f>IF(U1299&lt;&gt;"","Life history habit: "&amp;U1299&amp;".","")</f>
        <v/>
      </c>
      <c r="CE1299" s="41" t="str">
        <f>IF(V1299&lt;&gt;"","Graminoid habit: "&amp;V1299&amp;".","")</f>
        <v/>
      </c>
      <c r="CF1299" s="41" t="str">
        <f>IF(W1299&lt;&gt;"","Flower color: "&amp;W1299&amp;".","")</f>
        <v/>
      </c>
      <c r="CG1299" s="41" t="str">
        <f>IF(X1299&lt;&gt;"","Height in centimeters: "&amp;X1299&amp;".","")</f>
        <v/>
      </c>
      <c r="CH1299" s="41" t="str">
        <f>IF(Y1299&lt;&gt;"",Y1299&amp;".","")</f>
        <v/>
      </c>
      <c r="CI1299" s="41" t="str">
        <f t="shared" si="226"/>
        <v/>
      </c>
      <c r="CJ1299" t="str">
        <f t="shared" si="227"/>
        <v/>
      </c>
      <c r="CK1299" s="41" t="str">
        <f>IF(T1299&lt;&gt;"","''habit'':"&amp;"''"&amp;T1299&amp;"'',","")</f>
        <v/>
      </c>
      <c r="CL1299" s="41" t="str">
        <f>IF(U1299&lt;&gt;"","''life cycle habit'':"&amp;"''"&amp;U1299&amp;"'',","")</f>
        <v/>
      </c>
      <c r="CM1299" s="41" t="str">
        <f>IF(V1299&lt;&gt;"","''graminoidHabit'':"&amp;"''"&amp;V1299&amp;"'',","")</f>
        <v/>
      </c>
      <c r="CN1299" s="41" t="str">
        <f>IF(W1299&lt;&gt;"","''flower color'':"&amp;"''"&amp;W1299&amp;"'',","")</f>
        <v/>
      </c>
      <c r="CO1299" s="41" t="str">
        <f>IF(X1299&lt;&gt;"","''heightInCentimeters'':"&amp;X1299&amp;",","")</f>
        <v/>
      </c>
      <c r="CP1299" s="41" t="str">
        <f>IF(Y1299&lt;&gt;"",Y1299,"")</f>
        <v/>
      </c>
      <c r="CQ1299" s="41" t="str">
        <f t="shared" si="228"/>
        <v/>
      </c>
      <c r="CR1299" s="42" t="str">
        <f t="shared" si="229"/>
        <v/>
      </c>
      <c r="CS1299" t="str">
        <f t="shared" si="230"/>
        <v/>
      </c>
      <c r="CT1299" t="str">
        <f>IF(L1299="Y","tissue","")</f>
        <v/>
      </c>
      <c r="CU1299" t="str">
        <f>IF(L1299="Y","in collection","")</f>
        <v/>
      </c>
      <c r="CV1299" t="str">
        <f>IF(L1299="Y","dessicated","")</f>
        <v/>
      </c>
    </row>
    <row r="1300" spans="1:100" ht="16.5" x14ac:dyDescent="0.3">
      <c r="A1300" s="7"/>
      <c r="B1300" s="19"/>
      <c r="C1300" s="19"/>
      <c r="D1300" s="19"/>
      <c r="E1300" s="19"/>
      <c r="F1300" s="19"/>
      <c r="G1300" s="10"/>
      <c r="H1300" s="14"/>
      <c r="I1300" s="19"/>
      <c r="J1300" s="19"/>
      <c r="K1300" s="10"/>
      <c r="L1300" s="19"/>
      <c r="M1300" s="19"/>
      <c r="N1300" s="19"/>
      <c r="O1300" s="19"/>
      <c r="P1300" s="19"/>
      <c r="Q1300" s="24"/>
      <c r="R1300" s="14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29"/>
      <c r="AL1300" s="29"/>
      <c r="AM1300" s="7"/>
      <c r="AN1300" s="7"/>
      <c r="AO1300" s="7"/>
      <c r="AP1300" s="19"/>
      <c r="AQ1300" s="19"/>
      <c r="AR1300" s="19"/>
      <c r="AS1300" s="14"/>
      <c r="AT1300" s="19"/>
      <c r="AU1300" s="19"/>
      <c r="AV1300" s="19"/>
      <c r="AW1300" s="14"/>
      <c r="AX1300" s="19"/>
      <c r="AY1300" s="19"/>
      <c r="AZ1300" s="19"/>
      <c r="BA1300" s="19"/>
      <c r="BB1300" s="19"/>
      <c r="BC1300" s="19"/>
      <c r="BD1300" s="19"/>
      <c r="BE1300" s="19"/>
      <c r="BF1300" s="14"/>
      <c r="BG1300" s="35" t="str">
        <f>IF(BB1300&lt;&gt;"","&lt;a href='https://www.inaturalist.org/observations/"&amp;BB1300&amp;" 'target='_blank' style='color: blue'&gt;iNaturalist Record: "&amp;BB1300&amp;"&lt;/a&gt; ","")</f>
        <v/>
      </c>
      <c r="BH1300" s="36" t="str">
        <f>IF(AT1300&lt;&gt;"",AT1300&amp;". ","")</f>
        <v/>
      </c>
      <c r="BI1300" s="36" t="str">
        <f>IF(AV1300&lt;&gt;"","Land use/disturbance history: "&amp;AV1300&amp;". ","")</f>
        <v/>
      </c>
      <c r="BJ1300" s="36" t="str">
        <f>IF(AW1300&lt;&gt;"","Slope in degrees: "&amp;AW1300&amp;". ","")</f>
        <v/>
      </c>
      <c r="BK1300" s="36" t="str">
        <f>IF(AX1300&lt;&gt;"","Slope aspect: "&amp;AX1300&amp;". ","")</f>
        <v/>
      </c>
      <c r="BL1300" s="36" t="str">
        <f>IF(AY1300&lt;&gt;"","Soil description: "&amp;AY1300&amp;". ","")</f>
        <v/>
      </c>
      <c r="BM1300" s="36" t="str">
        <f>IF(BA1300&lt;&gt;"","Terrain: "&amp;BA1300&amp;". ","")</f>
        <v/>
      </c>
      <c r="BN1300" s="36" t="str">
        <f t="shared" si="220"/>
        <v/>
      </c>
      <c r="BO1300" t="str">
        <f t="shared" si="221"/>
        <v/>
      </c>
      <c r="BP1300" t="str">
        <f>IF(BD1300&lt;&gt;"","Permit: "&amp;BD1300,"")</f>
        <v/>
      </c>
      <c r="BQ1300" s="41" t="str">
        <f>IF(AA1300="Abundant","Estimated frequency within viewshed: Abundant (&gt;500).",IF(AA1300="Common","Estimated frequency within viewshed: Common (101-500).",IF(AA1300="Frequent","Estimated frequency within viewshed: Frequent (11-100).",IF(AA1300="Occasional","Estimated frequency within viewshed: Occasional (6-10).",IF(AA1300="Rare","Estimated frequency within viewshed: Rare (1-5).","")))))</f>
        <v/>
      </c>
      <c r="BR1300" s="41" t="str">
        <f>IF(B1300&lt;&gt;"",B1300&amp;". ","")</f>
        <v/>
      </c>
      <c r="BS1300" s="41" t="str">
        <f>IF(M1300="Same individual","Tissue sample collected.",IF(M1300="Same population","Tissue sample collected from another individual in the same population.",""))</f>
        <v/>
      </c>
      <c r="BT1300" s="41" t="str">
        <f>IF(R1300&lt;&gt;"","Seed sample collected from "&amp;R1300&amp;" plants within the same population.","")</f>
        <v/>
      </c>
      <c r="BU1300" s="41" t="str">
        <f>IF(AB1300&lt;&gt;"",AB1300&amp;". ","")</f>
        <v/>
      </c>
      <c r="BV1300" s="41" t="str">
        <f>IF(AE1300&lt;&gt;"","Landowner: "&amp;AE1300&amp;".","")</f>
        <v/>
      </c>
      <c r="BW1300" s="41" t="str">
        <f>IF(AF1300&lt;&gt;"","Element Occurrence ID: "&amp;AF1300&amp;".","")</f>
        <v/>
      </c>
      <c r="BX1300" s="41" t="str">
        <f t="shared" si="222"/>
        <v/>
      </c>
      <c r="BY1300" t="str">
        <f t="shared" si="223"/>
        <v/>
      </c>
      <c r="BZ1300" s="41" t="str">
        <f t="shared" si="224"/>
        <v/>
      </c>
      <c r="CA1300" t="str">
        <f t="shared" si="225"/>
        <v/>
      </c>
      <c r="CB1300" s="41" t="str">
        <f>IF(AU1300&lt;&gt;"","Area immediately surrounding specimen: "&amp;AU1300&amp;".","")</f>
        <v/>
      </c>
      <c r="CC1300" s="41" t="str">
        <f>IF(T1300&lt;&gt;"","Habit: "&amp;T1300&amp;".","")</f>
        <v/>
      </c>
      <c r="CD1300" s="41" t="str">
        <f>IF(U1300&lt;&gt;"","Life history habit: "&amp;U1300&amp;".","")</f>
        <v/>
      </c>
      <c r="CE1300" s="41" t="str">
        <f>IF(V1300&lt;&gt;"","Graminoid habit: "&amp;V1300&amp;".","")</f>
        <v/>
      </c>
      <c r="CF1300" s="41" t="str">
        <f>IF(W1300&lt;&gt;"","Flower color: "&amp;W1300&amp;".","")</f>
        <v/>
      </c>
      <c r="CG1300" s="41" t="str">
        <f>IF(X1300&lt;&gt;"","Height in centimeters: "&amp;X1300&amp;".","")</f>
        <v/>
      </c>
      <c r="CH1300" s="41" t="str">
        <f>IF(Y1300&lt;&gt;"",Y1300&amp;".","")</f>
        <v/>
      </c>
      <c r="CI1300" s="41" t="str">
        <f t="shared" si="226"/>
        <v/>
      </c>
      <c r="CJ1300" t="str">
        <f t="shared" si="227"/>
        <v/>
      </c>
      <c r="CK1300" s="41" t="str">
        <f>IF(T1300&lt;&gt;"","''habit'':"&amp;"''"&amp;T1300&amp;"'',","")</f>
        <v/>
      </c>
      <c r="CL1300" s="41" t="str">
        <f>IF(U1300&lt;&gt;"","''life cycle habit'':"&amp;"''"&amp;U1300&amp;"'',","")</f>
        <v/>
      </c>
      <c r="CM1300" s="41" t="str">
        <f>IF(V1300&lt;&gt;"","''graminoidHabit'':"&amp;"''"&amp;V1300&amp;"'',","")</f>
        <v/>
      </c>
      <c r="CN1300" s="41" t="str">
        <f>IF(W1300&lt;&gt;"","''flower color'':"&amp;"''"&amp;W1300&amp;"'',","")</f>
        <v/>
      </c>
      <c r="CO1300" s="41" t="str">
        <f>IF(X1300&lt;&gt;"","''heightInCentimeters'':"&amp;X1300&amp;",","")</f>
        <v/>
      </c>
      <c r="CP1300" s="41" t="str">
        <f>IF(Y1300&lt;&gt;"",Y1300,"")</f>
        <v/>
      </c>
      <c r="CQ1300" s="41" t="str">
        <f t="shared" si="228"/>
        <v/>
      </c>
      <c r="CR1300" s="42" t="str">
        <f t="shared" si="229"/>
        <v/>
      </c>
      <c r="CS1300" t="str">
        <f t="shared" si="230"/>
        <v/>
      </c>
      <c r="CT1300" t="str">
        <f>IF(L1300="Y","tissue","")</f>
        <v/>
      </c>
      <c r="CU1300" t="str">
        <f>IF(L1300="Y","in collection","")</f>
        <v/>
      </c>
      <c r="CV1300" t="str">
        <f>IF(L1300="Y","dessicated","")</f>
        <v/>
      </c>
    </row>
    <row r="1301" spans="1:100" ht="16.5" x14ac:dyDescent="0.3">
      <c r="A1301" s="7"/>
      <c r="B1301" s="19"/>
      <c r="C1301" s="19"/>
      <c r="D1301" s="19"/>
      <c r="E1301" s="19"/>
      <c r="F1301" s="19"/>
      <c r="G1301" s="10"/>
      <c r="H1301" s="14"/>
      <c r="I1301" s="19"/>
      <c r="J1301" s="19"/>
      <c r="K1301" s="10"/>
      <c r="L1301" s="19"/>
      <c r="M1301" s="19"/>
      <c r="N1301" s="19"/>
      <c r="O1301" s="19"/>
      <c r="P1301" s="19"/>
      <c r="Q1301" s="24"/>
      <c r="R1301" s="14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29"/>
      <c r="AL1301" s="29"/>
      <c r="AM1301" s="7"/>
      <c r="AN1301" s="7"/>
      <c r="AO1301" s="7"/>
      <c r="AP1301" s="19"/>
      <c r="AQ1301" s="19"/>
      <c r="AR1301" s="19"/>
      <c r="AS1301" s="14"/>
      <c r="AT1301" s="19"/>
      <c r="AU1301" s="19"/>
      <c r="AV1301" s="19"/>
      <c r="AW1301" s="14"/>
      <c r="AX1301" s="19"/>
      <c r="AY1301" s="19"/>
      <c r="AZ1301" s="19"/>
      <c r="BA1301" s="19"/>
      <c r="BB1301" s="19"/>
      <c r="BC1301" s="19"/>
      <c r="BD1301" s="19"/>
      <c r="BE1301" s="19"/>
      <c r="BF1301" s="14"/>
      <c r="BG1301" s="35" t="str">
        <f>IF(BB1301&lt;&gt;"","&lt;a href='https://www.inaturalist.org/observations/"&amp;BB1301&amp;" 'target='_blank' style='color: blue'&gt;iNaturalist Record: "&amp;BB1301&amp;"&lt;/a&gt; ","")</f>
        <v/>
      </c>
      <c r="BH1301" s="36" t="str">
        <f>IF(AT1301&lt;&gt;"",AT1301&amp;". ","")</f>
        <v/>
      </c>
      <c r="BI1301" s="36" t="str">
        <f>IF(AV1301&lt;&gt;"","Land use/disturbance history: "&amp;AV1301&amp;". ","")</f>
        <v/>
      </c>
      <c r="BJ1301" s="36" t="str">
        <f>IF(AW1301&lt;&gt;"","Slope in degrees: "&amp;AW1301&amp;". ","")</f>
        <v/>
      </c>
      <c r="BK1301" s="36" t="str">
        <f>IF(AX1301&lt;&gt;"","Slope aspect: "&amp;AX1301&amp;". ","")</f>
        <v/>
      </c>
      <c r="BL1301" s="36" t="str">
        <f>IF(AY1301&lt;&gt;"","Soil description: "&amp;AY1301&amp;". ","")</f>
        <v/>
      </c>
      <c r="BM1301" s="36" t="str">
        <f>IF(BA1301&lt;&gt;"","Terrain: "&amp;BA1301&amp;". ","")</f>
        <v/>
      </c>
      <c r="BN1301" s="36" t="str">
        <f t="shared" si="220"/>
        <v/>
      </c>
      <c r="BO1301" t="str">
        <f t="shared" si="221"/>
        <v/>
      </c>
      <c r="BP1301" t="str">
        <f>IF(BD1301&lt;&gt;"","Permit: "&amp;BD1301,"")</f>
        <v/>
      </c>
      <c r="BQ1301" s="41" t="str">
        <f>IF(AA1301="Abundant","Estimated frequency within viewshed: Abundant (&gt;500).",IF(AA1301="Common","Estimated frequency within viewshed: Common (101-500).",IF(AA1301="Frequent","Estimated frequency within viewshed: Frequent (11-100).",IF(AA1301="Occasional","Estimated frequency within viewshed: Occasional (6-10).",IF(AA1301="Rare","Estimated frequency within viewshed: Rare (1-5).","")))))</f>
        <v/>
      </c>
      <c r="BR1301" s="41" t="str">
        <f>IF(B1301&lt;&gt;"",B1301&amp;". ","")</f>
        <v/>
      </c>
      <c r="BS1301" s="41" t="str">
        <f>IF(M1301="Same individual","Tissue sample collected.",IF(M1301="Same population","Tissue sample collected from another individual in the same population.",""))</f>
        <v/>
      </c>
      <c r="BT1301" s="41" t="str">
        <f>IF(R1301&lt;&gt;"","Seed sample collected from "&amp;R1301&amp;" plants within the same population.","")</f>
        <v/>
      </c>
      <c r="BU1301" s="41" t="str">
        <f>IF(AB1301&lt;&gt;"",AB1301&amp;". ","")</f>
        <v/>
      </c>
      <c r="BV1301" s="41" t="str">
        <f>IF(AE1301&lt;&gt;"","Landowner: "&amp;AE1301&amp;".","")</f>
        <v/>
      </c>
      <c r="BW1301" s="41" t="str">
        <f>IF(AF1301&lt;&gt;"","Element Occurrence ID: "&amp;AF1301&amp;".","")</f>
        <v/>
      </c>
      <c r="BX1301" s="41" t="str">
        <f t="shared" si="222"/>
        <v/>
      </c>
      <c r="BY1301" t="str">
        <f t="shared" si="223"/>
        <v/>
      </c>
      <c r="BZ1301" s="41" t="str">
        <f t="shared" si="224"/>
        <v/>
      </c>
      <c r="CA1301" t="str">
        <f t="shared" si="225"/>
        <v/>
      </c>
      <c r="CB1301" s="41" t="str">
        <f>IF(AU1301&lt;&gt;"","Area immediately surrounding specimen: "&amp;AU1301&amp;".","")</f>
        <v/>
      </c>
      <c r="CC1301" s="41" t="str">
        <f>IF(T1301&lt;&gt;"","Habit: "&amp;T1301&amp;".","")</f>
        <v/>
      </c>
      <c r="CD1301" s="41" t="str">
        <f>IF(U1301&lt;&gt;"","Life history habit: "&amp;U1301&amp;".","")</f>
        <v/>
      </c>
      <c r="CE1301" s="41" t="str">
        <f>IF(V1301&lt;&gt;"","Graminoid habit: "&amp;V1301&amp;".","")</f>
        <v/>
      </c>
      <c r="CF1301" s="41" t="str">
        <f>IF(W1301&lt;&gt;"","Flower color: "&amp;W1301&amp;".","")</f>
        <v/>
      </c>
      <c r="CG1301" s="41" t="str">
        <f>IF(X1301&lt;&gt;"","Height in centimeters: "&amp;X1301&amp;".","")</f>
        <v/>
      </c>
      <c r="CH1301" s="41" t="str">
        <f>IF(Y1301&lt;&gt;"",Y1301&amp;".","")</f>
        <v/>
      </c>
      <c r="CI1301" s="41" t="str">
        <f t="shared" si="226"/>
        <v/>
      </c>
      <c r="CJ1301" t="str">
        <f t="shared" si="227"/>
        <v/>
      </c>
      <c r="CK1301" s="41" t="str">
        <f>IF(T1301&lt;&gt;"","''habit'':"&amp;"''"&amp;T1301&amp;"'',","")</f>
        <v/>
      </c>
      <c r="CL1301" s="41" t="str">
        <f>IF(U1301&lt;&gt;"","''life cycle habit'':"&amp;"''"&amp;U1301&amp;"'',","")</f>
        <v/>
      </c>
      <c r="CM1301" s="41" t="str">
        <f>IF(V1301&lt;&gt;"","''graminoidHabit'':"&amp;"''"&amp;V1301&amp;"'',","")</f>
        <v/>
      </c>
      <c r="CN1301" s="41" t="str">
        <f>IF(W1301&lt;&gt;"","''flower color'':"&amp;"''"&amp;W1301&amp;"'',","")</f>
        <v/>
      </c>
      <c r="CO1301" s="41" t="str">
        <f>IF(X1301&lt;&gt;"","''heightInCentimeters'':"&amp;X1301&amp;",","")</f>
        <v/>
      </c>
      <c r="CP1301" s="41" t="str">
        <f>IF(Y1301&lt;&gt;"",Y1301,"")</f>
        <v/>
      </c>
      <c r="CQ1301" s="41" t="str">
        <f t="shared" si="228"/>
        <v/>
      </c>
      <c r="CR1301" s="42" t="str">
        <f t="shared" si="229"/>
        <v/>
      </c>
      <c r="CS1301" t="str">
        <f t="shared" si="230"/>
        <v/>
      </c>
      <c r="CT1301" t="str">
        <f>IF(L1301="Y","tissue","")</f>
        <v/>
      </c>
      <c r="CU1301" t="str">
        <f>IF(L1301="Y","in collection","")</f>
        <v/>
      </c>
      <c r="CV1301" t="str">
        <f>IF(L1301="Y","dessicated","")</f>
        <v/>
      </c>
    </row>
    <row r="1302" spans="1:100" ht="16.5" x14ac:dyDescent="0.3">
      <c r="A1302" s="7"/>
      <c r="B1302" s="19"/>
      <c r="C1302" s="19"/>
      <c r="D1302" s="19"/>
      <c r="E1302" s="19"/>
      <c r="F1302" s="19"/>
      <c r="G1302" s="10"/>
      <c r="H1302" s="14"/>
      <c r="I1302" s="19"/>
      <c r="J1302" s="19"/>
      <c r="K1302" s="10"/>
      <c r="L1302" s="19"/>
      <c r="M1302" s="19"/>
      <c r="N1302" s="19"/>
      <c r="O1302" s="19"/>
      <c r="P1302" s="19"/>
      <c r="Q1302" s="24"/>
      <c r="R1302" s="14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29"/>
      <c r="AL1302" s="29"/>
      <c r="AM1302" s="7"/>
      <c r="AN1302" s="7"/>
      <c r="AO1302" s="7"/>
      <c r="AP1302" s="19"/>
      <c r="AQ1302" s="19"/>
      <c r="AR1302" s="19"/>
      <c r="AS1302" s="14"/>
      <c r="AT1302" s="19"/>
      <c r="AU1302" s="19"/>
      <c r="AV1302" s="19"/>
      <c r="AW1302" s="14"/>
      <c r="AX1302" s="19"/>
      <c r="AY1302" s="19"/>
      <c r="AZ1302" s="19"/>
      <c r="BA1302" s="19"/>
      <c r="BB1302" s="19"/>
      <c r="BC1302" s="19"/>
      <c r="BD1302" s="19"/>
      <c r="BE1302" s="19"/>
      <c r="BF1302" s="14"/>
      <c r="BG1302" s="35" t="str">
        <f>IF(BB1302&lt;&gt;"","&lt;a href='https://www.inaturalist.org/observations/"&amp;BB1302&amp;" 'target='_blank' style='color: blue'&gt;iNaturalist Record: "&amp;BB1302&amp;"&lt;/a&gt; ","")</f>
        <v/>
      </c>
      <c r="BH1302" s="36" t="str">
        <f>IF(AT1302&lt;&gt;"",AT1302&amp;". ","")</f>
        <v/>
      </c>
      <c r="BI1302" s="36" t="str">
        <f>IF(AV1302&lt;&gt;"","Land use/disturbance history: "&amp;AV1302&amp;". ","")</f>
        <v/>
      </c>
      <c r="BJ1302" s="36" t="str">
        <f>IF(AW1302&lt;&gt;"","Slope in degrees: "&amp;AW1302&amp;". ","")</f>
        <v/>
      </c>
      <c r="BK1302" s="36" t="str">
        <f>IF(AX1302&lt;&gt;"","Slope aspect: "&amp;AX1302&amp;". ","")</f>
        <v/>
      </c>
      <c r="BL1302" s="36" t="str">
        <f>IF(AY1302&lt;&gt;"","Soil description: "&amp;AY1302&amp;". ","")</f>
        <v/>
      </c>
      <c r="BM1302" s="36" t="str">
        <f>IF(BA1302&lt;&gt;"","Terrain: "&amp;BA1302&amp;". ","")</f>
        <v/>
      </c>
      <c r="BN1302" s="36" t="str">
        <f t="shared" si="220"/>
        <v/>
      </c>
      <c r="BO1302" t="str">
        <f t="shared" si="221"/>
        <v/>
      </c>
      <c r="BP1302" t="str">
        <f>IF(BD1302&lt;&gt;"","Permit: "&amp;BD1302,"")</f>
        <v/>
      </c>
      <c r="BQ1302" s="41" t="str">
        <f>IF(AA1302="Abundant","Estimated frequency within viewshed: Abundant (&gt;500).",IF(AA1302="Common","Estimated frequency within viewshed: Common (101-500).",IF(AA1302="Frequent","Estimated frequency within viewshed: Frequent (11-100).",IF(AA1302="Occasional","Estimated frequency within viewshed: Occasional (6-10).",IF(AA1302="Rare","Estimated frequency within viewshed: Rare (1-5).","")))))</f>
        <v/>
      </c>
      <c r="BR1302" s="41" t="str">
        <f>IF(B1302&lt;&gt;"",B1302&amp;". ","")</f>
        <v/>
      </c>
      <c r="BS1302" s="41" t="str">
        <f>IF(M1302="Same individual","Tissue sample collected.",IF(M1302="Same population","Tissue sample collected from another individual in the same population.",""))</f>
        <v/>
      </c>
      <c r="BT1302" s="41" t="str">
        <f>IF(R1302&lt;&gt;"","Seed sample collected from "&amp;R1302&amp;" plants within the same population.","")</f>
        <v/>
      </c>
      <c r="BU1302" s="41" t="str">
        <f>IF(AB1302&lt;&gt;"",AB1302&amp;". ","")</f>
        <v/>
      </c>
      <c r="BV1302" s="41" t="str">
        <f>IF(AE1302&lt;&gt;"","Landowner: "&amp;AE1302&amp;".","")</f>
        <v/>
      </c>
      <c r="BW1302" s="41" t="str">
        <f>IF(AF1302&lt;&gt;"","Element Occurrence ID: "&amp;AF1302&amp;".","")</f>
        <v/>
      </c>
      <c r="BX1302" s="41" t="str">
        <f t="shared" si="222"/>
        <v/>
      </c>
      <c r="BY1302" t="str">
        <f t="shared" si="223"/>
        <v/>
      </c>
      <c r="BZ1302" s="41" t="str">
        <f t="shared" si="224"/>
        <v/>
      </c>
      <c r="CA1302" t="str">
        <f t="shared" si="225"/>
        <v/>
      </c>
      <c r="CB1302" s="41" t="str">
        <f>IF(AU1302&lt;&gt;"","Area immediately surrounding specimen: "&amp;AU1302&amp;".","")</f>
        <v/>
      </c>
      <c r="CC1302" s="41" t="str">
        <f>IF(T1302&lt;&gt;"","Habit: "&amp;T1302&amp;".","")</f>
        <v/>
      </c>
      <c r="CD1302" s="41" t="str">
        <f>IF(U1302&lt;&gt;"","Life history habit: "&amp;U1302&amp;".","")</f>
        <v/>
      </c>
      <c r="CE1302" s="41" t="str">
        <f>IF(V1302&lt;&gt;"","Graminoid habit: "&amp;V1302&amp;".","")</f>
        <v/>
      </c>
      <c r="CF1302" s="41" t="str">
        <f>IF(W1302&lt;&gt;"","Flower color: "&amp;W1302&amp;".","")</f>
        <v/>
      </c>
      <c r="CG1302" s="41" t="str">
        <f>IF(X1302&lt;&gt;"","Height in centimeters: "&amp;X1302&amp;".","")</f>
        <v/>
      </c>
      <c r="CH1302" s="41" t="str">
        <f>IF(Y1302&lt;&gt;"",Y1302&amp;".","")</f>
        <v/>
      </c>
      <c r="CI1302" s="41" t="str">
        <f t="shared" si="226"/>
        <v/>
      </c>
      <c r="CJ1302" t="str">
        <f t="shared" si="227"/>
        <v/>
      </c>
      <c r="CK1302" s="41" t="str">
        <f>IF(T1302&lt;&gt;"","''habit'':"&amp;"''"&amp;T1302&amp;"'',","")</f>
        <v/>
      </c>
      <c r="CL1302" s="41" t="str">
        <f>IF(U1302&lt;&gt;"","''life cycle habit'':"&amp;"''"&amp;U1302&amp;"'',","")</f>
        <v/>
      </c>
      <c r="CM1302" s="41" t="str">
        <f>IF(V1302&lt;&gt;"","''graminoidHabit'':"&amp;"''"&amp;V1302&amp;"'',","")</f>
        <v/>
      </c>
      <c r="CN1302" s="41" t="str">
        <f>IF(W1302&lt;&gt;"","''flower color'':"&amp;"''"&amp;W1302&amp;"'',","")</f>
        <v/>
      </c>
      <c r="CO1302" s="41" t="str">
        <f>IF(X1302&lt;&gt;"","''heightInCentimeters'':"&amp;X1302&amp;",","")</f>
        <v/>
      </c>
      <c r="CP1302" s="41" t="str">
        <f>IF(Y1302&lt;&gt;"",Y1302,"")</f>
        <v/>
      </c>
      <c r="CQ1302" s="41" t="str">
        <f t="shared" si="228"/>
        <v/>
      </c>
      <c r="CR1302" s="42" t="str">
        <f t="shared" si="229"/>
        <v/>
      </c>
      <c r="CS1302" t="str">
        <f t="shared" si="230"/>
        <v/>
      </c>
      <c r="CT1302" t="str">
        <f>IF(L1302="Y","tissue","")</f>
        <v/>
      </c>
      <c r="CU1302" t="str">
        <f>IF(L1302="Y","in collection","")</f>
        <v/>
      </c>
      <c r="CV1302" t="str">
        <f>IF(L1302="Y","dessicated","")</f>
        <v/>
      </c>
    </row>
    <row r="1303" spans="1:100" ht="16.5" x14ac:dyDescent="0.3">
      <c r="A1303" s="7"/>
      <c r="B1303" s="19"/>
      <c r="C1303" s="19"/>
      <c r="D1303" s="19"/>
      <c r="E1303" s="19"/>
      <c r="F1303" s="19"/>
      <c r="G1303" s="10"/>
      <c r="H1303" s="14"/>
      <c r="I1303" s="19"/>
      <c r="J1303" s="19"/>
      <c r="K1303" s="10"/>
      <c r="L1303" s="19"/>
      <c r="M1303" s="19"/>
      <c r="N1303" s="19"/>
      <c r="O1303" s="19"/>
      <c r="P1303" s="19"/>
      <c r="Q1303" s="24"/>
      <c r="R1303" s="14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  <c r="AK1303" s="29"/>
      <c r="AL1303" s="29"/>
      <c r="AM1303" s="7"/>
      <c r="AN1303" s="7"/>
      <c r="AO1303" s="7"/>
      <c r="AP1303" s="19"/>
      <c r="AQ1303" s="19"/>
      <c r="AR1303" s="19"/>
      <c r="AS1303" s="14"/>
      <c r="AT1303" s="19"/>
      <c r="AU1303" s="19"/>
      <c r="AV1303" s="19"/>
      <c r="AW1303" s="14"/>
      <c r="AX1303" s="19"/>
      <c r="AY1303" s="19"/>
      <c r="AZ1303" s="19"/>
      <c r="BA1303" s="19"/>
      <c r="BB1303" s="19"/>
      <c r="BC1303" s="19"/>
      <c r="BD1303" s="19"/>
      <c r="BE1303" s="19"/>
      <c r="BF1303" s="14"/>
      <c r="BG1303" s="35" t="str">
        <f>IF(BB1303&lt;&gt;"","&lt;a href='https://www.inaturalist.org/observations/"&amp;BB1303&amp;" 'target='_blank' style='color: blue'&gt;iNaturalist Record: "&amp;BB1303&amp;"&lt;/a&gt; ","")</f>
        <v/>
      </c>
      <c r="BH1303" s="36" t="str">
        <f>IF(AT1303&lt;&gt;"",AT1303&amp;". ","")</f>
        <v/>
      </c>
      <c r="BI1303" s="36" t="str">
        <f>IF(AV1303&lt;&gt;"","Land use/disturbance history: "&amp;AV1303&amp;". ","")</f>
        <v/>
      </c>
      <c r="BJ1303" s="36" t="str">
        <f>IF(AW1303&lt;&gt;"","Slope in degrees: "&amp;AW1303&amp;". ","")</f>
        <v/>
      </c>
      <c r="BK1303" s="36" t="str">
        <f>IF(AX1303&lt;&gt;"","Slope aspect: "&amp;AX1303&amp;". ","")</f>
        <v/>
      </c>
      <c r="BL1303" s="36" t="str">
        <f>IF(AY1303&lt;&gt;"","Soil description: "&amp;AY1303&amp;". ","")</f>
        <v/>
      </c>
      <c r="BM1303" s="36" t="str">
        <f>IF(BA1303&lt;&gt;"","Terrain: "&amp;BA1303&amp;". ","")</f>
        <v/>
      </c>
      <c r="BN1303" s="36" t="str">
        <f t="shared" si="220"/>
        <v/>
      </c>
      <c r="BO1303" t="str">
        <f t="shared" si="221"/>
        <v/>
      </c>
      <c r="BP1303" t="str">
        <f>IF(BD1303&lt;&gt;"","Permit: "&amp;BD1303,"")</f>
        <v/>
      </c>
      <c r="BQ1303" s="41" t="str">
        <f>IF(AA1303="Abundant","Estimated frequency within viewshed: Abundant (&gt;500).",IF(AA1303="Common","Estimated frequency within viewshed: Common (101-500).",IF(AA1303="Frequent","Estimated frequency within viewshed: Frequent (11-100).",IF(AA1303="Occasional","Estimated frequency within viewshed: Occasional (6-10).",IF(AA1303="Rare","Estimated frequency within viewshed: Rare (1-5).","")))))</f>
        <v/>
      </c>
      <c r="BR1303" s="41" t="str">
        <f>IF(B1303&lt;&gt;"",B1303&amp;". ","")</f>
        <v/>
      </c>
      <c r="BS1303" s="41" t="str">
        <f>IF(M1303="Same individual","Tissue sample collected.",IF(M1303="Same population","Tissue sample collected from another individual in the same population.",""))</f>
        <v/>
      </c>
      <c r="BT1303" s="41" t="str">
        <f>IF(R1303&lt;&gt;"","Seed sample collected from "&amp;R1303&amp;" plants within the same population.","")</f>
        <v/>
      </c>
      <c r="BU1303" s="41" t="str">
        <f>IF(AB1303&lt;&gt;"",AB1303&amp;". ","")</f>
        <v/>
      </c>
      <c r="BV1303" s="41" t="str">
        <f>IF(AE1303&lt;&gt;"","Landowner: "&amp;AE1303&amp;".","")</f>
        <v/>
      </c>
      <c r="BW1303" s="41" t="str">
        <f>IF(AF1303&lt;&gt;"","Element Occurrence ID: "&amp;AF1303&amp;".","")</f>
        <v/>
      </c>
      <c r="BX1303" s="41" t="str">
        <f t="shared" si="222"/>
        <v/>
      </c>
      <c r="BY1303" t="str">
        <f t="shared" si="223"/>
        <v/>
      </c>
      <c r="BZ1303" s="41" t="str">
        <f t="shared" si="224"/>
        <v/>
      </c>
      <c r="CA1303" t="str">
        <f t="shared" si="225"/>
        <v/>
      </c>
      <c r="CB1303" s="41" t="str">
        <f>IF(AU1303&lt;&gt;"","Area immediately surrounding specimen: "&amp;AU1303&amp;".","")</f>
        <v/>
      </c>
      <c r="CC1303" s="41" t="str">
        <f>IF(T1303&lt;&gt;"","Habit: "&amp;T1303&amp;".","")</f>
        <v/>
      </c>
      <c r="CD1303" s="41" t="str">
        <f>IF(U1303&lt;&gt;"","Life history habit: "&amp;U1303&amp;".","")</f>
        <v/>
      </c>
      <c r="CE1303" s="41" t="str">
        <f>IF(V1303&lt;&gt;"","Graminoid habit: "&amp;V1303&amp;".","")</f>
        <v/>
      </c>
      <c r="CF1303" s="41" t="str">
        <f>IF(W1303&lt;&gt;"","Flower color: "&amp;W1303&amp;".","")</f>
        <v/>
      </c>
      <c r="CG1303" s="41" t="str">
        <f>IF(X1303&lt;&gt;"","Height in centimeters: "&amp;X1303&amp;".","")</f>
        <v/>
      </c>
      <c r="CH1303" s="41" t="str">
        <f>IF(Y1303&lt;&gt;"",Y1303&amp;".","")</f>
        <v/>
      </c>
      <c r="CI1303" s="41" t="str">
        <f t="shared" si="226"/>
        <v/>
      </c>
      <c r="CJ1303" t="str">
        <f t="shared" si="227"/>
        <v/>
      </c>
      <c r="CK1303" s="41" t="str">
        <f>IF(T1303&lt;&gt;"","''habit'':"&amp;"''"&amp;T1303&amp;"'',","")</f>
        <v/>
      </c>
      <c r="CL1303" s="41" t="str">
        <f>IF(U1303&lt;&gt;"","''life cycle habit'':"&amp;"''"&amp;U1303&amp;"'',","")</f>
        <v/>
      </c>
      <c r="CM1303" s="41" t="str">
        <f>IF(V1303&lt;&gt;"","''graminoidHabit'':"&amp;"''"&amp;V1303&amp;"'',","")</f>
        <v/>
      </c>
      <c r="CN1303" s="41" t="str">
        <f>IF(W1303&lt;&gt;"","''flower color'':"&amp;"''"&amp;W1303&amp;"'',","")</f>
        <v/>
      </c>
      <c r="CO1303" s="41" t="str">
        <f>IF(X1303&lt;&gt;"","''heightInCentimeters'':"&amp;X1303&amp;",","")</f>
        <v/>
      </c>
      <c r="CP1303" s="41" t="str">
        <f>IF(Y1303&lt;&gt;"",Y1303,"")</f>
        <v/>
      </c>
      <c r="CQ1303" s="41" t="str">
        <f t="shared" si="228"/>
        <v/>
      </c>
      <c r="CR1303" s="42" t="str">
        <f t="shared" si="229"/>
        <v/>
      </c>
      <c r="CS1303" t="str">
        <f t="shared" si="230"/>
        <v/>
      </c>
      <c r="CT1303" t="str">
        <f>IF(L1303="Y","tissue","")</f>
        <v/>
      </c>
      <c r="CU1303" t="str">
        <f>IF(L1303="Y","in collection","")</f>
        <v/>
      </c>
      <c r="CV1303" t="str">
        <f>IF(L1303="Y","dessicated","")</f>
        <v/>
      </c>
    </row>
    <row r="1304" spans="1:100" ht="16.5" x14ac:dyDescent="0.3">
      <c r="A1304" s="7"/>
      <c r="B1304" s="19"/>
      <c r="C1304" s="19"/>
      <c r="D1304" s="19"/>
      <c r="E1304" s="19"/>
      <c r="F1304" s="19"/>
      <c r="G1304" s="10"/>
      <c r="H1304" s="14"/>
      <c r="I1304" s="19"/>
      <c r="J1304" s="19"/>
      <c r="K1304" s="10"/>
      <c r="L1304" s="19"/>
      <c r="M1304" s="19"/>
      <c r="N1304" s="19"/>
      <c r="O1304" s="19"/>
      <c r="P1304" s="19"/>
      <c r="Q1304" s="24"/>
      <c r="R1304" s="14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  <c r="AK1304" s="29"/>
      <c r="AL1304" s="29"/>
      <c r="AM1304" s="7"/>
      <c r="AN1304" s="7"/>
      <c r="AO1304" s="7"/>
      <c r="AP1304" s="19"/>
      <c r="AQ1304" s="19"/>
      <c r="AR1304" s="19"/>
      <c r="AS1304" s="14"/>
      <c r="AT1304" s="19"/>
      <c r="AU1304" s="19"/>
      <c r="AV1304" s="19"/>
      <c r="AW1304" s="14"/>
      <c r="AX1304" s="19"/>
      <c r="AY1304" s="19"/>
      <c r="AZ1304" s="19"/>
      <c r="BA1304" s="19"/>
      <c r="BB1304" s="19"/>
      <c r="BC1304" s="19"/>
      <c r="BD1304" s="19"/>
      <c r="BE1304" s="19"/>
      <c r="BF1304" s="14"/>
      <c r="BG1304" s="35" t="str">
        <f>IF(BB1304&lt;&gt;"","&lt;a href='https://www.inaturalist.org/observations/"&amp;BB1304&amp;" 'target='_blank' style='color: blue'&gt;iNaturalist Record: "&amp;BB1304&amp;"&lt;/a&gt; ","")</f>
        <v/>
      </c>
      <c r="BH1304" s="36" t="str">
        <f>IF(AT1304&lt;&gt;"",AT1304&amp;". ","")</f>
        <v/>
      </c>
      <c r="BI1304" s="36" t="str">
        <f>IF(AV1304&lt;&gt;"","Land use/disturbance history: "&amp;AV1304&amp;". ","")</f>
        <v/>
      </c>
      <c r="BJ1304" s="36" t="str">
        <f>IF(AW1304&lt;&gt;"","Slope in degrees: "&amp;AW1304&amp;". ","")</f>
        <v/>
      </c>
      <c r="BK1304" s="36" t="str">
        <f>IF(AX1304&lt;&gt;"","Slope aspect: "&amp;AX1304&amp;". ","")</f>
        <v/>
      </c>
      <c r="BL1304" s="36" t="str">
        <f>IF(AY1304&lt;&gt;"","Soil description: "&amp;AY1304&amp;". ","")</f>
        <v/>
      </c>
      <c r="BM1304" s="36" t="str">
        <f>IF(BA1304&lt;&gt;"","Terrain: "&amp;BA1304&amp;". ","")</f>
        <v/>
      </c>
      <c r="BN1304" s="36" t="str">
        <f t="shared" si="220"/>
        <v/>
      </c>
      <c r="BO1304" t="str">
        <f t="shared" si="221"/>
        <v/>
      </c>
      <c r="BP1304" t="str">
        <f>IF(BD1304&lt;&gt;"","Permit: "&amp;BD1304,"")</f>
        <v/>
      </c>
      <c r="BQ1304" s="41" t="str">
        <f>IF(AA1304="Abundant","Estimated frequency within viewshed: Abundant (&gt;500).",IF(AA1304="Common","Estimated frequency within viewshed: Common (101-500).",IF(AA1304="Frequent","Estimated frequency within viewshed: Frequent (11-100).",IF(AA1304="Occasional","Estimated frequency within viewshed: Occasional (6-10).",IF(AA1304="Rare","Estimated frequency within viewshed: Rare (1-5).","")))))</f>
        <v/>
      </c>
      <c r="BR1304" s="41" t="str">
        <f>IF(B1304&lt;&gt;"",B1304&amp;". ","")</f>
        <v/>
      </c>
      <c r="BS1304" s="41" t="str">
        <f>IF(M1304="Same individual","Tissue sample collected.",IF(M1304="Same population","Tissue sample collected from another individual in the same population.",""))</f>
        <v/>
      </c>
      <c r="BT1304" s="41" t="str">
        <f>IF(R1304&lt;&gt;"","Seed sample collected from "&amp;R1304&amp;" plants within the same population.","")</f>
        <v/>
      </c>
      <c r="BU1304" s="41" t="str">
        <f>IF(AB1304&lt;&gt;"",AB1304&amp;". ","")</f>
        <v/>
      </c>
      <c r="BV1304" s="41" t="str">
        <f>IF(AE1304&lt;&gt;"","Landowner: "&amp;AE1304&amp;".","")</f>
        <v/>
      </c>
      <c r="BW1304" s="41" t="str">
        <f>IF(AF1304&lt;&gt;"","Element Occurrence ID: "&amp;AF1304&amp;".","")</f>
        <v/>
      </c>
      <c r="BX1304" s="41" t="str">
        <f t="shared" si="222"/>
        <v/>
      </c>
      <c r="BY1304" t="str">
        <f t="shared" si="223"/>
        <v/>
      </c>
      <c r="BZ1304" s="41" t="str">
        <f t="shared" si="224"/>
        <v/>
      </c>
      <c r="CA1304" t="str">
        <f t="shared" si="225"/>
        <v/>
      </c>
      <c r="CB1304" s="41" t="str">
        <f>IF(AU1304&lt;&gt;"","Area immediately surrounding specimen: "&amp;AU1304&amp;".","")</f>
        <v/>
      </c>
      <c r="CC1304" s="41" t="str">
        <f>IF(T1304&lt;&gt;"","Habit: "&amp;T1304&amp;".","")</f>
        <v/>
      </c>
      <c r="CD1304" s="41" t="str">
        <f>IF(U1304&lt;&gt;"","Life history habit: "&amp;U1304&amp;".","")</f>
        <v/>
      </c>
      <c r="CE1304" s="41" t="str">
        <f>IF(V1304&lt;&gt;"","Graminoid habit: "&amp;V1304&amp;".","")</f>
        <v/>
      </c>
      <c r="CF1304" s="41" t="str">
        <f>IF(W1304&lt;&gt;"","Flower color: "&amp;W1304&amp;".","")</f>
        <v/>
      </c>
      <c r="CG1304" s="41" t="str">
        <f>IF(X1304&lt;&gt;"","Height in centimeters: "&amp;X1304&amp;".","")</f>
        <v/>
      </c>
      <c r="CH1304" s="41" t="str">
        <f>IF(Y1304&lt;&gt;"",Y1304&amp;".","")</f>
        <v/>
      </c>
      <c r="CI1304" s="41" t="str">
        <f t="shared" si="226"/>
        <v/>
      </c>
      <c r="CJ1304" t="str">
        <f t="shared" si="227"/>
        <v/>
      </c>
      <c r="CK1304" s="41" t="str">
        <f>IF(T1304&lt;&gt;"","''habit'':"&amp;"''"&amp;T1304&amp;"'',","")</f>
        <v/>
      </c>
      <c r="CL1304" s="41" t="str">
        <f>IF(U1304&lt;&gt;"","''life cycle habit'':"&amp;"''"&amp;U1304&amp;"'',","")</f>
        <v/>
      </c>
      <c r="CM1304" s="41" t="str">
        <f>IF(V1304&lt;&gt;"","''graminoidHabit'':"&amp;"''"&amp;V1304&amp;"'',","")</f>
        <v/>
      </c>
      <c r="CN1304" s="41" t="str">
        <f>IF(W1304&lt;&gt;"","''flower color'':"&amp;"''"&amp;W1304&amp;"'',","")</f>
        <v/>
      </c>
      <c r="CO1304" s="41" t="str">
        <f>IF(X1304&lt;&gt;"","''heightInCentimeters'':"&amp;X1304&amp;",","")</f>
        <v/>
      </c>
      <c r="CP1304" s="41" t="str">
        <f>IF(Y1304&lt;&gt;"",Y1304,"")</f>
        <v/>
      </c>
      <c r="CQ1304" s="41" t="str">
        <f t="shared" si="228"/>
        <v/>
      </c>
      <c r="CR1304" s="42" t="str">
        <f t="shared" si="229"/>
        <v/>
      </c>
      <c r="CS1304" t="str">
        <f t="shared" si="230"/>
        <v/>
      </c>
      <c r="CT1304" t="str">
        <f>IF(L1304="Y","tissue","")</f>
        <v/>
      </c>
      <c r="CU1304" t="str">
        <f>IF(L1304="Y","in collection","")</f>
        <v/>
      </c>
      <c r="CV1304" t="str">
        <f>IF(L1304="Y","dessicated","")</f>
        <v/>
      </c>
    </row>
    <row r="1305" spans="1:100" ht="16.5" x14ac:dyDescent="0.3">
      <c r="A1305" s="7"/>
      <c r="B1305" s="19"/>
      <c r="C1305" s="19"/>
      <c r="D1305" s="19"/>
      <c r="E1305" s="19"/>
      <c r="F1305" s="19"/>
      <c r="G1305" s="10"/>
      <c r="H1305" s="14"/>
      <c r="I1305" s="19"/>
      <c r="J1305" s="19"/>
      <c r="K1305" s="10"/>
      <c r="L1305" s="19"/>
      <c r="M1305" s="19"/>
      <c r="N1305" s="19"/>
      <c r="O1305" s="19"/>
      <c r="P1305" s="19"/>
      <c r="Q1305" s="24"/>
      <c r="R1305" s="14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  <c r="AK1305" s="29"/>
      <c r="AL1305" s="29"/>
      <c r="AM1305" s="7"/>
      <c r="AN1305" s="7"/>
      <c r="AO1305" s="7"/>
      <c r="AP1305" s="19"/>
      <c r="AQ1305" s="19"/>
      <c r="AR1305" s="19"/>
      <c r="AS1305" s="14"/>
      <c r="AT1305" s="19"/>
      <c r="AU1305" s="19"/>
      <c r="AV1305" s="19"/>
      <c r="AW1305" s="14"/>
      <c r="AX1305" s="19"/>
      <c r="AY1305" s="19"/>
      <c r="AZ1305" s="19"/>
      <c r="BA1305" s="19"/>
      <c r="BB1305" s="19"/>
      <c r="BC1305" s="19"/>
      <c r="BD1305" s="19"/>
      <c r="BE1305" s="19"/>
      <c r="BF1305" s="14"/>
      <c r="BG1305" s="35" t="str">
        <f>IF(BB1305&lt;&gt;"","&lt;a href='https://www.inaturalist.org/observations/"&amp;BB1305&amp;" 'target='_blank' style='color: blue'&gt;iNaturalist Record: "&amp;BB1305&amp;"&lt;/a&gt; ","")</f>
        <v/>
      </c>
      <c r="BH1305" s="36" t="str">
        <f>IF(AT1305&lt;&gt;"",AT1305&amp;". ","")</f>
        <v/>
      </c>
      <c r="BI1305" s="36" t="str">
        <f>IF(AV1305&lt;&gt;"","Land use/disturbance history: "&amp;AV1305&amp;". ","")</f>
        <v/>
      </c>
      <c r="BJ1305" s="36" t="str">
        <f>IF(AW1305&lt;&gt;"","Slope in degrees: "&amp;AW1305&amp;". ","")</f>
        <v/>
      </c>
      <c r="BK1305" s="36" t="str">
        <f>IF(AX1305&lt;&gt;"","Slope aspect: "&amp;AX1305&amp;". ","")</f>
        <v/>
      </c>
      <c r="BL1305" s="36" t="str">
        <f>IF(AY1305&lt;&gt;"","Soil description: "&amp;AY1305&amp;". ","")</f>
        <v/>
      </c>
      <c r="BM1305" s="36" t="str">
        <f>IF(BA1305&lt;&gt;"","Terrain: "&amp;BA1305&amp;". ","")</f>
        <v/>
      </c>
      <c r="BN1305" s="36" t="str">
        <f t="shared" si="220"/>
        <v/>
      </c>
      <c r="BO1305" t="str">
        <f t="shared" si="221"/>
        <v/>
      </c>
      <c r="BP1305" t="str">
        <f>IF(BD1305&lt;&gt;"","Permit: "&amp;BD1305,"")</f>
        <v/>
      </c>
      <c r="BQ1305" s="41" t="str">
        <f>IF(AA1305="Abundant","Estimated frequency within viewshed: Abundant (&gt;500).",IF(AA1305="Common","Estimated frequency within viewshed: Common (101-500).",IF(AA1305="Frequent","Estimated frequency within viewshed: Frequent (11-100).",IF(AA1305="Occasional","Estimated frequency within viewshed: Occasional (6-10).",IF(AA1305="Rare","Estimated frequency within viewshed: Rare (1-5).","")))))</f>
        <v/>
      </c>
      <c r="BR1305" s="41" t="str">
        <f>IF(B1305&lt;&gt;"",B1305&amp;". ","")</f>
        <v/>
      </c>
      <c r="BS1305" s="41" t="str">
        <f>IF(M1305="Same individual","Tissue sample collected.",IF(M1305="Same population","Tissue sample collected from another individual in the same population.",""))</f>
        <v/>
      </c>
      <c r="BT1305" s="41" t="str">
        <f>IF(R1305&lt;&gt;"","Seed sample collected from "&amp;R1305&amp;" plants within the same population.","")</f>
        <v/>
      </c>
      <c r="BU1305" s="41" t="str">
        <f>IF(AB1305&lt;&gt;"",AB1305&amp;". ","")</f>
        <v/>
      </c>
      <c r="BV1305" s="41" t="str">
        <f>IF(AE1305&lt;&gt;"","Landowner: "&amp;AE1305&amp;".","")</f>
        <v/>
      </c>
      <c r="BW1305" s="41" t="str">
        <f>IF(AF1305&lt;&gt;"","Element Occurrence ID: "&amp;AF1305&amp;".","")</f>
        <v/>
      </c>
      <c r="BX1305" s="41" t="str">
        <f t="shared" si="222"/>
        <v/>
      </c>
      <c r="BY1305" t="str">
        <f t="shared" si="223"/>
        <v/>
      </c>
      <c r="BZ1305" s="41" t="str">
        <f t="shared" si="224"/>
        <v/>
      </c>
      <c r="CA1305" t="str">
        <f t="shared" si="225"/>
        <v/>
      </c>
      <c r="CB1305" s="41" t="str">
        <f>IF(AU1305&lt;&gt;"","Area immediately surrounding specimen: "&amp;AU1305&amp;".","")</f>
        <v/>
      </c>
      <c r="CC1305" s="41" t="str">
        <f>IF(T1305&lt;&gt;"","Habit: "&amp;T1305&amp;".","")</f>
        <v/>
      </c>
      <c r="CD1305" s="41" t="str">
        <f>IF(U1305&lt;&gt;"","Life history habit: "&amp;U1305&amp;".","")</f>
        <v/>
      </c>
      <c r="CE1305" s="41" t="str">
        <f>IF(V1305&lt;&gt;"","Graminoid habit: "&amp;V1305&amp;".","")</f>
        <v/>
      </c>
      <c r="CF1305" s="41" t="str">
        <f>IF(W1305&lt;&gt;"","Flower color: "&amp;W1305&amp;".","")</f>
        <v/>
      </c>
      <c r="CG1305" s="41" t="str">
        <f>IF(X1305&lt;&gt;"","Height in centimeters: "&amp;X1305&amp;".","")</f>
        <v/>
      </c>
      <c r="CH1305" s="41" t="str">
        <f>IF(Y1305&lt;&gt;"",Y1305&amp;".","")</f>
        <v/>
      </c>
      <c r="CI1305" s="41" t="str">
        <f t="shared" si="226"/>
        <v/>
      </c>
      <c r="CJ1305" t="str">
        <f t="shared" si="227"/>
        <v/>
      </c>
      <c r="CK1305" s="41" t="str">
        <f>IF(T1305&lt;&gt;"","''habit'':"&amp;"''"&amp;T1305&amp;"'',","")</f>
        <v/>
      </c>
      <c r="CL1305" s="41" t="str">
        <f>IF(U1305&lt;&gt;"","''life cycle habit'':"&amp;"''"&amp;U1305&amp;"'',","")</f>
        <v/>
      </c>
      <c r="CM1305" s="41" t="str">
        <f>IF(V1305&lt;&gt;"","''graminoidHabit'':"&amp;"''"&amp;V1305&amp;"'',","")</f>
        <v/>
      </c>
      <c r="CN1305" s="41" t="str">
        <f>IF(W1305&lt;&gt;"","''flower color'':"&amp;"''"&amp;W1305&amp;"'',","")</f>
        <v/>
      </c>
      <c r="CO1305" s="41" t="str">
        <f>IF(X1305&lt;&gt;"","''heightInCentimeters'':"&amp;X1305&amp;",","")</f>
        <v/>
      </c>
      <c r="CP1305" s="41" t="str">
        <f>IF(Y1305&lt;&gt;"",Y1305,"")</f>
        <v/>
      </c>
      <c r="CQ1305" s="41" t="str">
        <f t="shared" si="228"/>
        <v/>
      </c>
      <c r="CR1305" s="42" t="str">
        <f t="shared" si="229"/>
        <v/>
      </c>
      <c r="CS1305" t="str">
        <f t="shared" si="230"/>
        <v/>
      </c>
      <c r="CT1305" t="str">
        <f>IF(L1305="Y","tissue","")</f>
        <v/>
      </c>
      <c r="CU1305" t="str">
        <f>IF(L1305="Y","in collection","")</f>
        <v/>
      </c>
      <c r="CV1305" t="str">
        <f>IF(L1305="Y","dessicated","")</f>
        <v/>
      </c>
    </row>
    <row r="1306" spans="1:100" ht="16.5" x14ac:dyDescent="0.3">
      <c r="A1306" s="7"/>
      <c r="B1306" s="19"/>
      <c r="C1306" s="19"/>
      <c r="D1306" s="19"/>
      <c r="E1306" s="19"/>
      <c r="F1306" s="19"/>
      <c r="G1306" s="10"/>
      <c r="H1306" s="14"/>
      <c r="I1306" s="19"/>
      <c r="J1306" s="19"/>
      <c r="K1306" s="10"/>
      <c r="L1306" s="19"/>
      <c r="M1306" s="19"/>
      <c r="N1306" s="19"/>
      <c r="O1306" s="19"/>
      <c r="P1306" s="19"/>
      <c r="Q1306" s="24"/>
      <c r="R1306" s="14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  <c r="AK1306" s="29"/>
      <c r="AL1306" s="29"/>
      <c r="AM1306" s="7"/>
      <c r="AN1306" s="7"/>
      <c r="AO1306" s="7"/>
      <c r="AP1306" s="19"/>
      <c r="AQ1306" s="19"/>
      <c r="AR1306" s="19"/>
      <c r="AS1306" s="14"/>
      <c r="AT1306" s="19"/>
      <c r="AU1306" s="19"/>
      <c r="AV1306" s="19"/>
      <c r="AW1306" s="14"/>
      <c r="AX1306" s="19"/>
      <c r="AY1306" s="19"/>
      <c r="AZ1306" s="19"/>
      <c r="BA1306" s="19"/>
      <c r="BB1306" s="19"/>
      <c r="BC1306" s="19"/>
      <c r="BD1306" s="19"/>
      <c r="BE1306" s="19"/>
      <c r="BF1306" s="14"/>
      <c r="BG1306" s="35" t="str">
        <f>IF(BB1306&lt;&gt;"","&lt;a href='https://www.inaturalist.org/observations/"&amp;BB1306&amp;" 'target='_blank' style='color: blue'&gt;iNaturalist Record: "&amp;BB1306&amp;"&lt;/a&gt; ","")</f>
        <v/>
      </c>
      <c r="BH1306" s="36" t="str">
        <f>IF(AT1306&lt;&gt;"",AT1306&amp;". ","")</f>
        <v/>
      </c>
      <c r="BI1306" s="36" t="str">
        <f>IF(AV1306&lt;&gt;"","Land use/disturbance history: "&amp;AV1306&amp;". ","")</f>
        <v/>
      </c>
      <c r="BJ1306" s="36" t="str">
        <f>IF(AW1306&lt;&gt;"","Slope in degrees: "&amp;AW1306&amp;". ","")</f>
        <v/>
      </c>
      <c r="BK1306" s="36" t="str">
        <f>IF(AX1306&lt;&gt;"","Slope aspect: "&amp;AX1306&amp;". ","")</f>
        <v/>
      </c>
      <c r="BL1306" s="36" t="str">
        <f>IF(AY1306&lt;&gt;"","Soil description: "&amp;AY1306&amp;". ","")</f>
        <v/>
      </c>
      <c r="BM1306" s="36" t="str">
        <f>IF(BA1306&lt;&gt;"","Terrain: "&amp;BA1306&amp;". ","")</f>
        <v/>
      </c>
      <c r="BN1306" s="36" t="str">
        <f t="shared" si="220"/>
        <v/>
      </c>
      <c r="BO1306" t="str">
        <f t="shared" si="221"/>
        <v/>
      </c>
      <c r="BP1306" t="str">
        <f>IF(BD1306&lt;&gt;"","Permit: "&amp;BD1306,"")</f>
        <v/>
      </c>
      <c r="BQ1306" s="41" t="str">
        <f>IF(AA1306="Abundant","Estimated frequency within viewshed: Abundant (&gt;500).",IF(AA1306="Common","Estimated frequency within viewshed: Common (101-500).",IF(AA1306="Frequent","Estimated frequency within viewshed: Frequent (11-100).",IF(AA1306="Occasional","Estimated frequency within viewshed: Occasional (6-10).",IF(AA1306="Rare","Estimated frequency within viewshed: Rare (1-5).","")))))</f>
        <v/>
      </c>
      <c r="BR1306" s="41" t="str">
        <f>IF(B1306&lt;&gt;"",B1306&amp;". ","")</f>
        <v/>
      </c>
      <c r="BS1306" s="41" t="str">
        <f>IF(M1306="Same individual","Tissue sample collected.",IF(M1306="Same population","Tissue sample collected from another individual in the same population.",""))</f>
        <v/>
      </c>
      <c r="BT1306" s="41" t="str">
        <f>IF(R1306&lt;&gt;"","Seed sample collected from "&amp;R1306&amp;" plants within the same population.","")</f>
        <v/>
      </c>
      <c r="BU1306" s="41" t="str">
        <f>IF(AB1306&lt;&gt;"",AB1306&amp;". ","")</f>
        <v/>
      </c>
      <c r="BV1306" s="41" t="str">
        <f>IF(AE1306&lt;&gt;"","Landowner: "&amp;AE1306&amp;".","")</f>
        <v/>
      </c>
      <c r="BW1306" s="41" t="str">
        <f>IF(AF1306&lt;&gt;"","Element Occurrence ID: "&amp;AF1306&amp;".","")</f>
        <v/>
      </c>
      <c r="BX1306" s="41" t="str">
        <f t="shared" si="222"/>
        <v/>
      </c>
      <c r="BY1306" t="str">
        <f t="shared" si="223"/>
        <v/>
      </c>
      <c r="BZ1306" s="41" t="str">
        <f t="shared" si="224"/>
        <v/>
      </c>
      <c r="CA1306" t="str">
        <f t="shared" si="225"/>
        <v/>
      </c>
      <c r="CB1306" s="41" t="str">
        <f>IF(AU1306&lt;&gt;"","Area immediately surrounding specimen: "&amp;AU1306&amp;".","")</f>
        <v/>
      </c>
      <c r="CC1306" s="41" t="str">
        <f>IF(T1306&lt;&gt;"","Habit: "&amp;T1306&amp;".","")</f>
        <v/>
      </c>
      <c r="CD1306" s="41" t="str">
        <f>IF(U1306&lt;&gt;"","Life history habit: "&amp;U1306&amp;".","")</f>
        <v/>
      </c>
      <c r="CE1306" s="41" t="str">
        <f>IF(V1306&lt;&gt;"","Graminoid habit: "&amp;V1306&amp;".","")</f>
        <v/>
      </c>
      <c r="CF1306" s="41" t="str">
        <f>IF(W1306&lt;&gt;"","Flower color: "&amp;W1306&amp;".","")</f>
        <v/>
      </c>
      <c r="CG1306" s="41" t="str">
        <f>IF(X1306&lt;&gt;"","Height in centimeters: "&amp;X1306&amp;".","")</f>
        <v/>
      </c>
      <c r="CH1306" s="41" t="str">
        <f>IF(Y1306&lt;&gt;"",Y1306&amp;".","")</f>
        <v/>
      </c>
      <c r="CI1306" s="41" t="str">
        <f t="shared" si="226"/>
        <v/>
      </c>
      <c r="CJ1306" t="str">
        <f t="shared" si="227"/>
        <v/>
      </c>
      <c r="CK1306" s="41" t="str">
        <f>IF(T1306&lt;&gt;"","''habit'':"&amp;"''"&amp;T1306&amp;"'',","")</f>
        <v/>
      </c>
      <c r="CL1306" s="41" t="str">
        <f>IF(U1306&lt;&gt;"","''life cycle habit'':"&amp;"''"&amp;U1306&amp;"'',","")</f>
        <v/>
      </c>
      <c r="CM1306" s="41" t="str">
        <f>IF(V1306&lt;&gt;"","''graminoidHabit'':"&amp;"''"&amp;V1306&amp;"'',","")</f>
        <v/>
      </c>
      <c r="CN1306" s="41" t="str">
        <f>IF(W1306&lt;&gt;"","''flower color'':"&amp;"''"&amp;W1306&amp;"'',","")</f>
        <v/>
      </c>
      <c r="CO1306" s="41" t="str">
        <f>IF(X1306&lt;&gt;"","''heightInCentimeters'':"&amp;X1306&amp;",","")</f>
        <v/>
      </c>
      <c r="CP1306" s="41" t="str">
        <f>IF(Y1306&lt;&gt;"",Y1306,"")</f>
        <v/>
      </c>
      <c r="CQ1306" s="41" t="str">
        <f t="shared" si="228"/>
        <v/>
      </c>
      <c r="CR1306" s="42" t="str">
        <f t="shared" si="229"/>
        <v/>
      </c>
      <c r="CS1306" t="str">
        <f t="shared" si="230"/>
        <v/>
      </c>
      <c r="CT1306" t="str">
        <f>IF(L1306="Y","tissue","")</f>
        <v/>
      </c>
      <c r="CU1306" t="str">
        <f>IF(L1306="Y","in collection","")</f>
        <v/>
      </c>
      <c r="CV1306" t="str">
        <f>IF(L1306="Y","dessicated","")</f>
        <v/>
      </c>
    </row>
    <row r="1307" spans="1:100" ht="16.5" x14ac:dyDescent="0.3">
      <c r="A1307" s="7"/>
      <c r="B1307" s="19"/>
      <c r="C1307" s="19"/>
      <c r="D1307" s="19"/>
      <c r="E1307" s="19"/>
      <c r="F1307" s="19"/>
      <c r="G1307" s="10"/>
      <c r="H1307" s="14"/>
      <c r="I1307" s="19"/>
      <c r="J1307" s="19"/>
      <c r="K1307" s="10"/>
      <c r="L1307" s="19"/>
      <c r="M1307" s="19"/>
      <c r="N1307" s="19"/>
      <c r="O1307" s="19"/>
      <c r="P1307" s="19"/>
      <c r="Q1307" s="24"/>
      <c r="R1307" s="14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  <c r="AK1307" s="29"/>
      <c r="AL1307" s="29"/>
      <c r="AM1307" s="7"/>
      <c r="AN1307" s="7"/>
      <c r="AO1307" s="7"/>
      <c r="AP1307" s="19"/>
      <c r="AQ1307" s="19"/>
      <c r="AR1307" s="19"/>
      <c r="AS1307" s="14"/>
      <c r="AT1307" s="19"/>
      <c r="AU1307" s="19"/>
      <c r="AV1307" s="19"/>
      <c r="AW1307" s="14"/>
      <c r="AX1307" s="19"/>
      <c r="AY1307" s="19"/>
      <c r="AZ1307" s="19"/>
      <c r="BA1307" s="19"/>
      <c r="BB1307" s="19"/>
      <c r="BC1307" s="19"/>
      <c r="BD1307" s="19"/>
      <c r="BE1307" s="19"/>
      <c r="BF1307" s="14"/>
      <c r="BG1307" s="35" t="str">
        <f>IF(BB1307&lt;&gt;"","&lt;a href='https://www.inaturalist.org/observations/"&amp;BB1307&amp;" 'target='_blank' style='color: blue'&gt;iNaturalist Record: "&amp;BB1307&amp;"&lt;/a&gt; ","")</f>
        <v/>
      </c>
      <c r="BH1307" s="36" t="str">
        <f>IF(AT1307&lt;&gt;"",AT1307&amp;". ","")</f>
        <v/>
      </c>
      <c r="BI1307" s="36" t="str">
        <f>IF(AV1307&lt;&gt;"","Land use/disturbance history: "&amp;AV1307&amp;". ","")</f>
        <v/>
      </c>
      <c r="BJ1307" s="36" t="str">
        <f>IF(AW1307&lt;&gt;"","Slope in degrees: "&amp;AW1307&amp;". ","")</f>
        <v/>
      </c>
      <c r="BK1307" s="36" t="str">
        <f>IF(AX1307&lt;&gt;"","Slope aspect: "&amp;AX1307&amp;". ","")</f>
        <v/>
      </c>
      <c r="BL1307" s="36" t="str">
        <f>IF(AY1307&lt;&gt;"","Soil description: "&amp;AY1307&amp;". ","")</f>
        <v/>
      </c>
      <c r="BM1307" s="36" t="str">
        <f>IF(BA1307&lt;&gt;"","Terrain: "&amp;BA1307&amp;". ","")</f>
        <v/>
      </c>
      <c r="BN1307" s="36" t="str">
        <f t="shared" si="220"/>
        <v/>
      </c>
      <c r="BO1307" t="str">
        <f t="shared" si="221"/>
        <v/>
      </c>
      <c r="BP1307" t="str">
        <f>IF(BD1307&lt;&gt;"","Permit: "&amp;BD1307,"")</f>
        <v/>
      </c>
      <c r="BQ1307" s="41" t="str">
        <f>IF(AA1307="Abundant","Estimated frequency within viewshed: Abundant (&gt;500).",IF(AA1307="Common","Estimated frequency within viewshed: Common (101-500).",IF(AA1307="Frequent","Estimated frequency within viewshed: Frequent (11-100).",IF(AA1307="Occasional","Estimated frequency within viewshed: Occasional (6-10).",IF(AA1307="Rare","Estimated frequency within viewshed: Rare (1-5).","")))))</f>
        <v/>
      </c>
      <c r="BR1307" s="41" t="str">
        <f>IF(B1307&lt;&gt;"",B1307&amp;". ","")</f>
        <v/>
      </c>
      <c r="BS1307" s="41" t="str">
        <f>IF(M1307="Same individual","Tissue sample collected.",IF(M1307="Same population","Tissue sample collected from another individual in the same population.",""))</f>
        <v/>
      </c>
      <c r="BT1307" s="41" t="str">
        <f>IF(R1307&lt;&gt;"","Seed sample collected from "&amp;R1307&amp;" plants within the same population.","")</f>
        <v/>
      </c>
      <c r="BU1307" s="41" t="str">
        <f>IF(AB1307&lt;&gt;"",AB1307&amp;". ","")</f>
        <v/>
      </c>
      <c r="BV1307" s="41" t="str">
        <f>IF(AE1307&lt;&gt;"","Landowner: "&amp;AE1307&amp;".","")</f>
        <v/>
      </c>
      <c r="BW1307" s="41" t="str">
        <f>IF(AF1307&lt;&gt;"","Element Occurrence ID: "&amp;AF1307&amp;".","")</f>
        <v/>
      </c>
      <c r="BX1307" s="41" t="str">
        <f t="shared" si="222"/>
        <v/>
      </c>
      <c r="BY1307" t="str">
        <f t="shared" si="223"/>
        <v/>
      </c>
      <c r="BZ1307" s="41" t="str">
        <f t="shared" si="224"/>
        <v/>
      </c>
      <c r="CA1307" t="str">
        <f t="shared" si="225"/>
        <v/>
      </c>
      <c r="CB1307" s="41" t="str">
        <f>IF(AU1307&lt;&gt;"","Area immediately surrounding specimen: "&amp;AU1307&amp;".","")</f>
        <v/>
      </c>
      <c r="CC1307" s="41" t="str">
        <f>IF(T1307&lt;&gt;"","Habit: "&amp;T1307&amp;".","")</f>
        <v/>
      </c>
      <c r="CD1307" s="41" t="str">
        <f>IF(U1307&lt;&gt;"","Life history habit: "&amp;U1307&amp;".","")</f>
        <v/>
      </c>
      <c r="CE1307" s="41" t="str">
        <f>IF(V1307&lt;&gt;"","Graminoid habit: "&amp;V1307&amp;".","")</f>
        <v/>
      </c>
      <c r="CF1307" s="41" t="str">
        <f>IF(W1307&lt;&gt;"","Flower color: "&amp;W1307&amp;".","")</f>
        <v/>
      </c>
      <c r="CG1307" s="41" t="str">
        <f>IF(X1307&lt;&gt;"","Height in centimeters: "&amp;X1307&amp;".","")</f>
        <v/>
      </c>
      <c r="CH1307" s="41" t="str">
        <f>IF(Y1307&lt;&gt;"",Y1307&amp;".","")</f>
        <v/>
      </c>
      <c r="CI1307" s="41" t="str">
        <f t="shared" si="226"/>
        <v/>
      </c>
      <c r="CJ1307" t="str">
        <f t="shared" si="227"/>
        <v/>
      </c>
      <c r="CK1307" s="41" t="str">
        <f>IF(T1307&lt;&gt;"","''habit'':"&amp;"''"&amp;T1307&amp;"'',","")</f>
        <v/>
      </c>
      <c r="CL1307" s="41" t="str">
        <f>IF(U1307&lt;&gt;"","''life cycle habit'':"&amp;"''"&amp;U1307&amp;"'',","")</f>
        <v/>
      </c>
      <c r="CM1307" s="41" t="str">
        <f>IF(V1307&lt;&gt;"","''graminoidHabit'':"&amp;"''"&amp;V1307&amp;"'',","")</f>
        <v/>
      </c>
      <c r="CN1307" s="41" t="str">
        <f>IF(W1307&lt;&gt;"","''flower color'':"&amp;"''"&amp;W1307&amp;"'',","")</f>
        <v/>
      </c>
      <c r="CO1307" s="41" t="str">
        <f>IF(X1307&lt;&gt;"","''heightInCentimeters'':"&amp;X1307&amp;",","")</f>
        <v/>
      </c>
      <c r="CP1307" s="41" t="str">
        <f>IF(Y1307&lt;&gt;"",Y1307,"")</f>
        <v/>
      </c>
      <c r="CQ1307" s="41" t="str">
        <f t="shared" si="228"/>
        <v/>
      </c>
      <c r="CR1307" s="42" t="str">
        <f t="shared" si="229"/>
        <v/>
      </c>
      <c r="CS1307" t="str">
        <f t="shared" si="230"/>
        <v/>
      </c>
      <c r="CT1307" t="str">
        <f>IF(L1307="Y","tissue","")</f>
        <v/>
      </c>
      <c r="CU1307" t="str">
        <f>IF(L1307="Y","in collection","")</f>
        <v/>
      </c>
      <c r="CV1307" t="str">
        <f>IF(L1307="Y","dessicated","")</f>
        <v/>
      </c>
    </row>
    <row r="1308" spans="1:100" ht="16.5" x14ac:dyDescent="0.3">
      <c r="A1308" s="7"/>
      <c r="B1308" s="19"/>
      <c r="C1308" s="19"/>
      <c r="D1308" s="19"/>
      <c r="E1308" s="19"/>
      <c r="F1308" s="19"/>
      <c r="G1308" s="10"/>
      <c r="H1308" s="14"/>
      <c r="I1308" s="19"/>
      <c r="J1308" s="19"/>
      <c r="K1308" s="10"/>
      <c r="L1308" s="19"/>
      <c r="M1308" s="19"/>
      <c r="N1308" s="19"/>
      <c r="O1308" s="19"/>
      <c r="P1308" s="19"/>
      <c r="Q1308" s="24"/>
      <c r="R1308" s="14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  <c r="AK1308" s="29"/>
      <c r="AL1308" s="29"/>
      <c r="AM1308" s="7"/>
      <c r="AN1308" s="7"/>
      <c r="AO1308" s="7"/>
      <c r="AP1308" s="19"/>
      <c r="AQ1308" s="19"/>
      <c r="AR1308" s="19"/>
      <c r="AS1308" s="14"/>
      <c r="AT1308" s="19"/>
      <c r="AU1308" s="19"/>
      <c r="AV1308" s="19"/>
      <c r="AW1308" s="14"/>
      <c r="AX1308" s="19"/>
      <c r="AY1308" s="19"/>
      <c r="AZ1308" s="19"/>
      <c r="BA1308" s="19"/>
      <c r="BB1308" s="19"/>
      <c r="BC1308" s="19"/>
      <c r="BD1308" s="19"/>
      <c r="BE1308" s="19"/>
      <c r="BF1308" s="14"/>
      <c r="BG1308" s="35" t="str">
        <f>IF(BB1308&lt;&gt;"","&lt;a href='https://www.inaturalist.org/observations/"&amp;BB1308&amp;" 'target='_blank' style='color: blue'&gt;iNaturalist Record: "&amp;BB1308&amp;"&lt;/a&gt; ","")</f>
        <v/>
      </c>
      <c r="BH1308" s="36" t="str">
        <f>IF(AT1308&lt;&gt;"",AT1308&amp;". ","")</f>
        <v/>
      </c>
      <c r="BI1308" s="36" t="str">
        <f>IF(AV1308&lt;&gt;"","Land use/disturbance history: "&amp;AV1308&amp;". ","")</f>
        <v/>
      </c>
      <c r="BJ1308" s="36" t="str">
        <f>IF(AW1308&lt;&gt;"","Slope in degrees: "&amp;AW1308&amp;". ","")</f>
        <v/>
      </c>
      <c r="BK1308" s="36" t="str">
        <f>IF(AX1308&lt;&gt;"","Slope aspect: "&amp;AX1308&amp;". ","")</f>
        <v/>
      </c>
      <c r="BL1308" s="36" t="str">
        <f>IF(AY1308&lt;&gt;"","Soil description: "&amp;AY1308&amp;". ","")</f>
        <v/>
      </c>
      <c r="BM1308" s="36" t="str">
        <f>IF(BA1308&lt;&gt;"","Terrain: "&amp;BA1308&amp;". ","")</f>
        <v/>
      </c>
      <c r="BN1308" s="36" t="str">
        <f t="shared" si="220"/>
        <v/>
      </c>
      <c r="BO1308" t="str">
        <f t="shared" si="221"/>
        <v/>
      </c>
      <c r="BP1308" t="str">
        <f>IF(BD1308&lt;&gt;"","Permit: "&amp;BD1308,"")</f>
        <v/>
      </c>
      <c r="BQ1308" s="41" t="str">
        <f>IF(AA1308="Abundant","Estimated frequency within viewshed: Abundant (&gt;500).",IF(AA1308="Common","Estimated frequency within viewshed: Common (101-500).",IF(AA1308="Frequent","Estimated frequency within viewshed: Frequent (11-100).",IF(AA1308="Occasional","Estimated frequency within viewshed: Occasional (6-10).",IF(AA1308="Rare","Estimated frequency within viewshed: Rare (1-5).","")))))</f>
        <v/>
      </c>
      <c r="BR1308" s="41" t="str">
        <f>IF(B1308&lt;&gt;"",B1308&amp;". ","")</f>
        <v/>
      </c>
      <c r="BS1308" s="41" t="str">
        <f>IF(M1308="Same individual","Tissue sample collected.",IF(M1308="Same population","Tissue sample collected from another individual in the same population.",""))</f>
        <v/>
      </c>
      <c r="BT1308" s="41" t="str">
        <f>IF(R1308&lt;&gt;"","Seed sample collected from "&amp;R1308&amp;" plants within the same population.","")</f>
        <v/>
      </c>
      <c r="BU1308" s="41" t="str">
        <f>IF(AB1308&lt;&gt;"",AB1308&amp;". ","")</f>
        <v/>
      </c>
      <c r="BV1308" s="41" t="str">
        <f>IF(AE1308&lt;&gt;"","Landowner: "&amp;AE1308&amp;".","")</f>
        <v/>
      </c>
      <c r="BW1308" s="41" t="str">
        <f>IF(AF1308&lt;&gt;"","Element Occurrence ID: "&amp;AF1308&amp;".","")</f>
        <v/>
      </c>
      <c r="BX1308" s="41" t="str">
        <f t="shared" si="222"/>
        <v/>
      </c>
      <c r="BY1308" t="str">
        <f t="shared" si="223"/>
        <v/>
      </c>
      <c r="BZ1308" s="41" t="str">
        <f t="shared" si="224"/>
        <v/>
      </c>
      <c r="CA1308" t="str">
        <f t="shared" si="225"/>
        <v/>
      </c>
      <c r="CB1308" s="41" t="str">
        <f>IF(AU1308&lt;&gt;"","Area immediately surrounding specimen: "&amp;AU1308&amp;".","")</f>
        <v/>
      </c>
      <c r="CC1308" s="41" t="str">
        <f>IF(T1308&lt;&gt;"","Habit: "&amp;T1308&amp;".","")</f>
        <v/>
      </c>
      <c r="CD1308" s="41" t="str">
        <f>IF(U1308&lt;&gt;"","Life history habit: "&amp;U1308&amp;".","")</f>
        <v/>
      </c>
      <c r="CE1308" s="41" t="str">
        <f>IF(V1308&lt;&gt;"","Graminoid habit: "&amp;V1308&amp;".","")</f>
        <v/>
      </c>
      <c r="CF1308" s="41" t="str">
        <f>IF(W1308&lt;&gt;"","Flower color: "&amp;W1308&amp;".","")</f>
        <v/>
      </c>
      <c r="CG1308" s="41" t="str">
        <f>IF(X1308&lt;&gt;"","Height in centimeters: "&amp;X1308&amp;".","")</f>
        <v/>
      </c>
      <c r="CH1308" s="41" t="str">
        <f>IF(Y1308&lt;&gt;"",Y1308&amp;".","")</f>
        <v/>
      </c>
      <c r="CI1308" s="41" t="str">
        <f t="shared" si="226"/>
        <v/>
      </c>
      <c r="CJ1308" t="str">
        <f t="shared" si="227"/>
        <v/>
      </c>
      <c r="CK1308" s="41" t="str">
        <f>IF(T1308&lt;&gt;"","''habit'':"&amp;"''"&amp;T1308&amp;"'',","")</f>
        <v/>
      </c>
      <c r="CL1308" s="41" t="str">
        <f>IF(U1308&lt;&gt;"","''life cycle habit'':"&amp;"''"&amp;U1308&amp;"'',","")</f>
        <v/>
      </c>
      <c r="CM1308" s="41" t="str">
        <f>IF(V1308&lt;&gt;"","''graminoidHabit'':"&amp;"''"&amp;V1308&amp;"'',","")</f>
        <v/>
      </c>
      <c r="CN1308" s="41" t="str">
        <f>IF(W1308&lt;&gt;"","''flower color'':"&amp;"''"&amp;W1308&amp;"'',","")</f>
        <v/>
      </c>
      <c r="CO1308" s="41" t="str">
        <f>IF(X1308&lt;&gt;"","''heightInCentimeters'':"&amp;X1308&amp;",","")</f>
        <v/>
      </c>
      <c r="CP1308" s="41" t="str">
        <f>IF(Y1308&lt;&gt;"",Y1308,"")</f>
        <v/>
      </c>
      <c r="CQ1308" s="41" t="str">
        <f t="shared" si="228"/>
        <v/>
      </c>
      <c r="CR1308" s="42" t="str">
        <f t="shared" si="229"/>
        <v/>
      </c>
      <c r="CS1308" t="str">
        <f t="shared" si="230"/>
        <v/>
      </c>
      <c r="CT1308" t="str">
        <f>IF(L1308="Y","tissue","")</f>
        <v/>
      </c>
      <c r="CU1308" t="str">
        <f>IF(L1308="Y","in collection","")</f>
        <v/>
      </c>
      <c r="CV1308" t="str">
        <f>IF(L1308="Y","dessicated","")</f>
        <v/>
      </c>
    </row>
    <row r="1309" spans="1:100" ht="16.5" x14ac:dyDescent="0.3">
      <c r="A1309" s="7"/>
      <c r="B1309" s="19"/>
      <c r="C1309" s="19"/>
      <c r="D1309" s="19"/>
      <c r="E1309" s="19"/>
      <c r="F1309" s="19"/>
      <c r="G1309" s="10"/>
      <c r="H1309" s="14"/>
      <c r="I1309" s="19"/>
      <c r="J1309" s="19"/>
      <c r="K1309" s="10"/>
      <c r="L1309" s="19"/>
      <c r="M1309" s="19"/>
      <c r="N1309" s="19"/>
      <c r="O1309" s="19"/>
      <c r="P1309" s="19"/>
      <c r="Q1309" s="24"/>
      <c r="R1309" s="14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  <c r="AK1309" s="29"/>
      <c r="AL1309" s="29"/>
      <c r="AM1309" s="7"/>
      <c r="AN1309" s="7"/>
      <c r="AO1309" s="7"/>
      <c r="AP1309" s="19"/>
      <c r="AQ1309" s="19"/>
      <c r="AR1309" s="19"/>
      <c r="AS1309" s="14"/>
      <c r="AT1309" s="19"/>
      <c r="AU1309" s="19"/>
      <c r="AV1309" s="19"/>
      <c r="AW1309" s="14"/>
      <c r="AX1309" s="19"/>
      <c r="AY1309" s="19"/>
      <c r="AZ1309" s="19"/>
      <c r="BA1309" s="19"/>
      <c r="BB1309" s="19"/>
      <c r="BC1309" s="19"/>
      <c r="BD1309" s="19"/>
      <c r="BE1309" s="19"/>
      <c r="BF1309" s="14"/>
      <c r="BG1309" s="35" t="str">
        <f>IF(BB1309&lt;&gt;"","&lt;a href='https://www.inaturalist.org/observations/"&amp;BB1309&amp;" 'target='_blank' style='color: blue'&gt;iNaturalist Record: "&amp;BB1309&amp;"&lt;/a&gt; ","")</f>
        <v/>
      </c>
      <c r="BH1309" s="36" t="str">
        <f>IF(AT1309&lt;&gt;"",AT1309&amp;". ","")</f>
        <v/>
      </c>
      <c r="BI1309" s="36" t="str">
        <f>IF(AV1309&lt;&gt;"","Land use/disturbance history: "&amp;AV1309&amp;". ","")</f>
        <v/>
      </c>
      <c r="BJ1309" s="36" t="str">
        <f>IF(AW1309&lt;&gt;"","Slope in degrees: "&amp;AW1309&amp;". ","")</f>
        <v/>
      </c>
      <c r="BK1309" s="36" t="str">
        <f>IF(AX1309&lt;&gt;"","Slope aspect: "&amp;AX1309&amp;". ","")</f>
        <v/>
      </c>
      <c r="BL1309" s="36" t="str">
        <f>IF(AY1309&lt;&gt;"","Soil description: "&amp;AY1309&amp;". ","")</f>
        <v/>
      </c>
      <c r="BM1309" s="36" t="str">
        <f>IF(BA1309&lt;&gt;"","Terrain: "&amp;BA1309&amp;". ","")</f>
        <v/>
      </c>
      <c r="BN1309" s="36" t="str">
        <f t="shared" si="220"/>
        <v/>
      </c>
      <c r="BO1309" t="str">
        <f t="shared" si="221"/>
        <v/>
      </c>
      <c r="BP1309" t="str">
        <f>IF(BD1309&lt;&gt;"","Permit: "&amp;BD1309,"")</f>
        <v/>
      </c>
      <c r="BQ1309" s="41" t="str">
        <f>IF(AA1309="Abundant","Estimated frequency within viewshed: Abundant (&gt;500).",IF(AA1309="Common","Estimated frequency within viewshed: Common (101-500).",IF(AA1309="Frequent","Estimated frequency within viewshed: Frequent (11-100).",IF(AA1309="Occasional","Estimated frequency within viewshed: Occasional (6-10).",IF(AA1309="Rare","Estimated frequency within viewshed: Rare (1-5).","")))))</f>
        <v/>
      </c>
      <c r="BR1309" s="41" t="str">
        <f>IF(B1309&lt;&gt;"",B1309&amp;". ","")</f>
        <v/>
      </c>
      <c r="BS1309" s="41" t="str">
        <f>IF(M1309="Same individual","Tissue sample collected.",IF(M1309="Same population","Tissue sample collected from another individual in the same population.",""))</f>
        <v/>
      </c>
      <c r="BT1309" s="41" t="str">
        <f>IF(R1309&lt;&gt;"","Seed sample collected from "&amp;R1309&amp;" plants within the same population.","")</f>
        <v/>
      </c>
      <c r="BU1309" s="41" t="str">
        <f>IF(AB1309&lt;&gt;"",AB1309&amp;". ","")</f>
        <v/>
      </c>
      <c r="BV1309" s="41" t="str">
        <f>IF(AE1309&lt;&gt;"","Landowner: "&amp;AE1309&amp;".","")</f>
        <v/>
      </c>
      <c r="BW1309" s="41" t="str">
        <f>IF(AF1309&lt;&gt;"","Element Occurrence ID: "&amp;AF1309&amp;".","")</f>
        <v/>
      </c>
      <c r="BX1309" s="41" t="str">
        <f t="shared" si="222"/>
        <v/>
      </c>
      <c r="BY1309" t="str">
        <f t="shared" si="223"/>
        <v/>
      </c>
      <c r="BZ1309" s="41" t="str">
        <f t="shared" si="224"/>
        <v/>
      </c>
      <c r="CA1309" t="str">
        <f t="shared" si="225"/>
        <v/>
      </c>
      <c r="CB1309" s="41" t="str">
        <f>IF(AU1309&lt;&gt;"","Area immediately surrounding specimen: "&amp;AU1309&amp;".","")</f>
        <v/>
      </c>
      <c r="CC1309" s="41" t="str">
        <f>IF(T1309&lt;&gt;"","Habit: "&amp;T1309&amp;".","")</f>
        <v/>
      </c>
      <c r="CD1309" s="41" t="str">
        <f>IF(U1309&lt;&gt;"","Life history habit: "&amp;U1309&amp;".","")</f>
        <v/>
      </c>
      <c r="CE1309" s="41" t="str">
        <f>IF(V1309&lt;&gt;"","Graminoid habit: "&amp;V1309&amp;".","")</f>
        <v/>
      </c>
      <c r="CF1309" s="41" t="str">
        <f>IF(W1309&lt;&gt;"","Flower color: "&amp;W1309&amp;".","")</f>
        <v/>
      </c>
      <c r="CG1309" s="41" t="str">
        <f>IF(X1309&lt;&gt;"","Height in centimeters: "&amp;X1309&amp;".","")</f>
        <v/>
      </c>
      <c r="CH1309" s="41" t="str">
        <f>IF(Y1309&lt;&gt;"",Y1309&amp;".","")</f>
        <v/>
      </c>
      <c r="CI1309" s="41" t="str">
        <f t="shared" si="226"/>
        <v/>
      </c>
      <c r="CJ1309" t="str">
        <f t="shared" si="227"/>
        <v/>
      </c>
      <c r="CK1309" s="41" t="str">
        <f>IF(T1309&lt;&gt;"","''habit'':"&amp;"''"&amp;T1309&amp;"'',","")</f>
        <v/>
      </c>
      <c r="CL1309" s="41" t="str">
        <f>IF(U1309&lt;&gt;"","''life cycle habit'':"&amp;"''"&amp;U1309&amp;"'',","")</f>
        <v/>
      </c>
      <c r="CM1309" s="41" t="str">
        <f>IF(V1309&lt;&gt;"","''graminoidHabit'':"&amp;"''"&amp;V1309&amp;"'',","")</f>
        <v/>
      </c>
      <c r="CN1309" s="41" t="str">
        <f>IF(W1309&lt;&gt;"","''flower color'':"&amp;"''"&amp;W1309&amp;"'',","")</f>
        <v/>
      </c>
      <c r="CO1309" s="41" t="str">
        <f>IF(X1309&lt;&gt;"","''heightInCentimeters'':"&amp;X1309&amp;",","")</f>
        <v/>
      </c>
      <c r="CP1309" s="41" t="str">
        <f>IF(Y1309&lt;&gt;"",Y1309,"")</f>
        <v/>
      </c>
      <c r="CQ1309" s="41" t="str">
        <f t="shared" si="228"/>
        <v/>
      </c>
      <c r="CR1309" s="42" t="str">
        <f t="shared" si="229"/>
        <v/>
      </c>
      <c r="CS1309" t="str">
        <f t="shared" si="230"/>
        <v/>
      </c>
      <c r="CT1309" t="str">
        <f>IF(L1309="Y","tissue","")</f>
        <v/>
      </c>
      <c r="CU1309" t="str">
        <f>IF(L1309="Y","in collection","")</f>
        <v/>
      </c>
      <c r="CV1309" t="str">
        <f>IF(L1309="Y","dessicated","")</f>
        <v/>
      </c>
    </row>
    <row r="1310" spans="1:100" ht="16.5" x14ac:dyDescent="0.3">
      <c r="A1310" s="7"/>
      <c r="B1310" s="19"/>
      <c r="C1310" s="19"/>
      <c r="D1310" s="19"/>
      <c r="E1310" s="19"/>
      <c r="F1310" s="19"/>
      <c r="G1310" s="10"/>
      <c r="H1310" s="14"/>
      <c r="I1310" s="19"/>
      <c r="J1310" s="19"/>
      <c r="K1310" s="10"/>
      <c r="L1310" s="19"/>
      <c r="M1310" s="19"/>
      <c r="N1310" s="19"/>
      <c r="O1310" s="19"/>
      <c r="P1310" s="19"/>
      <c r="Q1310" s="24"/>
      <c r="R1310" s="14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29"/>
      <c r="AL1310" s="29"/>
      <c r="AM1310" s="7"/>
      <c r="AN1310" s="7"/>
      <c r="AO1310" s="7"/>
      <c r="AP1310" s="19"/>
      <c r="AQ1310" s="19"/>
      <c r="AR1310" s="19"/>
      <c r="AS1310" s="14"/>
      <c r="AT1310" s="19"/>
      <c r="AU1310" s="19"/>
      <c r="AV1310" s="19"/>
      <c r="AW1310" s="14"/>
      <c r="AX1310" s="19"/>
      <c r="AY1310" s="19"/>
      <c r="AZ1310" s="19"/>
      <c r="BA1310" s="19"/>
      <c r="BB1310" s="19"/>
      <c r="BC1310" s="19"/>
      <c r="BD1310" s="19"/>
      <c r="BE1310" s="19"/>
      <c r="BF1310" s="14"/>
      <c r="BG1310" s="35" t="str">
        <f>IF(BB1310&lt;&gt;"","&lt;a href='https://www.inaturalist.org/observations/"&amp;BB1310&amp;" 'target='_blank' style='color: blue'&gt;iNaturalist Record: "&amp;BB1310&amp;"&lt;/a&gt; ","")</f>
        <v/>
      </c>
      <c r="BH1310" s="36" t="str">
        <f>IF(AT1310&lt;&gt;"",AT1310&amp;". ","")</f>
        <v/>
      </c>
      <c r="BI1310" s="36" t="str">
        <f>IF(AV1310&lt;&gt;"","Land use/disturbance history: "&amp;AV1310&amp;". ","")</f>
        <v/>
      </c>
      <c r="BJ1310" s="36" t="str">
        <f>IF(AW1310&lt;&gt;"","Slope in degrees: "&amp;AW1310&amp;". ","")</f>
        <v/>
      </c>
      <c r="BK1310" s="36" t="str">
        <f>IF(AX1310&lt;&gt;"","Slope aspect: "&amp;AX1310&amp;". ","")</f>
        <v/>
      </c>
      <c r="BL1310" s="36" t="str">
        <f>IF(AY1310&lt;&gt;"","Soil description: "&amp;AY1310&amp;". ","")</f>
        <v/>
      </c>
      <c r="BM1310" s="36" t="str">
        <f>IF(BA1310&lt;&gt;"","Terrain: "&amp;BA1310&amp;". ","")</f>
        <v/>
      </c>
      <c r="BN1310" s="36" t="str">
        <f t="shared" si="220"/>
        <v/>
      </c>
      <c r="BO1310" t="str">
        <f t="shared" si="221"/>
        <v/>
      </c>
      <c r="BP1310" t="str">
        <f>IF(BD1310&lt;&gt;"","Permit: "&amp;BD1310,"")</f>
        <v/>
      </c>
      <c r="BQ1310" s="41" t="str">
        <f>IF(AA1310="Abundant","Estimated frequency within viewshed: Abundant (&gt;500).",IF(AA1310="Common","Estimated frequency within viewshed: Common (101-500).",IF(AA1310="Frequent","Estimated frequency within viewshed: Frequent (11-100).",IF(AA1310="Occasional","Estimated frequency within viewshed: Occasional (6-10).",IF(AA1310="Rare","Estimated frequency within viewshed: Rare (1-5).","")))))</f>
        <v/>
      </c>
      <c r="BR1310" s="41" t="str">
        <f>IF(B1310&lt;&gt;"",B1310&amp;". ","")</f>
        <v/>
      </c>
      <c r="BS1310" s="41" t="str">
        <f>IF(M1310="Same individual","Tissue sample collected.",IF(M1310="Same population","Tissue sample collected from another individual in the same population.",""))</f>
        <v/>
      </c>
      <c r="BT1310" s="41" t="str">
        <f>IF(R1310&lt;&gt;"","Seed sample collected from "&amp;R1310&amp;" plants within the same population.","")</f>
        <v/>
      </c>
      <c r="BU1310" s="41" t="str">
        <f>IF(AB1310&lt;&gt;"",AB1310&amp;". ","")</f>
        <v/>
      </c>
      <c r="BV1310" s="41" t="str">
        <f>IF(AE1310&lt;&gt;"","Landowner: "&amp;AE1310&amp;".","")</f>
        <v/>
      </c>
      <c r="BW1310" s="41" t="str">
        <f>IF(AF1310&lt;&gt;"","Element Occurrence ID: "&amp;AF1310&amp;".","")</f>
        <v/>
      </c>
      <c r="BX1310" s="41" t="str">
        <f t="shared" si="222"/>
        <v/>
      </c>
      <c r="BY1310" t="str">
        <f t="shared" si="223"/>
        <v/>
      </c>
      <c r="BZ1310" s="41" t="str">
        <f t="shared" si="224"/>
        <v/>
      </c>
      <c r="CA1310" t="str">
        <f t="shared" si="225"/>
        <v/>
      </c>
      <c r="CB1310" s="41" t="str">
        <f>IF(AU1310&lt;&gt;"","Area immediately surrounding specimen: "&amp;AU1310&amp;".","")</f>
        <v/>
      </c>
      <c r="CC1310" s="41" t="str">
        <f>IF(T1310&lt;&gt;"","Habit: "&amp;T1310&amp;".","")</f>
        <v/>
      </c>
      <c r="CD1310" s="41" t="str">
        <f>IF(U1310&lt;&gt;"","Life history habit: "&amp;U1310&amp;".","")</f>
        <v/>
      </c>
      <c r="CE1310" s="41" t="str">
        <f>IF(V1310&lt;&gt;"","Graminoid habit: "&amp;V1310&amp;".","")</f>
        <v/>
      </c>
      <c r="CF1310" s="41" t="str">
        <f>IF(W1310&lt;&gt;"","Flower color: "&amp;W1310&amp;".","")</f>
        <v/>
      </c>
      <c r="CG1310" s="41" t="str">
        <f>IF(X1310&lt;&gt;"","Height in centimeters: "&amp;X1310&amp;".","")</f>
        <v/>
      </c>
      <c r="CH1310" s="41" t="str">
        <f>IF(Y1310&lt;&gt;"",Y1310&amp;".","")</f>
        <v/>
      </c>
      <c r="CI1310" s="41" t="str">
        <f t="shared" si="226"/>
        <v/>
      </c>
      <c r="CJ1310" t="str">
        <f t="shared" si="227"/>
        <v/>
      </c>
      <c r="CK1310" s="41" t="str">
        <f>IF(T1310&lt;&gt;"","''habit'':"&amp;"''"&amp;T1310&amp;"'',","")</f>
        <v/>
      </c>
      <c r="CL1310" s="41" t="str">
        <f>IF(U1310&lt;&gt;"","''life cycle habit'':"&amp;"''"&amp;U1310&amp;"'',","")</f>
        <v/>
      </c>
      <c r="CM1310" s="41" t="str">
        <f>IF(V1310&lt;&gt;"","''graminoidHabit'':"&amp;"''"&amp;V1310&amp;"'',","")</f>
        <v/>
      </c>
      <c r="CN1310" s="41" t="str">
        <f>IF(W1310&lt;&gt;"","''flower color'':"&amp;"''"&amp;W1310&amp;"'',","")</f>
        <v/>
      </c>
      <c r="CO1310" s="41" t="str">
        <f>IF(X1310&lt;&gt;"","''heightInCentimeters'':"&amp;X1310&amp;",","")</f>
        <v/>
      </c>
      <c r="CP1310" s="41" t="str">
        <f>IF(Y1310&lt;&gt;"",Y1310,"")</f>
        <v/>
      </c>
      <c r="CQ1310" s="41" t="str">
        <f t="shared" si="228"/>
        <v/>
      </c>
      <c r="CR1310" s="42" t="str">
        <f t="shared" si="229"/>
        <v/>
      </c>
      <c r="CS1310" t="str">
        <f t="shared" si="230"/>
        <v/>
      </c>
      <c r="CT1310" t="str">
        <f>IF(L1310="Y","tissue","")</f>
        <v/>
      </c>
      <c r="CU1310" t="str">
        <f>IF(L1310="Y","in collection","")</f>
        <v/>
      </c>
      <c r="CV1310" t="str">
        <f>IF(L1310="Y","dessicated","")</f>
        <v/>
      </c>
    </row>
    <row r="1311" spans="1:100" ht="16.5" x14ac:dyDescent="0.3">
      <c r="A1311" s="7"/>
      <c r="B1311" s="19"/>
      <c r="C1311" s="19"/>
      <c r="D1311" s="19"/>
      <c r="E1311" s="19"/>
      <c r="F1311" s="19"/>
      <c r="G1311" s="10"/>
      <c r="H1311" s="14"/>
      <c r="I1311" s="19"/>
      <c r="J1311" s="19"/>
      <c r="K1311" s="10"/>
      <c r="L1311" s="19"/>
      <c r="M1311" s="19"/>
      <c r="N1311" s="19"/>
      <c r="O1311" s="19"/>
      <c r="P1311" s="19"/>
      <c r="Q1311" s="24"/>
      <c r="R1311" s="14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  <c r="AK1311" s="29"/>
      <c r="AL1311" s="29"/>
      <c r="AM1311" s="7"/>
      <c r="AN1311" s="7"/>
      <c r="AO1311" s="7"/>
      <c r="AP1311" s="19"/>
      <c r="AQ1311" s="19"/>
      <c r="AR1311" s="19"/>
      <c r="AS1311" s="14"/>
      <c r="AT1311" s="19"/>
      <c r="AU1311" s="19"/>
      <c r="AV1311" s="19"/>
      <c r="AW1311" s="14"/>
      <c r="AX1311" s="19"/>
      <c r="AY1311" s="19"/>
      <c r="AZ1311" s="19"/>
      <c r="BA1311" s="19"/>
      <c r="BB1311" s="19"/>
      <c r="BC1311" s="19"/>
      <c r="BD1311" s="19"/>
      <c r="BE1311" s="19"/>
      <c r="BF1311" s="14"/>
      <c r="BG1311" s="35" t="str">
        <f>IF(BB1311&lt;&gt;"","&lt;a href='https://www.inaturalist.org/observations/"&amp;BB1311&amp;" 'target='_blank' style='color: blue'&gt;iNaturalist Record: "&amp;BB1311&amp;"&lt;/a&gt; ","")</f>
        <v/>
      </c>
      <c r="BH1311" s="36" t="str">
        <f>IF(AT1311&lt;&gt;"",AT1311&amp;". ","")</f>
        <v/>
      </c>
      <c r="BI1311" s="36" t="str">
        <f>IF(AV1311&lt;&gt;"","Land use/disturbance history: "&amp;AV1311&amp;". ","")</f>
        <v/>
      </c>
      <c r="BJ1311" s="36" t="str">
        <f>IF(AW1311&lt;&gt;"","Slope in degrees: "&amp;AW1311&amp;". ","")</f>
        <v/>
      </c>
      <c r="BK1311" s="36" t="str">
        <f>IF(AX1311&lt;&gt;"","Slope aspect: "&amp;AX1311&amp;". ","")</f>
        <v/>
      </c>
      <c r="BL1311" s="36" t="str">
        <f>IF(AY1311&lt;&gt;"","Soil description: "&amp;AY1311&amp;". ","")</f>
        <v/>
      </c>
      <c r="BM1311" s="36" t="str">
        <f>IF(BA1311&lt;&gt;"","Terrain: "&amp;BA1311&amp;". ","")</f>
        <v/>
      </c>
      <c r="BN1311" s="36" t="str">
        <f t="shared" si="220"/>
        <v/>
      </c>
      <c r="BO1311" t="str">
        <f t="shared" si="221"/>
        <v/>
      </c>
      <c r="BP1311" t="str">
        <f>IF(BD1311&lt;&gt;"","Permit: "&amp;BD1311,"")</f>
        <v/>
      </c>
      <c r="BQ1311" s="41" t="str">
        <f>IF(AA1311="Abundant","Estimated frequency within viewshed: Abundant (&gt;500).",IF(AA1311="Common","Estimated frequency within viewshed: Common (101-500).",IF(AA1311="Frequent","Estimated frequency within viewshed: Frequent (11-100).",IF(AA1311="Occasional","Estimated frequency within viewshed: Occasional (6-10).",IF(AA1311="Rare","Estimated frequency within viewshed: Rare (1-5).","")))))</f>
        <v/>
      </c>
      <c r="BR1311" s="41" t="str">
        <f>IF(B1311&lt;&gt;"",B1311&amp;". ","")</f>
        <v/>
      </c>
      <c r="BS1311" s="41" t="str">
        <f>IF(M1311="Same individual","Tissue sample collected.",IF(M1311="Same population","Tissue sample collected from another individual in the same population.",""))</f>
        <v/>
      </c>
      <c r="BT1311" s="41" t="str">
        <f>IF(R1311&lt;&gt;"","Seed sample collected from "&amp;R1311&amp;" plants within the same population.","")</f>
        <v/>
      </c>
      <c r="BU1311" s="41" t="str">
        <f>IF(AB1311&lt;&gt;"",AB1311&amp;". ","")</f>
        <v/>
      </c>
      <c r="BV1311" s="41" t="str">
        <f>IF(AE1311&lt;&gt;"","Landowner: "&amp;AE1311&amp;".","")</f>
        <v/>
      </c>
      <c r="BW1311" s="41" t="str">
        <f>IF(AF1311&lt;&gt;"","Element Occurrence ID: "&amp;AF1311&amp;".","")</f>
        <v/>
      </c>
      <c r="BX1311" s="41" t="str">
        <f t="shared" si="222"/>
        <v/>
      </c>
      <c r="BY1311" t="str">
        <f t="shared" si="223"/>
        <v/>
      </c>
      <c r="BZ1311" s="41" t="str">
        <f t="shared" si="224"/>
        <v/>
      </c>
      <c r="CA1311" t="str">
        <f t="shared" si="225"/>
        <v/>
      </c>
      <c r="CB1311" s="41" t="str">
        <f>IF(AU1311&lt;&gt;"","Area immediately surrounding specimen: "&amp;AU1311&amp;".","")</f>
        <v/>
      </c>
      <c r="CC1311" s="41" t="str">
        <f>IF(T1311&lt;&gt;"","Habit: "&amp;T1311&amp;".","")</f>
        <v/>
      </c>
      <c r="CD1311" s="41" t="str">
        <f>IF(U1311&lt;&gt;"","Life history habit: "&amp;U1311&amp;".","")</f>
        <v/>
      </c>
      <c r="CE1311" s="41" t="str">
        <f>IF(V1311&lt;&gt;"","Graminoid habit: "&amp;V1311&amp;".","")</f>
        <v/>
      </c>
      <c r="CF1311" s="41" t="str">
        <f>IF(W1311&lt;&gt;"","Flower color: "&amp;W1311&amp;".","")</f>
        <v/>
      </c>
      <c r="CG1311" s="41" t="str">
        <f>IF(X1311&lt;&gt;"","Height in centimeters: "&amp;X1311&amp;".","")</f>
        <v/>
      </c>
      <c r="CH1311" s="41" t="str">
        <f>IF(Y1311&lt;&gt;"",Y1311&amp;".","")</f>
        <v/>
      </c>
      <c r="CI1311" s="41" t="str">
        <f t="shared" si="226"/>
        <v/>
      </c>
      <c r="CJ1311" t="str">
        <f t="shared" si="227"/>
        <v/>
      </c>
      <c r="CK1311" s="41" t="str">
        <f>IF(T1311&lt;&gt;"","''habit'':"&amp;"''"&amp;T1311&amp;"'',","")</f>
        <v/>
      </c>
      <c r="CL1311" s="41" t="str">
        <f>IF(U1311&lt;&gt;"","''life cycle habit'':"&amp;"''"&amp;U1311&amp;"'',","")</f>
        <v/>
      </c>
      <c r="CM1311" s="41" t="str">
        <f>IF(V1311&lt;&gt;"","''graminoidHabit'':"&amp;"''"&amp;V1311&amp;"'',","")</f>
        <v/>
      </c>
      <c r="CN1311" s="41" t="str">
        <f>IF(W1311&lt;&gt;"","''flower color'':"&amp;"''"&amp;W1311&amp;"'',","")</f>
        <v/>
      </c>
      <c r="CO1311" s="41" t="str">
        <f>IF(X1311&lt;&gt;"","''heightInCentimeters'':"&amp;X1311&amp;",","")</f>
        <v/>
      </c>
      <c r="CP1311" s="41" t="str">
        <f>IF(Y1311&lt;&gt;"",Y1311,"")</f>
        <v/>
      </c>
      <c r="CQ1311" s="41" t="str">
        <f t="shared" si="228"/>
        <v/>
      </c>
      <c r="CR1311" s="42" t="str">
        <f t="shared" si="229"/>
        <v/>
      </c>
      <c r="CS1311" t="str">
        <f t="shared" si="230"/>
        <v/>
      </c>
      <c r="CT1311" t="str">
        <f>IF(L1311="Y","tissue","")</f>
        <v/>
      </c>
      <c r="CU1311" t="str">
        <f>IF(L1311="Y","in collection","")</f>
        <v/>
      </c>
      <c r="CV1311" t="str">
        <f>IF(L1311="Y","dessicated","")</f>
        <v/>
      </c>
    </row>
    <row r="1312" spans="1:100" ht="16.5" x14ac:dyDescent="0.3">
      <c r="A1312" s="7"/>
      <c r="B1312" s="19"/>
      <c r="C1312" s="19"/>
      <c r="D1312" s="19"/>
      <c r="E1312" s="19"/>
      <c r="F1312" s="19"/>
      <c r="G1312" s="10"/>
      <c r="H1312" s="14"/>
      <c r="I1312" s="19"/>
      <c r="J1312" s="19"/>
      <c r="K1312" s="10"/>
      <c r="L1312" s="19"/>
      <c r="M1312" s="19"/>
      <c r="N1312" s="19"/>
      <c r="O1312" s="19"/>
      <c r="P1312" s="19"/>
      <c r="Q1312" s="24"/>
      <c r="R1312" s="14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  <c r="AK1312" s="29"/>
      <c r="AL1312" s="29"/>
      <c r="AM1312" s="7"/>
      <c r="AN1312" s="7"/>
      <c r="AO1312" s="7"/>
      <c r="AP1312" s="19"/>
      <c r="AQ1312" s="19"/>
      <c r="AR1312" s="19"/>
      <c r="AS1312" s="14"/>
      <c r="AT1312" s="19"/>
      <c r="AU1312" s="19"/>
      <c r="AV1312" s="19"/>
      <c r="AW1312" s="14"/>
      <c r="AX1312" s="19"/>
      <c r="AY1312" s="19"/>
      <c r="AZ1312" s="19"/>
      <c r="BA1312" s="19"/>
      <c r="BB1312" s="19"/>
      <c r="BC1312" s="19"/>
      <c r="BD1312" s="19"/>
      <c r="BE1312" s="19"/>
      <c r="BF1312" s="14"/>
      <c r="BG1312" s="35" t="str">
        <f>IF(BB1312&lt;&gt;"","&lt;a href='https://www.inaturalist.org/observations/"&amp;BB1312&amp;" 'target='_blank' style='color: blue'&gt;iNaturalist Record: "&amp;BB1312&amp;"&lt;/a&gt; ","")</f>
        <v/>
      </c>
      <c r="BH1312" s="36" t="str">
        <f>IF(AT1312&lt;&gt;"",AT1312&amp;". ","")</f>
        <v/>
      </c>
      <c r="BI1312" s="36" t="str">
        <f>IF(AV1312&lt;&gt;"","Land use/disturbance history: "&amp;AV1312&amp;". ","")</f>
        <v/>
      </c>
      <c r="BJ1312" s="36" t="str">
        <f>IF(AW1312&lt;&gt;"","Slope in degrees: "&amp;AW1312&amp;". ","")</f>
        <v/>
      </c>
      <c r="BK1312" s="36" t="str">
        <f>IF(AX1312&lt;&gt;"","Slope aspect: "&amp;AX1312&amp;". ","")</f>
        <v/>
      </c>
      <c r="BL1312" s="36" t="str">
        <f>IF(AY1312&lt;&gt;"","Soil description: "&amp;AY1312&amp;". ","")</f>
        <v/>
      </c>
      <c r="BM1312" s="36" t="str">
        <f>IF(BA1312&lt;&gt;"","Terrain: "&amp;BA1312&amp;". ","")</f>
        <v/>
      </c>
      <c r="BN1312" s="36" t="str">
        <f t="shared" si="220"/>
        <v/>
      </c>
      <c r="BO1312" t="str">
        <f t="shared" si="221"/>
        <v/>
      </c>
      <c r="BP1312" t="str">
        <f>IF(BD1312&lt;&gt;"","Permit: "&amp;BD1312,"")</f>
        <v/>
      </c>
      <c r="BQ1312" s="41" t="str">
        <f>IF(AA1312="Abundant","Estimated frequency within viewshed: Abundant (&gt;500).",IF(AA1312="Common","Estimated frequency within viewshed: Common (101-500).",IF(AA1312="Frequent","Estimated frequency within viewshed: Frequent (11-100).",IF(AA1312="Occasional","Estimated frequency within viewshed: Occasional (6-10).",IF(AA1312="Rare","Estimated frequency within viewshed: Rare (1-5).","")))))</f>
        <v/>
      </c>
      <c r="BR1312" s="41" t="str">
        <f>IF(B1312&lt;&gt;"",B1312&amp;". ","")</f>
        <v/>
      </c>
      <c r="BS1312" s="41" t="str">
        <f>IF(M1312="Same individual","Tissue sample collected.",IF(M1312="Same population","Tissue sample collected from another individual in the same population.",""))</f>
        <v/>
      </c>
      <c r="BT1312" s="41" t="str">
        <f>IF(R1312&lt;&gt;"","Seed sample collected from "&amp;R1312&amp;" plants within the same population.","")</f>
        <v/>
      </c>
      <c r="BU1312" s="41" t="str">
        <f>IF(AB1312&lt;&gt;"",AB1312&amp;". ","")</f>
        <v/>
      </c>
      <c r="BV1312" s="41" t="str">
        <f>IF(AE1312&lt;&gt;"","Landowner: "&amp;AE1312&amp;".","")</f>
        <v/>
      </c>
      <c r="BW1312" s="41" t="str">
        <f>IF(AF1312&lt;&gt;"","Element Occurrence ID: "&amp;AF1312&amp;".","")</f>
        <v/>
      </c>
      <c r="BX1312" s="41" t="str">
        <f t="shared" si="222"/>
        <v/>
      </c>
      <c r="BY1312" t="str">
        <f t="shared" si="223"/>
        <v/>
      </c>
      <c r="BZ1312" s="41" t="str">
        <f t="shared" si="224"/>
        <v/>
      </c>
      <c r="CA1312" t="str">
        <f t="shared" si="225"/>
        <v/>
      </c>
      <c r="CB1312" s="41" t="str">
        <f>IF(AU1312&lt;&gt;"","Area immediately surrounding specimen: "&amp;AU1312&amp;".","")</f>
        <v/>
      </c>
      <c r="CC1312" s="41" t="str">
        <f>IF(T1312&lt;&gt;"","Habit: "&amp;T1312&amp;".","")</f>
        <v/>
      </c>
      <c r="CD1312" s="41" t="str">
        <f>IF(U1312&lt;&gt;"","Life history habit: "&amp;U1312&amp;".","")</f>
        <v/>
      </c>
      <c r="CE1312" s="41" t="str">
        <f>IF(V1312&lt;&gt;"","Graminoid habit: "&amp;V1312&amp;".","")</f>
        <v/>
      </c>
      <c r="CF1312" s="41" t="str">
        <f>IF(W1312&lt;&gt;"","Flower color: "&amp;W1312&amp;".","")</f>
        <v/>
      </c>
      <c r="CG1312" s="41" t="str">
        <f>IF(X1312&lt;&gt;"","Height in centimeters: "&amp;X1312&amp;".","")</f>
        <v/>
      </c>
      <c r="CH1312" s="41" t="str">
        <f>IF(Y1312&lt;&gt;"",Y1312&amp;".","")</f>
        <v/>
      </c>
      <c r="CI1312" s="41" t="str">
        <f t="shared" si="226"/>
        <v/>
      </c>
      <c r="CJ1312" t="str">
        <f t="shared" si="227"/>
        <v/>
      </c>
      <c r="CK1312" s="41" t="str">
        <f>IF(T1312&lt;&gt;"","''habit'':"&amp;"''"&amp;T1312&amp;"'',","")</f>
        <v/>
      </c>
      <c r="CL1312" s="41" t="str">
        <f>IF(U1312&lt;&gt;"","''life cycle habit'':"&amp;"''"&amp;U1312&amp;"'',","")</f>
        <v/>
      </c>
      <c r="CM1312" s="41" t="str">
        <f>IF(V1312&lt;&gt;"","''graminoidHabit'':"&amp;"''"&amp;V1312&amp;"'',","")</f>
        <v/>
      </c>
      <c r="CN1312" s="41" t="str">
        <f>IF(W1312&lt;&gt;"","''flower color'':"&amp;"''"&amp;W1312&amp;"'',","")</f>
        <v/>
      </c>
      <c r="CO1312" s="41" t="str">
        <f>IF(X1312&lt;&gt;"","''heightInCentimeters'':"&amp;X1312&amp;",","")</f>
        <v/>
      </c>
      <c r="CP1312" s="41" t="str">
        <f>IF(Y1312&lt;&gt;"",Y1312,"")</f>
        <v/>
      </c>
      <c r="CQ1312" s="41" t="str">
        <f t="shared" si="228"/>
        <v/>
      </c>
      <c r="CR1312" s="42" t="str">
        <f t="shared" si="229"/>
        <v/>
      </c>
      <c r="CS1312" t="str">
        <f t="shared" si="230"/>
        <v/>
      </c>
      <c r="CT1312" t="str">
        <f>IF(L1312="Y","tissue","")</f>
        <v/>
      </c>
      <c r="CU1312" t="str">
        <f>IF(L1312="Y","in collection","")</f>
        <v/>
      </c>
      <c r="CV1312" t="str">
        <f>IF(L1312="Y","dessicated","")</f>
        <v/>
      </c>
    </row>
    <row r="1313" spans="1:100" ht="16.5" x14ac:dyDescent="0.3">
      <c r="A1313" s="7"/>
      <c r="B1313" s="19"/>
      <c r="C1313" s="19"/>
      <c r="D1313" s="19"/>
      <c r="E1313" s="19"/>
      <c r="F1313" s="19"/>
      <c r="G1313" s="10"/>
      <c r="H1313" s="14"/>
      <c r="I1313" s="19"/>
      <c r="J1313" s="19"/>
      <c r="K1313" s="10"/>
      <c r="L1313" s="19"/>
      <c r="M1313" s="19"/>
      <c r="N1313" s="19"/>
      <c r="O1313" s="19"/>
      <c r="P1313" s="19"/>
      <c r="Q1313" s="24"/>
      <c r="R1313" s="14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  <c r="AK1313" s="29"/>
      <c r="AL1313" s="29"/>
      <c r="AM1313" s="7"/>
      <c r="AN1313" s="7"/>
      <c r="AO1313" s="7"/>
      <c r="AP1313" s="19"/>
      <c r="AQ1313" s="19"/>
      <c r="AR1313" s="19"/>
      <c r="AS1313" s="14"/>
      <c r="AT1313" s="19"/>
      <c r="AU1313" s="19"/>
      <c r="AV1313" s="19"/>
      <c r="AW1313" s="14"/>
      <c r="AX1313" s="19"/>
      <c r="AY1313" s="19"/>
      <c r="AZ1313" s="19"/>
      <c r="BA1313" s="19"/>
      <c r="BB1313" s="19"/>
      <c r="BC1313" s="19"/>
      <c r="BD1313" s="19"/>
      <c r="BE1313" s="19"/>
      <c r="BF1313" s="14"/>
      <c r="BG1313" s="35" t="str">
        <f>IF(BB1313&lt;&gt;"","&lt;a href='https://www.inaturalist.org/observations/"&amp;BB1313&amp;" 'target='_blank' style='color: blue'&gt;iNaturalist Record: "&amp;BB1313&amp;"&lt;/a&gt; ","")</f>
        <v/>
      </c>
      <c r="BH1313" s="36" t="str">
        <f>IF(AT1313&lt;&gt;"",AT1313&amp;". ","")</f>
        <v/>
      </c>
      <c r="BI1313" s="36" t="str">
        <f>IF(AV1313&lt;&gt;"","Land use/disturbance history: "&amp;AV1313&amp;". ","")</f>
        <v/>
      </c>
      <c r="BJ1313" s="36" t="str">
        <f>IF(AW1313&lt;&gt;"","Slope in degrees: "&amp;AW1313&amp;". ","")</f>
        <v/>
      </c>
      <c r="BK1313" s="36" t="str">
        <f>IF(AX1313&lt;&gt;"","Slope aspect: "&amp;AX1313&amp;". ","")</f>
        <v/>
      </c>
      <c r="BL1313" s="36" t="str">
        <f>IF(AY1313&lt;&gt;"","Soil description: "&amp;AY1313&amp;". ","")</f>
        <v/>
      </c>
      <c r="BM1313" s="36" t="str">
        <f>IF(BA1313&lt;&gt;"","Terrain: "&amp;BA1313&amp;". ","")</f>
        <v/>
      </c>
      <c r="BN1313" s="36" t="str">
        <f t="shared" si="220"/>
        <v/>
      </c>
      <c r="BO1313" t="str">
        <f t="shared" si="221"/>
        <v/>
      </c>
      <c r="BP1313" t="str">
        <f>IF(BD1313&lt;&gt;"","Permit: "&amp;BD1313,"")</f>
        <v/>
      </c>
      <c r="BQ1313" s="41" t="str">
        <f>IF(AA1313="Abundant","Estimated frequency within viewshed: Abundant (&gt;500).",IF(AA1313="Common","Estimated frequency within viewshed: Common (101-500).",IF(AA1313="Frequent","Estimated frequency within viewshed: Frequent (11-100).",IF(AA1313="Occasional","Estimated frequency within viewshed: Occasional (6-10).",IF(AA1313="Rare","Estimated frequency within viewshed: Rare (1-5).","")))))</f>
        <v/>
      </c>
      <c r="BR1313" s="41" t="str">
        <f>IF(B1313&lt;&gt;"",B1313&amp;". ","")</f>
        <v/>
      </c>
      <c r="BS1313" s="41" t="str">
        <f>IF(M1313="Same individual","Tissue sample collected.",IF(M1313="Same population","Tissue sample collected from another individual in the same population.",""))</f>
        <v/>
      </c>
      <c r="BT1313" s="41" t="str">
        <f>IF(R1313&lt;&gt;"","Seed sample collected from "&amp;R1313&amp;" plants within the same population.","")</f>
        <v/>
      </c>
      <c r="BU1313" s="41" t="str">
        <f>IF(AB1313&lt;&gt;"",AB1313&amp;". ","")</f>
        <v/>
      </c>
      <c r="BV1313" s="41" t="str">
        <f>IF(AE1313&lt;&gt;"","Landowner: "&amp;AE1313&amp;".","")</f>
        <v/>
      </c>
      <c r="BW1313" s="41" t="str">
        <f>IF(AF1313&lt;&gt;"","Element Occurrence ID: "&amp;AF1313&amp;".","")</f>
        <v/>
      </c>
      <c r="BX1313" s="41" t="str">
        <f t="shared" si="222"/>
        <v/>
      </c>
      <c r="BY1313" t="str">
        <f t="shared" si="223"/>
        <v/>
      </c>
      <c r="BZ1313" s="41" t="str">
        <f t="shared" si="224"/>
        <v/>
      </c>
      <c r="CA1313" t="str">
        <f t="shared" si="225"/>
        <v/>
      </c>
      <c r="CB1313" s="41" t="str">
        <f>IF(AU1313&lt;&gt;"","Area immediately surrounding specimen: "&amp;AU1313&amp;".","")</f>
        <v/>
      </c>
      <c r="CC1313" s="41" t="str">
        <f>IF(T1313&lt;&gt;"","Habit: "&amp;T1313&amp;".","")</f>
        <v/>
      </c>
      <c r="CD1313" s="41" t="str">
        <f>IF(U1313&lt;&gt;"","Life history habit: "&amp;U1313&amp;".","")</f>
        <v/>
      </c>
      <c r="CE1313" s="41" t="str">
        <f>IF(V1313&lt;&gt;"","Graminoid habit: "&amp;V1313&amp;".","")</f>
        <v/>
      </c>
      <c r="CF1313" s="41" t="str">
        <f>IF(W1313&lt;&gt;"","Flower color: "&amp;W1313&amp;".","")</f>
        <v/>
      </c>
      <c r="CG1313" s="41" t="str">
        <f>IF(X1313&lt;&gt;"","Height in centimeters: "&amp;X1313&amp;".","")</f>
        <v/>
      </c>
      <c r="CH1313" s="41" t="str">
        <f>IF(Y1313&lt;&gt;"",Y1313&amp;".","")</f>
        <v/>
      </c>
      <c r="CI1313" s="41" t="str">
        <f t="shared" si="226"/>
        <v/>
      </c>
      <c r="CJ1313" t="str">
        <f t="shared" si="227"/>
        <v/>
      </c>
      <c r="CK1313" s="41" t="str">
        <f>IF(T1313&lt;&gt;"","''habit'':"&amp;"''"&amp;T1313&amp;"'',","")</f>
        <v/>
      </c>
      <c r="CL1313" s="41" t="str">
        <f>IF(U1313&lt;&gt;"","''life cycle habit'':"&amp;"''"&amp;U1313&amp;"'',","")</f>
        <v/>
      </c>
      <c r="CM1313" s="41" t="str">
        <f>IF(V1313&lt;&gt;"","''graminoidHabit'':"&amp;"''"&amp;V1313&amp;"'',","")</f>
        <v/>
      </c>
      <c r="CN1313" s="41" t="str">
        <f>IF(W1313&lt;&gt;"","''flower color'':"&amp;"''"&amp;W1313&amp;"'',","")</f>
        <v/>
      </c>
      <c r="CO1313" s="41" t="str">
        <f>IF(X1313&lt;&gt;"","''heightInCentimeters'':"&amp;X1313&amp;",","")</f>
        <v/>
      </c>
      <c r="CP1313" s="41" t="str">
        <f>IF(Y1313&lt;&gt;"",Y1313,"")</f>
        <v/>
      </c>
      <c r="CQ1313" s="41" t="str">
        <f t="shared" si="228"/>
        <v/>
      </c>
      <c r="CR1313" s="42" t="str">
        <f t="shared" si="229"/>
        <v/>
      </c>
      <c r="CS1313" t="str">
        <f t="shared" si="230"/>
        <v/>
      </c>
      <c r="CT1313" t="str">
        <f>IF(L1313="Y","tissue","")</f>
        <v/>
      </c>
      <c r="CU1313" t="str">
        <f>IF(L1313="Y","in collection","")</f>
        <v/>
      </c>
      <c r="CV1313" t="str">
        <f>IF(L1313="Y","dessicated","")</f>
        <v/>
      </c>
    </row>
    <row r="1314" spans="1:100" ht="16.5" x14ac:dyDescent="0.3">
      <c r="A1314" s="7"/>
      <c r="B1314" s="19"/>
      <c r="C1314" s="19"/>
      <c r="D1314" s="19"/>
      <c r="E1314" s="19"/>
      <c r="F1314" s="19"/>
      <c r="G1314" s="10"/>
      <c r="H1314" s="14"/>
      <c r="I1314" s="19"/>
      <c r="J1314" s="19"/>
      <c r="K1314" s="10"/>
      <c r="L1314" s="19"/>
      <c r="M1314" s="19"/>
      <c r="N1314" s="19"/>
      <c r="O1314" s="19"/>
      <c r="P1314" s="19"/>
      <c r="Q1314" s="24"/>
      <c r="R1314" s="14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  <c r="AK1314" s="29"/>
      <c r="AL1314" s="29"/>
      <c r="AM1314" s="7"/>
      <c r="AN1314" s="7"/>
      <c r="AO1314" s="7"/>
      <c r="AP1314" s="19"/>
      <c r="AQ1314" s="19"/>
      <c r="AR1314" s="19"/>
      <c r="AS1314" s="14"/>
      <c r="AT1314" s="19"/>
      <c r="AU1314" s="19"/>
      <c r="AV1314" s="19"/>
      <c r="AW1314" s="14"/>
      <c r="AX1314" s="19"/>
      <c r="AY1314" s="19"/>
      <c r="AZ1314" s="19"/>
      <c r="BA1314" s="19"/>
      <c r="BB1314" s="19"/>
      <c r="BC1314" s="19"/>
      <c r="BD1314" s="19"/>
      <c r="BE1314" s="19"/>
      <c r="BF1314" s="14"/>
      <c r="BG1314" s="35" t="str">
        <f>IF(BB1314&lt;&gt;"","&lt;a href='https://www.inaturalist.org/observations/"&amp;BB1314&amp;" 'target='_blank' style='color: blue'&gt;iNaturalist Record: "&amp;BB1314&amp;"&lt;/a&gt; ","")</f>
        <v/>
      </c>
      <c r="BH1314" s="36" t="str">
        <f>IF(AT1314&lt;&gt;"",AT1314&amp;". ","")</f>
        <v/>
      </c>
      <c r="BI1314" s="36" t="str">
        <f>IF(AV1314&lt;&gt;"","Land use/disturbance history: "&amp;AV1314&amp;". ","")</f>
        <v/>
      </c>
      <c r="BJ1314" s="36" t="str">
        <f>IF(AW1314&lt;&gt;"","Slope in degrees: "&amp;AW1314&amp;". ","")</f>
        <v/>
      </c>
      <c r="BK1314" s="36" t="str">
        <f>IF(AX1314&lt;&gt;"","Slope aspect: "&amp;AX1314&amp;". ","")</f>
        <v/>
      </c>
      <c r="BL1314" s="36" t="str">
        <f>IF(AY1314&lt;&gt;"","Soil description: "&amp;AY1314&amp;". ","")</f>
        <v/>
      </c>
      <c r="BM1314" s="36" t="str">
        <f>IF(BA1314&lt;&gt;"","Terrain: "&amp;BA1314&amp;". ","")</f>
        <v/>
      </c>
      <c r="BN1314" s="36" t="str">
        <f t="shared" si="220"/>
        <v/>
      </c>
      <c r="BO1314" t="str">
        <f t="shared" si="221"/>
        <v/>
      </c>
      <c r="BP1314" t="str">
        <f>IF(BD1314&lt;&gt;"","Permit: "&amp;BD1314,"")</f>
        <v/>
      </c>
      <c r="BQ1314" s="41" t="str">
        <f>IF(AA1314="Abundant","Estimated frequency within viewshed: Abundant (&gt;500).",IF(AA1314="Common","Estimated frequency within viewshed: Common (101-500).",IF(AA1314="Frequent","Estimated frequency within viewshed: Frequent (11-100).",IF(AA1314="Occasional","Estimated frequency within viewshed: Occasional (6-10).",IF(AA1314="Rare","Estimated frequency within viewshed: Rare (1-5).","")))))</f>
        <v/>
      </c>
      <c r="BR1314" s="41" t="str">
        <f>IF(B1314&lt;&gt;"",B1314&amp;". ","")</f>
        <v/>
      </c>
      <c r="BS1314" s="41" t="str">
        <f>IF(M1314="Same individual","Tissue sample collected.",IF(M1314="Same population","Tissue sample collected from another individual in the same population.",""))</f>
        <v/>
      </c>
      <c r="BT1314" s="41" t="str">
        <f>IF(R1314&lt;&gt;"","Seed sample collected from "&amp;R1314&amp;" plants within the same population.","")</f>
        <v/>
      </c>
      <c r="BU1314" s="41" t="str">
        <f>IF(AB1314&lt;&gt;"",AB1314&amp;". ","")</f>
        <v/>
      </c>
      <c r="BV1314" s="41" t="str">
        <f>IF(AE1314&lt;&gt;"","Landowner: "&amp;AE1314&amp;".","")</f>
        <v/>
      </c>
      <c r="BW1314" s="41" t="str">
        <f>IF(AF1314&lt;&gt;"","Element Occurrence ID: "&amp;AF1314&amp;".","")</f>
        <v/>
      </c>
      <c r="BX1314" s="41" t="str">
        <f t="shared" si="222"/>
        <v/>
      </c>
      <c r="BY1314" t="str">
        <f t="shared" si="223"/>
        <v/>
      </c>
      <c r="BZ1314" s="41" t="str">
        <f t="shared" si="224"/>
        <v/>
      </c>
      <c r="CA1314" t="str">
        <f t="shared" si="225"/>
        <v/>
      </c>
      <c r="CB1314" s="41" t="str">
        <f>IF(AU1314&lt;&gt;"","Area immediately surrounding specimen: "&amp;AU1314&amp;".","")</f>
        <v/>
      </c>
      <c r="CC1314" s="41" t="str">
        <f>IF(T1314&lt;&gt;"","Habit: "&amp;T1314&amp;".","")</f>
        <v/>
      </c>
      <c r="CD1314" s="41" t="str">
        <f>IF(U1314&lt;&gt;"","Life history habit: "&amp;U1314&amp;".","")</f>
        <v/>
      </c>
      <c r="CE1314" s="41" t="str">
        <f>IF(V1314&lt;&gt;"","Graminoid habit: "&amp;V1314&amp;".","")</f>
        <v/>
      </c>
      <c r="CF1314" s="41" t="str">
        <f>IF(W1314&lt;&gt;"","Flower color: "&amp;W1314&amp;".","")</f>
        <v/>
      </c>
      <c r="CG1314" s="41" t="str">
        <f>IF(X1314&lt;&gt;"","Height in centimeters: "&amp;X1314&amp;".","")</f>
        <v/>
      </c>
      <c r="CH1314" s="41" t="str">
        <f>IF(Y1314&lt;&gt;"",Y1314&amp;".","")</f>
        <v/>
      </c>
      <c r="CI1314" s="41" t="str">
        <f t="shared" si="226"/>
        <v/>
      </c>
      <c r="CJ1314" t="str">
        <f t="shared" si="227"/>
        <v/>
      </c>
      <c r="CK1314" s="41" t="str">
        <f>IF(T1314&lt;&gt;"","''habit'':"&amp;"''"&amp;T1314&amp;"'',","")</f>
        <v/>
      </c>
      <c r="CL1314" s="41" t="str">
        <f>IF(U1314&lt;&gt;"","''life cycle habit'':"&amp;"''"&amp;U1314&amp;"'',","")</f>
        <v/>
      </c>
      <c r="CM1314" s="41" t="str">
        <f>IF(V1314&lt;&gt;"","''graminoidHabit'':"&amp;"''"&amp;V1314&amp;"'',","")</f>
        <v/>
      </c>
      <c r="CN1314" s="41" t="str">
        <f>IF(W1314&lt;&gt;"","''flower color'':"&amp;"''"&amp;W1314&amp;"'',","")</f>
        <v/>
      </c>
      <c r="CO1314" s="41" t="str">
        <f>IF(X1314&lt;&gt;"","''heightInCentimeters'':"&amp;X1314&amp;",","")</f>
        <v/>
      </c>
      <c r="CP1314" s="41" t="str">
        <f>IF(Y1314&lt;&gt;"",Y1314,"")</f>
        <v/>
      </c>
      <c r="CQ1314" s="41" t="str">
        <f t="shared" si="228"/>
        <v/>
      </c>
      <c r="CR1314" s="42" t="str">
        <f t="shared" si="229"/>
        <v/>
      </c>
      <c r="CS1314" t="str">
        <f t="shared" si="230"/>
        <v/>
      </c>
      <c r="CT1314" t="str">
        <f>IF(L1314="Y","tissue","")</f>
        <v/>
      </c>
      <c r="CU1314" t="str">
        <f>IF(L1314="Y","in collection","")</f>
        <v/>
      </c>
      <c r="CV1314" t="str">
        <f>IF(L1314="Y","dessicated","")</f>
        <v/>
      </c>
    </row>
    <row r="1315" spans="1:100" ht="16.5" x14ac:dyDescent="0.3">
      <c r="A1315" s="7"/>
      <c r="B1315" s="19"/>
      <c r="C1315" s="19"/>
      <c r="D1315" s="19"/>
      <c r="E1315" s="19"/>
      <c r="F1315" s="19"/>
      <c r="G1315" s="10"/>
      <c r="H1315" s="14"/>
      <c r="I1315" s="19"/>
      <c r="J1315" s="19"/>
      <c r="K1315" s="10"/>
      <c r="L1315" s="19"/>
      <c r="M1315" s="19"/>
      <c r="N1315" s="19"/>
      <c r="O1315" s="19"/>
      <c r="P1315" s="19"/>
      <c r="Q1315" s="24"/>
      <c r="R1315" s="14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  <c r="AK1315" s="29"/>
      <c r="AL1315" s="29"/>
      <c r="AM1315" s="7"/>
      <c r="AN1315" s="7"/>
      <c r="AO1315" s="7"/>
      <c r="AP1315" s="19"/>
      <c r="AQ1315" s="19"/>
      <c r="AR1315" s="19"/>
      <c r="AS1315" s="14"/>
      <c r="AT1315" s="19"/>
      <c r="AU1315" s="19"/>
      <c r="AV1315" s="19"/>
      <c r="AW1315" s="14"/>
      <c r="AX1315" s="19"/>
      <c r="AY1315" s="19"/>
      <c r="AZ1315" s="19"/>
      <c r="BA1315" s="19"/>
      <c r="BB1315" s="19"/>
      <c r="BC1315" s="19"/>
      <c r="BD1315" s="19"/>
      <c r="BE1315" s="19"/>
      <c r="BF1315" s="14"/>
      <c r="BG1315" s="35" t="str">
        <f>IF(BB1315&lt;&gt;"","&lt;a href='https://www.inaturalist.org/observations/"&amp;BB1315&amp;" 'target='_blank' style='color: blue'&gt;iNaturalist Record: "&amp;BB1315&amp;"&lt;/a&gt; ","")</f>
        <v/>
      </c>
      <c r="BH1315" s="36" t="str">
        <f>IF(AT1315&lt;&gt;"",AT1315&amp;". ","")</f>
        <v/>
      </c>
      <c r="BI1315" s="36" t="str">
        <f>IF(AV1315&lt;&gt;"","Land use/disturbance history: "&amp;AV1315&amp;". ","")</f>
        <v/>
      </c>
      <c r="BJ1315" s="36" t="str">
        <f>IF(AW1315&lt;&gt;"","Slope in degrees: "&amp;AW1315&amp;". ","")</f>
        <v/>
      </c>
      <c r="BK1315" s="36" t="str">
        <f>IF(AX1315&lt;&gt;"","Slope aspect: "&amp;AX1315&amp;". ","")</f>
        <v/>
      </c>
      <c r="BL1315" s="36" t="str">
        <f>IF(AY1315&lt;&gt;"","Soil description: "&amp;AY1315&amp;". ","")</f>
        <v/>
      </c>
      <c r="BM1315" s="36" t="str">
        <f>IF(BA1315&lt;&gt;"","Terrain: "&amp;BA1315&amp;". ","")</f>
        <v/>
      </c>
      <c r="BN1315" s="36" t="str">
        <f t="shared" si="220"/>
        <v/>
      </c>
      <c r="BO1315" t="str">
        <f t="shared" si="221"/>
        <v/>
      </c>
      <c r="BP1315" t="str">
        <f>IF(BD1315&lt;&gt;"","Permit: "&amp;BD1315,"")</f>
        <v/>
      </c>
      <c r="BQ1315" s="41" t="str">
        <f>IF(AA1315="Abundant","Estimated frequency within viewshed: Abundant (&gt;500).",IF(AA1315="Common","Estimated frequency within viewshed: Common (101-500).",IF(AA1315="Frequent","Estimated frequency within viewshed: Frequent (11-100).",IF(AA1315="Occasional","Estimated frequency within viewshed: Occasional (6-10).",IF(AA1315="Rare","Estimated frequency within viewshed: Rare (1-5).","")))))</f>
        <v/>
      </c>
      <c r="BR1315" s="41" t="str">
        <f>IF(B1315&lt;&gt;"",B1315&amp;". ","")</f>
        <v/>
      </c>
      <c r="BS1315" s="41" t="str">
        <f>IF(M1315="Same individual","Tissue sample collected.",IF(M1315="Same population","Tissue sample collected from another individual in the same population.",""))</f>
        <v/>
      </c>
      <c r="BT1315" s="41" t="str">
        <f>IF(R1315&lt;&gt;"","Seed sample collected from "&amp;R1315&amp;" plants within the same population.","")</f>
        <v/>
      </c>
      <c r="BU1315" s="41" t="str">
        <f>IF(AB1315&lt;&gt;"",AB1315&amp;". ","")</f>
        <v/>
      </c>
      <c r="BV1315" s="41" t="str">
        <f>IF(AE1315&lt;&gt;"","Landowner: "&amp;AE1315&amp;".","")</f>
        <v/>
      </c>
      <c r="BW1315" s="41" t="str">
        <f>IF(AF1315&lt;&gt;"","Element Occurrence ID: "&amp;AF1315&amp;".","")</f>
        <v/>
      </c>
      <c r="BX1315" s="41" t="str">
        <f t="shared" si="222"/>
        <v/>
      </c>
      <c r="BY1315" t="str">
        <f t="shared" si="223"/>
        <v/>
      </c>
      <c r="BZ1315" s="41" t="str">
        <f t="shared" si="224"/>
        <v/>
      </c>
      <c r="CA1315" t="str">
        <f t="shared" si="225"/>
        <v/>
      </c>
      <c r="CB1315" s="41" t="str">
        <f>IF(AU1315&lt;&gt;"","Area immediately surrounding specimen: "&amp;AU1315&amp;".","")</f>
        <v/>
      </c>
      <c r="CC1315" s="41" t="str">
        <f>IF(T1315&lt;&gt;"","Habit: "&amp;T1315&amp;".","")</f>
        <v/>
      </c>
      <c r="CD1315" s="41" t="str">
        <f>IF(U1315&lt;&gt;"","Life history habit: "&amp;U1315&amp;".","")</f>
        <v/>
      </c>
      <c r="CE1315" s="41" t="str">
        <f>IF(V1315&lt;&gt;"","Graminoid habit: "&amp;V1315&amp;".","")</f>
        <v/>
      </c>
      <c r="CF1315" s="41" t="str">
        <f>IF(W1315&lt;&gt;"","Flower color: "&amp;W1315&amp;".","")</f>
        <v/>
      </c>
      <c r="CG1315" s="41" t="str">
        <f>IF(X1315&lt;&gt;"","Height in centimeters: "&amp;X1315&amp;".","")</f>
        <v/>
      </c>
      <c r="CH1315" s="41" t="str">
        <f>IF(Y1315&lt;&gt;"",Y1315&amp;".","")</f>
        <v/>
      </c>
      <c r="CI1315" s="41" t="str">
        <f t="shared" si="226"/>
        <v/>
      </c>
      <c r="CJ1315" t="str">
        <f t="shared" si="227"/>
        <v/>
      </c>
      <c r="CK1315" s="41" t="str">
        <f>IF(T1315&lt;&gt;"","''habit'':"&amp;"''"&amp;T1315&amp;"'',","")</f>
        <v/>
      </c>
      <c r="CL1315" s="41" t="str">
        <f>IF(U1315&lt;&gt;"","''life cycle habit'':"&amp;"''"&amp;U1315&amp;"'',","")</f>
        <v/>
      </c>
      <c r="CM1315" s="41" t="str">
        <f>IF(V1315&lt;&gt;"","''graminoidHabit'':"&amp;"''"&amp;V1315&amp;"'',","")</f>
        <v/>
      </c>
      <c r="CN1315" s="41" t="str">
        <f>IF(W1315&lt;&gt;"","''flower color'':"&amp;"''"&amp;W1315&amp;"'',","")</f>
        <v/>
      </c>
      <c r="CO1315" s="41" t="str">
        <f>IF(X1315&lt;&gt;"","''heightInCentimeters'':"&amp;X1315&amp;",","")</f>
        <v/>
      </c>
      <c r="CP1315" s="41" t="str">
        <f>IF(Y1315&lt;&gt;"",Y1315,"")</f>
        <v/>
      </c>
      <c r="CQ1315" s="41" t="str">
        <f t="shared" si="228"/>
        <v/>
      </c>
      <c r="CR1315" s="42" t="str">
        <f t="shared" si="229"/>
        <v/>
      </c>
      <c r="CS1315" t="str">
        <f t="shared" si="230"/>
        <v/>
      </c>
      <c r="CT1315" t="str">
        <f>IF(L1315="Y","tissue","")</f>
        <v/>
      </c>
      <c r="CU1315" t="str">
        <f>IF(L1315="Y","in collection","")</f>
        <v/>
      </c>
      <c r="CV1315" t="str">
        <f>IF(L1315="Y","dessicated","")</f>
        <v/>
      </c>
    </row>
    <row r="1316" spans="1:100" ht="16.5" x14ac:dyDescent="0.3">
      <c r="A1316" s="7"/>
      <c r="B1316" s="19"/>
      <c r="C1316" s="19"/>
      <c r="D1316" s="19"/>
      <c r="E1316" s="19"/>
      <c r="F1316" s="19"/>
      <c r="G1316" s="10"/>
      <c r="H1316" s="14"/>
      <c r="I1316" s="19"/>
      <c r="J1316" s="19"/>
      <c r="K1316" s="10"/>
      <c r="L1316" s="19"/>
      <c r="M1316" s="19"/>
      <c r="N1316" s="19"/>
      <c r="O1316" s="19"/>
      <c r="P1316" s="19"/>
      <c r="Q1316" s="24"/>
      <c r="R1316" s="14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  <c r="AK1316" s="29"/>
      <c r="AL1316" s="29"/>
      <c r="AM1316" s="7"/>
      <c r="AN1316" s="7"/>
      <c r="AO1316" s="7"/>
      <c r="AP1316" s="19"/>
      <c r="AQ1316" s="19"/>
      <c r="AR1316" s="19"/>
      <c r="AS1316" s="14"/>
      <c r="AT1316" s="19"/>
      <c r="AU1316" s="19"/>
      <c r="AV1316" s="19"/>
      <c r="AW1316" s="14"/>
      <c r="AX1316" s="19"/>
      <c r="AY1316" s="19"/>
      <c r="AZ1316" s="19"/>
      <c r="BA1316" s="19"/>
      <c r="BB1316" s="19"/>
      <c r="BC1316" s="19"/>
      <c r="BD1316" s="19"/>
      <c r="BE1316" s="19"/>
      <c r="BF1316" s="14"/>
      <c r="BG1316" s="35" t="str">
        <f>IF(BB1316&lt;&gt;"","&lt;a href='https://www.inaturalist.org/observations/"&amp;BB1316&amp;" 'target='_blank' style='color: blue'&gt;iNaturalist Record: "&amp;BB1316&amp;"&lt;/a&gt; ","")</f>
        <v/>
      </c>
      <c r="BH1316" s="36" t="str">
        <f>IF(AT1316&lt;&gt;"",AT1316&amp;". ","")</f>
        <v/>
      </c>
      <c r="BI1316" s="36" t="str">
        <f>IF(AV1316&lt;&gt;"","Land use/disturbance history: "&amp;AV1316&amp;". ","")</f>
        <v/>
      </c>
      <c r="BJ1316" s="36" t="str">
        <f>IF(AW1316&lt;&gt;"","Slope in degrees: "&amp;AW1316&amp;". ","")</f>
        <v/>
      </c>
      <c r="BK1316" s="36" t="str">
        <f>IF(AX1316&lt;&gt;"","Slope aspect: "&amp;AX1316&amp;". ","")</f>
        <v/>
      </c>
      <c r="BL1316" s="36" t="str">
        <f>IF(AY1316&lt;&gt;"","Soil description: "&amp;AY1316&amp;". ","")</f>
        <v/>
      </c>
      <c r="BM1316" s="36" t="str">
        <f>IF(BA1316&lt;&gt;"","Terrain: "&amp;BA1316&amp;". ","")</f>
        <v/>
      </c>
      <c r="BN1316" s="36" t="str">
        <f t="shared" si="220"/>
        <v/>
      </c>
      <c r="BO1316" t="str">
        <f t="shared" si="221"/>
        <v/>
      </c>
      <c r="BP1316" t="str">
        <f>IF(BD1316&lt;&gt;"","Permit: "&amp;BD1316,"")</f>
        <v/>
      </c>
      <c r="BQ1316" s="41" t="str">
        <f>IF(AA1316="Abundant","Estimated frequency within viewshed: Abundant (&gt;500).",IF(AA1316="Common","Estimated frequency within viewshed: Common (101-500).",IF(AA1316="Frequent","Estimated frequency within viewshed: Frequent (11-100).",IF(AA1316="Occasional","Estimated frequency within viewshed: Occasional (6-10).",IF(AA1316="Rare","Estimated frequency within viewshed: Rare (1-5).","")))))</f>
        <v/>
      </c>
      <c r="BR1316" s="41" t="str">
        <f>IF(B1316&lt;&gt;"",B1316&amp;". ","")</f>
        <v/>
      </c>
      <c r="BS1316" s="41" t="str">
        <f>IF(M1316="Same individual","Tissue sample collected.",IF(M1316="Same population","Tissue sample collected from another individual in the same population.",""))</f>
        <v/>
      </c>
      <c r="BT1316" s="41" t="str">
        <f>IF(R1316&lt;&gt;"","Seed sample collected from "&amp;R1316&amp;" plants within the same population.","")</f>
        <v/>
      </c>
      <c r="BU1316" s="41" t="str">
        <f>IF(AB1316&lt;&gt;"",AB1316&amp;". ","")</f>
        <v/>
      </c>
      <c r="BV1316" s="41" t="str">
        <f>IF(AE1316&lt;&gt;"","Landowner: "&amp;AE1316&amp;".","")</f>
        <v/>
      </c>
      <c r="BW1316" s="41" t="str">
        <f>IF(AF1316&lt;&gt;"","Element Occurrence ID: "&amp;AF1316&amp;".","")</f>
        <v/>
      </c>
      <c r="BX1316" s="41" t="str">
        <f t="shared" si="222"/>
        <v/>
      </c>
      <c r="BY1316" t="str">
        <f t="shared" si="223"/>
        <v/>
      </c>
      <c r="BZ1316" s="41" t="str">
        <f t="shared" si="224"/>
        <v/>
      </c>
      <c r="CA1316" t="str">
        <f t="shared" si="225"/>
        <v/>
      </c>
      <c r="CB1316" s="41" t="str">
        <f>IF(AU1316&lt;&gt;"","Area immediately surrounding specimen: "&amp;AU1316&amp;".","")</f>
        <v/>
      </c>
      <c r="CC1316" s="41" t="str">
        <f>IF(T1316&lt;&gt;"","Habit: "&amp;T1316&amp;".","")</f>
        <v/>
      </c>
      <c r="CD1316" s="41" t="str">
        <f>IF(U1316&lt;&gt;"","Life history habit: "&amp;U1316&amp;".","")</f>
        <v/>
      </c>
      <c r="CE1316" s="41" t="str">
        <f>IF(V1316&lt;&gt;"","Graminoid habit: "&amp;V1316&amp;".","")</f>
        <v/>
      </c>
      <c r="CF1316" s="41" t="str">
        <f>IF(W1316&lt;&gt;"","Flower color: "&amp;W1316&amp;".","")</f>
        <v/>
      </c>
      <c r="CG1316" s="41" t="str">
        <f>IF(X1316&lt;&gt;"","Height in centimeters: "&amp;X1316&amp;".","")</f>
        <v/>
      </c>
      <c r="CH1316" s="41" t="str">
        <f>IF(Y1316&lt;&gt;"",Y1316&amp;".","")</f>
        <v/>
      </c>
      <c r="CI1316" s="41" t="str">
        <f t="shared" si="226"/>
        <v/>
      </c>
      <c r="CJ1316" t="str">
        <f t="shared" si="227"/>
        <v/>
      </c>
      <c r="CK1316" s="41" t="str">
        <f>IF(T1316&lt;&gt;"","''habit'':"&amp;"''"&amp;T1316&amp;"'',","")</f>
        <v/>
      </c>
      <c r="CL1316" s="41" t="str">
        <f>IF(U1316&lt;&gt;"","''life cycle habit'':"&amp;"''"&amp;U1316&amp;"'',","")</f>
        <v/>
      </c>
      <c r="CM1316" s="41" t="str">
        <f>IF(V1316&lt;&gt;"","''graminoidHabit'':"&amp;"''"&amp;V1316&amp;"'',","")</f>
        <v/>
      </c>
      <c r="CN1316" s="41" t="str">
        <f>IF(W1316&lt;&gt;"","''flower color'':"&amp;"''"&amp;W1316&amp;"'',","")</f>
        <v/>
      </c>
      <c r="CO1316" s="41" t="str">
        <f>IF(X1316&lt;&gt;"","''heightInCentimeters'':"&amp;X1316&amp;",","")</f>
        <v/>
      </c>
      <c r="CP1316" s="41" t="str">
        <f>IF(Y1316&lt;&gt;"",Y1316,"")</f>
        <v/>
      </c>
      <c r="CQ1316" s="41" t="str">
        <f t="shared" si="228"/>
        <v/>
      </c>
      <c r="CR1316" s="42" t="str">
        <f t="shared" si="229"/>
        <v/>
      </c>
      <c r="CS1316" t="str">
        <f t="shared" si="230"/>
        <v/>
      </c>
      <c r="CT1316" t="str">
        <f>IF(L1316="Y","tissue","")</f>
        <v/>
      </c>
      <c r="CU1316" t="str">
        <f>IF(L1316="Y","in collection","")</f>
        <v/>
      </c>
      <c r="CV1316" t="str">
        <f>IF(L1316="Y","dessicated","")</f>
        <v/>
      </c>
    </row>
    <row r="1317" spans="1:100" ht="16.5" x14ac:dyDescent="0.3">
      <c r="A1317" s="7"/>
      <c r="B1317" s="19"/>
      <c r="C1317" s="19"/>
      <c r="D1317" s="19"/>
      <c r="E1317" s="19"/>
      <c r="F1317" s="19"/>
      <c r="G1317" s="10"/>
      <c r="H1317" s="14"/>
      <c r="I1317" s="19"/>
      <c r="J1317" s="19"/>
      <c r="K1317" s="10"/>
      <c r="L1317" s="19"/>
      <c r="M1317" s="19"/>
      <c r="N1317" s="19"/>
      <c r="O1317" s="19"/>
      <c r="P1317" s="19"/>
      <c r="Q1317" s="24"/>
      <c r="R1317" s="14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  <c r="AK1317" s="29"/>
      <c r="AL1317" s="29"/>
      <c r="AM1317" s="7"/>
      <c r="AN1317" s="7"/>
      <c r="AO1317" s="7"/>
      <c r="AP1317" s="19"/>
      <c r="AQ1317" s="19"/>
      <c r="AR1317" s="19"/>
      <c r="AS1317" s="14"/>
      <c r="AT1317" s="19"/>
      <c r="AU1317" s="19"/>
      <c r="AV1317" s="19"/>
      <c r="AW1317" s="14"/>
      <c r="AX1317" s="19"/>
      <c r="AY1317" s="19"/>
      <c r="AZ1317" s="19"/>
      <c r="BA1317" s="19"/>
      <c r="BB1317" s="19"/>
      <c r="BC1317" s="19"/>
      <c r="BD1317" s="19"/>
      <c r="BE1317" s="19"/>
      <c r="BF1317" s="14"/>
      <c r="BG1317" s="35" t="str">
        <f>IF(BB1317&lt;&gt;"","&lt;a href='https://www.inaturalist.org/observations/"&amp;BB1317&amp;" 'target='_blank' style='color: blue'&gt;iNaturalist Record: "&amp;BB1317&amp;"&lt;/a&gt; ","")</f>
        <v/>
      </c>
      <c r="BH1317" s="36" t="str">
        <f>IF(AT1317&lt;&gt;"",AT1317&amp;". ","")</f>
        <v/>
      </c>
      <c r="BI1317" s="36" t="str">
        <f>IF(AV1317&lt;&gt;"","Land use/disturbance history: "&amp;AV1317&amp;". ","")</f>
        <v/>
      </c>
      <c r="BJ1317" s="36" t="str">
        <f>IF(AW1317&lt;&gt;"","Slope in degrees: "&amp;AW1317&amp;". ","")</f>
        <v/>
      </c>
      <c r="BK1317" s="36" t="str">
        <f>IF(AX1317&lt;&gt;"","Slope aspect: "&amp;AX1317&amp;". ","")</f>
        <v/>
      </c>
      <c r="BL1317" s="36" t="str">
        <f>IF(AY1317&lt;&gt;"","Soil description: "&amp;AY1317&amp;". ","")</f>
        <v/>
      </c>
      <c r="BM1317" s="36" t="str">
        <f>IF(BA1317&lt;&gt;"","Terrain: "&amp;BA1317&amp;". ","")</f>
        <v/>
      </c>
      <c r="BN1317" s="36" t="str">
        <f t="shared" si="220"/>
        <v/>
      </c>
      <c r="BO1317" t="str">
        <f t="shared" si="221"/>
        <v/>
      </c>
      <c r="BP1317" t="str">
        <f>IF(BD1317&lt;&gt;"","Permit: "&amp;BD1317,"")</f>
        <v/>
      </c>
      <c r="BQ1317" s="41" t="str">
        <f>IF(AA1317="Abundant","Estimated frequency within viewshed: Abundant (&gt;500).",IF(AA1317="Common","Estimated frequency within viewshed: Common (101-500).",IF(AA1317="Frequent","Estimated frequency within viewshed: Frequent (11-100).",IF(AA1317="Occasional","Estimated frequency within viewshed: Occasional (6-10).",IF(AA1317="Rare","Estimated frequency within viewshed: Rare (1-5).","")))))</f>
        <v/>
      </c>
      <c r="BR1317" s="41" t="str">
        <f>IF(B1317&lt;&gt;"",B1317&amp;". ","")</f>
        <v/>
      </c>
      <c r="BS1317" s="41" t="str">
        <f>IF(M1317="Same individual","Tissue sample collected.",IF(M1317="Same population","Tissue sample collected from another individual in the same population.",""))</f>
        <v/>
      </c>
      <c r="BT1317" s="41" t="str">
        <f>IF(R1317&lt;&gt;"","Seed sample collected from "&amp;R1317&amp;" plants within the same population.","")</f>
        <v/>
      </c>
      <c r="BU1317" s="41" t="str">
        <f>IF(AB1317&lt;&gt;"",AB1317&amp;". ","")</f>
        <v/>
      </c>
      <c r="BV1317" s="41" t="str">
        <f>IF(AE1317&lt;&gt;"","Landowner: "&amp;AE1317&amp;".","")</f>
        <v/>
      </c>
      <c r="BW1317" s="41" t="str">
        <f>IF(AF1317&lt;&gt;"","Element Occurrence ID: "&amp;AF1317&amp;".","")</f>
        <v/>
      </c>
      <c r="BX1317" s="41" t="str">
        <f t="shared" si="222"/>
        <v/>
      </c>
      <c r="BY1317" t="str">
        <f t="shared" si="223"/>
        <v/>
      </c>
      <c r="BZ1317" s="41" t="str">
        <f t="shared" si="224"/>
        <v/>
      </c>
      <c r="CA1317" t="str">
        <f t="shared" si="225"/>
        <v/>
      </c>
      <c r="CB1317" s="41" t="str">
        <f>IF(AU1317&lt;&gt;"","Area immediately surrounding specimen: "&amp;AU1317&amp;".","")</f>
        <v/>
      </c>
      <c r="CC1317" s="41" t="str">
        <f>IF(T1317&lt;&gt;"","Habit: "&amp;T1317&amp;".","")</f>
        <v/>
      </c>
      <c r="CD1317" s="41" t="str">
        <f>IF(U1317&lt;&gt;"","Life history habit: "&amp;U1317&amp;".","")</f>
        <v/>
      </c>
      <c r="CE1317" s="41" t="str">
        <f>IF(V1317&lt;&gt;"","Graminoid habit: "&amp;V1317&amp;".","")</f>
        <v/>
      </c>
      <c r="CF1317" s="41" t="str">
        <f>IF(W1317&lt;&gt;"","Flower color: "&amp;W1317&amp;".","")</f>
        <v/>
      </c>
      <c r="CG1317" s="41" t="str">
        <f>IF(X1317&lt;&gt;"","Height in centimeters: "&amp;X1317&amp;".","")</f>
        <v/>
      </c>
      <c r="CH1317" s="41" t="str">
        <f>IF(Y1317&lt;&gt;"",Y1317&amp;".","")</f>
        <v/>
      </c>
      <c r="CI1317" s="41" t="str">
        <f t="shared" si="226"/>
        <v/>
      </c>
      <c r="CJ1317" t="str">
        <f t="shared" si="227"/>
        <v/>
      </c>
      <c r="CK1317" s="41" t="str">
        <f>IF(T1317&lt;&gt;"","''habit'':"&amp;"''"&amp;T1317&amp;"'',","")</f>
        <v/>
      </c>
      <c r="CL1317" s="41" t="str">
        <f>IF(U1317&lt;&gt;"","''life cycle habit'':"&amp;"''"&amp;U1317&amp;"'',","")</f>
        <v/>
      </c>
      <c r="CM1317" s="41" t="str">
        <f>IF(V1317&lt;&gt;"","''graminoidHabit'':"&amp;"''"&amp;V1317&amp;"'',","")</f>
        <v/>
      </c>
      <c r="CN1317" s="41" t="str">
        <f>IF(W1317&lt;&gt;"","''flower color'':"&amp;"''"&amp;W1317&amp;"'',","")</f>
        <v/>
      </c>
      <c r="CO1317" s="41" t="str">
        <f>IF(X1317&lt;&gt;"","''heightInCentimeters'':"&amp;X1317&amp;",","")</f>
        <v/>
      </c>
      <c r="CP1317" s="41" t="str">
        <f>IF(Y1317&lt;&gt;"",Y1317,"")</f>
        <v/>
      </c>
      <c r="CQ1317" s="41" t="str">
        <f t="shared" si="228"/>
        <v/>
      </c>
      <c r="CR1317" s="42" t="str">
        <f t="shared" si="229"/>
        <v/>
      </c>
      <c r="CS1317" t="str">
        <f t="shared" si="230"/>
        <v/>
      </c>
      <c r="CT1317" t="str">
        <f>IF(L1317="Y","tissue","")</f>
        <v/>
      </c>
      <c r="CU1317" t="str">
        <f>IF(L1317="Y","in collection","")</f>
        <v/>
      </c>
      <c r="CV1317" t="str">
        <f>IF(L1317="Y","dessicated","")</f>
        <v/>
      </c>
    </row>
    <row r="1318" spans="1:100" ht="16.5" x14ac:dyDescent="0.3">
      <c r="A1318" s="7"/>
      <c r="B1318" s="19"/>
      <c r="C1318" s="19"/>
      <c r="D1318" s="19"/>
      <c r="E1318" s="19"/>
      <c r="F1318" s="19"/>
      <c r="G1318" s="10"/>
      <c r="H1318" s="14"/>
      <c r="I1318" s="19"/>
      <c r="J1318" s="19"/>
      <c r="K1318" s="10"/>
      <c r="L1318" s="19"/>
      <c r="M1318" s="19"/>
      <c r="N1318" s="19"/>
      <c r="O1318" s="19"/>
      <c r="P1318" s="19"/>
      <c r="Q1318" s="24"/>
      <c r="R1318" s="14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  <c r="AK1318" s="29"/>
      <c r="AL1318" s="29"/>
      <c r="AM1318" s="7"/>
      <c r="AN1318" s="7"/>
      <c r="AO1318" s="7"/>
      <c r="AP1318" s="19"/>
      <c r="AQ1318" s="19"/>
      <c r="AR1318" s="19"/>
      <c r="AS1318" s="14"/>
      <c r="AT1318" s="19"/>
      <c r="AU1318" s="19"/>
      <c r="AV1318" s="19"/>
      <c r="AW1318" s="14"/>
      <c r="AX1318" s="19"/>
      <c r="AY1318" s="19"/>
      <c r="AZ1318" s="19"/>
      <c r="BA1318" s="19"/>
      <c r="BB1318" s="19"/>
      <c r="BC1318" s="19"/>
      <c r="BD1318" s="19"/>
      <c r="BE1318" s="19"/>
      <c r="BF1318" s="14"/>
      <c r="BG1318" s="35" t="str">
        <f>IF(BB1318&lt;&gt;"","&lt;a href='https://www.inaturalist.org/observations/"&amp;BB1318&amp;" 'target='_blank' style='color: blue'&gt;iNaturalist Record: "&amp;BB1318&amp;"&lt;/a&gt; ","")</f>
        <v/>
      </c>
      <c r="BH1318" s="36" t="str">
        <f>IF(AT1318&lt;&gt;"",AT1318&amp;". ","")</f>
        <v/>
      </c>
      <c r="BI1318" s="36" t="str">
        <f>IF(AV1318&lt;&gt;"","Land use/disturbance history: "&amp;AV1318&amp;". ","")</f>
        <v/>
      </c>
      <c r="BJ1318" s="36" t="str">
        <f>IF(AW1318&lt;&gt;"","Slope in degrees: "&amp;AW1318&amp;". ","")</f>
        <v/>
      </c>
      <c r="BK1318" s="36" t="str">
        <f>IF(AX1318&lt;&gt;"","Slope aspect: "&amp;AX1318&amp;". ","")</f>
        <v/>
      </c>
      <c r="BL1318" s="36" t="str">
        <f>IF(AY1318&lt;&gt;"","Soil description: "&amp;AY1318&amp;". ","")</f>
        <v/>
      </c>
      <c r="BM1318" s="36" t="str">
        <f>IF(BA1318&lt;&gt;"","Terrain: "&amp;BA1318&amp;". ","")</f>
        <v/>
      </c>
      <c r="BN1318" s="36" t="str">
        <f t="shared" si="220"/>
        <v/>
      </c>
      <c r="BO1318" t="str">
        <f t="shared" si="221"/>
        <v/>
      </c>
      <c r="BP1318" t="str">
        <f>IF(BD1318&lt;&gt;"","Permit: "&amp;BD1318,"")</f>
        <v/>
      </c>
      <c r="BQ1318" s="41" t="str">
        <f>IF(AA1318="Abundant","Estimated frequency within viewshed: Abundant (&gt;500).",IF(AA1318="Common","Estimated frequency within viewshed: Common (101-500).",IF(AA1318="Frequent","Estimated frequency within viewshed: Frequent (11-100).",IF(AA1318="Occasional","Estimated frequency within viewshed: Occasional (6-10).",IF(AA1318="Rare","Estimated frequency within viewshed: Rare (1-5).","")))))</f>
        <v/>
      </c>
      <c r="BR1318" s="41" t="str">
        <f>IF(B1318&lt;&gt;"",B1318&amp;". ","")</f>
        <v/>
      </c>
      <c r="BS1318" s="41" t="str">
        <f>IF(M1318="Same individual","Tissue sample collected.",IF(M1318="Same population","Tissue sample collected from another individual in the same population.",""))</f>
        <v/>
      </c>
      <c r="BT1318" s="41" t="str">
        <f>IF(R1318&lt;&gt;"","Seed sample collected from "&amp;R1318&amp;" plants within the same population.","")</f>
        <v/>
      </c>
      <c r="BU1318" s="41" t="str">
        <f>IF(AB1318&lt;&gt;"",AB1318&amp;". ","")</f>
        <v/>
      </c>
      <c r="BV1318" s="41" t="str">
        <f>IF(AE1318&lt;&gt;"","Landowner: "&amp;AE1318&amp;".","")</f>
        <v/>
      </c>
      <c r="BW1318" s="41" t="str">
        <f>IF(AF1318&lt;&gt;"","Element Occurrence ID: "&amp;AF1318&amp;".","")</f>
        <v/>
      </c>
      <c r="BX1318" s="41" t="str">
        <f t="shared" si="222"/>
        <v/>
      </c>
      <c r="BY1318" t="str">
        <f t="shared" si="223"/>
        <v/>
      </c>
      <c r="BZ1318" s="41" t="str">
        <f t="shared" si="224"/>
        <v/>
      </c>
      <c r="CA1318" t="str">
        <f t="shared" si="225"/>
        <v/>
      </c>
      <c r="CB1318" s="41" t="str">
        <f>IF(AU1318&lt;&gt;"","Area immediately surrounding specimen: "&amp;AU1318&amp;".","")</f>
        <v/>
      </c>
      <c r="CC1318" s="41" t="str">
        <f>IF(T1318&lt;&gt;"","Habit: "&amp;T1318&amp;".","")</f>
        <v/>
      </c>
      <c r="CD1318" s="41" t="str">
        <f>IF(U1318&lt;&gt;"","Life history habit: "&amp;U1318&amp;".","")</f>
        <v/>
      </c>
      <c r="CE1318" s="41" t="str">
        <f>IF(V1318&lt;&gt;"","Graminoid habit: "&amp;V1318&amp;".","")</f>
        <v/>
      </c>
      <c r="CF1318" s="41" t="str">
        <f>IF(W1318&lt;&gt;"","Flower color: "&amp;W1318&amp;".","")</f>
        <v/>
      </c>
      <c r="CG1318" s="41" t="str">
        <f>IF(X1318&lt;&gt;"","Height in centimeters: "&amp;X1318&amp;".","")</f>
        <v/>
      </c>
      <c r="CH1318" s="41" t="str">
        <f>IF(Y1318&lt;&gt;"",Y1318&amp;".","")</f>
        <v/>
      </c>
      <c r="CI1318" s="41" t="str">
        <f t="shared" si="226"/>
        <v/>
      </c>
      <c r="CJ1318" t="str">
        <f t="shared" si="227"/>
        <v/>
      </c>
      <c r="CK1318" s="41" t="str">
        <f>IF(T1318&lt;&gt;"","''habit'':"&amp;"''"&amp;T1318&amp;"'',","")</f>
        <v/>
      </c>
      <c r="CL1318" s="41" t="str">
        <f>IF(U1318&lt;&gt;"","''life cycle habit'':"&amp;"''"&amp;U1318&amp;"'',","")</f>
        <v/>
      </c>
      <c r="CM1318" s="41" t="str">
        <f>IF(V1318&lt;&gt;"","''graminoidHabit'':"&amp;"''"&amp;V1318&amp;"'',","")</f>
        <v/>
      </c>
      <c r="CN1318" s="41" t="str">
        <f>IF(W1318&lt;&gt;"","''flower color'':"&amp;"''"&amp;W1318&amp;"'',","")</f>
        <v/>
      </c>
      <c r="CO1318" s="41" t="str">
        <f>IF(X1318&lt;&gt;"","''heightInCentimeters'':"&amp;X1318&amp;",","")</f>
        <v/>
      </c>
      <c r="CP1318" s="41" t="str">
        <f>IF(Y1318&lt;&gt;"",Y1318,"")</f>
        <v/>
      </c>
      <c r="CQ1318" s="41" t="str">
        <f t="shared" si="228"/>
        <v/>
      </c>
      <c r="CR1318" s="42" t="str">
        <f t="shared" si="229"/>
        <v/>
      </c>
      <c r="CS1318" t="str">
        <f t="shared" si="230"/>
        <v/>
      </c>
      <c r="CT1318" t="str">
        <f>IF(L1318="Y","tissue","")</f>
        <v/>
      </c>
      <c r="CU1318" t="str">
        <f>IF(L1318="Y","in collection","")</f>
        <v/>
      </c>
      <c r="CV1318" t="str">
        <f>IF(L1318="Y","dessicated","")</f>
        <v/>
      </c>
    </row>
    <row r="1319" spans="1:100" ht="16.5" x14ac:dyDescent="0.3">
      <c r="A1319" s="7"/>
      <c r="B1319" s="19"/>
      <c r="C1319" s="19"/>
      <c r="D1319" s="19"/>
      <c r="E1319" s="19"/>
      <c r="F1319" s="19"/>
      <c r="G1319" s="10"/>
      <c r="H1319" s="14"/>
      <c r="I1319" s="19"/>
      <c r="J1319" s="19"/>
      <c r="K1319" s="10"/>
      <c r="L1319" s="19"/>
      <c r="M1319" s="19"/>
      <c r="N1319" s="19"/>
      <c r="O1319" s="19"/>
      <c r="P1319" s="19"/>
      <c r="Q1319" s="24"/>
      <c r="R1319" s="14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  <c r="AK1319" s="29"/>
      <c r="AL1319" s="29"/>
      <c r="AM1319" s="7"/>
      <c r="AN1319" s="7"/>
      <c r="AO1319" s="7"/>
      <c r="AP1319" s="19"/>
      <c r="AQ1319" s="19"/>
      <c r="AR1319" s="19"/>
      <c r="AS1319" s="14"/>
      <c r="AT1319" s="19"/>
      <c r="AU1319" s="19"/>
      <c r="AV1319" s="19"/>
      <c r="AW1319" s="14"/>
      <c r="AX1319" s="19"/>
      <c r="AY1319" s="19"/>
      <c r="AZ1319" s="19"/>
      <c r="BA1319" s="19"/>
      <c r="BB1319" s="19"/>
      <c r="BC1319" s="19"/>
      <c r="BD1319" s="19"/>
      <c r="BE1319" s="19"/>
      <c r="BF1319" s="14"/>
      <c r="BG1319" s="35" t="str">
        <f>IF(BB1319&lt;&gt;"","&lt;a href='https://www.inaturalist.org/observations/"&amp;BB1319&amp;" 'target='_blank' style='color: blue'&gt;iNaturalist Record: "&amp;BB1319&amp;"&lt;/a&gt; ","")</f>
        <v/>
      </c>
      <c r="BH1319" s="36" t="str">
        <f>IF(AT1319&lt;&gt;"",AT1319&amp;". ","")</f>
        <v/>
      </c>
      <c r="BI1319" s="36" t="str">
        <f>IF(AV1319&lt;&gt;"","Land use/disturbance history: "&amp;AV1319&amp;". ","")</f>
        <v/>
      </c>
      <c r="BJ1319" s="36" t="str">
        <f>IF(AW1319&lt;&gt;"","Slope in degrees: "&amp;AW1319&amp;". ","")</f>
        <v/>
      </c>
      <c r="BK1319" s="36" t="str">
        <f>IF(AX1319&lt;&gt;"","Slope aspect: "&amp;AX1319&amp;". ","")</f>
        <v/>
      </c>
      <c r="BL1319" s="36" t="str">
        <f>IF(AY1319&lt;&gt;"","Soil description: "&amp;AY1319&amp;". ","")</f>
        <v/>
      </c>
      <c r="BM1319" s="36" t="str">
        <f>IF(BA1319&lt;&gt;"","Terrain: "&amp;BA1319&amp;". ","")</f>
        <v/>
      </c>
      <c r="BN1319" s="36" t="str">
        <f t="shared" si="220"/>
        <v/>
      </c>
      <c r="BO1319" t="str">
        <f t="shared" si="221"/>
        <v/>
      </c>
      <c r="BP1319" t="str">
        <f>IF(BD1319&lt;&gt;"","Permit: "&amp;BD1319,"")</f>
        <v/>
      </c>
      <c r="BQ1319" s="41" t="str">
        <f>IF(AA1319="Abundant","Estimated frequency within viewshed: Abundant (&gt;500).",IF(AA1319="Common","Estimated frequency within viewshed: Common (101-500).",IF(AA1319="Frequent","Estimated frequency within viewshed: Frequent (11-100).",IF(AA1319="Occasional","Estimated frequency within viewshed: Occasional (6-10).",IF(AA1319="Rare","Estimated frequency within viewshed: Rare (1-5).","")))))</f>
        <v/>
      </c>
      <c r="BR1319" s="41" t="str">
        <f>IF(B1319&lt;&gt;"",B1319&amp;". ","")</f>
        <v/>
      </c>
      <c r="BS1319" s="41" t="str">
        <f>IF(M1319="Same individual","Tissue sample collected.",IF(M1319="Same population","Tissue sample collected from another individual in the same population.",""))</f>
        <v/>
      </c>
      <c r="BT1319" s="41" t="str">
        <f>IF(R1319&lt;&gt;"","Seed sample collected from "&amp;R1319&amp;" plants within the same population.","")</f>
        <v/>
      </c>
      <c r="BU1319" s="41" t="str">
        <f>IF(AB1319&lt;&gt;"",AB1319&amp;". ","")</f>
        <v/>
      </c>
      <c r="BV1319" s="41" t="str">
        <f>IF(AE1319&lt;&gt;"","Landowner: "&amp;AE1319&amp;".","")</f>
        <v/>
      </c>
      <c r="BW1319" s="41" t="str">
        <f>IF(AF1319&lt;&gt;"","Element Occurrence ID: "&amp;AF1319&amp;".","")</f>
        <v/>
      </c>
      <c r="BX1319" s="41" t="str">
        <f t="shared" si="222"/>
        <v/>
      </c>
      <c r="BY1319" t="str">
        <f t="shared" si="223"/>
        <v/>
      </c>
      <c r="BZ1319" s="41" t="str">
        <f t="shared" si="224"/>
        <v/>
      </c>
      <c r="CA1319" t="str">
        <f t="shared" si="225"/>
        <v/>
      </c>
      <c r="CB1319" s="41" t="str">
        <f>IF(AU1319&lt;&gt;"","Area immediately surrounding specimen: "&amp;AU1319&amp;".","")</f>
        <v/>
      </c>
      <c r="CC1319" s="41" t="str">
        <f>IF(T1319&lt;&gt;"","Habit: "&amp;T1319&amp;".","")</f>
        <v/>
      </c>
      <c r="CD1319" s="41" t="str">
        <f>IF(U1319&lt;&gt;"","Life history habit: "&amp;U1319&amp;".","")</f>
        <v/>
      </c>
      <c r="CE1319" s="41" t="str">
        <f>IF(V1319&lt;&gt;"","Graminoid habit: "&amp;V1319&amp;".","")</f>
        <v/>
      </c>
      <c r="CF1319" s="41" t="str">
        <f>IF(W1319&lt;&gt;"","Flower color: "&amp;W1319&amp;".","")</f>
        <v/>
      </c>
      <c r="CG1319" s="41" t="str">
        <f>IF(X1319&lt;&gt;"","Height in centimeters: "&amp;X1319&amp;".","")</f>
        <v/>
      </c>
      <c r="CH1319" s="41" t="str">
        <f>IF(Y1319&lt;&gt;"",Y1319&amp;".","")</f>
        <v/>
      </c>
      <c r="CI1319" s="41" t="str">
        <f t="shared" si="226"/>
        <v/>
      </c>
      <c r="CJ1319" t="str">
        <f t="shared" si="227"/>
        <v/>
      </c>
      <c r="CK1319" s="41" t="str">
        <f>IF(T1319&lt;&gt;"","''habit'':"&amp;"''"&amp;T1319&amp;"'',","")</f>
        <v/>
      </c>
      <c r="CL1319" s="41" t="str">
        <f>IF(U1319&lt;&gt;"","''life cycle habit'':"&amp;"''"&amp;U1319&amp;"'',","")</f>
        <v/>
      </c>
      <c r="CM1319" s="41" t="str">
        <f>IF(V1319&lt;&gt;"","''graminoidHabit'':"&amp;"''"&amp;V1319&amp;"'',","")</f>
        <v/>
      </c>
      <c r="CN1319" s="41" t="str">
        <f>IF(W1319&lt;&gt;"","''flower color'':"&amp;"''"&amp;W1319&amp;"'',","")</f>
        <v/>
      </c>
      <c r="CO1319" s="41" t="str">
        <f>IF(X1319&lt;&gt;"","''heightInCentimeters'':"&amp;X1319&amp;",","")</f>
        <v/>
      </c>
      <c r="CP1319" s="41" t="str">
        <f>IF(Y1319&lt;&gt;"",Y1319,"")</f>
        <v/>
      </c>
      <c r="CQ1319" s="41" t="str">
        <f t="shared" si="228"/>
        <v/>
      </c>
      <c r="CR1319" s="42" t="str">
        <f t="shared" si="229"/>
        <v/>
      </c>
      <c r="CS1319" t="str">
        <f t="shared" si="230"/>
        <v/>
      </c>
      <c r="CT1319" t="str">
        <f>IF(L1319="Y","tissue","")</f>
        <v/>
      </c>
      <c r="CU1319" t="str">
        <f>IF(L1319="Y","in collection","")</f>
        <v/>
      </c>
      <c r="CV1319" t="str">
        <f>IF(L1319="Y","dessicated","")</f>
        <v/>
      </c>
    </row>
    <row r="1320" spans="1:100" ht="16.5" x14ac:dyDescent="0.3">
      <c r="A1320" s="7"/>
      <c r="B1320" s="19"/>
      <c r="C1320" s="19"/>
      <c r="D1320" s="19"/>
      <c r="E1320" s="19"/>
      <c r="F1320" s="19"/>
      <c r="G1320" s="10"/>
      <c r="H1320" s="14"/>
      <c r="I1320" s="19"/>
      <c r="J1320" s="19"/>
      <c r="K1320" s="10"/>
      <c r="L1320" s="19"/>
      <c r="M1320" s="19"/>
      <c r="N1320" s="19"/>
      <c r="O1320" s="19"/>
      <c r="P1320" s="19"/>
      <c r="Q1320" s="24"/>
      <c r="R1320" s="14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  <c r="AK1320" s="29"/>
      <c r="AL1320" s="29"/>
      <c r="AM1320" s="7"/>
      <c r="AN1320" s="7"/>
      <c r="AO1320" s="7"/>
      <c r="AP1320" s="19"/>
      <c r="AQ1320" s="19"/>
      <c r="AR1320" s="19"/>
      <c r="AS1320" s="14"/>
      <c r="AT1320" s="19"/>
      <c r="AU1320" s="19"/>
      <c r="AV1320" s="19"/>
      <c r="AW1320" s="14"/>
      <c r="AX1320" s="19"/>
      <c r="AY1320" s="19"/>
      <c r="AZ1320" s="19"/>
      <c r="BA1320" s="19"/>
      <c r="BB1320" s="19"/>
      <c r="BC1320" s="19"/>
      <c r="BD1320" s="19"/>
      <c r="BE1320" s="19"/>
      <c r="BF1320" s="14"/>
      <c r="BG1320" s="35" t="str">
        <f>IF(BB1320&lt;&gt;"","&lt;a href='https://www.inaturalist.org/observations/"&amp;BB1320&amp;" 'target='_blank' style='color: blue'&gt;iNaturalist Record: "&amp;BB1320&amp;"&lt;/a&gt; ","")</f>
        <v/>
      </c>
      <c r="BH1320" s="36" t="str">
        <f>IF(AT1320&lt;&gt;"",AT1320&amp;". ","")</f>
        <v/>
      </c>
      <c r="BI1320" s="36" t="str">
        <f>IF(AV1320&lt;&gt;"","Land use/disturbance history: "&amp;AV1320&amp;". ","")</f>
        <v/>
      </c>
      <c r="BJ1320" s="36" t="str">
        <f>IF(AW1320&lt;&gt;"","Slope in degrees: "&amp;AW1320&amp;". ","")</f>
        <v/>
      </c>
      <c r="BK1320" s="36" t="str">
        <f>IF(AX1320&lt;&gt;"","Slope aspect: "&amp;AX1320&amp;". ","")</f>
        <v/>
      </c>
      <c r="BL1320" s="36" t="str">
        <f>IF(AY1320&lt;&gt;"","Soil description: "&amp;AY1320&amp;". ","")</f>
        <v/>
      </c>
      <c r="BM1320" s="36" t="str">
        <f>IF(BA1320&lt;&gt;"","Terrain: "&amp;BA1320&amp;". ","")</f>
        <v/>
      </c>
      <c r="BN1320" s="36" t="str">
        <f t="shared" si="220"/>
        <v/>
      </c>
      <c r="BO1320" t="str">
        <f t="shared" si="221"/>
        <v/>
      </c>
      <c r="BP1320" t="str">
        <f>IF(BD1320&lt;&gt;"","Permit: "&amp;BD1320,"")</f>
        <v/>
      </c>
      <c r="BQ1320" s="41" t="str">
        <f>IF(AA1320="Abundant","Estimated frequency within viewshed: Abundant (&gt;500).",IF(AA1320="Common","Estimated frequency within viewshed: Common (101-500).",IF(AA1320="Frequent","Estimated frequency within viewshed: Frequent (11-100).",IF(AA1320="Occasional","Estimated frequency within viewshed: Occasional (6-10).",IF(AA1320="Rare","Estimated frequency within viewshed: Rare (1-5).","")))))</f>
        <v/>
      </c>
      <c r="BR1320" s="41" t="str">
        <f>IF(B1320&lt;&gt;"",B1320&amp;". ","")</f>
        <v/>
      </c>
      <c r="BS1320" s="41" t="str">
        <f>IF(M1320="Same individual","Tissue sample collected.",IF(M1320="Same population","Tissue sample collected from another individual in the same population.",""))</f>
        <v/>
      </c>
      <c r="BT1320" s="41" t="str">
        <f>IF(R1320&lt;&gt;"","Seed sample collected from "&amp;R1320&amp;" plants within the same population.","")</f>
        <v/>
      </c>
      <c r="BU1320" s="41" t="str">
        <f>IF(AB1320&lt;&gt;"",AB1320&amp;". ","")</f>
        <v/>
      </c>
      <c r="BV1320" s="41" t="str">
        <f>IF(AE1320&lt;&gt;"","Landowner: "&amp;AE1320&amp;".","")</f>
        <v/>
      </c>
      <c r="BW1320" s="41" t="str">
        <f>IF(AF1320&lt;&gt;"","Element Occurrence ID: "&amp;AF1320&amp;".","")</f>
        <v/>
      </c>
      <c r="BX1320" s="41" t="str">
        <f t="shared" si="222"/>
        <v/>
      </c>
      <c r="BY1320" t="str">
        <f t="shared" si="223"/>
        <v/>
      </c>
      <c r="BZ1320" s="41" t="str">
        <f t="shared" si="224"/>
        <v/>
      </c>
      <c r="CA1320" t="str">
        <f t="shared" si="225"/>
        <v/>
      </c>
      <c r="CB1320" s="41" t="str">
        <f>IF(AU1320&lt;&gt;"","Area immediately surrounding specimen: "&amp;AU1320&amp;".","")</f>
        <v/>
      </c>
      <c r="CC1320" s="41" t="str">
        <f>IF(T1320&lt;&gt;"","Habit: "&amp;T1320&amp;".","")</f>
        <v/>
      </c>
      <c r="CD1320" s="41" t="str">
        <f>IF(U1320&lt;&gt;"","Life history habit: "&amp;U1320&amp;".","")</f>
        <v/>
      </c>
      <c r="CE1320" s="41" t="str">
        <f>IF(V1320&lt;&gt;"","Graminoid habit: "&amp;V1320&amp;".","")</f>
        <v/>
      </c>
      <c r="CF1320" s="41" t="str">
        <f>IF(W1320&lt;&gt;"","Flower color: "&amp;W1320&amp;".","")</f>
        <v/>
      </c>
      <c r="CG1320" s="41" t="str">
        <f>IF(X1320&lt;&gt;"","Height in centimeters: "&amp;X1320&amp;".","")</f>
        <v/>
      </c>
      <c r="CH1320" s="41" t="str">
        <f>IF(Y1320&lt;&gt;"",Y1320&amp;".","")</f>
        <v/>
      </c>
      <c r="CI1320" s="41" t="str">
        <f t="shared" si="226"/>
        <v/>
      </c>
      <c r="CJ1320" t="str">
        <f t="shared" si="227"/>
        <v/>
      </c>
      <c r="CK1320" s="41" t="str">
        <f>IF(T1320&lt;&gt;"","''habit'':"&amp;"''"&amp;T1320&amp;"'',","")</f>
        <v/>
      </c>
      <c r="CL1320" s="41" t="str">
        <f>IF(U1320&lt;&gt;"","''life cycle habit'':"&amp;"''"&amp;U1320&amp;"'',","")</f>
        <v/>
      </c>
      <c r="CM1320" s="41" t="str">
        <f>IF(V1320&lt;&gt;"","''graminoidHabit'':"&amp;"''"&amp;V1320&amp;"'',","")</f>
        <v/>
      </c>
      <c r="CN1320" s="41" t="str">
        <f>IF(W1320&lt;&gt;"","''flower color'':"&amp;"''"&amp;W1320&amp;"'',","")</f>
        <v/>
      </c>
      <c r="CO1320" s="41" t="str">
        <f>IF(X1320&lt;&gt;"","''heightInCentimeters'':"&amp;X1320&amp;",","")</f>
        <v/>
      </c>
      <c r="CP1320" s="41" t="str">
        <f>IF(Y1320&lt;&gt;"",Y1320,"")</f>
        <v/>
      </c>
      <c r="CQ1320" s="41" t="str">
        <f t="shared" si="228"/>
        <v/>
      </c>
      <c r="CR1320" s="42" t="str">
        <f t="shared" si="229"/>
        <v/>
      </c>
      <c r="CS1320" t="str">
        <f t="shared" si="230"/>
        <v/>
      </c>
      <c r="CT1320" t="str">
        <f>IF(L1320="Y","tissue","")</f>
        <v/>
      </c>
      <c r="CU1320" t="str">
        <f>IF(L1320="Y","in collection","")</f>
        <v/>
      </c>
      <c r="CV1320" t="str">
        <f>IF(L1320="Y","dessicated","")</f>
        <v/>
      </c>
    </row>
    <row r="1321" spans="1:100" ht="16.5" x14ac:dyDescent="0.3">
      <c r="A1321" s="7"/>
      <c r="B1321" s="19"/>
      <c r="C1321" s="19"/>
      <c r="D1321" s="19"/>
      <c r="E1321" s="19"/>
      <c r="F1321" s="19"/>
      <c r="G1321" s="10"/>
      <c r="H1321" s="14"/>
      <c r="I1321" s="19"/>
      <c r="J1321" s="19"/>
      <c r="K1321" s="10"/>
      <c r="L1321" s="19"/>
      <c r="M1321" s="19"/>
      <c r="N1321" s="19"/>
      <c r="O1321" s="19"/>
      <c r="P1321" s="19"/>
      <c r="Q1321" s="24"/>
      <c r="R1321" s="14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  <c r="AK1321" s="29"/>
      <c r="AL1321" s="29"/>
      <c r="AM1321" s="7"/>
      <c r="AN1321" s="7"/>
      <c r="AO1321" s="7"/>
      <c r="AP1321" s="19"/>
      <c r="AQ1321" s="19"/>
      <c r="AR1321" s="19"/>
      <c r="AS1321" s="14"/>
      <c r="AT1321" s="19"/>
      <c r="AU1321" s="19"/>
      <c r="AV1321" s="19"/>
      <c r="AW1321" s="14"/>
      <c r="AX1321" s="19"/>
      <c r="AY1321" s="19"/>
      <c r="AZ1321" s="19"/>
      <c r="BA1321" s="19"/>
      <c r="BB1321" s="19"/>
      <c r="BC1321" s="19"/>
      <c r="BD1321" s="19"/>
      <c r="BE1321" s="19"/>
      <c r="BF1321" s="14"/>
      <c r="BG1321" s="35" t="str">
        <f>IF(BB1321&lt;&gt;"","&lt;a href='https://www.inaturalist.org/observations/"&amp;BB1321&amp;" 'target='_blank' style='color: blue'&gt;iNaturalist Record: "&amp;BB1321&amp;"&lt;/a&gt; ","")</f>
        <v/>
      </c>
      <c r="BH1321" s="36" t="str">
        <f>IF(AT1321&lt;&gt;"",AT1321&amp;". ","")</f>
        <v/>
      </c>
      <c r="BI1321" s="36" t="str">
        <f>IF(AV1321&lt;&gt;"","Land use/disturbance history: "&amp;AV1321&amp;". ","")</f>
        <v/>
      </c>
      <c r="BJ1321" s="36" t="str">
        <f>IF(AW1321&lt;&gt;"","Slope in degrees: "&amp;AW1321&amp;". ","")</f>
        <v/>
      </c>
      <c r="BK1321" s="36" t="str">
        <f>IF(AX1321&lt;&gt;"","Slope aspect: "&amp;AX1321&amp;". ","")</f>
        <v/>
      </c>
      <c r="BL1321" s="36" t="str">
        <f>IF(AY1321&lt;&gt;"","Soil description: "&amp;AY1321&amp;". ","")</f>
        <v/>
      </c>
      <c r="BM1321" s="36" t="str">
        <f>IF(BA1321&lt;&gt;"","Terrain: "&amp;BA1321&amp;". ","")</f>
        <v/>
      </c>
      <c r="BN1321" s="36" t="str">
        <f t="shared" si="220"/>
        <v/>
      </c>
      <c r="BO1321" t="str">
        <f t="shared" si="221"/>
        <v/>
      </c>
      <c r="BP1321" t="str">
        <f>IF(BD1321&lt;&gt;"","Permit: "&amp;BD1321,"")</f>
        <v/>
      </c>
      <c r="BQ1321" s="41" t="str">
        <f>IF(AA1321="Abundant","Estimated frequency within viewshed: Abundant (&gt;500).",IF(AA1321="Common","Estimated frequency within viewshed: Common (101-500).",IF(AA1321="Frequent","Estimated frequency within viewshed: Frequent (11-100).",IF(AA1321="Occasional","Estimated frequency within viewshed: Occasional (6-10).",IF(AA1321="Rare","Estimated frequency within viewshed: Rare (1-5).","")))))</f>
        <v/>
      </c>
      <c r="BR1321" s="41" t="str">
        <f>IF(B1321&lt;&gt;"",B1321&amp;". ","")</f>
        <v/>
      </c>
      <c r="BS1321" s="41" t="str">
        <f>IF(M1321="Same individual","Tissue sample collected.",IF(M1321="Same population","Tissue sample collected from another individual in the same population.",""))</f>
        <v/>
      </c>
      <c r="BT1321" s="41" t="str">
        <f>IF(R1321&lt;&gt;"","Seed sample collected from "&amp;R1321&amp;" plants within the same population.","")</f>
        <v/>
      </c>
      <c r="BU1321" s="41" t="str">
        <f>IF(AB1321&lt;&gt;"",AB1321&amp;". ","")</f>
        <v/>
      </c>
      <c r="BV1321" s="41" t="str">
        <f>IF(AE1321&lt;&gt;"","Landowner: "&amp;AE1321&amp;".","")</f>
        <v/>
      </c>
      <c r="BW1321" s="41" t="str">
        <f>IF(AF1321&lt;&gt;"","Element Occurrence ID: "&amp;AF1321&amp;".","")</f>
        <v/>
      </c>
      <c r="BX1321" s="41" t="str">
        <f t="shared" si="222"/>
        <v/>
      </c>
      <c r="BY1321" t="str">
        <f t="shared" si="223"/>
        <v/>
      </c>
      <c r="BZ1321" s="41" t="str">
        <f t="shared" si="224"/>
        <v/>
      </c>
      <c r="CA1321" t="str">
        <f t="shared" si="225"/>
        <v/>
      </c>
      <c r="CB1321" s="41" t="str">
        <f>IF(AU1321&lt;&gt;"","Area immediately surrounding specimen: "&amp;AU1321&amp;".","")</f>
        <v/>
      </c>
      <c r="CC1321" s="41" t="str">
        <f>IF(T1321&lt;&gt;"","Habit: "&amp;T1321&amp;".","")</f>
        <v/>
      </c>
      <c r="CD1321" s="41" t="str">
        <f>IF(U1321&lt;&gt;"","Life history habit: "&amp;U1321&amp;".","")</f>
        <v/>
      </c>
      <c r="CE1321" s="41" t="str">
        <f>IF(V1321&lt;&gt;"","Graminoid habit: "&amp;V1321&amp;".","")</f>
        <v/>
      </c>
      <c r="CF1321" s="41" t="str">
        <f>IF(W1321&lt;&gt;"","Flower color: "&amp;W1321&amp;".","")</f>
        <v/>
      </c>
      <c r="CG1321" s="41" t="str">
        <f>IF(X1321&lt;&gt;"","Height in centimeters: "&amp;X1321&amp;".","")</f>
        <v/>
      </c>
      <c r="CH1321" s="41" t="str">
        <f>IF(Y1321&lt;&gt;"",Y1321&amp;".","")</f>
        <v/>
      </c>
      <c r="CI1321" s="41" t="str">
        <f t="shared" si="226"/>
        <v/>
      </c>
      <c r="CJ1321" t="str">
        <f t="shared" si="227"/>
        <v/>
      </c>
      <c r="CK1321" s="41" t="str">
        <f>IF(T1321&lt;&gt;"","''habit'':"&amp;"''"&amp;T1321&amp;"'',","")</f>
        <v/>
      </c>
      <c r="CL1321" s="41" t="str">
        <f>IF(U1321&lt;&gt;"","''life cycle habit'':"&amp;"''"&amp;U1321&amp;"'',","")</f>
        <v/>
      </c>
      <c r="CM1321" s="41" t="str">
        <f>IF(V1321&lt;&gt;"","''graminoidHabit'':"&amp;"''"&amp;V1321&amp;"'',","")</f>
        <v/>
      </c>
      <c r="CN1321" s="41" t="str">
        <f>IF(W1321&lt;&gt;"","''flower color'':"&amp;"''"&amp;W1321&amp;"'',","")</f>
        <v/>
      </c>
      <c r="CO1321" s="41" t="str">
        <f>IF(X1321&lt;&gt;"","''heightInCentimeters'':"&amp;X1321&amp;",","")</f>
        <v/>
      </c>
      <c r="CP1321" s="41" t="str">
        <f>IF(Y1321&lt;&gt;"",Y1321,"")</f>
        <v/>
      </c>
      <c r="CQ1321" s="41" t="str">
        <f t="shared" si="228"/>
        <v/>
      </c>
      <c r="CR1321" s="42" t="str">
        <f t="shared" si="229"/>
        <v/>
      </c>
      <c r="CS1321" t="str">
        <f t="shared" si="230"/>
        <v/>
      </c>
      <c r="CT1321" t="str">
        <f>IF(L1321="Y","tissue","")</f>
        <v/>
      </c>
      <c r="CU1321" t="str">
        <f>IF(L1321="Y","in collection","")</f>
        <v/>
      </c>
      <c r="CV1321" t="str">
        <f>IF(L1321="Y","dessicated","")</f>
        <v/>
      </c>
    </row>
    <row r="1322" spans="1:100" ht="16.5" x14ac:dyDescent="0.3">
      <c r="A1322" s="7"/>
      <c r="B1322" s="19"/>
      <c r="C1322" s="19"/>
      <c r="D1322" s="19"/>
      <c r="E1322" s="19"/>
      <c r="F1322" s="19"/>
      <c r="G1322" s="10"/>
      <c r="H1322" s="14"/>
      <c r="I1322" s="19"/>
      <c r="J1322" s="19"/>
      <c r="K1322" s="10"/>
      <c r="L1322" s="19"/>
      <c r="M1322" s="19"/>
      <c r="N1322" s="19"/>
      <c r="O1322" s="19"/>
      <c r="P1322" s="19"/>
      <c r="Q1322" s="24"/>
      <c r="R1322" s="14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  <c r="AK1322" s="29"/>
      <c r="AL1322" s="29"/>
      <c r="AM1322" s="7"/>
      <c r="AN1322" s="7"/>
      <c r="AO1322" s="7"/>
      <c r="AP1322" s="19"/>
      <c r="AQ1322" s="19"/>
      <c r="AR1322" s="19"/>
      <c r="AS1322" s="14"/>
      <c r="AT1322" s="19"/>
      <c r="AU1322" s="19"/>
      <c r="AV1322" s="19"/>
      <c r="AW1322" s="14"/>
      <c r="AX1322" s="19"/>
      <c r="AY1322" s="19"/>
      <c r="AZ1322" s="19"/>
      <c r="BA1322" s="19"/>
      <c r="BB1322" s="19"/>
      <c r="BC1322" s="19"/>
      <c r="BD1322" s="19"/>
      <c r="BE1322" s="19"/>
      <c r="BF1322" s="14"/>
      <c r="BG1322" s="35" t="str">
        <f>IF(BB1322&lt;&gt;"","&lt;a href='https://www.inaturalist.org/observations/"&amp;BB1322&amp;" 'target='_blank' style='color: blue'&gt;iNaturalist Record: "&amp;BB1322&amp;"&lt;/a&gt; ","")</f>
        <v/>
      </c>
      <c r="BH1322" s="36" t="str">
        <f>IF(AT1322&lt;&gt;"",AT1322&amp;". ","")</f>
        <v/>
      </c>
      <c r="BI1322" s="36" t="str">
        <f>IF(AV1322&lt;&gt;"","Land use/disturbance history: "&amp;AV1322&amp;". ","")</f>
        <v/>
      </c>
      <c r="BJ1322" s="36" t="str">
        <f>IF(AW1322&lt;&gt;"","Slope in degrees: "&amp;AW1322&amp;". ","")</f>
        <v/>
      </c>
      <c r="BK1322" s="36" t="str">
        <f>IF(AX1322&lt;&gt;"","Slope aspect: "&amp;AX1322&amp;". ","")</f>
        <v/>
      </c>
      <c r="BL1322" s="36" t="str">
        <f>IF(AY1322&lt;&gt;"","Soil description: "&amp;AY1322&amp;". ","")</f>
        <v/>
      </c>
      <c r="BM1322" s="36" t="str">
        <f>IF(BA1322&lt;&gt;"","Terrain: "&amp;BA1322&amp;". ","")</f>
        <v/>
      </c>
      <c r="BN1322" s="36" t="str">
        <f t="shared" si="220"/>
        <v/>
      </c>
      <c r="BO1322" t="str">
        <f t="shared" si="221"/>
        <v/>
      </c>
      <c r="BP1322" t="str">
        <f>IF(BD1322&lt;&gt;"","Permit: "&amp;BD1322,"")</f>
        <v/>
      </c>
      <c r="BQ1322" s="41" t="str">
        <f>IF(AA1322="Abundant","Estimated frequency within viewshed: Abundant (&gt;500).",IF(AA1322="Common","Estimated frequency within viewshed: Common (101-500).",IF(AA1322="Frequent","Estimated frequency within viewshed: Frequent (11-100).",IF(AA1322="Occasional","Estimated frequency within viewshed: Occasional (6-10).",IF(AA1322="Rare","Estimated frequency within viewshed: Rare (1-5).","")))))</f>
        <v/>
      </c>
      <c r="BR1322" s="41" t="str">
        <f>IF(B1322&lt;&gt;"",B1322&amp;". ","")</f>
        <v/>
      </c>
      <c r="BS1322" s="41" t="str">
        <f>IF(M1322="Same individual","Tissue sample collected.",IF(M1322="Same population","Tissue sample collected from another individual in the same population.",""))</f>
        <v/>
      </c>
      <c r="BT1322" s="41" t="str">
        <f>IF(R1322&lt;&gt;"","Seed sample collected from "&amp;R1322&amp;" plants within the same population.","")</f>
        <v/>
      </c>
      <c r="BU1322" s="41" t="str">
        <f>IF(AB1322&lt;&gt;"",AB1322&amp;". ","")</f>
        <v/>
      </c>
      <c r="BV1322" s="41" t="str">
        <f>IF(AE1322&lt;&gt;"","Landowner: "&amp;AE1322&amp;".","")</f>
        <v/>
      </c>
      <c r="BW1322" s="41" t="str">
        <f>IF(AF1322&lt;&gt;"","Element Occurrence ID: "&amp;AF1322&amp;".","")</f>
        <v/>
      </c>
      <c r="BX1322" s="41" t="str">
        <f t="shared" si="222"/>
        <v/>
      </c>
      <c r="BY1322" t="str">
        <f t="shared" si="223"/>
        <v/>
      </c>
      <c r="BZ1322" s="41" t="str">
        <f t="shared" si="224"/>
        <v/>
      </c>
      <c r="CA1322" t="str">
        <f t="shared" si="225"/>
        <v/>
      </c>
      <c r="CB1322" s="41" t="str">
        <f>IF(AU1322&lt;&gt;"","Area immediately surrounding specimen: "&amp;AU1322&amp;".","")</f>
        <v/>
      </c>
      <c r="CC1322" s="41" t="str">
        <f>IF(T1322&lt;&gt;"","Habit: "&amp;T1322&amp;".","")</f>
        <v/>
      </c>
      <c r="CD1322" s="41" t="str">
        <f>IF(U1322&lt;&gt;"","Life history habit: "&amp;U1322&amp;".","")</f>
        <v/>
      </c>
      <c r="CE1322" s="41" t="str">
        <f>IF(V1322&lt;&gt;"","Graminoid habit: "&amp;V1322&amp;".","")</f>
        <v/>
      </c>
      <c r="CF1322" s="41" t="str">
        <f>IF(W1322&lt;&gt;"","Flower color: "&amp;W1322&amp;".","")</f>
        <v/>
      </c>
      <c r="CG1322" s="41" t="str">
        <f>IF(X1322&lt;&gt;"","Height in centimeters: "&amp;X1322&amp;".","")</f>
        <v/>
      </c>
      <c r="CH1322" s="41" t="str">
        <f>IF(Y1322&lt;&gt;"",Y1322&amp;".","")</f>
        <v/>
      </c>
      <c r="CI1322" s="41" t="str">
        <f t="shared" si="226"/>
        <v/>
      </c>
      <c r="CJ1322" t="str">
        <f t="shared" si="227"/>
        <v/>
      </c>
      <c r="CK1322" s="41" t="str">
        <f>IF(T1322&lt;&gt;"","''habit'':"&amp;"''"&amp;T1322&amp;"'',","")</f>
        <v/>
      </c>
      <c r="CL1322" s="41" t="str">
        <f>IF(U1322&lt;&gt;"","''life cycle habit'':"&amp;"''"&amp;U1322&amp;"'',","")</f>
        <v/>
      </c>
      <c r="CM1322" s="41" t="str">
        <f>IF(V1322&lt;&gt;"","''graminoidHabit'':"&amp;"''"&amp;V1322&amp;"'',","")</f>
        <v/>
      </c>
      <c r="CN1322" s="41" t="str">
        <f>IF(W1322&lt;&gt;"","''flower color'':"&amp;"''"&amp;W1322&amp;"'',","")</f>
        <v/>
      </c>
      <c r="CO1322" s="41" t="str">
        <f>IF(X1322&lt;&gt;"","''heightInCentimeters'':"&amp;X1322&amp;",","")</f>
        <v/>
      </c>
      <c r="CP1322" s="41" t="str">
        <f>IF(Y1322&lt;&gt;"",Y1322,"")</f>
        <v/>
      </c>
      <c r="CQ1322" s="41" t="str">
        <f t="shared" si="228"/>
        <v/>
      </c>
      <c r="CR1322" s="42" t="str">
        <f t="shared" si="229"/>
        <v/>
      </c>
      <c r="CS1322" t="str">
        <f t="shared" si="230"/>
        <v/>
      </c>
      <c r="CT1322" t="str">
        <f>IF(L1322="Y","tissue","")</f>
        <v/>
      </c>
      <c r="CU1322" t="str">
        <f>IF(L1322="Y","in collection","")</f>
        <v/>
      </c>
      <c r="CV1322" t="str">
        <f>IF(L1322="Y","dessicated","")</f>
        <v/>
      </c>
    </row>
    <row r="1323" spans="1:100" ht="16.5" x14ac:dyDescent="0.3">
      <c r="A1323" s="7"/>
      <c r="B1323" s="19"/>
      <c r="C1323" s="19"/>
      <c r="D1323" s="19"/>
      <c r="E1323" s="19"/>
      <c r="F1323" s="19"/>
      <c r="G1323" s="10"/>
      <c r="H1323" s="14"/>
      <c r="I1323" s="19"/>
      <c r="J1323" s="19"/>
      <c r="K1323" s="10"/>
      <c r="L1323" s="19"/>
      <c r="M1323" s="19"/>
      <c r="N1323" s="19"/>
      <c r="O1323" s="19"/>
      <c r="P1323" s="19"/>
      <c r="Q1323" s="24"/>
      <c r="R1323" s="14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  <c r="AK1323" s="29"/>
      <c r="AL1323" s="29"/>
      <c r="AM1323" s="7"/>
      <c r="AN1323" s="7"/>
      <c r="AO1323" s="7"/>
      <c r="AP1323" s="19"/>
      <c r="AQ1323" s="19"/>
      <c r="AR1323" s="19"/>
      <c r="AS1323" s="14"/>
      <c r="AT1323" s="19"/>
      <c r="AU1323" s="19"/>
      <c r="AV1323" s="19"/>
      <c r="AW1323" s="14"/>
      <c r="AX1323" s="19"/>
      <c r="AY1323" s="19"/>
      <c r="AZ1323" s="19"/>
      <c r="BA1323" s="19"/>
      <c r="BB1323" s="19"/>
      <c r="BC1323" s="19"/>
      <c r="BD1323" s="19"/>
      <c r="BE1323" s="19"/>
      <c r="BF1323" s="14"/>
      <c r="BG1323" s="35" t="str">
        <f>IF(BB1323&lt;&gt;"","&lt;a href='https://www.inaturalist.org/observations/"&amp;BB1323&amp;" 'target='_blank' style='color: blue'&gt;iNaturalist Record: "&amp;BB1323&amp;"&lt;/a&gt; ","")</f>
        <v/>
      </c>
      <c r="BH1323" s="36" t="str">
        <f>IF(AT1323&lt;&gt;"",AT1323&amp;". ","")</f>
        <v/>
      </c>
      <c r="BI1323" s="36" t="str">
        <f>IF(AV1323&lt;&gt;"","Land use/disturbance history: "&amp;AV1323&amp;". ","")</f>
        <v/>
      </c>
      <c r="BJ1323" s="36" t="str">
        <f>IF(AW1323&lt;&gt;"","Slope in degrees: "&amp;AW1323&amp;". ","")</f>
        <v/>
      </c>
      <c r="BK1323" s="36" t="str">
        <f>IF(AX1323&lt;&gt;"","Slope aspect: "&amp;AX1323&amp;". ","")</f>
        <v/>
      </c>
      <c r="BL1323" s="36" t="str">
        <f>IF(AY1323&lt;&gt;"","Soil description: "&amp;AY1323&amp;". ","")</f>
        <v/>
      </c>
      <c r="BM1323" s="36" t="str">
        <f>IF(BA1323&lt;&gt;"","Terrain: "&amp;BA1323&amp;". ","")</f>
        <v/>
      </c>
      <c r="BN1323" s="36" t="str">
        <f t="shared" si="220"/>
        <v/>
      </c>
      <c r="BO1323" t="str">
        <f t="shared" si="221"/>
        <v/>
      </c>
      <c r="BP1323" t="str">
        <f>IF(BD1323&lt;&gt;"","Permit: "&amp;BD1323,"")</f>
        <v/>
      </c>
      <c r="BQ1323" s="41" t="str">
        <f>IF(AA1323="Abundant","Estimated frequency within viewshed: Abundant (&gt;500).",IF(AA1323="Common","Estimated frequency within viewshed: Common (101-500).",IF(AA1323="Frequent","Estimated frequency within viewshed: Frequent (11-100).",IF(AA1323="Occasional","Estimated frequency within viewshed: Occasional (6-10).",IF(AA1323="Rare","Estimated frequency within viewshed: Rare (1-5).","")))))</f>
        <v/>
      </c>
      <c r="BR1323" s="41" t="str">
        <f>IF(B1323&lt;&gt;"",B1323&amp;". ","")</f>
        <v/>
      </c>
      <c r="BS1323" s="41" t="str">
        <f>IF(M1323="Same individual","Tissue sample collected.",IF(M1323="Same population","Tissue sample collected from another individual in the same population.",""))</f>
        <v/>
      </c>
      <c r="BT1323" s="41" t="str">
        <f>IF(R1323&lt;&gt;"","Seed sample collected from "&amp;R1323&amp;" plants within the same population.","")</f>
        <v/>
      </c>
      <c r="BU1323" s="41" t="str">
        <f>IF(AB1323&lt;&gt;"",AB1323&amp;". ","")</f>
        <v/>
      </c>
      <c r="BV1323" s="41" t="str">
        <f>IF(AE1323&lt;&gt;"","Landowner: "&amp;AE1323&amp;".","")</f>
        <v/>
      </c>
      <c r="BW1323" s="41" t="str">
        <f>IF(AF1323&lt;&gt;"","Element Occurrence ID: "&amp;AF1323&amp;".","")</f>
        <v/>
      </c>
      <c r="BX1323" s="41" t="str">
        <f t="shared" si="222"/>
        <v/>
      </c>
      <c r="BY1323" t="str">
        <f t="shared" si="223"/>
        <v/>
      </c>
      <c r="BZ1323" s="41" t="str">
        <f t="shared" si="224"/>
        <v/>
      </c>
      <c r="CA1323" t="str">
        <f t="shared" si="225"/>
        <v/>
      </c>
      <c r="CB1323" s="41" t="str">
        <f>IF(AU1323&lt;&gt;"","Area immediately surrounding specimen: "&amp;AU1323&amp;".","")</f>
        <v/>
      </c>
      <c r="CC1323" s="41" t="str">
        <f>IF(T1323&lt;&gt;"","Habit: "&amp;T1323&amp;".","")</f>
        <v/>
      </c>
      <c r="CD1323" s="41" t="str">
        <f>IF(U1323&lt;&gt;"","Life history habit: "&amp;U1323&amp;".","")</f>
        <v/>
      </c>
      <c r="CE1323" s="41" t="str">
        <f>IF(V1323&lt;&gt;"","Graminoid habit: "&amp;V1323&amp;".","")</f>
        <v/>
      </c>
      <c r="CF1323" s="41" t="str">
        <f>IF(W1323&lt;&gt;"","Flower color: "&amp;W1323&amp;".","")</f>
        <v/>
      </c>
      <c r="CG1323" s="41" t="str">
        <f>IF(X1323&lt;&gt;"","Height in centimeters: "&amp;X1323&amp;".","")</f>
        <v/>
      </c>
      <c r="CH1323" s="41" t="str">
        <f>IF(Y1323&lt;&gt;"",Y1323&amp;".","")</f>
        <v/>
      </c>
      <c r="CI1323" s="41" t="str">
        <f t="shared" si="226"/>
        <v/>
      </c>
      <c r="CJ1323" t="str">
        <f t="shared" si="227"/>
        <v/>
      </c>
      <c r="CK1323" s="41" t="str">
        <f>IF(T1323&lt;&gt;"","''habit'':"&amp;"''"&amp;T1323&amp;"'',","")</f>
        <v/>
      </c>
      <c r="CL1323" s="41" t="str">
        <f>IF(U1323&lt;&gt;"","''life cycle habit'':"&amp;"''"&amp;U1323&amp;"'',","")</f>
        <v/>
      </c>
      <c r="CM1323" s="41" t="str">
        <f>IF(V1323&lt;&gt;"","''graminoidHabit'':"&amp;"''"&amp;V1323&amp;"'',","")</f>
        <v/>
      </c>
      <c r="CN1323" s="41" t="str">
        <f>IF(W1323&lt;&gt;"","''flower color'':"&amp;"''"&amp;W1323&amp;"'',","")</f>
        <v/>
      </c>
      <c r="CO1323" s="41" t="str">
        <f>IF(X1323&lt;&gt;"","''heightInCentimeters'':"&amp;X1323&amp;",","")</f>
        <v/>
      </c>
      <c r="CP1323" s="41" t="str">
        <f>IF(Y1323&lt;&gt;"",Y1323,"")</f>
        <v/>
      </c>
      <c r="CQ1323" s="41" t="str">
        <f t="shared" si="228"/>
        <v/>
      </c>
      <c r="CR1323" s="42" t="str">
        <f t="shared" si="229"/>
        <v/>
      </c>
      <c r="CS1323" t="str">
        <f t="shared" si="230"/>
        <v/>
      </c>
      <c r="CT1323" t="str">
        <f>IF(L1323="Y","tissue","")</f>
        <v/>
      </c>
      <c r="CU1323" t="str">
        <f>IF(L1323="Y","in collection","")</f>
        <v/>
      </c>
      <c r="CV1323" t="str">
        <f>IF(L1323="Y","dessicated","")</f>
        <v/>
      </c>
    </row>
    <row r="1324" spans="1:100" ht="16.5" x14ac:dyDescent="0.3">
      <c r="A1324" s="7"/>
      <c r="B1324" s="19"/>
      <c r="C1324" s="19"/>
      <c r="D1324" s="19"/>
      <c r="E1324" s="19"/>
      <c r="F1324" s="19"/>
      <c r="G1324" s="10"/>
      <c r="H1324" s="14"/>
      <c r="I1324" s="19"/>
      <c r="J1324" s="19"/>
      <c r="K1324" s="10"/>
      <c r="L1324" s="19"/>
      <c r="M1324" s="19"/>
      <c r="N1324" s="19"/>
      <c r="O1324" s="19"/>
      <c r="P1324" s="19"/>
      <c r="Q1324" s="24"/>
      <c r="R1324" s="14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  <c r="AK1324" s="29"/>
      <c r="AL1324" s="29"/>
      <c r="AM1324" s="7"/>
      <c r="AN1324" s="7"/>
      <c r="AO1324" s="7"/>
      <c r="AP1324" s="19"/>
      <c r="AQ1324" s="19"/>
      <c r="AR1324" s="19"/>
      <c r="AS1324" s="14"/>
      <c r="AT1324" s="19"/>
      <c r="AU1324" s="19"/>
      <c r="AV1324" s="19"/>
      <c r="AW1324" s="14"/>
      <c r="AX1324" s="19"/>
      <c r="AY1324" s="19"/>
      <c r="AZ1324" s="19"/>
      <c r="BA1324" s="19"/>
      <c r="BB1324" s="19"/>
      <c r="BC1324" s="19"/>
      <c r="BD1324" s="19"/>
      <c r="BE1324" s="19"/>
      <c r="BF1324" s="14"/>
      <c r="BG1324" s="35" t="str">
        <f>IF(BB1324&lt;&gt;"","&lt;a href='https://www.inaturalist.org/observations/"&amp;BB1324&amp;" 'target='_blank' style='color: blue'&gt;iNaturalist Record: "&amp;BB1324&amp;"&lt;/a&gt; ","")</f>
        <v/>
      </c>
      <c r="BH1324" s="36" t="str">
        <f>IF(AT1324&lt;&gt;"",AT1324&amp;". ","")</f>
        <v/>
      </c>
      <c r="BI1324" s="36" t="str">
        <f>IF(AV1324&lt;&gt;"","Land use/disturbance history: "&amp;AV1324&amp;". ","")</f>
        <v/>
      </c>
      <c r="BJ1324" s="36" t="str">
        <f>IF(AW1324&lt;&gt;"","Slope in degrees: "&amp;AW1324&amp;". ","")</f>
        <v/>
      </c>
      <c r="BK1324" s="36" t="str">
        <f>IF(AX1324&lt;&gt;"","Slope aspect: "&amp;AX1324&amp;". ","")</f>
        <v/>
      </c>
      <c r="BL1324" s="36" t="str">
        <f>IF(AY1324&lt;&gt;"","Soil description: "&amp;AY1324&amp;". ","")</f>
        <v/>
      </c>
      <c r="BM1324" s="36" t="str">
        <f>IF(BA1324&lt;&gt;"","Terrain: "&amp;BA1324&amp;". ","")</f>
        <v/>
      </c>
      <c r="BN1324" s="36" t="str">
        <f t="shared" si="220"/>
        <v/>
      </c>
      <c r="BO1324" t="str">
        <f t="shared" si="221"/>
        <v/>
      </c>
      <c r="BP1324" t="str">
        <f>IF(BD1324&lt;&gt;"","Permit: "&amp;BD1324,"")</f>
        <v/>
      </c>
      <c r="BQ1324" s="41" t="str">
        <f>IF(AA1324="Abundant","Estimated frequency within viewshed: Abundant (&gt;500).",IF(AA1324="Common","Estimated frequency within viewshed: Common (101-500).",IF(AA1324="Frequent","Estimated frequency within viewshed: Frequent (11-100).",IF(AA1324="Occasional","Estimated frequency within viewshed: Occasional (6-10).",IF(AA1324="Rare","Estimated frequency within viewshed: Rare (1-5).","")))))</f>
        <v/>
      </c>
      <c r="BR1324" s="41" t="str">
        <f>IF(B1324&lt;&gt;"",B1324&amp;". ","")</f>
        <v/>
      </c>
      <c r="BS1324" s="41" t="str">
        <f>IF(M1324="Same individual","Tissue sample collected.",IF(M1324="Same population","Tissue sample collected from another individual in the same population.",""))</f>
        <v/>
      </c>
      <c r="BT1324" s="41" t="str">
        <f>IF(R1324&lt;&gt;"","Seed sample collected from "&amp;R1324&amp;" plants within the same population.","")</f>
        <v/>
      </c>
      <c r="BU1324" s="41" t="str">
        <f>IF(AB1324&lt;&gt;"",AB1324&amp;". ","")</f>
        <v/>
      </c>
      <c r="BV1324" s="41" t="str">
        <f>IF(AE1324&lt;&gt;"","Landowner: "&amp;AE1324&amp;".","")</f>
        <v/>
      </c>
      <c r="BW1324" s="41" t="str">
        <f>IF(AF1324&lt;&gt;"","Element Occurrence ID: "&amp;AF1324&amp;".","")</f>
        <v/>
      </c>
      <c r="BX1324" s="41" t="str">
        <f t="shared" si="222"/>
        <v/>
      </c>
      <c r="BY1324" t="str">
        <f t="shared" si="223"/>
        <v/>
      </c>
      <c r="BZ1324" s="41" t="str">
        <f t="shared" si="224"/>
        <v/>
      </c>
      <c r="CA1324" t="str">
        <f t="shared" si="225"/>
        <v/>
      </c>
      <c r="CB1324" s="41" t="str">
        <f>IF(AU1324&lt;&gt;"","Area immediately surrounding specimen: "&amp;AU1324&amp;".","")</f>
        <v/>
      </c>
      <c r="CC1324" s="41" t="str">
        <f>IF(T1324&lt;&gt;"","Habit: "&amp;T1324&amp;".","")</f>
        <v/>
      </c>
      <c r="CD1324" s="41" t="str">
        <f>IF(U1324&lt;&gt;"","Life history habit: "&amp;U1324&amp;".","")</f>
        <v/>
      </c>
      <c r="CE1324" s="41" t="str">
        <f>IF(V1324&lt;&gt;"","Graminoid habit: "&amp;V1324&amp;".","")</f>
        <v/>
      </c>
      <c r="CF1324" s="41" t="str">
        <f>IF(W1324&lt;&gt;"","Flower color: "&amp;W1324&amp;".","")</f>
        <v/>
      </c>
      <c r="CG1324" s="41" t="str">
        <f>IF(X1324&lt;&gt;"","Height in centimeters: "&amp;X1324&amp;".","")</f>
        <v/>
      </c>
      <c r="CH1324" s="41" t="str">
        <f>IF(Y1324&lt;&gt;"",Y1324&amp;".","")</f>
        <v/>
      </c>
      <c r="CI1324" s="41" t="str">
        <f t="shared" si="226"/>
        <v/>
      </c>
      <c r="CJ1324" t="str">
        <f t="shared" si="227"/>
        <v/>
      </c>
      <c r="CK1324" s="41" t="str">
        <f>IF(T1324&lt;&gt;"","''habit'':"&amp;"''"&amp;T1324&amp;"'',","")</f>
        <v/>
      </c>
      <c r="CL1324" s="41" t="str">
        <f>IF(U1324&lt;&gt;"","''life cycle habit'':"&amp;"''"&amp;U1324&amp;"'',","")</f>
        <v/>
      </c>
      <c r="CM1324" s="41" t="str">
        <f>IF(V1324&lt;&gt;"","''graminoidHabit'':"&amp;"''"&amp;V1324&amp;"'',","")</f>
        <v/>
      </c>
      <c r="CN1324" s="41" t="str">
        <f>IF(W1324&lt;&gt;"","''flower color'':"&amp;"''"&amp;W1324&amp;"'',","")</f>
        <v/>
      </c>
      <c r="CO1324" s="41" t="str">
        <f>IF(X1324&lt;&gt;"","''heightInCentimeters'':"&amp;X1324&amp;",","")</f>
        <v/>
      </c>
      <c r="CP1324" s="41" t="str">
        <f>IF(Y1324&lt;&gt;"",Y1324,"")</f>
        <v/>
      </c>
      <c r="CQ1324" s="41" t="str">
        <f t="shared" si="228"/>
        <v/>
      </c>
      <c r="CR1324" s="42" t="str">
        <f t="shared" si="229"/>
        <v/>
      </c>
      <c r="CS1324" t="str">
        <f t="shared" si="230"/>
        <v/>
      </c>
      <c r="CT1324" t="str">
        <f>IF(L1324="Y","tissue","")</f>
        <v/>
      </c>
      <c r="CU1324" t="str">
        <f>IF(L1324="Y","in collection","")</f>
        <v/>
      </c>
      <c r="CV1324" t="str">
        <f>IF(L1324="Y","dessicated","")</f>
        <v/>
      </c>
    </row>
    <row r="1325" spans="1:100" ht="16.5" x14ac:dyDescent="0.3">
      <c r="A1325" s="7"/>
      <c r="B1325" s="19"/>
      <c r="C1325" s="19"/>
      <c r="D1325" s="19"/>
      <c r="E1325" s="19"/>
      <c r="F1325" s="19"/>
      <c r="G1325" s="10"/>
      <c r="H1325" s="14"/>
      <c r="I1325" s="19"/>
      <c r="J1325" s="19"/>
      <c r="K1325" s="10"/>
      <c r="L1325" s="19"/>
      <c r="M1325" s="19"/>
      <c r="N1325" s="19"/>
      <c r="O1325" s="19"/>
      <c r="P1325" s="19"/>
      <c r="Q1325" s="24"/>
      <c r="R1325" s="14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  <c r="AK1325" s="29"/>
      <c r="AL1325" s="29"/>
      <c r="AM1325" s="7"/>
      <c r="AN1325" s="7"/>
      <c r="AO1325" s="7"/>
      <c r="AP1325" s="19"/>
      <c r="AQ1325" s="19"/>
      <c r="AR1325" s="19"/>
      <c r="AS1325" s="14"/>
      <c r="AT1325" s="19"/>
      <c r="AU1325" s="19"/>
      <c r="AV1325" s="19"/>
      <c r="AW1325" s="14"/>
      <c r="AX1325" s="19"/>
      <c r="AY1325" s="19"/>
      <c r="AZ1325" s="19"/>
      <c r="BA1325" s="19"/>
      <c r="BB1325" s="19"/>
      <c r="BC1325" s="19"/>
      <c r="BD1325" s="19"/>
      <c r="BE1325" s="19"/>
      <c r="BF1325" s="14"/>
      <c r="BG1325" s="35" t="str">
        <f>IF(BB1325&lt;&gt;"","&lt;a href='https://www.inaturalist.org/observations/"&amp;BB1325&amp;" 'target='_blank' style='color: blue'&gt;iNaturalist Record: "&amp;BB1325&amp;"&lt;/a&gt; ","")</f>
        <v/>
      </c>
      <c r="BH1325" s="36" t="str">
        <f>IF(AT1325&lt;&gt;"",AT1325&amp;". ","")</f>
        <v/>
      </c>
      <c r="BI1325" s="36" t="str">
        <f>IF(AV1325&lt;&gt;"","Land use/disturbance history: "&amp;AV1325&amp;". ","")</f>
        <v/>
      </c>
      <c r="BJ1325" s="36" t="str">
        <f>IF(AW1325&lt;&gt;"","Slope in degrees: "&amp;AW1325&amp;". ","")</f>
        <v/>
      </c>
      <c r="BK1325" s="36" t="str">
        <f>IF(AX1325&lt;&gt;"","Slope aspect: "&amp;AX1325&amp;". ","")</f>
        <v/>
      </c>
      <c r="BL1325" s="36" t="str">
        <f>IF(AY1325&lt;&gt;"","Soil description: "&amp;AY1325&amp;". ","")</f>
        <v/>
      </c>
      <c r="BM1325" s="36" t="str">
        <f>IF(BA1325&lt;&gt;"","Terrain: "&amp;BA1325&amp;". ","")</f>
        <v/>
      </c>
      <c r="BN1325" s="36" t="str">
        <f t="shared" si="220"/>
        <v/>
      </c>
      <c r="BO1325" t="str">
        <f t="shared" si="221"/>
        <v/>
      </c>
      <c r="BP1325" t="str">
        <f>IF(BD1325&lt;&gt;"","Permit: "&amp;BD1325,"")</f>
        <v/>
      </c>
      <c r="BQ1325" s="41" t="str">
        <f>IF(AA1325="Abundant","Estimated frequency within viewshed: Abundant (&gt;500).",IF(AA1325="Common","Estimated frequency within viewshed: Common (101-500).",IF(AA1325="Frequent","Estimated frequency within viewshed: Frequent (11-100).",IF(AA1325="Occasional","Estimated frequency within viewshed: Occasional (6-10).",IF(AA1325="Rare","Estimated frequency within viewshed: Rare (1-5).","")))))</f>
        <v/>
      </c>
      <c r="BR1325" s="41" t="str">
        <f>IF(B1325&lt;&gt;"",B1325&amp;". ","")</f>
        <v/>
      </c>
      <c r="BS1325" s="41" t="str">
        <f>IF(M1325="Same individual","Tissue sample collected.",IF(M1325="Same population","Tissue sample collected from another individual in the same population.",""))</f>
        <v/>
      </c>
      <c r="BT1325" s="41" t="str">
        <f>IF(R1325&lt;&gt;"","Seed sample collected from "&amp;R1325&amp;" plants within the same population.","")</f>
        <v/>
      </c>
      <c r="BU1325" s="41" t="str">
        <f>IF(AB1325&lt;&gt;"",AB1325&amp;". ","")</f>
        <v/>
      </c>
      <c r="BV1325" s="41" t="str">
        <f>IF(AE1325&lt;&gt;"","Landowner: "&amp;AE1325&amp;".","")</f>
        <v/>
      </c>
      <c r="BW1325" s="41" t="str">
        <f>IF(AF1325&lt;&gt;"","Element Occurrence ID: "&amp;AF1325&amp;".","")</f>
        <v/>
      </c>
      <c r="BX1325" s="41" t="str">
        <f t="shared" si="222"/>
        <v/>
      </c>
      <c r="BY1325" t="str">
        <f t="shared" si="223"/>
        <v/>
      </c>
      <c r="BZ1325" s="41" t="str">
        <f t="shared" si="224"/>
        <v/>
      </c>
      <c r="CA1325" t="str">
        <f t="shared" si="225"/>
        <v/>
      </c>
      <c r="CB1325" s="41" t="str">
        <f>IF(AU1325&lt;&gt;"","Area immediately surrounding specimen: "&amp;AU1325&amp;".","")</f>
        <v/>
      </c>
      <c r="CC1325" s="41" t="str">
        <f>IF(T1325&lt;&gt;"","Habit: "&amp;T1325&amp;".","")</f>
        <v/>
      </c>
      <c r="CD1325" s="41" t="str">
        <f>IF(U1325&lt;&gt;"","Life history habit: "&amp;U1325&amp;".","")</f>
        <v/>
      </c>
      <c r="CE1325" s="41" t="str">
        <f>IF(V1325&lt;&gt;"","Graminoid habit: "&amp;V1325&amp;".","")</f>
        <v/>
      </c>
      <c r="CF1325" s="41" t="str">
        <f>IF(W1325&lt;&gt;"","Flower color: "&amp;W1325&amp;".","")</f>
        <v/>
      </c>
      <c r="CG1325" s="41" t="str">
        <f>IF(X1325&lt;&gt;"","Height in centimeters: "&amp;X1325&amp;".","")</f>
        <v/>
      </c>
      <c r="CH1325" s="41" t="str">
        <f>IF(Y1325&lt;&gt;"",Y1325&amp;".","")</f>
        <v/>
      </c>
      <c r="CI1325" s="41" t="str">
        <f t="shared" si="226"/>
        <v/>
      </c>
      <c r="CJ1325" t="str">
        <f t="shared" si="227"/>
        <v/>
      </c>
      <c r="CK1325" s="41" t="str">
        <f>IF(T1325&lt;&gt;"","''habit'':"&amp;"''"&amp;T1325&amp;"'',","")</f>
        <v/>
      </c>
      <c r="CL1325" s="41" t="str">
        <f>IF(U1325&lt;&gt;"","''life cycle habit'':"&amp;"''"&amp;U1325&amp;"'',","")</f>
        <v/>
      </c>
      <c r="CM1325" s="41" t="str">
        <f>IF(V1325&lt;&gt;"","''graminoidHabit'':"&amp;"''"&amp;V1325&amp;"'',","")</f>
        <v/>
      </c>
      <c r="CN1325" s="41" t="str">
        <f>IF(W1325&lt;&gt;"","''flower color'':"&amp;"''"&amp;W1325&amp;"'',","")</f>
        <v/>
      </c>
      <c r="CO1325" s="41" t="str">
        <f>IF(X1325&lt;&gt;"","''heightInCentimeters'':"&amp;X1325&amp;",","")</f>
        <v/>
      </c>
      <c r="CP1325" s="41" t="str">
        <f>IF(Y1325&lt;&gt;"",Y1325,"")</f>
        <v/>
      </c>
      <c r="CQ1325" s="41" t="str">
        <f t="shared" si="228"/>
        <v/>
      </c>
      <c r="CR1325" s="42" t="str">
        <f t="shared" si="229"/>
        <v/>
      </c>
      <c r="CS1325" t="str">
        <f t="shared" si="230"/>
        <v/>
      </c>
      <c r="CT1325" t="str">
        <f>IF(L1325="Y","tissue","")</f>
        <v/>
      </c>
      <c r="CU1325" t="str">
        <f>IF(L1325="Y","in collection","")</f>
        <v/>
      </c>
      <c r="CV1325" t="str">
        <f>IF(L1325="Y","dessicated","")</f>
        <v/>
      </c>
    </row>
    <row r="1326" spans="1:100" ht="16.5" x14ac:dyDescent="0.3">
      <c r="A1326" s="7"/>
      <c r="B1326" s="19"/>
      <c r="C1326" s="19"/>
      <c r="D1326" s="19"/>
      <c r="E1326" s="19"/>
      <c r="F1326" s="19"/>
      <c r="G1326" s="10"/>
      <c r="H1326" s="14"/>
      <c r="I1326" s="19"/>
      <c r="J1326" s="19"/>
      <c r="K1326" s="10"/>
      <c r="L1326" s="19"/>
      <c r="M1326" s="19"/>
      <c r="N1326" s="19"/>
      <c r="O1326" s="19"/>
      <c r="P1326" s="19"/>
      <c r="Q1326" s="24"/>
      <c r="R1326" s="14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  <c r="AK1326" s="29"/>
      <c r="AL1326" s="29"/>
      <c r="AM1326" s="7"/>
      <c r="AN1326" s="7"/>
      <c r="AO1326" s="7"/>
      <c r="AP1326" s="19"/>
      <c r="AQ1326" s="19"/>
      <c r="AR1326" s="19"/>
      <c r="AS1326" s="14"/>
      <c r="AT1326" s="19"/>
      <c r="AU1326" s="19"/>
      <c r="AV1326" s="19"/>
      <c r="AW1326" s="14"/>
      <c r="AX1326" s="19"/>
      <c r="AY1326" s="19"/>
      <c r="AZ1326" s="19"/>
      <c r="BA1326" s="19"/>
      <c r="BB1326" s="19"/>
      <c r="BC1326" s="19"/>
      <c r="BD1326" s="19"/>
      <c r="BE1326" s="19"/>
      <c r="BF1326" s="14"/>
      <c r="BG1326" s="35" t="str">
        <f>IF(BB1326&lt;&gt;"","&lt;a href='https://www.inaturalist.org/observations/"&amp;BB1326&amp;" 'target='_blank' style='color: blue'&gt;iNaturalist Record: "&amp;BB1326&amp;"&lt;/a&gt; ","")</f>
        <v/>
      </c>
      <c r="BH1326" s="36" t="str">
        <f>IF(AT1326&lt;&gt;"",AT1326&amp;". ","")</f>
        <v/>
      </c>
      <c r="BI1326" s="36" t="str">
        <f>IF(AV1326&lt;&gt;"","Land use/disturbance history: "&amp;AV1326&amp;". ","")</f>
        <v/>
      </c>
      <c r="BJ1326" s="36" t="str">
        <f>IF(AW1326&lt;&gt;"","Slope in degrees: "&amp;AW1326&amp;". ","")</f>
        <v/>
      </c>
      <c r="BK1326" s="36" t="str">
        <f>IF(AX1326&lt;&gt;"","Slope aspect: "&amp;AX1326&amp;". ","")</f>
        <v/>
      </c>
      <c r="BL1326" s="36" t="str">
        <f>IF(AY1326&lt;&gt;"","Soil description: "&amp;AY1326&amp;". ","")</f>
        <v/>
      </c>
      <c r="BM1326" s="36" t="str">
        <f>IF(BA1326&lt;&gt;"","Terrain: "&amp;BA1326&amp;". ","")</f>
        <v/>
      </c>
      <c r="BN1326" s="36" t="str">
        <f t="shared" si="220"/>
        <v/>
      </c>
      <c r="BO1326" t="str">
        <f t="shared" si="221"/>
        <v/>
      </c>
      <c r="BP1326" t="str">
        <f>IF(BD1326&lt;&gt;"","Permit: "&amp;BD1326,"")</f>
        <v/>
      </c>
      <c r="BQ1326" s="41" t="str">
        <f>IF(AA1326="Abundant","Estimated frequency within viewshed: Abundant (&gt;500).",IF(AA1326="Common","Estimated frequency within viewshed: Common (101-500).",IF(AA1326="Frequent","Estimated frequency within viewshed: Frequent (11-100).",IF(AA1326="Occasional","Estimated frequency within viewshed: Occasional (6-10).",IF(AA1326="Rare","Estimated frequency within viewshed: Rare (1-5).","")))))</f>
        <v/>
      </c>
      <c r="BR1326" s="41" t="str">
        <f>IF(B1326&lt;&gt;"",B1326&amp;". ","")</f>
        <v/>
      </c>
      <c r="BS1326" s="41" t="str">
        <f>IF(M1326="Same individual","Tissue sample collected.",IF(M1326="Same population","Tissue sample collected from another individual in the same population.",""))</f>
        <v/>
      </c>
      <c r="BT1326" s="41" t="str">
        <f>IF(R1326&lt;&gt;"","Seed sample collected from "&amp;R1326&amp;" plants within the same population.","")</f>
        <v/>
      </c>
      <c r="BU1326" s="41" t="str">
        <f>IF(AB1326&lt;&gt;"",AB1326&amp;". ","")</f>
        <v/>
      </c>
      <c r="BV1326" s="41" t="str">
        <f>IF(AE1326&lt;&gt;"","Landowner: "&amp;AE1326&amp;".","")</f>
        <v/>
      </c>
      <c r="BW1326" s="41" t="str">
        <f>IF(AF1326&lt;&gt;"","Element Occurrence ID: "&amp;AF1326&amp;".","")</f>
        <v/>
      </c>
      <c r="BX1326" s="41" t="str">
        <f t="shared" si="222"/>
        <v/>
      </c>
      <c r="BY1326" t="str">
        <f t="shared" si="223"/>
        <v/>
      </c>
      <c r="BZ1326" s="41" t="str">
        <f t="shared" si="224"/>
        <v/>
      </c>
      <c r="CA1326" t="str">
        <f t="shared" si="225"/>
        <v/>
      </c>
      <c r="CB1326" s="41" t="str">
        <f>IF(AU1326&lt;&gt;"","Area immediately surrounding specimen: "&amp;AU1326&amp;".","")</f>
        <v/>
      </c>
      <c r="CC1326" s="41" t="str">
        <f>IF(T1326&lt;&gt;"","Habit: "&amp;T1326&amp;".","")</f>
        <v/>
      </c>
      <c r="CD1326" s="41" t="str">
        <f>IF(U1326&lt;&gt;"","Life history habit: "&amp;U1326&amp;".","")</f>
        <v/>
      </c>
      <c r="CE1326" s="41" t="str">
        <f>IF(V1326&lt;&gt;"","Graminoid habit: "&amp;V1326&amp;".","")</f>
        <v/>
      </c>
      <c r="CF1326" s="41" t="str">
        <f>IF(W1326&lt;&gt;"","Flower color: "&amp;W1326&amp;".","")</f>
        <v/>
      </c>
      <c r="CG1326" s="41" t="str">
        <f>IF(X1326&lt;&gt;"","Height in centimeters: "&amp;X1326&amp;".","")</f>
        <v/>
      </c>
      <c r="CH1326" s="41" t="str">
        <f>IF(Y1326&lt;&gt;"",Y1326&amp;".","")</f>
        <v/>
      </c>
      <c r="CI1326" s="41" t="str">
        <f t="shared" si="226"/>
        <v/>
      </c>
      <c r="CJ1326" t="str">
        <f t="shared" si="227"/>
        <v/>
      </c>
      <c r="CK1326" s="41" t="str">
        <f>IF(T1326&lt;&gt;"","''habit'':"&amp;"''"&amp;T1326&amp;"'',","")</f>
        <v/>
      </c>
      <c r="CL1326" s="41" t="str">
        <f>IF(U1326&lt;&gt;"","''life cycle habit'':"&amp;"''"&amp;U1326&amp;"'',","")</f>
        <v/>
      </c>
      <c r="CM1326" s="41" t="str">
        <f>IF(V1326&lt;&gt;"","''graminoidHabit'':"&amp;"''"&amp;V1326&amp;"'',","")</f>
        <v/>
      </c>
      <c r="CN1326" s="41" t="str">
        <f>IF(W1326&lt;&gt;"","''flower color'':"&amp;"''"&amp;W1326&amp;"'',","")</f>
        <v/>
      </c>
      <c r="CO1326" s="41" t="str">
        <f>IF(X1326&lt;&gt;"","''heightInCentimeters'':"&amp;X1326&amp;",","")</f>
        <v/>
      </c>
      <c r="CP1326" s="41" t="str">
        <f>IF(Y1326&lt;&gt;"",Y1326,"")</f>
        <v/>
      </c>
      <c r="CQ1326" s="41" t="str">
        <f t="shared" si="228"/>
        <v/>
      </c>
      <c r="CR1326" s="42" t="str">
        <f t="shared" si="229"/>
        <v/>
      </c>
      <c r="CS1326" t="str">
        <f t="shared" si="230"/>
        <v/>
      </c>
      <c r="CT1326" t="str">
        <f>IF(L1326="Y","tissue","")</f>
        <v/>
      </c>
      <c r="CU1326" t="str">
        <f>IF(L1326="Y","in collection","")</f>
        <v/>
      </c>
      <c r="CV1326" t="str">
        <f>IF(L1326="Y","dessicated","")</f>
        <v/>
      </c>
    </row>
    <row r="1327" spans="1:100" ht="16.5" x14ac:dyDescent="0.3">
      <c r="A1327" s="7"/>
      <c r="B1327" s="19"/>
      <c r="C1327" s="19"/>
      <c r="D1327" s="19"/>
      <c r="E1327" s="19"/>
      <c r="F1327" s="19"/>
      <c r="G1327" s="10"/>
      <c r="H1327" s="14"/>
      <c r="I1327" s="19"/>
      <c r="J1327" s="19"/>
      <c r="K1327" s="10"/>
      <c r="L1327" s="19"/>
      <c r="M1327" s="19"/>
      <c r="N1327" s="19"/>
      <c r="O1327" s="19"/>
      <c r="P1327" s="19"/>
      <c r="Q1327" s="24"/>
      <c r="R1327" s="14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  <c r="AK1327" s="29"/>
      <c r="AL1327" s="29"/>
      <c r="AM1327" s="7"/>
      <c r="AN1327" s="7"/>
      <c r="AO1327" s="7"/>
      <c r="AP1327" s="19"/>
      <c r="AQ1327" s="19"/>
      <c r="AR1327" s="19"/>
      <c r="AS1327" s="14"/>
      <c r="AT1327" s="19"/>
      <c r="AU1327" s="19"/>
      <c r="AV1327" s="19"/>
      <c r="AW1327" s="14"/>
      <c r="AX1327" s="19"/>
      <c r="AY1327" s="19"/>
      <c r="AZ1327" s="19"/>
      <c r="BA1327" s="19"/>
      <c r="BB1327" s="19"/>
      <c r="BC1327" s="19"/>
      <c r="BD1327" s="19"/>
      <c r="BE1327" s="19"/>
      <c r="BF1327" s="14"/>
      <c r="BG1327" s="35" t="str">
        <f>IF(BB1327&lt;&gt;"","&lt;a href='https://www.inaturalist.org/observations/"&amp;BB1327&amp;" 'target='_blank' style='color: blue'&gt;iNaturalist Record: "&amp;BB1327&amp;"&lt;/a&gt; ","")</f>
        <v/>
      </c>
      <c r="BH1327" s="36" t="str">
        <f>IF(AT1327&lt;&gt;"",AT1327&amp;". ","")</f>
        <v/>
      </c>
      <c r="BI1327" s="36" t="str">
        <f>IF(AV1327&lt;&gt;"","Land use/disturbance history: "&amp;AV1327&amp;". ","")</f>
        <v/>
      </c>
      <c r="BJ1327" s="36" t="str">
        <f>IF(AW1327&lt;&gt;"","Slope in degrees: "&amp;AW1327&amp;". ","")</f>
        <v/>
      </c>
      <c r="BK1327" s="36" t="str">
        <f>IF(AX1327&lt;&gt;"","Slope aspect: "&amp;AX1327&amp;". ","")</f>
        <v/>
      </c>
      <c r="BL1327" s="36" t="str">
        <f>IF(AY1327&lt;&gt;"","Soil description: "&amp;AY1327&amp;". ","")</f>
        <v/>
      </c>
      <c r="BM1327" s="36" t="str">
        <f>IF(BA1327&lt;&gt;"","Terrain: "&amp;BA1327&amp;". ","")</f>
        <v/>
      </c>
      <c r="BN1327" s="36" t="str">
        <f t="shared" si="220"/>
        <v/>
      </c>
      <c r="BO1327" t="str">
        <f t="shared" si="221"/>
        <v/>
      </c>
      <c r="BP1327" t="str">
        <f>IF(BD1327&lt;&gt;"","Permit: "&amp;BD1327,"")</f>
        <v/>
      </c>
      <c r="BQ1327" s="41" t="str">
        <f>IF(AA1327="Abundant","Estimated frequency within viewshed: Abundant (&gt;500).",IF(AA1327="Common","Estimated frequency within viewshed: Common (101-500).",IF(AA1327="Frequent","Estimated frequency within viewshed: Frequent (11-100).",IF(AA1327="Occasional","Estimated frequency within viewshed: Occasional (6-10).",IF(AA1327="Rare","Estimated frequency within viewshed: Rare (1-5).","")))))</f>
        <v/>
      </c>
      <c r="BR1327" s="41" t="str">
        <f>IF(B1327&lt;&gt;"",B1327&amp;". ","")</f>
        <v/>
      </c>
      <c r="BS1327" s="41" t="str">
        <f>IF(M1327="Same individual","Tissue sample collected.",IF(M1327="Same population","Tissue sample collected from another individual in the same population.",""))</f>
        <v/>
      </c>
      <c r="BT1327" s="41" t="str">
        <f>IF(R1327&lt;&gt;"","Seed sample collected from "&amp;R1327&amp;" plants within the same population.","")</f>
        <v/>
      </c>
      <c r="BU1327" s="41" t="str">
        <f>IF(AB1327&lt;&gt;"",AB1327&amp;". ","")</f>
        <v/>
      </c>
      <c r="BV1327" s="41" t="str">
        <f>IF(AE1327&lt;&gt;"","Landowner: "&amp;AE1327&amp;".","")</f>
        <v/>
      </c>
      <c r="BW1327" s="41" t="str">
        <f>IF(AF1327&lt;&gt;"","Element Occurrence ID: "&amp;AF1327&amp;".","")</f>
        <v/>
      </c>
      <c r="BX1327" s="41" t="str">
        <f t="shared" si="222"/>
        <v/>
      </c>
      <c r="BY1327" t="str">
        <f t="shared" si="223"/>
        <v/>
      </c>
      <c r="BZ1327" s="41" t="str">
        <f t="shared" si="224"/>
        <v/>
      </c>
      <c r="CA1327" t="str">
        <f t="shared" si="225"/>
        <v/>
      </c>
      <c r="CB1327" s="41" t="str">
        <f>IF(AU1327&lt;&gt;"","Area immediately surrounding specimen: "&amp;AU1327&amp;".","")</f>
        <v/>
      </c>
      <c r="CC1327" s="41" t="str">
        <f>IF(T1327&lt;&gt;"","Habit: "&amp;T1327&amp;".","")</f>
        <v/>
      </c>
      <c r="CD1327" s="41" t="str">
        <f>IF(U1327&lt;&gt;"","Life history habit: "&amp;U1327&amp;".","")</f>
        <v/>
      </c>
      <c r="CE1327" s="41" t="str">
        <f>IF(V1327&lt;&gt;"","Graminoid habit: "&amp;V1327&amp;".","")</f>
        <v/>
      </c>
      <c r="CF1327" s="41" t="str">
        <f>IF(W1327&lt;&gt;"","Flower color: "&amp;W1327&amp;".","")</f>
        <v/>
      </c>
      <c r="CG1327" s="41" t="str">
        <f>IF(X1327&lt;&gt;"","Height in centimeters: "&amp;X1327&amp;".","")</f>
        <v/>
      </c>
      <c r="CH1327" s="41" t="str">
        <f>IF(Y1327&lt;&gt;"",Y1327&amp;".","")</f>
        <v/>
      </c>
      <c r="CI1327" s="41" t="str">
        <f t="shared" si="226"/>
        <v/>
      </c>
      <c r="CJ1327" t="str">
        <f t="shared" si="227"/>
        <v/>
      </c>
      <c r="CK1327" s="41" t="str">
        <f>IF(T1327&lt;&gt;"","''habit'':"&amp;"''"&amp;T1327&amp;"'',","")</f>
        <v/>
      </c>
      <c r="CL1327" s="41" t="str">
        <f>IF(U1327&lt;&gt;"","''life cycle habit'':"&amp;"''"&amp;U1327&amp;"'',","")</f>
        <v/>
      </c>
      <c r="CM1327" s="41" t="str">
        <f>IF(V1327&lt;&gt;"","''graminoidHabit'':"&amp;"''"&amp;V1327&amp;"'',","")</f>
        <v/>
      </c>
      <c r="CN1327" s="41" t="str">
        <f>IF(W1327&lt;&gt;"","''flower color'':"&amp;"''"&amp;W1327&amp;"'',","")</f>
        <v/>
      </c>
      <c r="CO1327" s="41" t="str">
        <f>IF(X1327&lt;&gt;"","''heightInCentimeters'':"&amp;X1327&amp;",","")</f>
        <v/>
      </c>
      <c r="CP1327" s="41" t="str">
        <f>IF(Y1327&lt;&gt;"",Y1327,"")</f>
        <v/>
      </c>
      <c r="CQ1327" s="41" t="str">
        <f t="shared" si="228"/>
        <v/>
      </c>
      <c r="CR1327" s="42" t="str">
        <f t="shared" si="229"/>
        <v/>
      </c>
      <c r="CS1327" t="str">
        <f t="shared" si="230"/>
        <v/>
      </c>
      <c r="CT1327" t="str">
        <f>IF(L1327="Y","tissue","")</f>
        <v/>
      </c>
      <c r="CU1327" t="str">
        <f>IF(L1327="Y","in collection","")</f>
        <v/>
      </c>
      <c r="CV1327" t="str">
        <f>IF(L1327="Y","dessicated","")</f>
        <v/>
      </c>
    </row>
    <row r="1328" spans="1:100" ht="16.5" x14ac:dyDescent="0.3">
      <c r="A1328" s="7"/>
      <c r="B1328" s="19"/>
      <c r="C1328" s="19"/>
      <c r="D1328" s="19"/>
      <c r="E1328" s="19"/>
      <c r="F1328" s="19"/>
      <c r="G1328" s="10"/>
      <c r="H1328" s="14"/>
      <c r="I1328" s="19"/>
      <c r="J1328" s="19"/>
      <c r="K1328" s="10"/>
      <c r="L1328" s="19"/>
      <c r="M1328" s="19"/>
      <c r="N1328" s="19"/>
      <c r="O1328" s="19"/>
      <c r="P1328" s="19"/>
      <c r="Q1328" s="24"/>
      <c r="R1328" s="14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  <c r="AK1328" s="29"/>
      <c r="AL1328" s="29"/>
      <c r="AM1328" s="7"/>
      <c r="AN1328" s="7"/>
      <c r="AO1328" s="7"/>
      <c r="AP1328" s="19"/>
      <c r="AQ1328" s="19"/>
      <c r="AR1328" s="19"/>
      <c r="AS1328" s="14"/>
      <c r="AT1328" s="19"/>
      <c r="AU1328" s="19"/>
      <c r="AV1328" s="19"/>
      <c r="AW1328" s="14"/>
      <c r="AX1328" s="19"/>
      <c r="AY1328" s="19"/>
      <c r="AZ1328" s="19"/>
      <c r="BA1328" s="19"/>
      <c r="BB1328" s="19"/>
      <c r="BC1328" s="19"/>
      <c r="BD1328" s="19"/>
      <c r="BE1328" s="19"/>
      <c r="BF1328" s="14"/>
      <c r="BG1328" s="35" t="str">
        <f>IF(BB1328&lt;&gt;"","&lt;a href='https://www.inaturalist.org/observations/"&amp;BB1328&amp;" 'target='_blank' style='color: blue'&gt;iNaturalist Record: "&amp;BB1328&amp;"&lt;/a&gt; ","")</f>
        <v/>
      </c>
      <c r="BH1328" s="36" t="str">
        <f>IF(AT1328&lt;&gt;"",AT1328&amp;". ","")</f>
        <v/>
      </c>
      <c r="BI1328" s="36" t="str">
        <f>IF(AV1328&lt;&gt;"","Land use/disturbance history: "&amp;AV1328&amp;". ","")</f>
        <v/>
      </c>
      <c r="BJ1328" s="36" t="str">
        <f>IF(AW1328&lt;&gt;"","Slope in degrees: "&amp;AW1328&amp;". ","")</f>
        <v/>
      </c>
      <c r="BK1328" s="36" t="str">
        <f>IF(AX1328&lt;&gt;"","Slope aspect: "&amp;AX1328&amp;". ","")</f>
        <v/>
      </c>
      <c r="BL1328" s="36" t="str">
        <f>IF(AY1328&lt;&gt;"","Soil description: "&amp;AY1328&amp;". ","")</f>
        <v/>
      </c>
      <c r="BM1328" s="36" t="str">
        <f>IF(BA1328&lt;&gt;"","Terrain: "&amp;BA1328&amp;". ","")</f>
        <v/>
      </c>
      <c r="BN1328" s="36" t="str">
        <f t="shared" si="220"/>
        <v/>
      </c>
      <c r="BO1328" t="str">
        <f t="shared" si="221"/>
        <v/>
      </c>
      <c r="BP1328" t="str">
        <f>IF(BD1328&lt;&gt;"","Permit: "&amp;BD1328,"")</f>
        <v/>
      </c>
      <c r="BQ1328" s="41" t="str">
        <f>IF(AA1328="Abundant","Estimated frequency within viewshed: Abundant (&gt;500).",IF(AA1328="Common","Estimated frequency within viewshed: Common (101-500).",IF(AA1328="Frequent","Estimated frequency within viewshed: Frequent (11-100).",IF(AA1328="Occasional","Estimated frequency within viewshed: Occasional (6-10).",IF(AA1328="Rare","Estimated frequency within viewshed: Rare (1-5).","")))))</f>
        <v/>
      </c>
      <c r="BR1328" s="41" t="str">
        <f>IF(B1328&lt;&gt;"",B1328&amp;". ","")</f>
        <v/>
      </c>
      <c r="BS1328" s="41" t="str">
        <f>IF(M1328="Same individual","Tissue sample collected.",IF(M1328="Same population","Tissue sample collected from another individual in the same population.",""))</f>
        <v/>
      </c>
      <c r="BT1328" s="41" t="str">
        <f>IF(R1328&lt;&gt;"","Seed sample collected from "&amp;R1328&amp;" plants within the same population.","")</f>
        <v/>
      </c>
      <c r="BU1328" s="41" t="str">
        <f>IF(AB1328&lt;&gt;"",AB1328&amp;". ","")</f>
        <v/>
      </c>
      <c r="BV1328" s="41" t="str">
        <f>IF(AE1328&lt;&gt;"","Landowner: "&amp;AE1328&amp;".","")</f>
        <v/>
      </c>
      <c r="BW1328" s="41" t="str">
        <f>IF(AF1328&lt;&gt;"","Element Occurrence ID: "&amp;AF1328&amp;".","")</f>
        <v/>
      </c>
      <c r="BX1328" s="41" t="str">
        <f t="shared" si="222"/>
        <v/>
      </c>
      <c r="BY1328" t="str">
        <f t="shared" si="223"/>
        <v/>
      </c>
      <c r="BZ1328" s="41" t="str">
        <f t="shared" si="224"/>
        <v/>
      </c>
      <c r="CA1328" t="str">
        <f t="shared" si="225"/>
        <v/>
      </c>
      <c r="CB1328" s="41" t="str">
        <f>IF(AU1328&lt;&gt;"","Area immediately surrounding specimen: "&amp;AU1328&amp;".","")</f>
        <v/>
      </c>
      <c r="CC1328" s="41" t="str">
        <f>IF(T1328&lt;&gt;"","Habit: "&amp;T1328&amp;".","")</f>
        <v/>
      </c>
      <c r="CD1328" s="41" t="str">
        <f>IF(U1328&lt;&gt;"","Life history habit: "&amp;U1328&amp;".","")</f>
        <v/>
      </c>
      <c r="CE1328" s="41" t="str">
        <f>IF(V1328&lt;&gt;"","Graminoid habit: "&amp;V1328&amp;".","")</f>
        <v/>
      </c>
      <c r="CF1328" s="41" t="str">
        <f>IF(W1328&lt;&gt;"","Flower color: "&amp;W1328&amp;".","")</f>
        <v/>
      </c>
      <c r="CG1328" s="41" t="str">
        <f>IF(X1328&lt;&gt;"","Height in centimeters: "&amp;X1328&amp;".","")</f>
        <v/>
      </c>
      <c r="CH1328" s="41" t="str">
        <f>IF(Y1328&lt;&gt;"",Y1328&amp;".","")</f>
        <v/>
      </c>
      <c r="CI1328" s="41" t="str">
        <f t="shared" si="226"/>
        <v/>
      </c>
      <c r="CJ1328" t="str">
        <f t="shared" si="227"/>
        <v/>
      </c>
      <c r="CK1328" s="41" t="str">
        <f>IF(T1328&lt;&gt;"","''habit'':"&amp;"''"&amp;T1328&amp;"'',","")</f>
        <v/>
      </c>
      <c r="CL1328" s="41" t="str">
        <f>IF(U1328&lt;&gt;"","''life cycle habit'':"&amp;"''"&amp;U1328&amp;"'',","")</f>
        <v/>
      </c>
      <c r="CM1328" s="41" t="str">
        <f>IF(V1328&lt;&gt;"","''graminoidHabit'':"&amp;"''"&amp;V1328&amp;"'',","")</f>
        <v/>
      </c>
      <c r="CN1328" s="41" t="str">
        <f>IF(W1328&lt;&gt;"","''flower color'':"&amp;"''"&amp;W1328&amp;"'',","")</f>
        <v/>
      </c>
      <c r="CO1328" s="41" t="str">
        <f>IF(X1328&lt;&gt;"","''heightInCentimeters'':"&amp;X1328&amp;",","")</f>
        <v/>
      </c>
      <c r="CP1328" s="41" t="str">
        <f>IF(Y1328&lt;&gt;"",Y1328,"")</f>
        <v/>
      </c>
      <c r="CQ1328" s="41" t="str">
        <f t="shared" si="228"/>
        <v/>
      </c>
      <c r="CR1328" s="42" t="str">
        <f t="shared" si="229"/>
        <v/>
      </c>
      <c r="CS1328" t="str">
        <f t="shared" si="230"/>
        <v/>
      </c>
      <c r="CT1328" t="str">
        <f>IF(L1328="Y","tissue","")</f>
        <v/>
      </c>
      <c r="CU1328" t="str">
        <f>IF(L1328="Y","in collection","")</f>
        <v/>
      </c>
      <c r="CV1328" t="str">
        <f>IF(L1328="Y","dessicated","")</f>
        <v/>
      </c>
    </row>
    <row r="1329" spans="1:100" ht="16.5" x14ac:dyDescent="0.3">
      <c r="A1329" s="7"/>
      <c r="B1329" s="19"/>
      <c r="C1329" s="19"/>
      <c r="D1329" s="19"/>
      <c r="E1329" s="19"/>
      <c r="F1329" s="19"/>
      <c r="G1329" s="10"/>
      <c r="H1329" s="14"/>
      <c r="I1329" s="19"/>
      <c r="J1329" s="19"/>
      <c r="K1329" s="10"/>
      <c r="L1329" s="19"/>
      <c r="M1329" s="19"/>
      <c r="N1329" s="19"/>
      <c r="O1329" s="19"/>
      <c r="P1329" s="19"/>
      <c r="Q1329" s="24"/>
      <c r="R1329" s="14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29"/>
      <c r="AL1329" s="29"/>
      <c r="AM1329" s="7"/>
      <c r="AN1329" s="7"/>
      <c r="AO1329" s="7"/>
      <c r="AP1329" s="19"/>
      <c r="AQ1329" s="19"/>
      <c r="AR1329" s="19"/>
      <c r="AS1329" s="14"/>
      <c r="AT1329" s="19"/>
      <c r="AU1329" s="19"/>
      <c r="AV1329" s="19"/>
      <c r="AW1329" s="14"/>
      <c r="AX1329" s="19"/>
      <c r="AY1329" s="19"/>
      <c r="AZ1329" s="19"/>
      <c r="BA1329" s="19"/>
      <c r="BB1329" s="19"/>
      <c r="BC1329" s="19"/>
      <c r="BD1329" s="19"/>
      <c r="BE1329" s="19"/>
      <c r="BF1329" s="14"/>
      <c r="BG1329" s="35" t="str">
        <f>IF(BB1329&lt;&gt;"","&lt;a href='https://www.inaturalist.org/observations/"&amp;BB1329&amp;" 'target='_blank' style='color: blue'&gt;iNaturalist Record: "&amp;BB1329&amp;"&lt;/a&gt; ","")</f>
        <v/>
      </c>
      <c r="BH1329" s="36" t="str">
        <f>IF(AT1329&lt;&gt;"",AT1329&amp;". ","")</f>
        <v/>
      </c>
      <c r="BI1329" s="36" t="str">
        <f>IF(AV1329&lt;&gt;"","Land use/disturbance history: "&amp;AV1329&amp;". ","")</f>
        <v/>
      </c>
      <c r="BJ1329" s="36" t="str">
        <f>IF(AW1329&lt;&gt;"","Slope in degrees: "&amp;AW1329&amp;". ","")</f>
        <v/>
      </c>
      <c r="BK1329" s="36" t="str">
        <f>IF(AX1329&lt;&gt;"","Slope aspect: "&amp;AX1329&amp;". ","")</f>
        <v/>
      </c>
      <c r="BL1329" s="36" t="str">
        <f>IF(AY1329&lt;&gt;"","Soil description: "&amp;AY1329&amp;". ","")</f>
        <v/>
      </c>
      <c r="BM1329" s="36" t="str">
        <f>IF(BA1329&lt;&gt;"","Terrain: "&amp;BA1329&amp;". ","")</f>
        <v/>
      </c>
      <c r="BN1329" s="36" t="str">
        <f t="shared" si="220"/>
        <v/>
      </c>
      <c r="BO1329" t="str">
        <f t="shared" si="221"/>
        <v/>
      </c>
      <c r="BP1329" t="str">
        <f>IF(BD1329&lt;&gt;"","Permit: "&amp;BD1329,"")</f>
        <v/>
      </c>
      <c r="BQ1329" s="41" t="str">
        <f>IF(AA1329="Abundant","Estimated frequency within viewshed: Abundant (&gt;500).",IF(AA1329="Common","Estimated frequency within viewshed: Common (101-500).",IF(AA1329="Frequent","Estimated frequency within viewshed: Frequent (11-100).",IF(AA1329="Occasional","Estimated frequency within viewshed: Occasional (6-10).",IF(AA1329="Rare","Estimated frequency within viewshed: Rare (1-5).","")))))</f>
        <v/>
      </c>
      <c r="BR1329" s="41" t="str">
        <f>IF(B1329&lt;&gt;"",B1329&amp;". ","")</f>
        <v/>
      </c>
      <c r="BS1329" s="41" t="str">
        <f>IF(M1329="Same individual","Tissue sample collected.",IF(M1329="Same population","Tissue sample collected from another individual in the same population.",""))</f>
        <v/>
      </c>
      <c r="BT1329" s="41" t="str">
        <f>IF(R1329&lt;&gt;"","Seed sample collected from "&amp;R1329&amp;" plants within the same population.","")</f>
        <v/>
      </c>
      <c r="BU1329" s="41" t="str">
        <f>IF(AB1329&lt;&gt;"",AB1329&amp;". ","")</f>
        <v/>
      </c>
      <c r="BV1329" s="41" t="str">
        <f>IF(AE1329&lt;&gt;"","Landowner: "&amp;AE1329&amp;".","")</f>
        <v/>
      </c>
      <c r="BW1329" s="41" t="str">
        <f>IF(AF1329&lt;&gt;"","Element Occurrence ID: "&amp;AF1329&amp;".","")</f>
        <v/>
      </c>
      <c r="BX1329" s="41" t="str">
        <f t="shared" si="222"/>
        <v/>
      </c>
      <c r="BY1329" t="str">
        <f t="shared" si="223"/>
        <v/>
      </c>
      <c r="BZ1329" s="41" t="str">
        <f t="shared" si="224"/>
        <v/>
      </c>
      <c r="CA1329" t="str">
        <f t="shared" si="225"/>
        <v/>
      </c>
      <c r="CB1329" s="41" t="str">
        <f>IF(AU1329&lt;&gt;"","Area immediately surrounding specimen: "&amp;AU1329&amp;".","")</f>
        <v/>
      </c>
      <c r="CC1329" s="41" t="str">
        <f>IF(T1329&lt;&gt;"","Habit: "&amp;T1329&amp;".","")</f>
        <v/>
      </c>
      <c r="CD1329" s="41" t="str">
        <f>IF(U1329&lt;&gt;"","Life history habit: "&amp;U1329&amp;".","")</f>
        <v/>
      </c>
      <c r="CE1329" s="41" t="str">
        <f>IF(V1329&lt;&gt;"","Graminoid habit: "&amp;V1329&amp;".","")</f>
        <v/>
      </c>
      <c r="CF1329" s="41" t="str">
        <f>IF(W1329&lt;&gt;"","Flower color: "&amp;W1329&amp;".","")</f>
        <v/>
      </c>
      <c r="CG1329" s="41" t="str">
        <f>IF(X1329&lt;&gt;"","Height in centimeters: "&amp;X1329&amp;".","")</f>
        <v/>
      </c>
      <c r="CH1329" s="41" t="str">
        <f>IF(Y1329&lt;&gt;"",Y1329&amp;".","")</f>
        <v/>
      </c>
      <c r="CI1329" s="41" t="str">
        <f t="shared" si="226"/>
        <v/>
      </c>
      <c r="CJ1329" t="str">
        <f t="shared" si="227"/>
        <v/>
      </c>
      <c r="CK1329" s="41" t="str">
        <f>IF(T1329&lt;&gt;"","''habit'':"&amp;"''"&amp;T1329&amp;"'',","")</f>
        <v/>
      </c>
      <c r="CL1329" s="41" t="str">
        <f>IF(U1329&lt;&gt;"","''life cycle habit'':"&amp;"''"&amp;U1329&amp;"'',","")</f>
        <v/>
      </c>
      <c r="CM1329" s="41" t="str">
        <f>IF(V1329&lt;&gt;"","''graminoidHabit'':"&amp;"''"&amp;V1329&amp;"'',","")</f>
        <v/>
      </c>
      <c r="CN1329" s="41" t="str">
        <f>IF(W1329&lt;&gt;"","''flower color'':"&amp;"''"&amp;W1329&amp;"'',","")</f>
        <v/>
      </c>
      <c r="CO1329" s="41" t="str">
        <f>IF(X1329&lt;&gt;"","''heightInCentimeters'':"&amp;X1329&amp;",","")</f>
        <v/>
      </c>
      <c r="CP1329" s="41" t="str">
        <f>IF(Y1329&lt;&gt;"",Y1329,"")</f>
        <v/>
      </c>
      <c r="CQ1329" s="41" t="str">
        <f t="shared" si="228"/>
        <v/>
      </c>
      <c r="CR1329" s="42" t="str">
        <f t="shared" si="229"/>
        <v/>
      </c>
      <c r="CS1329" t="str">
        <f t="shared" si="230"/>
        <v/>
      </c>
      <c r="CT1329" t="str">
        <f>IF(L1329="Y","tissue","")</f>
        <v/>
      </c>
      <c r="CU1329" t="str">
        <f>IF(L1329="Y","in collection","")</f>
        <v/>
      </c>
      <c r="CV1329" t="str">
        <f>IF(L1329="Y","dessicated","")</f>
        <v/>
      </c>
    </row>
    <row r="1330" spans="1:100" ht="16.5" x14ac:dyDescent="0.3">
      <c r="A1330" s="7"/>
      <c r="B1330" s="19"/>
      <c r="C1330" s="19"/>
      <c r="D1330" s="19"/>
      <c r="E1330" s="19"/>
      <c r="F1330" s="19"/>
      <c r="G1330" s="10"/>
      <c r="H1330" s="14"/>
      <c r="I1330" s="19"/>
      <c r="J1330" s="19"/>
      <c r="K1330" s="10"/>
      <c r="L1330" s="19"/>
      <c r="M1330" s="19"/>
      <c r="N1330" s="19"/>
      <c r="O1330" s="19"/>
      <c r="P1330" s="19"/>
      <c r="Q1330" s="24"/>
      <c r="R1330" s="14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  <c r="AK1330" s="29"/>
      <c r="AL1330" s="29"/>
      <c r="AM1330" s="7"/>
      <c r="AN1330" s="7"/>
      <c r="AO1330" s="7"/>
      <c r="AP1330" s="19"/>
      <c r="AQ1330" s="19"/>
      <c r="AR1330" s="19"/>
      <c r="AS1330" s="14"/>
      <c r="AT1330" s="19"/>
      <c r="AU1330" s="19"/>
      <c r="AV1330" s="19"/>
      <c r="AW1330" s="14"/>
      <c r="AX1330" s="19"/>
      <c r="AY1330" s="19"/>
      <c r="AZ1330" s="19"/>
      <c r="BA1330" s="19"/>
      <c r="BB1330" s="19"/>
      <c r="BC1330" s="19"/>
      <c r="BD1330" s="19"/>
      <c r="BE1330" s="19"/>
      <c r="BF1330" s="14"/>
      <c r="BG1330" s="35" t="str">
        <f>IF(BB1330&lt;&gt;"","&lt;a href='https://www.inaturalist.org/observations/"&amp;BB1330&amp;" 'target='_blank' style='color: blue'&gt;iNaturalist Record: "&amp;BB1330&amp;"&lt;/a&gt; ","")</f>
        <v/>
      </c>
      <c r="BH1330" s="36" t="str">
        <f>IF(AT1330&lt;&gt;"",AT1330&amp;". ","")</f>
        <v/>
      </c>
      <c r="BI1330" s="36" t="str">
        <f>IF(AV1330&lt;&gt;"","Land use/disturbance history: "&amp;AV1330&amp;". ","")</f>
        <v/>
      </c>
      <c r="BJ1330" s="36" t="str">
        <f>IF(AW1330&lt;&gt;"","Slope in degrees: "&amp;AW1330&amp;". ","")</f>
        <v/>
      </c>
      <c r="BK1330" s="36" t="str">
        <f>IF(AX1330&lt;&gt;"","Slope aspect: "&amp;AX1330&amp;". ","")</f>
        <v/>
      </c>
      <c r="BL1330" s="36" t="str">
        <f>IF(AY1330&lt;&gt;"","Soil description: "&amp;AY1330&amp;". ","")</f>
        <v/>
      </c>
      <c r="BM1330" s="36" t="str">
        <f>IF(BA1330&lt;&gt;"","Terrain: "&amp;BA1330&amp;". ","")</f>
        <v/>
      </c>
      <c r="BN1330" s="36" t="str">
        <f t="shared" si="220"/>
        <v/>
      </c>
      <c r="BO1330" t="str">
        <f t="shared" si="221"/>
        <v/>
      </c>
      <c r="BP1330" t="str">
        <f>IF(BD1330&lt;&gt;"","Permit: "&amp;BD1330,"")</f>
        <v/>
      </c>
      <c r="BQ1330" s="41" t="str">
        <f>IF(AA1330="Abundant","Estimated frequency within viewshed: Abundant (&gt;500).",IF(AA1330="Common","Estimated frequency within viewshed: Common (101-500).",IF(AA1330="Frequent","Estimated frequency within viewshed: Frequent (11-100).",IF(AA1330="Occasional","Estimated frequency within viewshed: Occasional (6-10).",IF(AA1330="Rare","Estimated frequency within viewshed: Rare (1-5).","")))))</f>
        <v/>
      </c>
      <c r="BR1330" s="41" t="str">
        <f>IF(B1330&lt;&gt;"",B1330&amp;". ","")</f>
        <v/>
      </c>
      <c r="BS1330" s="41" t="str">
        <f>IF(M1330="Same individual","Tissue sample collected.",IF(M1330="Same population","Tissue sample collected from another individual in the same population.",""))</f>
        <v/>
      </c>
      <c r="BT1330" s="41" t="str">
        <f>IF(R1330&lt;&gt;"","Seed sample collected from "&amp;R1330&amp;" plants within the same population.","")</f>
        <v/>
      </c>
      <c r="BU1330" s="41" t="str">
        <f>IF(AB1330&lt;&gt;"",AB1330&amp;". ","")</f>
        <v/>
      </c>
      <c r="BV1330" s="41" t="str">
        <f>IF(AE1330&lt;&gt;"","Landowner: "&amp;AE1330&amp;".","")</f>
        <v/>
      </c>
      <c r="BW1330" s="41" t="str">
        <f>IF(AF1330&lt;&gt;"","Element Occurrence ID: "&amp;AF1330&amp;".","")</f>
        <v/>
      </c>
      <c r="BX1330" s="41" t="str">
        <f t="shared" si="222"/>
        <v/>
      </c>
      <c r="BY1330" t="str">
        <f t="shared" si="223"/>
        <v/>
      </c>
      <c r="BZ1330" s="41" t="str">
        <f t="shared" si="224"/>
        <v/>
      </c>
      <c r="CA1330" t="str">
        <f t="shared" si="225"/>
        <v/>
      </c>
      <c r="CB1330" s="41" t="str">
        <f>IF(AU1330&lt;&gt;"","Area immediately surrounding specimen: "&amp;AU1330&amp;".","")</f>
        <v/>
      </c>
      <c r="CC1330" s="41" t="str">
        <f>IF(T1330&lt;&gt;"","Habit: "&amp;T1330&amp;".","")</f>
        <v/>
      </c>
      <c r="CD1330" s="41" t="str">
        <f>IF(U1330&lt;&gt;"","Life history habit: "&amp;U1330&amp;".","")</f>
        <v/>
      </c>
      <c r="CE1330" s="41" t="str">
        <f>IF(V1330&lt;&gt;"","Graminoid habit: "&amp;V1330&amp;".","")</f>
        <v/>
      </c>
      <c r="CF1330" s="41" t="str">
        <f>IF(W1330&lt;&gt;"","Flower color: "&amp;W1330&amp;".","")</f>
        <v/>
      </c>
      <c r="CG1330" s="41" t="str">
        <f>IF(X1330&lt;&gt;"","Height in centimeters: "&amp;X1330&amp;".","")</f>
        <v/>
      </c>
      <c r="CH1330" s="41" t="str">
        <f>IF(Y1330&lt;&gt;"",Y1330&amp;".","")</f>
        <v/>
      </c>
      <c r="CI1330" s="41" t="str">
        <f t="shared" si="226"/>
        <v/>
      </c>
      <c r="CJ1330" t="str">
        <f t="shared" si="227"/>
        <v/>
      </c>
      <c r="CK1330" s="41" t="str">
        <f>IF(T1330&lt;&gt;"","''habit'':"&amp;"''"&amp;T1330&amp;"'',","")</f>
        <v/>
      </c>
      <c r="CL1330" s="41" t="str">
        <f>IF(U1330&lt;&gt;"","''life cycle habit'':"&amp;"''"&amp;U1330&amp;"'',","")</f>
        <v/>
      </c>
      <c r="CM1330" s="41" t="str">
        <f>IF(V1330&lt;&gt;"","''graminoidHabit'':"&amp;"''"&amp;V1330&amp;"'',","")</f>
        <v/>
      </c>
      <c r="CN1330" s="41" t="str">
        <f>IF(W1330&lt;&gt;"","''flower color'':"&amp;"''"&amp;W1330&amp;"'',","")</f>
        <v/>
      </c>
      <c r="CO1330" s="41" t="str">
        <f>IF(X1330&lt;&gt;"","''heightInCentimeters'':"&amp;X1330&amp;",","")</f>
        <v/>
      </c>
      <c r="CP1330" s="41" t="str">
        <f>IF(Y1330&lt;&gt;"",Y1330,"")</f>
        <v/>
      </c>
      <c r="CQ1330" s="41" t="str">
        <f t="shared" si="228"/>
        <v/>
      </c>
      <c r="CR1330" s="42" t="str">
        <f t="shared" si="229"/>
        <v/>
      </c>
      <c r="CS1330" t="str">
        <f t="shared" si="230"/>
        <v/>
      </c>
      <c r="CT1330" t="str">
        <f>IF(L1330="Y","tissue","")</f>
        <v/>
      </c>
      <c r="CU1330" t="str">
        <f>IF(L1330="Y","in collection","")</f>
        <v/>
      </c>
      <c r="CV1330" t="str">
        <f>IF(L1330="Y","dessicated","")</f>
        <v/>
      </c>
    </row>
    <row r="1331" spans="1:100" ht="16.5" x14ac:dyDescent="0.3">
      <c r="A1331" s="7"/>
      <c r="B1331" s="19"/>
      <c r="C1331" s="19"/>
      <c r="D1331" s="19"/>
      <c r="E1331" s="19"/>
      <c r="F1331" s="19"/>
      <c r="G1331" s="10"/>
      <c r="H1331" s="14"/>
      <c r="I1331" s="19"/>
      <c r="J1331" s="19"/>
      <c r="K1331" s="10"/>
      <c r="L1331" s="19"/>
      <c r="M1331" s="19"/>
      <c r="N1331" s="19"/>
      <c r="O1331" s="19"/>
      <c r="P1331" s="19"/>
      <c r="Q1331" s="24"/>
      <c r="R1331" s="14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29"/>
      <c r="AL1331" s="29"/>
      <c r="AM1331" s="7"/>
      <c r="AN1331" s="7"/>
      <c r="AO1331" s="7"/>
      <c r="AP1331" s="19"/>
      <c r="AQ1331" s="19"/>
      <c r="AR1331" s="19"/>
      <c r="AS1331" s="14"/>
      <c r="AT1331" s="19"/>
      <c r="AU1331" s="19"/>
      <c r="AV1331" s="19"/>
      <c r="AW1331" s="14"/>
      <c r="AX1331" s="19"/>
      <c r="AY1331" s="19"/>
      <c r="AZ1331" s="19"/>
      <c r="BA1331" s="19"/>
      <c r="BB1331" s="19"/>
      <c r="BC1331" s="19"/>
      <c r="BD1331" s="19"/>
      <c r="BE1331" s="19"/>
      <c r="BF1331" s="14"/>
      <c r="BG1331" s="35" t="str">
        <f>IF(BB1331&lt;&gt;"","&lt;a href='https://www.inaturalist.org/observations/"&amp;BB1331&amp;" 'target='_blank' style='color: blue'&gt;iNaturalist Record: "&amp;BB1331&amp;"&lt;/a&gt; ","")</f>
        <v/>
      </c>
      <c r="BH1331" s="36" t="str">
        <f>IF(AT1331&lt;&gt;"",AT1331&amp;". ","")</f>
        <v/>
      </c>
      <c r="BI1331" s="36" t="str">
        <f>IF(AV1331&lt;&gt;"","Land use/disturbance history: "&amp;AV1331&amp;". ","")</f>
        <v/>
      </c>
      <c r="BJ1331" s="36" t="str">
        <f>IF(AW1331&lt;&gt;"","Slope in degrees: "&amp;AW1331&amp;". ","")</f>
        <v/>
      </c>
      <c r="BK1331" s="36" t="str">
        <f>IF(AX1331&lt;&gt;"","Slope aspect: "&amp;AX1331&amp;". ","")</f>
        <v/>
      </c>
      <c r="BL1331" s="36" t="str">
        <f>IF(AY1331&lt;&gt;"","Soil description: "&amp;AY1331&amp;". ","")</f>
        <v/>
      </c>
      <c r="BM1331" s="36" t="str">
        <f>IF(BA1331&lt;&gt;"","Terrain: "&amp;BA1331&amp;". ","")</f>
        <v/>
      </c>
      <c r="BN1331" s="36" t="str">
        <f t="shared" si="220"/>
        <v/>
      </c>
      <c r="BO1331" t="str">
        <f t="shared" si="221"/>
        <v/>
      </c>
      <c r="BP1331" t="str">
        <f>IF(BD1331&lt;&gt;"","Permit: "&amp;BD1331,"")</f>
        <v/>
      </c>
      <c r="BQ1331" s="41" t="str">
        <f>IF(AA1331="Abundant","Estimated frequency within viewshed: Abundant (&gt;500).",IF(AA1331="Common","Estimated frequency within viewshed: Common (101-500).",IF(AA1331="Frequent","Estimated frequency within viewshed: Frequent (11-100).",IF(AA1331="Occasional","Estimated frequency within viewshed: Occasional (6-10).",IF(AA1331="Rare","Estimated frequency within viewshed: Rare (1-5).","")))))</f>
        <v/>
      </c>
      <c r="BR1331" s="41" t="str">
        <f>IF(B1331&lt;&gt;"",B1331&amp;". ","")</f>
        <v/>
      </c>
      <c r="BS1331" s="41" t="str">
        <f>IF(M1331="Same individual","Tissue sample collected.",IF(M1331="Same population","Tissue sample collected from another individual in the same population.",""))</f>
        <v/>
      </c>
      <c r="BT1331" s="41" t="str">
        <f>IF(R1331&lt;&gt;"","Seed sample collected from "&amp;R1331&amp;" plants within the same population.","")</f>
        <v/>
      </c>
      <c r="BU1331" s="41" t="str">
        <f>IF(AB1331&lt;&gt;"",AB1331&amp;". ","")</f>
        <v/>
      </c>
      <c r="BV1331" s="41" t="str">
        <f>IF(AE1331&lt;&gt;"","Landowner: "&amp;AE1331&amp;".","")</f>
        <v/>
      </c>
      <c r="BW1331" s="41" t="str">
        <f>IF(AF1331&lt;&gt;"","Element Occurrence ID: "&amp;AF1331&amp;".","")</f>
        <v/>
      </c>
      <c r="BX1331" s="41" t="str">
        <f t="shared" si="222"/>
        <v/>
      </c>
      <c r="BY1331" t="str">
        <f t="shared" si="223"/>
        <v/>
      </c>
      <c r="BZ1331" s="41" t="str">
        <f t="shared" si="224"/>
        <v/>
      </c>
      <c r="CA1331" t="str">
        <f t="shared" si="225"/>
        <v/>
      </c>
      <c r="CB1331" s="41" t="str">
        <f>IF(AU1331&lt;&gt;"","Area immediately surrounding specimen: "&amp;AU1331&amp;".","")</f>
        <v/>
      </c>
      <c r="CC1331" s="41" t="str">
        <f>IF(T1331&lt;&gt;"","Habit: "&amp;T1331&amp;".","")</f>
        <v/>
      </c>
      <c r="CD1331" s="41" t="str">
        <f>IF(U1331&lt;&gt;"","Life history habit: "&amp;U1331&amp;".","")</f>
        <v/>
      </c>
      <c r="CE1331" s="41" t="str">
        <f>IF(V1331&lt;&gt;"","Graminoid habit: "&amp;V1331&amp;".","")</f>
        <v/>
      </c>
      <c r="CF1331" s="41" t="str">
        <f>IF(W1331&lt;&gt;"","Flower color: "&amp;W1331&amp;".","")</f>
        <v/>
      </c>
      <c r="CG1331" s="41" t="str">
        <f>IF(X1331&lt;&gt;"","Height in centimeters: "&amp;X1331&amp;".","")</f>
        <v/>
      </c>
      <c r="CH1331" s="41" t="str">
        <f>IF(Y1331&lt;&gt;"",Y1331&amp;".","")</f>
        <v/>
      </c>
      <c r="CI1331" s="41" t="str">
        <f t="shared" si="226"/>
        <v/>
      </c>
      <c r="CJ1331" t="str">
        <f t="shared" si="227"/>
        <v/>
      </c>
      <c r="CK1331" s="41" t="str">
        <f>IF(T1331&lt;&gt;"","''habit'':"&amp;"''"&amp;T1331&amp;"'',","")</f>
        <v/>
      </c>
      <c r="CL1331" s="41" t="str">
        <f>IF(U1331&lt;&gt;"","''life cycle habit'':"&amp;"''"&amp;U1331&amp;"'',","")</f>
        <v/>
      </c>
      <c r="CM1331" s="41" t="str">
        <f>IF(V1331&lt;&gt;"","''graminoidHabit'':"&amp;"''"&amp;V1331&amp;"'',","")</f>
        <v/>
      </c>
      <c r="CN1331" s="41" t="str">
        <f>IF(W1331&lt;&gt;"","''flower color'':"&amp;"''"&amp;W1331&amp;"'',","")</f>
        <v/>
      </c>
      <c r="CO1331" s="41" t="str">
        <f>IF(X1331&lt;&gt;"","''heightInCentimeters'':"&amp;X1331&amp;",","")</f>
        <v/>
      </c>
      <c r="CP1331" s="41" t="str">
        <f>IF(Y1331&lt;&gt;"",Y1331,"")</f>
        <v/>
      </c>
      <c r="CQ1331" s="41" t="str">
        <f t="shared" si="228"/>
        <v/>
      </c>
      <c r="CR1331" s="42" t="str">
        <f t="shared" si="229"/>
        <v/>
      </c>
      <c r="CS1331" t="str">
        <f t="shared" si="230"/>
        <v/>
      </c>
      <c r="CT1331" t="str">
        <f>IF(L1331="Y","tissue","")</f>
        <v/>
      </c>
      <c r="CU1331" t="str">
        <f>IF(L1331="Y","in collection","")</f>
        <v/>
      </c>
      <c r="CV1331" t="str">
        <f>IF(L1331="Y","dessicated","")</f>
        <v/>
      </c>
    </row>
    <row r="1332" spans="1:100" ht="16.5" x14ac:dyDescent="0.3">
      <c r="A1332" s="7"/>
      <c r="B1332" s="19"/>
      <c r="C1332" s="19"/>
      <c r="D1332" s="19"/>
      <c r="E1332" s="19"/>
      <c r="F1332" s="19"/>
      <c r="G1332" s="10"/>
      <c r="H1332" s="14"/>
      <c r="I1332" s="19"/>
      <c r="J1332" s="19"/>
      <c r="K1332" s="10"/>
      <c r="L1332" s="19"/>
      <c r="M1332" s="19"/>
      <c r="N1332" s="19"/>
      <c r="O1332" s="19"/>
      <c r="P1332" s="19"/>
      <c r="Q1332" s="24"/>
      <c r="R1332" s="14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29"/>
      <c r="AL1332" s="29"/>
      <c r="AM1332" s="7"/>
      <c r="AN1332" s="7"/>
      <c r="AO1332" s="7"/>
      <c r="AP1332" s="19"/>
      <c r="AQ1332" s="19"/>
      <c r="AR1332" s="19"/>
      <c r="AS1332" s="14"/>
      <c r="AT1332" s="19"/>
      <c r="AU1332" s="19"/>
      <c r="AV1332" s="19"/>
      <c r="AW1332" s="14"/>
      <c r="AX1332" s="19"/>
      <c r="AY1332" s="19"/>
      <c r="AZ1332" s="19"/>
      <c r="BA1332" s="19"/>
      <c r="BB1332" s="19"/>
      <c r="BC1332" s="19"/>
      <c r="BD1332" s="19"/>
      <c r="BE1332" s="19"/>
      <c r="BF1332" s="14"/>
      <c r="BG1332" s="35" t="str">
        <f>IF(BB1332&lt;&gt;"","&lt;a href='https://www.inaturalist.org/observations/"&amp;BB1332&amp;" 'target='_blank' style='color: blue'&gt;iNaturalist Record: "&amp;BB1332&amp;"&lt;/a&gt; ","")</f>
        <v/>
      </c>
      <c r="BH1332" s="36" t="str">
        <f>IF(AT1332&lt;&gt;"",AT1332&amp;". ","")</f>
        <v/>
      </c>
      <c r="BI1332" s="36" t="str">
        <f>IF(AV1332&lt;&gt;"","Land use/disturbance history: "&amp;AV1332&amp;". ","")</f>
        <v/>
      </c>
      <c r="BJ1332" s="36" t="str">
        <f>IF(AW1332&lt;&gt;"","Slope in degrees: "&amp;AW1332&amp;". ","")</f>
        <v/>
      </c>
      <c r="BK1332" s="36" t="str">
        <f>IF(AX1332&lt;&gt;"","Slope aspect: "&amp;AX1332&amp;". ","")</f>
        <v/>
      </c>
      <c r="BL1332" s="36" t="str">
        <f>IF(AY1332&lt;&gt;"","Soil description: "&amp;AY1332&amp;". ","")</f>
        <v/>
      </c>
      <c r="BM1332" s="36" t="str">
        <f>IF(BA1332&lt;&gt;"","Terrain: "&amp;BA1332&amp;". ","")</f>
        <v/>
      </c>
      <c r="BN1332" s="36" t="str">
        <f t="shared" si="220"/>
        <v/>
      </c>
      <c r="BO1332" t="str">
        <f t="shared" si="221"/>
        <v/>
      </c>
      <c r="BP1332" t="str">
        <f>IF(BD1332&lt;&gt;"","Permit: "&amp;BD1332,"")</f>
        <v/>
      </c>
      <c r="BQ1332" s="41" t="str">
        <f>IF(AA1332="Abundant","Estimated frequency within viewshed: Abundant (&gt;500).",IF(AA1332="Common","Estimated frequency within viewshed: Common (101-500).",IF(AA1332="Frequent","Estimated frequency within viewshed: Frequent (11-100).",IF(AA1332="Occasional","Estimated frequency within viewshed: Occasional (6-10).",IF(AA1332="Rare","Estimated frequency within viewshed: Rare (1-5).","")))))</f>
        <v/>
      </c>
      <c r="BR1332" s="41" t="str">
        <f>IF(B1332&lt;&gt;"",B1332&amp;". ","")</f>
        <v/>
      </c>
      <c r="BS1332" s="41" t="str">
        <f>IF(M1332="Same individual","Tissue sample collected.",IF(M1332="Same population","Tissue sample collected from another individual in the same population.",""))</f>
        <v/>
      </c>
      <c r="BT1332" s="41" t="str">
        <f>IF(R1332&lt;&gt;"","Seed sample collected from "&amp;R1332&amp;" plants within the same population.","")</f>
        <v/>
      </c>
      <c r="BU1332" s="41" t="str">
        <f>IF(AB1332&lt;&gt;"",AB1332&amp;". ","")</f>
        <v/>
      </c>
      <c r="BV1332" s="41" t="str">
        <f>IF(AE1332&lt;&gt;"","Landowner: "&amp;AE1332&amp;".","")</f>
        <v/>
      </c>
      <c r="BW1332" s="41" t="str">
        <f>IF(AF1332&lt;&gt;"","Element Occurrence ID: "&amp;AF1332&amp;".","")</f>
        <v/>
      </c>
      <c r="BX1332" s="41" t="str">
        <f t="shared" si="222"/>
        <v/>
      </c>
      <c r="BY1332" t="str">
        <f t="shared" si="223"/>
        <v/>
      </c>
      <c r="BZ1332" s="41" t="str">
        <f t="shared" si="224"/>
        <v/>
      </c>
      <c r="CA1332" t="str">
        <f t="shared" si="225"/>
        <v/>
      </c>
      <c r="CB1332" s="41" t="str">
        <f>IF(AU1332&lt;&gt;"","Area immediately surrounding specimen: "&amp;AU1332&amp;".","")</f>
        <v/>
      </c>
      <c r="CC1332" s="41" t="str">
        <f>IF(T1332&lt;&gt;"","Habit: "&amp;T1332&amp;".","")</f>
        <v/>
      </c>
      <c r="CD1332" s="41" t="str">
        <f>IF(U1332&lt;&gt;"","Life history habit: "&amp;U1332&amp;".","")</f>
        <v/>
      </c>
      <c r="CE1332" s="41" t="str">
        <f>IF(V1332&lt;&gt;"","Graminoid habit: "&amp;V1332&amp;".","")</f>
        <v/>
      </c>
      <c r="CF1332" s="41" t="str">
        <f>IF(W1332&lt;&gt;"","Flower color: "&amp;W1332&amp;".","")</f>
        <v/>
      </c>
      <c r="CG1332" s="41" t="str">
        <f>IF(X1332&lt;&gt;"","Height in centimeters: "&amp;X1332&amp;".","")</f>
        <v/>
      </c>
      <c r="CH1332" s="41" t="str">
        <f>IF(Y1332&lt;&gt;"",Y1332&amp;".","")</f>
        <v/>
      </c>
      <c r="CI1332" s="41" t="str">
        <f t="shared" si="226"/>
        <v/>
      </c>
      <c r="CJ1332" t="str">
        <f t="shared" si="227"/>
        <v/>
      </c>
      <c r="CK1332" s="41" t="str">
        <f>IF(T1332&lt;&gt;"","''habit'':"&amp;"''"&amp;T1332&amp;"'',","")</f>
        <v/>
      </c>
      <c r="CL1332" s="41" t="str">
        <f>IF(U1332&lt;&gt;"","''life cycle habit'':"&amp;"''"&amp;U1332&amp;"'',","")</f>
        <v/>
      </c>
      <c r="CM1332" s="41" t="str">
        <f>IF(V1332&lt;&gt;"","''graminoidHabit'':"&amp;"''"&amp;V1332&amp;"'',","")</f>
        <v/>
      </c>
      <c r="CN1332" s="41" t="str">
        <f>IF(W1332&lt;&gt;"","''flower color'':"&amp;"''"&amp;W1332&amp;"'',","")</f>
        <v/>
      </c>
      <c r="CO1332" s="41" t="str">
        <f>IF(X1332&lt;&gt;"","''heightInCentimeters'':"&amp;X1332&amp;",","")</f>
        <v/>
      </c>
      <c r="CP1332" s="41" t="str">
        <f>IF(Y1332&lt;&gt;"",Y1332,"")</f>
        <v/>
      </c>
      <c r="CQ1332" s="41" t="str">
        <f t="shared" si="228"/>
        <v/>
      </c>
      <c r="CR1332" s="42" t="str">
        <f t="shared" si="229"/>
        <v/>
      </c>
      <c r="CS1332" t="str">
        <f t="shared" si="230"/>
        <v/>
      </c>
      <c r="CT1332" t="str">
        <f>IF(L1332="Y","tissue","")</f>
        <v/>
      </c>
      <c r="CU1332" t="str">
        <f>IF(L1332="Y","in collection","")</f>
        <v/>
      </c>
      <c r="CV1332" t="str">
        <f>IF(L1332="Y","dessicated","")</f>
        <v/>
      </c>
    </row>
    <row r="1333" spans="1:100" ht="16.5" x14ac:dyDescent="0.3">
      <c r="A1333" s="7"/>
      <c r="B1333" s="19"/>
      <c r="C1333" s="19"/>
      <c r="D1333" s="19"/>
      <c r="E1333" s="19"/>
      <c r="F1333" s="19"/>
      <c r="G1333" s="10"/>
      <c r="H1333" s="14"/>
      <c r="I1333" s="19"/>
      <c r="J1333" s="19"/>
      <c r="K1333" s="10"/>
      <c r="L1333" s="19"/>
      <c r="M1333" s="19"/>
      <c r="N1333" s="19"/>
      <c r="O1333" s="19"/>
      <c r="P1333" s="19"/>
      <c r="Q1333" s="24"/>
      <c r="R1333" s="14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29"/>
      <c r="AL1333" s="29"/>
      <c r="AM1333" s="7"/>
      <c r="AN1333" s="7"/>
      <c r="AO1333" s="7"/>
      <c r="AP1333" s="19"/>
      <c r="AQ1333" s="19"/>
      <c r="AR1333" s="19"/>
      <c r="AS1333" s="14"/>
      <c r="AT1333" s="19"/>
      <c r="AU1333" s="19"/>
      <c r="AV1333" s="19"/>
      <c r="AW1333" s="14"/>
      <c r="AX1333" s="19"/>
      <c r="AY1333" s="19"/>
      <c r="AZ1333" s="19"/>
      <c r="BA1333" s="19"/>
      <c r="BB1333" s="19"/>
      <c r="BC1333" s="19"/>
      <c r="BD1333" s="19"/>
      <c r="BE1333" s="19"/>
      <c r="BF1333" s="14"/>
      <c r="BG1333" s="35" t="str">
        <f>IF(BB1333&lt;&gt;"","&lt;a href='https://www.inaturalist.org/observations/"&amp;BB1333&amp;" 'target='_blank' style='color: blue'&gt;iNaturalist Record: "&amp;BB1333&amp;"&lt;/a&gt; ","")</f>
        <v/>
      </c>
      <c r="BH1333" s="36" t="str">
        <f>IF(AT1333&lt;&gt;"",AT1333&amp;". ","")</f>
        <v/>
      </c>
      <c r="BI1333" s="36" t="str">
        <f>IF(AV1333&lt;&gt;"","Land use/disturbance history: "&amp;AV1333&amp;". ","")</f>
        <v/>
      </c>
      <c r="BJ1333" s="36" t="str">
        <f>IF(AW1333&lt;&gt;"","Slope in degrees: "&amp;AW1333&amp;". ","")</f>
        <v/>
      </c>
      <c r="BK1333" s="36" t="str">
        <f>IF(AX1333&lt;&gt;"","Slope aspect: "&amp;AX1333&amp;". ","")</f>
        <v/>
      </c>
      <c r="BL1333" s="36" t="str">
        <f>IF(AY1333&lt;&gt;"","Soil description: "&amp;AY1333&amp;". ","")</f>
        <v/>
      </c>
      <c r="BM1333" s="36" t="str">
        <f>IF(BA1333&lt;&gt;"","Terrain: "&amp;BA1333&amp;". ","")</f>
        <v/>
      </c>
      <c r="BN1333" s="36" t="str">
        <f t="shared" si="220"/>
        <v/>
      </c>
      <c r="BO1333" t="str">
        <f t="shared" si="221"/>
        <v/>
      </c>
      <c r="BP1333" t="str">
        <f>IF(BD1333&lt;&gt;"","Permit: "&amp;BD1333,"")</f>
        <v/>
      </c>
      <c r="BQ1333" s="41" t="str">
        <f>IF(AA1333="Abundant","Estimated frequency within viewshed: Abundant (&gt;500).",IF(AA1333="Common","Estimated frequency within viewshed: Common (101-500).",IF(AA1333="Frequent","Estimated frequency within viewshed: Frequent (11-100).",IF(AA1333="Occasional","Estimated frequency within viewshed: Occasional (6-10).",IF(AA1333="Rare","Estimated frequency within viewshed: Rare (1-5).","")))))</f>
        <v/>
      </c>
      <c r="BR1333" s="41" t="str">
        <f>IF(B1333&lt;&gt;"",B1333&amp;". ","")</f>
        <v/>
      </c>
      <c r="BS1333" s="41" t="str">
        <f>IF(M1333="Same individual","Tissue sample collected.",IF(M1333="Same population","Tissue sample collected from another individual in the same population.",""))</f>
        <v/>
      </c>
      <c r="BT1333" s="41" t="str">
        <f>IF(R1333&lt;&gt;"","Seed sample collected from "&amp;R1333&amp;" plants within the same population.","")</f>
        <v/>
      </c>
      <c r="BU1333" s="41" t="str">
        <f>IF(AB1333&lt;&gt;"",AB1333&amp;". ","")</f>
        <v/>
      </c>
      <c r="BV1333" s="41" t="str">
        <f>IF(AE1333&lt;&gt;"","Landowner: "&amp;AE1333&amp;".","")</f>
        <v/>
      </c>
      <c r="BW1333" s="41" t="str">
        <f>IF(AF1333&lt;&gt;"","Element Occurrence ID: "&amp;AF1333&amp;".","")</f>
        <v/>
      </c>
      <c r="BX1333" s="41" t="str">
        <f t="shared" si="222"/>
        <v/>
      </c>
      <c r="BY1333" t="str">
        <f t="shared" si="223"/>
        <v/>
      </c>
      <c r="BZ1333" s="41" t="str">
        <f t="shared" si="224"/>
        <v/>
      </c>
      <c r="CA1333" t="str">
        <f t="shared" si="225"/>
        <v/>
      </c>
      <c r="CB1333" s="41" t="str">
        <f>IF(AU1333&lt;&gt;"","Area immediately surrounding specimen: "&amp;AU1333&amp;".","")</f>
        <v/>
      </c>
      <c r="CC1333" s="41" t="str">
        <f>IF(T1333&lt;&gt;"","Habit: "&amp;T1333&amp;".","")</f>
        <v/>
      </c>
      <c r="CD1333" s="41" t="str">
        <f>IF(U1333&lt;&gt;"","Life history habit: "&amp;U1333&amp;".","")</f>
        <v/>
      </c>
      <c r="CE1333" s="41" t="str">
        <f>IF(V1333&lt;&gt;"","Graminoid habit: "&amp;V1333&amp;".","")</f>
        <v/>
      </c>
      <c r="CF1333" s="41" t="str">
        <f>IF(W1333&lt;&gt;"","Flower color: "&amp;W1333&amp;".","")</f>
        <v/>
      </c>
      <c r="CG1333" s="41" t="str">
        <f>IF(X1333&lt;&gt;"","Height in centimeters: "&amp;X1333&amp;".","")</f>
        <v/>
      </c>
      <c r="CH1333" s="41" t="str">
        <f>IF(Y1333&lt;&gt;"",Y1333&amp;".","")</f>
        <v/>
      </c>
      <c r="CI1333" s="41" t="str">
        <f t="shared" si="226"/>
        <v/>
      </c>
      <c r="CJ1333" t="str">
        <f t="shared" si="227"/>
        <v/>
      </c>
      <c r="CK1333" s="41" t="str">
        <f>IF(T1333&lt;&gt;"","''habit'':"&amp;"''"&amp;T1333&amp;"'',","")</f>
        <v/>
      </c>
      <c r="CL1333" s="41" t="str">
        <f>IF(U1333&lt;&gt;"","''life cycle habit'':"&amp;"''"&amp;U1333&amp;"'',","")</f>
        <v/>
      </c>
      <c r="CM1333" s="41" t="str">
        <f>IF(V1333&lt;&gt;"","''graminoidHabit'':"&amp;"''"&amp;V1333&amp;"'',","")</f>
        <v/>
      </c>
      <c r="CN1333" s="41" t="str">
        <f>IF(W1333&lt;&gt;"","''flower color'':"&amp;"''"&amp;W1333&amp;"'',","")</f>
        <v/>
      </c>
      <c r="CO1333" s="41" t="str">
        <f>IF(X1333&lt;&gt;"","''heightInCentimeters'':"&amp;X1333&amp;",","")</f>
        <v/>
      </c>
      <c r="CP1333" s="41" t="str">
        <f>IF(Y1333&lt;&gt;"",Y1333,"")</f>
        <v/>
      </c>
      <c r="CQ1333" s="41" t="str">
        <f t="shared" si="228"/>
        <v/>
      </c>
      <c r="CR1333" s="42" t="str">
        <f t="shared" si="229"/>
        <v/>
      </c>
      <c r="CS1333" t="str">
        <f t="shared" si="230"/>
        <v/>
      </c>
      <c r="CT1333" t="str">
        <f>IF(L1333="Y","tissue","")</f>
        <v/>
      </c>
      <c r="CU1333" t="str">
        <f>IF(L1333="Y","in collection","")</f>
        <v/>
      </c>
      <c r="CV1333" t="str">
        <f>IF(L1333="Y","dessicated","")</f>
        <v/>
      </c>
    </row>
    <row r="1334" spans="1:100" ht="16.5" x14ac:dyDescent="0.3">
      <c r="A1334" s="7"/>
      <c r="B1334" s="19"/>
      <c r="C1334" s="19"/>
      <c r="D1334" s="19"/>
      <c r="E1334" s="19"/>
      <c r="F1334" s="19"/>
      <c r="G1334" s="10"/>
      <c r="H1334" s="14"/>
      <c r="I1334" s="19"/>
      <c r="J1334" s="19"/>
      <c r="K1334" s="10"/>
      <c r="L1334" s="19"/>
      <c r="M1334" s="19"/>
      <c r="N1334" s="19"/>
      <c r="O1334" s="19"/>
      <c r="P1334" s="19"/>
      <c r="Q1334" s="24"/>
      <c r="R1334" s="14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  <c r="AK1334" s="29"/>
      <c r="AL1334" s="29"/>
      <c r="AM1334" s="7"/>
      <c r="AN1334" s="7"/>
      <c r="AO1334" s="7"/>
      <c r="AP1334" s="19"/>
      <c r="AQ1334" s="19"/>
      <c r="AR1334" s="19"/>
      <c r="AS1334" s="14"/>
      <c r="AT1334" s="19"/>
      <c r="AU1334" s="19"/>
      <c r="AV1334" s="19"/>
      <c r="AW1334" s="14"/>
      <c r="AX1334" s="19"/>
      <c r="AY1334" s="19"/>
      <c r="AZ1334" s="19"/>
      <c r="BA1334" s="19"/>
      <c r="BB1334" s="19"/>
      <c r="BC1334" s="19"/>
      <c r="BD1334" s="19"/>
      <c r="BE1334" s="19"/>
      <c r="BF1334" s="14"/>
      <c r="BG1334" s="35" t="str">
        <f>IF(BB1334&lt;&gt;"","&lt;a href='https://www.inaturalist.org/observations/"&amp;BB1334&amp;" 'target='_blank' style='color: blue'&gt;iNaturalist Record: "&amp;BB1334&amp;"&lt;/a&gt; ","")</f>
        <v/>
      </c>
      <c r="BH1334" s="36" t="str">
        <f>IF(AT1334&lt;&gt;"",AT1334&amp;". ","")</f>
        <v/>
      </c>
      <c r="BI1334" s="36" t="str">
        <f>IF(AV1334&lt;&gt;"","Land use/disturbance history: "&amp;AV1334&amp;". ","")</f>
        <v/>
      </c>
      <c r="BJ1334" s="36" t="str">
        <f>IF(AW1334&lt;&gt;"","Slope in degrees: "&amp;AW1334&amp;". ","")</f>
        <v/>
      </c>
      <c r="BK1334" s="36" t="str">
        <f>IF(AX1334&lt;&gt;"","Slope aspect: "&amp;AX1334&amp;". ","")</f>
        <v/>
      </c>
      <c r="BL1334" s="36" t="str">
        <f>IF(AY1334&lt;&gt;"","Soil description: "&amp;AY1334&amp;". ","")</f>
        <v/>
      </c>
      <c r="BM1334" s="36" t="str">
        <f>IF(BA1334&lt;&gt;"","Terrain: "&amp;BA1334&amp;". ","")</f>
        <v/>
      </c>
      <c r="BN1334" s="36" t="str">
        <f t="shared" si="220"/>
        <v/>
      </c>
      <c r="BO1334" t="str">
        <f t="shared" si="221"/>
        <v/>
      </c>
      <c r="BP1334" t="str">
        <f>IF(BD1334&lt;&gt;"","Permit: "&amp;BD1334,"")</f>
        <v/>
      </c>
      <c r="BQ1334" s="41" t="str">
        <f>IF(AA1334="Abundant","Estimated frequency within viewshed: Abundant (&gt;500).",IF(AA1334="Common","Estimated frequency within viewshed: Common (101-500).",IF(AA1334="Frequent","Estimated frequency within viewshed: Frequent (11-100).",IF(AA1334="Occasional","Estimated frequency within viewshed: Occasional (6-10).",IF(AA1334="Rare","Estimated frequency within viewshed: Rare (1-5).","")))))</f>
        <v/>
      </c>
      <c r="BR1334" s="41" t="str">
        <f>IF(B1334&lt;&gt;"",B1334&amp;". ","")</f>
        <v/>
      </c>
      <c r="BS1334" s="41" t="str">
        <f>IF(M1334="Same individual","Tissue sample collected.",IF(M1334="Same population","Tissue sample collected from another individual in the same population.",""))</f>
        <v/>
      </c>
      <c r="BT1334" s="41" t="str">
        <f>IF(R1334&lt;&gt;"","Seed sample collected from "&amp;R1334&amp;" plants within the same population.","")</f>
        <v/>
      </c>
      <c r="BU1334" s="41" t="str">
        <f>IF(AB1334&lt;&gt;"",AB1334&amp;". ","")</f>
        <v/>
      </c>
      <c r="BV1334" s="41" t="str">
        <f>IF(AE1334&lt;&gt;"","Landowner: "&amp;AE1334&amp;".","")</f>
        <v/>
      </c>
      <c r="BW1334" s="41" t="str">
        <f>IF(AF1334&lt;&gt;"","Element Occurrence ID: "&amp;AF1334&amp;".","")</f>
        <v/>
      </c>
      <c r="BX1334" s="41" t="str">
        <f t="shared" si="222"/>
        <v/>
      </c>
      <c r="BY1334" t="str">
        <f t="shared" si="223"/>
        <v/>
      </c>
      <c r="BZ1334" s="41" t="str">
        <f t="shared" si="224"/>
        <v/>
      </c>
      <c r="CA1334" t="str">
        <f t="shared" si="225"/>
        <v/>
      </c>
      <c r="CB1334" s="41" t="str">
        <f>IF(AU1334&lt;&gt;"","Area immediately surrounding specimen: "&amp;AU1334&amp;".","")</f>
        <v/>
      </c>
      <c r="CC1334" s="41" t="str">
        <f>IF(T1334&lt;&gt;"","Habit: "&amp;T1334&amp;".","")</f>
        <v/>
      </c>
      <c r="CD1334" s="41" t="str">
        <f>IF(U1334&lt;&gt;"","Life history habit: "&amp;U1334&amp;".","")</f>
        <v/>
      </c>
      <c r="CE1334" s="41" t="str">
        <f>IF(V1334&lt;&gt;"","Graminoid habit: "&amp;V1334&amp;".","")</f>
        <v/>
      </c>
      <c r="CF1334" s="41" t="str">
        <f>IF(W1334&lt;&gt;"","Flower color: "&amp;W1334&amp;".","")</f>
        <v/>
      </c>
      <c r="CG1334" s="41" t="str">
        <f>IF(X1334&lt;&gt;"","Height in centimeters: "&amp;X1334&amp;".","")</f>
        <v/>
      </c>
      <c r="CH1334" s="41" t="str">
        <f>IF(Y1334&lt;&gt;"",Y1334&amp;".","")</f>
        <v/>
      </c>
      <c r="CI1334" s="41" t="str">
        <f t="shared" si="226"/>
        <v/>
      </c>
      <c r="CJ1334" t="str">
        <f t="shared" si="227"/>
        <v/>
      </c>
      <c r="CK1334" s="41" t="str">
        <f>IF(T1334&lt;&gt;"","''habit'':"&amp;"''"&amp;T1334&amp;"'',","")</f>
        <v/>
      </c>
      <c r="CL1334" s="41" t="str">
        <f>IF(U1334&lt;&gt;"","''life cycle habit'':"&amp;"''"&amp;U1334&amp;"'',","")</f>
        <v/>
      </c>
      <c r="CM1334" s="41" t="str">
        <f>IF(V1334&lt;&gt;"","''graminoidHabit'':"&amp;"''"&amp;V1334&amp;"'',","")</f>
        <v/>
      </c>
      <c r="CN1334" s="41" t="str">
        <f>IF(W1334&lt;&gt;"","''flower color'':"&amp;"''"&amp;W1334&amp;"'',","")</f>
        <v/>
      </c>
      <c r="CO1334" s="41" t="str">
        <f>IF(X1334&lt;&gt;"","''heightInCentimeters'':"&amp;X1334&amp;",","")</f>
        <v/>
      </c>
      <c r="CP1334" s="41" t="str">
        <f>IF(Y1334&lt;&gt;"",Y1334,"")</f>
        <v/>
      </c>
      <c r="CQ1334" s="41" t="str">
        <f t="shared" si="228"/>
        <v/>
      </c>
      <c r="CR1334" s="42" t="str">
        <f t="shared" si="229"/>
        <v/>
      </c>
      <c r="CS1334" t="str">
        <f t="shared" si="230"/>
        <v/>
      </c>
      <c r="CT1334" t="str">
        <f>IF(L1334="Y","tissue","")</f>
        <v/>
      </c>
      <c r="CU1334" t="str">
        <f>IF(L1334="Y","in collection","")</f>
        <v/>
      </c>
      <c r="CV1334" t="str">
        <f>IF(L1334="Y","dessicated","")</f>
        <v/>
      </c>
    </row>
    <row r="1335" spans="1:100" ht="16.5" x14ac:dyDescent="0.3">
      <c r="A1335" s="7"/>
      <c r="B1335" s="19"/>
      <c r="C1335" s="19"/>
      <c r="D1335" s="19"/>
      <c r="E1335" s="19"/>
      <c r="F1335" s="19"/>
      <c r="G1335" s="10"/>
      <c r="H1335" s="14"/>
      <c r="I1335" s="19"/>
      <c r="J1335" s="19"/>
      <c r="K1335" s="10"/>
      <c r="L1335" s="19"/>
      <c r="M1335" s="19"/>
      <c r="N1335" s="19"/>
      <c r="O1335" s="19"/>
      <c r="P1335" s="19"/>
      <c r="Q1335" s="24"/>
      <c r="R1335" s="14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  <c r="AK1335" s="29"/>
      <c r="AL1335" s="29"/>
      <c r="AM1335" s="7"/>
      <c r="AN1335" s="7"/>
      <c r="AO1335" s="7"/>
      <c r="AP1335" s="19"/>
      <c r="AQ1335" s="19"/>
      <c r="AR1335" s="19"/>
      <c r="AS1335" s="14"/>
      <c r="AT1335" s="19"/>
      <c r="AU1335" s="19"/>
      <c r="AV1335" s="19"/>
      <c r="AW1335" s="14"/>
      <c r="AX1335" s="19"/>
      <c r="AY1335" s="19"/>
      <c r="AZ1335" s="19"/>
      <c r="BA1335" s="19"/>
      <c r="BB1335" s="19"/>
      <c r="BC1335" s="19"/>
      <c r="BD1335" s="19"/>
      <c r="BE1335" s="19"/>
      <c r="BF1335" s="14"/>
      <c r="BG1335" s="35" t="str">
        <f>IF(BB1335&lt;&gt;"","&lt;a href='https://www.inaturalist.org/observations/"&amp;BB1335&amp;" 'target='_blank' style='color: blue'&gt;iNaturalist Record: "&amp;BB1335&amp;"&lt;/a&gt; ","")</f>
        <v/>
      </c>
      <c r="BH1335" s="36" t="str">
        <f>IF(AT1335&lt;&gt;"",AT1335&amp;". ","")</f>
        <v/>
      </c>
      <c r="BI1335" s="36" t="str">
        <f>IF(AV1335&lt;&gt;"","Land use/disturbance history: "&amp;AV1335&amp;". ","")</f>
        <v/>
      </c>
      <c r="BJ1335" s="36" t="str">
        <f>IF(AW1335&lt;&gt;"","Slope in degrees: "&amp;AW1335&amp;". ","")</f>
        <v/>
      </c>
      <c r="BK1335" s="36" t="str">
        <f>IF(AX1335&lt;&gt;"","Slope aspect: "&amp;AX1335&amp;". ","")</f>
        <v/>
      </c>
      <c r="BL1335" s="36" t="str">
        <f>IF(AY1335&lt;&gt;"","Soil description: "&amp;AY1335&amp;". ","")</f>
        <v/>
      </c>
      <c r="BM1335" s="36" t="str">
        <f>IF(BA1335&lt;&gt;"","Terrain: "&amp;BA1335&amp;". ","")</f>
        <v/>
      </c>
      <c r="BN1335" s="36" t="str">
        <f t="shared" si="220"/>
        <v/>
      </c>
      <c r="BO1335" t="str">
        <f t="shared" si="221"/>
        <v/>
      </c>
      <c r="BP1335" t="str">
        <f>IF(BD1335&lt;&gt;"","Permit: "&amp;BD1335,"")</f>
        <v/>
      </c>
      <c r="BQ1335" s="41" t="str">
        <f>IF(AA1335="Abundant","Estimated frequency within viewshed: Abundant (&gt;500).",IF(AA1335="Common","Estimated frequency within viewshed: Common (101-500).",IF(AA1335="Frequent","Estimated frequency within viewshed: Frequent (11-100).",IF(AA1335="Occasional","Estimated frequency within viewshed: Occasional (6-10).",IF(AA1335="Rare","Estimated frequency within viewshed: Rare (1-5).","")))))</f>
        <v/>
      </c>
      <c r="BR1335" s="41" t="str">
        <f>IF(B1335&lt;&gt;"",B1335&amp;". ","")</f>
        <v/>
      </c>
      <c r="BS1335" s="41" t="str">
        <f>IF(M1335="Same individual","Tissue sample collected.",IF(M1335="Same population","Tissue sample collected from another individual in the same population.",""))</f>
        <v/>
      </c>
      <c r="BT1335" s="41" t="str">
        <f>IF(R1335&lt;&gt;"","Seed sample collected from "&amp;R1335&amp;" plants within the same population.","")</f>
        <v/>
      </c>
      <c r="BU1335" s="41" t="str">
        <f>IF(AB1335&lt;&gt;"",AB1335&amp;". ","")</f>
        <v/>
      </c>
      <c r="BV1335" s="41" t="str">
        <f>IF(AE1335&lt;&gt;"","Landowner: "&amp;AE1335&amp;".","")</f>
        <v/>
      </c>
      <c r="BW1335" s="41" t="str">
        <f>IF(AF1335&lt;&gt;"","Element Occurrence ID: "&amp;AF1335&amp;".","")</f>
        <v/>
      </c>
      <c r="BX1335" s="41" t="str">
        <f t="shared" si="222"/>
        <v/>
      </c>
      <c r="BY1335" t="str">
        <f t="shared" si="223"/>
        <v/>
      </c>
      <c r="BZ1335" s="41" t="str">
        <f t="shared" si="224"/>
        <v/>
      </c>
      <c r="CA1335" t="str">
        <f t="shared" si="225"/>
        <v/>
      </c>
      <c r="CB1335" s="41" t="str">
        <f>IF(AU1335&lt;&gt;"","Area immediately surrounding specimen: "&amp;AU1335&amp;".","")</f>
        <v/>
      </c>
      <c r="CC1335" s="41" t="str">
        <f>IF(T1335&lt;&gt;"","Habit: "&amp;T1335&amp;".","")</f>
        <v/>
      </c>
      <c r="CD1335" s="41" t="str">
        <f>IF(U1335&lt;&gt;"","Life history habit: "&amp;U1335&amp;".","")</f>
        <v/>
      </c>
      <c r="CE1335" s="41" t="str">
        <f>IF(V1335&lt;&gt;"","Graminoid habit: "&amp;V1335&amp;".","")</f>
        <v/>
      </c>
      <c r="CF1335" s="41" t="str">
        <f>IF(W1335&lt;&gt;"","Flower color: "&amp;W1335&amp;".","")</f>
        <v/>
      </c>
      <c r="CG1335" s="41" t="str">
        <f>IF(X1335&lt;&gt;"","Height in centimeters: "&amp;X1335&amp;".","")</f>
        <v/>
      </c>
      <c r="CH1335" s="41" t="str">
        <f>IF(Y1335&lt;&gt;"",Y1335&amp;".","")</f>
        <v/>
      </c>
      <c r="CI1335" s="41" t="str">
        <f t="shared" si="226"/>
        <v/>
      </c>
      <c r="CJ1335" t="str">
        <f t="shared" si="227"/>
        <v/>
      </c>
      <c r="CK1335" s="41" t="str">
        <f>IF(T1335&lt;&gt;"","''habit'':"&amp;"''"&amp;T1335&amp;"'',","")</f>
        <v/>
      </c>
      <c r="CL1335" s="41" t="str">
        <f>IF(U1335&lt;&gt;"","''life cycle habit'':"&amp;"''"&amp;U1335&amp;"'',","")</f>
        <v/>
      </c>
      <c r="CM1335" s="41" t="str">
        <f>IF(V1335&lt;&gt;"","''graminoidHabit'':"&amp;"''"&amp;V1335&amp;"'',","")</f>
        <v/>
      </c>
      <c r="CN1335" s="41" t="str">
        <f>IF(W1335&lt;&gt;"","''flower color'':"&amp;"''"&amp;W1335&amp;"'',","")</f>
        <v/>
      </c>
      <c r="CO1335" s="41" t="str">
        <f>IF(X1335&lt;&gt;"","''heightInCentimeters'':"&amp;X1335&amp;",","")</f>
        <v/>
      </c>
      <c r="CP1335" s="41" t="str">
        <f>IF(Y1335&lt;&gt;"",Y1335,"")</f>
        <v/>
      </c>
      <c r="CQ1335" s="41" t="str">
        <f t="shared" si="228"/>
        <v/>
      </c>
      <c r="CR1335" s="42" t="str">
        <f t="shared" si="229"/>
        <v/>
      </c>
      <c r="CS1335" t="str">
        <f t="shared" si="230"/>
        <v/>
      </c>
      <c r="CT1335" t="str">
        <f>IF(L1335="Y","tissue","")</f>
        <v/>
      </c>
      <c r="CU1335" t="str">
        <f>IF(L1335="Y","in collection","")</f>
        <v/>
      </c>
      <c r="CV1335" t="str">
        <f>IF(L1335="Y","dessicated","")</f>
        <v/>
      </c>
    </row>
    <row r="1336" spans="1:100" ht="16.5" x14ac:dyDescent="0.3">
      <c r="A1336" s="7"/>
      <c r="B1336" s="19"/>
      <c r="C1336" s="19"/>
      <c r="D1336" s="19"/>
      <c r="E1336" s="19"/>
      <c r="F1336" s="19"/>
      <c r="G1336" s="10"/>
      <c r="H1336" s="14"/>
      <c r="I1336" s="19"/>
      <c r="J1336" s="19"/>
      <c r="K1336" s="10"/>
      <c r="L1336" s="19"/>
      <c r="M1336" s="19"/>
      <c r="N1336" s="19"/>
      <c r="O1336" s="19"/>
      <c r="P1336" s="19"/>
      <c r="Q1336" s="24"/>
      <c r="R1336" s="14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  <c r="AK1336" s="29"/>
      <c r="AL1336" s="29"/>
      <c r="AM1336" s="7"/>
      <c r="AN1336" s="7"/>
      <c r="AO1336" s="7"/>
      <c r="AP1336" s="19"/>
      <c r="AQ1336" s="19"/>
      <c r="AR1336" s="19"/>
      <c r="AS1336" s="14"/>
      <c r="AT1336" s="19"/>
      <c r="AU1336" s="19"/>
      <c r="AV1336" s="19"/>
      <c r="AW1336" s="14"/>
      <c r="AX1336" s="19"/>
      <c r="AY1336" s="19"/>
      <c r="AZ1336" s="19"/>
      <c r="BA1336" s="19"/>
      <c r="BB1336" s="19"/>
      <c r="BC1336" s="19"/>
      <c r="BD1336" s="19"/>
      <c r="BE1336" s="19"/>
      <c r="BF1336" s="14"/>
      <c r="BG1336" s="35" t="str">
        <f>IF(BB1336&lt;&gt;"","&lt;a href='https://www.inaturalist.org/observations/"&amp;BB1336&amp;" 'target='_blank' style='color: blue'&gt;iNaturalist Record: "&amp;BB1336&amp;"&lt;/a&gt; ","")</f>
        <v/>
      </c>
      <c r="BH1336" s="36" t="str">
        <f>IF(AT1336&lt;&gt;"",AT1336&amp;". ","")</f>
        <v/>
      </c>
      <c r="BI1336" s="36" t="str">
        <f>IF(AV1336&lt;&gt;"","Land use/disturbance history: "&amp;AV1336&amp;". ","")</f>
        <v/>
      </c>
      <c r="BJ1336" s="36" t="str">
        <f>IF(AW1336&lt;&gt;"","Slope in degrees: "&amp;AW1336&amp;". ","")</f>
        <v/>
      </c>
      <c r="BK1336" s="36" t="str">
        <f>IF(AX1336&lt;&gt;"","Slope aspect: "&amp;AX1336&amp;". ","")</f>
        <v/>
      </c>
      <c r="BL1336" s="36" t="str">
        <f>IF(AY1336&lt;&gt;"","Soil description: "&amp;AY1336&amp;". ","")</f>
        <v/>
      </c>
      <c r="BM1336" s="36" t="str">
        <f>IF(BA1336&lt;&gt;"","Terrain: "&amp;BA1336&amp;". ","")</f>
        <v/>
      </c>
      <c r="BN1336" s="36" t="str">
        <f t="shared" si="220"/>
        <v/>
      </c>
      <c r="BO1336" t="str">
        <f t="shared" si="221"/>
        <v/>
      </c>
      <c r="BP1336" t="str">
        <f>IF(BD1336&lt;&gt;"","Permit: "&amp;BD1336,"")</f>
        <v/>
      </c>
      <c r="BQ1336" s="41" t="str">
        <f>IF(AA1336="Abundant","Estimated frequency within viewshed: Abundant (&gt;500).",IF(AA1336="Common","Estimated frequency within viewshed: Common (101-500).",IF(AA1336="Frequent","Estimated frequency within viewshed: Frequent (11-100).",IF(AA1336="Occasional","Estimated frequency within viewshed: Occasional (6-10).",IF(AA1336="Rare","Estimated frequency within viewshed: Rare (1-5).","")))))</f>
        <v/>
      </c>
      <c r="BR1336" s="41" t="str">
        <f>IF(B1336&lt;&gt;"",B1336&amp;". ","")</f>
        <v/>
      </c>
      <c r="BS1336" s="41" t="str">
        <f>IF(M1336="Same individual","Tissue sample collected.",IF(M1336="Same population","Tissue sample collected from another individual in the same population.",""))</f>
        <v/>
      </c>
      <c r="BT1336" s="41" t="str">
        <f>IF(R1336&lt;&gt;"","Seed sample collected from "&amp;R1336&amp;" plants within the same population.","")</f>
        <v/>
      </c>
      <c r="BU1336" s="41" t="str">
        <f>IF(AB1336&lt;&gt;"",AB1336&amp;". ","")</f>
        <v/>
      </c>
      <c r="BV1336" s="41" t="str">
        <f>IF(AE1336&lt;&gt;"","Landowner: "&amp;AE1336&amp;".","")</f>
        <v/>
      </c>
      <c r="BW1336" s="41" t="str">
        <f>IF(AF1336&lt;&gt;"","Element Occurrence ID: "&amp;AF1336&amp;".","")</f>
        <v/>
      </c>
      <c r="BX1336" s="41" t="str">
        <f t="shared" si="222"/>
        <v/>
      </c>
      <c r="BY1336" t="str">
        <f t="shared" si="223"/>
        <v/>
      </c>
      <c r="BZ1336" s="41" t="str">
        <f t="shared" si="224"/>
        <v/>
      </c>
      <c r="CA1336" t="str">
        <f t="shared" si="225"/>
        <v/>
      </c>
      <c r="CB1336" s="41" t="str">
        <f>IF(AU1336&lt;&gt;"","Area immediately surrounding specimen: "&amp;AU1336&amp;".","")</f>
        <v/>
      </c>
      <c r="CC1336" s="41" t="str">
        <f>IF(T1336&lt;&gt;"","Habit: "&amp;T1336&amp;".","")</f>
        <v/>
      </c>
      <c r="CD1336" s="41" t="str">
        <f>IF(U1336&lt;&gt;"","Life history habit: "&amp;U1336&amp;".","")</f>
        <v/>
      </c>
      <c r="CE1336" s="41" t="str">
        <f>IF(V1336&lt;&gt;"","Graminoid habit: "&amp;V1336&amp;".","")</f>
        <v/>
      </c>
      <c r="CF1336" s="41" t="str">
        <f>IF(W1336&lt;&gt;"","Flower color: "&amp;W1336&amp;".","")</f>
        <v/>
      </c>
      <c r="CG1336" s="41" t="str">
        <f>IF(X1336&lt;&gt;"","Height in centimeters: "&amp;X1336&amp;".","")</f>
        <v/>
      </c>
      <c r="CH1336" s="41" t="str">
        <f>IF(Y1336&lt;&gt;"",Y1336&amp;".","")</f>
        <v/>
      </c>
      <c r="CI1336" s="41" t="str">
        <f t="shared" si="226"/>
        <v/>
      </c>
      <c r="CJ1336" t="str">
        <f t="shared" si="227"/>
        <v/>
      </c>
      <c r="CK1336" s="41" t="str">
        <f>IF(T1336&lt;&gt;"","''habit'':"&amp;"''"&amp;T1336&amp;"'',","")</f>
        <v/>
      </c>
      <c r="CL1336" s="41" t="str">
        <f>IF(U1336&lt;&gt;"","''life cycle habit'':"&amp;"''"&amp;U1336&amp;"'',","")</f>
        <v/>
      </c>
      <c r="CM1336" s="41" t="str">
        <f>IF(V1336&lt;&gt;"","''graminoidHabit'':"&amp;"''"&amp;V1336&amp;"'',","")</f>
        <v/>
      </c>
      <c r="CN1336" s="41" t="str">
        <f>IF(W1336&lt;&gt;"","''flower color'':"&amp;"''"&amp;W1336&amp;"'',","")</f>
        <v/>
      </c>
      <c r="CO1336" s="41" t="str">
        <f>IF(X1336&lt;&gt;"","''heightInCentimeters'':"&amp;X1336&amp;",","")</f>
        <v/>
      </c>
      <c r="CP1336" s="41" t="str">
        <f>IF(Y1336&lt;&gt;"",Y1336,"")</f>
        <v/>
      </c>
      <c r="CQ1336" s="41" t="str">
        <f t="shared" si="228"/>
        <v/>
      </c>
      <c r="CR1336" s="42" t="str">
        <f t="shared" si="229"/>
        <v/>
      </c>
      <c r="CS1336" t="str">
        <f t="shared" si="230"/>
        <v/>
      </c>
      <c r="CT1336" t="str">
        <f>IF(L1336="Y","tissue","")</f>
        <v/>
      </c>
      <c r="CU1336" t="str">
        <f>IF(L1336="Y","in collection","")</f>
        <v/>
      </c>
      <c r="CV1336" t="str">
        <f>IF(L1336="Y","dessicated","")</f>
        <v/>
      </c>
    </row>
    <row r="1337" spans="1:100" ht="16.5" x14ac:dyDescent="0.3">
      <c r="A1337" s="7"/>
      <c r="B1337" s="19"/>
      <c r="C1337" s="19"/>
      <c r="D1337" s="19"/>
      <c r="E1337" s="19"/>
      <c r="F1337" s="19"/>
      <c r="G1337" s="10"/>
      <c r="H1337" s="14"/>
      <c r="I1337" s="19"/>
      <c r="J1337" s="19"/>
      <c r="K1337" s="10"/>
      <c r="L1337" s="19"/>
      <c r="M1337" s="19"/>
      <c r="N1337" s="19"/>
      <c r="O1337" s="19"/>
      <c r="P1337" s="19"/>
      <c r="Q1337" s="24"/>
      <c r="R1337" s="14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  <c r="AK1337" s="29"/>
      <c r="AL1337" s="29"/>
      <c r="AM1337" s="7"/>
      <c r="AN1337" s="7"/>
      <c r="AO1337" s="7"/>
      <c r="AP1337" s="19"/>
      <c r="AQ1337" s="19"/>
      <c r="AR1337" s="19"/>
      <c r="AS1337" s="14"/>
      <c r="AT1337" s="19"/>
      <c r="AU1337" s="19"/>
      <c r="AV1337" s="19"/>
      <c r="AW1337" s="14"/>
      <c r="AX1337" s="19"/>
      <c r="AY1337" s="19"/>
      <c r="AZ1337" s="19"/>
      <c r="BA1337" s="19"/>
      <c r="BB1337" s="19"/>
      <c r="BC1337" s="19"/>
      <c r="BD1337" s="19"/>
      <c r="BE1337" s="19"/>
      <c r="BF1337" s="14"/>
      <c r="BG1337" s="35" t="str">
        <f>IF(BB1337&lt;&gt;"","&lt;a href='https://www.inaturalist.org/observations/"&amp;BB1337&amp;" 'target='_blank' style='color: blue'&gt;iNaturalist Record: "&amp;BB1337&amp;"&lt;/a&gt; ","")</f>
        <v/>
      </c>
      <c r="BH1337" s="36" t="str">
        <f>IF(AT1337&lt;&gt;"",AT1337&amp;". ","")</f>
        <v/>
      </c>
      <c r="BI1337" s="36" t="str">
        <f>IF(AV1337&lt;&gt;"","Land use/disturbance history: "&amp;AV1337&amp;". ","")</f>
        <v/>
      </c>
      <c r="BJ1337" s="36" t="str">
        <f>IF(AW1337&lt;&gt;"","Slope in degrees: "&amp;AW1337&amp;". ","")</f>
        <v/>
      </c>
      <c r="BK1337" s="36" t="str">
        <f>IF(AX1337&lt;&gt;"","Slope aspect: "&amp;AX1337&amp;". ","")</f>
        <v/>
      </c>
      <c r="BL1337" s="36" t="str">
        <f>IF(AY1337&lt;&gt;"","Soil description: "&amp;AY1337&amp;". ","")</f>
        <v/>
      </c>
      <c r="BM1337" s="36" t="str">
        <f>IF(BA1337&lt;&gt;"","Terrain: "&amp;BA1337&amp;". ","")</f>
        <v/>
      </c>
      <c r="BN1337" s="36" t="str">
        <f t="shared" si="220"/>
        <v/>
      </c>
      <c r="BO1337" t="str">
        <f t="shared" si="221"/>
        <v/>
      </c>
      <c r="BP1337" t="str">
        <f>IF(BD1337&lt;&gt;"","Permit: "&amp;BD1337,"")</f>
        <v/>
      </c>
      <c r="BQ1337" s="41" t="str">
        <f>IF(AA1337="Abundant","Estimated frequency within viewshed: Abundant (&gt;500).",IF(AA1337="Common","Estimated frequency within viewshed: Common (101-500).",IF(AA1337="Frequent","Estimated frequency within viewshed: Frequent (11-100).",IF(AA1337="Occasional","Estimated frequency within viewshed: Occasional (6-10).",IF(AA1337="Rare","Estimated frequency within viewshed: Rare (1-5).","")))))</f>
        <v/>
      </c>
      <c r="BR1337" s="41" t="str">
        <f>IF(B1337&lt;&gt;"",B1337&amp;". ","")</f>
        <v/>
      </c>
      <c r="BS1337" s="41" t="str">
        <f>IF(M1337="Same individual","Tissue sample collected.",IF(M1337="Same population","Tissue sample collected from another individual in the same population.",""))</f>
        <v/>
      </c>
      <c r="BT1337" s="41" t="str">
        <f>IF(R1337&lt;&gt;"","Seed sample collected from "&amp;R1337&amp;" plants within the same population.","")</f>
        <v/>
      </c>
      <c r="BU1337" s="41" t="str">
        <f>IF(AB1337&lt;&gt;"",AB1337&amp;". ","")</f>
        <v/>
      </c>
      <c r="BV1337" s="41" t="str">
        <f>IF(AE1337&lt;&gt;"","Landowner: "&amp;AE1337&amp;".","")</f>
        <v/>
      </c>
      <c r="BW1337" s="41" t="str">
        <f>IF(AF1337&lt;&gt;"","Element Occurrence ID: "&amp;AF1337&amp;".","")</f>
        <v/>
      </c>
      <c r="BX1337" s="41" t="str">
        <f t="shared" si="222"/>
        <v/>
      </c>
      <c r="BY1337" t="str">
        <f t="shared" si="223"/>
        <v/>
      </c>
      <c r="BZ1337" s="41" t="str">
        <f t="shared" si="224"/>
        <v/>
      </c>
      <c r="CA1337" t="str">
        <f t="shared" si="225"/>
        <v/>
      </c>
      <c r="CB1337" s="41" t="str">
        <f>IF(AU1337&lt;&gt;"","Area immediately surrounding specimen: "&amp;AU1337&amp;".","")</f>
        <v/>
      </c>
      <c r="CC1337" s="41" t="str">
        <f>IF(T1337&lt;&gt;"","Habit: "&amp;T1337&amp;".","")</f>
        <v/>
      </c>
      <c r="CD1337" s="41" t="str">
        <f>IF(U1337&lt;&gt;"","Life history habit: "&amp;U1337&amp;".","")</f>
        <v/>
      </c>
      <c r="CE1337" s="41" t="str">
        <f>IF(V1337&lt;&gt;"","Graminoid habit: "&amp;V1337&amp;".","")</f>
        <v/>
      </c>
      <c r="CF1337" s="41" t="str">
        <f>IF(W1337&lt;&gt;"","Flower color: "&amp;W1337&amp;".","")</f>
        <v/>
      </c>
      <c r="CG1337" s="41" t="str">
        <f>IF(X1337&lt;&gt;"","Height in centimeters: "&amp;X1337&amp;".","")</f>
        <v/>
      </c>
      <c r="CH1337" s="41" t="str">
        <f>IF(Y1337&lt;&gt;"",Y1337&amp;".","")</f>
        <v/>
      </c>
      <c r="CI1337" s="41" t="str">
        <f t="shared" si="226"/>
        <v/>
      </c>
      <c r="CJ1337" t="str">
        <f t="shared" si="227"/>
        <v/>
      </c>
      <c r="CK1337" s="41" t="str">
        <f>IF(T1337&lt;&gt;"","''habit'':"&amp;"''"&amp;T1337&amp;"'',","")</f>
        <v/>
      </c>
      <c r="CL1337" s="41" t="str">
        <f>IF(U1337&lt;&gt;"","''life cycle habit'':"&amp;"''"&amp;U1337&amp;"'',","")</f>
        <v/>
      </c>
      <c r="CM1337" s="41" t="str">
        <f>IF(V1337&lt;&gt;"","''graminoidHabit'':"&amp;"''"&amp;V1337&amp;"'',","")</f>
        <v/>
      </c>
      <c r="CN1337" s="41" t="str">
        <f>IF(W1337&lt;&gt;"","''flower color'':"&amp;"''"&amp;W1337&amp;"'',","")</f>
        <v/>
      </c>
      <c r="CO1337" s="41" t="str">
        <f>IF(X1337&lt;&gt;"","''heightInCentimeters'':"&amp;X1337&amp;",","")</f>
        <v/>
      </c>
      <c r="CP1337" s="41" t="str">
        <f>IF(Y1337&lt;&gt;"",Y1337,"")</f>
        <v/>
      </c>
      <c r="CQ1337" s="41" t="str">
        <f t="shared" si="228"/>
        <v/>
      </c>
      <c r="CR1337" s="42" t="str">
        <f t="shared" si="229"/>
        <v/>
      </c>
      <c r="CS1337" t="str">
        <f t="shared" si="230"/>
        <v/>
      </c>
      <c r="CT1337" t="str">
        <f>IF(L1337="Y","tissue","")</f>
        <v/>
      </c>
      <c r="CU1337" t="str">
        <f>IF(L1337="Y","in collection","")</f>
        <v/>
      </c>
      <c r="CV1337" t="str">
        <f>IF(L1337="Y","dessicated","")</f>
        <v/>
      </c>
    </row>
    <row r="1338" spans="1:100" ht="16.5" x14ac:dyDescent="0.3">
      <c r="A1338" s="7"/>
      <c r="B1338" s="19"/>
      <c r="C1338" s="19"/>
      <c r="D1338" s="19"/>
      <c r="E1338" s="19"/>
      <c r="F1338" s="19"/>
      <c r="G1338" s="10"/>
      <c r="H1338" s="14"/>
      <c r="I1338" s="19"/>
      <c r="J1338" s="19"/>
      <c r="K1338" s="10"/>
      <c r="L1338" s="19"/>
      <c r="M1338" s="19"/>
      <c r="N1338" s="19"/>
      <c r="O1338" s="19"/>
      <c r="P1338" s="19"/>
      <c r="Q1338" s="24"/>
      <c r="R1338" s="14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  <c r="AK1338" s="29"/>
      <c r="AL1338" s="29"/>
      <c r="AM1338" s="7"/>
      <c r="AN1338" s="7"/>
      <c r="AO1338" s="7"/>
      <c r="AP1338" s="19"/>
      <c r="AQ1338" s="19"/>
      <c r="AR1338" s="19"/>
      <c r="AS1338" s="14"/>
      <c r="AT1338" s="19"/>
      <c r="AU1338" s="19"/>
      <c r="AV1338" s="19"/>
      <c r="AW1338" s="14"/>
      <c r="AX1338" s="19"/>
      <c r="AY1338" s="19"/>
      <c r="AZ1338" s="19"/>
      <c r="BA1338" s="19"/>
      <c r="BB1338" s="19"/>
      <c r="BC1338" s="19"/>
      <c r="BD1338" s="19"/>
      <c r="BE1338" s="19"/>
      <c r="BF1338" s="14"/>
      <c r="BG1338" s="35" t="str">
        <f>IF(BB1338&lt;&gt;"","&lt;a href='https://www.inaturalist.org/observations/"&amp;BB1338&amp;" 'target='_blank' style='color: blue'&gt;iNaturalist Record: "&amp;BB1338&amp;"&lt;/a&gt; ","")</f>
        <v/>
      </c>
      <c r="BH1338" s="36" t="str">
        <f>IF(AT1338&lt;&gt;"",AT1338&amp;". ","")</f>
        <v/>
      </c>
      <c r="BI1338" s="36" t="str">
        <f>IF(AV1338&lt;&gt;"","Land use/disturbance history: "&amp;AV1338&amp;". ","")</f>
        <v/>
      </c>
      <c r="BJ1338" s="36" t="str">
        <f>IF(AW1338&lt;&gt;"","Slope in degrees: "&amp;AW1338&amp;". ","")</f>
        <v/>
      </c>
      <c r="BK1338" s="36" t="str">
        <f>IF(AX1338&lt;&gt;"","Slope aspect: "&amp;AX1338&amp;". ","")</f>
        <v/>
      </c>
      <c r="BL1338" s="36" t="str">
        <f>IF(AY1338&lt;&gt;"","Soil description: "&amp;AY1338&amp;". ","")</f>
        <v/>
      </c>
      <c r="BM1338" s="36" t="str">
        <f>IF(BA1338&lt;&gt;"","Terrain: "&amp;BA1338&amp;". ","")</f>
        <v/>
      </c>
      <c r="BN1338" s="36" t="str">
        <f t="shared" si="220"/>
        <v/>
      </c>
      <c r="BO1338" t="str">
        <f t="shared" si="221"/>
        <v/>
      </c>
      <c r="BP1338" t="str">
        <f>IF(BD1338&lt;&gt;"","Permit: "&amp;BD1338,"")</f>
        <v/>
      </c>
      <c r="BQ1338" s="41" t="str">
        <f>IF(AA1338="Abundant","Estimated frequency within viewshed: Abundant (&gt;500).",IF(AA1338="Common","Estimated frequency within viewshed: Common (101-500).",IF(AA1338="Frequent","Estimated frequency within viewshed: Frequent (11-100).",IF(AA1338="Occasional","Estimated frequency within viewshed: Occasional (6-10).",IF(AA1338="Rare","Estimated frequency within viewshed: Rare (1-5).","")))))</f>
        <v/>
      </c>
      <c r="BR1338" s="41" t="str">
        <f>IF(B1338&lt;&gt;"",B1338&amp;". ","")</f>
        <v/>
      </c>
      <c r="BS1338" s="41" t="str">
        <f>IF(M1338="Same individual","Tissue sample collected.",IF(M1338="Same population","Tissue sample collected from another individual in the same population.",""))</f>
        <v/>
      </c>
      <c r="BT1338" s="41" t="str">
        <f>IF(R1338&lt;&gt;"","Seed sample collected from "&amp;R1338&amp;" plants within the same population.","")</f>
        <v/>
      </c>
      <c r="BU1338" s="41" t="str">
        <f>IF(AB1338&lt;&gt;"",AB1338&amp;". ","")</f>
        <v/>
      </c>
      <c r="BV1338" s="41" t="str">
        <f>IF(AE1338&lt;&gt;"","Landowner: "&amp;AE1338&amp;".","")</f>
        <v/>
      </c>
      <c r="BW1338" s="41" t="str">
        <f>IF(AF1338&lt;&gt;"","Element Occurrence ID: "&amp;AF1338&amp;".","")</f>
        <v/>
      </c>
      <c r="BX1338" s="41" t="str">
        <f t="shared" si="222"/>
        <v/>
      </c>
      <c r="BY1338" t="str">
        <f t="shared" si="223"/>
        <v/>
      </c>
      <c r="BZ1338" s="41" t="str">
        <f t="shared" si="224"/>
        <v/>
      </c>
      <c r="CA1338" t="str">
        <f t="shared" si="225"/>
        <v/>
      </c>
      <c r="CB1338" s="41" t="str">
        <f>IF(AU1338&lt;&gt;"","Area immediately surrounding specimen: "&amp;AU1338&amp;".","")</f>
        <v/>
      </c>
      <c r="CC1338" s="41" t="str">
        <f>IF(T1338&lt;&gt;"","Habit: "&amp;T1338&amp;".","")</f>
        <v/>
      </c>
      <c r="CD1338" s="41" t="str">
        <f>IF(U1338&lt;&gt;"","Life history habit: "&amp;U1338&amp;".","")</f>
        <v/>
      </c>
      <c r="CE1338" s="41" t="str">
        <f>IF(V1338&lt;&gt;"","Graminoid habit: "&amp;V1338&amp;".","")</f>
        <v/>
      </c>
      <c r="CF1338" s="41" t="str">
        <f>IF(W1338&lt;&gt;"","Flower color: "&amp;W1338&amp;".","")</f>
        <v/>
      </c>
      <c r="CG1338" s="41" t="str">
        <f>IF(X1338&lt;&gt;"","Height in centimeters: "&amp;X1338&amp;".","")</f>
        <v/>
      </c>
      <c r="CH1338" s="41" t="str">
        <f>IF(Y1338&lt;&gt;"",Y1338&amp;".","")</f>
        <v/>
      </c>
      <c r="CI1338" s="41" t="str">
        <f t="shared" si="226"/>
        <v/>
      </c>
      <c r="CJ1338" t="str">
        <f t="shared" si="227"/>
        <v/>
      </c>
      <c r="CK1338" s="41" t="str">
        <f>IF(T1338&lt;&gt;"","''habit'':"&amp;"''"&amp;T1338&amp;"'',","")</f>
        <v/>
      </c>
      <c r="CL1338" s="41" t="str">
        <f>IF(U1338&lt;&gt;"","''life cycle habit'':"&amp;"''"&amp;U1338&amp;"'',","")</f>
        <v/>
      </c>
      <c r="CM1338" s="41" t="str">
        <f>IF(V1338&lt;&gt;"","''graminoidHabit'':"&amp;"''"&amp;V1338&amp;"'',","")</f>
        <v/>
      </c>
      <c r="CN1338" s="41" t="str">
        <f>IF(W1338&lt;&gt;"","''flower color'':"&amp;"''"&amp;W1338&amp;"'',","")</f>
        <v/>
      </c>
      <c r="CO1338" s="41" t="str">
        <f>IF(X1338&lt;&gt;"","''heightInCentimeters'':"&amp;X1338&amp;",","")</f>
        <v/>
      </c>
      <c r="CP1338" s="41" t="str">
        <f>IF(Y1338&lt;&gt;"",Y1338,"")</f>
        <v/>
      </c>
      <c r="CQ1338" s="41" t="str">
        <f t="shared" si="228"/>
        <v/>
      </c>
      <c r="CR1338" s="42" t="str">
        <f t="shared" si="229"/>
        <v/>
      </c>
      <c r="CS1338" t="str">
        <f t="shared" si="230"/>
        <v/>
      </c>
      <c r="CT1338" t="str">
        <f>IF(L1338="Y","tissue","")</f>
        <v/>
      </c>
      <c r="CU1338" t="str">
        <f>IF(L1338="Y","in collection","")</f>
        <v/>
      </c>
      <c r="CV1338" t="str">
        <f>IF(L1338="Y","dessicated","")</f>
        <v/>
      </c>
    </row>
    <row r="1339" spans="1:100" ht="16.5" x14ac:dyDescent="0.3">
      <c r="A1339" s="7"/>
      <c r="B1339" s="19"/>
      <c r="C1339" s="19"/>
      <c r="D1339" s="19"/>
      <c r="E1339" s="19"/>
      <c r="F1339" s="19"/>
      <c r="G1339" s="10"/>
      <c r="H1339" s="14"/>
      <c r="I1339" s="19"/>
      <c r="J1339" s="19"/>
      <c r="K1339" s="10"/>
      <c r="L1339" s="19"/>
      <c r="M1339" s="19"/>
      <c r="N1339" s="19"/>
      <c r="O1339" s="19"/>
      <c r="P1339" s="19"/>
      <c r="Q1339" s="24"/>
      <c r="R1339" s="14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  <c r="AK1339" s="29"/>
      <c r="AL1339" s="29"/>
      <c r="AM1339" s="7"/>
      <c r="AN1339" s="7"/>
      <c r="AO1339" s="7"/>
      <c r="AP1339" s="19"/>
      <c r="AQ1339" s="19"/>
      <c r="AR1339" s="19"/>
      <c r="AS1339" s="14"/>
      <c r="AT1339" s="19"/>
      <c r="AU1339" s="19"/>
      <c r="AV1339" s="19"/>
      <c r="AW1339" s="14"/>
      <c r="AX1339" s="19"/>
      <c r="AY1339" s="19"/>
      <c r="AZ1339" s="19"/>
      <c r="BA1339" s="19"/>
      <c r="BB1339" s="19"/>
      <c r="BC1339" s="19"/>
      <c r="BD1339" s="19"/>
      <c r="BE1339" s="19"/>
      <c r="BF1339" s="14"/>
      <c r="BG1339" s="35" t="str">
        <f>IF(BB1339&lt;&gt;"","&lt;a href='https://www.inaturalist.org/observations/"&amp;BB1339&amp;" 'target='_blank' style='color: blue'&gt;iNaturalist Record: "&amp;BB1339&amp;"&lt;/a&gt; ","")</f>
        <v/>
      </c>
      <c r="BH1339" s="36" t="str">
        <f>IF(AT1339&lt;&gt;"",AT1339&amp;". ","")</f>
        <v/>
      </c>
      <c r="BI1339" s="36" t="str">
        <f>IF(AV1339&lt;&gt;"","Land use/disturbance history: "&amp;AV1339&amp;". ","")</f>
        <v/>
      </c>
      <c r="BJ1339" s="36" t="str">
        <f>IF(AW1339&lt;&gt;"","Slope in degrees: "&amp;AW1339&amp;". ","")</f>
        <v/>
      </c>
      <c r="BK1339" s="36" t="str">
        <f>IF(AX1339&lt;&gt;"","Slope aspect: "&amp;AX1339&amp;". ","")</f>
        <v/>
      </c>
      <c r="BL1339" s="36" t="str">
        <f>IF(AY1339&lt;&gt;"","Soil description: "&amp;AY1339&amp;". ","")</f>
        <v/>
      </c>
      <c r="BM1339" s="36" t="str">
        <f>IF(BA1339&lt;&gt;"","Terrain: "&amp;BA1339&amp;". ","")</f>
        <v/>
      </c>
      <c r="BN1339" s="36" t="str">
        <f t="shared" si="220"/>
        <v/>
      </c>
      <c r="BO1339" t="str">
        <f t="shared" si="221"/>
        <v/>
      </c>
      <c r="BP1339" t="str">
        <f>IF(BD1339&lt;&gt;"","Permit: "&amp;BD1339,"")</f>
        <v/>
      </c>
      <c r="BQ1339" s="41" t="str">
        <f>IF(AA1339="Abundant","Estimated frequency within viewshed: Abundant (&gt;500).",IF(AA1339="Common","Estimated frequency within viewshed: Common (101-500).",IF(AA1339="Frequent","Estimated frequency within viewshed: Frequent (11-100).",IF(AA1339="Occasional","Estimated frequency within viewshed: Occasional (6-10).",IF(AA1339="Rare","Estimated frequency within viewshed: Rare (1-5).","")))))</f>
        <v/>
      </c>
      <c r="BR1339" s="41" t="str">
        <f>IF(B1339&lt;&gt;"",B1339&amp;". ","")</f>
        <v/>
      </c>
      <c r="BS1339" s="41" t="str">
        <f>IF(M1339="Same individual","Tissue sample collected.",IF(M1339="Same population","Tissue sample collected from another individual in the same population.",""))</f>
        <v/>
      </c>
      <c r="BT1339" s="41" t="str">
        <f>IF(R1339&lt;&gt;"","Seed sample collected from "&amp;R1339&amp;" plants within the same population.","")</f>
        <v/>
      </c>
      <c r="BU1339" s="41" t="str">
        <f>IF(AB1339&lt;&gt;"",AB1339&amp;". ","")</f>
        <v/>
      </c>
      <c r="BV1339" s="41" t="str">
        <f>IF(AE1339&lt;&gt;"","Landowner: "&amp;AE1339&amp;".","")</f>
        <v/>
      </c>
      <c r="BW1339" s="41" t="str">
        <f>IF(AF1339&lt;&gt;"","Element Occurrence ID: "&amp;AF1339&amp;".","")</f>
        <v/>
      </c>
      <c r="BX1339" s="41" t="str">
        <f t="shared" si="222"/>
        <v/>
      </c>
      <c r="BY1339" t="str">
        <f t="shared" si="223"/>
        <v/>
      </c>
      <c r="BZ1339" s="41" t="str">
        <f t="shared" si="224"/>
        <v/>
      </c>
      <c r="CA1339" t="str">
        <f t="shared" si="225"/>
        <v/>
      </c>
      <c r="CB1339" s="41" t="str">
        <f>IF(AU1339&lt;&gt;"","Area immediately surrounding specimen: "&amp;AU1339&amp;".","")</f>
        <v/>
      </c>
      <c r="CC1339" s="41" t="str">
        <f>IF(T1339&lt;&gt;"","Habit: "&amp;T1339&amp;".","")</f>
        <v/>
      </c>
      <c r="CD1339" s="41" t="str">
        <f>IF(U1339&lt;&gt;"","Life history habit: "&amp;U1339&amp;".","")</f>
        <v/>
      </c>
      <c r="CE1339" s="41" t="str">
        <f>IF(V1339&lt;&gt;"","Graminoid habit: "&amp;V1339&amp;".","")</f>
        <v/>
      </c>
      <c r="CF1339" s="41" t="str">
        <f>IF(W1339&lt;&gt;"","Flower color: "&amp;W1339&amp;".","")</f>
        <v/>
      </c>
      <c r="CG1339" s="41" t="str">
        <f>IF(X1339&lt;&gt;"","Height in centimeters: "&amp;X1339&amp;".","")</f>
        <v/>
      </c>
      <c r="CH1339" s="41" t="str">
        <f>IF(Y1339&lt;&gt;"",Y1339&amp;".","")</f>
        <v/>
      </c>
      <c r="CI1339" s="41" t="str">
        <f t="shared" si="226"/>
        <v/>
      </c>
      <c r="CJ1339" t="str">
        <f t="shared" si="227"/>
        <v/>
      </c>
      <c r="CK1339" s="41" t="str">
        <f>IF(T1339&lt;&gt;"","''habit'':"&amp;"''"&amp;T1339&amp;"'',","")</f>
        <v/>
      </c>
      <c r="CL1339" s="41" t="str">
        <f>IF(U1339&lt;&gt;"","''life cycle habit'':"&amp;"''"&amp;U1339&amp;"'',","")</f>
        <v/>
      </c>
      <c r="CM1339" s="41" t="str">
        <f>IF(V1339&lt;&gt;"","''graminoidHabit'':"&amp;"''"&amp;V1339&amp;"'',","")</f>
        <v/>
      </c>
      <c r="CN1339" s="41" t="str">
        <f>IF(W1339&lt;&gt;"","''flower color'':"&amp;"''"&amp;W1339&amp;"'',","")</f>
        <v/>
      </c>
      <c r="CO1339" s="41" t="str">
        <f>IF(X1339&lt;&gt;"","''heightInCentimeters'':"&amp;X1339&amp;",","")</f>
        <v/>
      </c>
      <c r="CP1339" s="41" t="str">
        <f>IF(Y1339&lt;&gt;"",Y1339,"")</f>
        <v/>
      </c>
      <c r="CQ1339" s="41" t="str">
        <f t="shared" si="228"/>
        <v/>
      </c>
      <c r="CR1339" s="42" t="str">
        <f t="shared" si="229"/>
        <v/>
      </c>
      <c r="CS1339" t="str">
        <f t="shared" si="230"/>
        <v/>
      </c>
      <c r="CT1339" t="str">
        <f>IF(L1339="Y","tissue","")</f>
        <v/>
      </c>
      <c r="CU1339" t="str">
        <f>IF(L1339="Y","in collection","")</f>
        <v/>
      </c>
      <c r="CV1339" t="str">
        <f>IF(L1339="Y","dessicated","")</f>
        <v/>
      </c>
    </row>
    <row r="1340" spans="1:100" ht="16.5" x14ac:dyDescent="0.3">
      <c r="A1340" s="7"/>
      <c r="B1340" s="19"/>
      <c r="C1340" s="19"/>
      <c r="D1340" s="19"/>
      <c r="E1340" s="19"/>
      <c r="F1340" s="19"/>
      <c r="G1340" s="10"/>
      <c r="H1340" s="14"/>
      <c r="I1340" s="19"/>
      <c r="J1340" s="19"/>
      <c r="K1340" s="10"/>
      <c r="L1340" s="19"/>
      <c r="M1340" s="19"/>
      <c r="N1340" s="19"/>
      <c r="O1340" s="19"/>
      <c r="P1340" s="19"/>
      <c r="Q1340" s="24"/>
      <c r="R1340" s="14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  <c r="AK1340" s="29"/>
      <c r="AL1340" s="29"/>
      <c r="AM1340" s="7"/>
      <c r="AN1340" s="7"/>
      <c r="AO1340" s="7"/>
      <c r="AP1340" s="19"/>
      <c r="AQ1340" s="19"/>
      <c r="AR1340" s="19"/>
      <c r="AS1340" s="14"/>
      <c r="AT1340" s="19"/>
      <c r="AU1340" s="19"/>
      <c r="AV1340" s="19"/>
      <c r="AW1340" s="14"/>
      <c r="AX1340" s="19"/>
      <c r="AY1340" s="19"/>
      <c r="AZ1340" s="19"/>
      <c r="BA1340" s="19"/>
      <c r="BB1340" s="19"/>
      <c r="BC1340" s="19"/>
      <c r="BD1340" s="19"/>
      <c r="BE1340" s="19"/>
      <c r="BF1340" s="14"/>
      <c r="BG1340" s="35" t="str">
        <f>IF(BB1340&lt;&gt;"","&lt;a href='https://www.inaturalist.org/observations/"&amp;BB1340&amp;" 'target='_blank' style='color: blue'&gt;iNaturalist Record: "&amp;BB1340&amp;"&lt;/a&gt; ","")</f>
        <v/>
      </c>
      <c r="BH1340" s="36" t="str">
        <f>IF(AT1340&lt;&gt;"",AT1340&amp;". ","")</f>
        <v/>
      </c>
      <c r="BI1340" s="36" t="str">
        <f>IF(AV1340&lt;&gt;"","Land use/disturbance history: "&amp;AV1340&amp;". ","")</f>
        <v/>
      </c>
      <c r="BJ1340" s="36" t="str">
        <f>IF(AW1340&lt;&gt;"","Slope in degrees: "&amp;AW1340&amp;". ","")</f>
        <v/>
      </c>
      <c r="BK1340" s="36" t="str">
        <f>IF(AX1340&lt;&gt;"","Slope aspect: "&amp;AX1340&amp;". ","")</f>
        <v/>
      </c>
      <c r="BL1340" s="36" t="str">
        <f>IF(AY1340&lt;&gt;"","Soil description: "&amp;AY1340&amp;". ","")</f>
        <v/>
      </c>
      <c r="BM1340" s="36" t="str">
        <f>IF(BA1340&lt;&gt;"","Terrain: "&amp;BA1340&amp;". ","")</f>
        <v/>
      </c>
      <c r="BN1340" s="36" t="str">
        <f t="shared" si="220"/>
        <v/>
      </c>
      <c r="BO1340" t="str">
        <f t="shared" si="221"/>
        <v/>
      </c>
      <c r="BP1340" t="str">
        <f>IF(BD1340&lt;&gt;"","Permit: "&amp;BD1340,"")</f>
        <v/>
      </c>
      <c r="BQ1340" s="41" t="str">
        <f>IF(AA1340="Abundant","Estimated frequency within viewshed: Abundant (&gt;500).",IF(AA1340="Common","Estimated frequency within viewshed: Common (101-500).",IF(AA1340="Frequent","Estimated frequency within viewshed: Frequent (11-100).",IF(AA1340="Occasional","Estimated frequency within viewshed: Occasional (6-10).",IF(AA1340="Rare","Estimated frequency within viewshed: Rare (1-5).","")))))</f>
        <v/>
      </c>
      <c r="BR1340" s="41" t="str">
        <f>IF(B1340&lt;&gt;"",B1340&amp;". ","")</f>
        <v/>
      </c>
      <c r="BS1340" s="41" t="str">
        <f>IF(M1340="Same individual","Tissue sample collected.",IF(M1340="Same population","Tissue sample collected from another individual in the same population.",""))</f>
        <v/>
      </c>
      <c r="BT1340" s="41" t="str">
        <f>IF(R1340&lt;&gt;"","Seed sample collected from "&amp;R1340&amp;" plants within the same population.","")</f>
        <v/>
      </c>
      <c r="BU1340" s="41" t="str">
        <f>IF(AB1340&lt;&gt;"",AB1340&amp;". ","")</f>
        <v/>
      </c>
      <c r="BV1340" s="41" t="str">
        <f>IF(AE1340&lt;&gt;"","Landowner: "&amp;AE1340&amp;".","")</f>
        <v/>
      </c>
      <c r="BW1340" s="41" t="str">
        <f>IF(AF1340&lt;&gt;"","Element Occurrence ID: "&amp;AF1340&amp;".","")</f>
        <v/>
      </c>
      <c r="BX1340" s="41" t="str">
        <f t="shared" si="222"/>
        <v/>
      </c>
      <c r="BY1340" t="str">
        <f t="shared" si="223"/>
        <v/>
      </c>
      <c r="BZ1340" s="41" t="str">
        <f t="shared" si="224"/>
        <v/>
      </c>
      <c r="CA1340" t="str">
        <f t="shared" si="225"/>
        <v/>
      </c>
      <c r="CB1340" s="41" t="str">
        <f>IF(AU1340&lt;&gt;"","Area immediately surrounding specimen: "&amp;AU1340&amp;".","")</f>
        <v/>
      </c>
      <c r="CC1340" s="41" t="str">
        <f>IF(T1340&lt;&gt;"","Habit: "&amp;T1340&amp;".","")</f>
        <v/>
      </c>
      <c r="CD1340" s="41" t="str">
        <f>IF(U1340&lt;&gt;"","Life history habit: "&amp;U1340&amp;".","")</f>
        <v/>
      </c>
      <c r="CE1340" s="41" t="str">
        <f>IF(V1340&lt;&gt;"","Graminoid habit: "&amp;V1340&amp;".","")</f>
        <v/>
      </c>
      <c r="CF1340" s="41" t="str">
        <f>IF(W1340&lt;&gt;"","Flower color: "&amp;W1340&amp;".","")</f>
        <v/>
      </c>
      <c r="CG1340" s="41" t="str">
        <f>IF(X1340&lt;&gt;"","Height in centimeters: "&amp;X1340&amp;".","")</f>
        <v/>
      </c>
      <c r="CH1340" s="41" t="str">
        <f>IF(Y1340&lt;&gt;"",Y1340&amp;".","")</f>
        <v/>
      </c>
      <c r="CI1340" s="41" t="str">
        <f t="shared" si="226"/>
        <v/>
      </c>
      <c r="CJ1340" t="str">
        <f t="shared" si="227"/>
        <v/>
      </c>
      <c r="CK1340" s="41" t="str">
        <f>IF(T1340&lt;&gt;"","''habit'':"&amp;"''"&amp;T1340&amp;"'',","")</f>
        <v/>
      </c>
      <c r="CL1340" s="41" t="str">
        <f>IF(U1340&lt;&gt;"","''life cycle habit'':"&amp;"''"&amp;U1340&amp;"'',","")</f>
        <v/>
      </c>
      <c r="CM1340" s="41" t="str">
        <f>IF(V1340&lt;&gt;"","''graminoidHabit'':"&amp;"''"&amp;V1340&amp;"'',","")</f>
        <v/>
      </c>
      <c r="CN1340" s="41" t="str">
        <f>IF(W1340&lt;&gt;"","''flower color'':"&amp;"''"&amp;W1340&amp;"'',","")</f>
        <v/>
      </c>
      <c r="CO1340" s="41" t="str">
        <f>IF(X1340&lt;&gt;"","''heightInCentimeters'':"&amp;X1340&amp;",","")</f>
        <v/>
      </c>
      <c r="CP1340" s="41" t="str">
        <f>IF(Y1340&lt;&gt;"",Y1340,"")</f>
        <v/>
      </c>
      <c r="CQ1340" s="41" t="str">
        <f t="shared" si="228"/>
        <v/>
      </c>
      <c r="CR1340" s="42" t="str">
        <f t="shared" si="229"/>
        <v/>
      </c>
      <c r="CS1340" t="str">
        <f t="shared" si="230"/>
        <v/>
      </c>
      <c r="CT1340" t="str">
        <f>IF(L1340="Y","tissue","")</f>
        <v/>
      </c>
      <c r="CU1340" t="str">
        <f>IF(L1340="Y","in collection","")</f>
        <v/>
      </c>
      <c r="CV1340" t="str">
        <f>IF(L1340="Y","dessicated","")</f>
        <v/>
      </c>
    </row>
    <row r="1341" spans="1:100" ht="16.5" x14ac:dyDescent="0.3">
      <c r="A1341" s="7"/>
      <c r="B1341" s="19"/>
      <c r="C1341" s="19"/>
      <c r="D1341" s="19"/>
      <c r="E1341" s="19"/>
      <c r="F1341" s="19"/>
      <c r="G1341" s="10"/>
      <c r="H1341" s="14"/>
      <c r="I1341" s="19"/>
      <c r="J1341" s="19"/>
      <c r="K1341" s="10"/>
      <c r="L1341" s="19"/>
      <c r="M1341" s="19"/>
      <c r="N1341" s="19"/>
      <c r="O1341" s="19"/>
      <c r="P1341" s="19"/>
      <c r="Q1341" s="24"/>
      <c r="R1341" s="14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29"/>
      <c r="AL1341" s="29"/>
      <c r="AM1341" s="7"/>
      <c r="AN1341" s="7"/>
      <c r="AO1341" s="7"/>
      <c r="AP1341" s="19"/>
      <c r="AQ1341" s="19"/>
      <c r="AR1341" s="19"/>
      <c r="AS1341" s="14"/>
      <c r="AT1341" s="19"/>
      <c r="AU1341" s="19"/>
      <c r="AV1341" s="19"/>
      <c r="AW1341" s="14"/>
      <c r="AX1341" s="19"/>
      <c r="AY1341" s="19"/>
      <c r="AZ1341" s="19"/>
      <c r="BA1341" s="19"/>
      <c r="BB1341" s="19"/>
      <c r="BC1341" s="19"/>
      <c r="BD1341" s="19"/>
      <c r="BE1341" s="19"/>
      <c r="BF1341" s="14"/>
      <c r="BG1341" s="35" t="str">
        <f>IF(BB1341&lt;&gt;"","&lt;a href='https://www.inaturalist.org/observations/"&amp;BB1341&amp;" 'target='_blank' style='color: blue'&gt;iNaturalist Record: "&amp;BB1341&amp;"&lt;/a&gt; ","")</f>
        <v/>
      </c>
      <c r="BH1341" s="36" t="str">
        <f>IF(AT1341&lt;&gt;"",AT1341&amp;". ","")</f>
        <v/>
      </c>
      <c r="BI1341" s="36" t="str">
        <f>IF(AV1341&lt;&gt;"","Land use/disturbance history: "&amp;AV1341&amp;". ","")</f>
        <v/>
      </c>
      <c r="BJ1341" s="36" t="str">
        <f>IF(AW1341&lt;&gt;"","Slope in degrees: "&amp;AW1341&amp;". ","")</f>
        <v/>
      </c>
      <c r="BK1341" s="36" t="str">
        <f>IF(AX1341&lt;&gt;"","Slope aspect: "&amp;AX1341&amp;". ","")</f>
        <v/>
      </c>
      <c r="BL1341" s="36" t="str">
        <f>IF(AY1341&lt;&gt;"","Soil description: "&amp;AY1341&amp;". ","")</f>
        <v/>
      </c>
      <c r="BM1341" s="36" t="str">
        <f>IF(BA1341&lt;&gt;"","Terrain: "&amp;BA1341&amp;". ","")</f>
        <v/>
      </c>
      <c r="BN1341" s="36" t="str">
        <f t="shared" si="220"/>
        <v/>
      </c>
      <c r="BO1341" t="str">
        <f t="shared" si="221"/>
        <v/>
      </c>
      <c r="BP1341" t="str">
        <f>IF(BD1341&lt;&gt;"","Permit: "&amp;BD1341,"")</f>
        <v/>
      </c>
      <c r="BQ1341" s="41" t="str">
        <f>IF(AA1341="Abundant","Estimated frequency within viewshed: Abundant (&gt;500).",IF(AA1341="Common","Estimated frequency within viewshed: Common (101-500).",IF(AA1341="Frequent","Estimated frequency within viewshed: Frequent (11-100).",IF(AA1341="Occasional","Estimated frequency within viewshed: Occasional (6-10).",IF(AA1341="Rare","Estimated frequency within viewshed: Rare (1-5).","")))))</f>
        <v/>
      </c>
      <c r="BR1341" s="41" t="str">
        <f>IF(B1341&lt;&gt;"",B1341&amp;". ","")</f>
        <v/>
      </c>
      <c r="BS1341" s="41" t="str">
        <f>IF(M1341="Same individual","Tissue sample collected.",IF(M1341="Same population","Tissue sample collected from another individual in the same population.",""))</f>
        <v/>
      </c>
      <c r="BT1341" s="41" t="str">
        <f>IF(R1341&lt;&gt;"","Seed sample collected from "&amp;R1341&amp;" plants within the same population.","")</f>
        <v/>
      </c>
      <c r="BU1341" s="41" t="str">
        <f>IF(AB1341&lt;&gt;"",AB1341&amp;". ","")</f>
        <v/>
      </c>
      <c r="BV1341" s="41" t="str">
        <f>IF(AE1341&lt;&gt;"","Landowner: "&amp;AE1341&amp;".","")</f>
        <v/>
      </c>
      <c r="BW1341" s="41" t="str">
        <f>IF(AF1341&lt;&gt;"","Element Occurrence ID: "&amp;AF1341&amp;".","")</f>
        <v/>
      </c>
      <c r="BX1341" s="41" t="str">
        <f t="shared" si="222"/>
        <v/>
      </c>
      <c r="BY1341" t="str">
        <f t="shared" si="223"/>
        <v/>
      </c>
      <c r="BZ1341" s="41" t="str">
        <f t="shared" si="224"/>
        <v/>
      </c>
      <c r="CA1341" t="str">
        <f t="shared" si="225"/>
        <v/>
      </c>
      <c r="CB1341" s="41" t="str">
        <f>IF(AU1341&lt;&gt;"","Area immediately surrounding specimen: "&amp;AU1341&amp;".","")</f>
        <v/>
      </c>
      <c r="CC1341" s="41" t="str">
        <f>IF(T1341&lt;&gt;"","Habit: "&amp;T1341&amp;".","")</f>
        <v/>
      </c>
      <c r="CD1341" s="41" t="str">
        <f>IF(U1341&lt;&gt;"","Life history habit: "&amp;U1341&amp;".","")</f>
        <v/>
      </c>
      <c r="CE1341" s="41" t="str">
        <f>IF(V1341&lt;&gt;"","Graminoid habit: "&amp;V1341&amp;".","")</f>
        <v/>
      </c>
      <c r="CF1341" s="41" t="str">
        <f>IF(W1341&lt;&gt;"","Flower color: "&amp;W1341&amp;".","")</f>
        <v/>
      </c>
      <c r="CG1341" s="41" t="str">
        <f>IF(X1341&lt;&gt;"","Height in centimeters: "&amp;X1341&amp;".","")</f>
        <v/>
      </c>
      <c r="CH1341" s="41" t="str">
        <f>IF(Y1341&lt;&gt;"",Y1341&amp;".","")</f>
        <v/>
      </c>
      <c r="CI1341" s="41" t="str">
        <f t="shared" si="226"/>
        <v/>
      </c>
      <c r="CJ1341" t="str">
        <f t="shared" si="227"/>
        <v/>
      </c>
      <c r="CK1341" s="41" t="str">
        <f>IF(T1341&lt;&gt;"","''habit'':"&amp;"''"&amp;T1341&amp;"'',","")</f>
        <v/>
      </c>
      <c r="CL1341" s="41" t="str">
        <f>IF(U1341&lt;&gt;"","''life cycle habit'':"&amp;"''"&amp;U1341&amp;"'',","")</f>
        <v/>
      </c>
      <c r="CM1341" s="41" t="str">
        <f>IF(V1341&lt;&gt;"","''graminoidHabit'':"&amp;"''"&amp;V1341&amp;"'',","")</f>
        <v/>
      </c>
      <c r="CN1341" s="41" t="str">
        <f>IF(W1341&lt;&gt;"","''flower color'':"&amp;"''"&amp;W1341&amp;"'',","")</f>
        <v/>
      </c>
      <c r="CO1341" s="41" t="str">
        <f>IF(X1341&lt;&gt;"","''heightInCentimeters'':"&amp;X1341&amp;",","")</f>
        <v/>
      </c>
      <c r="CP1341" s="41" t="str">
        <f>IF(Y1341&lt;&gt;"",Y1341,"")</f>
        <v/>
      </c>
      <c r="CQ1341" s="41" t="str">
        <f t="shared" si="228"/>
        <v/>
      </c>
      <c r="CR1341" s="42" t="str">
        <f t="shared" si="229"/>
        <v/>
      </c>
      <c r="CS1341" t="str">
        <f t="shared" si="230"/>
        <v/>
      </c>
      <c r="CT1341" t="str">
        <f>IF(L1341="Y","tissue","")</f>
        <v/>
      </c>
      <c r="CU1341" t="str">
        <f>IF(L1341="Y","in collection","")</f>
        <v/>
      </c>
      <c r="CV1341" t="str">
        <f>IF(L1341="Y","dessicated","")</f>
        <v/>
      </c>
    </row>
    <row r="1342" spans="1:100" ht="16.5" x14ac:dyDescent="0.3">
      <c r="A1342" s="7"/>
      <c r="B1342" s="19"/>
      <c r="C1342" s="19"/>
      <c r="D1342" s="19"/>
      <c r="E1342" s="19"/>
      <c r="F1342" s="19"/>
      <c r="G1342" s="10"/>
      <c r="H1342" s="14"/>
      <c r="I1342" s="19"/>
      <c r="J1342" s="19"/>
      <c r="K1342" s="10"/>
      <c r="L1342" s="19"/>
      <c r="M1342" s="19"/>
      <c r="N1342" s="19"/>
      <c r="O1342" s="19"/>
      <c r="P1342" s="19"/>
      <c r="Q1342" s="24"/>
      <c r="R1342" s="14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  <c r="AK1342" s="29"/>
      <c r="AL1342" s="29"/>
      <c r="AM1342" s="7"/>
      <c r="AN1342" s="7"/>
      <c r="AO1342" s="7"/>
      <c r="AP1342" s="19"/>
      <c r="AQ1342" s="19"/>
      <c r="AR1342" s="19"/>
      <c r="AS1342" s="14"/>
      <c r="AT1342" s="19"/>
      <c r="AU1342" s="19"/>
      <c r="AV1342" s="19"/>
      <c r="AW1342" s="14"/>
      <c r="AX1342" s="19"/>
      <c r="AY1342" s="19"/>
      <c r="AZ1342" s="19"/>
      <c r="BA1342" s="19"/>
      <c r="BB1342" s="19"/>
      <c r="BC1342" s="19"/>
      <c r="BD1342" s="19"/>
      <c r="BE1342" s="19"/>
      <c r="BF1342" s="14"/>
      <c r="BG1342" s="35" t="str">
        <f>IF(BB1342&lt;&gt;"","&lt;a href='https://www.inaturalist.org/observations/"&amp;BB1342&amp;" 'target='_blank' style='color: blue'&gt;iNaturalist Record: "&amp;BB1342&amp;"&lt;/a&gt; ","")</f>
        <v/>
      </c>
      <c r="BH1342" s="36" t="str">
        <f>IF(AT1342&lt;&gt;"",AT1342&amp;". ","")</f>
        <v/>
      </c>
      <c r="BI1342" s="36" t="str">
        <f>IF(AV1342&lt;&gt;"","Land use/disturbance history: "&amp;AV1342&amp;". ","")</f>
        <v/>
      </c>
      <c r="BJ1342" s="36" t="str">
        <f>IF(AW1342&lt;&gt;"","Slope in degrees: "&amp;AW1342&amp;". ","")</f>
        <v/>
      </c>
      <c r="BK1342" s="36" t="str">
        <f>IF(AX1342&lt;&gt;"","Slope aspect: "&amp;AX1342&amp;". ","")</f>
        <v/>
      </c>
      <c r="BL1342" s="36" t="str">
        <f>IF(AY1342&lt;&gt;"","Soil description: "&amp;AY1342&amp;". ","")</f>
        <v/>
      </c>
      <c r="BM1342" s="36" t="str">
        <f>IF(BA1342&lt;&gt;"","Terrain: "&amp;BA1342&amp;". ","")</f>
        <v/>
      </c>
      <c r="BN1342" s="36" t="str">
        <f t="shared" si="220"/>
        <v/>
      </c>
      <c r="BO1342" t="str">
        <f t="shared" si="221"/>
        <v/>
      </c>
      <c r="BP1342" t="str">
        <f>IF(BD1342&lt;&gt;"","Permit: "&amp;BD1342,"")</f>
        <v/>
      </c>
      <c r="BQ1342" s="41" t="str">
        <f>IF(AA1342="Abundant","Estimated frequency within viewshed: Abundant (&gt;500).",IF(AA1342="Common","Estimated frequency within viewshed: Common (101-500).",IF(AA1342="Frequent","Estimated frequency within viewshed: Frequent (11-100).",IF(AA1342="Occasional","Estimated frequency within viewshed: Occasional (6-10).",IF(AA1342="Rare","Estimated frequency within viewshed: Rare (1-5).","")))))</f>
        <v/>
      </c>
      <c r="BR1342" s="41" t="str">
        <f>IF(B1342&lt;&gt;"",B1342&amp;". ","")</f>
        <v/>
      </c>
      <c r="BS1342" s="41" t="str">
        <f>IF(M1342="Same individual","Tissue sample collected.",IF(M1342="Same population","Tissue sample collected from another individual in the same population.",""))</f>
        <v/>
      </c>
      <c r="BT1342" s="41" t="str">
        <f>IF(R1342&lt;&gt;"","Seed sample collected from "&amp;R1342&amp;" plants within the same population.","")</f>
        <v/>
      </c>
      <c r="BU1342" s="41" t="str">
        <f>IF(AB1342&lt;&gt;"",AB1342&amp;". ","")</f>
        <v/>
      </c>
      <c r="BV1342" s="41" t="str">
        <f>IF(AE1342&lt;&gt;"","Landowner: "&amp;AE1342&amp;".","")</f>
        <v/>
      </c>
      <c r="BW1342" s="41" t="str">
        <f>IF(AF1342&lt;&gt;"","Element Occurrence ID: "&amp;AF1342&amp;".","")</f>
        <v/>
      </c>
      <c r="BX1342" s="41" t="str">
        <f t="shared" si="222"/>
        <v/>
      </c>
      <c r="BY1342" t="str">
        <f t="shared" si="223"/>
        <v/>
      </c>
      <c r="BZ1342" s="41" t="str">
        <f t="shared" si="224"/>
        <v/>
      </c>
      <c r="CA1342" t="str">
        <f t="shared" si="225"/>
        <v/>
      </c>
      <c r="CB1342" s="41" t="str">
        <f>IF(AU1342&lt;&gt;"","Area immediately surrounding specimen: "&amp;AU1342&amp;".","")</f>
        <v/>
      </c>
      <c r="CC1342" s="41" t="str">
        <f>IF(T1342&lt;&gt;"","Habit: "&amp;T1342&amp;".","")</f>
        <v/>
      </c>
      <c r="CD1342" s="41" t="str">
        <f>IF(U1342&lt;&gt;"","Life history habit: "&amp;U1342&amp;".","")</f>
        <v/>
      </c>
      <c r="CE1342" s="41" t="str">
        <f>IF(V1342&lt;&gt;"","Graminoid habit: "&amp;V1342&amp;".","")</f>
        <v/>
      </c>
      <c r="CF1342" s="41" t="str">
        <f>IF(W1342&lt;&gt;"","Flower color: "&amp;W1342&amp;".","")</f>
        <v/>
      </c>
      <c r="CG1342" s="41" t="str">
        <f>IF(X1342&lt;&gt;"","Height in centimeters: "&amp;X1342&amp;".","")</f>
        <v/>
      </c>
      <c r="CH1342" s="41" t="str">
        <f>IF(Y1342&lt;&gt;"",Y1342&amp;".","")</f>
        <v/>
      </c>
      <c r="CI1342" s="41" t="str">
        <f t="shared" si="226"/>
        <v/>
      </c>
      <c r="CJ1342" t="str">
        <f t="shared" si="227"/>
        <v/>
      </c>
      <c r="CK1342" s="41" t="str">
        <f>IF(T1342&lt;&gt;"","''habit'':"&amp;"''"&amp;T1342&amp;"'',","")</f>
        <v/>
      </c>
      <c r="CL1342" s="41" t="str">
        <f>IF(U1342&lt;&gt;"","''life cycle habit'':"&amp;"''"&amp;U1342&amp;"'',","")</f>
        <v/>
      </c>
      <c r="CM1342" s="41" t="str">
        <f>IF(V1342&lt;&gt;"","''graminoidHabit'':"&amp;"''"&amp;V1342&amp;"'',","")</f>
        <v/>
      </c>
      <c r="CN1342" s="41" t="str">
        <f>IF(W1342&lt;&gt;"","''flower color'':"&amp;"''"&amp;W1342&amp;"'',","")</f>
        <v/>
      </c>
      <c r="CO1342" s="41" t="str">
        <f>IF(X1342&lt;&gt;"","''heightInCentimeters'':"&amp;X1342&amp;",","")</f>
        <v/>
      </c>
      <c r="CP1342" s="41" t="str">
        <f>IF(Y1342&lt;&gt;"",Y1342,"")</f>
        <v/>
      </c>
      <c r="CQ1342" s="41" t="str">
        <f t="shared" si="228"/>
        <v/>
      </c>
      <c r="CR1342" s="42" t="str">
        <f t="shared" si="229"/>
        <v/>
      </c>
      <c r="CS1342" t="str">
        <f t="shared" si="230"/>
        <v/>
      </c>
      <c r="CT1342" t="str">
        <f>IF(L1342="Y","tissue","")</f>
        <v/>
      </c>
      <c r="CU1342" t="str">
        <f>IF(L1342="Y","in collection","")</f>
        <v/>
      </c>
      <c r="CV1342" t="str">
        <f>IF(L1342="Y","dessicated","")</f>
        <v/>
      </c>
    </row>
    <row r="1343" spans="1:100" ht="16.5" x14ac:dyDescent="0.3">
      <c r="A1343" s="7"/>
      <c r="B1343" s="19"/>
      <c r="C1343" s="19"/>
      <c r="D1343" s="19"/>
      <c r="E1343" s="19"/>
      <c r="F1343" s="19"/>
      <c r="G1343" s="10"/>
      <c r="H1343" s="14"/>
      <c r="I1343" s="19"/>
      <c r="J1343" s="19"/>
      <c r="K1343" s="10"/>
      <c r="L1343" s="19"/>
      <c r="M1343" s="19"/>
      <c r="N1343" s="19"/>
      <c r="O1343" s="19"/>
      <c r="P1343" s="19"/>
      <c r="Q1343" s="24"/>
      <c r="R1343" s="14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  <c r="AK1343" s="29"/>
      <c r="AL1343" s="29"/>
      <c r="AM1343" s="7"/>
      <c r="AN1343" s="7"/>
      <c r="AO1343" s="7"/>
      <c r="AP1343" s="19"/>
      <c r="AQ1343" s="19"/>
      <c r="AR1343" s="19"/>
      <c r="AS1343" s="14"/>
      <c r="AT1343" s="19"/>
      <c r="AU1343" s="19"/>
      <c r="AV1343" s="19"/>
      <c r="AW1343" s="14"/>
      <c r="AX1343" s="19"/>
      <c r="AY1343" s="19"/>
      <c r="AZ1343" s="19"/>
      <c r="BA1343" s="19"/>
      <c r="BB1343" s="19"/>
      <c r="BC1343" s="19"/>
      <c r="BD1343" s="19"/>
      <c r="BE1343" s="19"/>
      <c r="BF1343" s="14"/>
      <c r="BG1343" s="35" t="str">
        <f>IF(BB1343&lt;&gt;"","&lt;a href='https://www.inaturalist.org/observations/"&amp;BB1343&amp;" 'target='_blank' style='color: blue'&gt;iNaturalist Record: "&amp;BB1343&amp;"&lt;/a&gt; ","")</f>
        <v/>
      </c>
      <c r="BH1343" s="36" t="str">
        <f>IF(AT1343&lt;&gt;"",AT1343&amp;". ","")</f>
        <v/>
      </c>
      <c r="BI1343" s="36" t="str">
        <f>IF(AV1343&lt;&gt;"","Land use/disturbance history: "&amp;AV1343&amp;". ","")</f>
        <v/>
      </c>
      <c r="BJ1343" s="36" t="str">
        <f>IF(AW1343&lt;&gt;"","Slope in degrees: "&amp;AW1343&amp;". ","")</f>
        <v/>
      </c>
      <c r="BK1343" s="36" t="str">
        <f>IF(AX1343&lt;&gt;"","Slope aspect: "&amp;AX1343&amp;". ","")</f>
        <v/>
      </c>
      <c r="BL1343" s="36" t="str">
        <f>IF(AY1343&lt;&gt;"","Soil description: "&amp;AY1343&amp;". ","")</f>
        <v/>
      </c>
      <c r="BM1343" s="36" t="str">
        <f>IF(BA1343&lt;&gt;"","Terrain: "&amp;BA1343&amp;". ","")</f>
        <v/>
      </c>
      <c r="BN1343" s="36" t="str">
        <f t="shared" si="220"/>
        <v/>
      </c>
      <c r="BO1343" t="str">
        <f t="shared" si="221"/>
        <v/>
      </c>
      <c r="BP1343" t="str">
        <f>IF(BD1343&lt;&gt;"","Permit: "&amp;BD1343,"")</f>
        <v/>
      </c>
      <c r="BQ1343" s="41" t="str">
        <f>IF(AA1343="Abundant","Estimated frequency within viewshed: Abundant (&gt;500).",IF(AA1343="Common","Estimated frequency within viewshed: Common (101-500).",IF(AA1343="Frequent","Estimated frequency within viewshed: Frequent (11-100).",IF(AA1343="Occasional","Estimated frequency within viewshed: Occasional (6-10).",IF(AA1343="Rare","Estimated frequency within viewshed: Rare (1-5).","")))))</f>
        <v/>
      </c>
      <c r="BR1343" s="41" t="str">
        <f>IF(B1343&lt;&gt;"",B1343&amp;". ","")</f>
        <v/>
      </c>
      <c r="BS1343" s="41" t="str">
        <f>IF(M1343="Same individual","Tissue sample collected.",IF(M1343="Same population","Tissue sample collected from another individual in the same population.",""))</f>
        <v/>
      </c>
      <c r="BT1343" s="41" t="str">
        <f>IF(R1343&lt;&gt;"","Seed sample collected from "&amp;R1343&amp;" plants within the same population.","")</f>
        <v/>
      </c>
      <c r="BU1343" s="41" t="str">
        <f>IF(AB1343&lt;&gt;"",AB1343&amp;". ","")</f>
        <v/>
      </c>
      <c r="BV1343" s="41" t="str">
        <f>IF(AE1343&lt;&gt;"","Landowner: "&amp;AE1343&amp;".","")</f>
        <v/>
      </c>
      <c r="BW1343" s="41" t="str">
        <f>IF(AF1343&lt;&gt;"","Element Occurrence ID: "&amp;AF1343&amp;".","")</f>
        <v/>
      </c>
      <c r="BX1343" s="41" t="str">
        <f t="shared" si="222"/>
        <v/>
      </c>
      <c r="BY1343" t="str">
        <f t="shared" si="223"/>
        <v/>
      </c>
      <c r="BZ1343" s="41" t="str">
        <f t="shared" si="224"/>
        <v/>
      </c>
      <c r="CA1343" t="str">
        <f t="shared" si="225"/>
        <v/>
      </c>
      <c r="CB1343" s="41" t="str">
        <f>IF(AU1343&lt;&gt;"","Area immediately surrounding specimen: "&amp;AU1343&amp;".","")</f>
        <v/>
      </c>
      <c r="CC1343" s="41" t="str">
        <f>IF(T1343&lt;&gt;"","Habit: "&amp;T1343&amp;".","")</f>
        <v/>
      </c>
      <c r="CD1343" s="41" t="str">
        <f>IF(U1343&lt;&gt;"","Life history habit: "&amp;U1343&amp;".","")</f>
        <v/>
      </c>
      <c r="CE1343" s="41" t="str">
        <f>IF(V1343&lt;&gt;"","Graminoid habit: "&amp;V1343&amp;".","")</f>
        <v/>
      </c>
      <c r="CF1343" s="41" t="str">
        <f>IF(W1343&lt;&gt;"","Flower color: "&amp;W1343&amp;".","")</f>
        <v/>
      </c>
      <c r="CG1343" s="41" t="str">
        <f>IF(X1343&lt;&gt;"","Height in centimeters: "&amp;X1343&amp;".","")</f>
        <v/>
      </c>
      <c r="CH1343" s="41" t="str">
        <f>IF(Y1343&lt;&gt;"",Y1343&amp;".","")</f>
        <v/>
      </c>
      <c r="CI1343" s="41" t="str">
        <f t="shared" si="226"/>
        <v/>
      </c>
      <c r="CJ1343" t="str">
        <f t="shared" si="227"/>
        <v/>
      </c>
      <c r="CK1343" s="41" t="str">
        <f>IF(T1343&lt;&gt;"","''habit'':"&amp;"''"&amp;T1343&amp;"'',","")</f>
        <v/>
      </c>
      <c r="CL1343" s="41" t="str">
        <f>IF(U1343&lt;&gt;"","''life cycle habit'':"&amp;"''"&amp;U1343&amp;"'',","")</f>
        <v/>
      </c>
      <c r="CM1343" s="41" t="str">
        <f>IF(V1343&lt;&gt;"","''graminoidHabit'':"&amp;"''"&amp;V1343&amp;"'',","")</f>
        <v/>
      </c>
      <c r="CN1343" s="41" t="str">
        <f>IF(W1343&lt;&gt;"","''flower color'':"&amp;"''"&amp;W1343&amp;"'',","")</f>
        <v/>
      </c>
      <c r="CO1343" s="41" t="str">
        <f>IF(X1343&lt;&gt;"","''heightInCentimeters'':"&amp;X1343&amp;",","")</f>
        <v/>
      </c>
      <c r="CP1343" s="41" t="str">
        <f>IF(Y1343&lt;&gt;"",Y1343,"")</f>
        <v/>
      </c>
      <c r="CQ1343" s="41" t="str">
        <f t="shared" si="228"/>
        <v/>
      </c>
      <c r="CR1343" s="42" t="str">
        <f t="shared" si="229"/>
        <v/>
      </c>
      <c r="CS1343" t="str">
        <f t="shared" si="230"/>
        <v/>
      </c>
      <c r="CT1343" t="str">
        <f>IF(L1343="Y","tissue","")</f>
        <v/>
      </c>
      <c r="CU1343" t="str">
        <f>IF(L1343="Y","in collection","")</f>
        <v/>
      </c>
      <c r="CV1343" t="str">
        <f>IF(L1343="Y","dessicated","")</f>
        <v/>
      </c>
    </row>
    <row r="1344" spans="1:100" ht="16.5" x14ac:dyDescent="0.3">
      <c r="A1344" s="7"/>
      <c r="B1344" s="19"/>
      <c r="C1344" s="19"/>
      <c r="D1344" s="19"/>
      <c r="E1344" s="19"/>
      <c r="F1344" s="19"/>
      <c r="G1344" s="10"/>
      <c r="H1344" s="14"/>
      <c r="I1344" s="19"/>
      <c r="J1344" s="19"/>
      <c r="K1344" s="10"/>
      <c r="L1344" s="19"/>
      <c r="M1344" s="19"/>
      <c r="N1344" s="19"/>
      <c r="O1344" s="19"/>
      <c r="P1344" s="19"/>
      <c r="Q1344" s="24"/>
      <c r="R1344" s="14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  <c r="AK1344" s="29"/>
      <c r="AL1344" s="29"/>
      <c r="AM1344" s="7"/>
      <c r="AN1344" s="7"/>
      <c r="AO1344" s="7"/>
      <c r="AP1344" s="19"/>
      <c r="AQ1344" s="19"/>
      <c r="AR1344" s="19"/>
      <c r="AS1344" s="14"/>
      <c r="AT1344" s="19"/>
      <c r="AU1344" s="19"/>
      <c r="AV1344" s="19"/>
      <c r="AW1344" s="14"/>
      <c r="AX1344" s="19"/>
      <c r="AY1344" s="19"/>
      <c r="AZ1344" s="19"/>
      <c r="BA1344" s="19"/>
      <c r="BB1344" s="19"/>
      <c r="BC1344" s="19"/>
      <c r="BD1344" s="19"/>
      <c r="BE1344" s="19"/>
      <c r="BF1344" s="14"/>
      <c r="BG1344" s="35" t="str">
        <f>IF(BB1344&lt;&gt;"","&lt;a href='https://www.inaturalist.org/observations/"&amp;BB1344&amp;" 'target='_blank' style='color: blue'&gt;iNaturalist Record: "&amp;BB1344&amp;"&lt;/a&gt; ","")</f>
        <v/>
      </c>
      <c r="BH1344" s="36" t="str">
        <f>IF(AT1344&lt;&gt;"",AT1344&amp;". ","")</f>
        <v/>
      </c>
      <c r="BI1344" s="36" t="str">
        <f>IF(AV1344&lt;&gt;"","Land use/disturbance history: "&amp;AV1344&amp;". ","")</f>
        <v/>
      </c>
      <c r="BJ1344" s="36" t="str">
        <f>IF(AW1344&lt;&gt;"","Slope in degrees: "&amp;AW1344&amp;". ","")</f>
        <v/>
      </c>
      <c r="BK1344" s="36" t="str">
        <f>IF(AX1344&lt;&gt;"","Slope aspect: "&amp;AX1344&amp;". ","")</f>
        <v/>
      </c>
      <c r="BL1344" s="36" t="str">
        <f>IF(AY1344&lt;&gt;"","Soil description: "&amp;AY1344&amp;". ","")</f>
        <v/>
      </c>
      <c r="BM1344" s="36" t="str">
        <f>IF(BA1344&lt;&gt;"","Terrain: "&amp;BA1344&amp;". ","")</f>
        <v/>
      </c>
      <c r="BN1344" s="36" t="str">
        <f t="shared" si="220"/>
        <v/>
      </c>
      <c r="BO1344" t="str">
        <f t="shared" si="221"/>
        <v/>
      </c>
      <c r="BP1344" t="str">
        <f>IF(BD1344&lt;&gt;"","Permit: "&amp;BD1344,"")</f>
        <v/>
      </c>
      <c r="BQ1344" s="41" t="str">
        <f>IF(AA1344="Abundant","Estimated frequency within viewshed: Abundant (&gt;500).",IF(AA1344="Common","Estimated frequency within viewshed: Common (101-500).",IF(AA1344="Frequent","Estimated frequency within viewshed: Frequent (11-100).",IF(AA1344="Occasional","Estimated frequency within viewshed: Occasional (6-10).",IF(AA1344="Rare","Estimated frequency within viewshed: Rare (1-5).","")))))</f>
        <v/>
      </c>
      <c r="BR1344" s="41" t="str">
        <f>IF(B1344&lt;&gt;"",B1344&amp;". ","")</f>
        <v/>
      </c>
      <c r="BS1344" s="41" t="str">
        <f>IF(M1344="Same individual","Tissue sample collected.",IF(M1344="Same population","Tissue sample collected from another individual in the same population.",""))</f>
        <v/>
      </c>
      <c r="BT1344" s="41" t="str">
        <f>IF(R1344&lt;&gt;"","Seed sample collected from "&amp;R1344&amp;" plants within the same population.","")</f>
        <v/>
      </c>
      <c r="BU1344" s="41" t="str">
        <f>IF(AB1344&lt;&gt;"",AB1344&amp;". ","")</f>
        <v/>
      </c>
      <c r="BV1344" s="41" t="str">
        <f>IF(AE1344&lt;&gt;"","Landowner: "&amp;AE1344&amp;".","")</f>
        <v/>
      </c>
      <c r="BW1344" s="41" t="str">
        <f>IF(AF1344&lt;&gt;"","Element Occurrence ID: "&amp;AF1344&amp;".","")</f>
        <v/>
      </c>
      <c r="BX1344" s="41" t="str">
        <f t="shared" si="222"/>
        <v/>
      </c>
      <c r="BY1344" t="str">
        <f t="shared" si="223"/>
        <v/>
      </c>
      <c r="BZ1344" s="41" t="str">
        <f t="shared" si="224"/>
        <v/>
      </c>
      <c r="CA1344" t="str">
        <f t="shared" si="225"/>
        <v/>
      </c>
      <c r="CB1344" s="41" t="str">
        <f>IF(AU1344&lt;&gt;"","Area immediately surrounding specimen: "&amp;AU1344&amp;".","")</f>
        <v/>
      </c>
      <c r="CC1344" s="41" t="str">
        <f>IF(T1344&lt;&gt;"","Habit: "&amp;T1344&amp;".","")</f>
        <v/>
      </c>
      <c r="CD1344" s="41" t="str">
        <f>IF(U1344&lt;&gt;"","Life history habit: "&amp;U1344&amp;".","")</f>
        <v/>
      </c>
      <c r="CE1344" s="41" t="str">
        <f>IF(V1344&lt;&gt;"","Graminoid habit: "&amp;V1344&amp;".","")</f>
        <v/>
      </c>
      <c r="CF1344" s="41" t="str">
        <f>IF(W1344&lt;&gt;"","Flower color: "&amp;W1344&amp;".","")</f>
        <v/>
      </c>
      <c r="CG1344" s="41" t="str">
        <f>IF(X1344&lt;&gt;"","Height in centimeters: "&amp;X1344&amp;".","")</f>
        <v/>
      </c>
      <c r="CH1344" s="41" t="str">
        <f>IF(Y1344&lt;&gt;"",Y1344&amp;".","")</f>
        <v/>
      </c>
      <c r="CI1344" s="41" t="str">
        <f t="shared" si="226"/>
        <v/>
      </c>
      <c r="CJ1344" t="str">
        <f t="shared" si="227"/>
        <v/>
      </c>
      <c r="CK1344" s="41" t="str">
        <f>IF(T1344&lt;&gt;"","''habit'':"&amp;"''"&amp;T1344&amp;"'',","")</f>
        <v/>
      </c>
      <c r="CL1344" s="41" t="str">
        <f>IF(U1344&lt;&gt;"","''life cycle habit'':"&amp;"''"&amp;U1344&amp;"'',","")</f>
        <v/>
      </c>
      <c r="CM1344" s="41" t="str">
        <f>IF(V1344&lt;&gt;"","''graminoidHabit'':"&amp;"''"&amp;V1344&amp;"'',","")</f>
        <v/>
      </c>
      <c r="CN1344" s="41" t="str">
        <f>IF(W1344&lt;&gt;"","''flower color'':"&amp;"''"&amp;W1344&amp;"'',","")</f>
        <v/>
      </c>
      <c r="CO1344" s="41" t="str">
        <f>IF(X1344&lt;&gt;"","''heightInCentimeters'':"&amp;X1344&amp;",","")</f>
        <v/>
      </c>
      <c r="CP1344" s="41" t="str">
        <f>IF(Y1344&lt;&gt;"",Y1344,"")</f>
        <v/>
      </c>
      <c r="CQ1344" s="41" t="str">
        <f t="shared" si="228"/>
        <v/>
      </c>
      <c r="CR1344" s="42" t="str">
        <f t="shared" si="229"/>
        <v/>
      </c>
      <c r="CS1344" t="str">
        <f t="shared" si="230"/>
        <v/>
      </c>
      <c r="CT1344" t="str">
        <f>IF(L1344="Y","tissue","")</f>
        <v/>
      </c>
      <c r="CU1344" t="str">
        <f>IF(L1344="Y","in collection","")</f>
        <v/>
      </c>
      <c r="CV1344" t="str">
        <f>IF(L1344="Y","dessicated","")</f>
        <v/>
      </c>
    </row>
    <row r="1345" spans="1:100" ht="16.5" x14ac:dyDescent="0.3">
      <c r="A1345" s="7"/>
      <c r="B1345" s="19"/>
      <c r="C1345" s="19"/>
      <c r="D1345" s="19"/>
      <c r="E1345" s="19"/>
      <c r="F1345" s="19"/>
      <c r="G1345" s="10"/>
      <c r="H1345" s="14"/>
      <c r="I1345" s="19"/>
      <c r="J1345" s="19"/>
      <c r="K1345" s="10"/>
      <c r="L1345" s="19"/>
      <c r="M1345" s="19"/>
      <c r="N1345" s="19"/>
      <c r="O1345" s="19"/>
      <c r="P1345" s="19"/>
      <c r="Q1345" s="24"/>
      <c r="R1345" s="14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  <c r="AK1345" s="29"/>
      <c r="AL1345" s="29"/>
      <c r="AM1345" s="7"/>
      <c r="AN1345" s="7"/>
      <c r="AO1345" s="7"/>
      <c r="AP1345" s="19"/>
      <c r="AQ1345" s="19"/>
      <c r="AR1345" s="19"/>
      <c r="AS1345" s="14"/>
      <c r="AT1345" s="19"/>
      <c r="AU1345" s="19"/>
      <c r="AV1345" s="19"/>
      <c r="AW1345" s="14"/>
      <c r="AX1345" s="19"/>
      <c r="AY1345" s="19"/>
      <c r="AZ1345" s="19"/>
      <c r="BA1345" s="19"/>
      <c r="BB1345" s="19"/>
      <c r="BC1345" s="19"/>
      <c r="BD1345" s="19"/>
      <c r="BE1345" s="19"/>
      <c r="BF1345" s="14"/>
      <c r="BG1345" s="35" t="str">
        <f>IF(BB1345&lt;&gt;"","&lt;a href='https://www.inaturalist.org/observations/"&amp;BB1345&amp;" 'target='_blank' style='color: blue'&gt;iNaturalist Record: "&amp;BB1345&amp;"&lt;/a&gt; ","")</f>
        <v/>
      </c>
      <c r="BH1345" s="36" t="str">
        <f>IF(AT1345&lt;&gt;"",AT1345&amp;". ","")</f>
        <v/>
      </c>
      <c r="BI1345" s="36" t="str">
        <f>IF(AV1345&lt;&gt;"","Land use/disturbance history: "&amp;AV1345&amp;". ","")</f>
        <v/>
      </c>
      <c r="BJ1345" s="36" t="str">
        <f>IF(AW1345&lt;&gt;"","Slope in degrees: "&amp;AW1345&amp;". ","")</f>
        <v/>
      </c>
      <c r="BK1345" s="36" t="str">
        <f>IF(AX1345&lt;&gt;"","Slope aspect: "&amp;AX1345&amp;". ","")</f>
        <v/>
      </c>
      <c r="BL1345" s="36" t="str">
        <f>IF(AY1345&lt;&gt;"","Soil description: "&amp;AY1345&amp;". ","")</f>
        <v/>
      </c>
      <c r="BM1345" s="36" t="str">
        <f>IF(BA1345&lt;&gt;"","Terrain: "&amp;BA1345&amp;". ","")</f>
        <v/>
      </c>
      <c r="BN1345" s="36" t="str">
        <f t="shared" si="220"/>
        <v/>
      </c>
      <c r="BO1345" t="str">
        <f t="shared" si="221"/>
        <v/>
      </c>
      <c r="BP1345" t="str">
        <f>IF(BD1345&lt;&gt;"","Permit: "&amp;BD1345,"")</f>
        <v/>
      </c>
      <c r="BQ1345" s="41" t="str">
        <f>IF(AA1345="Abundant","Estimated frequency within viewshed: Abundant (&gt;500).",IF(AA1345="Common","Estimated frequency within viewshed: Common (101-500).",IF(AA1345="Frequent","Estimated frequency within viewshed: Frequent (11-100).",IF(AA1345="Occasional","Estimated frequency within viewshed: Occasional (6-10).",IF(AA1345="Rare","Estimated frequency within viewshed: Rare (1-5).","")))))</f>
        <v/>
      </c>
      <c r="BR1345" s="41" t="str">
        <f>IF(B1345&lt;&gt;"",B1345&amp;". ","")</f>
        <v/>
      </c>
      <c r="BS1345" s="41" t="str">
        <f>IF(M1345="Same individual","Tissue sample collected.",IF(M1345="Same population","Tissue sample collected from another individual in the same population.",""))</f>
        <v/>
      </c>
      <c r="BT1345" s="41" t="str">
        <f>IF(R1345&lt;&gt;"","Seed sample collected from "&amp;R1345&amp;" plants within the same population.","")</f>
        <v/>
      </c>
      <c r="BU1345" s="41" t="str">
        <f>IF(AB1345&lt;&gt;"",AB1345&amp;". ","")</f>
        <v/>
      </c>
      <c r="BV1345" s="41" t="str">
        <f>IF(AE1345&lt;&gt;"","Landowner: "&amp;AE1345&amp;".","")</f>
        <v/>
      </c>
      <c r="BW1345" s="41" t="str">
        <f>IF(AF1345&lt;&gt;"","Element Occurrence ID: "&amp;AF1345&amp;".","")</f>
        <v/>
      </c>
      <c r="BX1345" s="41" t="str">
        <f t="shared" si="222"/>
        <v/>
      </c>
      <c r="BY1345" t="str">
        <f t="shared" si="223"/>
        <v/>
      </c>
      <c r="BZ1345" s="41" t="str">
        <f t="shared" si="224"/>
        <v/>
      </c>
      <c r="CA1345" t="str">
        <f t="shared" si="225"/>
        <v/>
      </c>
      <c r="CB1345" s="41" t="str">
        <f>IF(AU1345&lt;&gt;"","Area immediately surrounding specimen: "&amp;AU1345&amp;".","")</f>
        <v/>
      </c>
      <c r="CC1345" s="41" t="str">
        <f>IF(T1345&lt;&gt;"","Habit: "&amp;T1345&amp;".","")</f>
        <v/>
      </c>
      <c r="CD1345" s="41" t="str">
        <f>IF(U1345&lt;&gt;"","Life history habit: "&amp;U1345&amp;".","")</f>
        <v/>
      </c>
      <c r="CE1345" s="41" t="str">
        <f>IF(V1345&lt;&gt;"","Graminoid habit: "&amp;V1345&amp;".","")</f>
        <v/>
      </c>
      <c r="CF1345" s="41" t="str">
        <f>IF(W1345&lt;&gt;"","Flower color: "&amp;W1345&amp;".","")</f>
        <v/>
      </c>
      <c r="CG1345" s="41" t="str">
        <f>IF(X1345&lt;&gt;"","Height in centimeters: "&amp;X1345&amp;".","")</f>
        <v/>
      </c>
      <c r="CH1345" s="41" t="str">
        <f>IF(Y1345&lt;&gt;"",Y1345&amp;".","")</f>
        <v/>
      </c>
      <c r="CI1345" s="41" t="str">
        <f t="shared" si="226"/>
        <v/>
      </c>
      <c r="CJ1345" t="str">
        <f t="shared" si="227"/>
        <v/>
      </c>
      <c r="CK1345" s="41" t="str">
        <f>IF(T1345&lt;&gt;"","''habit'':"&amp;"''"&amp;T1345&amp;"'',","")</f>
        <v/>
      </c>
      <c r="CL1345" s="41" t="str">
        <f>IF(U1345&lt;&gt;"","''life cycle habit'':"&amp;"''"&amp;U1345&amp;"'',","")</f>
        <v/>
      </c>
      <c r="CM1345" s="41" t="str">
        <f>IF(V1345&lt;&gt;"","''graminoidHabit'':"&amp;"''"&amp;V1345&amp;"'',","")</f>
        <v/>
      </c>
      <c r="CN1345" s="41" t="str">
        <f>IF(W1345&lt;&gt;"","''flower color'':"&amp;"''"&amp;W1345&amp;"'',","")</f>
        <v/>
      </c>
      <c r="CO1345" s="41" t="str">
        <f>IF(X1345&lt;&gt;"","''heightInCentimeters'':"&amp;X1345&amp;",","")</f>
        <v/>
      </c>
      <c r="CP1345" s="41" t="str">
        <f>IF(Y1345&lt;&gt;"",Y1345,"")</f>
        <v/>
      </c>
      <c r="CQ1345" s="41" t="str">
        <f t="shared" si="228"/>
        <v/>
      </c>
      <c r="CR1345" s="42" t="str">
        <f t="shared" si="229"/>
        <v/>
      </c>
      <c r="CS1345" t="str">
        <f t="shared" si="230"/>
        <v/>
      </c>
      <c r="CT1345" t="str">
        <f>IF(L1345="Y","tissue","")</f>
        <v/>
      </c>
      <c r="CU1345" t="str">
        <f>IF(L1345="Y","in collection","")</f>
        <v/>
      </c>
      <c r="CV1345" t="str">
        <f>IF(L1345="Y","dessicated","")</f>
        <v/>
      </c>
    </row>
    <row r="1346" spans="1:100" ht="16.5" x14ac:dyDescent="0.3">
      <c r="A1346" s="7"/>
      <c r="B1346" s="19"/>
      <c r="C1346" s="19"/>
      <c r="D1346" s="19"/>
      <c r="E1346" s="19"/>
      <c r="F1346" s="19"/>
      <c r="G1346" s="10"/>
      <c r="H1346" s="14"/>
      <c r="I1346" s="19"/>
      <c r="J1346" s="19"/>
      <c r="K1346" s="10"/>
      <c r="L1346" s="19"/>
      <c r="M1346" s="19"/>
      <c r="N1346" s="19"/>
      <c r="O1346" s="19"/>
      <c r="P1346" s="19"/>
      <c r="Q1346" s="24"/>
      <c r="R1346" s="14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  <c r="AK1346" s="29"/>
      <c r="AL1346" s="29"/>
      <c r="AM1346" s="7"/>
      <c r="AN1346" s="7"/>
      <c r="AO1346" s="7"/>
      <c r="AP1346" s="19"/>
      <c r="AQ1346" s="19"/>
      <c r="AR1346" s="19"/>
      <c r="AS1346" s="14"/>
      <c r="AT1346" s="19"/>
      <c r="AU1346" s="19"/>
      <c r="AV1346" s="19"/>
      <c r="AW1346" s="14"/>
      <c r="AX1346" s="19"/>
      <c r="AY1346" s="19"/>
      <c r="AZ1346" s="19"/>
      <c r="BA1346" s="19"/>
      <c r="BB1346" s="19"/>
      <c r="BC1346" s="19"/>
      <c r="BD1346" s="19"/>
      <c r="BE1346" s="19"/>
      <c r="BF1346" s="14"/>
      <c r="BG1346" s="35" t="str">
        <f>IF(BB1346&lt;&gt;"","&lt;a href='https://www.inaturalist.org/observations/"&amp;BB1346&amp;" 'target='_blank' style='color: blue'&gt;iNaturalist Record: "&amp;BB1346&amp;"&lt;/a&gt; ","")</f>
        <v/>
      </c>
      <c r="BH1346" s="36" t="str">
        <f>IF(AT1346&lt;&gt;"",AT1346&amp;". ","")</f>
        <v/>
      </c>
      <c r="BI1346" s="36" t="str">
        <f>IF(AV1346&lt;&gt;"","Land use/disturbance history: "&amp;AV1346&amp;". ","")</f>
        <v/>
      </c>
      <c r="BJ1346" s="36" t="str">
        <f>IF(AW1346&lt;&gt;"","Slope in degrees: "&amp;AW1346&amp;". ","")</f>
        <v/>
      </c>
      <c r="BK1346" s="36" t="str">
        <f>IF(AX1346&lt;&gt;"","Slope aspect: "&amp;AX1346&amp;". ","")</f>
        <v/>
      </c>
      <c r="BL1346" s="36" t="str">
        <f>IF(AY1346&lt;&gt;"","Soil description: "&amp;AY1346&amp;". ","")</f>
        <v/>
      </c>
      <c r="BM1346" s="36" t="str">
        <f>IF(BA1346&lt;&gt;"","Terrain: "&amp;BA1346&amp;". ","")</f>
        <v/>
      </c>
      <c r="BN1346" s="36" t="str">
        <f t="shared" si="220"/>
        <v/>
      </c>
      <c r="BO1346" t="str">
        <f t="shared" si="221"/>
        <v/>
      </c>
      <c r="BP1346" t="str">
        <f>IF(BD1346&lt;&gt;"","Permit: "&amp;BD1346,"")</f>
        <v/>
      </c>
      <c r="BQ1346" s="41" t="str">
        <f>IF(AA1346="Abundant","Estimated frequency within viewshed: Abundant (&gt;500).",IF(AA1346="Common","Estimated frequency within viewshed: Common (101-500).",IF(AA1346="Frequent","Estimated frequency within viewshed: Frequent (11-100).",IF(AA1346="Occasional","Estimated frequency within viewshed: Occasional (6-10).",IF(AA1346="Rare","Estimated frequency within viewshed: Rare (1-5).","")))))</f>
        <v/>
      </c>
      <c r="BR1346" s="41" t="str">
        <f>IF(B1346&lt;&gt;"",B1346&amp;". ","")</f>
        <v/>
      </c>
      <c r="BS1346" s="41" t="str">
        <f>IF(M1346="Same individual","Tissue sample collected.",IF(M1346="Same population","Tissue sample collected from another individual in the same population.",""))</f>
        <v/>
      </c>
      <c r="BT1346" s="41" t="str">
        <f>IF(R1346&lt;&gt;"","Seed sample collected from "&amp;R1346&amp;" plants within the same population.","")</f>
        <v/>
      </c>
      <c r="BU1346" s="41" t="str">
        <f>IF(AB1346&lt;&gt;"",AB1346&amp;". ","")</f>
        <v/>
      </c>
      <c r="BV1346" s="41" t="str">
        <f>IF(AE1346&lt;&gt;"","Landowner: "&amp;AE1346&amp;".","")</f>
        <v/>
      </c>
      <c r="BW1346" s="41" t="str">
        <f>IF(AF1346&lt;&gt;"","Element Occurrence ID: "&amp;AF1346&amp;".","")</f>
        <v/>
      </c>
      <c r="BX1346" s="41" t="str">
        <f t="shared" si="222"/>
        <v/>
      </c>
      <c r="BY1346" t="str">
        <f t="shared" si="223"/>
        <v/>
      </c>
      <c r="BZ1346" s="41" t="str">
        <f t="shared" si="224"/>
        <v/>
      </c>
      <c r="CA1346" t="str">
        <f t="shared" si="225"/>
        <v/>
      </c>
      <c r="CB1346" s="41" t="str">
        <f>IF(AU1346&lt;&gt;"","Area immediately surrounding specimen: "&amp;AU1346&amp;".","")</f>
        <v/>
      </c>
      <c r="CC1346" s="41" t="str">
        <f>IF(T1346&lt;&gt;"","Habit: "&amp;T1346&amp;".","")</f>
        <v/>
      </c>
      <c r="CD1346" s="41" t="str">
        <f>IF(U1346&lt;&gt;"","Life history habit: "&amp;U1346&amp;".","")</f>
        <v/>
      </c>
      <c r="CE1346" s="41" t="str">
        <f>IF(V1346&lt;&gt;"","Graminoid habit: "&amp;V1346&amp;".","")</f>
        <v/>
      </c>
      <c r="CF1346" s="41" t="str">
        <f>IF(W1346&lt;&gt;"","Flower color: "&amp;W1346&amp;".","")</f>
        <v/>
      </c>
      <c r="CG1346" s="41" t="str">
        <f>IF(X1346&lt;&gt;"","Height in centimeters: "&amp;X1346&amp;".","")</f>
        <v/>
      </c>
      <c r="CH1346" s="41" t="str">
        <f>IF(Y1346&lt;&gt;"",Y1346&amp;".","")</f>
        <v/>
      </c>
      <c r="CI1346" s="41" t="str">
        <f t="shared" si="226"/>
        <v/>
      </c>
      <c r="CJ1346" t="str">
        <f t="shared" si="227"/>
        <v/>
      </c>
      <c r="CK1346" s="41" t="str">
        <f>IF(T1346&lt;&gt;"","''habit'':"&amp;"''"&amp;T1346&amp;"'',","")</f>
        <v/>
      </c>
      <c r="CL1346" s="41" t="str">
        <f>IF(U1346&lt;&gt;"","''life cycle habit'':"&amp;"''"&amp;U1346&amp;"'',","")</f>
        <v/>
      </c>
      <c r="CM1346" s="41" t="str">
        <f>IF(V1346&lt;&gt;"","''graminoidHabit'':"&amp;"''"&amp;V1346&amp;"'',","")</f>
        <v/>
      </c>
      <c r="CN1346" s="41" t="str">
        <f>IF(W1346&lt;&gt;"","''flower color'':"&amp;"''"&amp;W1346&amp;"'',","")</f>
        <v/>
      </c>
      <c r="CO1346" s="41" t="str">
        <f>IF(X1346&lt;&gt;"","''heightInCentimeters'':"&amp;X1346&amp;",","")</f>
        <v/>
      </c>
      <c r="CP1346" s="41" t="str">
        <f>IF(Y1346&lt;&gt;"",Y1346,"")</f>
        <v/>
      </c>
      <c r="CQ1346" s="41" t="str">
        <f t="shared" si="228"/>
        <v/>
      </c>
      <c r="CR1346" s="42" t="str">
        <f t="shared" si="229"/>
        <v/>
      </c>
      <c r="CS1346" t="str">
        <f t="shared" si="230"/>
        <v/>
      </c>
      <c r="CT1346" t="str">
        <f>IF(L1346="Y","tissue","")</f>
        <v/>
      </c>
      <c r="CU1346" t="str">
        <f>IF(L1346="Y","in collection","")</f>
        <v/>
      </c>
      <c r="CV1346" t="str">
        <f>IF(L1346="Y","dessicated","")</f>
        <v/>
      </c>
    </row>
    <row r="1347" spans="1:100" ht="16.5" x14ac:dyDescent="0.3">
      <c r="A1347" s="7"/>
      <c r="B1347" s="19"/>
      <c r="C1347" s="19"/>
      <c r="D1347" s="19"/>
      <c r="E1347" s="19"/>
      <c r="F1347" s="19"/>
      <c r="G1347" s="10"/>
      <c r="H1347" s="14"/>
      <c r="I1347" s="19"/>
      <c r="J1347" s="19"/>
      <c r="K1347" s="10"/>
      <c r="L1347" s="19"/>
      <c r="M1347" s="19"/>
      <c r="N1347" s="19"/>
      <c r="O1347" s="19"/>
      <c r="P1347" s="19"/>
      <c r="Q1347" s="24"/>
      <c r="R1347" s="14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  <c r="AK1347" s="29"/>
      <c r="AL1347" s="29"/>
      <c r="AM1347" s="7"/>
      <c r="AN1347" s="7"/>
      <c r="AO1347" s="7"/>
      <c r="AP1347" s="19"/>
      <c r="AQ1347" s="19"/>
      <c r="AR1347" s="19"/>
      <c r="AS1347" s="14"/>
      <c r="AT1347" s="19"/>
      <c r="AU1347" s="19"/>
      <c r="AV1347" s="19"/>
      <c r="AW1347" s="14"/>
      <c r="AX1347" s="19"/>
      <c r="AY1347" s="19"/>
      <c r="AZ1347" s="19"/>
      <c r="BA1347" s="19"/>
      <c r="BB1347" s="19"/>
      <c r="BC1347" s="19"/>
      <c r="BD1347" s="19"/>
      <c r="BE1347" s="19"/>
      <c r="BF1347" s="14"/>
      <c r="BG1347" s="35" t="str">
        <f>IF(BB1347&lt;&gt;"","&lt;a href='https://www.inaturalist.org/observations/"&amp;BB1347&amp;" 'target='_blank' style='color: blue'&gt;iNaturalist Record: "&amp;BB1347&amp;"&lt;/a&gt; ","")</f>
        <v/>
      </c>
      <c r="BH1347" s="36" t="str">
        <f>IF(AT1347&lt;&gt;"",AT1347&amp;". ","")</f>
        <v/>
      </c>
      <c r="BI1347" s="36" t="str">
        <f>IF(AV1347&lt;&gt;"","Land use/disturbance history: "&amp;AV1347&amp;". ","")</f>
        <v/>
      </c>
      <c r="BJ1347" s="36" t="str">
        <f>IF(AW1347&lt;&gt;"","Slope in degrees: "&amp;AW1347&amp;". ","")</f>
        <v/>
      </c>
      <c r="BK1347" s="36" t="str">
        <f>IF(AX1347&lt;&gt;"","Slope aspect: "&amp;AX1347&amp;". ","")</f>
        <v/>
      </c>
      <c r="BL1347" s="36" t="str">
        <f>IF(AY1347&lt;&gt;"","Soil description: "&amp;AY1347&amp;". ","")</f>
        <v/>
      </c>
      <c r="BM1347" s="36" t="str">
        <f>IF(BA1347&lt;&gt;"","Terrain: "&amp;BA1347&amp;". ","")</f>
        <v/>
      </c>
      <c r="BN1347" s="36" t="str">
        <f t="shared" si="220"/>
        <v/>
      </c>
      <c r="BO1347" t="str">
        <f t="shared" si="221"/>
        <v/>
      </c>
      <c r="BP1347" t="str">
        <f>IF(BD1347&lt;&gt;"","Permit: "&amp;BD1347,"")</f>
        <v/>
      </c>
      <c r="BQ1347" s="41" t="str">
        <f>IF(AA1347="Abundant","Estimated frequency within viewshed: Abundant (&gt;500).",IF(AA1347="Common","Estimated frequency within viewshed: Common (101-500).",IF(AA1347="Frequent","Estimated frequency within viewshed: Frequent (11-100).",IF(AA1347="Occasional","Estimated frequency within viewshed: Occasional (6-10).",IF(AA1347="Rare","Estimated frequency within viewshed: Rare (1-5).","")))))</f>
        <v/>
      </c>
      <c r="BR1347" s="41" t="str">
        <f>IF(B1347&lt;&gt;"",B1347&amp;". ","")</f>
        <v/>
      </c>
      <c r="BS1347" s="41" t="str">
        <f>IF(M1347="Same individual","Tissue sample collected.",IF(M1347="Same population","Tissue sample collected from another individual in the same population.",""))</f>
        <v/>
      </c>
      <c r="BT1347" s="41" t="str">
        <f>IF(R1347&lt;&gt;"","Seed sample collected from "&amp;R1347&amp;" plants within the same population.","")</f>
        <v/>
      </c>
      <c r="BU1347" s="41" t="str">
        <f>IF(AB1347&lt;&gt;"",AB1347&amp;". ","")</f>
        <v/>
      </c>
      <c r="BV1347" s="41" t="str">
        <f>IF(AE1347&lt;&gt;"","Landowner: "&amp;AE1347&amp;".","")</f>
        <v/>
      </c>
      <c r="BW1347" s="41" t="str">
        <f>IF(AF1347&lt;&gt;"","Element Occurrence ID: "&amp;AF1347&amp;".","")</f>
        <v/>
      </c>
      <c r="BX1347" s="41" t="str">
        <f t="shared" si="222"/>
        <v/>
      </c>
      <c r="BY1347" t="str">
        <f t="shared" si="223"/>
        <v/>
      </c>
      <c r="BZ1347" s="41" t="str">
        <f t="shared" si="224"/>
        <v/>
      </c>
      <c r="CA1347" t="str">
        <f t="shared" si="225"/>
        <v/>
      </c>
      <c r="CB1347" s="41" t="str">
        <f>IF(AU1347&lt;&gt;"","Area immediately surrounding specimen: "&amp;AU1347&amp;".","")</f>
        <v/>
      </c>
      <c r="CC1347" s="41" t="str">
        <f>IF(T1347&lt;&gt;"","Habit: "&amp;T1347&amp;".","")</f>
        <v/>
      </c>
      <c r="CD1347" s="41" t="str">
        <f>IF(U1347&lt;&gt;"","Life history habit: "&amp;U1347&amp;".","")</f>
        <v/>
      </c>
      <c r="CE1347" s="41" t="str">
        <f>IF(V1347&lt;&gt;"","Graminoid habit: "&amp;V1347&amp;".","")</f>
        <v/>
      </c>
      <c r="CF1347" s="41" t="str">
        <f>IF(W1347&lt;&gt;"","Flower color: "&amp;W1347&amp;".","")</f>
        <v/>
      </c>
      <c r="CG1347" s="41" t="str">
        <f>IF(X1347&lt;&gt;"","Height in centimeters: "&amp;X1347&amp;".","")</f>
        <v/>
      </c>
      <c r="CH1347" s="41" t="str">
        <f>IF(Y1347&lt;&gt;"",Y1347&amp;".","")</f>
        <v/>
      </c>
      <c r="CI1347" s="41" t="str">
        <f t="shared" si="226"/>
        <v/>
      </c>
      <c r="CJ1347" t="str">
        <f t="shared" si="227"/>
        <v/>
      </c>
      <c r="CK1347" s="41" t="str">
        <f>IF(T1347&lt;&gt;"","''habit'':"&amp;"''"&amp;T1347&amp;"'',","")</f>
        <v/>
      </c>
      <c r="CL1347" s="41" t="str">
        <f>IF(U1347&lt;&gt;"","''life cycle habit'':"&amp;"''"&amp;U1347&amp;"'',","")</f>
        <v/>
      </c>
      <c r="CM1347" s="41" t="str">
        <f>IF(V1347&lt;&gt;"","''graminoidHabit'':"&amp;"''"&amp;V1347&amp;"'',","")</f>
        <v/>
      </c>
      <c r="CN1347" s="41" t="str">
        <f>IF(W1347&lt;&gt;"","''flower color'':"&amp;"''"&amp;W1347&amp;"'',","")</f>
        <v/>
      </c>
      <c r="CO1347" s="41" t="str">
        <f>IF(X1347&lt;&gt;"","''heightInCentimeters'':"&amp;X1347&amp;",","")</f>
        <v/>
      </c>
      <c r="CP1347" s="41" t="str">
        <f>IF(Y1347&lt;&gt;"",Y1347,"")</f>
        <v/>
      </c>
      <c r="CQ1347" s="41" t="str">
        <f t="shared" si="228"/>
        <v/>
      </c>
      <c r="CR1347" s="42" t="str">
        <f t="shared" si="229"/>
        <v/>
      </c>
      <c r="CS1347" t="str">
        <f t="shared" si="230"/>
        <v/>
      </c>
      <c r="CT1347" t="str">
        <f>IF(L1347="Y","tissue","")</f>
        <v/>
      </c>
      <c r="CU1347" t="str">
        <f>IF(L1347="Y","in collection","")</f>
        <v/>
      </c>
      <c r="CV1347" t="str">
        <f>IF(L1347="Y","dessicated","")</f>
        <v/>
      </c>
    </row>
    <row r="1348" spans="1:100" ht="16.5" x14ac:dyDescent="0.3">
      <c r="A1348" s="7"/>
      <c r="B1348" s="19"/>
      <c r="C1348" s="19"/>
      <c r="D1348" s="19"/>
      <c r="E1348" s="19"/>
      <c r="F1348" s="19"/>
      <c r="G1348" s="10"/>
      <c r="H1348" s="14"/>
      <c r="I1348" s="19"/>
      <c r="J1348" s="19"/>
      <c r="K1348" s="10"/>
      <c r="L1348" s="19"/>
      <c r="M1348" s="19"/>
      <c r="N1348" s="19"/>
      <c r="O1348" s="19"/>
      <c r="P1348" s="19"/>
      <c r="Q1348" s="24"/>
      <c r="R1348" s="14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  <c r="AK1348" s="29"/>
      <c r="AL1348" s="29"/>
      <c r="AM1348" s="7"/>
      <c r="AN1348" s="7"/>
      <c r="AO1348" s="7"/>
      <c r="AP1348" s="19"/>
      <c r="AQ1348" s="19"/>
      <c r="AR1348" s="19"/>
      <c r="AS1348" s="14"/>
      <c r="AT1348" s="19"/>
      <c r="AU1348" s="19"/>
      <c r="AV1348" s="19"/>
      <c r="AW1348" s="14"/>
      <c r="AX1348" s="19"/>
      <c r="AY1348" s="19"/>
      <c r="AZ1348" s="19"/>
      <c r="BA1348" s="19"/>
      <c r="BB1348" s="19"/>
      <c r="BC1348" s="19"/>
      <c r="BD1348" s="19"/>
      <c r="BE1348" s="19"/>
      <c r="BF1348" s="14"/>
      <c r="BG1348" s="35" t="str">
        <f>IF(BB1348&lt;&gt;"","&lt;a href='https://www.inaturalist.org/observations/"&amp;BB1348&amp;" 'target='_blank' style='color: blue'&gt;iNaturalist Record: "&amp;BB1348&amp;"&lt;/a&gt; ","")</f>
        <v/>
      </c>
      <c r="BH1348" s="36" t="str">
        <f>IF(AT1348&lt;&gt;"",AT1348&amp;". ","")</f>
        <v/>
      </c>
      <c r="BI1348" s="36" t="str">
        <f>IF(AV1348&lt;&gt;"","Land use/disturbance history: "&amp;AV1348&amp;". ","")</f>
        <v/>
      </c>
      <c r="BJ1348" s="36" t="str">
        <f>IF(AW1348&lt;&gt;"","Slope in degrees: "&amp;AW1348&amp;". ","")</f>
        <v/>
      </c>
      <c r="BK1348" s="36" t="str">
        <f>IF(AX1348&lt;&gt;"","Slope aspect: "&amp;AX1348&amp;". ","")</f>
        <v/>
      </c>
      <c r="BL1348" s="36" t="str">
        <f>IF(AY1348&lt;&gt;"","Soil description: "&amp;AY1348&amp;". ","")</f>
        <v/>
      </c>
      <c r="BM1348" s="36" t="str">
        <f>IF(BA1348&lt;&gt;"","Terrain: "&amp;BA1348&amp;". ","")</f>
        <v/>
      </c>
      <c r="BN1348" s="36" t="str">
        <f t="shared" ref="BN1348:BN1411" si="231">TRIM(BH1348&amp;BI1348&amp;BJ1348&amp;BK1348&amp;BL1348&amp;BM1348&amp;CB1348)</f>
        <v/>
      </c>
      <c r="BO1348" t="str">
        <f t="shared" ref="BO1348:BO1411" si="232">SUBSTITUTE(BN1348,"..",".")</f>
        <v/>
      </c>
      <c r="BP1348" t="str">
        <f>IF(BD1348&lt;&gt;"","Permit: "&amp;BD1348,"")</f>
        <v/>
      </c>
      <c r="BQ1348" s="41" t="str">
        <f>IF(AA1348="Abundant","Estimated frequency within viewshed: Abundant (&gt;500).",IF(AA1348="Common","Estimated frequency within viewshed: Common (101-500).",IF(AA1348="Frequent","Estimated frequency within viewshed: Frequent (11-100).",IF(AA1348="Occasional","Estimated frequency within viewshed: Occasional (6-10).",IF(AA1348="Rare","Estimated frequency within viewshed: Rare (1-5).","")))))</f>
        <v/>
      </c>
      <c r="BR1348" s="41" t="str">
        <f>IF(B1348&lt;&gt;"",B1348&amp;". ","")</f>
        <v/>
      </c>
      <c r="BS1348" s="41" t="str">
        <f>IF(M1348="Same individual","Tissue sample collected.",IF(M1348="Same population","Tissue sample collected from another individual in the same population.",""))</f>
        <v/>
      </c>
      <c r="BT1348" s="41" t="str">
        <f>IF(R1348&lt;&gt;"","Seed sample collected from "&amp;R1348&amp;" plants within the same population.","")</f>
        <v/>
      </c>
      <c r="BU1348" s="41" t="str">
        <f>IF(AB1348&lt;&gt;"",AB1348&amp;". ","")</f>
        <v/>
      </c>
      <c r="BV1348" s="41" t="str">
        <f>IF(AE1348&lt;&gt;"","Landowner: "&amp;AE1348&amp;".","")</f>
        <v/>
      </c>
      <c r="BW1348" s="41" t="str">
        <f>IF(AF1348&lt;&gt;"","Element Occurrence ID: "&amp;AF1348&amp;".","")</f>
        <v/>
      </c>
      <c r="BX1348" s="41" t="str">
        <f t="shared" ref="BX1348:BX1411" si="233">TRIM(BV1348&amp;" "&amp;BW1348)</f>
        <v/>
      </c>
      <c r="BY1348" t="str">
        <f t="shared" ref="BY1348:BY1411" si="234">SUBSTITUTE(BX1348,"..",".")</f>
        <v/>
      </c>
      <c r="BZ1348" s="41" t="str">
        <f t="shared" ref="BZ1348:BZ1411" si="235">TRIM(BR1348&amp;BQ1348&amp;BS1348&amp;BT1348&amp;BU1348&amp;BG1348)</f>
        <v/>
      </c>
      <c r="CA1348" t="str">
        <f t="shared" ref="CA1348:CA1411" si="236">SUBSTITUTE(BZ1348,"..",".")</f>
        <v/>
      </c>
      <c r="CB1348" s="41" t="str">
        <f>IF(AU1348&lt;&gt;"","Area immediately surrounding specimen: "&amp;AU1348&amp;".","")</f>
        <v/>
      </c>
      <c r="CC1348" s="41" t="str">
        <f>IF(T1348&lt;&gt;"","Habit: "&amp;T1348&amp;".","")</f>
        <v/>
      </c>
      <c r="CD1348" s="41" t="str">
        <f>IF(U1348&lt;&gt;"","Life history habit: "&amp;U1348&amp;".","")</f>
        <v/>
      </c>
      <c r="CE1348" s="41" t="str">
        <f>IF(V1348&lt;&gt;"","Graminoid habit: "&amp;V1348&amp;".","")</f>
        <v/>
      </c>
      <c r="CF1348" s="41" t="str">
        <f>IF(W1348&lt;&gt;"","Flower color: "&amp;W1348&amp;".","")</f>
        <v/>
      </c>
      <c r="CG1348" s="41" t="str">
        <f>IF(X1348&lt;&gt;"","Height in centimeters: "&amp;X1348&amp;".","")</f>
        <v/>
      </c>
      <c r="CH1348" s="41" t="str">
        <f>IF(Y1348&lt;&gt;"",Y1348&amp;".","")</f>
        <v/>
      </c>
      <c r="CI1348" s="41" t="str">
        <f t="shared" ref="CI1348:CI1411" si="237">TRIM(CC1348&amp;" "&amp;CD1348&amp;" "&amp;CE1348&amp;" "&amp;CF1348&amp;" "&amp;CG1348&amp;" "&amp;CH1348)</f>
        <v/>
      </c>
      <c r="CJ1348" t="str">
        <f t="shared" ref="CJ1348:CJ1411" si="238">SUBSTITUTE(CI1348,"..",".")</f>
        <v/>
      </c>
      <c r="CK1348" s="41" t="str">
        <f>IF(T1348&lt;&gt;"","''habit'':"&amp;"''"&amp;T1348&amp;"'',","")</f>
        <v/>
      </c>
      <c r="CL1348" s="41" t="str">
        <f>IF(U1348&lt;&gt;"","''life cycle habit'':"&amp;"''"&amp;U1348&amp;"'',","")</f>
        <v/>
      </c>
      <c r="CM1348" s="41" t="str">
        <f>IF(V1348&lt;&gt;"","''graminoidHabit'':"&amp;"''"&amp;V1348&amp;"'',","")</f>
        <v/>
      </c>
      <c r="CN1348" s="41" t="str">
        <f>IF(W1348&lt;&gt;"","''flower color'':"&amp;"''"&amp;W1348&amp;"'',","")</f>
        <v/>
      </c>
      <c r="CO1348" s="41" t="str">
        <f>IF(X1348&lt;&gt;"","''heightInCentimeters'':"&amp;X1348&amp;",","")</f>
        <v/>
      </c>
      <c r="CP1348" s="41" t="str">
        <f>IF(Y1348&lt;&gt;"",Y1348,"")</f>
        <v/>
      </c>
      <c r="CQ1348" s="41" t="str">
        <f t="shared" ref="CQ1348:CQ1411" si="239">TRIM(CK1348&amp;CL1348&amp;CM1348&amp;CN1348&amp;CO1348&amp;CP1348)</f>
        <v/>
      </c>
      <c r="CR1348" s="42" t="str">
        <f t="shared" ref="CR1348:CR1411" si="240">IF(AND(LEFT(CQ1348)=",",RIGHT(CQ1348)=","),MID(CQ1348,2,LEN(CQ1348)-2),IF(LEFT(CQ1348)=",",MID(CQ1348,2,LEN(CQ1348)),IF(RIGHT(CQ1348)=",",LEFT(CQ1348,LEN(CQ1348)-1),CQ1348)))</f>
        <v/>
      </c>
      <c r="CS1348" t="str">
        <f t="shared" ref="CS1348:CS1411" si="241">IF(CR1348&lt;&gt;"","{"&amp;CR1348&amp;"}","")</f>
        <v/>
      </c>
      <c r="CT1348" t="str">
        <f>IF(L1348="Y","tissue","")</f>
        <v/>
      </c>
      <c r="CU1348" t="str">
        <f>IF(L1348="Y","in collection","")</f>
        <v/>
      </c>
      <c r="CV1348" t="str">
        <f>IF(L1348="Y","dessicated","")</f>
        <v/>
      </c>
    </row>
    <row r="1349" spans="1:100" ht="16.5" x14ac:dyDescent="0.3">
      <c r="A1349" s="7"/>
      <c r="B1349" s="19"/>
      <c r="C1349" s="19"/>
      <c r="D1349" s="19"/>
      <c r="E1349" s="19"/>
      <c r="F1349" s="19"/>
      <c r="G1349" s="10"/>
      <c r="H1349" s="14"/>
      <c r="I1349" s="19"/>
      <c r="J1349" s="19"/>
      <c r="K1349" s="10"/>
      <c r="L1349" s="19"/>
      <c r="M1349" s="19"/>
      <c r="N1349" s="19"/>
      <c r="O1349" s="19"/>
      <c r="P1349" s="19"/>
      <c r="Q1349" s="24"/>
      <c r="R1349" s="14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  <c r="AK1349" s="29"/>
      <c r="AL1349" s="29"/>
      <c r="AM1349" s="7"/>
      <c r="AN1349" s="7"/>
      <c r="AO1349" s="7"/>
      <c r="AP1349" s="19"/>
      <c r="AQ1349" s="19"/>
      <c r="AR1349" s="19"/>
      <c r="AS1349" s="14"/>
      <c r="AT1349" s="19"/>
      <c r="AU1349" s="19"/>
      <c r="AV1349" s="19"/>
      <c r="AW1349" s="14"/>
      <c r="AX1349" s="19"/>
      <c r="AY1349" s="19"/>
      <c r="AZ1349" s="19"/>
      <c r="BA1349" s="19"/>
      <c r="BB1349" s="19"/>
      <c r="BC1349" s="19"/>
      <c r="BD1349" s="19"/>
      <c r="BE1349" s="19"/>
      <c r="BF1349" s="14"/>
      <c r="BG1349" s="35" t="str">
        <f>IF(BB1349&lt;&gt;"","&lt;a href='https://www.inaturalist.org/observations/"&amp;BB1349&amp;" 'target='_blank' style='color: blue'&gt;iNaturalist Record: "&amp;BB1349&amp;"&lt;/a&gt; ","")</f>
        <v/>
      </c>
      <c r="BH1349" s="36" t="str">
        <f>IF(AT1349&lt;&gt;"",AT1349&amp;". ","")</f>
        <v/>
      </c>
      <c r="BI1349" s="36" t="str">
        <f>IF(AV1349&lt;&gt;"","Land use/disturbance history: "&amp;AV1349&amp;". ","")</f>
        <v/>
      </c>
      <c r="BJ1349" s="36" t="str">
        <f>IF(AW1349&lt;&gt;"","Slope in degrees: "&amp;AW1349&amp;". ","")</f>
        <v/>
      </c>
      <c r="BK1349" s="36" t="str">
        <f>IF(AX1349&lt;&gt;"","Slope aspect: "&amp;AX1349&amp;". ","")</f>
        <v/>
      </c>
      <c r="BL1349" s="36" t="str">
        <f>IF(AY1349&lt;&gt;"","Soil description: "&amp;AY1349&amp;". ","")</f>
        <v/>
      </c>
      <c r="BM1349" s="36" t="str">
        <f>IF(BA1349&lt;&gt;"","Terrain: "&amp;BA1349&amp;". ","")</f>
        <v/>
      </c>
      <c r="BN1349" s="36" t="str">
        <f t="shared" si="231"/>
        <v/>
      </c>
      <c r="BO1349" t="str">
        <f t="shared" si="232"/>
        <v/>
      </c>
      <c r="BP1349" t="str">
        <f>IF(BD1349&lt;&gt;"","Permit: "&amp;BD1349,"")</f>
        <v/>
      </c>
      <c r="BQ1349" s="41" t="str">
        <f>IF(AA1349="Abundant","Estimated frequency within viewshed: Abundant (&gt;500).",IF(AA1349="Common","Estimated frequency within viewshed: Common (101-500).",IF(AA1349="Frequent","Estimated frequency within viewshed: Frequent (11-100).",IF(AA1349="Occasional","Estimated frequency within viewshed: Occasional (6-10).",IF(AA1349="Rare","Estimated frequency within viewshed: Rare (1-5).","")))))</f>
        <v/>
      </c>
      <c r="BR1349" s="41" t="str">
        <f>IF(B1349&lt;&gt;"",B1349&amp;". ","")</f>
        <v/>
      </c>
      <c r="BS1349" s="41" t="str">
        <f>IF(M1349="Same individual","Tissue sample collected.",IF(M1349="Same population","Tissue sample collected from another individual in the same population.",""))</f>
        <v/>
      </c>
      <c r="BT1349" s="41" t="str">
        <f>IF(R1349&lt;&gt;"","Seed sample collected from "&amp;R1349&amp;" plants within the same population.","")</f>
        <v/>
      </c>
      <c r="BU1349" s="41" t="str">
        <f>IF(AB1349&lt;&gt;"",AB1349&amp;". ","")</f>
        <v/>
      </c>
      <c r="BV1349" s="41" t="str">
        <f>IF(AE1349&lt;&gt;"","Landowner: "&amp;AE1349&amp;".","")</f>
        <v/>
      </c>
      <c r="BW1349" s="41" t="str">
        <f>IF(AF1349&lt;&gt;"","Element Occurrence ID: "&amp;AF1349&amp;".","")</f>
        <v/>
      </c>
      <c r="BX1349" s="41" t="str">
        <f t="shared" si="233"/>
        <v/>
      </c>
      <c r="BY1349" t="str">
        <f t="shared" si="234"/>
        <v/>
      </c>
      <c r="BZ1349" s="41" t="str">
        <f t="shared" si="235"/>
        <v/>
      </c>
      <c r="CA1349" t="str">
        <f t="shared" si="236"/>
        <v/>
      </c>
      <c r="CB1349" s="41" t="str">
        <f>IF(AU1349&lt;&gt;"","Area immediately surrounding specimen: "&amp;AU1349&amp;".","")</f>
        <v/>
      </c>
      <c r="CC1349" s="41" t="str">
        <f>IF(T1349&lt;&gt;"","Habit: "&amp;T1349&amp;".","")</f>
        <v/>
      </c>
      <c r="CD1349" s="41" t="str">
        <f>IF(U1349&lt;&gt;"","Life history habit: "&amp;U1349&amp;".","")</f>
        <v/>
      </c>
      <c r="CE1349" s="41" t="str">
        <f>IF(V1349&lt;&gt;"","Graminoid habit: "&amp;V1349&amp;".","")</f>
        <v/>
      </c>
      <c r="CF1349" s="41" t="str">
        <f>IF(W1349&lt;&gt;"","Flower color: "&amp;W1349&amp;".","")</f>
        <v/>
      </c>
      <c r="CG1349" s="41" t="str">
        <f>IF(X1349&lt;&gt;"","Height in centimeters: "&amp;X1349&amp;".","")</f>
        <v/>
      </c>
      <c r="CH1349" s="41" t="str">
        <f>IF(Y1349&lt;&gt;"",Y1349&amp;".","")</f>
        <v/>
      </c>
      <c r="CI1349" s="41" t="str">
        <f t="shared" si="237"/>
        <v/>
      </c>
      <c r="CJ1349" t="str">
        <f t="shared" si="238"/>
        <v/>
      </c>
      <c r="CK1349" s="41" t="str">
        <f>IF(T1349&lt;&gt;"","''habit'':"&amp;"''"&amp;T1349&amp;"'',","")</f>
        <v/>
      </c>
      <c r="CL1349" s="41" t="str">
        <f>IF(U1349&lt;&gt;"","''life cycle habit'':"&amp;"''"&amp;U1349&amp;"'',","")</f>
        <v/>
      </c>
      <c r="CM1349" s="41" t="str">
        <f>IF(V1349&lt;&gt;"","''graminoidHabit'':"&amp;"''"&amp;V1349&amp;"'',","")</f>
        <v/>
      </c>
      <c r="CN1349" s="41" t="str">
        <f>IF(W1349&lt;&gt;"","''flower color'':"&amp;"''"&amp;W1349&amp;"'',","")</f>
        <v/>
      </c>
      <c r="CO1349" s="41" t="str">
        <f>IF(X1349&lt;&gt;"","''heightInCentimeters'':"&amp;X1349&amp;",","")</f>
        <v/>
      </c>
      <c r="CP1349" s="41" t="str">
        <f>IF(Y1349&lt;&gt;"",Y1349,"")</f>
        <v/>
      </c>
      <c r="CQ1349" s="41" t="str">
        <f t="shared" si="239"/>
        <v/>
      </c>
      <c r="CR1349" s="42" t="str">
        <f t="shared" si="240"/>
        <v/>
      </c>
      <c r="CS1349" t="str">
        <f t="shared" si="241"/>
        <v/>
      </c>
      <c r="CT1349" t="str">
        <f>IF(L1349="Y","tissue","")</f>
        <v/>
      </c>
      <c r="CU1349" t="str">
        <f>IF(L1349="Y","in collection","")</f>
        <v/>
      </c>
      <c r="CV1349" t="str">
        <f>IF(L1349="Y","dessicated","")</f>
        <v/>
      </c>
    </row>
    <row r="1350" spans="1:100" ht="16.5" x14ac:dyDescent="0.3">
      <c r="A1350" s="7"/>
      <c r="B1350" s="19"/>
      <c r="C1350" s="19"/>
      <c r="D1350" s="19"/>
      <c r="E1350" s="19"/>
      <c r="F1350" s="19"/>
      <c r="G1350" s="10"/>
      <c r="H1350" s="14"/>
      <c r="I1350" s="19"/>
      <c r="J1350" s="19"/>
      <c r="K1350" s="10"/>
      <c r="L1350" s="19"/>
      <c r="M1350" s="19"/>
      <c r="N1350" s="19"/>
      <c r="O1350" s="19"/>
      <c r="P1350" s="19"/>
      <c r="Q1350" s="24"/>
      <c r="R1350" s="14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  <c r="AK1350" s="29"/>
      <c r="AL1350" s="29"/>
      <c r="AM1350" s="7"/>
      <c r="AN1350" s="7"/>
      <c r="AO1350" s="7"/>
      <c r="AP1350" s="19"/>
      <c r="AQ1350" s="19"/>
      <c r="AR1350" s="19"/>
      <c r="AS1350" s="14"/>
      <c r="AT1350" s="19"/>
      <c r="AU1350" s="19"/>
      <c r="AV1350" s="19"/>
      <c r="AW1350" s="14"/>
      <c r="AX1350" s="19"/>
      <c r="AY1350" s="19"/>
      <c r="AZ1350" s="19"/>
      <c r="BA1350" s="19"/>
      <c r="BB1350" s="19"/>
      <c r="BC1350" s="19"/>
      <c r="BD1350" s="19"/>
      <c r="BE1350" s="19"/>
      <c r="BF1350" s="14"/>
      <c r="BG1350" s="35" t="str">
        <f>IF(BB1350&lt;&gt;"","&lt;a href='https://www.inaturalist.org/observations/"&amp;BB1350&amp;" 'target='_blank' style='color: blue'&gt;iNaturalist Record: "&amp;BB1350&amp;"&lt;/a&gt; ","")</f>
        <v/>
      </c>
      <c r="BH1350" s="36" t="str">
        <f>IF(AT1350&lt;&gt;"",AT1350&amp;". ","")</f>
        <v/>
      </c>
      <c r="BI1350" s="36" t="str">
        <f>IF(AV1350&lt;&gt;"","Land use/disturbance history: "&amp;AV1350&amp;". ","")</f>
        <v/>
      </c>
      <c r="BJ1350" s="36" t="str">
        <f>IF(AW1350&lt;&gt;"","Slope in degrees: "&amp;AW1350&amp;". ","")</f>
        <v/>
      </c>
      <c r="BK1350" s="36" t="str">
        <f>IF(AX1350&lt;&gt;"","Slope aspect: "&amp;AX1350&amp;". ","")</f>
        <v/>
      </c>
      <c r="BL1350" s="36" t="str">
        <f>IF(AY1350&lt;&gt;"","Soil description: "&amp;AY1350&amp;". ","")</f>
        <v/>
      </c>
      <c r="BM1350" s="36" t="str">
        <f>IF(BA1350&lt;&gt;"","Terrain: "&amp;BA1350&amp;". ","")</f>
        <v/>
      </c>
      <c r="BN1350" s="36" t="str">
        <f t="shared" si="231"/>
        <v/>
      </c>
      <c r="BO1350" t="str">
        <f t="shared" si="232"/>
        <v/>
      </c>
      <c r="BP1350" t="str">
        <f>IF(BD1350&lt;&gt;"","Permit: "&amp;BD1350,"")</f>
        <v/>
      </c>
      <c r="BQ1350" s="41" t="str">
        <f>IF(AA1350="Abundant","Estimated frequency within viewshed: Abundant (&gt;500).",IF(AA1350="Common","Estimated frequency within viewshed: Common (101-500).",IF(AA1350="Frequent","Estimated frequency within viewshed: Frequent (11-100).",IF(AA1350="Occasional","Estimated frequency within viewshed: Occasional (6-10).",IF(AA1350="Rare","Estimated frequency within viewshed: Rare (1-5).","")))))</f>
        <v/>
      </c>
      <c r="BR1350" s="41" t="str">
        <f>IF(B1350&lt;&gt;"",B1350&amp;". ","")</f>
        <v/>
      </c>
      <c r="BS1350" s="41" t="str">
        <f>IF(M1350="Same individual","Tissue sample collected.",IF(M1350="Same population","Tissue sample collected from another individual in the same population.",""))</f>
        <v/>
      </c>
      <c r="BT1350" s="41" t="str">
        <f>IF(R1350&lt;&gt;"","Seed sample collected from "&amp;R1350&amp;" plants within the same population.","")</f>
        <v/>
      </c>
      <c r="BU1350" s="41" t="str">
        <f>IF(AB1350&lt;&gt;"",AB1350&amp;". ","")</f>
        <v/>
      </c>
      <c r="BV1350" s="41" t="str">
        <f>IF(AE1350&lt;&gt;"","Landowner: "&amp;AE1350&amp;".","")</f>
        <v/>
      </c>
      <c r="BW1350" s="41" t="str">
        <f>IF(AF1350&lt;&gt;"","Element Occurrence ID: "&amp;AF1350&amp;".","")</f>
        <v/>
      </c>
      <c r="BX1350" s="41" t="str">
        <f t="shared" si="233"/>
        <v/>
      </c>
      <c r="BY1350" t="str">
        <f t="shared" si="234"/>
        <v/>
      </c>
      <c r="BZ1350" s="41" t="str">
        <f t="shared" si="235"/>
        <v/>
      </c>
      <c r="CA1350" t="str">
        <f t="shared" si="236"/>
        <v/>
      </c>
      <c r="CB1350" s="41" t="str">
        <f>IF(AU1350&lt;&gt;"","Area immediately surrounding specimen: "&amp;AU1350&amp;".","")</f>
        <v/>
      </c>
      <c r="CC1350" s="41" t="str">
        <f>IF(T1350&lt;&gt;"","Habit: "&amp;T1350&amp;".","")</f>
        <v/>
      </c>
      <c r="CD1350" s="41" t="str">
        <f>IF(U1350&lt;&gt;"","Life history habit: "&amp;U1350&amp;".","")</f>
        <v/>
      </c>
      <c r="CE1350" s="41" t="str">
        <f>IF(V1350&lt;&gt;"","Graminoid habit: "&amp;V1350&amp;".","")</f>
        <v/>
      </c>
      <c r="CF1350" s="41" t="str">
        <f>IF(W1350&lt;&gt;"","Flower color: "&amp;W1350&amp;".","")</f>
        <v/>
      </c>
      <c r="CG1350" s="41" t="str">
        <f>IF(X1350&lt;&gt;"","Height in centimeters: "&amp;X1350&amp;".","")</f>
        <v/>
      </c>
      <c r="CH1350" s="41" t="str">
        <f>IF(Y1350&lt;&gt;"",Y1350&amp;".","")</f>
        <v/>
      </c>
      <c r="CI1350" s="41" t="str">
        <f t="shared" si="237"/>
        <v/>
      </c>
      <c r="CJ1350" t="str">
        <f t="shared" si="238"/>
        <v/>
      </c>
      <c r="CK1350" s="41" t="str">
        <f>IF(T1350&lt;&gt;"","''habit'':"&amp;"''"&amp;T1350&amp;"'',","")</f>
        <v/>
      </c>
      <c r="CL1350" s="41" t="str">
        <f>IF(U1350&lt;&gt;"","''life cycle habit'':"&amp;"''"&amp;U1350&amp;"'',","")</f>
        <v/>
      </c>
      <c r="CM1350" s="41" t="str">
        <f>IF(V1350&lt;&gt;"","''graminoidHabit'':"&amp;"''"&amp;V1350&amp;"'',","")</f>
        <v/>
      </c>
      <c r="CN1350" s="41" t="str">
        <f>IF(W1350&lt;&gt;"","''flower color'':"&amp;"''"&amp;W1350&amp;"'',","")</f>
        <v/>
      </c>
      <c r="CO1350" s="41" t="str">
        <f>IF(X1350&lt;&gt;"","''heightInCentimeters'':"&amp;X1350&amp;",","")</f>
        <v/>
      </c>
      <c r="CP1350" s="41" t="str">
        <f>IF(Y1350&lt;&gt;"",Y1350,"")</f>
        <v/>
      </c>
      <c r="CQ1350" s="41" t="str">
        <f t="shared" si="239"/>
        <v/>
      </c>
      <c r="CR1350" s="42" t="str">
        <f t="shared" si="240"/>
        <v/>
      </c>
      <c r="CS1350" t="str">
        <f t="shared" si="241"/>
        <v/>
      </c>
      <c r="CT1350" t="str">
        <f>IF(L1350="Y","tissue","")</f>
        <v/>
      </c>
      <c r="CU1350" t="str">
        <f>IF(L1350="Y","in collection","")</f>
        <v/>
      </c>
      <c r="CV1350" t="str">
        <f>IF(L1350="Y","dessicated","")</f>
        <v/>
      </c>
    </row>
    <row r="1351" spans="1:100" ht="16.5" x14ac:dyDescent="0.3">
      <c r="A1351" s="7"/>
      <c r="B1351" s="19"/>
      <c r="C1351" s="19"/>
      <c r="D1351" s="19"/>
      <c r="E1351" s="19"/>
      <c r="F1351" s="19"/>
      <c r="G1351" s="10"/>
      <c r="H1351" s="14"/>
      <c r="I1351" s="19"/>
      <c r="J1351" s="19"/>
      <c r="K1351" s="10"/>
      <c r="L1351" s="19"/>
      <c r="M1351" s="19"/>
      <c r="N1351" s="19"/>
      <c r="O1351" s="19"/>
      <c r="P1351" s="19"/>
      <c r="Q1351" s="24"/>
      <c r="R1351" s="14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  <c r="AK1351" s="29"/>
      <c r="AL1351" s="29"/>
      <c r="AM1351" s="7"/>
      <c r="AN1351" s="7"/>
      <c r="AO1351" s="7"/>
      <c r="AP1351" s="19"/>
      <c r="AQ1351" s="19"/>
      <c r="AR1351" s="19"/>
      <c r="AS1351" s="14"/>
      <c r="AT1351" s="19"/>
      <c r="AU1351" s="19"/>
      <c r="AV1351" s="19"/>
      <c r="AW1351" s="14"/>
      <c r="AX1351" s="19"/>
      <c r="AY1351" s="19"/>
      <c r="AZ1351" s="19"/>
      <c r="BA1351" s="19"/>
      <c r="BB1351" s="19"/>
      <c r="BC1351" s="19"/>
      <c r="BD1351" s="19"/>
      <c r="BE1351" s="19"/>
      <c r="BF1351" s="14"/>
      <c r="BG1351" s="35" t="str">
        <f>IF(BB1351&lt;&gt;"","&lt;a href='https://www.inaturalist.org/observations/"&amp;BB1351&amp;" 'target='_blank' style='color: blue'&gt;iNaturalist Record: "&amp;BB1351&amp;"&lt;/a&gt; ","")</f>
        <v/>
      </c>
      <c r="BH1351" s="36" t="str">
        <f>IF(AT1351&lt;&gt;"",AT1351&amp;". ","")</f>
        <v/>
      </c>
      <c r="BI1351" s="36" t="str">
        <f>IF(AV1351&lt;&gt;"","Land use/disturbance history: "&amp;AV1351&amp;". ","")</f>
        <v/>
      </c>
      <c r="BJ1351" s="36" t="str">
        <f>IF(AW1351&lt;&gt;"","Slope in degrees: "&amp;AW1351&amp;". ","")</f>
        <v/>
      </c>
      <c r="BK1351" s="36" t="str">
        <f>IF(AX1351&lt;&gt;"","Slope aspect: "&amp;AX1351&amp;". ","")</f>
        <v/>
      </c>
      <c r="BL1351" s="36" t="str">
        <f>IF(AY1351&lt;&gt;"","Soil description: "&amp;AY1351&amp;". ","")</f>
        <v/>
      </c>
      <c r="BM1351" s="36" t="str">
        <f>IF(BA1351&lt;&gt;"","Terrain: "&amp;BA1351&amp;". ","")</f>
        <v/>
      </c>
      <c r="BN1351" s="36" t="str">
        <f t="shared" si="231"/>
        <v/>
      </c>
      <c r="BO1351" t="str">
        <f t="shared" si="232"/>
        <v/>
      </c>
      <c r="BP1351" t="str">
        <f>IF(BD1351&lt;&gt;"","Permit: "&amp;BD1351,"")</f>
        <v/>
      </c>
      <c r="BQ1351" s="41" t="str">
        <f>IF(AA1351="Abundant","Estimated frequency within viewshed: Abundant (&gt;500).",IF(AA1351="Common","Estimated frequency within viewshed: Common (101-500).",IF(AA1351="Frequent","Estimated frequency within viewshed: Frequent (11-100).",IF(AA1351="Occasional","Estimated frequency within viewshed: Occasional (6-10).",IF(AA1351="Rare","Estimated frequency within viewshed: Rare (1-5).","")))))</f>
        <v/>
      </c>
      <c r="BR1351" s="41" t="str">
        <f>IF(B1351&lt;&gt;"",B1351&amp;". ","")</f>
        <v/>
      </c>
      <c r="BS1351" s="41" t="str">
        <f>IF(M1351="Same individual","Tissue sample collected.",IF(M1351="Same population","Tissue sample collected from another individual in the same population.",""))</f>
        <v/>
      </c>
      <c r="BT1351" s="41" t="str">
        <f>IF(R1351&lt;&gt;"","Seed sample collected from "&amp;R1351&amp;" plants within the same population.","")</f>
        <v/>
      </c>
      <c r="BU1351" s="41" t="str">
        <f>IF(AB1351&lt;&gt;"",AB1351&amp;". ","")</f>
        <v/>
      </c>
      <c r="BV1351" s="41" t="str">
        <f>IF(AE1351&lt;&gt;"","Landowner: "&amp;AE1351&amp;".","")</f>
        <v/>
      </c>
      <c r="BW1351" s="41" t="str">
        <f>IF(AF1351&lt;&gt;"","Element Occurrence ID: "&amp;AF1351&amp;".","")</f>
        <v/>
      </c>
      <c r="BX1351" s="41" t="str">
        <f t="shared" si="233"/>
        <v/>
      </c>
      <c r="BY1351" t="str">
        <f t="shared" si="234"/>
        <v/>
      </c>
      <c r="BZ1351" s="41" t="str">
        <f t="shared" si="235"/>
        <v/>
      </c>
      <c r="CA1351" t="str">
        <f t="shared" si="236"/>
        <v/>
      </c>
      <c r="CB1351" s="41" t="str">
        <f>IF(AU1351&lt;&gt;"","Area immediately surrounding specimen: "&amp;AU1351&amp;".","")</f>
        <v/>
      </c>
      <c r="CC1351" s="41" t="str">
        <f>IF(T1351&lt;&gt;"","Habit: "&amp;T1351&amp;".","")</f>
        <v/>
      </c>
      <c r="CD1351" s="41" t="str">
        <f>IF(U1351&lt;&gt;"","Life history habit: "&amp;U1351&amp;".","")</f>
        <v/>
      </c>
      <c r="CE1351" s="41" t="str">
        <f>IF(V1351&lt;&gt;"","Graminoid habit: "&amp;V1351&amp;".","")</f>
        <v/>
      </c>
      <c r="CF1351" s="41" t="str">
        <f>IF(W1351&lt;&gt;"","Flower color: "&amp;W1351&amp;".","")</f>
        <v/>
      </c>
      <c r="CG1351" s="41" t="str">
        <f>IF(X1351&lt;&gt;"","Height in centimeters: "&amp;X1351&amp;".","")</f>
        <v/>
      </c>
      <c r="CH1351" s="41" t="str">
        <f>IF(Y1351&lt;&gt;"",Y1351&amp;".","")</f>
        <v/>
      </c>
      <c r="CI1351" s="41" t="str">
        <f t="shared" si="237"/>
        <v/>
      </c>
      <c r="CJ1351" t="str">
        <f t="shared" si="238"/>
        <v/>
      </c>
      <c r="CK1351" s="41" t="str">
        <f>IF(T1351&lt;&gt;"","''habit'':"&amp;"''"&amp;T1351&amp;"'',","")</f>
        <v/>
      </c>
      <c r="CL1351" s="41" t="str">
        <f>IF(U1351&lt;&gt;"","''life cycle habit'':"&amp;"''"&amp;U1351&amp;"'',","")</f>
        <v/>
      </c>
      <c r="CM1351" s="41" t="str">
        <f>IF(V1351&lt;&gt;"","''graminoidHabit'':"&amp;"''"&amp;V1351&amp;"'',","")</f>
        <v/>
      </c>
      <c r="CN1351" s="41" t="str">
        <f>IF(W1351&lt;&gt;"","''flower color'':"&amp;"''"&amp;W1351&amp;"'',","")</f>
        <v/>
      </c>
      <c r="CO1351" s="41" t="str">
        <f>IF(X1351&lt;&gt;"","''heightInCentimeters'':"&amp;X1351&amp;",","")</f>
        <v/>
      </c>
      <c r="CP1351" s="41" t="str">
        <f>IF(Y1351&lt;&gt;"",Y1351,"")</f>
        <v/>
      </c>
      <c r="CQ1351" s="41" t="str">
        <f t="shared" si="239"/>
        <v/>
      </c>
      <c r="CR1351" s="42" t="str">
        <f t="shared" si="240"/>
        <v/>
      </c>
      <c r="CS1351" t="str">
        <f t="shared" si="241"/>
        <v/>
      </c>
      <c r="CT1351" t="str">
        <f>IF(L1351="Y","tissue","")</f>
        <v/>
      </c>
      <c r="CU1351" t="str">
        <f>IF(L1351="Y","in collection","")</f>
        <v/>
      </c>
      <c r="CV1351" t="str">
        <f>IF(L1351="Y","dessicated","")</f>
        <v/>
      </c>
    </row>
    <row r="1352" spans="1:100" ht="16.5" x14ac:dyDescent="0.3">
      <c r="A1352" s="7"/>
      <c r="B1352" s="19"/>
      <c r="C1352" s="19"/>
      <c r="D1352" s="19"/>
      <c r="E1352" s="19"/>
      <c r="F1352" s="19"/>
      <c r="G1352" s="10"/>
      <c r="H1352" s="14"/>
      <c r="I1352" s="19"/>
      <c r="J1352" s="19"/>
      <c r="K1352" s="10"/>
      <c r="L1352" s="19"/>
      <c r="M1352" s="19"/>
      <c r="N1352" s="19"/>
      <c r="O1352" s="19"/>
      <c r="P1352" s="19"/>
      <c r="Q1352" s="24"/>
      <c r="R1352" s="14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  <c r="AK1352" s="29"/>
      <c r="AL1352" s="29"/>
      <c r="AM1352" s="7"/>
      <c r="AN1352" s="7"/>
      <c r="AO1352" s="7"/>
      <c r="AP1352" s="19"/>
      <c r="AQ1352" s="19"/>
      <c r="AR1352" s="19"/>
      <c r="AS1352" s="14"/>
      <c r="AT1352" s="19"/>
      <c r="AU1352" s="19"/>
      <c r="AV1352" s="19"/>
      <c r="AW1352" s="14"/>
      <c r="AX1352" s="19"/>
      <c r="AY1352" s="19"/>
      <c r="AZ1352" s="19"/>
      <c r="BA1352" s="19"/>
      <c r="BB1352" s="19"/>
      <c r="BC1352" s="19"/>
      <c r="BD1352" s="19"/>
      <c r="BE1352" s="19"/>
      <c r="BF1352" s="14"/>
      <c r="BG1352" s="35" t="str">
        <f>IF(BB1352&lt;&gt;"","&lt;a href='https://www.inaturalist.org/observations/"&amp;BB1352&amp;" 'target='_blank' style='color: blue'&gt;iNaturalist Record: "&amp;BB1352&amp;"&lt;/a&gt; ","")</f>
        <v/>
      </c>
      <c r="BH1352" s="36" t="str">
        <f>IF(AT1352&lt;&gt;"",AT1352&amp;". ","")</f>
        <v/>
      </c>
      <c r="BI1352" s="36" t="str">
        <f>IF(AV1352&lt;&gt;"","Land use/disturbance history: "&amp;AV1352&amp;". ","")</f>
        <v/>
      </c>
      <c r="BJ1352" s="36" t="str">
        <f>IF(AW1352&lt;&gt;"","Slope in degrees: "&amp;AW1352&amp;". ","")</f>
        <v/>
      </c>
      <c r="BK1352" s="36" t="str">
        <f>IF(AX1352&lt;&gt;"","Slope aspect: "&amp;AX1352&amp;". ","")</f>
        <v/>
      </c>
      <c r="BL1352" s="36" t="str">
        <f>IF(AY1352&lt;&gt;"","Soil description: "&amp;AY1352&amp;". ","")</f>
        <v/>
      </c>
      <c r="BM1352" s="36" t="str">
        <f>IF(BA1352&lt;&gt;"","Terrain: "&amp;BA1352&amp;". ","")</f>
        <v/>
      </c>
      <c r="BN1352" s="36" t="str">
        <f t="shared" si="231"/>
        <v/>
      </c>
      <c r="BO1352" t="str">
        <f t="shared" si="232"/>
        <v/>
      </c>
      <c r="BP1352" t="str">
        <f>IF(BD1352&lt;&gt;"","Permit: "&amp;BD1352,"")</f>
        <v/>
      </c>
      <c r="BQ1352" s="41" t="str">
        <f>IF(AA1352="Abundant","Estimated frequency within viewshed: Abundant (&gt;500).",IF(AA1352="Common","Estimated frequency within viewshed: Common (101-500).",IF(AA1352="Frequent","Estimated frequency within viewshed: Frequent (11-100).",IF(AA1352="Occasional","Estimated frequency within viewshed: Occasional (6-10).",IF(AA1352="Rare","Estimated frequency within viewshed: Rare (1-5).","")))))</f>
        <v/>
      </c>
      <c r="BR1352" s="41" t="str">
        <f>IF(B1352&lt;&gt;"",B1352&amp;". ","")</f>
        <v/>
      </c>
      <c r="BS1352" s="41" t="str">
        <f>IF(M1352="Same individual","Tissue sample collected.",IF(M1352="Same population","Tissue sample collected from another individual in the same population.",""))</f>
        <v/>
      </c>
      <c r="BT1352" s="41" t="str">
        <f>IF(R1352&lt;&gt;"","Seed sample collected from "&amp;R1352&amp;" plants within the same population.","")</f>
        <v/>
      </c>
      <c r="BU1352" s="41" t="str">
        <f>IF(AB1352&lt;&gt;"",AB1352&amp;". ","")</f>
        <v/>
      </c>
      <c r="BV1352" s="41" t="str">
        <f>IF(AE1352&lt;&gt;"","Landowner: "&amp;AE1352&amp;".","")</f>
        <v/>
      </c>
      <c r="BW1352" s="41" t="str">
        <f>IF(AF1352&lt;&gt;"","Element Occurrence ID: "&amp;AF1352&amp;".","")</f>
        <v/>
      </c>
      <c r="BX1352" s="41" t="str">
        <f t="shared" si="233"/>
        <v/>
      </c>
      <c r="BY1352" t="str">
        <f t="shared" si="234"/>
        <v/>
      </c>
      <c r="BZ1352" s="41" t="str">
        <f t="shared" si="235"/>
        <v/>
      </c>
      <c r="CA1352" t="str">
        <f t="shared" si="236"/>
        <v/>
      </c>
      <c r="CB1352" s="41" t="str">
        <f>IF(AU1352&lt;&gt;"","Area immediately surrounding specimen: "&amp;AU1352&amp;".","")</f>
        <v/>
      </c>
      <c r="CC1352" s="41" t="str">
        <f>IF(T1352&lt;&gt;"","Habit: "&amp;T1352&amp;".","")</f>
        <v/>
      </c>
      <c r="CD1352" s="41" t="str">
        <f>IF(U1352&lt;&gt;"","Life history habit: "&amp;U1352&amp;".","")</f>
        <v/>
      </c>
      <c r="CE1352" s="41" t="str">
        <f>IF(V1352&lt;&gt;"","Graminoid habit: "&amp;V1352&amp;".","")</f>
        <v/>
      </c>
      <c r="CF1352" s="41" t="str">
        <f>IF(W1352&lt;&gt;"","Flower color: "&amp;W1352&amp;".","")</f>
        <v/>
      </c>
      <c r="CG1352" s="41" t="str">
        <f>IF(X1352&lt;&gt;"","Height in centimeters: "&amp;X1352&amp;".","")</f>
        <v/>
      </c>
      <c r="CH1352" s="41" t="str">
        <f>IF(Y1352&lt;&gt;"",Y1352&amp;".","")</f>
        <v/>
      </c>
      <c r="CI1352" s="41" t="str">
        <f t="shared" si="237"/>
        <v/>
      </c>
      <c r="CJ1352" t="str">
        <f t="shared" si="238"/>
        <v/>
      </c>
      <c r="CK1352" s="41" t="str">
        <f>IF(T1352&lt;&gt;"","''habit'':"&amp;"''"&amp;T1352&amp;"'',","")</f>
        <v/>
      </c>
      <c r="CL1352" s="41" t="str">
        <f>IF(U1352&lt;&gt;"","''life cycle habit'':"&amp;"''"&amp;U1352&amp;"'',","")</f>
        <v/>
      </c>
      <c r="CM1352" s="41" t="str">
        <f>IF(V1352&lt;&gt;"","''graminoidHabit'':"&amp;"''"&amp;V1352&amp;"'',","")</f>
        <v/>
      </c>
      <c r="CN1352" s="41" t="str">
        <f>IF(W1352&lt;&gt;"","''flower color'':"&amp;"''"&amp;W1352&amp;"'',","")</f>
        <v/>
      </c>
      <c r="CO1352" s="41" t="str">
        <f>IF(X1352&lt;&gt;"","''heightInCentimeters'':"&amp;X1352&amp;",","")</f>
        <v/>
      </c>
      <c r="CP1352" s="41" t="str">
        <f>IF(Y1352&lt;&gt;"",Y1352,"")</f>
        <v/>
      </c>
      <c r="CQ1352" s="41" t="str">
        <f t="shared" si="239"/>
        <v/>
      </c>
      <c r="CR1352" s="42" t="str">
        <f t="shared" si="240"/>
        <v/>
      </c>
      <c r="CS1352" t="str">
        <f t="shared" si="241"/>
        <v/>
      </c>
      <c r="CT1352" t="str">
        <f>IF(L1352="Y","tissue","")</f>
        <v/>
      </c>
      <c r="CU1352" t="str">
        <f>IF(L1352="Y","in collection","")</f>
        <v/>
      </c>
      <c r="CV1352" t="str">
        <f>IF(L1352="Y","dessicated","")</f>
        <v/>
      </c>
    </row>
    <row r="1353" spans="1:100" ht="16.5" x14ac:dyDescent="0.3">
      <c r="A1353" s="7"/>
      <c r="B1353" s="19"/>
      <c r="C1353" s="19"/>
      <c r="D1353" s="19"/>
      <c r="E1353" s="19"/>
      <c r="F1353" s="19"/>
      <c r="G1353" s="10"/>
      <c r="H1353" s="14"/>
      <c r="I1353" s="19"/>
      <c r="J1353" s="19"/>
      <c r="K1353" s="10"/>
      <c r="L1353" s="19"/>
      <c r="M1353" s="19"/>
      <c r="N1353" s="19"/>
      <c r="O1353" s="19"/>
      <c r="P1353" s="19"/>
      <c r="Q1353" s="24"/>
      <c r="R1353" s="14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  <c r="AK1353" s="29"/>
      <c r="AL1353" s="29"/>
      <c r="AM1353" s="7"/>
      <c r="AN1353" s="7"/>
      <c r="AO1353" s="7"/>
      <c r="AP1353" s="19"/>
      <c r="AQ1353" s="19"/>
      <c r="AR1353" s="19"/>
      <c r="AS1353" s="14"/>
      <c r="AT1353" s="19"/>
      <c r="AU1353" s="19"/>
      <c r="AV1353" s="19"/>
      <c r="AW1353" s="14"/>
      <c r="AX1353" s="19"/>
      <c r="AY1353" s="19"/>
      <c r="AZ1353" s="19"/>
      <c r="BA1353" s="19"/>
      <c r="BB1353" s="19"/>
      <c r="BC1353" s="19"/>
      <c r="BD1353" s="19"/>
      <c r="BE1353" s="19"/>
      <c r="BF1353" s="14"/>
      <c r="BG1353" s="35" t="str">
        <f>IF(BB1353&lt;&gt;"","&lt;a href='https://www.inaturalist.org/observations/"&amp;BB1353&amp;" 'target='_blank' style='color: blue'&gt;iNaturalist Record: "&amp;BB1353&amp;"&lt;/a&gt; ","")</f>
        <v/>
      </c>
      <c r="BH1353" s="36" t="str">
        <f>IF(AT1353&lt;&gt;"",AT1353&amp;". ","")</f>
        <v/>
      </c>
      <c r="BI1353" s="36" t="str">
        <f>IF(AV1353&lt;&gt;"","Land use/disturbance history: "&amp;AV1353&amp;". ","")</f>
        <v/>
      </c>
      <c r="BJ1353" s="36" t="str">
        <f>IF(AW1353&lt;&gt;"","Slope in degrees: "&amp;AW1353&amp;". ","")</f>
        <v/>
      </c>
      <c r="BK1353" s="36" t="str">
        <f>IF(AX1353&lt;&gt;"","Slope aspect: "&amp;AX1353&amp;". ","")</f>
        <v/>
      </c>
      <c r="BL1353" s="36" t="str">
        <f>IF(AY1353&lt;&gt;"","Soil description: "&amp;AY1353&amp;". ","")</f>
        <v/>
      </c>
      <c r="BM1353" s="36" t="str">
        <f>IF(BA1353&lt;&gt;"","Terrain: "&amp;BA1353&amp;". ","")</f>
        <v/>
      </c>
      <c r="BN1353" s="36" t="str">
        <f t="shared" si="231"/>
        <v/>
      </c>
      <c r="BO1353" t="str">
        <f t="shared" si="232"/>
        <v/>
      </c>
      <c r="BP1353" t="str">
        <f>IF(BD1353&lt;&gt;"","Permit: "&amp;BD1353,"")</f>
        <v/>
      </c>
      <c r="BQ1353" s="41" t="str">
        <f>IF(AA1353="Abundant","Estimated frequency within viewshed: Abundant (&gt;500).",IF(AA1353="Common","Estimated frequency within viewshed: Common (101-500).",IF(AA1353="Frequent","Estimated frequency within viewshed: Frequent (11-100).",IF(AA1353="Occasional","Estimated frequency within viewshed: Occasional (6-10).",IF(AA1353="Rare","Estimated frequency within viewshed: Rare (1-5).","")))))</f>
        <v/>
      </c>
      <c r="BR1353" s="41" t="str">
        <f>IF(B1353&lt;&gt;"",B1353&amp;". ","")</f>
        <v/>
      </c>
      <c r="BS1353" s="41" t="str">
        <f>IF(M1353="Same individual","Tissue sample collected.",IF(M1353="Same population","Tissue sample collected from another individual in the same population.",""))</f>
        <v/>
      </c>
      <c r="BT1353" s="41" t="str">
        <f>IF(R1353&lt;&gt;"","Seed sample collected from "&amp;R1353&amp;" plants within the same population.","")</f>
        <v/>
      </c>
      <c r="BU1353" s="41" t="str">
        <f>IF(AB1353&lt;&gt;"",AB1353&amp;". ","")</f>
        <v/>
      </c>
      <c r="BV1353" s="41" t="str">
        <f>IF(AE1353&lt;&gt;"","Landowner: "&amp;AE1353&amp;".","")</f>
        <v/>
      </c>
      <c r="BW1353" s="41" t="str">
        <f>IF(AF1353&lt;&gt;"","Element Occurrence ID: "&amp;AF1353&amp;".","")</f>
        <v/>
      </c>
      <c r="BX1353" s="41" t="str">
        <f t="shared" si="233"/>
        <v/>
      </c>
      <c r="BY1353" t="str">
        <f t="shared" si="234"/>
        <v/>
      </c>
      <c r="BZ1353" s="41" t="str">
        <f t="shared" si="235"/>
        <v/>
      </c>
      <c r="CA1353" t="str">
        <f t="shared" si="236"/>
        <v/>
      </c>
      <c r="CB1353" s="41" t="str">
        <f>IF(AU1353&lt;&gt;"","Area immediately surrounding specimen: "&amp;AU1353&amp;".","")</f>
        <v/>
      </c>
      <c r="CC1353" s="41" t="str">
        <f>IF(T1353&lt;&gt;"","Habit: "&amp;T1353&amp;".","")</f>
        <v/>
      </c>
      <c r="CD1353" s="41" t="str">
        <f>IF(U1353&lt;&gt;"","Life history habit: "&amp;U1353&amp;".","")</f>
        <v/>
      </c>
      <c r="CE1353" s="41" t="str">
        <f>IF(V1353&lt;&gt;"","Graminoid habit: "&amp;V1353&amp;".","")</f>
        <v/>
      </c>
      <c r="CF1353" s="41" t="str">
        <f>IF(W1353&lt;&gt;"","Flower color: "&amp;W1353&amp;".","")</f>
        <v/>
      </c>
      <c r="CG1353" s="41" t="str">
        <f>IF(X1353&lt;&gt;"","Height in centimeters: "&amp;X1353&amp;".","")</f>
        <v/>
      </c>
      <c r="CH1353" s="41" t="str">
        <f>IF(Y1353&lt;&gt;"",Y1353&amp;".","")</f>
        <v/>
      </c>
      <c r="CI1353" s="41" t="str">
        <f t="shared" si="237"/>
        <v/>
      </c>
      <c r="CJ1353" t="str">
        <f t="shared" si="238"/>
        <v/>
      </c>
      <c r="CK1353" s="41" t="str">
        <f>IF(T1353&lt;&gt;"","''habit'':"&amp;"''"&amp;T1353&amp;"'',","")</f>
        <v/>
      </c>
      <c r="CL1353" s="41" t="str">
        <f>IF(U1353&lt;&gt;"","''life cycle habit'':"&amp;"''"&amp;U1353&amp;"'',","")</f>
        <v/>
      </c>
      <c r="CM1353" s="41" t="str">
        <f>IF(V1353&lt;&gt;"","''graminoidHabit'':"&amp;"''"&amp;V1353&amp;"'',","")</f>
        <v/>
      </c>
      <c r="CN1353" s="41" t="str">
        <f>IF(W1353&lt;&gt;"","''flower color'':"&amp;"''"&amp;W1353&amp;"'',","")</f>
        <v/>
      </c>
      <c r="CO1353" s="41" t="str">
        <f>IF(X1353&lt;&gt;"","''heightInCentimeters'':"&amp;X1353&amp;",","")</f>
        <v/>
      </c>
      <c r="CP1353" s="41" t="str">
        <f>IF(Y1353&lt;&gt;"",Y1353,"")</f>
        <v/>
      </c>
      <c r="CQ1353" s="41" t="str">
        <f t="shared" si="239"/>
        <v/>
      </c>
      <c r="CR1353" s="42" t="str">
        <f t="shared" si="240"/>
        <v/>
      </c>
      <c r="CS1353" t="str">
        <f t="shared" si="241"/>
        <v/>
      </c>
      <c r="CT1353" t="str">
        <f>IF(L1353="Y","tissue","")</f>
        <v/>
      </c>
      <c r="CU1353" t="str">
        <f>IF(L1353="Y","in collection","")</f>
        <v/>
      </c>
      <c r="CV1353" t="str">
        <f>IF(L1353="Y","dessicated","")</f>
        <v/>
      </c>
    </row>
    <row r="1354" spans="1:100" ht="16.5" x14ac:dyDescent="0.3">
      <c r="A1354" s="7"/>
      <c r="B1354" s="19"/>
      <c r="C1354" s="19"/>
      <c r="D1354" s="19"/>
      <c r="E1354" s="19"/>
      <c r="F1354" s="19"/>
      <c r="G1354" s="10"/>
      <c r="H1354" s="14"/>
      <c r="I1354" s="19"/>
      <c r="J1354" s="19"/>
      <c r="K1354" s="10"/>
      <c r="L1354" s="19"/>
      <c r="M1354" s="19"/>
      <c r="N1354" s="19"/>
      <c r="O1354" s="19"/>
      <c r="P1354" s="19"/>
      <c r="Q1354" s="24"/>
      <c r="R1354" s="14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  <c r="AK1354" s="29"/>
      <c r="AL1354" s="29"/>
      <c r="AM1354" s="7"/>
      <c r="AN1354" s="7"/>
      <c r="AO1354" s="7"/>
      <c r="AP1354" s="19"/>
      <c r="AQ1354" s="19"/>
      <c r="AR1354" s="19"/>
      <c r="AS1354" s="14"/>
      <c r="AT1354" s="19"/>
      <c r="AU1354" s="19"/>
      <c r="AV1354" s="19"/>
      <c r="AW1354" s="14"/>
      <c r="AX1354" s="19"/>
      <c r="AY1354" s="19"/>
      <c r="AZ1354" s="19"/>
      <c r="BA1354" s="19"/>
      <c r="BB1354" s="19"/>
      <c r="BC1354" s="19"/>
      <c r="BD1354" s="19"/>
      <c r="BE1354" s="19"/>
      <c r="BF1354" s="14"/>
      <c r="BG1354" s="35" t="str">
        <f>IF(BB1354&lt;&gt;"","&lt;a href='https://www.inaturalist.org/observations/"&amp;BB1354&amp;" 'target='_blank' style='color: blue'&gt;iNaturalist Record: "&amp;BB1354&amp;"&lt;/a&gt; ","")</f>
        <v/>
      </c>
      <c r="BH1354" s="36" t="str">
        <f>IF(AT1354&lt;&gt;"",AT1354&amp;". ","")</f>
        <v/>
      </c>
      <c r="BI1354" s="36" t="str">
        <f>IF(AV1354&lt;&gt;"","Land use/disturbance history: "&amp;AV1354&amp;". ","")</f>
        <v/>
      </c>
      <c r="BJ1354" s="36" t="str">
        <f>IF(AW1354&lt;&gt;"","Slope in degrees: "&amp;AW1354&amp;". ","")</f>
        <v/>
      </c>
      <c r="BK1354" s="36" t="str">
        <f>IF(AX1354&lt;&gt;"","Slope aspect: "&amp;AX1354&amp;". ","")</f>
        <v/>
      </c>
      <c r="BL1354" s="36" t="str">
        <f>IF(AY1354&lt;&gt;"","Soil description: "&amp;AY1354&amp;". ","")</f>
        <v/>
      </c>
      <c r="BM1354" s="36" t="str">
        <f>IF(BA1354&lt;&gt;"","Terrain: "&amp;BA1354&amp;". ","")</f>
        <v/>
      </c>
      <c r="BN1354" s="36" t="str">
        <f t="shared" si="231"/>
        <v/>
      </c>
      <c r="BO1354" t="str">
        <f t="shared" si="232"/>
        <v/>
      </c>
      <c r="BP1354" t="str">
        <f>IF(BD1354&lt;&gt;"","Permit: "&amp;BD1354,"")</f>
        <v/>
      </c>
      <c r="BQ1354" s="41" t="str">
        <f>IF(AA1354="Abundant","Estimated frequency within viewshed: Abundant (&gt;500).",IF(AA1354="Common","Estimated frequency within viewshed: Common (101-500).",IF(AA1354="Frequent","Estimated frequency within viewshed: Frequent (11-100).",IF(AA1354="Occasional","Estimated frequency within viewshed: Occasional (6-10).",IF(AA1354="Rare","Estimated frequency within viewshed: Rare (1-5).","")))))</f>
        <v/>
      </c>
      <c r="BR1354" s="41" t="str">
        <f>IF(B1354&lt;&gt;"",B1354&amp;". ","")</f>
        <v/>
      </c>
      <c r="BS1354" s="41" t="str">
        <f>IF(M1354="Same individual","Tissue sample collected.",IF(M1354="Same population","Tissue sample collected from another individual in the same population.",""))</f>
        <v/>
      </c>
      <c r="BT1354" s="41" t="str">
        <f>IF(R1354&lt;&gt;"","Seed sample collected from "&amp;R1354&amp;" plants within the same population.","")</f>
        <v/>
      </c>
      <c r="BU1354" s="41" t="str">
        <f>IF(AB1354&lt;&gt;"",AB1354&amp;". ","")</f>
        <v/>
      </c>
      <c r="BV1354" s="41" t="str">
        <f>IF(AE1354&lt;&gt;"","Landowner: "&amp;AE1354&amp;".","")</f>
        <v/>
      </c>
      <c r="BW1354" s="41" t="str">
        <f>IF(AF1354&lt;&gt;"","Element Occurrence ID: "&amp;AF1354&amp;".","")</f>
        <v/>
      </c>
      <c r="BX1354" s="41" t="str">
        <f t="shared" si="233"/>
        <v/>
      </c>
      <c r="BY1354" t="str">
        <f t="shared" si="234"/>
        <v/>
      </c>
      <c r="BZ1354" s="41" t="str">
        <f t="shared" si="235"/>
        <v/>
      </c>
      <c r="CA1354" t="str">
        <f t="shared" si="236"/>
        <v/>
      </c>
      <c r="CB1354" s="41" t="str">
        <f>IF(AU1354&lt;&gt;"","Area immediately surrounding specimen: "&amp;AU1354&amp;".","")</f>
        <v/>
      </c>
      <c r="CC1354" s="41" t="str">
        <f>IF(T1354&lt;&gt;"","Habit: "&amp;T1354&amp;".","")</f>
        <v/>
      </c>
      <c r="CD1354" s="41" t="str">
        <f>IF(U1354&lt;&gt;"","Life history habit: "&amp;U1354&amp;".","")</f>
        <v/>
      </c>
      <c r="CE1354" s="41" t="str">
        <f>IF(V1354&lt;&gt;"","Graminoid habit: "&amp;V1354&amp;".","")</f>
        <v/>
      </c>
      <c r="CF1354" s="41" t="str">
        <f>IF(W1354&lt;&gt;"","Flower color: "&amp;W1354&amp;".","")</f>
        <v/>
      </c>
      <c r="CG1354" s="41" t="str">
        <f>IF(X1354&lt;&gt;"","Height in centimeters: "&amp;X1354&amp;".","")</f>
        <v/>
      </c>
      <c r="CH1354" s="41" t="str">
        <f>IF(Y1354&lt;&gt;"",Y1354&amp;".","")</f>
        <v/>
      </c>
      <c r="CI1354" s="41" t="str">
        <f t="shared" si="237"/>
        <v/>
      </c>
      <c r="CJ1354" t="str">
        <f t="shared" si="238"/>
        <v/>
      </c>
      <c r="CK1354" s="41" t="str">
        <f>IF(T1354&lt;&gt;"","''habit'':"&amp;"''"&amp;T1354&amp;"'',","")</f>
        <v/>
      </c>
      <c r="CL1354" s="41" t="str">
        <f>IF(U1354&lt;&gt;"","''life cycle habit'':"&amp;"''"&amp;U1354&amp;"'',","")</f>
        <v/>
      </c>
      <c r="CM1354" s="41" t="str">
        <f>IF(V1354&lt;&gt;"","''graminoidHabit'':"&amp;"''"&amp;V1354&amp;"'',","")</f>
        <v/>
      </c>
      <c r="CN1354" s="41" t="str">
        <f>IF(W1354&lt;&gt;"","''flower color'':"&amp;"''"&amp;W1354&amp;"'',","")</f>
        <v/>
      </c>
      <c r="CO1354" s="41" t="str">
        <f>IF(X1354&lt;&gt;"","''heightInCentimeters'':"&amp;X1354&amp;",","")</f>
        <v/>
      </c>
      <c r="CP1354" s="41" t="str">
        <f>IF(Y1354&lt;&gt;"",Y1354,"")</f>
        <v/>
      </c>
      <c r="CQ1354" s="41" t="str">
        <f t="shared" si="239"/>
        <v/>
      </c>
      <c r="CR1354" s="42" t="str">
        <f t="shared" si="240"/>
        <v/>
      </c>
      <c r="CS1354" t="str">
        <f t="shared" si="241"/>
        <v/>
      </c>
      <c r="CT1354" t="str">
        <f>IF(L1354="Y","tissue","")</f>
        <v/>
      </c>
      <c r="CU1354" t="str">
        <f>IF(L1354="Y","in collection","")</f>
        <v/>
      </c>
      <c r="CV1354" t="str">
        <f>IF(L1354="Y","dessicated","")</f>
        <v/>
      </c>
    </row>
    <row r="1355" spans="1:100" ht="16.5" x14ac:dyDescent="0.3">
      <c r="A1355" s="7"/>
      <c r="B1355" s="19"/>
      <c r="C1355" s="19"/>
      <c r="D1355" s="19"/>
      <c r="E1355" s="19"/>
      <c r="F1355" s="19"/>
      <c r="G1355" s="10"/>
      <c r="H1355" s="14"/>
      <c r="I1355" s="19"/>
      <c r="J1355" s="19"/>
      <c r="K1355" s="10"/>
      <c r="L1355" s="19"/>
      <c r="M1355" s="19"/>
      <c r="N1355" s="19"/>
      <c r="O1355" s="19"/>
      <c r="P1355" s="19"/>
      <c r="Q1355" s="24"/>
      <c r="R1355" s="14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  <c r="AK1355" s="29"/>
      <c r="AL1355" s="29"/>
      <c r="AM1355" s="7"/>
      <c r="AN1355" s="7"/>
      <c r="AO1355" s="7"/>
      <c r="AP1355" s="19"/>
      <c r="AQ1355" s="19"/>
      <c r="AR1355" s="19"/>
      <c r="AS1355" s="14"/>
      <c r="AT1355" s="19"/>
      <c r="AU1355" s="19"/>
      <c r="AV1355" s="19"/>
      <c r="AW1355" s="14"/>
      <c r="AX1355" s="19"/>
      <c r="AY1355" s="19"/>
      <c r="AZ1355" s="19"/>
      <c r="BA1355" s="19"/>
      <c r="BB1355" s="19"/>
      <c r="BC1355" s="19"/>
      <c r="BD1355" s="19"/>
      <c r="BE1355" s="19"/>
      <c r="BF1355" s="14"/>
      <c r="BG1355" s="35" t="str">
        <f>IF(BB1355&lt;&gt;"","&lt;a href='https://www.inaturalist.org/observations/"&amp;BB1355&amp;" 'target='_blank' style='color: blue'&gt;iNaturalist Record: "&amp;BB1355&amp;"&lt;/a&gt; ","")</f>
        <v/>
      </c>
      <c r="BH1355" s="36" t="str">
        <f>IF(AT1355&lt;&gt;"",AT1355&amp;". ","")</f>
        <v/>
      </c>
      <c r="BI1355" s="36" t="str">
        <f>IF(AV1355&lt;&gt;"","Land use/disturbance history: "&amp;AV1355&amp;". ","")</f>
        <v/>
      </c>
      <c r="BJ1355" s="36" t="str">
        <f>IF(AW1355&lt;&gt;"","Slope in degrees: "&amp;AW1355&amp;". ","")</f>
        <v/>
      </c>
      <c r="BK1355" s="36" t="str">
        <f>IF(AX1355&lt;&gt;"","Slope aspect: "&amp;AX1355&amp;". ","")</f>
        <v/>
      </c>
      <c r="BL1355" s="36" t="str">
        <f>IF(AY1355&lt;&gt;"","Soil description: "&amp;AY1355&amp;". ","")</f>
        <v/>
      </c>
      <c r="BM1355" s="36" t="str">
        <f>IF(BA1355&lt;&gt;"","Terrain: "&amp;BA1355&amp;". ","")</f>
        <v/>
      </c>
      <c r="BN1355" s="36" t="str">
        <f t="shared" si="231"/>
        <v/>
      </c>
      <c r="BO1355" t="str">
        <f t="shared" si="232"/>
        <v/>
      </c>
      <c r="BP1355" t="str">
        <f>IF(BD1355&lt;&gt;"","Permit: "&amp;BD1355,"")</f>
        <v/>
      </c>
      <c r="BQ1355" s="41" t="str">
        <f>IF(AA1355="Abundant","Estimated frequency within viewshed: Abundant (&gt;500).",IF(AA1355="Common","Estimated frequency within viewshed: Common (101-500).",IF(AA1355="Frequent","Estimated frequency within viewshed: Frequent (11-100).",IF(AA1355="Occasional","Estimated frequency within viewshed: Occasional (6-10).",IF(AA1355="Rare","Estimated frequency within viewshed: Rare (1-5).","")))))</f>
        <v/>
      </c>
      <c r="BR1355" s="41" t="str">
        <f>IF(B1355&lt;&gt;"",B1355&amp;". ","")</f>
        <v/>
      </c>
      <c r="BS1355" s="41" t="str">
        <f>IF(M1355="Same individual","Tissue sample collected.",IF(M1355="Same population","Tissue sample collected from another individual in the same population.",""))</f>
        <v/>
      </c>
      <c r="BT1355" s="41" t="str">
        <f>IF(R1355&lt;&gt;"","Seed sample collected from "&amp;R1355&amp;" plants within the same population.","")</f>
        <v/>
      </c>
      <c r="BU1355" s="41" t="str">
        <f>IF(AB1355&lt;&gt;"",AB1355&amp;". ","")</f>
        <v/>
      </c>
      <c r="BV1355" s="41" t="str">
        <f>IF(AE1355&lt;&gt;"","Landowner: "&amp;AE1355&amp;".","")</f>
        <v/>
      </c>
      <c r="BW1355" s="41" t="str">
        <f>IF(AF1355&lt;&gt;"","Element Occurrence ID: "&amp;AF1355&amp;".","")</f>
        <v/>
      </c>
      <c r="BX1355" s="41" t="str">
        <f t="shared" si="233"/>
        <v/>
      </c>
      <c r="BY1355" t="str">
        <f t="shared" si="234"/>
        <v/>
      </c>
      <c r="BZ1355" s="41" t="str">
        <f t="shared" si="235"/>
        <v/>
      </c>
      <c r="CA1355" t="str">
        <f t="shared" si="236"/>
        <v/>
      </c>
      <c r="CB1355" s="41" t="str">
        <f>IF(AU1355&lt;&gt;"","Area immediately surrounding specimen: "&amp;AU1355&amp;".","")</f>
        <v/>
      </c>
      <c r="CC1355" s="41" t="str">
        <f>IF(T1355&lt;&gt;"","Habit: "&amp;T1355&amp;".","")</f>
        <v/>
      </c>
      <c r="CD1355" s="41" t="str">
        <f>IF(U1355&lt;&gt;"","Life history habit: "&amp;U1355&amp;".","")</f>
        <v/>
      </c>
      <c r="CE1355" s="41" t="str">
        <f>IF(V1355&lt;&gt;"","Graminoid habit: "&amp;V1355&amp;".","")</f>
        <v/>
      </c>
      <c r="CF1355" s="41" t="str">
        <f>IF(W1355&lt;&gt;"","Flower color: "&amp;W1355&amp;".","")</f>
        <v/>
      </c>
      <c r="CG1355" s="41" t="str">
        <f>IF(X1355&lt;&gt;"","Height in centimeters: "&amp;X1355&amp;".","")</f>
        <v/>
      </c>
      <c r="CH1355" s="41" t="str">
        <f>IF(Y1355&lt;&gt;"",Y1355&amp;".","")</f>
        <v/>
      </c>
      <c r="CI1355" s="41" t="str">
        <f t="shared" si="237"/>
        <v/>
      </c>
      <c r="CJ1355" t="str">
        <f t="shared" si="238"/>
        <v/>
      </c>
      <c r="CK1355" s="41" t="str">
        <f>IF(T1355&lt;&gt;"","''habit'':"&amp;"''"&amp;T1355&amp;"'',","")</f>
        <v/>
      </c>
      <c r="CL1355" s="41" t="str">
        <f>IF(U1355&lt;&gt;"","''life cycle habit'':"&amp;"''"&amp;U1355&amp;"'',","")</f>
        <v/>
      </c>
      <c r="CM1355" s="41" t="str">
        <f>IF(V1355&lt;&gt;"","''graminoidHabit'':"&amp;"''"&amp;V1355&amp;"'',","")</f>
        <v/>
      </c>
      <c r="CN1355" s="41" t="str">
        <f>IF(W1355&lt;&gt;"","''flower color'':"&amp;"''"&amp;W1355&amp;"'',","")</f>
        <v/>
      </c>
      <c r="CO1355" s="41" t="str">
        <f>IF(X1355&lt;&gt;"","''heightInCentimeters'':"&amp;X1355&amp;",","")</f>
        <v/>
      </c>
      <c r="CP1355" s="41" t="str">
        <f>IF(Y1355&lt;&gt;"",Y1355,"")</f>
        <v/>
      </c>
      <c r="CQ1355" s="41" t="str">
        <f t="shared" si="239"/>
        <v/>
      </c>
      <c r="CR1355" s="42" t="str">
        <f t="shared" si="240"/>
        <v/>
      </c>
      <c r="CS1355" t="str">
        <f t="shared" si="241"/>
        <v/>
      </c>
      <c r="CT1355" t="str">
        <f>IF(L1355="Y","tissue","")</f>
        <v/>
      </c>
      <c r="CU1355" t="str">
        <f>IF(L1355="Y","in collection","")</f>
        <v/>
      </c>
      <c r="CV1355" t="str">
        <f>IF(L1355="Y","dessicated","")</f>
        <v/>
      </c>
    </row>
    <row r="1356" spans="1:100" ht="16.5" x14ac:dyDescent="0.3">
      <c r="A1356" s="7"/>
      <c r="B1356" s="19"/>
      <c r="C1356" s="19"/>
      <c r="D1356" s="19"/>
      <c r="E1356" s="19"/>
      <c r="F1356" s="19"/>
      <c r="G1356" s="10"/>
      <c r="H1356" s="14"/>
      <c r="I1356" s="19"/>
      <c r="J1356" s="19"/>
      <c r="K1356" s="10"/>
      <c r="L1356" s="19"/>
      <c r="M1356" s="19"/>
      <c r="N1356" s="19"/>
      <c r="O1356" s="19"/>
      <c r="P1356" s="19"/>
      <c r="Q1356" s="24"/>
      <c r="R1356" s="14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  <c r="AK1356" s="29"/>
      <c r="AL1356" s="29"/>
      <c r="AM1356" s="7"/>
      <c r="AN1356" s="7"/>
      <c r="AO1356" s="7"/>
      <c r="AP1356" s="19"/>
      <c r="AQ1356" s="19"/>
      <c r="AR1356" s="19"/>
      <c r="AS1356" s="14"/>
      <c r="AT1356" s="19"/>
      <c r="AU1356" s="19"/>
      <c r="AV1356" s="19"/>
      <c r="AW1356" s="14"/>
      <c r="AX1356" s="19"/>
      <c r="AY1356" s="19"/>
      <c r="AZ1356" s="19"/>
      <c r="BA1356" s="19"/>
      <c r="BB1356" s="19"/>
      <c r="BC1356" s="19"/>
      <c r="BD1356" s="19"/>
      <c r="BE1356" s="19"/>
      <c r="BF1356" s="14"/>
      <c r="BG1356" s="35" t="str">
        <f>IF(BB1356&lt;&gt;"","&lt;a href='https://www.inaturalist.org/observations/"&amp;BB1356&amp;" 'target='_blank' style='color: blue'&gt;iNaturalist Record: "&amp;BB1356&amp;"&lt;/a&gt; ","")</f>
        <v/>
      </c>
      <c r="BH1356" s="36" t="str">
        <f>IF(AT1356&lt;&gt;"",AT1356&amp;". ","")</f>
        <v/>
      </c>
      <c r="BI1356" s="36" t="str">
        <f>IF(AV1356&lt;&gt;"","Land use/disturbance history: "&amp;AV1356&amp;". ","")</f>
        <v/>
      </c>
      <c r="BJ1356" s="36" t="str">
        <f>IF(AW1356&lt;&gt;"","Slope in degrees: "&amp;AW1356&amp;". ","")</f>
        <v/>
      </c>
      <c r="BK1356" s="36" t="str">
        <f>IF(AX1356&lt;&gt;"","Slope aspect: "&amp;AX1356&amp;". ","")</f>
        <v/>
      </c>
      <c r="BL1356" s="36" t="str">
        <f>IF(AY1356&lt;&gt;"","Soil description: "&amp;AY1356&amp;". ","")</f>
        <v/>
      </c>
      <c r="BM1356" s="36" t="str">
        <f>IF(BA1356&lt;&gt;"","Terrain: "&amp;BA1356&amp;". ","")</f>
        <v/>
      </c>
      <c r="BN1356" s="36" t="str">
        <f t="shared" si="231"/>
        <v/>
      </c>
      <c r="BO1356" t="str">
        <f t="shared" si="232"/>
        <v/>
      </c>
      <c r="BP1356" t="str">
        <f>IF(BD1356&lt;&gt;"","Permit: "&amp;BD1356,"")</f>
        <v/>
      </c>
      <c r="BQ1356" s="41" t="str">
        <f>IF(AA1356="Abundant","Estimated frequency within viewshed: Abundant (&gt;500).",IF(AA1356="Common","Estimated frequency within viewshed: Common (101-500).",IF(AA1356="Frequent","Estimated frequency within viewshed: Frequent (11-100).",IF(AA1356="Occasional","Estimated frequency within viewshed: Occasional (6-10).",IF(AA1356="Rare","Estimated frequency within viewshed: Rare (1-5).","")))))</f>
        <v/>
      </c>
      <c r="BR1356" s="41" t="str">
        <f>IF(B1356&lt;&gt;"",B1356&amp;". ","")</f>
        <v/>
      </c>
      <c r="BS1356" s="41" t="str">
        <f>IF(M1356="Same individual","Tissue sample collected.",IF(M1356="Same population","Tissue sample collected from another individual in the same population.",""))</f>
        <v/>
      </c>
      <c r="BT1356" s="41" t="str">
        <f>IF(R1356&lt;&gt;"","Seed sample collected from "&amp;R1356&amp;" plants within the same population.","")</f>
        <v/>
      </c>
      <c r="BU1356" s="41" t="str">
        <f>IF(AB1356&lt;&gt;"",AB1356&amp;". ","")</f>
        <v/>
      </c>
      <c r="BV1356" s="41" t="str">
        <f>IF(AE1356&lt;&gt;"","Landowner: "&amp;AE1356&amp;".","")</f>
        <v/>
      </c>
      <c r="BW1356" s="41" t="str">
        <f>IF(AF1356&lt;&gt;"","Element Occurrence ID: "&amp;AF1356&amp;".","")</f>
        <v/>
      </c>
      <c r="BX1356" s="41" t="str">
        <f t="shared" si="233"/>
        <v/>
      </c>
      <c r="BY1356" t="str">
        <f t="shared" si="234"/>
        <v/>
      </c>
      <c r="BZ1356" s="41" t="str">
        <f t="shared" si="235"/>
        <v/>
      </c>
      <c r="CA1356" t="str">
        <f t="shared" si="236"/>
        <v/>
      </c>
      <c r="CB1356" s="41" t="str">
        <f>IF(AU1356&lt;&gt;"","Area immediately surrounding specimen: "&amp;AU1356&amp;".","")</f>
        <v/>
      </c>
      <c r="CC1356" s="41" t="str">
        <f>IF(T1356&lt;&gt;"","Habit: "&amp;T1356&amp;".","")</f>
        <v/>
      </c>
      <c r="CD1356" s="41" t="str">
        <f>IF(U1356&lt;&gt;"","Life history habit: "&amp;U1356&amp;".","")</f>
        <v/>
      </c>
      <c r="CE1356" s="41" t="str">
        <f>IF(V1356&lt;&gt;"","Graminoid habit: "&amp;V1356&amp;".","")</f>
        <v/>
      </c>
      <c r="CF1356" s="41" t="str">
        <f>IF(W1356&lt;&gt;"","Flower color: "&amp;W1356&amp;".","")</f>
        <v/>
      </c>
      <c r="CG1356" s="41" t="str">
        <f>IF(X1356&lt;&gt;"","Height in centimeters: "&amp;X1356&amp;".","")</f>
        <v/>
      </c>
      <c r="CH1356" s="41" t="str">
        <f>IF(Y1356&lt;&gt;"",Y1356&amp;".","")</f>
        <v/>
      </c>
      <c r="CI1356" s="41" t="str">
        <f t="shared" si="237"/>
        <v/>
      </c>
      <c r="CJ1356" t="str">
        <f t="shared" si="238"/>
        <v/>
      </c>
      <c r="CK1356" s="41" t="str">
        <f>IF(T1356&lt;&gt;"","''habit'':"&amp;"''"&amp;T1356&amp;"'',","")</f>
        <v/>
      </c>
      <c r="CL1356" s="41" t="str">
        <f>IF(U1356&lt;&gt;"","''life cycle habit'':"&amp;"''"&amp;U1356&amp;"'',","")</f>
        <v/>
      </c>
      <c r="CM1356" s="41" t="str">
        <f>IF(V1356&lt;&gt;"","''graminoidHabit'':"&amp;"''"&amp;V1356&amp;"'',","")</f>
        <v/>
      </c>
      <c r="CN1356" s="41" t="str">
        <f>IF(W1356&lt;&gt;"","''flower color'':"&amp;"''"&amp;W1356&amp;"'',","")</f>
        <v/>
      </c>
      <c r="CO1356" s="41" t="str">
        <f>IF(X1356&lt;&gt;"","''heightInCentimeters'':"&amp;X1356&amp;",","")</f>
        <v/>
      </c>
      <c r="CP1356" s="41" t="str">
        <f>IF(Y1356&lt;&gt;"",Y1356,"")</f>
        <v/>
      </c>
      <c r="CQ1356" s="41" t="str">
        <f t="shared" si="239"/>
        <v/>
      </c>
      <c r="CR1356" s="42" t="str">
        <f t="shared" si="240"/>
        <v/>
      </c>
      <c r="CS1356" t="str">
        <f t="shared" si="241"/>
        <v/>
      </c>
      <c r="CT1356" t="str">
        <f>IF(L1356="Y","tissue","")</f>
        <v/>
      </c>
      <c r="CU1356" t="str">
        <f>IF(L1356="Y","in collection","")</f>
        <v/>
      </c>
      <c r="CV1356" t="str">
        <f>IF(L1356="Y","dessicated","")</f>
        <v/>
      </c>
    </row>
    <row r="1357" spans="1:100" ht="16.5" x14ac:dyDescent="0.3">
      <c r="A1357" s="7"/>
      <c r="B1357" s="19"/>
      <c r="C1357" s="19"/>
      <c r="D1357" s="19"/>
      <c r="E1357" s="19"/>
      <c r="F1357" s="19"/>
      <c r="G1357" s="10"/>
      <c r="H1357" s="14"/>
      <c r="I1357" s="19"/>
      <c r="J1357" s="19"/>
      <c r="K1357" s="10"/>
      <c r="L1357" s="19"/>
      <c r="M1357" s="19"/>
      <c r="N1357" s="19"/>
      <c r="O1357" s="19"/>
      <c r="P1357" s="19"/>
      <c r="Q1357" s="24"/>
      <c r="R1357" s="14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  <c r="AK1357" s="29"/>
      <c r="AL1357" s="29"/>
      <c r="AM1357" s="7"/>
      <c r="AN1357" s="7"/>
      <c r="AO1357" s="7"/>
      <c r="AP1357" s="19"/>
      <c r="AQ1357" s="19"/>
      <c r="AR1357" s="19"/>
      <c r="AS1357" s="14"/>
      <c r="AT1357" s="19"/>
      <c r="AU1357" s="19"/>
      <c r="AV1357" s="19"/>
      <c r="AW1357" s="14"/>
      <c r="AX1357" s="19"/>
      <c r="AY1357" s="19"/>
      <c r="AZ1357" s="19"/>
      <c r="BA1357" s="19"/>
      <c r="BB1357" s="19"/>
      <c r="BC1357" s="19"/>
      <c r="BD1357" s="19"/>
      <c r="BE1357" s="19"/>
      <c r="BF1357" s="14"/>
      <c r="BG1357" s="35" t="str">
        <f>IF(BB1357&lt;&gt;"","&lt;a href='https://www.inaturalist.org/observations/"&amp;BB1357&amp;" 'target='_blank' style='color: blue'&gt;iNaturalist Record: "&amp;BB1357&amp;"&lt;/a&gt; ","")</f>
        <v/>
      </c>
      <c r="BH1357" s="36" t="str">
        <f>IF(AT1357&lt;&gt;"",AT1357&amp;". ","")</f>
        <v/>
      </c>
      <c r="BI1357" s="36" t="str">
        <f>IF(AV1357&lt;&gt;"","Land use/disturbance history: "&amp;AV1357&amp;". ","")</f>
        <v/>
      </c>
      <c r="BJ1357" s="36" t="str">
        <f>IF(AW1357&lt;&gt;"","Slope in degrees: "&amp;AW1357&amp;". ","")</f>
        <v/>
      </c>
      <c r="BK1357" s="36" t="str">
        <f>IF(AX1357&lt;&gt;"","Slope aspect: "&amp;AX1357&amp;". ","")</f>
        <v/>
      </c>
      <c r="BL1357" s="36" t="str">
        <f>IF(AY1357&lt;&gt;"","Soil description: "&amp;AY1357&amp;". ","")</f>
        <v/>
      </c>
      <c r="BM1357" s="36" t="str">
        <f>IF(BA1357&lt;&gt;"","Terrain: "&amp;BA1357&amp;". ","")</f>
        <v/>
      </c>
      <c r="BN1357" s="36" t="str">
        <f t="shared" si="231"/>
        <v/>
      </c>
      <c r="BO1357" t="str">
        <f t="shared" si="232"/>
        <v/>
      </c>
      <c r="BP1357" t="str">
        <f>IF(BD1357&lt;&gt;"","Permit: "&amp;BD1357,"")</f>
        <v/>
      </c>
      <c r="BQ1357" s="41" t="str">
        <f>IF(AA1357="Abundant","Estimated frequency within viewshed: Abundant (&gt;500).",IF(AA1357="Common","Estimated frequency within viewshed: Common (101-500).",IF(AA1357="Frequent","Estimated frequency within viewshed: Frequent (11-100).",IF(AA1357="Occasional","Estimated frequency within viewshed: Occasional (6-10).",IF(AA1357="Rare","Estimated frequency within viewshed: Rare (1-5).","")))))</f>
        <v/>
      </c>
      <c r="BR1357" s="41" t="str">
        <f>IF(B1357&lt;&gt;"",B1357&amp;". ","")</f>
        <v/>
      </c>
      <c r="BS1357" s="41" t="str">
        <f>IF(M1357="Same individual","Tissue sample collected.",IF(M1357="Same population","Tissue sample collected from another individual in the same population.",""))</f>
        <v/>
      </c>
      <c r="BT1357" s="41" t="str">
        <f>IF(R1357&lt;&gt;"","Seed sample collected from "&amp;R1357&amp;" plants within the same population.","")</f>
        <v/>
      </c>
      <c r="BU1357" s="41" t="str">
        <f>IF(AB1357&lt;&gt;"",AB1357&amp;". ","")</f>
        <v/>
      </c>
      <c r="BV1357" s="41" t="str">
        <f>IF(AE1357&lt;&gt;"","Landowner: "&amp;AE1357&amp;".","")</f>
        <v/>
      </c>
      <c r="BW1357" s="41" t="str">
        <f>IF(AF1357&lt;&gt;"","Element Occurrence ID: "&amp;AF1357&amp;".","")</f>
        <v/>
      </c>
      <c r="BX1357" s="41" t="str">
        <f t="shared" si="233"/>
        <v/>
      </c>
      <c r="BY1357" t="str">
        <f t="shared" si="234"/>
        <v/>
      </c>
      <c r="BZ1357" s="41" t="str">
        <f t="shared" si="235"/>
        <v/>
      </c>
      <c r="CA1357" t="str">
        <f t="shared" si="236"/>
        <v/>
      </c>
      <c r="CB1357" s="41" t="str">
        <f>IF(AU1357&lt;&gt;"","Area immediately surrounding specimen: "&amp;AU1357&amp;".","")</f>
        <v/>
      </c>
      <c r="CC1357" s="41" t="str">
        <f>IF(T1357&lt;&gt;"","Habit: "&amp;T1357&amp;".","")</f>
        <v/>
      </c>
      <c r="CD1357" s="41" t="str">
        <f>IF(U1357&lt;&gt;"","Life history habit: "&amp;U1357&amp;".","")</f>
        <v/>
      </c>
      <c r="CE1357" s="41" t="str">
        <f>IF(V1357&lt;&gt;"","Graminoid habit: "&amp;V1357&amp;".","")</f>
        <v/>
      </c>
      <c r="CF1357" s="41" t="str">
        <f>IF(W1357&lt;&gt;"","Flower color: "&amp;W1357&amp;".","")</f>
        <v/>
      </c>
      <c r="CG1357" s="41" t="str">
        <f>IF(X1357&lt;&gt;"","Height in centimeters: "&amp;X1357&amp;".","")</f>
        <v/>
      </c>
      <c r="CH1357" s="41" t="str">
        <f>IF(Y1357&lt;&gt;"",Y1357&amp;".","")</f>
        <v/>
      </c>
      <c r="CI1357" s="41" t="str">
        <f t="shared" si="237"/>
        <v/>
      </c>
      <c r="CJ1357" t="str">
        <f t="shared" si="238"/>
        <v/>
      </c>
      <c r="CK1357" s="41" t="str">
        <f>IF(T1357&lt;&gt;"","''habit'':"&amp;"''"&amp;T1357&amp;"'',","")</f>
        <v/>
      </c>
      <c r="CL1357" s="41" t="str">
        <f>IF(U1357&lt;&gt;"","''life cycle habit'':"&amp;"''"&amp;U1357&amp;"'',","")</f>
        <v/>
      </c>
      <c r="CM1357" s="41" t="str">
        <f>IF(V1357&lt;&gt;"","''graminoidHabit'':"&amp;"''"&amp;V1357&amp;"'',","")</f>
        <v/>
      </c>
      <c r="CN1357" s="41" t="str">
        <f>IF(W1357&lt;&gt;"","''flower color'':"&amp;"''"&amp;W1357&amp;"'',","")</f>
        <v/>
      </c>
      <c r="CO1357" s="41" t="str">
        <f>IF(X1357&lt;&gt;"","''heightInCentimeters'':"&amp;X1357&amp;",","")</f>
        <v/>
      </c>
      <c r="CP1357" s="41" t="str">
        <f>IF(Y1357&lt;&gt;"",Y1357,"")</f>
        <v/>
      </c>
      <c r="CQ1357" s="41" t="str">
        <f t="shared" si="239"/>
        <v/>
      </c>
      <c r="CR1357" s="42" t="str">
        <f t="shared" si="240"/>
        <v/>
      </c>
      <c r="CS1357" t="str">
        <f t="shared" si="241"/>
        <v/>
      </c>
      <c r="CT1357" t="str">
        <f>IF(L1357="Y","tissue","")</f>
        <v/>
      </c>
      <c r="CU1357" t="str">
        <f>IF(L1357="Y","in collection","")</f>
        <v/>
      </c>
      <c r="CV1357" t="str">
        <f>IF(L1357="Y","dessicated","")</f>
        <v/>
      </c>
    </row>
    <row r="1358" spans="1:100" ht="16.5" x14ac:dyDescent="0.3">
      <c r="A1358" s="7"/>
      <c r="B1358" s="19"/>
      <c r="C1358" s="19"/>
      <c r="D1358" s="19"/>
      <c r="E1358" s="19"/>
      <c r="F1358" s="19"/>
      <c r="G1358" s="10"/>
      <c r="H1358" s="14"/>
      <c r="I1358" s="19"/>
      <c r="J1358" s="19"/>
      <c r="K1358" s="10"/>
      <c r="L1358" s="19"/>
      <c r="M1358" s="19"/>
      <c r="N1358" s="19"/>
      <c r="O1358" s="19"/>
      <c r="P1358" s="19"/>
      <c r="Q1358" s="24"/>
      <c r="R1358" s="14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  <c r="AK1358" s="29"/>
      <c r="AL1358" s="29"/>
      <c r="AM1358" s="7"/>
      <c r="AN1358" s="7"/>
      <c r="AO1358" s="7"/>
      <c r="AP1358" s="19"/>
      <c r="AQ1358" s="19"/>
      <c r="AR1358" s="19"/>
      <c r="AS1358" s="14"/>
      <c r="AT1358" s="19"/>
      <c r="AU1358" s="19"/>
      <c r="AV1358" s="19"/>
      <c r="AW1358" s="14"/>
      <c r="AX1358" s="19"/>
      <c r="AY1358" s="19"/>
      <c r="AZ1358" s="19"/>
      <c r="BA1358" s="19"/>
      <c r="BB1358" s="19"/>
      <c r="BC1358" s="19"/>
      <c r="BD1358" s="19"/>
      <c r="BE1358" s="19"/>
      <c r="BF1358" s="14"/>
      <c r="BG1358" s="35" t="str">
        <f>IF(BB1358&lt;&gt;"","&lt;a href='https://www.inaturalist.org/observations/"&amp;BB1358&amp;" 'target='_blank' style='color: blue'&gt;iNaturalist Record: "&amp;BB1358&amp;"&lt;/a&gt; ","")</f>
        <v/>
      </c>
      <c r="BH1358" s="36" t="str">
        <f>IF(AT1358&lt;&gt;"",AT1358&amp;". ","")</f>
        <v/>
      </c>
      <c r="BI1358" s="36" t="str">
        <f>IF(AV1358&lt;&gt;"","Land use/disturbance history: "&amp;AV1358&amp;". ","")</f>
        <v/>
      </c>
      <c r="BJ1358" s="36" t="str">
        <f>IF(AW1358&lt;&gt;"","Slope in degrees: "&amp;AW1358&amp;". ","")</f>
        <v/>
      </c>
      <c r="BK1358" s="36" t="str">
        <f>IF(AX1358&lt;&gt;"","Slope aspect: "&amp;AX1358&amp;". ","")</f>
        <v/>
      </c>
      <c r="BL1358" s="36" t="str">
        <f>IF(AY1358&lt;&gt;"","Soil description: "&amp;AY1358&amp;". ","")</f>
        <v/>
      </c>
      <c r="BM1358" s="36" t="str">
        <f>IF(BA1358&lt;&gt;"","Terrain: "&amp;BA1358&amp;". ","")</f>
        <v/>
      </c>
      <c r="BN1358" s="36" t="str">
        <f t="shared" si="231"/>
        <v/>
      </c>
      <c r="BO1358" t="str">
        <f t="shared" si="232"/>
        <v/>
      </c>
      <c r="BP1358" t="str">
        <f>IF(BD1358&lt;&gt;"","Permit: "&amp;BD1358,"")</f>
        <v/>
      </c>
      <c r="BQ1358" s="41" t="str">
        <f>IF(AA1358="Abundant","Estimated frequency within viewshed: Abundant (&gt;500).",IF(AA1358="Common","Estimated frequency within viewshed: Common (101-500).",IF(AA1358="Frequent","Estimated frequency within viewshed: Frequent (11-100).",IF(AA1358="Occasional","Estimated frequency within viewshed: Occasional (6-10).",IF(AA1358="Rare","Estimated frequency within viewshed: Rare (1-5).","")))))</f>
        <v/>
      </c>
      <c r="BR1358" s="41" t="str">
        <f>IF(B1358&lt;&gt;"",B1358&amp;". ","")</f>
        <v/>
      </c>
      <c r="BS1358" s="41" t="str">
        <f>IF(M1358="Same individual","Tissue sample collected.",IF(M1358="Same population","Tissue sample collected from another individual in the same population.",""))</f>
        <v/>
      </c>
      <c r="BT1358" s="41" t="str">
        <f>IF(R1358&lt;&gt;"","Seed sample collected from "&amp;R1358&amp;" plants within the same population.","")</f>
        <v/>
      </c>
      <c r="BU1358" s="41" t="str">
        <f>IF(AB1358&lt;&gt;"",AB1358&amp;". ","")</f>
        <v/>
      </c>
      <c r="BV1358" s="41" t="str">
        <f>IF(AE1358&lt;&gt;"","Landowner: "&amp;AE1358&amp;".","")</f>
        <v/>
      </c>
      <c r="BW1358" s="41" t="str">
        <f>IF(AF1358&lt;&gt;"","Element Occurrence ID: "&amp;AF1358&amp;".","")</f>
        <v/>
      </c>
      <c r="BX1358" s="41" t="str">
        <f t="shared" si="233"/>
        <v/>
      </c>
      <c r="BY1358" t="str">
        <f t="shared" si="234"/>
        <v/>
      </c>
      <c r="BZ1358" s="41" t="str">
        <f t="shared" si="235"/>
        <v/>
      </c>
      <c r="CA1358" t="str">
        <f t="shared" si="236"/>
        <v/>
      </c>
      <c r="CB1358" s="41" t="str">
        <f>IF(AU1358&lt;&gt;"","Area immediately surrounding specimen: "&amp;AU1358&amp;".","")</f>
        <v/>
      </c>
      <c r="CC1358" s="41" t="str">
        <f>IF(T1358&lt;&gt;"","Habit: "&amp;T1358&amp;".","")</f>
        <v/>
      </c>
      <c r="CD1358" s="41" t="str">
        <f>IF(U1358&lt;&gt;"","Life history habit: "&amp;U1358&amp;".","")</f>
        <v/>
      </c>
      <c r="CE1358" s="41" t="str">
        <f>IF(V1358&lt;&gt;"","Graminoid habit: "&amp;V1358&amp;".","")</f>
        <v/>
      </c>
      <c r="CF1358" s="41" t="str">
        <f>IF(W1358&lt;&gt;"","Flower color: "&amp;W1358&amp;".","")</f>
        <v/>
      </c>
      <c r="CG1358" s="41" t="str">
        <f>IF(X1358&lt;&gt;"","Height in centimeters: "&amp;X1358&amp;".","")</f>
        <v/>
      </c>
      <c r="CH1358" s="41" t="str">
        <f>IF(Y1358&lt;&gt;"",Y1358&amp;".","")</f>
        <v/>
      </c>
      <c r="CI1358" s="41" t="str">
        <f t="shared" si="237"/>
        <v/>
      </c>
      <c r="CJ1358" t="str">
        <f t="shared" si="238"/>
        <v/>
      </c>
      <c r="CK1358" s="41" t="str">
        <f>IF(T1358&lt;&gt;"","''habit'':"&amp;"''"&amp;T1358&amp;"'',","")</f>
        <v/>
      </c>
      <c r="CL1358" s="41" t="str">
        <f>IF(U1358&lt;&gt;"","''life cycle habit'':"&amp;"''"&amp;U1358&amp;"'',","")</f>
        <v/>
      </c>
      <c r="CM1358" s="41" t="str">
        <f>IF(V1358&lt;&gt;"","''graminoidHabit'':"&amp;"''"&amp;V1358&amp;"'',","")</f>
        <v/>
      </c>
      <c r="CN1358" s="41" t="str">
        <f>IF(W1358&lt;&gt;"","''flower color'':"&amp;"''"&amp;W1358&amp;"'',","")</f>
        <v/>
      </c>
      <c r="CO1358" s="41" t="str">
        <f>IF(X1358&lt;&gt;"","''heightInCentimeters'':"&amp;X1358&amp;",","")</f>
        <v/>
      </c>
      <c r="CP1358" s="41" t="str">
        <f>IF(Y1358&lt;&gt;"",Y1358,"")</f>
        <v/>
      </c>
      <c r="CQ1358" s="41" t="str">
        <f t="shared" si="239"/>
        <v/>
      </c>
      <c r="CR1358" s="42" t="str">
        <f t="shared" si="240"/>
        <v/>
      </c>
      <c r="CS1358" t="str">
        <f t="shared" si="241"/>
        <v/>
      </c>
      <c r="CT1358" t="str">
        <f>IF(L1358="Y","tissue","")</f>
        <v/>
      </c>
      <c r="CU1358" t="str">
        <f>IF(L1358="Y","in collection","")</f>
        <v/>
      </c>
      <c r="CV1358" t="str">
        <f>IF(L1358="Y","dessicated","")</f>
        <v/>
      </c>
    </row>
    <row r="1359" spans="1:100" ht="16.5" x14ac:dyDescent="0.3">
      <c r="A1359" s="7"/>
      <c r="B1359" s="19"/>
      <c r="C1359" s="19"/>
      <c r="D1359" s="19"/>
      <c r="E1359" s="19"/>
      <c r="F1359" s="19"/>
      <c r="G1359" s="10"/>
      <c r="H1359" s="14"/>
      <c r="I1359" s="19"/>
      <c r="J1359" s="19"/>
      <c r="K1359" s="10"/>
      <c r="L1359" s="19"/>
      <c r="M1359" s="19"/>
      <c r="N1359" s="19"/>
      <c r="O1359" s="19"/>
      <c r="P1359" s="19"/>
      <c r="Q1359" s="24"/>
      <c r="R1359" s="14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  <c r="AK1359" s="29"/>
      <c r="AL1359" s="29"/>
      <c r="AM1359" s="7"/>
      <c r="AN1359" s="7"/>
      <c r="AO1359" s="7"/>
      <c r="AP1359" s="19"/>
      <c r="AQ1359" s="19"/>
      <c r="AR1359" s="19"/>
      <c r="AS1359" s="14"/>
      <c r="AT1359" s="19"/>
      <c r="AU1359" s="19"/>
      <c r="AV1359" s="19"/>
      <c r="AW1359" s="14"/>
      <c r="AX1359" s="19"/>
      <c r="AY1359" s="19"/>
      <c r="AZ1359" s="19"/>
      <c r="BA1359" s="19"/>
      <c r="BB1359" s="19"/>
      <c r="BC1359" s="19"/>
      <c r="BD1359" s="19"/>
      <c r="BE1359" s="19"/>
      <c r="BF1359" s="14"/>
      <c r="BG1359" s="35" t="str">
        <f>IF(BB1359&lt;&gt;"","&lt;a href='https://www.inaturalist.org/observations/"&amp;BB1359&amp;" 'target='_blank' style='color: blue'&gt;iNaturalist Record: "&amp;BB1359&amp;"&lt;/a&gt; ","")</f>
        <v/>
      </c>
      <c r="BH1359" s="36" t="str">
        <f>IF(AT1359&lt;&gt;"",AT1359&amp;". ","")</f>
        <v/>
      </c>
      <c r="BI1359" s="36" t="str">
        <f>IF(AV1359&lt;&gt;"","Land use/disturbance history: "&amp;AV1359&amp;". ","")</f>
        <v/>
      </c>
      <c r="BJ1359" s="36" t="str">
        <f>IF(AW1359&lt;&gt;"","Slope in degrees: "&amp;AW1359&amp;". ","")</f>
        <v/>
      </c>
      <c r="BK1359" s="36" t="str">
        <f>IF(AX1359&lt;&gt;"","Slope aspect: "&amp;AX1359&amp;". ","")</f>
        <v/>
      </c>
      <c r="BL1359" s="36" t="str">
        <f>IF(AY1359&lt;&gt;"","Soil description: "&amp;AY1359&amp;". ","")</f>
        <v/>
      </c>
      <c r="BM1359" s="36" t="str">
        <f>IF(BA1359&lt;&gt;"","Terrain: "&amp;BA1359&amp;". ","")</f>
        <v/>
      </c>
      <c r="BN1359" s="36" t="str">
        <f t="shared" si="231"/>
        <v/>
      </c>
      <c r="BO1359" t="str">
        <f t="shared" si="232"/>
        <v/>
      </c>
      <c r="BP1359" t="str">
        <f>IF(BD1359&lt;&gt;"","Permit: "&amp;BD1359,"")</f>
        <v/>
      </c>
      <c r="BQ1359" s="41" t="str">
        <f>IF(AA1359="Abundant","Estimated frequency within viewshed: Abundant (&gt;500).",IF(AA1359="Common","Estimated frequency within viewshed: Common (101-500).",IF(AA1359="Frequent","Estimated frequency within viewshed: Frequent (11-100).",IF(AA1359="Occasional","Estimated frequency within viewshed: Occasional (6-10).",IF(AA1359="Rare","Estimated frequency within viewshed: Rare (1-5).","")))))</f>
        <v/>
      </c>
      <c r="BR1359" s="41" t="str">
        <f>IF(B1359&lt;&gt;"",B1359&amp;". ","")</f>
        <v/>
      </c>
      <c r="BS1359" s="41" t="str">
        <f>IF(M1359="Same individual","Tissue sample collected.",IF(M1359="Same population","Tissue sample collected from another individual in the same population.",""))</f>
        <v/>
      </c>
      <c r="BT1359" s="41" t="str">
        <f>IF(R1359&lt;&gt;"","Seed sample collected from "&amp;R1359&amp;" plants within the same population.","")</f>
        <v/>
      </c>
      <c r="BU1359" s="41" t="str">
        <f>IF(AB1359&lt;&gt;"",AB1359&amp;". ","")</f>
        <v/>
      </c>
      <c r="BV1359" s="41" t="str">
        <f>IF(AE1359&lt;&gt;"","Landowner: "&amp;AE1359&amp;".","")</f>
        <v/>
      </c>
      <c r="BW1359" s="41" t="str">
        <f>IF(AF1359&lt;&gt;"","Element Occurrence ID: "&amp;AF1359&amp;".","")</f>
        <v/>
      </c>
      <c r="BX1359" s="41" t="str">
        <f t="shared" si="233"/>
        <v/>
      </c>
      <c r="BY1359" t="str">
        <f t="shared" si="234"/>
        <v/>
      </c>
      <c r="BZ1359" s="41" t="str">
        <f t="shared" si="235"/>
        <v/>
      </c>
      <c r="CA1359" t="str">
        <f t="shared" si="236"/>
        <v/>
      </c>
      <c r="CB1359" s="41" t="str">
        <f>IF(AU1359&lt;&gt;"","Area immediately surrounding specimen: "&amp;AU1359&amp;".","")</f>
        <v/>
      </c>
      <c r="CC1359" s="41" t="str">
        <f>IF(T1359&lt;&gt;"","Habit: "&amp;T1359&amp;".","")</f>
        <v/>
      </c>
      <c r="CD1359" s="41" t="str">
        <f>IF(U1359&lt;&gt;"","Life history habit: "&amp;U1359&amp;".","")</f>
        <v/>
      </c>
      <c r="CE1359" s="41" t="str">
        <f>IF(V1359&lt;&gt;"","Graminoid habit: "&amp;V1359&amp;".","")</f>
        <v/>
      </c>
      <c r="CF1359" s="41" t="str">
        <f>IF(W1359&lt;&gt;"","Flower color: "&amp;W1359&amp;".","")</f>
        <v/>
      </c>
      <c r="CG1359" s="41" t="str">
        <f>IF(X1359&lt;&gt;"","Height in centimeters: "&amp;X1359&amp;".","")</f>
        <v/>
      </c>
      <c r="CH1359" s="41" t="str">
        <f>IF(Y1359&lt;&gt;"",Y1359&amp;".","")</f>
        <v/>
      </c>
      <c r="CI1359" s="41" t="str">
        <f t="shared" si="237"/>
        <v/>
      </c>
      <c r="CJ1359" t="str">
        <f t="shared" si="238"/>
        <v/>
      </c>
      <c r="CK1359" s="41" t="str">
        <f>IF(T1359&lt;&gt;"","''habit'':"&amp;"''"&amp;T1359&amp;"'',","")</f>
        <v/>
      </c>
      <c r="CL1359" s="41" t="str">
        <f>IF(U1359&lt;&gt;"","''life cycle habit'':"&amp;"''"&amp;U1359&amp;"'',","")</f>
        <v/>
      </c>
      <c r="CM1359" s="41" t="str">
        <f>IF(V1359&lt;&gt;"","''graminoidHabit'':"&amp;"''"&amp;V1359&amp;"'',","")</f>
        <v/>
      </c>
      <c r="CN1359" s="41" t="str">
        <f>IF(W1359&lt;&gt;"","''flower color'':"&amp;"''"&amp;W1359&amp;"'',","")</f>
        <v/>
      </c>
      <c r="CO1359" s="41" t="str">
        <f>IF(X1359&lt;&gt;"","''heightInCentimeters'':"&amp;X1359&amp;",","")</f>
        <v/>
      </c>
      <c r="CP1359" s="41" t="str">
        <f>IF(Y1359&lt;&gt;"",Y1359,"")</f>
        <v/>
      </c>
      <c r="CQ1359" s="41" t="str">
        <f t="shared" si="239"/>
        <v/>
      </c>
      <c r="CR1359" s="42" t="str">
        <f t="shared" si="240"/>
        <v/>
      </c>
      <c r="CS1359" t="str">
        <f t="shared" si="241"/>
        <v/>
      </c>
      <c r="CT1359" t="str">
        <f>IF(L1359="Y","tissue","")</f>
        <v/>
      </c>
      <c r="CU1359" t="str">
        <f>IF(L1359="Y","in collection","")</f>
        <v/>
      </c>
      <c r="CV1359" t="str">
        <f>IF(L1359="Y","dessicated","")</f>
        <v/>
      </c>
    </row>
    <row r="1360" spans="1:100" ht="16.5" x14ac:dyDescent="0.3">
      <c r="A1360" s="7"/>
      <c r="B1360" s="19"/>
      <c r="C1360" s="19"/>
      <c r="D1360" s="19"/>
      <c r="E1360" s="19"/>
      <c r="F1360" s="19"/>
      <c r="G1360" s="10"/>
      <c r="H1360" s="14"/>
      <c r="I1360" s="19"/>
      <c r="J1360" s="19"/>
      <c r="K1360" s="10"/>
      <c r="L1360" s="19"/>
      <c r="M1360" s="19"/>
      <c r="N1360" s="19"/>
      <c r="O1360" s="19"/>
      <c r="P1360" s="19"/>
      <c r="Q1360" s="24"/>
      <c r="R1360" s="14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29"/>
      <c r="AL1360" s="29"/>
      <c r="AM1360" s="7"/>
      <c r="AN1360" s="7"/>
      <c r="AO1360" s="7"/>
      <c r="AP1360" s="19"/>
      <c r="AQ1360" s="19"/>
      <c r="AR1360" s="19"/>
      <c r="AS1360" s="14"/>
      <c r="AT1360" s="19"/>
      <c r="AU1360" s="19"/>
      <c r="AV1360" s="19"/>
      <c r="AW1360" s="14"/>
      <c r="AX1360" s="19"/>
      <c r="AY1360" s="19"/>
      <c r="AZ1360" s="19"/>
      <c r="BA1360" s="19"/>
      <c r="BB1360" s="19"/>
      <c r="BC1360" s="19"/>
      <c r="BD1360" s="19"/>
      <c r="BE1360" s="19"/>
      <c r="BF1360" s="14"/>
      <c r="BG1360" s="35" t="str">
        <f>IF(BB1360&lt;&gt;"","&lt;a href='https://www.inaturalist.org/observations/"&amp;BB1360&amp;" 'target='_blank' style='color: blue'&gt;iNaturalist Record: "&amp;BB1360&amp;"&lt;/a&gt; ","")</f>
        <v/>
      </c>
      <c r="BH1360" s="36" t="str">
        <f>IF(AT1360&lt;&gt;"",AT1360&amp;". ","")</f>
        <v/>
      </c>
      <c r="BI1360" s="36" t="str">
        <f>IF(AV1360&lt;&gt;"","Land use/disturbance history: "&amp;AV1360&amp;". ","")</f>
        <v/>
      </c>
      <c r="BJ1360" s="36" t="str">
        <f>IF(AW1360&lt;&gt;"","Slope in degrees: "&amp;AW1360&amp;". ","")</f>
        <v/>
      </c>
      <c r="BK1360" s="36" t="str">
        <f>IF(AX1360&lt;&gt;"","Slope aspect: "&amp;AX1360&amp;". ","")</f>
        <v/>
      </c>
      <c r="BL1360" s="36" t="str">
        <f>IF(AY1360&lt;&gt;"","Soil description: "&amp;AY1360&amp;". ","")</f>
        <v/>
      </c>
      <c r="BM1360" s="36" t="str">
        <f>IF(BA1360&lt;&gt;"","Terrain: "&amp;BA1360&amp;". ","")</f>
        <v/>
      </c>
      <c r="BN1360" s="36" t="str">
        <f t="shared" si="231"/>
        <v/>
      </c>
      <c r="BO1360" t="str">
        <f t="shared" si="232"/>
        <v/>
      </c>
      <c r="BP1360" t="str">
        <f>IF(BD1360&lt;&gt;"","Permit: "&amp;BD1360,"")</f>
        <v/>
      </c>
      <c r="BQ1360" s="41" t="str">
        <f>IF(AA1360="Abundant","Estimated frequency within viewshed: Abundant (&gt;500).",IF(AA1360="Common","Estimated frequency within viewshed: Common (101-500).",IF(AA1360="Frequent","Estimated frequency within viewshed: Frequent (11-100).",IF(AA1360="Occasional","Estimated frequency within viewshed: Occasional (6-10).",IF(AA1360="Rare","Estimated frequency within viewshed: Rare (1-5).","")))))</f>
        <v/>
      </c>
      <c r="BR1360" s="41" t="str">
        <f>IF(B1360&lt;&gt;"",B1360&amp;". ","")</f>
        <v/>
      </c>
      <c r="BS1360" s="41" t="str">
        <f>IF(M1360="Same individual","Tissue sample collected.",IF(M1360="Same population","Tissue sample collected from another individual in the same population.",""))</f>
        <v/>
      </c>
      <c r="BT1360" s="41" t="str">
        <f>IF(R1360&lt;&gt;"","Seed sample collected from "&amp;R1360&amp;" plants within the same population.","")</f>
        <v/>
      </c>
      <c r="BU1360" s="41" t="str">
        <f>IF(AB1360&lt;&gt;"",AB1360&amp;". ","")</f>
        <v/>
      </c>
      <c r="BV1360" s="41" t="str">
        <f>IF(AE1360&lt;&gt;"","Landowner: "&amp;AE1360&amp;".","")</f>
        <v/>
      </c>
      <c r="BW1360" s="41" t="str">
        <f>IF(AF1360&lt;&gt;"","Element Occurrence ID: "&amp;AF1360&amp;".","")</f>
        <v/>
      </c>
      <c r="BX1360" s="41" t="str">
        <f t="shared" si="233"/>
        <v/>
      </c>
      <c r="BY1360" t="str">
        <f t="shared" si="234"/>
        <v/>
      </c>
      <c r="BZ1360" s="41" t="str">
        <f t="shared" si="235"/>
        <v/>
      </c>
      <c r="CA1360" t="str">
        <f t="shared" si="236"/>
        <v/>
      </c>
      <c r="CB1360" s="41" t="str">
        <f>IF(AU1360&lt;&gt;"","Area immediately surrounding specimen: "&amp;AU1360&amp;".","")</f>
        <v/>
      </c>
      <c r="CC1360" s="41" t="str">
        <f>IF(T1360&lt;&gt;"","Habit: "&amp;T1360&amp;".","")</f>
        <v/>
      </c>
      <c r="CD1360" s="41" t="str">
        <f>IF(U1360&lt;&gt;"","Life history habit: "&amp;U1360&amp;".","")</f>
        <v/>
      </c>
      <c r="CE1360" s="41" t="str">
        <f>IF(V1360&lt;&gt;"","Graminoid habit: "&amp;V1360&amp;".","")</f>
        <v/>
      </c>
      <c r="CF1360" s="41" t="str">
        <f>IF(W1360&lt;&gt;"","Flower color: "&amp;W1360&amp;".","")</f>
        <v/>
      </c>
      <c r="CG1360" s="41" t="str">
        <f>IF(X1360&lt;&gt;"","Height in centimeters: "&amp;X1360&amp;".","")</f>
        <v/>
      </c>
      <c r="CH1360" s="41" t="str">
        <f>IF(Y1360&lt;&gt;"",Y1360&amp;".","")</f>
        <v/>
      </c>
      <c r="CI1360" s="41" t="str">
        <f t="shared" si="237"/>
        <v/>
      </c>
      <c r="CJ1360" t="str">
        <f t="shared" si="238"/>
        <v/>
      </c>
      <c r="CK1360" s="41" t="str">
        <f>IF(T1360&lt;&gt;"","''habit'':"&amp;"''"&amp;T1360&amp;"'',","")</f>
        <v/>
      </c>
      <c r="CL1360" s="41" t="str">
        <f>IF(U1360&lt;&gt;"","''life cycle habit'':"&amp;"''"&amp;U1360&amp;"'',","")</f>
        <v/>
      </c>
      <c r="CM1360" s="41" t="str">
        <f>IF(V1360&lt;&gt;"","''graminoidHabit'':"&amp;"''"&amp;V1360&amp;"'',","")</f>
        <v/>
      </c>
      <c r="CN1360" s="41" t="str">
        <f>IF(W1360&lt;&gt;"","''flower color'':"&amp;"''"&amp;W1360&amp;"'',","")</f>
        <v/>
      </c>
      <c r="CO1360" s="41" t="str">
        <f>IF(X1360&lt;&gt;"","''heightInCentimeters'':"&amp;X1360&amp;",","")</f>
        <v/>
      </c>
      <c r="CP1360" s="41" t="str">
        <f>IF(Y1360&lt;&gt;"",Y1360,"")</f>
        <v/>
      </c>
      <c r="CQ1360" s="41" t="str">
        <f t="shared" si="239"/>
        <v/>
      </c>
      <c r="CR1360" s="42" t="str">
        <f t="shared" si="240"/>
        <v/>
      </c>
      <c r="CS1360" t="str">
        <f t="shared" si="241"/>
        <v/>
      </c>
      <c r="CT1360" t="str">
        <f>IF(L1360="Y","tissue","")</f>
        <v/>
      </c>
      <c r="CU1360" t="str">
        <f>IF(L1360="Y","in collection","")</f>
        <v/>
      </c>
      <c r="CV1360" t="str">
        <f>IF(L1360="Y","dessicated","")</f>
        <v/>
      </c>
    </row>
    <row r="1361" spans="1:100" ht="16.5" x14ac:dyDescent="0.3">
      <c r="A1361" s="7"/>
      <c r="B1361" s="19"/>
      <c r="C1361" s="19"/>
      <c r="D1361" s="19"/>
      <c r="E1361" s="19"/>
      <c r="F1361" s="19"/>
      <c r="G1361" s="10"/>
      <c r="H1361" s="14"/>
      <c r="I1361" s="19"/>
      <c r="J1361" s="19"/>
      <c r="K1361" s="10"/>
      <c r="L1361" s="19"/>
      <c r="M1361" s="19"/>
      <c r="N1361" s="19"/>
      <c r="O1361" s="19"/>
      <c r="P1361" s="19"/>
      <c r="Q1361" s="24"/>
      <c r="R1361" s="14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  <c r="AK1361" s="29"/>
      <c r="AL1361" s="29"/>
      <c r="AM1361" s="7"/>
      <c r="AN1361" s="7"/>
      <c r="AO1361" s="7"/>
      <c r="AP1361" s="19"/>
      <c r="AQ1361" s="19"/>
      <c r="AR1361" s="19"/>
      <c r="AS1361" s="14"/>
      <c r="AT1361" s="19"/>
      <c r="AU1361" s="19"/>
      <c r="AV1361" s="19"/>
      <c r="AW1361" s="14"/>
      <c r="AX1361" s="19"/>
      <c r="AY1361" s="19"/>
      <c r="AZ1361" s="19"/>
      <c r="BA1361" s="19"/>
      <c r="BB1361" s="19"/>
      <c r="BC1361" s="19"/>
      <c r="BD1361" s="19"/>
      <c r="BE1361" s="19"/>
      <c r="BF1361" s="14"/>
      <c r="BG1361" s="35" t="str">
        <f>IF(BB1361&lt;&gt;"","&lt;a href='https://www.inaturalist.org/observations/"&amp;BB1361&amp;" 'target='_blank' style='color: blue'&gt;iNaturalist Record: "&amp;BB1361&amp;"&lt;/a&gt; ","")</f>
        <v/>
      </c>
      <c r="BH1361" s="36" t="str">
        <f>IF(AT1361&lt;&gt;"",AT1361&amp;". ","")</f>
        <v/>
      </c>
      <c r="BI1361" s="36" t="str">
        <f>IF(AV1361&lt;&gt;"","Land use/disturbance history: "&amp;AV1361&amp;". ","")</f>
        <v/>
      </c>
      <c r="BJ1361" s="36" t="str">
        <f>IF(AW1361&lt;&gt;"","Slope in degrees: "&amp;AW1361&amp;". ","")</f>
        <v/>
      </c>
      <c r="BK1361" s="36" t="str">
        <f>IF(AX1361&lt;&gt;"","Slope aspect: "&amp;AX1361&amp;". ","")</f>
        <v/>
      </c>
      <c r="BL1361" s="36" t="str">
        <f>IF(AY1361&lt;&gt;"","Soil description: "&amp;AY1361&amp;". ","")</f>
        <v/>
      </c>
      <c r="BM1361" s="36" t="str">
        <f>IF(BA1361&lt;&gt;"","Terrain: "&amp;BA1361&amp;". ","")</f>
        <v/>
      </c>
      <c r="BN1361" s="36" t="str">
        <f t="shared" si="231"/>
        <v/>
      </c>
      <c r="BO1361" t="str">
        <f t="shared" si="232"/>
        <v/>
      </c>
      <c r="BP1361" t="str">
        <f>IF(BD1361&lt;&gt;"","Permit: "&amp;BD1361,"")</f>
        <v/>
      </c>
      <c r="BQ1361" s="41" t="str">
        <f>IF(AA1361="Abundant","Estimated frequency within viewshed: Abundant (&gt;500).",IF(AA1361="Common","Estimated frequency within viewshed: Common (101-500).",IF(AA1361="Frequent","Estimated frequency within viewshed: Frequent (11-100).",IF(AA1361="Occasional","Estimated frequency within viewshed: Occasional (6-10).",IF(AA1361="Rare","Estimated frequency within viewshed: Rare (1-5).","")))))</f>
        <v/>
      </c>
      <c r="BR1361" s="41" t="str">
        <f>IF(B1361&lt;&gt;"",B1361&amp;". ","")</f>
        <v/>
      </c>
      <c r="BS1361" s="41" t="str">
        <f>IF(M1361="Same individual","Tissue sample collected.",IF(M1361="Same population","Tissue sample collected from another individual in the same population.",""))</f>
        <v/>
      </c>
      <c r="BT1361" s="41" t="str">
        <f>IF(R1361&lt;&gt;"","Seed sample collected from "&amp;R1361&amp;" plants within the same population.","")</f>
        <v/>
      </c>
      <c r="BU1361" s="41" t="str">
        <f>IF(AB1361&lt;&gt;"",AB1361&amp;". ","")</f>
        <v/>
      </c>
      <c r="BV1361" s="41" t="str">
        <f>IF(AE1361&lt;&gt;"","Landowner: "&amp;AE1361&amp;".","")</f>
        <v/>
      </c>
      <c r="BW1361" s="41" t="str">
        <f>IF(AF1361&lt;&gt;"","Element Occurrence ID: "&amp;AF1361&amp;".","")</f>
        <v/>
      </c>
      <c r="BX1361" s="41" t="str">
        <f t="shared" si="233"/>
        <v/>
      </c>
      <c r="BY1361" t="str">
        <f t="shared" si="234"/>
        <v/>
      </c>
      <c r="BZ1361" s="41" t="str">
        <f t="shared" si="235"/>
        <v/>
      </c>
      <c r="CA1361" t="str">
        <f t="shared" si="236"/>
        <v/>
      </c>
      <c r="CB1361" s="41" t="str">
        <f>IF(AU1361&lt;&gt;"","Area immediately surrounding specimen: "&amp;AU1361&amp;".","")</f>
        <v/>
      </c>
      <c r="CC1361" s="41" t="str">
        <f>IF(T1361&lt;&gt;"","Habit: "&amp;T1361&amp;".","")</f>
        <v/>
      </c>
      <c r="CD1361" s="41" t="str">
        <f>IF(U1361&lt;&gt;"","Life history habit: "&amp;U1361&amp;".","")</f>
        <v/>
      </c>
      <c r="CE1361" s="41" t="str">
        <f>IF(V1361&lt;&gt;"","Graminoid habit: "&amp;V1361&amp;".","")</f>
        <v/>
      </c>
      <c r="CF1361" s="41" t="str">
        <f>IF(W1361&lt;&gt;"","Flower color: "&amp;W1361&amp;".","")</f>
        <v/>
      </c>
      <c r="CG1361" s="41" t="str">
        <f>IF(X1361&lt;&gt;"","Height in centimeters: "&amp;X1361&amp;".","")</f>
        <v/>
      </c>
      <c r="CH1361" s="41" t="str">
        <f>IF(Y1361&lt;&gt;"",Y1361&amp;".","")</f>
        <v/>
      </c>
      <c r="CI1361" s="41" t="str">
        <f t="shared" si="237"/>
        <v/>
      </c>
      <c r="CJ1361" t="str">
        <f t="shared" si="238"/>
        <v/>
      </c>
      <c r="CK1361" s="41" t="str">
        <f>IF(T1361&lt;&gt;"","''habit'':"&amp;"''"&amp;T1361&amp;"'',","")</f>
        <v/>
      </c>
      <c r="CL1361" s="41" t="str">
        <f>IF(U1361&lt;&gt;"","''life cycle habit'':"&amp;"''"&amp;U1361&amp;"'',","")</f>
        <v/>
      </c>
      <c r="CM1361" s="41" t="str">
        <f>IF(V1361&lt;&gt;"","''graminoidHabit'':"&amp;"''"&amp;V1361&amp;"'',","")</f>
        <v/>
      </c>
      <c r="CN1361" s="41" t="str">
        <f>IF(W1361&lt;&gt;"","''flower color'':"&amp;"''"&amp;W1361&amp;"'',","")</f>
        <v/>
      </c>
      <c r="CO1361" s="41" t="str">
        <f>IF(X1361&lt;&gt;"","''heightInCentimeters'':"&amp;X1361&amp;",","")</f>
        <v/>
      </c>
      <c r="CP1361" s="41" t="str">
        <f>IF(Y1361&lt;&gt;"",Y1361,"")</f>
        <v/>
      </c>
      <c r="CQ1361" s="41" t="str">
        <f t="shared" si="239"/>
        <v/>
      </c>
      <c r="CR1361" s="42" t="str">
        <f t="shared" si="240"/>
        <v/>
      </c>
      <c r="CS1361" t="str">
        <f t="shared" si="241"/>
        <v/>
      </c>
      <c r="CT1361" t="str">
        <f>IF(L1361="Y","tissue","")</f>
        <v/>
      </c>
      <c r="CU1361" t="str">
        <f>IF(L1361="Y","in collection","")</f>
        <v/>
      </c>
      <c r="CV1361" t="str">
        <f>IF(L1361="Y","dessicated","")</f>
        <v/>
      </c>
    </row>
    <row r="1362" spans="1:100" ht="16.5" x14ac:dyDescent="0.3">
      <c r="A1362" s="7"/>
      <c r="B1362" s="19"/>
      <c r="C1362" s="19"/>
      <c r="D1362" s="19"/>
      <c r="E1362" s="19"/>
      <c r="F1362" s="19"/>
      <c r="G1362" s="10"/>
      <c r="H1362" s="14"/>
      <c r="I1362" s="19"/>
      <c r="J1362" s="19"/>
      <c r="K1362" s="10"/>
      <c r="L1362" s="19"/>
      <c r="M1362" s="19"/>
      <c r="N1362" s="19"/>
      <c r="O1362" s="19"/>
      <c r="P1362" s="19"/>
      <c r="Q1362" s="24"/>
      <c r="R1362" s="14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29"/>
      <c r="AL1362" s="29"/>
      <c r="AM1362" s="7"/>
      <c r="AN1362" s="7"/>
      <c r="AO1362" s="7"/>
      <c r="AP1362" s="19"/>
      <c r="AQ1362" s="19"/>
      <c r="AR1362" s="19"/>
      <c r="AS1362" s="14"/>
      <c r="AT1362" s="19"/>
      <c r="AU1362" s="19"/>
      <c r="AV1362" s="19"/>
      <c r="AW1362" s="14"/>
      <c r="AX1362" s="19"/>
      <c r="AY1362" s="19"/>
      <c r="AZ1362" s="19"/>
      <c r="BA1362" s="19"/>
      <c r="BB1362" s="19"/>
      <c r="BC1362" s="19"/>
      <c r="BD1362" s="19"/>
      <c r="BE1362" s="19"/>
      <c r="BF1362" s="14"/>
      <c r="BG1362" s="35" t="str">
        <f>IF(BB1362&lt;&gt;"","&lt;a href='https://www.inaturalist.org/observations/"&amp;BB1362&amp;" 'target='_blank' style='color: blue'&gt;iNaturalist Record: "&amp;BB1362&amp;"&lt;/a&gt; ","")</f>
        <v/>
      </c>
      <c r="BH1362" s="36" t="str">
        <f>IF(AT1362&lt;&gt;"",AT1362&amp;". ","")</f>
        <v/>
      </c>
      <c r="BI1362" s="36" t="str">
        <f>IF(AV1362&lt;&gt;"","Land use/disturbance history: "&amp;AV1362&amp;". ","")</f>
        <v/>
      </c>
      <c r="BJ1362" s="36" t="str">
        <f>IF(AW1362&lt;&gt;"","Slope in degrees: "&amp;AW1362&amp;". ","")</f>
        <v/>
      </c>
      <c r="BK1362" s="36" t="str">
        <f>IF(AX1362&lt;&gt;"","Slope aspect: "&amp;AX1362&amp;". ","")</f>
        <v/>
      </c>
      <c r="BL1362" s="36" t="str">
        <f>IF(AY1362&lt;&gt;"","Soil description: "&amp;AY1362&amp;". ","")</f>
        <v/>
      </c>
      <c r="BM1362" s="36" t="str">
        <f>IF(BA1362&lt;&gt;"","Terrain: "&amp;BA1362&amp;". ","")</f>
        <v/>
      </c>
      <c r="BN1362" s="36" t="str">
        <f t="shared" si="231"/>
        <v/>
      </c>
      <c r="BO1362" t="str">
        <f t="shared" si="232"/>
        <v/>
      </c>
      <c r="BP1362" t="str">
        <f>IF(BD1362&lt;&gt;"","Permit: "&amp;BD1362,"")</f>
        <v/>
      </c>
      <c r="BQ1362" s="41" t="str">
        <f>IF(AA1362="Abundant","Estimated frequency within viewshed: Abundant (&gt;500).",IF(AA1362="Common","Estimated frequency within viewshed: Common (101-500).",IF(AA1362="Frequent","Estimated frequency within viewshed: Frequent (11-100).",IF(AA1362="Occasional","Estimated frequency within viewshed: Occasional (6-10).",IF(AA1362="Rare","Estimated frequency within viewshed: Rare (1-5).","")))))</f>
        <v/>
      </c>
      <c r="BR1362" s="41" t="str">
        <f>IF(B1362&lt;&gt;"",B1362&amp;". ","")</f>
        <v/>
      </c>
      <c r="BS1362" s="41" t="str">
        <f>IF(M1362="Same individual","Tissue sample collected.",IF(M1362="Same population","Tissue sample collected from another individual in the same population.",""))</f>
        <v/>
      </c>
      <c r="BT1362" s="41" t="str">
        <f>IF(R1362&lt;&gt;"","Seed sample collected from "&amp;R1362&amp;" plants within the same population.","")</f>
        <v/>
      </c>
      <c r="BU1362" s="41" t="str">
        <f>IF(AB1362&lt;&gt;"",AB1362&amp;". ","")</f>
        <v/>
      </c>
      <c r="BV1362" s="41" t="str">
        <f>IF(AE1362&lt;&gt;"","Landowner: "&amp;AE1362&amp;".","")</f>
        <v/>
      </c>
      <c r="BW1362" s="41" t="str">
        <f>IF(AF1362&lt;&gt;"","Element Occurrence ID: "&amp;AF1362&amp;".","")</f>
        <v/>
      </c>
      <c r="BX1362" s="41" t="str">
        <f t="shared" si="233"/>
        <v/>
      </c>
      <c r="BY1362" t="str">
        <f t="shared" si="234"/>
        <v/>
      </c>
      <c r="BZ1362" s="41" t="str">
        <f t="shared" si="235"/>
        <v/>
      </c>
      <c r="CA1362" t="str">
        <f t="shared" si="236"/>
        <v/>
      </c>
      <c r="CB1362" s="41" t="str">
        <f>IF(AU1362&lt;&gt;"","Area immediately surrounding specimen: "&amp;AU1362&amp;".","")</f>
        <v/>
      </c>
      <c r="CC1362" s="41" t="str">
        <f>IF(T1362&lt;&gt;"","Habit: "&amp;T1362&amp;".","")</f>
        <v/>
      </c>
      <c r="CD1362" s="41" t="str">
        <f>IF(U1362&lt;&gt;"","Life history habit: "&amp;U1362&amp;".","")</f>
        <v/>
      </c>
      <c r="CE1362" s="41" t="str">
        <f>IF(V1362&lt;&gt;"","Graminoid habit: "&amp;V1362&amp;".","")</f>
        <v/>
      </c>
      <c r="CF1362" s="41" t="str">
        <f>IF(W1362&lt;&gt;"","Flower color: "&amp;W1362&amp;".","")</f>
        <v/>
      </c>
      <c r="CG1362" s="41" t="str">
        <f>IF(X1362&lt;&gt;"","Height in centimeters: "&amp;X1362&amp;".","")</f>
        <v/>
      </c>
      <c r="CH1362" s="41" t="str">
        <f>IF(Y1362&lt;&gt;"",Y1362&amp;".","")</f>
        <v/>
      </c>
      <c r="CI1362" s="41" t="str">
        <f t="shared" si="237"/>
        <v/>
      </c>
      <c r="CJ1362" t="str">
        <f t="shared" si="238"/>
        <v/>
      </c>
      <c r="CK1362" s="41" t="str">
        <f>IF(T1362&lt;&gt;"","''habit'':"&amp;"''"&amp;T1362&amp;"'',","")</f>
        <v/>
      </c>
      <c r="CL1362" s="41" t="str">
        <f>IF(U1362&lt;&gt;"","''life cycle habit'':"&amp;"''"&amp;U1362&amp;"'',","")</f>
        <v/>
      </c>
      <c r="CM1362" s="41" t="str">
        <f>IF(V1362&lt;&gt;"","''graminoidHabit'':"&amp;"''"&amp;V1362&amp;"'',","")</f>
        <v/>
      </c>
      <c r="CN1362" s="41" t="str">
        <f>IF(W1362&lt;&gt;"","''flower color'':"&amp;"''"&amp;W1362&amp;"'',","")</f>
        <v/>
      </c>
      <c r="CO1362" s="41" t="str">
        <f>IF(X1362&lt;&gt;"","''heightInCentimeters'':"&amp;X1362&amp;",","")</f>
        <v/>
      </c>
      <c r="CP1362" s="41" t="str">
        <f>IF(Y1362&lt;&gt;"",Y1362,"")</f>
        <v/>
      </c>
      <c r="CQ1362" s="41" t="str">
        <f t="shared" si="239"/>
        <v/>
      </c>
      <c r="CR1362" s="42" t="str">
        <f t="shared" si="240"/>
        <v/>
      </c>
      <c r="CS1362" t="str">
        <f t="shared" si="241"/>
        <v/>
      </c>
      <c r="CT1362" t="str">
        <f>IF(L1362="Y","tissue","")</f>
        <v/>
      </c>
      <c r="CU1362" t="str">
        <f>IF(L1362="Y","in collection","")</f>
        <v/>
      </c>
      <c r="CV1362" t="str">
        <f>IF(L1362="Y","dessicated","")</f>
        <v/>
      </c>
    </row>
    <row r="1363" spans="1:100" ht="16.5" x14ac:dyDescent="0.3">
      <c r="A1363" s="7"/>
      <c r="B1363" s="19"/>
      <c r="C1363" s="19"/>
      <c r="D1363" s="19"/>
      <c r="E1363" s="19"/>
      <c r="F1363" s="19"/>
      <c r="G1363" s="10"/>
      <c r="H1363" s="14"/>
      <c r="I1363" s="19"/>
      <c r="J1363" s="19"/>
      <c r="K1363" s="10"/>
      <c r="L1363" s="19"/>
      <c r="M1363" s="19"/>
      <c r="N1363" s="19"/>
      <c r="O1363" s="19"/>
      <c r="P1363" s="19"/>
      <c r="Q1363" s="24"/>
      <c r="R1363" s="14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29"/>
      <c r="AL1363" s="29"/>
      <c r="AM1363" s="7"/>
      <c r="AN1363" s="7"/>
      <c r="AO1363" s="7"/>
      <c r="AP1363" s="19"/>
      <c r="AQ1363" s="19"/>
      <c r="AR1363" s="19"/>
      <c r="AS1363" s="14"/>
      <c r="AT1363" s="19"/>
      <c r="AU1363" s="19"/>
      <c r="AV1363" s="19"/>
      <c r="AW1363" s="14"/>
      <c r="AX1363" s="19"/>
      <c r="AY1363" s="19"/>
      <c r="AZ1363" s="19"/>
      <c r="BA1363" s="19"/>
      <c r="BB1363" s="19"/>
      <c r="BC1363" s="19"/>
      <c r="BD1363" s="19"/>
      <c r="BE1363" s="19"/>
      <c r="BF1363" s="14"/>
      <c r="BG1363" s="35" t="str">
        <f>IF(BB1363&lt;&gt;"","&lt;a href='https://www.inaturalist.org/observations/"&amp;BB1363&amp;" 'target='_blank' style='color: blue'&gt;iNaturalist Record: "&amp;BB1363&amp;"&lt;/a&gt; ","")</f>
        <v/>
      </c>
      <c r="BH1363" s="36" t="str">
        <f>IF(AT1363&lt;&gt;"",AT1363&amp;". ","")</f>
        <v/>
      </c>
      <c r="BI1363" s="36" t="str">
        <f>IF(AV1363&lt;&gt;"","Land use/disturbance history: "&amp;AV1363&amp;". ","")</f>
        <v/>
      </c>
      <c r="BJ1363" s="36" t="str">
        <f>IF(AW1363&lt;&gt;"","Slope in degrees: "&amp;AW1363&amp;". ","")</f>
        <v/>
      </c>
      <c r="BK1363" s="36" t="str">
        <f>IF(AX1363&lt;&gt;"","Slope aspect: "&amp;AX1363&amp;". ","")</f>
        <v/>
      </c>
      <c r="BL1363" s="36" t="str">
        <f>IF(AY1363&lt;&gt;"","Soil description: "&amp;AY1363&amp;". ","")</f>
        <v/>
      </c>
      <c r="BM1363" s="36" t="str">
        <f>IF(BA1363&lt;&gt;"","Terrain: "&amp;BA1363&amp;". ","")</f>
        <v/>
      </c>
      <c r="BN1363" s="36" t="str">
        <f t="shared" si="231"/>
        <v/>
      </c>
      <c r="BO1363" t="str">
        <f t="shared" si="232"/>
        <v/>
      </c>
      <c r="BP1363" t="str">
        <f>IF(BD1363&lt;&gt;"","Permit: "&amp;BD1363,"")</f>
        <v/>
      </c>
      <c r="BQ1363" s="41" t="str">
        <f>IF(AA1363="Abundant","Estimated frequency within viewshed: Abundant (&gt;500).",IF(AA1363="Common","Estimated frequency within viewshed: Common (101-500).",IF(AA1363="Frequent","Estimated frequency within viewshed: Frequent (11-100).",IF(AA1363="Occasional","Estimated frequency within viewshed: Occasional (6-10).",IF(AA1363="Rare","Estimated frequency within viewshed: Rare (1-5).","")))))</f>
        <v/>
      </c>
      <c r="BR1363" s="41" t="str">
        <f>IF(B1363&lt;&gt;"",B1363&amp;". ","")</f>
        <v/>
      </c>
      <c r="BS1363" s="41" t="str">
        <f>IF(M1363="Same individual","Tissue sample collected.",IF(M1363="Same population","Tissue sample collected from another individual in the same population.",""))</f>
        <v/>
      </c>
      <c r="BT1363" s="41" t="str">
        <f>IF(R1363&lt;&gt;"","Seed sample collected from "&amp;R1363&amp;" plants within the same population.","")</f>
        <v/>
      </c>
      <c r="BU1363" s="41" t="str">
        <f>IF(AB1363&lt;&gt;"",AB1363&amp;". ","")</f>
        <v/>
      </c>
      <c r="BV1363" s="41" t="str">
        <f>IF(AE1363&lt;&gt;"","Landowner: "&amp;AE1363&amp;".","")</f>
        <v/>
      </c>
      <c r="BW1363" s="41" t="str">
        <f>IF(AF1363&lt;&gt;"","Element Occurrence ID: "&amp;AF1363&amp;".","")</f>
        <v/>
      </c>
      <c r="BX1363" s="41" t="str">
        <f t="shared" si="233"/>
        <v/>
      </c>
      <c r="BY1363" t="str">
        <f t="shared" si="234"/>
        <v/>
      </c>
      <c r="BZ1363" s="41" t="str">
        <f t="shared" si="235"/>
        <v/>
      </c>
      <c r="CA1363" t="str">
        <f t="shared" si="236"/>
        <v/>
      </c>
      <c r="CB1363" s="41" t="str">
        <f>IF(AU1363&lt;&gt;"","Area immediately surrounding specimen: "&amp;AU1363&amp;".","")</f>
        <v/>
      </c>
      <c r="CC1363" s="41" t="str">
        <f>IF(T1363&lt;&gt;"","Habit: "&amp;T1363&amp;".","")</f>
        <v/>
      </c>
      <c r="CD1363" s="41" t="str">
        <f>IF(U1363&lt;&gt;"","Life history habit: "&amp;U1363&amp;".","")</f>
        <v/>
      </c>
      <c r="CE1363" s="41" t="str">
        <f>IF(V1363&lt;&gt;"","Graminoid habit: "&amp;V1363&amp;".","")</f>
        <v/>
      </c>
      <c r="CF1363" s="41" t="str">
        <f>IF(W1363&lt;&gt;"","Flower color: "&amp;W1363&amp;".","")</f>
        <v/>
      </c>
      <c r="CG1363" s="41" t="str">
        <f>IF(X1363&lt;&gt;"","Height in centimeters: "&amp;X1363&amp;".","")</f>
        <v/>
      </c>
      <c r="CH1363" s="41" t="str">
        <f>IF(Y1363&lt;&gt;"",Y1363&amp;".","")</f>
        <v/>
      </c>
      <c r="CI1363" s="41" t="str">
        <f t="shared" si="237"/>
        <v/>
      </c>
      <c r="CJ1363" t="str">
        <f t="shared" si="238"/>
        <v/>
      </c>
      <c r="CK1363" s="41" t="str">
        <f>IF(T1363&lt;&gt;"","''habit'':"&amp;"''"&amp;T1363&amp;"'',","")</f>
        <v/>
      </c>
      <c r="CL1363" s="41" t="str">
        <f>IF(U1363&lt;&gt;"","''life cycle habit'':"&amp;"''"&amp;U1363&amp;"'',","")</f>
        <v/>
      </c>
      <c r="CM1363" s="41" t="str">
        <f>IF(V1363&lt;&gt;"","''graminoidHabit'':"&amp;"''"&amp;V1363&amp;"'',","")</f>
        <v/>
      </c>
      <c r="CN1363" s="41" t="str">
        <f>IF(W1363&lt;&gt;"","''flower color'':"&amp;"''"&amp;W1363&amp;"'',","")</f>
        <v/>
      </c>
      <c r="CO1363" s="41" t="str">
        <f>IF(X1363&lt;&gt;"","''heightInCentimeters'':"&amp;X1363&amp;",","")</f>
        <v/>
      </c>
      <c r="CP1363" s="41" t="str">
        <f>IF(Y1363&lt;&gt;"",Y1363,"")</f>
        <v/>
      </c>
      <c r="CQ1363" s="41" t="str">
        <f t="shared" si="239"/>
        <v/>
      </c>
      <c r="CR1363" s="42" t="str">
        <f t="shared" si="240"/>
        <v/>
      </c>
      <c r="CS1363" t="str">
        <f t="shared" si="241"/>
        <v/>
      </c>
      <c r="CT1363" t="str">
        <f>IF(L1363="Y","tissue","")</f>
        <v/>
      </c>
      <c r="CU1363" t="str">
        <f>IF(L1363="Y","in collection","")</f>
        <v/>
      </c>
      <c r="CV1363" t="str">
        <f>IF(L1363="Y","dessicated","")</f>
        <v/>
      </c>
    </row>
    <row r="1364" spans="1:100" ht="16.5" x14ac:dyDescent="0.3">
      <c r="A1364" s="7"/>
      <c r="B1364" s="19"/>
      <c r="C1364" s="19"/>
      <c r="D1364" s="19"/>
      <c r="E1364" s="19"/>
      <c r="F1364" s="19"/>
      <c r="G1364" s="10"/>
      <c r="H1364" s="14"/>
      <c r="I1364" s="19"/>
      <c r="J1364" s="19"/>
      <c r="K1364" s="10"/>
      <c r="L1364" s="19"/>
      <c r="M1364" s="19"/>
      <c r="N1364" s="19"/>
      <c r="O1364" s="19"/>
      <c r="P1364" s="19"/>
      <c r="Q1364" s="24"/>
      <c r="R1364" s="14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29"/>
      <c r="AL1364" s="29"/>
      <c r="AM1364" s="7"/>
      <c r="AN1364" s="7"/>
      <c r="AO1364" s="7"/>
      <c r="AP1364" s="19"/>
      <c r="AQ1364" s="19"/>
      <c r="AR1364" s="19"/>
      <c r="AS1364" s="14"/>
      <c r="AT1364" s="19"/>
      <c r="AU1364" s="19"/>
      <c r="AV1364" s="19"/>
      <c r="AW1364" s="14"/>
      <c r="AX1364" s="19"/>
      <c r="AY1364" s="19"/>
      <c r="AZ1364" s="19"/>
      <c r="BA1364" s="19"/>
      <c r="BB1364" s="19"/>
      <c r="BC1364" s="19"/>
      <c r="BD1364" s="19"/>
      <c r="BE1364" s="19"/>
      <c r="BF1364" s="14"/>
      <c r="BG1364" s="35" t="str">
        <f>IF(BB1364&lt;&gt;"","&lt;a href='https://www.inaturalist.org/observations/"&amp;BB1364&amp;" 'target='_blank' style='color: blue'&gt;iNaturalist Record: "&amp;BB1364&amp;"&lt;/a&gt; ","")</f>
        <v/>
      </c>
      <c r="BH1364" s="36" t="str">
        <f>IF(AT1364&lt;&gt;"",AT1364&amp;". ","")</f>
        <v/>
      </c>
      <c r="BI1364" s="36" t="str">
        <f>IF(AV1364&lt;&gt;"","Land use/disturbance history: "&amp;AV1364&amp;". ","")</f>
        <v/>
      </c>
      <c r="BJ1364" s="36" t="str">
        <f>IF(AW1364&lt;&gt;"","Slope in degrees: "&amp;AW1364&amp;". ","")</f>
        <v/>
      </c>
      <c r="BK1364" s="36" t="str">
        <f>IF(AX1364&lt;&gt;"","Slope aspect: "&amp;AX1364&amp;". ","")</f>
        <v/>
      </c>
      <c r="BL1364" s="36" t="str">
        <f>IF(AY1364&lt;&gt;"","Soil description: "&amp;AY1364&amp;". ","")</f>
        <v/>
      </c>
      <c r="BM1364" s="36" t="str">
        <f>IF(BA1364&lt;&gt;"","Terrain: "&amp;BA1364&amp;". ","")</f>
        <v/>
      </c>
      <c r="BN1364" s="36" t="str">
        <f t="shared" si="231"/>
        <v/>
      </c>
      <c r="BO1364" t="str">
        <f t="shared" si="232"/>
        <v/>
      </c>
      <c r="BP1364" t="str">
        <f>IF(BD1364&lt;&gt;"","Permit: "&amp;BD1364,"")</f>
        <v/>
      </c>
      <c r="BQ1364" s="41" t="str">
        <f>IF(AA1364="Abundant","Estimated frequency within viewshed: Abundant (&gt;500).",IF(AA1364="Common","Estimated frequency within viewshed: Common (101-500).",IF(AA1364="Frequent","Estimated frequency within viewshed: Frequent (11-100).",IF(AA1364="Occasional","Estimated frequency within viewshed: Occasional (6-10).",IF(AA1364="Rare","Estimated frequency within viewshed: Rare (1-5).","")))))</f>
        <v/>
      </c>
      <c r="BR1364" s="41" t="str">
        <f>IF(B1364&lt;&gt;"",B1364&amp;". ","")</f>
        <v/>
      </c>
      <c r="BS1364" s="41" t="str">
        <f>IF(M1364="Same individual","Tissue sample collected.",IF(M1364="Same population","Tissue sample collected from another individual in the same population.",""))</f>
        <v/>
      </c>
      <c r="BT1364" s="41" t="str">
        <f>IF(R1364&lt;&gt;"","Seed sample collected from "&amp;R1364&amp;" plants within the same population.","")</f>
        <v/>
      </c>
      <c r="BU1364" s="41" t="str">
        <f>IF(AB1364&lt;&gt;"",AB1364&amp;". ","")</f>
        <v/>
      </c>
      <c r="BV1364" s="41" t="str">
        <f>IF(AE1364&lt;&gt;"","Landowner: "&amp;AE1364&amp;".","")</f>
        <v/>
      </c>
      <c r="BW1364" s="41" t="str">
        <f>IF(AF1364&lt;&gt;"","Element Occurrence ID: "&amp;AF1364&amp;".","")</f>
        <v/>
      </c>
      <c r="BX1364" s="41" t="str">
        <f t="shared" si="233"/>
        <v/>
      </c>
      <c r="BY1364" t="str">
        <f t="shared" si="234"/>
        <v/>
      </c>
      <c r="BZ1364" s="41" t="str">
        <f t="shared" si="235"/>
        <v/>
      </c>
      <c r="CA1364" t="str">
        <f t="shared" si="236"/>
        <v/>
      </c>
      <c r="CB1364" s="41" t="str">
        <f>IF(AU1364&lt;&gt;"","Area immediately surrounding specimen: "&amp;AU1364&amp;".","")</f>
        <v/>
      </c>
      <c r="CC1364" s="41" t="str">
        <f>IF(T1364&lt;&gt;"","Habit: "&amp;T1364&amp;".","")</f>
        <v/>
      </c>
      <c r="CD1364" s="41" t="str">
        <f>IF(U1364&lt;&gt;"","Life history habit: "&amp;U1364&amp;".","")</f>
        <v/>
      </c>
      <c r="CE1364" s="41" t="str">
        <f>IF(V1364&lt;&gt;"","Graminoid habit: "&amp;V1364&amp;".","")</f>
        <v/>
      </c>
      <c r="CF1364" s="41" t="str">
        <f>IF(W1364&lt;&gt;"","Flower color: "&amp;W1364&amp;".","")</f>
        <v/>
      </c>
      <c r="CG1364" s="41" t="str">
        <f>IF(X1364&lt;&gt;"","Height in centimeters: "&amp;X1364&amp;".","")</f>
        <v/>
      </c>
      <c r="CH1364" s="41" t="str">
        <f>IF(Y1364&lt;&gt;"",Y1364&amp;".","")</f>
        <v/>
      </c>
      <c r="CI1364" s="41" t="str">
        <f t="shared" si="237"/>
        <v/>
      </c>
      <c r="CJ1364" t="str">
        <f t="shared" si="238"/>
        <v/>
      </c>
      <c r="CK1364" s="41" t="str">
        <f>IF(T1364&lt;&gt;"","''habit'':"&amp;"''"&amp;T1364&amp;"'',","")</f>
        <v/>
      </c>
      <c r="CL1364" s="41" t="str">
        <f>IF(U1364&lt;&gt;"","''life cycle habit'':"&amp;"''"&amp;U1364&amp;"'',","")</f>
        <v/>
      </c>
      <c r="CM1364" s="41" t="str">
        <f>IF(V1364&lt;&gt;"","''graminoidHabit'':"&amp;"''"&amp;V1364&amp;"'',","")</f>
        <v/>
      </c>
      <c r="CN1364" s="41" t="str">
        <f>IF(W1364&lt;&gt;"","''flower color'':"&amp;"''"&amp;W1364&amp;"'',","")</f>
        <v/>
      </c>
      <c r="CO1364" s="41" t="str">
        <f>IF(X1364&lt;&gt;"","''heightInCentimeters'':"&amp;X1364&amp;",","")</f>
        <v/>
      </c>
      <c r="CP1364" s="41" t="str">
        <f>IF(Y1364&lt;&gt;"",Y1364,"")</f>
        <v/>
      </c>
      <c r="CQ1364" s="41" t="str">
        <f t="shared" si="239"/>
        <v/>
      </c>
      <c r="CR1364" s="42" t="str">
        <f t="shared" si="240"/>
        <v/>
      </c>
      <c r="CS1364" t="str">
        <f t="shared" si="241"/>
        <v/>
      </c>
      <c r="CT1364" t="str">
        <f>IF(L1364="Y","tissue","")</f>
        <v/>
      </c>
      <c r="CU1364" t="str">
        <f>IF(L1364="Y","in collection","")</f>
        <v/>
      </c>
      <c r="CV1364" t="str">
        <f>IF(L1364="Y","dessicated","")</f>
        <v/>
      </c>
    </row>
    <row r="1365" spans="1:100" ht="16.5" x14ac:dyDescent="0.3">
      <c r="A1365" s="7"/>
      <c r="B1365" s="19"/>
      <c r="C1365" s="19"/>
      <c r="D1365" s="19"/>
      <c r="E1365" s="19"/>
      <c r="F1365" s="19"/>
      <c r="G1365" s="10"/>
      <c r="H1365" s="14"/>
      <c r="I1365" s="19"/>
      <c r="J1365" s="19"/>
      <c r="K1365" s="10"/>
      <c r="L1365" s="19"/>
      <c r="M1365" s="19"/>
      <c r="N1365" s="19"/>
      <c r="O1365" s="19"/>
      <c r="P1365" s="19"/>
      <c r="Q1365" s="24"/>
      <c r="R1365" s="14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  <c r="AK1365" s="29"/>
      <c r="AL1365" s="29"/>
      <c r="AM1365" s="7"/>
      <c r="AN1365" s="7"/>
      <c r="AO1365" s="7"/>
      <c r="AP1365" s="19"/>
      <c r="AQ1365" s="19"/>
      <c r="AR1365" s="19"/>
      <c r="AS1365" s="14"/>
      <c r="AT1365" s="19"/>
      <c r="AU1365" s="19"/>
      <c r="AV1365" s="19"/>
      <c r="AW1365" s="14"/>
      <c r="AX1365" s="19"/>
      <c r="AY1365" s="19"/>
      <c r="AZ1365" s="19"/>
      <c r="BA1365" s="19"/>
      <c r="BB1365" s="19"/>
      <c r="BC1365" s="19"/>
      <c r="BD1365" s="19"/>
      <c r="BE1365" s="19"/>
      <c r="BF1365" s="14"/>
      <c r="BG1365" s="35" t="str">
        <f>IF(BB1365&lt;&gt;"","&lt;a href='https://www.inaturalist.org/observations/"&amp;BB1365&amp;" 'target='_blank' style='color: blue'&gt;iNaturalist Record: "&amp;BB1365&amp;"&lt;/a&gt; ","")</f>
        <v/>
      </c>
      <c r="BH1365" s="36" t="str">
        <f>IF(AT1365&lt;&gt;"",AT1365&amp;". ","")</f>
        <v/>
      </c>
      <c r="BI1365" s="36" t="str">
        <f>IF(AV1365&lt;&gt;"","Land use/disturbance history: "&amp;AV1365&amp;". ","")</f>
        <v/>
      </c>
      <c r="BJ1365" s="36" t="str">
        <f>IF(AW1365&lt;&gt;"","Slope in degrees: "&amp;AW1365&amp;". ","")</f>
        <v/>
      </c>
      <c r="BK1365" s="36" t="str">
        <f>IF(AX1365&lt;&gt;"","Slope aspect: "&amp;AX1365&amp;". ","")</f>
        <v/>
      </c>
      <c r="BL1365" s="36" t="str">
        <f>IF(AY1365&lt;&gt;"","Soil description: "&amp;AY1365&amp;". ","")</f>
        <v/>
      </c>
      <c r="BM1365" s="36" t="str">
        <f>IF(BA1365&lt;&gt;"","Terrain: "&amp;BA1365&amp;". ","")</f>
        <v/>
      </c>
      <c r="BN1365" s="36" t="str">
        <f t="shared" si="231"/>
        <v/>
      </c>
      <c r="BO1365" t="str">
        <f t="shared" si="232"/>
        <v/>
      </c>
      <c r="BP1365" t="str">
        <f>IF(BD1365&lt;&gt;"","Permit: "&amp;BD1365,"")</f>
        <v/>
      </c>
      <c r="BQ1365" s="41" t="str">
        <f>IF(AA1365="Abundant","Estimated frequency within viewshed: Abundant (&gt;500).",IF(AA1365="Common","Estimated frequency within viewshed: Common (101-500).",IF(AA1365="Frequent","Estimated frequency within viewshed: Frequent (11-100).",IF(AA1365="Occasional","Estimated frequency within viewshed: Occasional (6-10).",IF(AA1365="Rare","Estimated frequency within viewshed: Rare (1-5).","")))))</f>
        <v/>
      </c>
      <c r="BR1365" s="41" t="str">
        <f>IF(B1365&lt;&gt;"",B1365&amp;". ","")</f>
        <v/>
      </c>
      <c r="BS1365" s="41" t="str">
        <f>IF(M1365="Same individual","Tissue sample collected.",IF(M1365="Same population","Tissue sample collected from another individual in the same population.",""))</f>
        <v/>
      </c>
      <c r="BT1365" s="41" t="str">
        <f>IF(R1365&lt;&gt;"","Seed sample collected from "&amp;R1365&amp;" plants within the same population.","")</f>
        <v/>
      </c>
      <c r="BU1365" s="41" t="str">
        <f>IF(AB1365&lt;&gt;"",AB1365&amp;". ","")</f>
        <v/>
      </c>
      <c r="BV1365" s="41" t="str">
        <f>IF(AE1365&lt;&gt;"","Landowner: "&amp;AE1365&amp;".","")</f>
        <v/>
      </c>
      <c r="BW1365" s="41" t="str">
        <f>IF(AF1365&lt;&gt;"","Element Occurrence ID: "&amp;AF1365&amp;".","")</f>
        <v/>
      </c>
      <c r="BX1365" s="41" t="str">
        <f t="shared" si="233"/>
        <v/>
      </c>
      <c r="BY1365" t="str">
        <f t="shared" si="234"/>
        <v/>
      </c>
      <c r="BZ1365" s="41" t="str">
        <f t="shared" si="235"/>
        <v/>
      </c>
      <c r="CA1365" t="str">
        <f t="shared" si="236"/>
        <v/>
      </c>
      <c r="CB1365" s="41" t="str">
        <f>IF(AU1365&lt;&gt;"","Area immediately surrounding specimen: "&amp;AU1365&amp;".","")</f>
        <v/>
      </c>
      <c r="CC1365" s="41" t="str">
        <f>IF(T1365&lt;&gt;"","Habit: "&amp;T1365&amp;".","")</f>
        <v/>
      </c>
      <c r="CD1365" s="41" t="str">
        <f>IF(U1365&lt;&gt;"","Life history habit: "&amp;U1365&amp;".","")</f>
        <v/>
      </c>
      <c r="CE1365" s="41" t="str">
        <f>IF(V1365&lt;&gt;"","Graminoid habit: "&amp;V1365&amp;".","")</f>
        <v/>
      </c>
      <c r="CF1365" s="41" t="str">
        <f>IF(W1365&lt;&gt;"","Flower color: "&amp;W1365&amp;".","")</f>
        <v/>
      </c>
      <c r="CG1365" s="41" t="str">
        <f>IF(X1365&lt;&gt;"","Height in centimeters: "&amp;X1365&amp;".","")</f>
        <v/>
      </c>
      <c r="CH1365" s="41" t="str">
        <f>IF(Y1365&lt;&gt;"",Y1365&amp;".","")</f>
        <v/>
      </c>
      <c r="CI1365" s="41" t="str">
        <f t="shared" si="237"/>
        <v/>
      </c>
      <c r="CJ1365" t="str">
        <f t="shared" si="238"/>
        <v/>
      </c>
      <c r="CK1365" s="41" t="str">
        <f>IF(T1365&lt;&gt;"","''habit'':"&amp;"''"&amp;T1365&amp;"'',","")</f>
        <v/>
      </c>
      <c r="CL1365" s="41" t="str">
        <f>IF(U1365&lt;&gt;"","''life cycle habit'':"&amp;"''"&amp;U1365&amp;"'',","")</f>
        <v/>
      </c>
      <c r="CM1365" s="41" t="str">
        <f>IF(V1365&lt;&gt;"","''graminoidHabit'':"&amp;"''"&amp;V1365&amp;"'',","")</f>
        <v/>
      </c>
      <c r="CN1365" s="41" t="str">
        <f>IF(W1365&lt;&gt;"","''flower color'':"&amp;"''"&amp;W1365&amp;"'',","")</f>
        <v/>
      </c>
      <c r="CO1365" s="41" t="str">
        <f>IF(X1365&lt;&gt;"","''heightInCentimeters'':"&amp;X1365&amp;",","")</f>
        <v/>
      </c>
      <c r="CP1365" s="41" t="str">
        <f>IF(Y1365&lt;&gt;"",Y1365,"")</f>
        <v/>
      </c>
      <c r="CQ1365" s="41" t="str">
        <f t="shared" si="239"/>
        <v/>
      </c>
      <c r="CR1365" s="42" t="str">
        <f t="shared" si="240"/>
        <v/>
      </c>
      <c r="CS1365" t="str">
        <f t="shared" si="241"/>
        <v/>
      </c>
      <c r="CT1365" t="str">
        <f>IF(L1365="Y","tissue","")</f>
        <v/>
      </c>
      <c r="CU1365" t="str">
        <f>IF(L1365="Y","in collection","")</f>
        <v/>
      </c>
      <c r="CV1365" t="str">
        <f>IF(L1365="Y","dessicated","")</f>
        <v/>
      </c>
    </row>
    <row r="1366" spans="1:100" ht="16.5" x14ac:dyDescent="0.3">
      <c r="A1366" s="7"/>
      <c r="B1366" s="19"/>
      <c r="C1366" s="19"/>
      <c r="D1366" s="19"/>
      <c r="E1366" s="19"/>
      <c r="F1366" s="19"/>
      <c r="G1366" s="10"/>
      <c r="H1366" s="14"/>
      <c r="I1366" s="19"/>
      <c r="J1366" s="19"/>
      <c r="K1366" s="10"/>
      <c r="L1366" s="19"/>
      <c r="M1366" s="19"/>
      <c r="N1366" s="19"/>
      <c r="O1366" s="19"/>
      <c r="P1366" s="19"/>
      <c r="Q1366" s="24"/>
      <c r="R1366" s="14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19"/>
      <c r="AH1366" s="19"/>
      <c r="AI1366" s="19"/>
      <c r="AJ1366" s="19"/>
      <c r="AK1366" s="29"/>
      <c r="AL1366" s="29"/>
      <c r="AM1366" s="7"/>
      <c r="AN1366" s="7"/>
      <c r="AO1366" s="7"/>
      <c r="AP1366" s="19"/>
      <c r="AQ1366" s="19"/>
      <c r="AR1366" s="19"/>
      <c r="AS1366" s="14"/>
      <c r="AT1366" s="19"/>
      <c r="AU1366" s="19"/>
      <c r="AV1366" s="19"/>
      <c r="AW1366" s="14"/>
      <c r="AX1366" s="19"/>
      <c r="AY1366" s="19"/>
      <c r="AZ1366" s="19"/>
      <c r="BA1366" s="19"/>
      <c r="BB1366" s="19"/>
      <c r="BC1366" s="19"/>
      <c r="BD1366" s="19"/>
      <c r="BE1366" s="19"/>
      <c r="BF1366" s="14"/>
      <c r="BG1366" s="35" t="str">
        <f>IF(BB1366&lt;&gt;"","&lt;a href='https://www.inaturalist.org/observations/"&amp;BB1366&amp;" 'target='_blank' style='color: blue'&gt;iNaturalist Record: "&amp;BB1366&amp;"&lt;/a&gt; ","")</f>
        <v/>
      </c>
      <c r="BH1366" s="36" t="str">
        <f>IF(AT1366&lt;&gt;"",AT1366&amp;". ","")</f>
        <v/>
      </c>
      <c r="BI1366" s="36" t="str">
        <f>IF(AV1366&lt;&gt;"","Land use/disturbance history: "&amp;AV1366&amp;". ","")</f>
        <v/>
      </c>
      <c r="BJ1366" s="36" t="str">
        <f>IF(AW1366&lt;&gt;"","Slope in degrees: "&amp;AW1366&amp;". ","")</f>
        <v/>
      </c>
      <c r="BK1366" s="36" t="str">
        <f>IF(AX1366&lt;&gt;"","Slope aspect: "&amp;AX1366&amp;". ","")</f>
        <v/>
      </c>
      <c r="BL1366" s="36" t="str">
        <f>IF(AY1366&lt;&gt;"","Soil description: "&amp;AY1366&amp;". ","")</f>
        <v/>
      </c>
      <c r="BM1366" s="36" t="str">
        <f>IF(BA1366&lt;&gt;"","Terrain: "&amp;BA1366&amp;". ","")</f>
        <v/>
      </c>
      <c r="BN1366" s="36" t="str">
        <f t="shared" si="231"/>
        <v/>
      </c>
      <c r="BO1366" t="str">
        <f t="shared" si="232"/>
        <v/>
      </c>
      <c r="BP1366" t="str">
        <f>IF(BD1366&lt;&gt;"","Permit: "&amp;BD1366,"")</f>
        <v/>
      </c>
      <c r="BQ1366" s="41" t="str">
        <f>IF(AA1366="Abundant","Estimated frequency within viewshed: Abundant (&gt;500).",IF(AA1366="Common","Estimated frequency within viewshed: Common (101-500).",IF(AA1366="Frequent","Estimated frequency within viewshed: Frequent (11-100).",IF(AA1366="Occasional","Estimated frequency within viewshed: Occasional (6-10).",IF(AA1366="Rare","Estimated frequency within viewshed: Rare (1-5).","")))))</f>
        <v/>
      </c>
      <c r="BR1366" s="41" t="str">
        <f>IF(B1366&lt;&gt;"",B1366&amp;". ","")</f>
        <v/>
      </c>
      <c r="BS1366" s="41" t="str">
        <f>IF(M1366="Same individual","Tissue sample collected.",IF(M1366="Same population","Tissue sample collected from another individual in the same population.",""))</f>
        <v/>
      </c>
      <c r="BT1366" s="41" t="str">
        <f>IF(R1366&lt;&gt;"","Seed sample collected from "&amp;R1366&amp;" plants within the same population.","")</f>
        <v/>
      </c>
      <c r="BU1366" s="41" t="str">
        <f>IF(AB1366&lt;&gt;"",AB1366&amp;". ","")</f>
        <v/>
      </c>
      <c r="BV1366" s="41" t="str">
        <f>IF(AE1366&lt;&gt;"","Landowner: "&amp;AE1366&amp;".","")</f>
        <v/>
      </c>
      <c r="BW1366" s="41" t="str">
        <f>IF(AF1366&lt;&gt;"","Element Occurrence ID: "&amp;AF1366&amp;".","")</f>
        <v/>
      </c>
      <c r="BX1366" s="41" t="str">
        <f t="shared" si="233"/>
        <v/>
      </c>
      <c r="BY1366" t="str">
        <f t="shared" si="234"/>
        <v/>
      </c>
      <c r="BZ1366" s="41" t="str">
        <f t="shared" si="235"/>
        <v/>
      </c>
      <c r="CA1366" t="str">
        <f t="shared" si="236"/>
        <v/>
      </c>
      <c r="CB1366" s="41" t="str">
        <f>IF(AU1366&lt;&gt;"","Area immediately surrounding specimen: "&amp;AU1366&amp;".","")</f>
        <v/>
      </c>
      <c r="CC1366" s="41" t="str">
        <f>IF(T1366&lt;&gt;"","Habit: "&amp;T1366&amp;".","")</f>
        <v/>
      </c>
      <c r="CD1366" s="41" t="str">
        <f>IF(U1366&lt;&gt;"","Life history habit: "&amp;U1366&amp;".","")</f>
        <v/>
      </c>
      <c r="CE1366" s="41" t="str">
        <f>IF(V1366&lt;&gt;"","Graminoid habit: "&amp;V1366&amp;".","")</f>
        <v/>
      </c>
      <c r="CF1366" s="41" t="str">
        <f>IF(W1366&lt;&gt;"","Flower color: "&amp;W1366&amp;".","")</f>
        <v/>
      </c>
      <c r="CG1366" s="41" t="str">
        <f>IF(X1366&lt;&gt;"","Height in centimeters: "&amp;X1366&amp;".","")</f>
        <v/>
      </c>
      <c r="CH1366" s="41" t="str">
        <f>IF(Y1366&lt;&gt;"",Y1366&amp;".","")</f>
        <v/>
      </c>
      <c r="CI1366" s="41" t="str">
        <f t="shared" si="237"/>
        <v/>
      </c>
      <c r="CJ1366" t="str">
        <f t="shared" si="238"/>
        <v/>
      </c>
      <c r="CK1366" s="41" t="str">
        <f>IF(T1366&lt;&gt;"","''habit'':"&amp;"''"&amp;T1366&amp;"'',","")</f>
        <v/>
      </c>
      <c r="CL1366" s="41" t="str">
        <f>IF(U1366&lt;&gt;"","''life cycle habit'':"&amp;"''"&amp;U1366&amp;"'',","")</f>
        <v/>
      </c>
      <c r="CM1366" s="41" t="str">
        <f>IF(V1366&lt;&gt;"","''graminoidHabit'':"&amp;"''"&amp;V1366&amp;"'',","")</f>
        <v/>
      </c>
      <c r="CN1366" s="41" t="str">
        <f>IF(W1366&lt;&gt;"","''flower color'':"&amp;"''"&amp;W1366&amp;"'',","")</f>
        <v/>
      </c>
      <c r="CO1366" s="41" t="str">
        <f>IF(X1366&lt;&gt;"","''heightInCentimeters'':"&amp;X1366&amp;",","")</f>
        <v/>
      </c>
      <c r="CP1366" s="41" t="str">
        <f>IF(Y1366&lt;&gt;"",Y1366,"")</f>
        <v/>
      </c>
      <c r="CQ1366" s="41" t="str">
        <f t="shared" si="239"/>
        <v/>
      </c>
      <c r="CR1366" s="42" t="str">
        <f t="shared" si="240"/>
        <v/>
      </c>
      <c r="CS1366" t="str">
        <f t="shared" si="241"/>
        <v/>
      </c>
      <c r="CT1366" t="str">
        <f>IF(L1366="Y","tissue","")</f>
        <v/>
      </c>
      <c r="CU1366" t="str">
        <f>IF(L1366="Y","in collection","")</f>
        <v/>
      </c>
      <c r="CV1366" t="str">
        <f>IF(L1366="Y","dessicated","")</f>
        <v/>
      </c>
    </row>
    <row r="1367" spans="1:100" ht="16.5" x14ac:dyDescent="0.3">
      <c r="A1367" s="7"/>
      <c r="B1367" s="19"/>
      <c r="C1367" s="19"/>
      <c r="D1367" s="19"/>
      <c r="E1367" s="19"/>
      <c r="F1367" s="19"/>
      <c r="G1367" s="10"/>
      <c r="H1367" s="14"/>
      <c r="I1367" s="19"/>
      <c r="J1367" s="19"/>
      <c r="K1367" s="10"/>
      <c r="L1367" s="19"/>
      <c r="M1367" s="19"/>
      <c r="N1367" s="19"/>
      <c r="O1367" s="19"/>
      <c r="P1367" s="19"/>
      <c r="Q1367" s="24"/>
      <c r="R1367" s="14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  <c r="AK1367" s="29"/>
      <c r="AL1367" s="29"/>
      <c r="AM1367" s="7"/>
      <c r="AN1367" s="7"/>
      <c r="AO1367" s="7"/>
      <c r="AP1367" s="19"/>
      <c r="AQ1367" s="19"/>
      <c r="AR1367" s="19"/>
      <c r="AS1367" s="14"/>
      <c r="AT1367" s="19"/>
      <c r="AU1367" s="19"/>
      <c r="AV1367" s="19"/>
      <c r="AW1367" s="14"/>
      <c r="AX1367" s="19"/>
      <c r="AY1367" s="19"/>
      <c r="AZ1367" s="19"/>
      <c r="BA1367" s="19"/>
      <c r="BB1367" s="19"/>
      <c r="BC1367" s="19"/>
      <c r="BD1367" s="19"/>
      <c r="BE1367" s="19"/>
      <c r="BF1367" s="14"/>
      <c r="BG1367" s="35" t="str">
        <f>IF(BB1367&lt;&gt;"","&lt;a href='https://www.inaturalist.org/observations/"&amp;BB1367&amp;" 'target='_blank' style='color: blue'&gt;iNaturalist Record: "&amp;BB1367&amp;"&lt;/a&gt; ","")</f>
        <v/>
      </c>
      <c r="BH1367" s="36" t="str">
        <f>IF(AT1367&lt;&gt;"",AT1367&amp;". ","")</f>
        <v/>
      </c>
      <c r="BI1367" s="36" t="str">
        <f>IF(AV1367&lt;&gt;"","Land use/disturbance history: "&amp;AV1367&amp;". ","")</f>
        <v/>
      </c>
      <c r="BJ1367" s="36" t="str">
        <f>IF(AW1367&lt;&gt;"","Slope in degrees: "&amp;AW1367&amp;". ","")</f>
        <v/>
      </c>
      <c r="BK1367" s="36" t="str">
        <f>IF(AX1367&lt;&gt;"","Slope aspect: "&amp;AX1367&amp;". ","")</f>
        <v/>
      </c>
      <c r="BL1367" s="36" t="str">
        <f>IF(AY1367&lt;&gt;"","Soil description: "&amp;AY1367&amp;". ","")</f>
        <v/>
      </c>
      <c r="BM1367" s="36" t="str">
        <f>IF(BA1367&lt;&gt;"","Terrain: "&amp;BA1367&amp;". ","")</f>
        <v/>
      </c>
      <c r="BN1367" s="36" t="str">
        <f t="shared" si="231"/>
        <v/>
      </c>
      <c r="BO1367" t="str">
        <f t="shared" si="232"/>
        <v/>
      </c>
      <c r="BP1367" t="str">
        <f>IF(BD1367&lt;&gt;"","Permit: "&amp;BD1367,"")</f>
        <v/>
      </c>
      <c r="BQ1367" s="41" t="str">
        <f>IF(AA1367="Abundant","Estimated frequency within viewshed: Abundant (&gt;500).",IF(AA1367="Common","Estimated frequency within viewshed: Common (101-500).",IF(AA1367="Frequent","Estimated frequency within viewshed: Frequent (11-100).",IF(AA1367="Occasional","Estimated frequency within viewshed: Occasional (6-10).",IF(AA1367="Rare","Estimated frequency within viewshed: Rare (1-5).","")))))</f>
        <v/>
      </c>
      <c r="BR1367" s="41" t="str">
        <f>IF(B1367&lt;&gt;"",B1367&amp;". ","")</f>
        <v/>
      </c>
      <c r="BS1367" s="41" t="str">
        <f>IF(M1367="Same individual","Tissue sample collected.",IF(M1367="Same population","Tissue sample collected from another individual in the same population.",""))</f>
        <v/>
      </c>
      <c r="BT1367" s="41" t="str">
        <f>IF(R1367&lt;&gt;"","Seed sample collected from "&amp;R1367&amp;" plants within the same population.","")</f>
        <v/>
      </c>
      <c r="BU1367" s="41" t="str">
        <f>IF(AB1367&lt;&gt;"",AB1367&amp;". ","")</f>
        <v/>
      </c>
      <c r="BV1367" s="41" t="str">
        <f>IF(AE1367&lt;&gt;"","Landowner: "&amp;AE1367&amp;".","")</f>
        <v/>
      </c>
      <c r="BW1367" s="41" t="str">
        <f>IF(AF1367&lt;&gt;"","Element Occurrence ID: "&amp;AF1367&amp;".","")</f>
        <v/>
      </c>
      <c r="BX1367" s="41" t="str">
        <f t="shared" si="233"/>
        <v/>
      </c>
      <c r="BY1367" t="str">
        <f t="shared" si="234"/>
        <v/>
      </c>
      <c r="BZ1367" s="41" t="str">
        <f t="shared" si="235"/>
        <v/>
      </c>
      <c r="CA1367" t="str">
        <f t="shared" si="236"/>
        <v/>
      </c>
      <c r="CB1367" s="41" t="str">
        <f>IF(AU1367&lt;&gt;"","Area immediately surrounding specimen: "&amp;AU1367&amp;".","")</f>
        <v/>
      </c>
      <c r="CC1367" s="41" t="str">
        <f>IF(T1367&lt;&gt;"","Habit: "&amp;T1367&amp;".","")</f>
        <v/>
      </c>
      <c r="CD1367" s="41" t="str">
        <f>IF(U1367&lt;&gt;"","Life history habit: "&amp;U1367&amp;".","")</f>
        <v/>
      </c>
      <c r="CE1367" s="41" t="str">
        <f>IF(V1367&lt;&gt;"","Graminoid habit: "&amp;V1367&amp;".","")</f>
        <v/>
      </c>
      <c r="CF1367" s="41" t="str">
        <f>IF(W1367&lt;&gt;"","Flower color: "&amp;W1367&amp;".","")</f>
        <v/>
      </c>
      <c r="CG1367" s="41" t="str">
        <f>IF(X1367&lt;&gt;"","Height in centimeters: "&amp;X1367&amp;".","")</f>
        <v/>
      </c>
      <c r="CH1367" s="41" t="str">
        <f>IF(Y1367&lt;&gt;"",Y1367&amp;".","")</f>
        <v/>
      </c>
      <c r="CI1367" s="41" t="str">
        <f t="shared" si="237"/>
        <v/>
      </c>
      <c r="CJ1367" t="str">
        <f t="shared" si="238"/>
        <v/>
      </c>
      <c r="CK1367" s="41" t="str">
        <f>IF(T1367&lt;&gt;"","''habit'':"&amp;"''"&amp;T1367&amp;"'',","")</f>
        <v/>
      </c>
      <c r="CL1367" s="41" t="str">
        <f>IF(U1367&lt;&gt;"","''life cycle habit'':"&amp;"''"&amp;U1367&amp;"'',","")</f>
        <v/>
      </c>
      <c r="CM1367" s="41" t="str">
        <f>IF(V1367&lt;&gt;"","''graminoidHabit'':"&amp;"''"&amp;V1367&amp;"'',","")</f>
        <v/>
      </c>
      <c r="CN1367" s="41" t="str">
        <f>IF(W1367&lt;&gt;"","''flower color'':"&amp;"''"&amp;W1367&amp;"'',","")</f>
        <v/>
      </c>
      <c r="CO1367" s="41" t="str">
        <f>IF(X1367&lt;&gt;"","''heightInCentimeters'':"&amp;X1367&amp;",","")</f>
        <v/>
      </c>
      <c r="CP1367" s="41" t="str">
        <f>IF(Y1367&lt;&gt;"",Y1367,"")</f>
        <v/>
      </c>
      <c r="CQ1367" s="41" t="str">
        <f t="shared" si="239"/>
        <v/>
      </c>
      <c r="CR1367" s="42" t="str">
        <f t="shared" si="240"/>
        <v/>
      </c>
      <c r="CS1367" t="str">
        <f t="shared" si="241"/>
        <v/>
      </c>
      <c r="CT1367" t="str">
        <f>IF(L1367="Y","tissue","")</f>
        <v/>
      </c>
      <c r="CU1367" t="str">
        <f>IF(L1367="Y","in collection","")</f>
        <v/>
      </c>
      <c r="CV1367" t="str">
        <f>IF(L1367="Y","dessicated","")</f>
        <v/>
      </c>
    </row>
    <row r="1368" spans="1:100" ht="16.5" x14ac:dyDescent="0.3">
      <c r="A1368" s="7"/>
      <c r="B1368" s="19"/>
      <c r="C1368" s="19"/>
      <c r="D1368" s="19"/>
      <c r="E1368" s="19"/>
      <c r="F1368" s="19"/>
      <c r="G1368" s="10"/>
      <c r="H1368" s="14"/>
      <c r="I1368" s="19"/>
      <c r="J1368" s="19"/>
      <c r="K1368" s="10"/>
      <c r="L1368" s="19"/>
      <c r="M1368" s="19"/>
      <c r="N1368" s="19"/>
      <c r="O1368" s="19"/>
      <c r="P1368" s="19"/>
      <c r="Q1368" s="24"/>
      <c r="R1368" s="14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  <c r="AK1368" s="29"/>
      <c r="AL1368" s="29"/>
      <c r="AM1368" s="7"/>
      <c r="AN1368" s="7"/>
      <c r="AO1368" s="7"/>
      <c r="AP1368" s="19"/>
      <c r="AQ1368" s="19"/>
      <c r="AR1368" s="19"/>
      <c r="AS1368" s="14"/>
      <c r="AT1368" s="19"/>
      <c r="AU1368" s="19"/>
      <c r="AV1368" s="19"/>
      <c r="AW1368" s="14"/>
      <c r="AX1368" s="19"/>
      <c r="AY1368" s="19"/>
      <c r="AZ1368" s="19"/>
      <c r="BA1368" s="19"/>
      <c r="BB1368" s="19"/>
      <c r="BC1368" s="19"/>
      <c r="BD1368" s="19"/>
      <c r="BE1368" s="19"/>
      <c r="BF1368" s="14"/>
      <c r="BG1368" s="35" t="str">
        <f>IF(BB1368&lt;&gt;"","&lt;a href='https://www.inaturalist.org/observations/"&amp;BB1368&amp;" 'target='_blank' style='color: blue'&gt;iNaturalist Record: "&amp;BB1368&amp;"&lt;/a&gt; ","")</f>
        <v/>
      </c>
      <c r="BH1368" s="36" t="str">
        <f>IF(AT1368&lt;&gt;"",AT1368&amp;". ","")</f>
        <v/>
      </c>
      <c r="BI1368" s="36" t="str">
        <f>IF(AV1368&lt;&gt;"","Land use/disturbance history: "&amp;AV1368&amp;". ","")</f>
        <v/>
      </c>
      <c r="BJ1368" s="36" t="str">
        <f>IF(AW1368&lt;&gt;"","Slope in degrees: "&amp;AW1368&amp;". ","")</f>
        <v/>
      </c>
      <c r="BK1368" s="36" t="str">
        <f>IF(AX1368&lt;&gt;"","Slope aspect: "&amp;AX1368&amp;". ","")</f>
        <v/>
      </c>
      <c r="BL1368" s="36" t="str">
        <f>IF(AY1368&lt;&gt;"","Soil description: "&amp;AY1368&amp;". ","")</f>
        <v/>
      </c>
      <c r="BM1368" s="36" t="str">
        <f>IF(BA1368&lt;&gt;"","Terrain: "&amp;BA1368&amp;". ","")</f>
        <v/>
      </c>
      <c r="BN1368" s="36" t="str">
        <f t="shared" si="231"/>
        <v/>
      </c>
      <c r="BO1368" t="str">
        <f t="shared" si="232"/>
        <v/>
      </c>
      <c r="BP1368" t="str">
        <f>IF(BD1368&lt;&gt;"","Permit: "&amp;BD1368,"")</f>
        <v/>
      </c>
      <c r="BQ1368" s="41" t="str">
        <f>IF(AA1368="Abundant","Estimated frequency within viewshed: Abundant (&gt;500).",IF(AA1368="Common","Estimated frequency within viewshed: Common (101-500).",IF(AA1368="Frequent","Estimated frequency within viewshed: Frequent (11-100).",IF(AA1368="Occasional","Estimated frequency within viewshed: Occasional (6-10).",IF(AA1368="Rare","Estimated frequency within viewshed: Rare (1-5).","")))))</f>
        <v/>
      </c>
      <c r="BR1368" s="41" t="str">
        <f>IF(B1368&lt;&gt;"",B1368&amp;". ","")</f>
        <v/>
      </c>
      <c r="BS1368" s="41" t="str">
        <f>IF(M1368="Same individual","Tissue sample collected.",IF(M1368="Same population","Tissue sample collected from another individual in the same population.",""))</f>
        <v/>
      </c>
      <c r="BT1368" s="41" t="str">
        <f>IF(R1368&lt;&gt;"","Seed sample collected from "&amp;R1368&amp;" plants within the same population.","")</f>
        <v/>
      </c>
      <c r="BU1368" s="41" t="str">
        <f>IF(AB1368&lt;&gt;"",AB1368&amp;". ","")</f>
        <v/>
      </c>
      <c r="BV1368" s="41" t="str">
        <f>IF(AE1368&lt;&gt;"","Landowner: "&amp;AE1368&amp;".","")</f>
        <v/>
      </c>
      <c r="BW1368" s="41" t="str">
        <f>IF(AF1368&lt;&gt;"","Element Occurrence ID: "&amp;AF1368&amp;".","")</f>
        <v/>
      </c>
      <c r="BX1368" s="41" t="str">
        <f t="shared" si="233"/>
        <v/>
      </c>
      <c r="BY1368" t="str">
        <f t="shared" si="234"/>
        <v/>
      </c>
      <c r="BZ1368" s="41" t="str">
        <f t="shared" si="235"/>
        <v/>
      </c>
      <c r="CA1368" t="str">
        <f t="shared" si="236"/>
        <v/>
      </c>
      <c r="CB1368" s="41" t="str">
        <f>IF(AU1368&lt;&gt;"","Area immediately surrounding specimen: "&amp;AU1368&amp;".","")</f>
        <v/>
      </c>
      <c r="CC1368" s="41" t="str">
        <f>IF(T1368&lt;&gt;"","Habit: "&amp;T1368&amp;".","")</f>
        <v/>
      </c>
      <c r="CD1368" s="41" t="str">
        <f>IF(U1368&lt;&gt;"","Life history habit: "&amp;U1368&amp;".","")</f>
        <v/>
      </c>
      <c r="CE1368" s="41" t="str">
        <f>IF(V1368&lt;&gt;"","Graminoid habit: "&amp;V1368&amp;".","")</f>
        <v/>
      </c>
      <c r="CF1368" s="41" t="str">
        <f>IF(W1368&lt;&gt;"","Flower color: "&amp;W1368&amp;".","")</f>
        <v/>
      </c>
      <c r="CG1368" s="41" t="str">
        <f>IF(X1368&lt;&gt;"","Height in centimeters: "&amp;X1368&amp;".","")</f>
        <v/>
      </c>
      <c r="CH1368" s="41" t="str">
        <f>IF(Y1368&lt;&gt;"",Y1368&amp;".","")</f>
        <v/>
      </c>
      <c r="CI1368" s="41" t="str">
        <f t="shared" si="237"/>
        <v/>
      </c>
      <c r="CJ1368" t="str">
        <f t="shared" si="238"/>
        <v/>
      </c>
      <c r="CK1368" s="41" t="str">
        <f>IF(T1368&lt;&gt;"","''habit'':"&amp;"''"&amp;T1368&amp;"'',","")</f>
        <v/>
      </c>
      <c r="CL1368" s="41" t="str">
        <f>IF(U1368&lt;&gt;"","''life cycle habit'':"&amp;"''"&amp;U1368&amp;"'',","")</f>
        <v/>
      </c>
      <c r="CM1368" s="41" t="str">
        <f>IF(V1368&lt;&gt;"","''graminoidHabit'':"&amp;"''"&amp;V1368&amp;"'',","")</f>
        <v/>
      </c>
      <c r="CN1368" s="41" t="str">
        <f>IF(W1368&lt;&gt;"","''flower color'':"&amp;"''"&amp;W1368&amp;"'',","")</f>
        <v/>
      </c>
      <c r="CO1368" s="41" t="str">
        <f>IF(X1368&lt;&gt;"","''heightInCentimeters'':"&amp;X1368&amp;",","")</f>
        <v/>
      </c>
      <c r="CP1368" s="41" t="str">
        <f>IF(Y1368&lt;&gt;"",Y1368,"")</f>
        <v/>
      </c>
      <c r="CQ1368" s="41" t="str">
        <f t="shared" si="239"/>
        <v/>
      </c>
      <c r="CR1368" s="42" t="str">
        <f t="shared" si="240"/>
        <v/>
      </c>
      <c r="CS1368" t="str">
        <f t="shared" si="241"/>
        <v/>
      </c>
      <c r="CT1368" t="str">
        <f>IF(L1368="Y","tissue","")</f>
        <v/>
      </c>
      <c r="CU1368" t="str">
        <f>IF(L1368="Y","in collection","")</f>
        <v/>
      </c>
      <c r="CV1368" t="str">
        <f>IF(L1368="Y","dessicated","")</f>
        <v/>
      </c>
    </row>
    <row r="1369" spans="1:100" ht="16.5" x14ac:dyDescent="0.3">
      <c r="A1369" s="7"/>
      <c r="B1369" s="19"/>
      <c r="C1369" s="19"/>
      <c r="D1369" s="19"/>
      <c r="E1369" s="19"/>
      <c r="F1369" s="19"/>
      <c r="G1369" s="10"/>
      <c r="H1369" s="14"/>
      <c r="I1369" s="19"/>
      <c r="J1369" s="19"/>
      <c r="K1369" s="10"/>
      <c r="L1369" s="19"/>
      <c r="M1369" s="19"/>
      <c r="N1369" s="19"/>
      <c r="O1369" s="19"/>
      <c r="P1369" s="19"/>
      <c r="Q1369" s="24"/>
      <c r="R1369" s="14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19"/>
      <c r="AH1369" s="19"/>
      <c r="AI1369" s="19"/>
      <c r="AJ1369" s="19"/>
      <c r="AK1369" s="29"/>
      <c r="AL1369" s="29"/>
      <c r="AM1369" s="7"/>
      <c r="AN1369" s="7"/>
      <c r="AO1369" s="7"/>
      <c r="AP1369" s="19"/>
      <c r="AQ1369" s="19"/>
      <c r="AR1369" s="19"/>
      <c r="AS1369" s="14"/>
      <c r="AT1369" s="19"/>
      <c r="AU1369" s="19"/>
      <c r="AV1369" s="19"/>
      <c r="AW1369" s="14"/>
      <c r="AX1369" s="19"/>
      <c r="AY1369" s="19"/>
      <c r="AZ1369" s="19"/>
      <c r="BA1369" s="19"/>
      <c r="BB1369" s="19"/>
      <c r="BC1369" s="19"/>
      <c r="BD1369" s="19"/>
      <c r="BE1369" s="19"/>
      <c r="BF1369" s="14"/>
      <c r="BG1369" s="35" t="str">
        <f>IF(BB1369&lt;&gt;"","&lt;a href='https://www.inaturalist.org/observations/"&amp;BB1369&amp;" 'target='_blank' style='color: blue'&gt;iNaturalist Record: "&amp;BB1369&amp;"&lt;/a&gt; ","")</f>
        <v/>
      </c>
      <c r="BH1369" s="36" t="str">
        <f>IF(AT1369&lt;&gt;"",AT1369&amp;". ","")</f>
        <v/>
      </c>
      <c r="BI1369" s="36" t="str">
        <f>IF(AV1369&lt;&gt;"","Land use/disturbance history: "&amp;AV1369&amp;". ","")</f>
        <v/>
      </c>
      <c r="BJ1369" s="36" t="str">
        <f>IF(AW1369&lt;&gt;"","Slope in degrees: "&amp;AW1369&amp;". ","")</f>
        <v/>
      </c>
      <c r="BK1369" s="36" t="str">
        <f>IF(AX1369&lt;&gt;"","Slope aspect: "&amp;AX1369&amp;". ","")</f>
        <v/>
      </c>
      <c r="BL1369" s="36" t="str">
        <f>IF(AY1369&lt;&gt;"","Soil description: "&amp;AY1369&amp;". ","")</f>
        <v/>
      </c>
      <c r="BM1369" s="36" t="str">
        <f>IF(BA1369&lt;&gt;"","Terrain: "&amp;BA1369&amp;". ","")</f>
        <v/>
      </c>
      <c r="BN1369" s="36" t="str">
        <f t="shared" si="231"/>
        <v/>
      </c>
      <c r="BO1369" t="str">
        <f t="shared" si="232"/>
        <v/>
      </c>
      <c r="BP1369" t="str">
        <f>IF(BD1369&lt;&gt;"","Permit: "&amp;BD1369,"")</f>
        <v/>
      </c>
      <c r="BQ1369" s="41" t="str">
        <f>IF(AA1369="Abundant","Estimated frequency within viewshed: Abundant (&gt;500).",IF(AA1369="Common","Estimated frequency within viewshed: Common (101-500).",IF(AA1369="Frequent","Estimated frequency within viewshed: Frequent (11-100).",IF(AA1369="Occasional","Estimated frequency within viewshed: Occasional (6-10).",IF(AA1369="Rare","Estimated frequency within viewshed: Rare (1-5).","")))))</f>
        <v/>
      </c>
      <c r="BR1369" s="41" t="str">
        <f>IF(B1369&lt;&gt;"",B1369&amp;". ","")</f>
        <v/>
      </c>
      <c r="BS1369" s="41" t="str">
        <f>IF(M1369="Same individual","Tissue sample collected.",IF(M1369="Same population","Tissue sample collected from another individual in the same population.",""))</f>
        <v/>
      </c>
      <c r="BT1369" s="41" t="str">
        <f>IF(R1369&lt;&gt;"","Seed sample collected from "&amp;R1369&amp;" plants within the same population.","")</f>
        <v/>
      </c>
      <c r="BU1369" s="41" t="str">
        <f>IF(AB1369&lt;&gt;"",AB1369&amp;". ","")</f>
        <v/>
      </c>
      <c r="BV1369" s="41" t="str">
        <f>IF(AE1369&lt;&gt;"","Landowner: "&amp;AE1369&amp;".","")</f>
        <v/>
      </c>
      <c r="BW1369" s="41" t="str">
        <f>IF(AF1369&lt;&gt;"","Element Occurrence ID: "&amp;AF1369&amp;".","")</f>
        <v/>
      </c>
      <c r="BX1369" s="41" t="str">
        <f t="shared" si="233"/>
        <v/>
      </c>
      <c r="BY1369" t="str">
        <f t="shared" si="234"/>
        <v/>
      </c>
      <c r="BZ1369" s="41" t="str">
        <f t="shared" si="235"/>
        <v/>
      </c>
      <c r="CA1369" t="str">
        <f t="shared" si="236"/>
        <v/>
      </c>
      <c r="CB1369" s="41" t="str">
        <f>IF(AU1369&lt;&gt;"","Area immediately surrounding specimen: "&amp;AU1369&amp;".","")</f>
        <v/>
      </c>
      <c r="CC1369" s="41" t="str">
        <f>IF(T1369&lt;&gt;"","Habit: "&amp;T1369&amp;".","")</f>
        <v/>
      </c>
      <c r="CD1369" s="41" t="str">
        <f>IF(U1369&lt;&gt;"","Life history habit: "&amp;U1369&amp;".","")</f>
        <v/>
      </c>
      <c r="CE1369" s="41" t="str">
        <f>IF(V1369&lt;&gt;"","Graminoid habit: "&amp;V1369&amp;".","")</f>
        <v/>
      </c>
      <c r="CF1369" s="41" t="str">
        <f>IF(W1369&lt;&gt;"","Flower color: "&amp;W1369&amp;".","")</f>
        <v/>
      </c>
      <c r="CG1369" s="41" t="str">
        <f>IF(X1369&lt;&gt;"","Height in centimeters: "&amp;X1369&amp;".","")</f>
        <v/>
      </c>
      <c r="CH1369" s="41" t="str">
        <f>IF(Y1369&lt;&gt;"",Y1369&amp;".","")</f>
        <v/>
      </c>
      <c r="CI1369" s="41" t="str">
        <f t="shared" si="237"/>
        <v/>
      </c>
      <c r="CJ1369" t="str">
        <f t="shared" si="238"/>
        <v/>
      </c>
      <c r="CK1369" s="41" t="str">
        <f>IF(T1369&lt;&gt;"","''habit'':"&amp;"''"&amp;T1369&amp;"'',","")</f>
        <v/>
      </c>
      <c r="CL1369" s="41" t="str">
        <f>IF(U1369&lt;&gt;"","''life cycle habit'':"&amp;"''"&amp;U1369&amp;"'',","")</f>
        <v/>
      </c>
      <c r="CM1369" s="41" t="str">
        <f>IF(V1369&lt;&gt;"","''graminoidHabit'':"&amp;"''"&amp;V1369&amp;"'',","")</f>
        <v/>
      </c>
      <c r="CN1369" s="41" t="str">
        <f>IF(W1369&lt;&gt;"","''flower color'':"&amp;"''"&amp;W1369&amp;"'',","")</f>
        <v/>
      </c>
      <c r="CO1369" s="41" t="str">
        <f>IF(X1369&lt;&gt;"","''heightInCentimeters'':"&amp;X1369&amp;",","")</f>
        <v/>
      </c>
      <c r="CP1369" s="41" t="str">
        <f>IF(Y1369&lt;&gt;"",Y1369,"")</f>
        <v/>
      </c>
      <c r="CQ1369" s="41" t="str">
        <f t="shared" si="239"/>
        <v/>
      </c>
      <c r="CR1369" s="42" t="str">
        <f t="shared" si="240"/>
        <v/>
      </c>
      <c r="CS1369" t="str">
        <f t="shared" si="241"/>
        <v/>
      </c>
      <c r="CT1369" t="str">
        <f>IF(L1369="Y","tissue","")</f>
        <v/>
      </c>
      <c r="CU1369" t="str">
        <f>IF(L1369="Y","in collection","")</f>
        <v/>
      </c>
      <c r="CV1369" t="str">
        <f>IF(L1369="Y","dessicated","")</f>
        <v/>
      </c>
    </row>
    <row r="1370" spans="1:100" ht="16.5" x14ac:dyDescent="0.3">
      <c r="A1370" s="7"/>
      <c r="B1370" s="19"/>
      <c r="C1370" s="19"/>
      <c r="D1370" s="19"/>
      <c r="E1370" s="19"/>
      <c r="F1370" s="19"/>
      <c r="G1370" s="10"/>
      <c r="H1370" s="14"/>
      <c r="I1370" s="19"/>
      <c r="J1370" s="19"/>
      <c r="K1370" s="10"/>
      <c r="L1370" s="19"/>
      <c r="M1370" s="19"/>
      <c r="N1370" s="19"/>
      <c r="O1370" s="19"/>
      <c r="P1370" s="19"/>
      <c r="Q1370" s="24"/>
      <c r="R1370" s="14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19"/>
      <c r="AH1370" s="19"/>
      <c r="AI1370" s="19"/>
      <c r="AJ1370" s="19"/>
      <c r="AK1370" s="29"/>
      <c r="AL1370" s="29"/>
      <c r="AM1370" s="7"/>
      <c r="AN1370" s="7"/>
      <c r="AO1370" s="7"/>
      <c r="AP1370" s="19"/>
      <c r="AQ1370" s="19"/>
      <c r="AR1370" s="19"/>
      <c r="AS1370" s="14"/>
      <c r="AT1370" s="19"/>
      <c r="AU1370" s="19"/>
      <c r="AV1370" s="19"/>
      <c r="AW1370" s="14"/>
      <c r="AX1370" s="19"/>
      <c r="AY1370" s="19"/>
      <c r="AZ1370" s="19"/>
      <c r="BA1370" s="19"/>
      <c r="BB1370" s="19"/>
      <c r="BC1370" s="19"/>
      <c r="BD1370" s="19"/>
      <c r="BE1370" s="19"/>
      <c r="BF1370" s="14"/>
      <c r="BG1370" s="35" t="str">
        <f>IF(BB1370&lt;&gt;"","&lt;a href='https://www.inaturalist.org/observations/"&amp;BB1370&amp;" 'target='_blank' style='color: blue'&gt;iNaturalist Record: "&amp;BB1370&amp;"&lt;/a&gt; ","")</f>
        <v/>
      </c>
      <c r="BH1370" s="36" t="str">
        <f>IF(AT1370&lt;&gt;"",AT1370&amp;". ","")</f>
        <v/>
      </c>
      <c r="BI1370" s="36" t="str">
        <f>IF(AV1370&lt;&gt;"","Land use/disturbance history: "&amp;AV1370&amp;". ","")</f>
        <v/>
      </c>
      <c r="BJ1370" s="36" t="str">
        <f>IF(AW1370&lt;&gt;"","Slope in degrees: "&amp;AW1370&amp;". ","")</f>
        <v/>
      </c>
      <c r="BK1370" s="36" t="str">
        <f>IF(AX1370&lt;&gt;"","Slope aspect: "&amp;AX1370&amp;". ","")</f>
        <v/>
      </c>
      <c r="BL1370" s="36" t="str">
        <f>IF(AY1370&lt;&gt;"","Soil description: "&amp;AY1370&amp;". ","")</f>
        <v/>
      </c>
      <c r="BM1370" s="36" t="str">
        <f>IF(BA1370&lt;&gt;"","Terrain: "&amp;BA1370&amp;". ","")</f>
        <v/>
      </c>
      <c r="BN1370" s="36" t="str">
        <f t="shared" si="231"/>
        <v/>
      </c>
      <c r="BO1370" t="str">
        <f t="shared" si="232"/>
        <v/>
      </c>
      <c r="BP1370" t="str">
        <f>IF(BD1370&lt;&gt;"","Permit: "&amp;BD1370,"")</f>
        <v/>
      </c>
      <c r="BQ1370" s="41" t="str">
        <f>IF(AA1370="Abundant","Estimated frequency within viewshed: Abundant (&gt;500).",IF(AA1370="Common","Estimated frequency within viewshed: Common (101-500).",IF(AA1370="Frequent","Estimated frequency within viewshed: Frequent (11-100).",IF(AA1370="Occasional","Estimated frequency within viewshed: Occasional (6-10).",IF(AA1370="Rare","Estimated frequency within viewshed: Rare (1-5).","")))))</f>
        <v/>
      </c>
      <c r="BR1370" s="41" t="str">
        <f>IF(B1370&lt;&gt;"",B1370&amp;". ","")</f>
        <v/>
      </c>
      <c r="BS1370" s="41" t="str">
        <f>IF(M1370="Same individual","Tissue sample collected.",IF(M1370="Same population","Tissue sample collected from another individual in the same population.",""))</f>
        <v/>
      </c>
      <c r="BT1370" s="41" t="str">
        <f>IF(R1370&lt;&gt;"","Seed sample collected from "&amp;R1370&amp;" plants within the same population.","")</f>
        <v/>
      </c>
      <c r="BU1370" s="41" t="str">
        <f>IF(AB1370&lt;&gt;"",AB1370&amp;". ","")</f>
        <v/>
      </c>
      <c r="BV1370" s="41" t="str">
        <f>IF(AE1370&lt;&gt;"","Landowner: "&amp;AE1370&amp;".","")</f>
        <v/>
      </c>
      <c r="BW1370" s="41" t="str">
        <f>IF(AF1370&lt;&gt;"","Element Occurrence ID: "&amp;AF1370&amp;".","")</f>
        <v/>
      </c>
      <c r="BX1370" s="41" t="str">
        <f t="shared" si="233"/>
        <v/>
      </c>
      <c r="BY1370" t="str">
        <f t="shared" si="234"/>
        <v/>
      </c>
      <c r="BZ1370" s="41" t="str">
        <f t="shared" si="235"/>
        <v/>
      </c>
      <c r="CA1370" t="str">
        <f t="shared" si="236"/>
        <v/>
      </c>
      <c r="CB1370" s="41" t="str">
        <f>IF(AU1370&lt;&gt;"","Area immediately surrounding specimen: "&amp;AU1370&amp;".","")</f>
        <v/>
      </c>
      <c r="CC1370" s="41" t="str">
        <f>IF(T1370&lt;&gt;"","Habit: "&amp;T1370&amp;".","")</f>
        <v/>
      </c>
      <c r="CD1370" s="41" t="str">
        <f>IF(U1370&lt;&gt;"","Life history habit: "&amp;U1370&amp;".","")</f>
        <v/>
      </c>
      <c r="CE1370" s="41" t="str">
        <f>IF(V1370&lt;&gt;"","Graminoid habit: "&amp;V1370&amp;".","")</f>
        <v/>
      </c>
      <c r="CF1370" s="41" t="str">
        <f>IF(W1370&lt;&gt;"","Flower color: "&amp;W1370&amp;".","")</f>
        <v/>
      </c>
      <c r="CG1370" s="41" t="str">
        <f>IF(X1370&lt;&gt;"","Height in centimeters: "&amp;X1370&amp;".","")</f>
        <v/>
      </c>
      <c r="CH1370" s="41" t="str">
        <f>IF(Y1370&lt;&gt;"",Y1370&amp;".","")</f>
        <v/>
      </c>
      <c r="CI1370" s="41" t="str">
        <f t="shared" si="237"/>
        <v/>
      </c>
      <c r="CJ1370" t="str">
        <f t="shared" si="238"/>
        <v/>
      </c>
      <c r="CK1370" s="41" t="str">
        <f>IF(T1370&lt;&gt;"","''habit'':"&amp;"''"&amp;T1370&amp;"'',","")</f>
        <v/>
      </c>
      <c r="CL1370" s="41" t="str">
        <f>IF(U1370&lt;&gt;"","''life cycle habit'':"&amp;"''"&amp;U1370&amp;"'',","")</f>
        <v/>
      </c>
      <c r="CM1370" s="41" t="str">
        <f>IF(V1370&lt;&gt;"","''graminoidHabit'':"&amp;"''"&amp;V1370&amp;"'',","")</f>
        <v/>
      </c>
      <c r="CN1370" s="41" t="str">
        <f>IF(W1370&lt;&gt;"","''flower color'':"&amp;"''"&amp;W1370&amp;"'',","")</f>
        <v/>
      </c>
      <c r="CO1370" s="41" t="str">
        <f>IF(X1370&lt;&gt;"","''heightInCentimeters'':"&amp;X1370&amp;",","")</f>
        <v/>
      </c>
      <c r="CP1370" s="41" t="str">
        <f>IF(Y1370&lt;&gt;"",Y1370,"")</f>
        <v/>
      </c>
      <c r="CQ1370" s="41" t="str">
        <f t="shared" si="239"/>
        <v/>
      </c>
      <c r="CR1370" s="42" t="str">
        <f t="shared" si="240"/>
        <v/>
      </c>
      <c r="CS1370" t="str">
        <f t="shared" si="241"/>
        <v/>
      </c>
      <c r="CT1370" t="str">
        <f>IF(L1370="Y","tissue","")</f>
        <v/>
      </c>
      <c r="CU1370" t="str">
        <f>IF(L1370="Y","in collection","")</f>
        <v/>
      </c>
      <c r="CV1370" t="str">
        <f>IF(L1370="Y","dessicated","")</f>
        <v/>
      </c>
    </row>
    <row r="1371" spans="1:100" ht="16.5" x14ac:dyDescent="0.3">
      <c r="A1371" s="7"/>
      <c r="B1371" s="19"/>
      <c r="C1371" s="19"/>
      <c r="D1371" s="19"/>
      <c r="E1371" s="19"/>
      <c r="F1371" s="19"/>
      <c r="G1371" s="10"/>
      <c r="H1371" s="14"/>
      <c r="I1371" s="19"/>
      <c r="J1371" s="19"/>
      <c r="K1371" s="10"/>
      <c r="L1371" s="19"/>
      <c r="M1371" s="19"/>
      <c r="N1371" s="19"/>
      <c r="O1371" s="19"/>
      <c r="P1371" s="19"/>
      <c r="Q1371" s="24"/>
      <c r="R1371" s="14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19"/>
      <c r="AH1371" s="19"/>
      <c r="AI1371" s="19"/>
      <c r="AJ1371" s="19"/>
      <c r="AK1371" s="29"/>
      <c r="AL1371" s="29"/>
      <c r="AM1371" s="7"/>
      <c r="AN1371" s="7"/>
      <c r="AO1371" s="7"/>
      <c r="AP1371" s="19"/>
      <c r="AQ1371" s="19"/>
      <c r="AR1371" s="19"/>
      <c r="AS1371" s="14"/>
      <c r="AT1371" s="19"/>
      <c r="AU1371" s="19"/>
      <c r="AV1371" s="19"/>
      <c r="AW1371" s="14"/>
      <c r="AX1371" s="19"/>
      <c r="AY1371" s="19"/>
      <c r="AZ1371" s="19"/>
      <c r="BA1371" s="19"/>
      <c r="BB1371" s="19"/>
      <c r="BC1371" s="19"/>
      <c r="BD1371" s="19"/>
      <c r="BE1371" s="19"/>
      <c r="BF1371" s="14"/>
      <c r="BG1371" s="35" t="str">
        <f>IF(BB1371&lt;&gt;"","&lt;a href='https://www.inaturalist.org/observations/"&amp;BB1371&amp;" 'target='_blank' style='color: blue'&gt;iNaturalist Record: "&amp;BB1371&amp;"&lt;/a&gt; ","")</f>
        <v/>
      </c>
      <c r="BH1371" s="36" t="str">
        <f>IF(AT1371&lt;&gt;"",AT1371&amp;". ","")</f>
        <v/>
      </c>
      <c r="BI1371" s="36" t="str">
        <f>IF(AV1371&lt;&gt;"","Land use/disturbance history: "&amp;AV1371&amp;". ","")</f>
        <v/>
      </c>
      <c r="BJ1371" s="36" t="str">
        <f>IF(AW1371&lt;&gt;"","Slope in degrees: "&amp;AW1371&amp;". ","")</f>
        <v/>
      </c>
      <c r="BK1371" s="36" t="str">
        <f>IF(AX1371&lt;&gt;"","Slope aspect: "&amp;AX1371&amp;". ","")</f>
        <v/>
      </c>
      <c r="BL1371" s="36" t="str">
        <f>IF(AY1371&lt;&gt;"","Soil description: "&amp;AY1371&amp;". ","")</f>
        <v/>
      </c>
      <c r="BM1371" s="36" t="str">
        <f>IF(BA1371&lt;&gt;"","Terrain: "&amp;BA1371&amp;". ","")</f>
        <v/>
      </c>
      <c r="BN1371" s="36" t="str">
        <f t="shared" si="231"/>
        <v/>
      </c>
      <c r="BO1371" t="str">
        <f t="shared" si="232"/>
        <v/>
      </c>
      <c r="BP1371" t="str">
        <f>IF(BD1371&lt;&gt;"","Permit: "&amp;BD1371,"")</f>
        <v/>
      </c>
      <c r="BQ1371" s="41" t="str">
        <f>IF(AA1371="Abundant","Estimated frequency within viewshed: Abundant (&gt;500).",IF(AA1371="Common","Estimated frequency within viewshed: Common (101-500).",IF(AA1371="Frequent","Estimated frequency within viewshed: Frequent (11-100).",IF(AA1371="Occasional","Estimated frequency within viewshed: Occasional (6-10).",IF(AA1371="Rare","Estimated frequency within viewshed: Rare (1-5).","")))))</f>
        <v/>
      </c>
      <c r="BR1371" s="41" t="str">
        <f>IF(B1371&lt;&gt;"",B1371&amp;". ","")</f>
        <v/>
      </c>
      <c r="BS1371" s="41" t="str">
        <f>IF(M1371="Same individual","Tissue sample collected.",IF(M1371="Same population","Tissue sample collected from another individual in the same population.",""))</f>
        <v/>
      </c>
      <c r="BT1371" s="41" t="str">
        <f>IF(R1371&lt;&gt;"","Seed sample collected from "&amp;R1371&amp;" plants within the same population.","")</f>
        <v/>
      </c>
      <c r="BU1371" s="41" t="str">
        <f>IF(AB1371&lt;&gt;"",AB1371&amp;". ","")</f>
        <v/>
      </c>
      <c r="BV1371" s="41" t="str">
        <f>IF(AE1371&lt;&gt;"","Landowner: "&amp;AE1371&amp;".","")</f>
        <v/>
      </c>
      <c r="BW1371" s="41" t="str">
        <f>IF(AF1371&lt;&gt;"","Element Occurrence ID: "&amp;AF1371&amp;".","")</f>
        <v/>
      </c>
      <c r="BX1371" s="41" t="str">
        <f t="shared" si="233"/>
        <v/>
      </c>
      <c r="BY1371" t="str">
        <f t="shared" si="234"/>
        <v/>
      </c>
      <c r="BZ1371" s="41" t="str">
        <f t="shared" si="235"/>
        <v/>
      </c>
      <c r="CA1371" t="str">
        <f t="shared" si="236"/>
        <v/>
      </c>
      <c r="CB1371" s="41" t="str">
        <f>IF(AU1371&lt;&gt;"","Area immediately surrounding specimen: "&amp;AU1371&amp;".","")</f>
        <v/>
      </c>
      <c r="CC1371" s="41" t="str">
        <f>IF(T1371&lt;&gt;"","Habit: "&amp;T1371&amp;".","")</f>
        <v/>
      </c>
      <c r="CD1371" s="41" t="str">
        <f>IF(U1371&lt;&gt;"","Life history habit: "&amp;U1371&amp;".","")</f>
        <v/>
      </c>
      <c r="CE1371" s="41" t="str">
        <f>IF(V1371&lt;&gt;"","Graminoid habit: "&amp;V1371&amp;".","")</f>
        <v/>
      </c>
      <c r="CF1371" s="41" t="str">
        <f>IF(W1371&lt;&gt;"","Flower color: "&amp;W1371&amp;".","")</f>
        <v/>
      </c>
      <c r="CG1371" s="41" t="str">
        <f>IF(X1371&lt;&gt;"","Height in centimeters: "&amp;X1371&amp;".","")</f>
        <v/>
      </c>
      <c r="CH1371" s="41" t="str">
        <f>IF(Y1371&lt;&gt;"",Y1371&amp;".","")</f>
        <v/>
      </c>
      <c r="CI1371" s="41" t="str">
        <f t="shared" si="237"/>
        <v/>
      </c>
      <c r="CJ1371" t="str">
        <f t="shared" si="238"/>
        <v/>
      </c>
      <c r="CK1371" s="41" t="str">
        <f>IF(T1371&lt;&gt;"","''habit'':"&amp;"''"&amp;T1371&amp;"'',","")</f>
        <v/>
      </c>
      <c r="CL1371" s="41" t="str">
        <f>IF(U1371&lt;&gt;"","''life cycle habit'':"&amp;"''"&amp;U1371&amp;"'',","")</f>
        <v/>
      </c>
      <c r="CM1371" s="41" t="str">
        <f>IF(V1371&lt;&gt;"","''graminoidHabit'':"&amp;"''"&amp;V1371&amp;"'',","")</f>
        <v/>
      </c>
      <c r="CN1371" s="41" t="str">
        <f>IF(W1371&lt;&gt;"","''flower color'':"&amp;"''"&amp;W1371&amp;"'',","")</f>
        <v/>
      </c>
      <c r="CO1371" s="41" t="str">
        <f>IF(X1371&lt;&gt;"","''heightInCentimeters'':"&amp;X1371&amp;",","")</f>
        <v/>
      </c>
      <c r="CP1371" s="41" t="str">
        <f>IF(Y1371&lt;&gt;"",Y1371,"")</f>
        <v/>
      </c>
      <c r="CQ1371" s="41" t="str">
        <f t="shared" si="239"/>
        <v/>
      </c>
      <c r="CR1371" s="42" t="str">
        <f t="shared" si="240"/>
        <v/>
      </c>
      <c r="CS1371" t="str">
        <f t="shared" si="241"/>
        <v/>
      </c>
      <c r="CT1371" t="str">
        <f>IF(L1371="Y","tissue","")</f>
        <v/>
      </c>
      <c r="CU1371" t="str">
        <f>IF(L1371="Y","in collection","")</f>
        <v/>
      </c>
      <c r="CV1371" t="str">
        <f>IF(L1371="Y","dessicated","")</f>
        <v/>
      </c>
    </row>
    <row r="1372" spans="1:100" ht="16.5" x14ac:dyDescent="0.3">
      <c r="A1372" s="7"/>
      <c r="B1372" s="19"/>
      <c r="C1372" s="19"/>
      <c r="D1372" s="19"/>
      <c r="E1372" s="19"/>
      <c r="F1372" s="19"/>
      <c r="G1372" s="10"/>
      <c r="H1372" s="14"/>
      <c r="I1372" s="19"/>
      <c r="J1372" s="19"/>
      <c r="K1372" s="10"/>
      <c r="L1372" s="19"/>
      <c r="M1372" s="19"/>
      <c r="N1372" s="19"/>
      <c r="O1372" s="19"/>
      <c r="P1372" s="19"/>
      <c r="Q1372" s="24"/>
      <c r="R1372" s="14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29"/>
      <c r="AL1372" s="29"/>
      <c r="AM1372" s="7"/>
      <c r="AN1372" s="7"/>
      <c r="AO1372" s="7"/>
      <c r="AP1372" s="19"/>
      <c r="AQ1372" s="19"/>
      <c r="AR1372" s="19"/>
      <c r="AS1372" s="14"/>
      <c r="AT1372" s="19"/>
      <c r="AU1372" s="19"/>
      <c r="AV1372" s="19"/>
      <c r="AW1372" s="14"/>
      <c r="AX1372" s="19"/>
      <c r="AY1372" s="19"/>
      <c r="AZ1372" s="19"/>
      <c r="BA1372" s="19"/>
      <c r="BB1372" s="19"/>
      <c r="BC1372" s="19"/>
      <c r="BD1372" s="19"/>
      <c r="BE1372" s="19"/>
      <c r="BF1372" s="14"/>
      <c r="BG1372" s="35" t="str">
        <f>IF(BB1372&lt;&gt;"","&lt;a href='https://www.inaturalist.org/observations/"&amp;BB1372&amp;" 'target='_blank' style='color: blue'&gt;iNaturalist Record: "&amp;BB1372&amp;"&lt;/a&gt; ","")</f>
        <v/>
      </c>
      <c r="BH1372" s="36" t="str">
        <f>IF(AT1372&lt;&gt;"",AT1372&amp;". ","")</f>
        <v/>
      </c>
      <c r="BI1372" s="36" t="str">
        <f>IF(AV1372&lt;&gt;"","Land use/disturbance history: "&amp;AV1372&amp;". ","")</f>
        <v/>
      </c>
      <c r="BJ1372" s="36" t="str">
        <f>IF(AW1372&lt;&gt;"","Slope in degrees: "&amp;AW1372&amp;". ","")</f>
        <v/>
      </c>
      <c r="BK1372" s="36" t="str">
        <f>IF(AX1372&lt;&gt;"","Slope aspect: "&amp;AX1372&amp;". ","")</f>
        <v/>
      </c>
      <c r="BL1372" s="36" t="str">
        <f>IF(AY1372&lt;&gt;"","Soil description: "&amp;AY1372&amp;". ","")</f>
        <v/>
      </c>
      <c r="BM1372" s="36" t="str">
        <f>IF(BA1372&lt;&gt;"","Terrain: "&amp;BA1372&amp;". ","")</f>
        <v/>
      </c>
      <c r="BN1372" s="36" t="str">
        <f t="shared" si="231"/>
        <v/>
      </c>
      <c r="BO1372" t="str">
        <f t="shared" si="232"/>
        <v/>
      </c>
      <c r="BP1372" t="str">
        <f>IF(BD1372&lt;&gt;"","Permit: "&amp;BD1372,"")</f>
        <v/>
      </c>
      <c r="BQ1372" s="41" t="str">
        <f>IF(AA1372="Abundant","Estimated frequency within viewshed: Abundant (&gt;500).",IF(AA1372="Common","Estimated frequency within viewshed: Common (101-500).",IF(AA1372="Frequent","Estimated frequency within viewshed: Frequent (11-100).",IF(AA1372="Occasional","Estimated frequency within viewshed: Occasional (6-10).",IF(AA1372="Rare","Estimated frequency within viewshed: Rare (1-5).","")))))</f>
        <v/>
      </c>
      <c r="BR1372" s="41" t="str">
        <f>IF(B1372&lt;&gt;"",B1372&amp;". ","")</f>
        <v/>
      </c>
      <c r="BS1372" s="41" t="str">
        <f>IF(M1372="Same individual","Tissue sample collected.",IF(M1372="Same population","Tissue sample collected from another individual in the same population.",""))</f>
        <v/>
      </c>
      <c r="BT1372" s="41" t="str">
        <f>IF(R1372&lt;&gt;"","Seed sample collected from "&amp;R1372&amp;" plants within the same population.","")</f>
        <v/>
      </c>
      <c r="BU1372" s="41" t="str">
        <f>IF(AB1372&lt;&gt;"",AB1372&amp;". ","")</f>
        <v/>
      </c>
      <c r="BV1372" s="41" t="str">
        <f>IF(AE1372&lt;&gt;"","Landowner: "&amp;AE1372&amp;".","")</f>
        <v/>
      </c>
      <c r="BW1372" s="41" t="str">
        <f>IF(AF1372&lt;&gt;"","Element Occurrence ID: "&amp;AF1372&amp;".","")</f>
        <v/>
      </c>
      <c r="BX1372" s="41" t="str">
        <f t="shared" si="233"/>
        <v/>
      </c>
      <c r="BY1372" t="str">
        <f t="shared" si="234"/>
        <v/>
      </c>
      <c r="BZ1372" s="41" t="str">
        <f t="shared" si="235"/>
        <v/>
      </c>
      <c r="CA1372" t="str">
        <f t="shared" si="236"/>
        <v/>
      </c>
      <c r="CB1372" s="41" t="str">
        <f>IF(AU1372&lt;&gt;"","Area immediately surrounding specimen: "&amp;AU1372&amp;".","")</f>
        <v/>
      </c>
      <c r="CC1372" s="41" t="str">
        <f>IF(T1372&lt;&gt;"","Habit: "&amp;T1372&amp;".","")</f>
        <v/>
      </c>
      <c r="CD1372" s="41" t="str">
        <f>IF(U1372&lt;&gt;"","Life history habit: "&amp;U1372&amp;".","")</f>
        <v/>
      </c>
      <c r="CE1372" s="41" t="str">
        <f>IF(V1372&lt;&gt;"","Graminoid habit: "&amp;V1372&amp;".","")</f>
        <v/>
      </c>
      <c r="CF1372" s="41" t="str">
        <f>IF(W1372&lt;&gt;"","Flower color: "&amp;W1372&amp;".","")</f>
        <v/>
      </c>
      <c r="CG1372" s="41" t="str">
        <f>IF(X1372&lt;&gt;"","Height in centimeters: "&amp;X1372&amp;".","")</f>
        <v/>
      </c>
      <c r="CH1372" s="41" t="str">
        <f>IF(Y1372&lt;&gt;"",Y1372&amp;".","")</f>
        <v/>
      </c>
      <c r="CI1372" s="41" t="str">
        <f t="shared" si="237"/>
        <v/>
      </c>
      <c r="CJ1372" t="str">
        <f t="shared" si="238"/>
        <v/>
      </c>
      <c r="CK1372" s="41" t="str">
        <f>IF(T1372&lt;&gt;"","''habit'':"&amp;"''"&amp;T1372&amp;"'',","")</f>
        <v/>
      </c>
      <c r="CL1372" s="41" t="str">
        <f>IF(U1372&lt;&gt;"","''life cycle habit'':"&amp;"''"&amp;U1372&amp;"'',","")</f>
        <v/>
      </c>
      <c r="CM1372" s="41" t="str">
        <f>IF(V1372&lt;&gt;"","''graminoidHabit'':"&amp;"''"&amp;V1372&amp;"'',","")</f>
        <v/>
      </c>
      <c r="CN1372" s="41" t="str">
        <f>IF(W1372&lt;&gt;"","''flower color'':"&amp;"''"&amp;W1372&amp;"'',","")</f>
        <v/>
      </c>
      <c r="CO1372" s="41" t="str">
        <f>IF(X1372&lt;&gt;"","''heightInCentimeters'':"&amp;X1372&amp;",","")</f>
        <v/>
      </c>
      <c r="CP1372" s="41" t="str">
        <f>IF(Y1372&lt;&gt;"",Y1372,"")</f>
        <v/>
      </c>
      <c r="CQ1372" s="41" t="str">
        <f t="shared" si="239"/>
        <v/>
      </c>
      <c r="CR1372" s="42" t="str">
        <f t="shared" si="240"/>
        <v/>
      </c>
      <c r="CS1372" t="str">
        <f t="shared" si="241"/>
        <v/>
      </c>
      <c r="CT1372" t="str">
        <f>IF(L1372="Y","tissue","")</f>
        <v/>
      </c>
      <c r="CU1372" t="str">
        <f>IF(L1372="Y","in collection","")</f>
        <v/>
      </c>
      <c r="CV1372" t="str">
        <f>IF(L1372="Y","dessicated","")</f>
        <v/>
      </c>
    </row>
    <row r="1373" spans="1:100" ht="16.5" x14ac:dyDescent="0.3">
      <c r="A1373" s="7"/>
      <c r="B1373" s="19"/>
      <c r="C1373" s="19"/>
      <c r="D1373" s="19"/>
      <c r="E1373" s="19"/>
      <c r="F1373" s="19"/>
      <c r="G1373" s="10"/>
      <c r="H1373" s="14"/>
      <c r="I1373" s="19"/>
      <c r="J1373" s="19"/>
      <c r="K1373" s="10"/>
      <c r="L1373" s="19"/>
      <c r="M1373" s="19"/>
      <c r="N1373" s="19"/>
      <c r="O1373" s="19"/>
      <c r="P1373" s="19"/>
      <c r="Q1373" s="24"/>
      <c r="R1373" s="14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  <c r="AK1373" s="29"/>
      <c r="AL1373" s="29"/>
      <c r="AM1373" s="7"/>
      <c r="AN1373" s="7"/>
      <c r="AO1373" s="7"/>
      <c r="AP1373" s="19"/>
      <c r="AQ1373" s="19"/>
      <c r="AR1373" s="19"/>
      <c r="AS1373" s="14"/>
      <c r="AT1373" s="19"/>
      <c r="AU1373" s="19"/>
      <c r="AV1373" s="19"/>
      <c r="AW1373" s="14"/>
      <c r="AX1373" s="19"/>
      <c r="AY1373" s="19"/>
      <c r="AZ1373" s="19"/>
      <c r="BA1373" s="19"/>
      <c r="BB1373" s="19"/>
      <c r="BC1373" s="19"/>
      <c r="BD1373" s="19"/>
      <c r="BE1373" s="19"/>
      <c r="BF1373" s="14"/>
      <c r="BG1373" s="35" t="str">
        <f>IF(BB1373&lt;&gt;"","&lt;a href='https://www.inaturalist.org/observations/"&amp;BB1373&amp;" 'target='_blank' style='color: blue'&gt;iNaturalist Record: "&amp;BB1373&amp;"&lt;/a&gt; ","")</f>
        <v/>
      </c>
      <c r="BH1373" s="36" t="str">
        <f>IF(AT1373&lt;&gt;"",AT1373&amp;". ","")</f>
        <v/>
      </c>
      <c r="BI1373" s="36" t="str">
        <f>IF(AV1373&lt;&gt;"","Land use/disturbance history: "&amp;AV1373&amp;". ","")</f>
        <v/>
      </c>
      <c r="BJ1373" s="36" t="str">
        <f>IF(AW1373&lt;&gt;"","Slope in degrees: "&amp;AW1373&amp;". ","")</f>
        <v/>
      </c>
      <c r="BK1373" s="36" t="str">
        <f>IF(AX1373&lt;&gt;"","Slope aspect: "&amp;AX1373&amp;". ","")</f>
        <v/>
      </c>
      <c r="BL1373" s="36" t="str">
        <f>IF(AY1373&lt;&gt;"","Soil description: "&amp;AY1373&amp;". ","")</f>
        <v/>
      </c>
      <c r="BM1373" s="36" t="str">
        <f>IF(BA1373&lt;&gt;"","Terrain: "&amp;BA1373&amp;". ","")</f>
        <v/>
      </c>
      <c r="BN1373" s="36" t="str">
        <f t="shared" si="231"/>
        <v/>
      </c>
      <c r="BO1373" t="str">
        <f t="shared" si="232"/>
        <v/>
      </c>
      <c r="BP1373" t="str">
        <f>IF(BD1373&lt;&gt;"","Permit: "&amp;BD1373,"")</f>
        <v/>
      </c>
      <c r="BQ1373" s="41" t="str">
        <f>IF(AA1373="Abundant","Estimated frequency within viewshed: Abundant (&gt;500).",IF(AA1373="Common","Estimated frequency within viewshed: Common (101-500).",IF(AA1373="Frequent","Estimated frequency within viewshed: Frequent (11-100).",IF(AA1373="Occasional","Estimated frequency within viewshed: Occasional (6-10).",IF(AA1373="Rare","Estimated frequency within viewshed: Rare (1-5).","")))))</f>
        <v/>
      </c>
      <c r="BR1373" s="41" t="str">
        <f>IF(B1373&lt;&gt;"",B1373&amp;". ","")</f>
        <v/>
      </c>
      <c r="BS1373" s="41" t="str">
        <f>IF(M1373="Same individual","Tissue sample collected.",IF(M1373="Same population","Tissue sample collected from another individual in the same population.",""))</f>
        <v/>
      </c>
      <c r="BT1373" s="41" t="str">
        <f>IF(R1373&lt;&gt;"","Seed sample collected from "&amp;R1373&amp;" plants within the same population.","")</f>
        <v/>
      </c>
      <c r="BU1373" s="41" t="str">
        <f>IF(AB1373&lt;&gt;"",AB1373&amp;". ","")</f>
        <v/>
      </c>
      <c r="BV1373" s="41" t="str">
        <f>IF(AE1373&lt;&gt;"","Landowner: "&amp;AE1373&amp;".","")</f>
        <v/>
      </c>
      <c r="BW1373" s="41" t="str">
        <f>IF(AF1373&lt;&gt;"","Element Occurrence ID: "&amp;AF1373&amp;".","")</f>
        <v/>
      </c>
      <c r="BX1373" s="41" t="str">
        <f t="shared" si="233"/>
        <v/>
      </c>
      <c r="BY1373" t="str">
        <f t="shared" si="234"/>
        <v/>
      </c>
      <c r="BZ1373" s="41" t="str">
        <f t="shared" si="235"/>
        <v/>
      </c>
      <c r="CA1373" t="str">
        <f t="shared" si="236"/>
        <v/>
      </c>
      <c r="CB1373" s="41" t="str">
        <f>IF(AU1373&lt;&gt;"","Area immediately surrounding specimen: "&amp;AU1373&amp;".","")</f>
        <v/>
      </c>
      <c r="CC1373" s="41" t="str">
        <f>IF(T1373&lt;&gt;"","Habit: "&amp;T1373&amp;".","")</f>
        <v/>
      </c>
      <c r="CD1373" s="41" t="str">
        <f>IF(U1373&lt;&gt;"","Life history habit: "&amp;U1373&amp;".","")</f>
        <v/>
      </c>
      <c r="CE1373" s="41" t="str">
        <f>IF(V1373&lt;&gt;"","Graminoid habit: "&amp;V1373&amp;".","")</f>
        <v/>
      </c>
      <c r="CF1373" s="41" t="str">
        <f>IF(W1373&lt;&gt;"","Flower color: "&amp;W1373&amp;".","")</f>
        <v/>
      </c>
      <c r="CG1373" s="41" t="str">
        <f>IF(X1373&lt;&gt;"","Height in centimeters: "&amp;X1373&amp;".","")</f>
        <v/>
      </c>
      <c r="CH1373" s="41" t="str">
        <f>IF(Y1373&lt;&gt;"",Y1373&amp;".","")</f>
        <v/>
      </c>
      <c r="CI1373" s="41" t="str">
        <f t="shared" si="237"/>
        <v/>
      </c>
      <c r="CJ1373" t="str">
        <f t="shared" si="238"/>
        <v/>
      </c>
      <c r="CK1373" s="41" t="str">
        <f>IF(T1373&lt;&gt;"","''habit'':"&amp;"''"&amp;T1373&amp;"'',","")</f>
        <v/>
      </c>
      <c r="CL1373" s="41" t="str">
        <f>IF(U1373&lt;&gt;"","''life cycle habit'':"&amp;"''"&amp;U1373&amp;"'',","")</f>
        <v/>
      </c>
      <c r="CM1373" s="41" t="str">
        <f>IF(V1373&lt;&gt;"","''graminoidHabit'':"&amp;"''"&amp;V1373&amp;"'',","")</f>
        <v/>
      </c>
      <c r="CN1373" s="41" t="str">
        <f>IF(W1373&lt;&gt;"","''flower color'':"&amp;"''"&amp;W1373&amp;"'',","")</f>
        <v/>
      </c>
      <c r="CO1373" s="41" t="str">
        <f>IF(X1373&lt;&gt;"","''heightInCentimeters'':"&amp;X1373&amp;",","")</f>
        <v/>
      </c>
      <c r="CP1373" s="41" t="str">
        <f>IF(Y1373&lt;&gt;"",Y1373,"")</f>
        <v/>
      </c>
      <c r="CQ1373" s="41" t="str">
        <f t="shared" si="239"/>
        <v/>
      </c>
      <c r="CR1373" s="42" t="str">
        <f t="shared" si="240"/>
        <v/>
      </c>
      <c r="CS1373" t="str">
        <f t="shared" si="241"/>
        <v/>
      </c>
      <c r="CT1373" t="str">
        <f>IF(L1373="Y","tissue","")</f>
        <v/>
      </c>
      <c r="CU1373" t="str">
        <f>IF(L1373="Y","in collection","")</f>
        <v/>
      </c>
      <c r="CV1373" t="str">
        <f>IF(L1373="Y","dessicated","")</f>
        <v/>
      </c>
    </row>
    <row r="1374" spans="1:100" ht="16.5" x14ac:dyDescent="0.3">
      <c r="A1374" s="7"/>
      <c r="B1374" s="19"/>
      <c r="C1374" s="19"/>
      <c r="D1374" s="19"/>
      <c r="E1374" s="19"/>
      <c r="F1374" s="19"/>
      <c r="G1374" s="10"/>
      <c r="H1374" s="14"/>
      <c r="I1374" s="19"/>
      <c r="J1374" s="19"/>
      <c r="K1374" s="10"/>
      <c r="L1374" s="19"/>
      <c r="M1374" s="19"/>
      <c r="N1374" s="19"/>
      <c r="O1374" s="19"/>
      <c r="P1374" s="19"/>
      <c r="Q1374" s="24"/>
      <c r="R1374" s="14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19"/>
      <c r="AH1374" s="19"/>
      <c r="AI1374" s="19"/>
      <c r="AJ1374" s="19"/>
      <c r="AK1374" s="29"/>
      <c r="AL1374" s="29"/>
      <c r="AM1374" s="7"/>
      <c r="AN1374" s="7"/>
      <c r="AO1374" s="7"/>
      <c r="AP1374" s="19"/>
      <c r="AQ1374" s="19"/>
      <c r="AR1374" s="19"/>
      <c r="AS1374" s="14"/>
      <c r="AT1374" s="19"/>
      <c r="AU1374" s="19"/>
      <c r="AV1374" s="19"/>
      <c r="AW1374" s="14"/>
      <c r="AX1374" s="19"/>
      <c r="AY1374" s="19"/>
      <c r="AZ1374" s="19"/>
      <c r="BA1374" s="19"/>
      <c r="BB1374" s="19"/>
      <c r="BC1374" s="19"/>
      <c r="BD1374" s="19"/>
      <c r="BE1374" s="19"/>
      <c r="BF1374" s="14"/>
      <c r="BG1374" s="35" t="str">
        <f>IF(BB1374&lt;&gt;"","&lt;a href='https://www.inaturalist.org/observations/"&amp;BB1374&amp;" 'target='_blank' style='color: blue'&gt;iNaturalist Record: "&amp;BB1374&amp;"&lt;/a&gt; ","")</f>
        <v/>
      </c>
      <c r="BH1374" s="36" t="str">
        <f>IF(AT1374&lt;&gt;"",AT1374&amp;". ","")</f>
        <v/>
      </c>
      <c r="BI1374" s="36" t="str">
        <f>IF(AV1374&lt;&gt;"","Land use/disturbance history: "&amp;AV1374&amp;". ","")</f>
        <v/>
      </c>
      <c r="BJ1374" s="36" t="str">
        <f>IF(AW1374&lt;&gt;"","Slope in degrees: "&amp;AW1374&amp;". ","")</f>
        <v/>
      </c>
      <c r="BK1374" s="36" t="str">
        <f>IF(AX1374&lt;&gt;"","Slope aspect: "&amp;AX1374&amp;". ","")</f>
        <v/>
      </c>
      <c r="BL1374" s="36" t="str">
        <f>IF(AY1374&lt;&gt;"","Soil description: "&amp;AY1374&amp;". ","")</f>
        <v/>
      </c>
      <c r="BM1374" s="36" t="str">
        <f>IF(BA1374&lt;&gt;"","Terrain: "&amp;BA1374&amp;". ","")</f>
        <v/>
      </c>
      <c r="BN1374" s="36" t="str">
        <f t="shared" si="231"/>
        <v/>
      </c>
      <c r="BO1374" t="str">
        <f t="shared" si="232"/>
        <v/>
      </c>
      <c r="BP1374" t="str">
        <f>IF(BD1374&lt;&gt;"","Permit: "&amp;BD1374,"")</f>
        <v/>
      </c>
      <c r="BQ1374" s="41" t="str">
        <f>IF(AA1374="Abundant","Estimated frequency within viewshed: Abundant (&gt;500).",IF(AA1374="Common","Estimated frequency within viewshed: Common (101-500).",IF(AA1374="Frequent","Estimated frequency within viewshed: Frequent (11-100).",IF(AA1374="Occasional","Estimated frequency within viewshed: Occasional (6-10).",IF(AA1374="Rare","Estimated frequency within viewshed: Rare (1-5).","")))))</f>
        <v/>
      </c>
      <c r="BR1374" s="41" t="str">
        <f>IF(B1374&lt;&gt;"",B1374&amp;". ","")</f>
        <v/>
      </c>
      <c r="BS1374" s="41" t="str">
        <f>IF(M1374="Same individual","Tissue sample collected.",IF(M1374="Same population","Tissue sample collected from another individual in the same population.",""))</f>
        <v/>
      </c>
      <c r="BT1374" s="41" t="str">
        <f>IF(R1374&lt;&gt;"","Seed sample collected from "&amp;R1374&amp;" plants within the same population.","")</f>
        <v/>
      </c>
      <c r="BU1374" s="41" t="str">
        <f>IF(AB1374&lt;&gt;"",AB1374&amp;". ","")</f>
        <v/>
      </c>
      <c r="BV1374" s="41" t="str">
        <f>IF(AE1374&lt;&gt;"","Landowner: "&amp;AE1374&amp;".","")</f>
        <v/>
      </c>
      <c r="BW1374" s="41" t="str">
        <f>IF(AF1374&lt;&gt;"","Element Occurrence ID: "&amp;AF1374&amp;".","")</f>
        <v/>
      </c>
      <c r="BX1374" s="41" t="str">
        <f t="shared" si="233"/>
        <v/>
      </c>
      <c r="BY1374" t="str">
        <f t="shared" si="234"/>
        <v/>
      </c>
      <c r="BZ1374" s="41" t="str">
        <f t="shared" si="235"/>
        <v/>
      </c>
      <c r="CA1374" t="str">
        <f t="shared" si="236"/>
        <v/>
      </c>
      <c r="CB1374" s="41" t="str">
        <f>IF(AU1374&lt;&gt;"","Area immediately surrounding specimen: "&amp;AU1374&amp;".","")</f>
        <v/>
      </c>
      <c r="CC1374" s="41" t="str">
        <f>IF(T1374&lt;&gt;"","Habit: "&amp;T1374&amp;".","")</f>
        <v/>
      </c>
      <c r="CD1374" s="41" t="str">
        <f>IF(U1374&lt;&gt;"","Life history habit: "&amp;U1374&amp;".","")</f>
        <v/>
      </c>
      <c r="CE1374" s="41" t="str">
        <f>IF(V1374&lt;&gt;"","Graminoid habit: "&amp;V1374&amp;".","")</f>
        <v/>
      </c>
      <c r="CF1374" s="41" t="str">
        <f>IF(W1374&lt;&gt;"","Flower color: "&amp;W1374&amp;".","")</f>
        <v/>
      </c>
      <c r="CG1374" s="41" t="str">
        <f>IF(X1374&lt;&gt;"","Height in centimeters: "&amp;X1374&amp;".","")</f>
        <v/>
      </c>
      <c r="CH1374" s="41" t="str">
        <f>IF(Y1374&lt;&gt;"",Y1374&amp;".","")</f>
        <v/>
      </c>
      <c r="CI1374" s="41" t="str">
        <f t="shared" si="237"/>
        <v/>
      </c>
      <c r="CJ1374" t="str">
        <f t="shared" si="238"/>
        <v/>
      </c>
      <c r="CK1374" s="41" t="str">
        <f>IF(T1374&lt;&gt;"","''habit'':"&amp;"''"&amp;T1374&amp;"'',","")</f>
        <v/>
      </c>
      <c r="CL1374" s="41" t="str">
        <f>IF(U1374&lt;&gt;"","''life cycle habit'':"&amp;"''"&amp;U1374&amp;"'',","")</f>
        <v/>
      </c>
      <c r="CM1374" s="41" t="str">
        <f>IF(V1374&lt;&gt;"","''graminoidHabit'':"&amp;"''"&amp;V1374&amp;"'',","")</f>
        <v/>
      </c>
      <c r="CN1374" s="41" t="str">
        <f>IF(W1374&lt;&gt;"","''flower color'':"&amp;"''"&amp;W1374&amp;"'',","")</f>
        <v/>
      </c>
      <c r="CO1374" s="41" t="str">
        <f>IF(X1374&lt;&gt;"","''heightInCentimeters'':"&amp;X1374&amp;",","")</f>
        <v/>
      </c>
      <c r="CP1374" s="41" t="str">
        <f>IF(Y1374&lt;&gt;"",Y1374,"")</f>
        <v/>
      </c>
      <c r="CQ1374" s="41" t="str">
        <f t="shared" si="239"/>
        <v/>
      </c>
      <c r="CR1374" s="42" t="str">
        <f t="shared" si="240"/>
        <v/>
      </c>
      <c r="CS1374" t="str">
        <f t="shared" si="241"/>
        <v/>
      </c>
      <c r="CT1374" t="str">
        <f>IF(L1374="Y","tissue","")</f>
        <v/>
      </c>
      <c r="CU1374" t="str">
        <f>IF(L1374="Y","in collection","")</f>
        <v/>
      </c>
      <c r="CV1374" t="str">
        <f>IF(L1374="Y","dessicated","")</f>
        <v/>
      </c>
    </row>
    <row r="1375" spans="1:100" ht="16.5" x14ac:dyDescent="0.3">
      <c r="A1375" s="7"/>
      <c r="B1375" s="19"/>
      <c r="C1375" s="19"/>
      <c r="D1375" s="19"/>
      <c r="E1375" s="19"/>
      <c r="F1375" s="19"/>
      <c r="G1375" s="10"/>
      <c r="H1375" s="14"/>
      <c r="I1375" s="19"/>
      <c r="J1375" s="19"/>
      <c r="K1375" s="10"/>
      <c r="L1375" s="19"/>
      <c r="M1375" s="19"/>
      <c r="N1375" s="19"/>
      <c r="O1375" s="19"/>
      <c r="P1375" s="19"/>
      <c r="Q1375" s="24"/>
      <c r="R1375" s="14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19"/>
      <c r="AH1375" s="19"/>
      <c r="AI1375" s="19"/>
      <c r="AJ1375" s="19"/>
      <c r="AK1375" s="29"/>
      <c r="AL1375" s="29"/>
      <c r="AM1375" s="7"/>
      <c r="AN1375" s="7"/>
      <c r="AO1375" s="7"/>
      <c r="AP1375" s="19"/>
      <c r="AQ1375" s="19"/>
      <c r="AR1375" s="19"/>
      <c r="AS1375" s="14"/>
      <c r="AT1375" s="19"/>
      <c r="AU1375" s="19"/>
      <c r="AV1375" s="19"/>
      <c r="AW1375" s="14"/>
      <c r="AX1375" s="19"/>
      <c r="AY1375" s="19"/>
      <c r="AZ1375" s="19"/>
      <c r="BA1375" s="19"/>
      <c r="BB1375" s="19"/>
      <c r="BC1375" s="19"/>
      <c r="BD1375" s="19"/>
      <c r="BE1375" s="19"/>
      <c r="BF1375" s="14"/>
      <c r="BG1375" s="35" t="str">
        <f>IF(BB1375&lt;&gt;"","&lt;a href='https://www.inaturalist.org/observations/"&amp;BB1375&amp;" 'target='_blank' style='color: blue'&gt;iNaturalist Record: "&amp;BB1375&amp;"&lt;/a&gt; ","")</f>
        <v/>
      </c>
      <c r="BH1375" s="36" t="str">
        <f>IF(AT1375&lt;&gt;"",AT1375&amp;". ","")</f>
        <v/>
      </c>
      <c r="BI1375" s="36" t="str">
        <f>IF(AV1375&lt;&gt;"","Land use/disturbance history: "&amp;AV1375&amp;". ","")</f>
        <v/>
      </c>
      <c r="BJ1375" s="36" t="str">
        <f>IF(AW1375&lt;&gt;"","Slope in degrees: "&amp;AW1375&amp;". ","")</f>
        <v/>
      </c>
      <c r="BK1375" s="36" t="str">
        <f>IF(AX1375&lt;&gt;"","Slope aspect: "&amp;AX1375&amp;". ","")</f>
        <v/>
      </c>
      <c r="BL1375" s="36" t="str">
        <f>IF(AY1375&lt;&gt;"","Soil description: "&amp;AY1375&amp;". ","")</f>
        <v/>
      </c>
      <c r="BM1375" s="36" t="str">
        <f>IF(BA1375&lt;&gt;"","Terrain: "&amp;BA1375&amp;". ","")</f>
        <v/>
      </c>
      <c r="BN1375" s="36" t="str">
        <f t="shared" si="231"/>
        <v/>
      </c>
      <c r="BO1375" t="str">
        <f t="shared" si="232"/>
        <v/>
      </c>
      <c r="BP1375" t="str">
        <f>IF(BD1375&lt;&gt;"","Permit: "&amp;BD1375,"")</f>
        <v/>
      </c>
      <c r="BQ1375" s="41" t="str">
        <f>IF(AA1375="Abundant","Estimated frequency within viewshed: Abundant (&gt;500).",IF(AA1375="Common","Estimated frequency within viewshed: Common (101-500).",IF(AA1375="Frequent","Estimated frequency within viewshed: Frequent (11-100).",IF(AA1375="Occasional","Estimated frequency within viewshed: Occasional (6-10).",IF(AA1375="Rare","Estimated frequency within viewshed: Rare (1-5).","")))))</f>
        <v/>
      </c>
      <c r="BR1375" s="41" t="str">
        <f>IF(B1375&lt;&gt;"",B1375&amp;". ","")</f>
        <v/>
      </c>
      <c r="BS1375" s="41" t="str">
        <f>IF(M1375="Same individual","Tissue sample collected.",IF(M1375="Same population","Tissue sample collected from another individual in the same population.",""))</f>
        <v/>
      </c>
      <c r="BT1375" s="41" t="str">
        <f>IF(R1375&lt;&gt;"","Seed sample collected from "&amp;R1375&amp;" plants within the same population.","")</f>
        <v/>
      </c>
      <c r="BU1375" s="41" t="str">
        <f>IF(AB1375&lt;&gt;"",AB1375&amp;". ","")</f>
        <v/>
      </c>
      <c r="BV1375" s="41" t="str">
        <f>IF(AE1375&lt;&gt;"","Landowner: "&amp;AE1375&amp;".","")</f>
        <v/>
      </c>
      <c r="BW1375" s="41" t="str">
        <f>IF(AF1375&lt;&gt;"","Element Occurrence ID: "&amp;AF1375&amp;".","")</f>
        <v/>
      </c>
      <c r="BX1375" s="41" t="str">
        <f t="shared" si="233"/>
        <v/>
      </c>
      <c r="BY1375" t="str">
        <f t="shared" si="234"/>
        <v/>
      </c>
      <c r="BZ1375" s="41" t="str">
        <f t="shared" si="235"/>
        <v/>
      </c>
      <c r="CA1375" t="str">
        <f t="shared" si="236"/>
        <v/>
      </c>
      <c r="CB1375" s="41" t="str">
        <f>IF(AU1375&lt;&gt;"","Area immediately surrounding specimen: "&amp;AU1375&amp;".","")</f>
        <v/>
      </c>
      <c r="CC1375" s="41" t="str">
        <f>IF(T1375&lt;&gt;"","Habit: "&amp;T1375&amp;".","")</f>
        <v/>
      </c>
      <c r="CD1375" s="41" t="str">
        <f>IF(U1375&lt;&gt;"","Life history habit: "&amp;U1375&amp;".","")</f>
        <v/>
      </c>
      <c r="CE1375" s="41" t="str">
        <f>IF(V1375&lt;&gt;"","Graminoid habit: "&amp;V1375&amp;".","")</f>
        <v/>
      </c>
      <c r="CF1375" s="41" t="str">
        <f>IF(W1375&lt;&gt;"","Flower color: "&amp;W1375&amp;".","")</f>
        <v/>
      </c>
      <c r="CG1375" s="41" t="str">
        <f>IF(X1375&lt;&gt;"","Height in centimeters: "&amp;X1375&amp;".","")</f>
        <v/>
      </c>
      <c r="CH1375" s="41" t="str">
        <f>IF(Y1375&lt;&gt;"",Y1375&amp;".","")</f>
        <v/>
      </c>
      <c r="CI1375" s="41" t="str">
        <f t="shared" si="237"/>
        <v/>
      </c>
      <c r="CJ1375" t="str">
        <f t="shared" si="238"/>
        <v/>
      </c>
      <c r="CK1375" s="41" t="str">
        <f>IF(T1375&lt;&gt;"","''habit'':"&amp;"''"&amp;T1375&amp;"'',","")</f>
        <v/>
      </c>
      <c r="CL1375" s="41" t="str">
        <f>IF(U1375&lt;&gt;"","''life cycle habit'':"&amp;"''"&amp;U1375&amp;"'',","")</f>
        <v/>
      </c>
      <c r="CM1375" s="41" t="str">
        <f>IF(V1375&lt;&gt;"","''graminoidHabit'':"&amp;"''"&amp;V1375&amp;"'',","")</f>
        <v/>
      </c>
      <c r="CN1375" s="41" t="str">
        <f>IF(W1375&lt;&gt;"","''flower color'':"&amp;"''"&amp;W1375&amp;"'',","")</f>
        <v/>
      </c>
      <c r="CO1375" s="41" t="str">
        <f>IF(X1375&lt;&gt;"","''heightInCentimeters'':"&amp;X1375&amp;",","")</f>
        <v/>
      </c>
      <c r="CP1375" s="41" t="str">
        <f>IF(Y1375&lt;&gt;"",Y1375,"")</f>
        <v/>
      </c>
      <c r="CQ1375" s="41" t="str">
        <f t="shared" si="239"/>
        <v/>
      </c>
      <c r="CR1375" s="42" t="str">
        <f t="shared" si="240"/>
        <v/>
      </c>
      <c r="CS1375" t="str">
        <f t="shared" si="241"/>
        <v/>
      </c>
      <c r="CT1375" t="str">
        <f>IF(L1375="Y","tissue","")</f>
        <v/>
      </c>
      <c r="CU1375" t="str">
        <f>IF(L1375="Y","in collection","")</f>
        <v/>
      </c>
      <c r="CV1375" t="str">
        <f>IF(L1375="Y","dessicated","")</f>
        <v/>
      </c>
    </row>
    <row r="1376" spans="1:100" ht="16.5" x14ac:dyDescent="0.3">
      <c r="A1376" s="7"/>
      <c r="B1376" s="19"/>
      <c r="C1376" s="19"/>
      <c r="D1376" s="19"/>
      <c r="E1376" s="19"/>
      <c r="F1376" s="19"/>
      <c r="G1376" s="10"/>
      <c r="H1376" s="14"/>
      <c r="I1376" s="19"/>
      <c r="J1376" s="19"/>
      <c r="K1376" s="10"/>
      <c r="L1376" s="19"/>
      <c r="M1376" s="19"/>
      <c r="N1376" s="19"/>
      <c r="O1376" s="19"/>
      <c r="P1376" s="19"/>
      <c r="Q1376" s="24"/>
      <c r="R1376" s="14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  <c r="AK1376" s="29"/>
      <c r="AL1376" s="29"/>
      <c r="AM1376" s="7"/>
      <c r="AN1376" s="7"/>
      <c r="AO1376" s="7"/>
      <c r="AP1376" s="19"/>
      <c r="AQ1376" s="19"/>
      <c r="AR1376" s="19"/>
      <c r="AS1376" s="14"/>
      <c r="AT1376" s="19"/>
      <c r="AU1376" s="19"/>
      <c r="AV1376" s="19"/>
      <c r="AW1376" s="14"/>
      <c r="AX1376" s="19"/>
      <c r="AY1376" s="19"/>
      <c r="AZ1376" s="19"/>
      <c r="BA1376" s="19"/>
      <c r="BB1376" s="19"/>
      <c r="BC1376" s="19"/>
      <c r="BD1376" s="19"/>
      <c r="BE1376" s="19"/>
      <c r="BF1376" s="14"/>
      <c r="BG1376" s="35" t="str">
        <f>IF(BB1376&lt;&gt;"","&lt;a href='https://www.inaturalist.org/observations/"&amp;BB1376&amp;" 'target='_blank' style='color: blue'&gt;iNaturalist Record: "&amp;BB1376&amp;"&lt;/a&gt; ","")</f>
        <v/>
      </c>
      <c r="BH1376" s="36" t="str">
        <f>IF(AT1376&lt;&gt;"",AT1376&amp;". ","")</f>
        <v/>
      </c>
      <c r="BI1376" s="36" t="str">
        <f>IF(AV1376&lt;&gt;"","Land use/disturbance history: "&amp;AV1376&amp;". ","")</f>
        <v/>
      </c>
      <c r="BJ1376" s="36" t="str">
        <f>IF(AW1376&lt;&gt;"","Slope in degrees: "&amp;AW1376&amp;". ","")</f>
        <v/>
      </c>
      <c r="BK1376" s="36" t="str">
        <f>IF(AX1376&lt;&gt;"","Slope aspect: "&amp;AX1376&amp;". ","")</f>
        <v/>
      </c>
      <c r="BL1376" s="36" t="str">
        <f>IF(AY1376&lt;&gt;"","Soil description: "&amp;AY1376&amp;". ","")</f>
        <v/>
      </c>
      <c r="BM1376" s="36" t="str">
        <f>IF(BA1376&lt;&gt;"","Terrain: "&amp;BA1376&amp;". ","")</f>
        <v/>
      </c>
      <c r="BN1376" s="36" t="str">
        <f t="shared" si="231"/>
        <v/>
      </c>
      <c r="BO1376" t="str">
        <f t="shared" si="232"/>
        <v/>
      </c>
      <c r="BP1376" t="str">
        <f>IF(BD1376&lt;&gt;"","Permit: "&amp;BD1376,"")</f>
        <v/>
      </c>
      <c r="BQ1376" s="41" t="str">
        <f>IF(AA1376="Abundant","Estimated frequency within viewshed: Abundant (&gt;500).",IF(AA1376="Common","Estimated frequency within viewshed: Common (101-500).",IF(AA1376="Frequent","Estimated frequency within viewshed: Frequent (11-100).",IF(AA1376="Occasional","Estimated frequency within viewshed: Occasional (6-10).",IF(AA1376="Rare","Estimated frequency within viewshed: Rare (1-5).","")))))</f>
        <v/>
      </c>
      <c r="BR1376" s="41" t="str">
        <f>IF(B1376&lt;&gt;"",B1376&amp;". ","")</f>
        <v/>
      </c>
      <c r="BS1376" s="41" t="str">
        <f>IF(M1376="Same individual","Tissue sample collected.",IF(M1376="Same population","Tissue sample collected from another individual in the same population.",""))</f>
        <v/>
      </c>
      <c r="BT1376" s="41" t="str">
        <f>IF(R1376&lt;&gt;"","Seed sample collected from "&amp;R1376&amp;" plants within the same population.","")</f>
        <v/>
      </c>
      <c r="BU1376" s="41" t="str">
        <f>IF(AB1376&lt;&gt;"",AB1376&amp;". ","")</f>
        <v/>
      </c>
      <c r="BV1376" s="41" t="str">
        <f>IF(AE1376&lt;&gt;"","Landowner: "&amp;AE1376&amp;".","")</f>
        <v/>
      </c>
      <c r="BW1376" s="41" t="str">
        <f>IF(AF1376&lt;&gt;"","Element Occurrence ID: "&amp;AF1376&amp;".","")</f>
        <v/>
      </c>
      <c r="BX1376" s="41" t="str">
        <f t="shared" si="233"/>
        <v/>
      </c>
      <c r="BY1376" t="str">
        <f t="shared" si="234"/>
        <v/>
      </c>
      <c r="BZ1376" s="41" t="str">
        <f t="shared" si="235"/>
        <v/>
      </c>
      <c r="CA1376" t="str">
        <f t="shared" si="236"/>
        <v/>
      </c>
      <c r="CB1376" s="41" t="str">
        <f>IF(AU1376&lt;&gt;"","Area immediately surrounding specimen: "&amp;AU1376&amp;".","")</f>
        <v/>
      </c>
      <c r="CC1376" s="41" t="str">
        <f>IF(T1376&lt;&gt;"","Habit: "&amp;T1376&amp;".","")</f>
        <v/>
      </c>
      <c r="CD1376" s="41" t="str">
        <f>IF(U1376&lt;&gt;"","Life history habit: "&amp;U1376&amp;".","")</f>
        <v/>
      </c>
      <c r="CE1376" s="41" t="str">
        <f>IF(V1376&lt;&gt;"","Graminoid habit: "&amp;V1376&amp;".","")</f>
        <v/>
      </c>
      <c r="CF1376" s="41" t="str">
        <f>IF(W1376&lt;&gt;"","Flower color: "&amp;W1376&amp;".","")</f>
        <v/>
      </c>
      <c r="CG1376" s="41" t="str">
        <f>IF(X1376&lt;&gt;"","Height in centimeters: "&amp;X1376&amp;".","")</f>
        <v/>
      </c>
      <c r="CH1376" s="41" t="str">
        <f>IF(Y1376&lt;&gt;"",Y1376&amp;".","")</f>
        <v/>
      </c>
      <c r="CI1376" s="41" t="str">
        <f t="shared" si="237"/>
        <v/>
      </c>
      <c r="CJ1376" t="str">
        <f t="shared" si="238"/>
        <v/>
      </c>
      <c r="CK1376" s="41" t="str">
        <f>IF(T1376&lt;&gt;"","''habit'':"&amp;"''"&amp;T1376&amp;"'',","")</f>
        <v/>
      </c>
      <c r="CL1376" s="41" t="str">
        <f>IF(U1376&lt;&gt;"","''life cycle habit'':"&amp;"''"&amp;U1376&amp;"'',","")</f>
        <v/>
      </c>
      <c r="CM1376" s="41" t="str">
        <f>IF(V1376&lt;&gt;"","''graminoidHabit'':"&amp;"''"&amp;V1376&amp;"'',","")</f>
        <v/>
      </c>
      <c r="CN1376" s="41" t="str">
        <f>IF(W1376&lt;&gt;"","''flower color'':"&amp;"''"&amp;W1376&amp;"'',","")</f>
        <v/>
      </c>
      <c r="CO1376" s="41" t="str">
        <f>IF(X1376&lt;&gt;"","''heightInCentimeters'':"&amp;X1376&amp;",","")</f>
        <v/>
      </c>
      <c r="CP1376" s="41" t="str">
        <f>IF(Y1376&lt;&gt;"",Y1376,"")</f>
        <v/>
      </c>
      <c r="CQ1376" s="41" t="str">
        <f t="shared" si="239"/>
        <v/>
      </c>
      <c r="CR1376" s="42" t="str">
        <f t="shared" si="240"/>
        <v/>
      </c>
      <c r="CS1376" t="str">
        <f t="shared" si="241"/>
        <v/>
      </c>
      <c r="CT1376" t="str">
        <f>IF(L1376="Y","tissue","")</f>
        <v/>
      </c>
      <c r="CU1376" t="str">
        <f>IF(L1376="Y","in collection","")</f>
        <v/>
      </c>
      <c r="CV1376" t="str">
        <f>IF(L1376="Y","dessicated","")</f>
        <v/>
      </c>
    </row>
    <row r="1377" spans="1:100" ht="16.5" x14ac:dyDescent="0.3">
      <c r="A1377" s="7"/>
      <c r="B1377" s="19"/>
      <c r="C1377" s="19"/>
      <c r="D1377" s="19"/>
      <c r="E1377" s="19"/>
      <c r="F1377" s="19"/>
      <c r="G1377" s="10"/>
      <c r="H1377" s="14"/>
      <c r="I1377" s="19"/>
      <c r="J1377" s="19"/>
      <c r="K1377" s="10"/>
      <c r="L1377" s="19"/>
      <c r="M1377" s="19"/>
      <c r="N1377" s="19"/>
      <c r="O1377" s="19"/>
      <c r="P1377" s="19"/>
      <c r="Q1377" s="24"/>
      <c r="R1377" s="14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9"/>
      <c r="AE1377" s="19"/>
      <c r="AF1377" s="19"/>
      <c r="AG1377" s="19"/>
      <c r="AH1377" s="19"/>
      <c r="AI1377" s="19"/>
      <c r="AJ1377" s="19"/>
      <c r="AK1377" s="29"/>
      <c r="AL1377" s="29"/>
      <c r="AM1377" s="7"/>
      <c r="AN1377" s="7"/>
      <c r="AO1377" s="7"/>
      <c r="AP1377" s="19"/>
      <c r="AQ1377" s="19"/>
      <c r="AR1377" s="19"/>
      <c r="AS1377" s="14"/>
      <c r="AT1377" s="19"/>
      <c r="AU1377" s="19"/>
      <c r="AV1377" s="19"/>
      <c r="AW1377" s="14"/>
      <c r="AX1377" s="19"/>
      <c r="AY1377" s="19"/>
      <c r="AZ1377" s="19"/>
      <c r="BA1377" s="19"/>
      <c r="BB1377" s="19"/>
      <c r="BC1377" s="19"/>
      <c r="BD1377" s="19"/>
      <c r="BE1377" s="19"/>
      <c r="BF1377" s="14"/>
      <c r="BG1377" s="35" t="str">
        <f>IF(BB1377&lt;&gt;"","&lt;a href='https://www.inaturalist.org/observations/"&amp;BB1377&amp;" 'target='_blank' style='color: blue'&gt;iNaturalist Record: "&amp;BB1377&amp;"&lt;/a&gt; ","")</f>
        <v/>
      </c>
      <c r="BH1377" s="36" t="str">
        <f>IF(AT1377&lt;&gt;"",AT1377&amp;". ","")</f>
        <v/>
      </c>
      <c r="BI1377" s="36" t="str">
        <f>IF(AV1377&lt;&gt;"","Land use/disturbance history: "&amp;AV1377&amp;". ","")</f>
        <v/>
      </c>
      <c r="BJ1377" s="36" t="str">
        <f>IF(AW1377&lt;&gt;"","Slope in degrees: "&amp;AW1377&amp;". ","")</f>
        <v/>
      </c>
      <c r="BK1377" s="36" t="str">
        <f>IF(AX1377&lt;&gt;"","Slope aspect: "&amp;AX1377&amp;". ","")</f>
        <v/>
      </c>
      <c r="BL1377" s="36" t="str">
        <f>IF(AY1377&lt;&gt;"","Soil description: "&amp;AY1377&amp;". ","")</f>
        <v/>
      </c>
      <c r="BM1377" s="36" t="str">
        <f>IF(BA1377&lt;&gt;"","Terrain: "&amp;BA1377&amp;". ","")</f>
        <v/>
      </c>
      <c r="BN1377" s="36" t="str">
        <f t="shared" si="231"/>
        <v/>
      </c>
      <c r="BO1377" t="str">
        <f t="shared" si="232"/>
        <v/>
      </c>
      <c r="BP1377" t="str">
        <f>IF(BD1377&lt;&gt;"","Permit: "&amp;BD1377,"")</f>
        <v/>
      </c>
      <c r="BQ1377" s="41" t="str">
        <f>IF(AA1377="Abundant","Estimated frequency within viewshed: Abundant (&gt;500).",IF(AA1377="Common","Estimated frequency within viewshed: Common (101-500).",IF(AA1377="Frequent","Estimated frequency within viewshed: Frequent (11-100).",IF(AA1377="Occasional","Estimated frequency within viewshed: Occasional (6-10).",IF(AA1377="Rare","Estimated frequency within viewshed: Rare (1-5).","")))))</f>
        <v/>
      </c>
      <c r="BR1377" s="41" t="str">
        <f>IF(B1377&lt;&gt;"",B1377&amp;". ","")</f>
        <v/>
      </c>
      <c r="BS1377" s="41" t="str">
        <f>IF(M1377="Same individual","Tissue sample collected.",IF(M1377="Same population","Tissue sample collected from another individual in the same population.",""))</f>
        <v/>
      </c>
      <c r="BT1377" s="41" t="str">
        <f>IF(R1377&lt;&gt;"","Seed sample collected from "&amp;R1377&amp;" plants within the same population.","")</f>
        <v/>
      </c>
      <c r="BU1377" s="41" t="str">
        <f>IF(AB1377&lt;&gt;"",AB1377&amp;". ","")</f>
        <v/>
      </c>
      <c r="BV1377" s="41" t="str">
        <f>IF(AE1377&lt;&gt;"","Landowner: "&amp;AE1377&amp;".","")</f>
        <v/>
      </c>
      <c r="BW1377" s="41" t="str">
        <f>IF(AF1377&lt;&gt;"","Element Occurrence ID: "&amp;AF1377&amp;".","")</f>
        <v/>
      </c>
      <c r="BX1377" s="41" t="str">
        <f t="shared" si="233"/>
        <v/>
      </c>
      <c r="BY1377" t="str">
        <f t="shared" si="234"/>
        <v/>
      </c>
      <c r="BZ1377" s="41" t="str">
        <f t="shared" si="235"/>
        <v/>
      </c>
      <c r="CA1377" t="str">
        <f t="shared" si="236"/>
        <v/>
      </c>
      <c r="CB1377" s="41" t="str">
        <f>IF(AU1377&lt;&gt;"","Area immediately surrounding specimen: "&amp;AU1377&amp;".","")</f>
        <v/>
      </c>
      <c r="CC1377" s="41" t="str">
        <f>IF(T1377&lt;&gt;"","Habit: "&amp;T1377&amp;".","")</f>
        <v/>
      </c>
      <c r="CD1377" s="41" t="str">
        <f>IF(U1377&lt;&gt;"","Life history habit: "&amp;U1377&amp;".","")</f>
        <v/>
      </c>
      <c r="CE1377" s="41" t="str">
        <f>IF(V1377&lt;&gt;"","Graminoid habit: "&amp;V1377&amp;".","")</f>
        <v/>
      </c>
      <c r="CF1377" s="41" t="str">
        <f>IF(W1377&lt;&gt;"","Flower color: "&amp;W1377&amp;".","")</f>
        <v/>
      </c>
      <c r="CG1377" s="41" t="str">
        <f>IF(X1377&lt;&gt;"","Height in centimeters: "&amp;X1377&amp;".","")</f>
        <v/>
      </c>
      <c r="CH1377" s="41" t="str">
        <f>IF(Y1377&lt;&gt;"",Y1377&amp;".","")</f>
        <v/>
      </c>
      <c r="CI1377" s="41" t="str">
        <f t="shared" si="237"/>
        <v/>
      </c>
      <c r="CJ1377" t="str">
        <f t="shared" si="238"/>
        <v/>
      </c>
      <c r="CK1377" s="41" t="str">
        <f>IF(T1377&lt;&gt;"","''habit'':"&amp;"''"&amp;T1377&amp;"'',","")</f>
        <v/>
      </c>
      <c r="CL1377" s="41" t="str">
        <f>IF(U1377&lt;&gt;"","''life cycle habit'':"&amp;"''"&amp;U1377&amp;"'',","")</f>
        <v/>
      </c>
      <c r="CM1377" s="41" t="str">
        <f>IF(V1377&lt;&gt;"","''graminoidHabit'':"&amp;"''"&amp;V1377&amp;"'',","")</f>
        <v/>
      </c>
      <c r="CN1377" s="41" t="str">
        <f>IF(W1377&lt;&gt;"","''flower color'':"&amp;"''"&amp;W1377&amp;"'',","")</f>
        <v/>
      </c>
      <c r="CO1377" s="41" t="str">
        <f>IF(X1377&lt;&gt;"","''heightInCentimeters'':"&amp;X1377&amp;",","")</f>
        <v/>
      </c>
      <c r="CP1377" s="41" t="str">
        <f>IF(Y1377&lt;&gt;"",Y1377,"")</f>
        <v/>
      </c>
      <c r="CQ1377" s="41" t="str">
        <f t="shared" si="239"/>
        <v/>
      </c>
      <c r="CR1377" s="42" t="str">
        <f t="shared" si="240"/>
        <v/>
      </c>
      <c r="CS1377" t="str">
        <f t="shared" si="241"/>
        <v/>
      </c>
      <c r="CT1377" t="str">
        <f>IF(L1377="Y","tissue","")</f>
        <v/>
      </c>
      <c r="CU1377" t="str">
        <f>IF(L1377="Y","in collection","")</f>
        <v/>
      </c>
      <c r="CV1377" t="str">
        <f>IF(L1377="Y","dessicated","")</f>
        <v/>
      </c>
    </row>
    <row r="1378" spans="1:100" ht="16.5" x14ac:dyDescent="0.3">
      <c r="A1378" s="7"/>
      <c r="B1378" s="19"/>
      <c r="C1378" s="19"/>
      <c r="D1378" s="19"/>
      <c r="E1378" s="19"/>
      <c r="F1378" s="19"/>
      <c r="G1378" s="10"/>
      <c r="H1378" s="14"/>
      <c r="I1378" s="19"/>
      <c r="J1378" s="19"/>
      <c r="K1378" s="10"/>
      <c r="L1378" s="19"/>
      <c r="M1378" s="19"/>
      <c r="N1378" s="19"/>
      <c r="O1378" s="19"/>
      <c r="P1378" s="19"/>
      <c r="Q1378" s="24"/>
      <c r="R1378" s="14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  <c r="AK1378" s="29"/>
      <c r="AL1378" s="29"/>
      <c r="AM1378" s="7"/>
      <c r="AN1378" s="7"/>
      <c r="AO1378" s="7"/>
      <c r="AP1378" s="19"/>
      <c r="AQ1378" s="19"/>
      <c r="AR1378" s="19"/>
      <c r="AS1378" s="14"/>
      <c r="AT1378" s="19"/>
      <c r="AU1378" s="19"/>
      <c r="AV1378" s="19"/>
      <c r="AW1378" s="14"/>
      <c r="AX1378" s="19"/>
      <c r="AY1378" s="19"/>
      <c r="AZ1378" s="19"/>
      <c r="BA1378" s="19"/>
      <c r="BB1378" s="19"/>
      <c r="BC1378" s="19"/>
      <c r="BD1378" s="19"/>
      <c r="BE1378" s="19"/>
      <c r="BF1378" s="14"/>
      <c r="BG1378" s="35" t="str">
        <f>IF(BB1378&lt;&gt;"","&lt;a href='https://www.inaturalist.org/observations/"&amp;BB1378&amp;" 'target='_blank' style='color: blue'&gt;iNaturalist Record: "&amp;BB1378&amp;"&lt;/a&gt; ","")</f>
        <v/>
      </c>
      <c r="BH1378" s="36" t="str">
        <f>IF(AT1378&lt;&gt;"",AT1378&amp;". ","")</f>
        <v/>
      </c>
      <c r="BI1378" s="36" t="str">
        <f>IF(AV1378&lt;&gt;"","Land use/disturbance history: "&amp;AV1378&amp;". ","")</f>
        <v/>
      </c>
      <c r="BJ1378" s="36" t="str">
        <f>IF(AW1378&lt;&gt;"","Slope in degrees: "&amp;AW1378&amp;". ","")</f>
        <v/>
      </c>
      <c r="BK1378" s="36" t="str">
        <f>IF(AX1378&lt;&gt;"","Slope aspect: "&amp;AX1378&amp;". ","")</f>
        <v/>
      </c>
      <c r="BL1378" s="36" t="str">
        <f>IF(AY1378&lt;&gt;"","Soil description: "&amp;AY1378&amp;". ","")</f>
        <v/>
      </c>
      <c r="BM1378" s="36" t="str">
        <f>IF(BA1378&lt;&gt;"","Terrain: "&amp;BA1378&amp;". ","")</f>
        <v/>
      </c>
      <c r="BN1378" s="36" t="str">
        <f t="shared" si="231"/>
        <v/>
      </c>
      <c r="BO1378" t="str">
        <f t="shared" si="232"/>
        <v/>
      </c>
      <c r="BP1378" t="str">
        <f>IF(BD1378&lt;&gt;"","Permit: "&amp;BD1378,"")</f>
        <v/>
      </c>
      <c r="BQ1378" s="41" t="str">
        <f>IF(AA1378="Abundant","Estimated frequency within viewshed: Abundant (&gt;500).",IF(AA1378="Common","Estimated frequency within viewshed: Common (101-500).",IF(AA1378="Frequent","Estimated frequency within viewshed: Frequent (11-100).",IF(AA1378="Occasional","Estimated frequency within viewshed: Occasional (6-10).",IF(AA1378="Rare","Estimated frequency within viewshed: Rare (1-5).","")))))</f>
        <v/>
      </c>
      <c r="BR1378" s="41" t="str">
        <f>IF(B1378&lt;&gt;"",B1378&amp;". ","")</f>
        <v/>
      </c>
      <c r="BS1378" s="41" t="str">
        <f>IF(M1378="Same individual","Tissue sample collected.",IF(M1378="Same population","Tissue sample collected from another individual in the same population.",""))</f>
        <v/>
      </c>
      <c r="BT1378" s="41" t="str">
        <f>IF(R1378&lt;&gt;"","Seed sample collected from "&amp;R1378&amp;" plants within the same population.","")</f>
        <v/>
      </c>
      <c r="BU1378" s="41" t="str">
        <f>IF(AB1378&lt;&gt;"",AB1378&amp;". ","")</f>
        <v/>
      </c>
      <c r="BV1378" s="41" t="str">
        <f>IF(AE1378&lt;&gt;"","Landowner: "&amp;AE1378&amp;".","")</f>
        <v/>
      </c>
      <c r="BW1378" s="41" t="str">
        <f>IF(AF1378&lt;&gt;"","Element Occurrence ID: "&amp;AF1378&amp;".","")</f>
        <v/>
      </c>
      <c r="BX1378" s="41" t="str">
        <f t="shared" si="233"/>
        <v/>
      </c>
      <c r="BY1378" t="str">
        <f t="shared" si="234"/>
        <v/>
      </c>
      <c r="BZ1378" s="41" t="str">
        <f t="shared" si="235"/>
        <v/>
      </c>
      <c r="CA1378" t="str">
        <f t="shared" si="236"/>
        <v/>
      </c>
      <c r="CB1378" s="41" t="str">
        <f>IF(AU1378&lt;&gt;"","Area immediately surrounding specimen: "&amp;AU1378&amp;".","")</f>
        <v/>
      </c>
      <c r="CC1378" s="41" t="str">
        <f>IF(T1378&lt;&gt;"","Habit: "&amp;T1378&amp;".","")</f>
        <v/>
      </c>
      <c r="CD1378" s="41" t="str">
        <f>IF(U1378&lt;&gt;"","Life history habit: "&amp;U1378&amp;".","")</f>
        <v/>
      </c>
      <c r="CE1378" s="41" t="str">
        <f>IF(V1378&lt;&gt;"","Graminoid habit: "&amp;V1378&amp;".","")</f>
        <v/>
      </c>
      <c r="CF1378" s="41" t="str">
        <f>IF(W1378&lt;&gt;"","Flower color: "&amp;W1378&amp;".","")</f>
        <v/>
      </c>
      <c r="CG1378" s="41" t="str">
        <f>IF(X1378&lt;&gt;"","Height in centimeters: "&amp;X1378&amp;".","")</f>
        <v/>
      </c>
      <c r="CH1378" s="41" t="str">
        <f>IF(Y1378&lt;&gt;"",Y1378&amp;".","")</f>
        <v/>
      </c>
      <c r="CI1378" s="41" t="str">
        <f t="shared" si="237"/>
        <v/>
      </c>
      <c r="CJ1378" t="str">
        <f t="shared" si="238"/>
        <v/>
      </c>
      <c r="CK1378" s="41" t="str">
        <f>IF(T1378&lt;&gt;"","''habit'':"&amp;"''"&amp;T1378&amp;"'',","")</f>
        <v/>
      </c>
      <c r="CL1378" s="41" t="str">
        <f>IF(U1378&lt;&gt;"","''life cycle habit'':"&amp;"''"&amp;U1378&amp;"'',","")</f>
        <v/>
      </c>
      <c r="CM1378" s="41" t="str">
        <f>IF(V1378&lt;&gt;"","''graminoidHabit'':"&amp;"''"&amp;V1378&amp;"'',","")</f>
        <v/>
      </c>
      <c r="CN1378" s="41" t="str">
        <f>IF(W1378&lt;&gt;"","''flower color'':"&amp;"''"&amp;W1378&amp;"'',","")</f>
        <v/>
      </c>
      <c r="CO1378" s="41" t="str">
        <f>IF(X1378&lt;&gt;"","''heightInCentimeters'':"&amp;X1378&amp;",","")</f>
        <v/>
      </c>
      <c r="CP1378" s="41" t="str">
        <f>IF(Y1378&lt;&gt;"",Y1378,"")</f>
        <v/>
      </c>
      <c r="CQ1378" s="41" t="str">
        <f t="shared" si="239"/>
        <v/>
      </c>
      <c r="CR1378" s="42" t="str">
        <f t="shared" si="240"/>
        <v/>
      </c>
      <c r="CS1378" t="str">
        <f t="shared" si="241"/>
        <v/>
      </c>
      <c r="CT1378" t="str">
        <f>IF(L1378="Y","tissue","")</f>
        <v/>
      </c>
      <c r="CU1378" t="str">
        <f>IF(L1378="Y","in collection","")</f>
        <v/>
      </c>
      <c r="CV1378" t="str">
        <f>IF(L1378="Y","dessicated","")</f>
        <v/>
      </c>
    </row>
    <row r="1379" spans="1:100" ht="16.5" x14ac:dyDescent="0.3">
      <c r="A1379" s="7"/>
      <c r="B1379" s="19"/>
      <c r="C1379" s="19"/>
      <c r="D1379" s="19"/>
      <c r="E1379" s="19"/>
      <c r="F1379" s="19"/>
      <c r="G1379" s="10"/>
      <c r="H1379" s="14"/>
      <c r="I1379" s="19"/>
      <c r="J1379" s="19"/>
      <c r="K1379" s="10"/>
      <c r="L1379" s="19"/>
      <c r="M1379" s="19"/>
      <c r="N1379" s="19"/>
      <c r="O1379" s="19"/>
      <c r="P1379" s="19"/>
      <c r="Q1379" s="24"/>
      <c r="R1379" s="14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19"/>
      <c r="AH1379" s="19"/>
      <c r="AI1379" s="19"/>
      <c r="AJ1379" s="19"/>
      <c r="AK1379" s="29"/>
      <c r="AL1379" s="29"/>
      <c r="AM1379" s="7"/>
      <c r="AN1379" s="7"/>
      <c r="AO1379" s="7"/>
      <c r="AP1379" s="19"/>
      <c r="AQ1379" s="19"/>
      <c r="AR1379" s="19"/>
      <c r="AS1379" s="14"/>
      <c r="AT1379" s="19"/>
      <c r="AU1379" s="19"/>
      <c r="AV1379" s="19"/>
      <c r="AW1379" s="14"/>
      <c r="AX1379" s="19"/>
      <c r="AY1379" s="19"/>
      <c r="AZ1379" s="19"/>
      <c r="BA1379" s="19"/>
      <c r="BB1379" s="19"/>
      <c r="BC1379" s="19"/>
      <c r="BD1379" s="19"/>
      <c r="BE1379" s="19"/>
      <c r="BF1379" s="14"/>
      <c r="BG1379" s="35" t="str">
        <f>IF(BB1379&lt;&gt;"","&lt;a href='https://www.inaturalist.org/observations/"&amp;BB1379&amp;" 'target='_blank' style='color: blue'&gt;iNaturalist Record: "&amp;BB1379&amp;"&lt;/a&gt; ","")</f>
        <v/>
      </c>
      <c r="BH1379" s="36" t="str">
        <f>IF(AT1379&lt;&gt;"",AT1379&amp;". ","")</f>
        <v/>
      </c>
      <c r="BI1379" s="36" t="str">
        <f>IF(AV1379&lt;&gt;"","Land use/disturbance history: "&amp;AV1379&amp;". ","")</f>
        <v/>
      </c>
      <c r="BJ1379" s="36" t="str">
        <f>IF(AW1379&lt;&gt;"","Slope in degrees: "&amp;AW1379&amp;". ","")</f>
        <v/>
      </c>
      <c r="BK1379" s="36" t="str">
        <f>IF(AX1379&lt;&gt;"","Slope aspect: "&amp;AX1379&amp;". ","")</f>
        <v/>
      </c>
      <c r="BL1379" s="36" t="str">
        <f>IF(AY1379&lt;&gt;"","Soil description: "&amp;AY1379&amp;". ","")</f>
        <v/>
      </c>
      <c r="BM1379" s="36" t="str">
        <f>IF(BA1379&lt;&gt;"","Terrain: "&amp;BA1379&amp;". ","")</f>
        <v/>
      </c>
      <c r="BN1379" s="36" t="str">
        <f t="shared" si="231"/>
        <v/>
      </c>
      <c r="BO1379" t="str">
        <f t="shared" si="232"/>
        <v/>
      </c>
      <c r="BP1379" t="str">
        <f>IF(BD1379&lt;&gt;"","Permit: "&amp;BD1379,"")</f>
        <v/>
      </c>
      <c r="BQ1379" s="41" t="str">
        <f>IF(AA1379="Abundant","Estimated frequency within viewshed: Abundant (&gt;500).",IF(AA1379="Common","Estimated frequency within viewshed: Common (101-500).",IF(AA1379="Frequent","Estimated frequency within viewshed: Frequent (11-100).",IF(AA1379="Occasional","Estimated frequency within viewshed: Occasional (6-10).",IF(AA1379="Rare","Estimated frequency within viewshed: Rare (1-5).","")))))</f>
        <v/>
      </c>
      <c r="BR1379" s="41" t="str">
        <f>IF(B1379&lt;&gt;"",B1379&amp;". ","")</f>
        <v/>
      </c>
      <c r="BS1379" s="41" t="str">
        <f>IF(M1379="Same individual","Tissue sample collected.",IF(M1379="Same population","Tissue sample collected from another individual in the same population.",""))</f>
        <v/>
      </c>
      <c r="BT1379" s="41" t="str">
        <f>IF(R1379&lt;&gt;"","Seed sample collected from "&amp;R1379&amp;" plants within the same population.","")</f>
        <v/>
      </c>
      <c r="BU1379" s="41" t="str">
        <f>IF(AB1379&lt;&gt;"",AB1379&amp;". ","")</f>
        <v/>
      </c>
      <c r="BV1379" s="41" t="str">
        <f>IF(AE1379&lt;&gt;"","Landowner: "&amp;AE1379&amp;".","")</f>
        <v/>
      </c>
      <c r="BW1379" s="41" t="str">
        <f>IF(AF1379&lt;&gt;"","Element Occurrence ID: "&amp;AF1379&amp;".","")</f>
        <v/>
      </c>
      <c r="BX1379" s="41" t="str">
        <f t="shared" si="233"/>
        <v/>
      </c>
      <c r="BY1379" t="str">
        <f t="shared" si="234"/>
        <v/>
      </c>
      <c r="BZ1379" s="41" t="str">
        <f t="shared" si="235"/>
        <v/>
      </c>
      <c r="CA1379" t="str">
        <f t="shared" si="236"/>
        <v/>
      </c>
      <c r="CB1379" s="41" t="str">
        <f>IF(AU1379&lt;&gt;"","Area immediately surrounding specimen: "&amp;AU1379&amp;".","")</f>
        <v/>
      </c>
      <c r="CC1379" s="41" t="str">
        <f>IF(T1379&lt;&gt;"","Habit: "&amp;T1379&amp;".","")</f>
        <v/>
      </c>
      <c r="CD1379" s="41" t="str">
        <f>IF(U1379&lt;&gt;"","Life history habit: "&amp;U1379&amp;".","")</f>
        <v/>
      </c>
      <c r="CE1379" s="41" t="str">
        <f>IF(V1379&lt;&gt;"","Graminoid habit: "&amp;V1379&amp;".","")</f>
        <v/>
      </c>
      <c r="CF1379" s="41" t="str">
        <f>IF(W1379&lt;&gt;"","Flower color: "&amp;W1379&amp;".","")</f>
        <v/>
      </c>
      <c r="CG1379" s="41" t="str">
        <f>IF(X1379&lt;&gt;"","Height in centimeters: "&amp;X1379&amp;".","")</f>
        <v/>
      </c>
      <c r="CH1379" s="41" t="str">
        <f>IF(Y1379&lt;&gt;"",Y1379&amp;".","")</f>
        <v/>
      </c>
      <c r="CI1379" s="41" t="str">
        <f t="shared" si="237"/>
        <v/>
      </c>
      <c r="CJ1379" t="str">
        <f t="shared" si="238"/>
        <v/>
      </c>
      <c r="CK1379" s="41" t="str">
        <f>IF(T1379&lt;&gt;"","''habit'':"&amp;"''"&amp;T1379&amp;"'',","")</f>
        <v/>
      </c>
      <c r="CL1379" s="41" t="str">
        <f>IF(U1379&lt;&gt;"","''life cycle habit'':"&amp;"''"&amp;U1379&amp;"'',","")</f>
        <v/>
      </c>
      <c r="CM1379" s="41" t="str">
        <f>IF(V1379&lt;&gt;"","''graminoidHabit'':"&amp;"''"&amp;V1379&amp;"'',","")</f>
        <v/>
      </c>
      <c r="CN1379" s="41" t="str">
        <f>IF(W1379&lt;&gt;"","''flower color'':"&amp;"''"&amp;W1379&amp;"'',","")</f>
        <v/>
      </c>
      <c r="CO1379" s="41" t="str">
        <f>IF(X1379&lt;&gt;"","''heightInCentimeters'':"&amp;X1379&amp;",","")</f>
        <v/>
      </c>
      <c r="CP1379" s="41" t="str">
        <f>IF(Y1379&lt;&gt;"",Y1379,"")</f>
        <v/>
      </c>
      <c r="CQ1379" s="41" t="str">
        <f t="shared" si="239"/>
        <v/>
      </c>
      <c r="CR1379" s="42" t="str">
        <f t="shared" si="240"/>
        <v/>
      </c>
      <c r="CS1379" t="str">
        <f t="shared" si="241"/>
        <v/>
      </c>
      <c r="CT1379" t="str">
        <f>IF(L1379="Y","tissue","")</f>
        <v/>
      </c>
      <c r="CU1379" t="str">
        <f>IF(L1379="Y","in collection","")</f>
        <v/>
      </c>
      <c r="CV1379" t="str">
        <f>IF(L1379="Y","dessicated","")</f>
        <v/>
      </c>
    </row>
    <row r="1380" spans="1:100" ht="16.5" x14ac:dyDescent="0.3">
      <c r="A1380" s="7"/>
      <c r="B1380" s="19"/>
      <c r="C1380" s="19"/>
      <c r="D1380" s="19"/>
      <c r="E1380" s="19"/>
      <c r="F1380" s="19"/>
      <c r="G1380" s="10"/>
      <c r="H1380" s="14"/>
      <c r="I1380" s="19"/>
      <c r="J1380" s="19"/>
      <c r="K1380" s="10"/>
      <c r="L1380" s="19"/>
      <c r="M1380" s="19"/>
      <c r="N1380" s="19"/>
      <c r="O1380" s="19"/>
      <c r="P1380" s="19"/>
      <c r="Q1380" s="24"/>
      <c r="R1380" s="14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19"/>
      <c r="AH1380" s="19"/>
      <c r="AI1380" s="19"/>
      <c r="AJ1380" s="19"/>
      <c r="AK1380" s="29"/>
      <c r="AL1380" s="29"/>
      <c r="AM1380" s="7"/>
      <c r="AN1380" s="7"/>
      <c r="AO1380" s="7"/>
      <c r="AP1380" s="19"/>
      <c r="AQ1380" s="19"/>
      <c r="AR1380" s="19"/>
      <c r="AS1380" s="14"/>
      <c r="AT1380" s="19"/>
      <c r="AU1380" s="19"/>
      <c r="AV1380" s="19"/>
      <c r="AW1380" s="14"/>
      <c r="AX1380" s="19"/>
      <c r="AY1380" s="19"/>
      <c r="AZ1380" s="19"/>
      <c r="BA1380" s="19"/>
      <c r="BB1380" s="19"/>
      <c r="BC1380" s="19"/>
      <c r="BD1380" s="19"/>
      <c r="BE1380" s="19"/>
      <c r="BF1380" s="14"/>
      <c r="BG1380" s="35" t="str">
        <f>IF(BB1380&lt;&gt;"","&lt;a href='https://www.inaturalist.org/observations/"&amp;BB1380&amp;" 'target='_blank' style='color: blue'&gt;iNaturalist Record: "&amp;BB1380&amp;"&lt;/a&gt; ","")</f>
        <v/>
      </c>
      <c r="BH1380" s="36" t="str">
        <f>IF(AT1380&lt;&gt;"",AT1380&amp;". ","")</f>
        <v/>
      </c>
      <c r="BI1380" s="36" t="str">
        <f>IF(AV1380&lt;&gt;"","Land use/disturbance history: "&amp;AV1380&amp;". ","")</f>
        <v/>
      </c>
      <c r="BJ1380" s="36" t="str">
        <f>IF(AW1380&lt;&gt;"","Slope in degrees: "&amp;AW1380&amp;". ","")</f>
        <v/>
      </c>
      <c r="BK1380" s="36" t="str">
        <f>IF(AX1380&lt;&gt;"","Slope aspect: "&amp;AX1380&amp;". ","")</f>
        <v/>
      </c>
      <c r="BL1380" s="36" t="str">
        <f>IF(AY1380&lt;&gt;"","Soil description: "&amp;AY1380&amp;". ","")</f>
        <v/>
      </c>
      <c r="BM1380" s="36" t="str">
        <f>IF(BA1380&lt;&gt;"","Terrain: "&amp;BA1380&amp;". ","")</f>
        <v/>
      </c>
      <c r="BN1380" s="36" t="str">
        <f t="shared" si="231"/>
        <v/>
      </c>
      <c r="BO1380" t="str">
        <f t="shared" si="232"/>
        <v/>
      </c>
      <c r="BP1380" t="str">
        <f>IF(BD1380&lt;&gt;"","Permit: "&amp;BD1380,"")</f>
        <v/>
      </c>
      <c r="BQ1380" s="41" t="str">
        <f>IF(AA1380="Abundant","Estimated frequency within viewshed: Abundant (&gt;500).",IF(AA1380="Common","Estimated frequency within viewshed: Common (101-500).",IF(AA1380="Frequent","Estimated frequency within viewshed: Frequent (11-100).",IF(AA1380="Occasional","Estimated frequency within viewshed: Occasional (6-10).",IF(AA1380="Rare","Estimated frequency within viewshed: Rare (1-5).","")))))</f>
        <v/>
      </c>
      <c r="BR1380" s="41" t="str">
        <f>IF(B1380&lt;&gt;"",B1380&amp;". ","")</f>
        <v/>
      </c>
      <c r="BS1380" s="41" t="str">
        <f>IF(M1380="Same individual","Tissue sample collected.",IF(M1380="Same population","Tissue sample collected from another individual in the same population.",""))</f>
        <v/>
      </c>
      <c r="BT1380" s="41" t="str">
        <f>IF(R1380&lt;&gt;"","Seed sample collected from "&amp;R1380&amp;" plants within the same population.","")</f>
        <v/>
      </c>
      <c r="BU1380" s="41" t="str">
        <f>IF(AB1380&lt;&gt;"",AB1380&amp;". ","")</f>
        <v/>
      </c>
      <c r="BV1380" s="41" t="str">
        <f>IF(AE1380&lt;&gt;"","Landowner: "&amp;AE1380&amp;".","")</f>
        <v/>
      </c>
      <c r="BW1380" s="41" t="str">
        <f>IF(AF1380&lt;&gt;"","Element Occurrence ID: "&amp;AF1380&amp;".","")</f>
        <v/>
      </c>
      <c r="BX1380" s="41" t="str">
        <f t="shared" si="233"/>
        <v/>
      </c>
      <c r="BY1380" t="str">
        <f t="shared" si="234"/>
        <v/>
      </c>
      <c r="BZ1380" s="41" t="str">
        <f t="shared" si="235"/>
        <v/>
      </c>
      <c r="CA1380" t="str">
        <f t="shared" si="236"/>
        <v/>
      </c>
      <c r="CB1380" s="41" t="str">
        <f>IF(AU1380&lt;&gt;"","Area immediately surrounding specimen: "&amp;AU1380&amp;".","")</f>
        <v/>
      </c>
      <c r="CC1380" s="41" t="str">
        <f>IF(T1380&lt;&gt;"","Habit: "&amp;T1380&amp;".","")</f>
        <v/>
      </c>
      <c r="CD1380" s="41" t="str">
        <f>IF(U1380&lt;&gt;"","Life history habit: "&amp;U1380&amp;".","")</f>
        <v/>
      </c>
      <c r="CE1380" s="41" t="str">
        <f>IF(V1380&lt;&gt;"","Graminoid habit: "&amp;V1380&amp;".","")</f>
        <v/>
      </c>
      <c r="CF1380" s="41" t="str">
        <f>IF(W1380&lt;&gt;"","Flower color: "&amp;W1380&amp;".","")</f>
        <v/>
      </c>
      <c r="CG1380" s="41" t="str">
        <f>IF(X1380&lt;&gt;"","Height in centimeters: "&amp;X1380&amp;".","")</f>
        <v/>
      </c>
      <c r="CH1380" s="41" t="str">
        <f>IF(Y1380&lt;&gt;"",Y1380&amp;".","")</f>
        <v/>
      </c>
      <c r="CI1380" s="41" t="str">
        <f t="shared" si="237"/>
        <v/>
      </c>
      <c r="CJ1380" t="str">
        <f t="shared" si="238"/>
        <v/>
      </c>
      <c r="CK1380" s="41" t="str">
        <f>IF(T1380&lt;&gt;"","''habit'':"&amp;"''"&amp;T1380&amp;"'',","")</f>
        <v/>
      </c>
      <c r="CL1380" s="41" t="str">
        <f>IF(U1380&lt;&gt;"","''life cycle habit'':"&amp;"''"&amp;U1380&amp;"'',","")</f>
        <v/>
      </c>
      <c r="CM1380" s="41" t="str">
        <f>IF(V1380&lt;&gt;"","''graminoidHabit'':"&amp;"''"&amp;V1380&amp;"'',","")</f>
        <v/>
      </c>
      <c r="CN1380" s="41" t="str">
        <f>IF(W1380&lt;&gt;"","''flower color'':"&amp;"''"&amp;W1380&amp;"'',","")</f>
        <v/>
      </c>
      <c r="CO1380" s="41" t="str">
        <f>IF(X1380&lt;&gt;"","''heightInCentimeters'':"&amp;X1380&amp;",","")</f>
        <v/>
      </c>
      <c r="CP1380" s="41" t="str">
        <f>IF(Y1380&lt;&gt;"",Y1380,"")</f>
        <v/>
      </c>
      <c r="CQ1380" s="41" t="str">
        <f t="shared" si="239"/>
        <v/>
      </c>
      <c r="CR1380" s="42" t="str">
        <f t="shared" si="240"/>
        <v/>
      </c>
      <c r="CS1380" t="str">
        <f t="shared" si="241"/>
        <v/>
      </c>
      <c r="CT1380" t="str">
        <f>IF(L1380="Y","tissue","")</f>
        <v/>
      </c>
      <c r="CU1380" t="str">
        <f>IF(L1380="Y","in collection","")</f>
        <v/>
      </c>
      <c r="CV1380" t="str">
        <f>IF(L1380="Y","dessicated","")</f>
        <v/>
      </c>
    </row>
    <row r="1381" spans="1:100" ht="16.5" x14ac:dyDescent="0.3">
      <c r="A1381" s="7"/>
      <c r="B1381" s="19"/>
      <c r="C1381" s="19"/>
      <c r="D1381" s="19"/>
      <c r="E1381" s="19"/>
      <c r="F1381" s="19"/>
      <c r="G1381" s="10"/>
      <c r="H1381" s="14"/>
      <c r="I1381" s="19"/>
      <c r="J1381" s="19"/>
      <c r="K1381" s="10"/>
      <c r="L1381" s="19"/>
      <c r="M1381" s="19"/>
      <c r="N1381" s="19"/>
      <c r="O1381" s="19"/>
      <c r="P1381" s="19"/>
      <c r="Q1381" s="24"/>
      <c r="R1381" s="14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29"/>
      <c r="AL1381" s="29"/>
      <c r="AM1381" s="7"/>
      <c r="AN1381" s="7"/>
      <c r="AO1381" s="7"/>
      <c r="AP1381" s="19"/>
      <c r="AQ1381" s="19"/>
      <c r="AR1381" s="19"/>
      <c r="AS1381" s="14"/>
      <c r="AT1381" s="19"/>
      <c r="AU1381" s="19"/>
      <c r="AV1381" s="19"/>
      <c r="AW1381" s="14"/>
      <c r="AX1381" s="19"/>
      <c r="AY1381" s="19"/>
      <c r="AZ1381" s="19"/>
      <c r="BA1381" s="19"/>
      <c r="BB1381" s="19"/>
      <c r="BC1381" s="19"/>
      <c r="BD1381" s="19"/>
      <c r="BE1381" s="19"/>
      <c r="BF1381" s="14"/>
      <c r="BG1381" s="35" t="str">
        <f>IF(BB1381&lt;&gt;"","&lt;a href='https://www.inaturalist.org/observations/"&amp;BB1381&amp;" 'target='_blank' style='color: blue'&gt;iNaturalist Record: "&amp;BB1381&amp;"&lt;/a&gt; ","")</f>
        <v/>
      </c>
      <c r="BH1381" s="36" t="str">
        <f>IF(AT1381&lt;&gt;"",AT1381&amp;". ","")</f>
        <v/>
      </c>
      <c r="BI1381" s="36" t="str">
        <f>IF(AV1381&lt;&gt;"","Land use/disturbance history: "&amp;AV1381&amp;". ","")</f>
        <v/>
      </c>
      <c r="BJ1381" s="36" t="str">
        <f>IF(AW1381&lt;&gt;"","Slope in degrees: "&amp;AW1381&amp;". ","")</f>
        <v/>
      </c>
      <c r="BK1381" s="36" t="str">
        <f>IF(AX1381&lt;&gt;"","Slope aspect: "&amp;AX1381&amp;". ","")</f>
        <v/>
      </c>
      <c r="BL1381" s="36" t="str">
        <f>IF(AY1381&lt;&gt;"","Soil description: "&amp;AY1381&amp;". ","")</f>
        <v/>
      </c>
      <c r="BM1381" s="36" t="str">
        <f>IF(BA1381&lt;&gt;"","Terrain: "&amp;BA1381&amp;". ","")</f>
        <v/>
      </c>
      <c r="BN1381" s="36" t="str">
        <f t="shared" si="231"/>
        <v/>
      </c>
      <c r="BO1381" t="str">
        <f t="shared" si="232"/>
        <v/>
      </c>
      <c r="BP1381" t="str">
        <f>IF(BD1381&lt;&gt;"","Permit: "&amp;BD1381,"")</f>
        <v/>
      </c>
      <c r="BQ1381" s="41" t="str">
        <f>IF(AA1381="Abundant","Estimated frequency within viewshed: Abundant (&gt;500).",IF(AA1381="Common","Estimated frequency within viewshed: Common (101-500).",IF(AA1381="Frequent","Estimated frequency within viewshed: Frequent (11-100).",IF(AA1381="Occasional","Estimated frequency within viewshed: Occasional (6-10).",IF(AA1381="Rare","Estimated frequency within viewshed: Rare (1-5).","")))))</f>
        <v/>
      </c>
      <c r="BR1381" s="41" t="str">
        <f>IF(B1381&lt;&gt;"",B1381&amp;". ","")</f>
        <v/>
      </c>
      <c r="BS1381" s="41" t="str">
        <f>IF(M1381="Same individual","Tissue sample collected.",IF(M1381="Same population","Tissue sample collected from another individual in the same population.",""))</f>
        <v/>
      </c>
      <c r="BT1381" s="41" t="str">
        <f>IF(R1381&lt;&gt;"","Seed sample collected from "&amp;R1381&amp;" plants within the same population.","")</f>
        <v/>
      </c>
      <c r="BU1381" s="41" t="str">
        <f>IF(AB1381&lt;&gt;"",AB1381&amp;". ","")</f>
        <v/>
      </c>
      <c r="BV1381" s="41" t="str">
        <f>IF(AE1381&lt;&gt;"","Landowner: "&amp;AE1381&amp;".","")</f>
        <v/>
      </c>
      <c r="BW1381" s="41" t="str">
        <f>IF(AF1381&lt;&gt;"","Element Occurrence ID: "&amp;AF1381&amp;".","")</f>
        <v/>
      </c>
      <c r="BX1381" s="41" t="str">
        <f t="shared" si="233"/>
        <v/>
      </c>
      <c r="BY1381" t="str">
        <f t="shared" si="234"/>
        <v/>
      </c>
      <c r="BZ1381" s="41" t="str">
        <f t="shared" si="235"/>
        <v/>
      </c>
      <c r="CA1381" t="str">
        <f t="shared" si="236"/>
        <v/>
      </c>
      <c r="CB1381" s="41" t="str">
        <f>IF(AU1381&lt;&gt;"","Area immediately surrounding specimen: "&amp;AU1381&amp;".","")</f>
        <v/>
      </c>
      <c r="CC1381" s="41" t="str">
        <f>IF(T1381&lt;&gt;"","Habit: "&amp;T1381&amp;".","")</f>
        <v/>
      </c>
      <c r="CD1381" s="41" t="str">
        <f>IF(U1381&lt;&gt;"","Life history habit: "&amp;U1381&amp;".","")</f>
        <v/>
      </c>
      <c r="CE1381" s="41" t="str">
        <f>IF(V1381&lt;&gt;"","Graminoid habit: "&amp;V1381&amp;".","")</f>
        <v/>
      </c>
      <c r="CF1381" s="41" t="str">
        <f>IF(W1381&lt;&gt;"","Flower color: "&amp;W1381&amp;".","")</f>
        <v/>
      </c>
      <c r="CG1381" s="41" t="str">
        <f>IF(X1381&lt;&gt;"","Height in centimeters: "&amp;X1381&amp;".","")</f>
        <v/>
      </c>
      <c r="CH1381" s="41" t="str">
        <f>IF(Y1381&lt;&gt;"",Y1381&amp;".","")</f>
        <v/>
      </c>
      <c r="CI1381" s="41" t="str">
        <f t="shared" si="237"/>
        <v/>
      </c>
      <c r="CJ1381" t="str">
        <f t="shared" si="238"/>
        <v/>
      </c>
      <c r="CK1381" s="41" t="str">
        <f>IF(T1381&lt;&gt;"","''habit'':"&amp;"''"&amp;T1381&amp;"'',","")</f>
        <v/>
      </c>
      <c r="CL1381" s="41" t="str">
        <f>IF(U1381&lt;&gt;"","''life cycle habit'':"&amp;"''"&amp;U1381&amp;"'',","")</f>
        <v/>
      </c>
      <c r="CM1381" s="41" t="str">
        <f>IF(V1381&lt;&gt;"","''graminoidHabit'':"&amp;"''"&amp;V1381&amp;"'',","")</f>
        <v/>
      </c>
      <c r="CN1381" s="41" t="str">
        <f>IF(W1381&lt;&gt;"","''flower color'':"&amp;"''"&amp;W1381&amp;"'',","")</f>
        <v/>
      </c>
      <c r="CO1381" s="41" t="str">
        <f>IF(X1381&lt;&gt;"","''heightInCentimeters'':"&amp;X1381&amp;",","")</f>
        <v/>
      </c>
      <c r="CP1381" s="41" t="str">
        <f>IF(Y1381&lt;&gt;"",Y1381,"")</f>
        <v/>
      </c>
      <c r="CQ1381" s="41" t="str">
        <f t="shared" si="239"/>
        <v/>
      </c>
      <c r="CR1381" s="42" t="str">
        <f t="shared" si="240"/>
        <v/>
      </c>
      <c r="CS1381" t="str">
        <f t="shared" si="241"/>
        <v/>
      </c>
      <c r="CT1381" t="str">
        <f>IF(L1381="Y","tissue","")</f>
        <v/>
      </c>
      <c r="CU1381" t="str">
        <f>IF(L1381="Y","in collection","")</f>
        <v/>
      </c>
      <c r="CV1381" t="str">
        <f>IF(L1381="Y","dessicated","")</f>
        <v/>
      </c>
    </row>
    <row r="1382" spans="1:100" ht="16.5" x14ac:dyDescent="0.3">
      <c r="A1382" s="7"/>
      <c r="B1382" s="19"/>
      <c r="C1382" s="19"/>
      <c r="D1382" s="19"/>
      <c r="E1382" s="19"/>
      <c r="F1382" s="19"/>
      <c r="G1382" s="10"/>
      <c r="H1382" s="14"/>
      <c r="I1382" s="19"/>
      <c r="J1382" s="19"/>
      <c r="K1382" s="10"/>
      <c r="L1382" s="19"/>
      <c r="M1382" s="19"/>
      <c r="N1382" s="19"/>
      <c r="O1382" s="19"/>
      <c r="P1382" s="19"/>
      <c r="Q1382" s="24"/>
      <c r="R1382" s="14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  <c r="AK1382" s="29"/>
      <c r="AL1382" s="29"/>
      <c r="AM1382" s="7"/>
      <c r="AN1382" s="7"/>
      <c r="AO1382" s="7"/>
      <c r="AP1382" s="19"/>
      <c r="AQ1382" s="19"/>
      <c r="AR1382" s="19"/>
      <c r="AS1382" s="14"/>
      <c r="AT1382" s="19"/>
      <c r="AU1382" s="19"/>
      <c r="AV1382" s="19"/>
      <c r="AW1382" s="14"/>
      <c r="AX1382" s="19"/>
      <c r="AY1382" s="19"/>
      <c r="AZ1382" s="19"/>
      <c r="BA1382" s="19"/>
      <c r="BB1382" s="19"/>
      <c r="BC1382" s="19"/>
      <c r="BD1382" s="19"/>
      <c r="BE1382" s="19"/>
      <c r="BF1382" s="14"/>
      <c r="BG1382" s="35" t="str">
        <f>IF(BB1382&lt;&gt;"","&lt;a href='https://www.inaturalist.org/observations/"&amp;BB1382&amp;" 'target='_blank' style='color: blue'&gt;iNaturalist Record: "&amp;BB1382&amp;"&lt;/a&gt; ","")</f>
        <v/>
      </c>
      <c r="BH1382" s="36" t="str">
        <f>IF(AT1382&lt;&gt;"",AT1382&amp;". ","")</f>
        <v/>
      </c>
      <c r="BI1382" s="36" t="str">
        <f>IF(AV1382&lt;&gt;"","Land use/disturbance history: "&amp;AV1382&amp;". ","")</f>
        <v/>
      </c>
      <c r="BJ1382" s="36" t="str">
        <f>IF(AW1382&lt;&gt;"","Slope in degrees: "&amp;AW1382&amp;". ","")</f>
        <v/>
      </c>
      <c r="BK1382" s="36" t="str">
        <f>IF(AX1382&lt;&gt;"","Slope aspect: "&amp;AX1382&amp;". ","")</f>
        <v/>
      </c>
      <c r="BL1382" s="36" t="str">
        <f>IF(AY1382&lt;&gt;"","Soil description: "&amp;AY1382&amp;". ","")</f>
        <v/>
      </c>
      <c r="BM1382" s="36" t="str">
        <f>IF(BA1382&lt;&gt;"","Terrain: "&amp;BA1382&amp;". ","")</f>
        <v/>
      </c>
      <c r="BN1382" s="36" t="str">
        <f t="shared" si="231"/>
        <v/>
      </c>
      <c r="BO1382" t="str">
        <f t="shared" si="232"/>
        <v/>
      </c>
      <c r="BP1382" t="str">
        <f>IF(BD1382&lt;&gt;"","Permit: "&amp;BD1382,"")</f>
        <v/>
      </c>
      <c r="BQ1382" s="41" t="str">
        <f>IF(AA1382="Abundant","Estimated frequency within viewshed: Abundant (&gt;500).",IF(AA1382="Common","Estimated frequency within viewshed: Common (101-500).",IF(AA1382="Frequent","Estimated frequency within viewshed: Frequent (11-100).",IF(AA1382="Occasional","Estimated frequency within viewshed: Occasional (6-10).",IF(AA1382="Rare","Estimated frequency within viewshed: Rare (1-5).","")))))</f>
        <v/>
      </c>
      <c r="BR1382" s="41" t="str">
        <f>IF(B1382&lt;&gt;"",B1382&amp;". ","")</f>
        <v/>
      </c>
      <c r="BS1382" s="41" t="str">
        <f>IF(M1382="Same individual","Tissue sample collected.",IF(M1382="Same population","Tissue sample collected from another individual in the same population.",""))</f>
        <v/>
      </c>
      <c r="BT1382" s="41" t="str">
        <f>IF(R1382&lt;&gt;"","Seed sample collected from "&amp;R1382&amp;" plants within the same population.","")</f>
        <v/>
      </c>
      <c r="BU1382" s="41" t="str">
        <f>IF(AB1382&lt;&gt;"",AB1382&amp;". ","")</f>
        <v/>
      </c>
      <c r="BV1382" s="41" t="str">
        <f>IF(AE1382&lt;&gt;"","Landowner: "&amp;AE1382&amp;".","")</f>
        <v/>
      </c>
      <c r="BW1382" s="41" t="str">
        <f>IF(AF1382&lt;&gt;"","Element Occurrence ID: "&amp;AF1382&amp;".","")</f>
        <v/>
      </c>
      <c r="BX1382" s="41" t="str">
        <f t="shared" si="233"/>
        <v/>
      </c>
      <c r="BY1382" t="str">
        <f t="shared" si="234"/>
        <v/>
      </c>
      <c r="BZ1382" s="41" t="str">
        <f t="shared" si="235"/>
        <v/>
      </c>
      <c r="CA1382" t="str">
        <f t="shared" si="236"/>
        <v/>
      </c>
      <c r="CB1382" s="41" t="str">
        <f>IF(AU1382&lt;&gt;"","Area immediately surrounding specimen: "&amp;AU1382&amp;".","")</f>
        <v/>
      </c>
      <c r="CC1382" s="41" t="str">
        <f>IF(T1382&lt;&gt;"","Habit: "&amp;T1382&amp;".","")</f>
        <v/>
      </c>
      <c r="CD1382" s="41" t="str">
        <f>IF(U1382&lt;&gt;"","Life history habit: "&amp;U1382&amp;".","")</f>
        <v/>
      </c>
      <c r="CE1382" s="41" t="str">
        <f>IF(V1382&lt;&gt;"","Graminoid habit: "&amp;V1382&amp;".","")</f>
        <v/>
      </c>
      <c r="CF1382" s="41" t="str">
        <f>IF(W1382&lt;&gt;"","Flower color: "&amp;W1382&amp;".","")</f>
        <v/>
      </c>
      <c r="CG1382" s="41" t="str">
        <f>IF(X1382&lt;&gt;"","Height in centimeters: "&amp;X1382&amp;".","")</f>
        <v/>
      </c>
      <c r="CH1382" s="41" t="str">
        <f>IF(Y1382&lt;&gt;"",Y1382&amp;".","")</f>
        <v/>
      </c>
      <c r="CI1382" s="41" t="str">
        <f t="shared" si="237"/>
        <v/>
      </c>
      <c r="CJ1382" t="str">
        <f t="shared" si="238"/>
        <v/>
      </c>
      <c r="CK1382" s="41" t="str">
        <f>IF(T1382&lt;&gt;"","''habit'':"&amp;"''"&amp;T1382&amp;"'',","")</f>
        <v/>
      </c>
      <c r="CL1382" s="41" t="str">
        <f>IF(U1382&lt;&gt;"","''life cycle habit'':"&amp;"''"&amp;U1382&amp;"'',","")</f>
        <v/>
      </c>
      <c r="CM1382" s="41" t="str">
        <f>IF(V1382&lt;&gt;"","''graminoidHabit'':"&amp;"''"&amp;V1382&amp;"'',","")</f>
        <v/>
      </c>
      <c r="CN1382" s="41" t="str">
        <f>IF(W1382&lt;&gt;"","''flower color'':"&amp;"''"&amp;W1382&amp;"'',","")</f>
        <v/>
      </c>
      <c r="CO1382" s="41" t="str">
        <f>IF(X1382&lt;&gt;"","''heightInCentimeters'':"&amp;X1382&amp;",","")</f>
        <v/>
      </c>
      <c r="CP1382" s="41" t="str">
        <f>IF(Y1382&lt;&gt;"",Y1382,"")</f>
        <v/>
      </c>
      <c r="CQ1382" s="41" t="str">
        <f t="shared" si="239"/>
        <v/>
      </c>
      <c r="CR1382" s="42" t="str">
        <f t="shared" si="240"/>
        <v/>
      </c>
      <c r="CS1382" t="str">
        <f t="shared" si="241"/>
        <v/>
      </c>
      <c r="CT1382" t="str">
        <f>IF(L1382="Y","tissue","")</f>
        <v/>
      </c>
      <c r="CU1382" t="str">
        <f>IF(L1382="Y","in collection","")</f>
        <v/>
      </c>
      <c r="CV1382" t="str">
        <f>IF(L1382="Y","dessicated","")</f>
        <v/>
      </c>
    </row>
    <row r="1383" spans="1:100" ht="16.5" x14ac:dyDescent="0.3">
      <c r="A1383" s="7"/>
      <c r="B1383" s="19"/>
      <c r="C1383" s="19"/>
      <c r="D1383" s="19"/>
      <c r="E1383" s="19"/>
      <c r="F1383" s="19"/>
      <c r="G1383" s="10"/>
      <c r="H1383" s="14"/>
      <c r="I1383" s="19"/>
      <c r="J1383" s="19"/>
      <c r="K1383" s="10"/>
      <c r="L1383" s="19"/>
      <c r="M1383" s="19"/>
      <c r="N1383" s="19"/>
      <c r="O1383" s="19"/>
      <c r="P1383" s="19"/>
      <c r="Q1383" s="24"/>
      <c r="R1383" s="14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29"/>
      <c r="AL1383" s="29"/>
      <c r="AM1383" s="7"/>
      <c r="AN1383" s="7"/>
      <c r="AO1383" s="7"/>
      <c r="AP1383" s="19"/>
      <c r="AQ1383" s="19"/>
      <c r="AR1383" s="19"/>
      <c r="AS1383" s="14"/>
      <c r="AT1383" s="19"/>
      <c r="AU1383" s="19"/>
      <c r="AV1383" s="19"/>
      <c r="AW1383" s="14"/>
      <c r="AX1383" s="19"/>
      <c r="AY1383" s="19"/>
      <c r="AZ1383" s="19"/>
      <c r="BA1383" s="19"/>
      <c r="BB1383" s="19"/>
      <c r="BC1383" s="19"/>
      <c r="BD1383" s="19"/>
      <c r="BE1383" s="19"/>
      <c r="BF1383" s="14"/>
      <c r="BG1383" s="35" t="str">
        <f>IF(BB1383&lt;&gt;"","&lt;a href='https://www.inaturalist.org/observations/"&amp;BB1383&amp;" 'target='_blank' style='color: blue'&gt;iNaturalist Record: "&amp;BB1383&amp;"&lt;/a&gt; ","")</f>
        <v/>
      </c>
      <c r="BH1383" s="36" t="str">
        <f>IF(AT1383&lt;&gt;"",AT1383&amp;". ","")</f>
        <v/>
      </c>
      <c r="BI1383" s="36" t="str">
        <f>IF(AV1383&lt;&gt;"","Land use/disturbance history: "&amp;AV1383&amp;". ","")</f>
        <v/>
      </c>
      <c r="BJ1383" s="36" t="str">
        <f>IF(AW1383&lt;&gt;"","Slope in degrees: "&amp;AW1383&amp;". ","")</f>
        <v/>
      </c>
      <c r="BK1383" s="36" t="str">
        <f>IF(AX1383&lt;&gt;"","Slope aspect: "&amp;AX1383&amp;". ","")</f>
        <v/>
      </c>
      <c r="BL1383" s="36" t="str">
        <f>IF(AY1383&lt;&gt;"","Soil description: "&amp;AY1383&amp;". ","")</f>
        <v/>
      </c>
      <c r="BM1383" s="36" t="str">
        <f>IF(BA1383&lt;&gt;"","Terrain: "&amp;BA1383&amp;". ","")</f>
        <v/>
      </c>
      <c r="BN1383" s="36" t="str">
        <f t="shared" si="231"/>
        <v/>
      </c>
      <c r="BO1383" t="str">
        <f t="shared" si="232"/>
        <v/>
      </c>
      <c r="BP1383" t="str">
        <f>IF(BD1383&lt;&gt;"","Permit: "&amp;BD1383,"")</f>
        <v/>
      </c>
      <c r="BQ1383" s="41" t="str">
        <f>IF(AA1383="Abundant","Estimated frequency within viewshed: Abundant (&gt;500).",IF(AA1383="Common","Estimated frequency within viewshed: Common (101-500).",IF(AA1383="Frequent","Estimated frequency within viewshed: Frequent (11-100).",IF(AA1383="Occasional","Estimated frequency within viewshed: Occasional (6-10).",IF(AA1383="Rare","Estimated frequency within viewshed: Rare (1-5).","")))))</f>
        <v/>
      </c>
      <c r="BR1383" s="41" t="str">
        <f>IF(B1383&lt;&gt;"",B1383&amp;". ","")</f>
        <v/>
      </c>
      <c r="BS1383" s="41" t="str">
        <f>IF(M1383="Same individual","Tissue sample collected.",IF(M1383="Same population","Tissue sample collected from another individual in the same population.",""))</f>
        <v/>
      </c>
      <c r="BT1383" s="41" t="str">
        <f>IF(R1383&lt;&gt;"","Seed sample collected from "&amp;R1383&amp;" plants within the same population.","")</f>
        <v/>
      </c>
      <c r="BU1383" s="41" t="str">
        <f>IF(AB1383&lt;&gt;"",AB1383&amp;". ","")</f>
        <v/>
      </c>
      <c r="BV1383" s="41" t="str">
        <f>IF(AE1383&lt;&gt;"","Landowner: "&amp;AE1383&amp;".","")</f>
        <v/>
      </c>
      <c r="BW1383" s="41" t="str">
        <f>IF(AF1383&lt;&gt;"","Element Occurrence ID: "&amp;AF1383&amp;".","")</f>
        <v/>
      </c>
      <c r="BX1383" s="41" t="str">
        <f t="shared" si="233"/>
        <v/>
      </c>
      <c r="BY1383" t="str">
        <f t="shared" si="234"/>
        <v/>
      </c>
      <c r="BZ1383" s="41" t="str">
        <f t="shared" si="235"/>
        <v/>
      </c>
      <c r="CA1383" t="str">
        <f t="shared" si="236"/>
        <v/>
      </c>
      <c r="CB1383" s="41" t="str">
        <f>IF(AU1383&lt;&gt;"","Area immediately surrounding specimen: "&amp;AU1383&amp;".","")</f>
        <v/>
      </c>
      <c r="CC1383" s="41" t="str">
        <f>IF(T1383&lt;&gt;"","Habit: "&amp;T1383&amp;".","")</f>
        <v/>
      </c>
      <c r="CD1383" s="41" t="str">
        <f>IF(U1383&lt;&gt;"","Life history habit: "&amp;U1383&amp;".","")</f>
        <v/>
      </c>
      <c r="CE1383" s="41" t="str">
        <f>IF(V1383&lt;&gt;"","Graminoid habit: "&amp;V1383&amp;".","")</f>
        <v/>
      </c>
      <c r="CF1383" s="41" t="str">
        <f>IF(W1383&lt;&gt;"","Flower color: "&amp;W1383&amp;".","")</f>
        <v/>
      </c>
      <c r="CG1383" s="41" t="str">
        <f>IF(X1383&lt;&gt;"","Height in centimeters: "&amp;X1383&amp;".","")</f>
        <v/>
      </c>
      <c r="CH1383" s="41" t="str">
        <f>IF(Y1383&lt;&gt;"",Y1383&amp;".","")</f>
        <v/>
      </c>
      <c r="CI1383" s="41" t="str">
        <f t="shared" si="237"/>
        <v/>
      </c>
      <c r="CJ1383" t="str">
        <f t="shared" si="238"/>
        <v/>
      </c>
      <c r="CK1383" s="41" t="str">
        <f>IF(T1383&lt;&gt;"","''habit'':"&amp;"''"&amp;T1383&amp;"'',","")</f>
        <v/>
      </c>
      <c r="CL1383" s="41" t="str">
        <f>IF(U1383&lt;&gt;"","''life cycle habit'':"&amp;"''"&amp;U1383&amp;"'',","")</f>
        <v/>
      </c>
      <c r="CM1383" s="41" t="str">
        <f>IF(V1383&lt;&gt;"","''graminoidHabit'':"&amp;"''"&amp;V1383&amp;"'',","")</f>
        <v/>
      </c>
      <c r="CN1383" s="41" t="str">
        <f>IF(W1383&lt;&gt;"","''flower color'':"&amp;"''"&amp;W1383&amp;"'',","")</f>
        <v/>
      </c>
      <c r="CO1383" s="41" t="str">
        <f>IF(X1383&lt;&gt;"","''heightInCentimeters'':"&amp;X1383&amp;",","")</f>
        <v/>
      </c>
      <c r="CP1383" s="41" t="str">
        <f>IF(Y1383&lt;&gt;"",Y1383,"")</f>
        <v/>
      </c>
      <c r="CQ1383" s="41" t="str">
        <f t="shared" si="239"/>
        <v/>
      </c>
      <c r="CR1383" s="42" t="str">
        <f t="shared" si="240"/>
        <v/>
      </c>
      <c r="CS1383" t="str">
        <f t="shared" si="241"/>
        <v/>
      </c>
      <c r="CT1383" t="str">
        <f>IF(L1383="Y","tissue","")</f>
        <v/>
      </c>
      <c r="CU1383" t="str">
        <f>IF(L1383="Y","in collection","")</f>
        <v/>
      </c>
      <c r="CV1383" t="str">
        <f>IF(L1383="Y","dessicated","")</f>
        <v/>
      </c>
    </row>
    <row r="1384" spans="1:100" ht="16.5" x14ac:dyDescent="0.3">
      <c r="A1384" s="7"/>
      <c r="B1384" s="19"/>
      <c r="C1384" s="19"/>
      <c r="D1384" s="19"/>
      <c r="E1384" s="19"/>
      <c r="F1384" s="19"/>
      <c r="G1384" s="10"/>
      <c r="H1384" s="14"/>
      <c r="I1384" s="19"/>
      <c r="J1384" s="19"/>
      <c r="K1384" s="10"/>
      <c r="L1384" s="19"/>
      <c r="M1384" s="19"/>
      <c r="N1384" s="19"/>
      <c r="O1384" s="19"/>
      <c r="P1384" s="19"/>
      <c r="Q1384" s="24"/>
      <c r="R1384" s="14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29"/>
      <c r="AL1384" s="29"/>
      <c r="AM1384" s="7"/>
      <c r="AN1384" s="7"/>
      <c r="AO1384" s="7"/>
      <c r="AP1384" s="19"/>
      <c r="AQ1384" s="19"/>
      <c r="AR1384" s="19"/>
      <c r="AS1384" s="14"/>
      <c r="AT1384" s="19"/>
      <c r="AU1384" s="19"/>
      <c r="AV1384" s="19"/>
      <c r="AW1384" s="14"/>
      <c r="AX1384" s="19"/>
      <c r="AY1384" s="19"/>
      <c r="AZ1384" s="19"/>
      <c r="BA1384" s="19"/>
      <c r="BB1384" s="19"/>
      <c r="BC1384" s="19"/>
      <c r="BD1384" s="19"/>
      <c r="BE1384" s="19"/>
      <c r="BF1384" s="14"/>
      <c r="BG1384" s="35" t="str">
        <f>IF(BB1384&lt;&gt;"","&lt;a href='https://www.inaturalist.org/observations/"&amp;BB1384&amp;" 'target='_blank' style='color: blue'&gt;iNaturalist Record: "&amp;BB1384&amp;"&lt;/a&gt; ","")</f>
        <v/>
      </c>
      <c r="BH1384" s="36" t="str">
        <f>IF(AT1384&lt;&gt;"",AT1384&amp;". ","")</f>
        <v/>
      </c>
      <c r="BI1384" s="36" t="str">
        <f>IF(AV1384&lt;&gt;"","Land use/disturbance history: "&amp;AV1384&amp;". ","")</f>
        <v/>
      </c>
      <c r="BJ1384" s="36" t="str">
        <f>IF(AW1384&lt;&gt;"","Slope in degrees: "&amp;AW1384&amp;". ","")</f>
        <v/>
      </c>
      <c r="BK1384" s="36" t="str">
        <f>IF(AX1384&lt;&gt;"","Slope aspect: "&amp;AX1384&amp;". ","")</f>
        <v/>
      </c>
      <c r="BL1384" s="36" t="str">
        <f>IF(AY1384&lt;&gt;"","Soil description: "&amp;AY1384&amp;". ","")</f>
        <v/>
      </c>
      <c r="BM1384" s="36" t="str">
        <f>IF(BA1384&lt;&gt;"","Terrain: "&amp;BA1384&amp;". ","")</f>
        <v/>
      </c>
      <c r="BN1384" s="36" t="str">
        <f t="shared" si="231"/>
        <v/>
      </c>
      <c r="BO1384" t="str">
        <f t="shared" si="232"/>
        <v/>
      </c>
      <c r="BP1384" t="str">
        <f>IF(BD1384&lt;&gt;"","Permit: "&amp;BD1384,"")</f>
        <v/>
      </c>
      <c r="BQ1384" s="41" t="str">
        <f>IF(AA1384="Abundant","Estimated frequency within viewshed: Abundant (&gt;500).",IF(AA1384="Common","Estimated frequency within viewshed: Common (101-500).",IF(AA1384="Frequent","Estimated frequency within viewshed: Frequent (11-100).",IF(AA1384="Occasional","Estimated frequency within viewshed: Occasional (6-10).",IF(AA1384="Rare","Estimated frequency within viewshed: Rare (1-5).","")))))</f>
        <v/>
      </c>
      <c r="BR1384" s="41" t="str">
        <f>IF(B1384&lt;&gt;"",B1384&amp;". ","")</f>
        <v/>
      </c>
      <c r="BS1384" s="41" t="str">
        <f>IF(M1384="Same individual","Tissue sample collected.",IF(M1384="Same population","Tissue sample collected from another individual in the same population.",""))</f>
        <v/>
      </c>
      <c r="BT1384" s="41" t="str">
        <f>IF(R1384&lt;&gt;"","Seed sample collected from "&amp;R1384&amp;" plants within the same population.","")</f>
        <v/>
      </c>
      <c r="BU1384" s="41" t="str">
        <f>IF(AB1384&lt;&gt;"",AB1384&amp;". ","")</f>
        <v/>
      </c>
      <c r="BV1384" s="41" t="str">
        <f>IF(AE1384&lt;&gt;"","Landowner: "&amp;AE1384&amp;".","")</f>
        <v/>
      </c>
      <c r="BW1384" s="41" t="str">
        <f>IF(AF1384&lt;&gt;"","Element Occurrence ID: "&amp;AF1384&amp;".","")</f>
        <v/>
      </c>
      <c r="BX1384" s="41" t="str">
        <f t="shared" si="233"/>
        <v/>
      </c>
      <c r="BY1384" t="str">
        <f t="shared" si="234"/>
        <v/>
      </c>
      <c r="BZ1384" s="41" t="str">
        <f t="shared" si="235"/>
        <v/>
      </c>
      <c r="CA1384" t="str">
        <f t="shared" si="236"/>
        <v/>
      </c>
      <c r="CB1384" s="41" t="str">
        <f>IF(AU1384&lt;&gt;"","Area immediately surrounding specimen: "&amp;AU1384&amp;".","")</f>
        <v/>
      </c>
      <c r="CC1384" s="41" t="str">
        <f>IF(T1384&lt;&gt;"","Habit: "&amp;T1384&amp;".","")</f>
        <v/>
      </c>
      <c r="CD1384" s="41" t="str">
        <f>IF(U1384&lt;&gt;"","Life history habit: "&amp;U1384&amp;".","")</f>
        <v/>
      </c>
      <c r="CE1384" s="41" t="str">
        <f>IF(V1384&lt;&gt;"","Graminoid habit: "&amp;V1384&amp;".","")</f>
        <v/>
      </c>
      <c r="CF1384" s="41" t="str">
        <f>IF(W1384&lt;&gt;"","Flower color: "&amp;W1384&amp;".","")</f>
        <v/>
      </c>
      <c r="CG1384" s="41" t="str">
        <f>IF(X1384&lt;&gt;"","Height in centimeters: "&amp;X1384&amp;".","")</f>
        <v/>
      </c>
      <c r="CH1384" s="41" t="str">
        <f>IF(Y1384&lt;&gt;"",Y1384&amp;".","")</f>
        <v/>
      </c>
      <c r="CI1384" s="41" t="str">
        <f t="shared" si="237"/>
        <v/>
      </c>
      <c r="CJ1384" t="str">
        <f t="shared" si="238"/>
        <v/>
      </c>
      <c r="CK1384" s="41" t="str">
        <f>IF(T1384&lt;&gt;"","''habit'':"&amp;"''"&amp;T1384&amp;"'',","")</f>
        <v/>
      </c>
      <c r="CL1384" s="41" t="str">
        <f>IF(U1384&lt;&gt;"","''life cycle habit'':"&amp;"''"&amp;U1384&amp;"'',","")</f>
        <v/>
      </c>
      <c r="CM1384" s="41" t="str">
        <f>IF(V1384&lt;&gt;"","''graminoidHabit'':"&amp;"''"&amp;V1384&amp;"'',","")</f>
        <v/>
      </c>
      <c r="CN1384" s="41" t="str">
        <f>IF(W1384&lt;&gt;"","''flower color'':"&amp;"''"&amp;W1384&amp;"'',","")</f>
        <v/>
      </c>
      <c r="CO1384" s="41" t="str">
        <f>IF(X1384&lt;&gt;"","''heightInCentimeters'':"&amp;X1384&amp;",","")</f>
        <v/>
      </c>
      <c r="CP1384" s="41" t="str">
        <f>IF(Y1384&lt;&gt;"",Y1384,"")</f>
        <v/>
      </c>
      <c r="CQ1384" s="41" t="str">
        <f t="shared" si="239"/>
        <v/>
      </c>
      <c r="CR1384" s="42" t="str">
        <f t="shared" si="240"/>
        <v/>
      </c>
      <c r="CS1384" t="str">
        <f t="shared" si="241"/>
        <v/>
      </c>
      <c r="CT1384" t="str">
        <f>IF(L1384="Y","tissue","")</f>
        <v/>
      </c>
      <c r="CU1384" t="str">
        <f>IF(L1384="Y","in collection","")</f>
        <v/>
      </c>
      <c r="CV1384" t="str">
        <f>IF(L1384="Y","dessicated","")</f>
        <v/>
      </c>
    </row>
    <row r="1385" spans="1:100" ht="16.5" x14ac:dyDescent="0.3">
      <c r="A1385" s="7"/>
      <c r="B1385" s="19"/>
      <c r="C1385" s="19"/>
      <c r="D1385" s="19"/>
      <c r="E1385" s="19"/>
      <c r="F1385" s="19"/>
      <c r="G1385" s="10"/>
      <c r="H1385" s="14"/>
      <c r="I1385" s="19"/>
      <c r="J1385" s="19"/>
      <c r="K1385" s="10"/>
      <c r="L1385" s="19"/>
      <c r="M1385" s="19"/>
      <c r="N1385" s="19"/>
      <c r="O1385" s="19"/>
      <c r="P1385" s="19"/>
      <c r="Q1385" s="24"/>
      <c r="R1385" s="14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29"/>
      <c r="AL1385" s="29"/>
      <c r="AM1385" s="7"/>
      <c r="AN1385" s="7"/>
      <c r="AO1385" s="7"/>
      <c r="AP1385" s="19"/>
      <c r="AQ1385" s="19"/>
      <c r="AR1385" s="19"/>
      <c r="AS1385" s="14"/>
      <c r="AT1385" s="19"/>
      <c r="AU1385" s="19"/>
      <c r="AV1385" s="19"/>
      <c r="AW1385" s="14"/>
      <c r="AX1385" s="19"/>
      <c r="AY1385" s="19"/>
      <c r="AZ1385" s="19"/>
      <c r="BA1385" s="19"/>
      <c r="BB1385" s="19"/>
      <c r="BC1385" s="19"/>
      <c r="BD1385" s="19"/>
      <c r="BE1385" s="19"/>
      <c r="BF1385" s="14"/>
      <c r="BG1385" s="35" t="str">
        <f>IF(BB1385&lt;&gt;"","&lt;a href='https://www.inaturalist.org/observations/"&amp;BB1385&amp;" 'target='_blank' style='color: blue'&gt;iNaturalist Record: "&amp;BB1385&amp;"&lt;/a&gt; ","")</f>
        <v/>
      </c>
      <c r="BH1385" s="36" t="str">
        <f>IF(AT1385&lt;&gt;"",AT1385&amp;". ","")</f>
        <v/>
      </c>
      <c r="BI1385" s="36" t="str">
        <f>IF(AV1385&lt;&gt;"","Land use/disturbance history: "&amp;AV1385&amp;". ","")</f>
        <v/>
      </c>
      <c r="BJ1385" s="36" t="str">
        <f>IF(AW1385&lt;&gt;"","Slope in degrees: "&amp;AW1385&amp;". ","")</f>
        <v/>
      </c>
      <c r="BK1385" s="36" t="str">
        <f>IF(AX1385&lt;&gt;"","Slope aspect: "&amp;AX1385&amp;". ","")</f>
        <v/>
      </c>
      <c r="BL1385" s="36" t="str">
        <f>IF(AY1385&lt;&gt;"","Soil description: "&amp;AY1385&amp;". ","")</f>
        <v/>
      </c>
      <c r="BM1385" s="36" t="str">
        <f>IF(BA1385&lt;&gt;"","Terrain: "&amp;BA1385&amp;". ","")</f>
        <v/>
      </c>
      <c r="BN1385" s="36" t="str">
        <f t="shared" si="231"/>
        <v/>
      </c>
      <c r="BO1385" t="str">
        <f t="shared" si="232"/>
        <v/>
      </c>
      <c r="BP1385" t="str">
        <f>IF(BD1385&lt;&gt;"","Permit: "&amp;BD1385,"")</f>
        <v/>
      </c>
      <c r="BQ1385" s="41" t="str">
        <f>IF(AA1385="Abundant","Estimated frequency within viewshed: Abundant (&gt;500).",IF(AA1385="Common","Estimated frequency within viewshed: Common (101-500).",IF(AA1385="Frequent","Estimated frequency within viewshed: Frequent (11-100).",IF(AA1385="Occasional","Estimated frequency within viewshed: Occasional (6-10).",IF(AA1385="Rare","Estimated frequency within viewshed: Rare (1-5).","")))))</f>
        <v/>
      </c>
      <c r="BR1385" s="41" t="str">
        <f>IF(B1385&lt;&gt;"",B1385&amp;". ","")</f>
        <v/>
      </c>
      <c r="BS1385" s="41" t="str">
        <f>IF(M1385="Same individual","Tissue sample collected.",IF(M1385="Same population","Tissue sample collected from another individual in the same population.",""))</f>
        <v/>
      </c>
      <c r="BT1385" s="41" t="str">
        <f>IF(R1385&lt;&gt;"","Seed sample collected from "&amp;R1385&amp;" plants within the same population.","")</f>
        <v/>
      </c>
      <c r="BU1385" s="41" t="str">
        <f>IF(AB1385&lt;&gt;"",AB1385&amp;". ","")</f>
        <v/>
      </c>
      <c r="BV1385" s="41" t="str">
        <f>IF(AE1385&lt;&gt;"","Landowner: "&amp;AE1385&amp;".","")</f>
        <v/>
      </c>
      <c r="BW1385" s="41" t="str">
        <f>IF(AF1385&lt;&gt;"","Element Occurrence ID: "&amp;AF1385&amp;".","")</f>
        <v/>
      </c>
      <c r="BX1385" s="41" t="str">
        <f t="shared" si="233"/>
        <v/>
      </c>
      <c r="BY1385" t="str">
        <f t="shared" si="234"/>
        <v/>
      </c>
      <c r="BZ1385" s="41" t="str">
        <f t="shared" si="235"/>
        <v/>
      </c>
      <c r="CA1385" t="str">
        <f t="shared" si="236"/>
        <v/>
      </c>
      <c r="CB1385" s="41" t="str">
        <f>IF(AU1385&lt;&gt;"","Area immediately surrounding specimen: "&amp;AU1385&amp;".","")</f>
        <v/>
      </c>
      <c r="CC1385" s="41" t="str">
        <f>IF(T1385&lt;&gt;"","Habit: "&amp;T1385&amp;".","")</f>
        <v/>
      </c>
      <c r="CD1385" s="41" t="str">
        <f>IF(U1385&lt;&gt;"","Life history habit: "&amp;U1385&amp;".","")</f>
        <v/>
      </c>
      <c r="CE1385" s="41" t="str">
        <f>IF(V1385&lt;&gt;"","Graminoid habit: "&amp;V1385&amp;".","")</f>
        <v/>
      </c>
      <c r="CF1385" s="41" t="str">
        <f>IF(W1385&lt;&gt;"","Flower color: "&amp;W1385&amp;".","")</f>
        <v/>
      </c>
      <c r="CG1385" s="41" t="str">
        <f>IF(X1385&lt;&gt;"","Height in centimeters: "&amp;X1385&amp;".","")</f>
        <v/>
      </c>
      <c r="CH1385" s="41" t="str">
        <f>IF(Y1385&lt;&gt;"",Y1385&amp;".","")</f>
        <v/>
      </c>
      <c r="CI1385" s="41" t="str">
        <f t="shared" si="237"/>
        <v/>
      </c>
      <c r="CJ1385" t="str">
        <f t="shared" si="238"/>
        <v/>
      </c>
      <c r="CK1385" s="41" t="str">
        <f>IF(T1385&lt;&gt;"","''habit'':"&amp;"''"&amp;T1385&amp;"'',","")</f>
        <v/>
      </c>
      <c r="CL1385" s="41" t="str">
        <f>IF(U1385&lt;&gt;"","''life cycle habit'':"&amp;"''"&amp;U1385&amp;"'',","")</f>
        <v/>
      </c>
      <c r="CM1385" s="41" t="str">
        <f>IF(V1385&lt;&gt;"","''graminoidHabit'':"&amp;"''"&amp;V1385&amp;"'',","")</f>
        <v/>
      </c>
      <c r="CN1385" s="41" t="str">
        <f>IF(W1385&lt;&gt;"","''flower color'':"&amp;"''"&amp;W1385&amp;"'',","")</f>
        <v/>
      </c>
      <c r="CO1385" s="41" t="str">
        <f>IF(X1385&lt;&gt;"","''heightInCentimeters'':"&amp;X1385&amp;",","")</f>
        <v/>
      </c>
      <c r="CP1385" s="41" t="str">
        <f>IF(Y1385&lt;&gt;"",Y1385,"")</f>
        <v/>
      </c>
      <c r="CQ1385" s="41" t="str">
        <f t="shared" si="239"/>
        <v/>
      </c>
      <c r="CR1385" s="42" t="str">
        <f t="shared" si="240"/>
        <v/>
      </c>
      <c r="CS1385" t="str">
        <f t="shared" si="241"/>
        <v/>
      </c>
      <c r="CT1385" t="str">
        <f>IF(L1385="Y","tissue","")</f>
        <v/>
      </c>
      <c r="CU1385" t="str">
        <f>IF(L1385="Y","in collection","")</f>
        <v/>
      </c>
      <c r="CV1385" t="str">
        <f>IF(L1385="Y","dessicated","")</f>
        <v/>
      </c>
    </row>
    <row r="1386" spans="1:100" ht="16.5" x14ac:dyDescent="0.3">
      <c r="A1386" s="7"/>
      <c r="B1386" s="19"/>
      <c r="C1386" s="19"/>
      <c r="D1386" s="19"/>
      <c r="E1386" s="19"/>
      <c r="F1386" s="19"/>
      <c r="G1386" s="10"/>
      <c r="H1386" s="14"/>
      <c r="I1386" s="19"/>
      <c r="J1386" s="19"/>
      <c r="K1386" s="10"/>
      <c r="L1386" s="19"/>
      <c r="M1386" s="19"/>
      <c r="N1386" s="19"/>
      <c r="O1386" s="19"/>
      <c r="P1386" s="19"/>
      <c r="Q1386" s="24"/>
      <c r="R1386" s="14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  <c r="AK1386" s="29"/>
      <c r="AL1386" s="29"/>
      <c r="AM1386" s="7"/>
      <c r="AN1386" s="7"/>
      <c r="AO1386" s="7"/>
      <c r="AP1386" s="19"/>
      <c r="AQ1386" s="19"/>
      <c r="AR1386" s="19"/>
      <c r="AS1386" s="14"/>
      <c r="AT1386" s="19"/>
      <c r="AU1386" s="19"/>
      <c r="AV1386" s="19"/>
      <c r="AW1386" s="14"/>
      <c r="AX1386" s="19"/>
      <c r="AY1386" s="19"/>
      <c r="AZ1386" s="19"/>
      <c r="BA1386" s="19"/>
      <c r="BB1386" s="19"/>
      <c r="BC1386" s="19"/>
      <c r="BD1386" s="19"/>
      <c r="BE1386" s="19"/>
      <c r="BF1386" s="14"/>
      <c r="BG1386" s="35" t="str">
        <f>IF(BB1386&lt;&gt;"","&lt;a href='https://www.inaturalist.org/observations/"&amp;BB1386&amp;" 'target='_blank' style='color: blue'&gt;iNaturalist Record: "&amp;BB1386&amp;"&lt;/a&gt; ","")</f>
        <v/>
      </c>
      <c r="BH1386" s="36" t="str">
        <f>IF(AT1386&lt;&gt;"",AT1386&amp;". ","")</f>
        <v/>
      </c>
      <c r="BI1386" s="36" t="str">
        <f>IF(AV1386&lt;&gt;"","Land use/disturbance history: "&amp;AV1386&amp;". ","")</f>
        <v/>
      </c>
      <c r="BJ1386" s="36" t="str">
        <f>IF(AW1386&lt;&gt;"","Slope in degrees: "&amp;AW1386&amp;". ","")</f>
        <v/>
      </c>
      <c r="BK1386" s="36" t="str">
        <f>IF(AX1386&lt;&gt;"","Slope aspect: "&amp;AX1386&amp;". ","")</f>
        <v/>
      </c>
      <c r="BL1386" s="36" t="str">
        <f>IF(AY1386&lt;&gt;"","Soil description: "&amp;AY1386&amp;". ","")</f>
        <v/>
      </c>
      <c r="BM1386" s="36" t="str">
        <f>IF(BA1386&lt;&gt;"","Terrain: "&amp;BA1386&amp;". ","")</f>
        <v/>
      </c>
      <c r="BN1386" s="36" t="str">
        <f t="shared" si="231"/>
        <v/>
      </c>
      <c r="BO1386" t="str">
        <f t="shared" si="232"/>
        <v/>
      </c>
      <c r="BP1386" t="str">
        <f>IF(BD1386&lt;&gt;"","Permit: "&amp;BD1386,"")</f>
        <v/>
      </c>
      <c r="BQ1386" s="41" t="str">
        <f>IF(AA1386="Abundant","Estimated frequency within viewshed: Abundant (&gt;500).",IF(AA1386="Common","Estimated frequency within viewshed: Common (101-500).",IF(AA1386="Frequent","Estimated frequency within viewshed: Frequent (11-100).",IF(AA1386="Occasional","Estimated frequency within viewshed: Occasional (6-10).",IF(AA1386="Rare","Estimated frequency within viewshed: Rare (1-5).","")))))</f>
        <v/>
      </c>
      <c r="BR1386" s="41" t="str">
        <f>IF(B1386&lt;&gt;"",B1386&amp;". ","")</f>
        <v/>
      </c>
      <c r="BS1386" s="41" t="str">
        <f>IF(M1386="Same individual","Tissue sample collected.",IF(M1386="Same population","Tissue sample collected from another individual in the same population.",""))</f>
        <v/>
      </c>
      <c r="BT1386" s="41" t="str">
        <f>IF(R1386&lt;&gt;"","Seed sample collected from "&amp;R1386&amp;" plants within the same population.","")</f>
        <v/>
      </c>
      <c r="BU1386" s="41" t="str">
        <f>IF(AB1386&lt;&gt;"",AB1386&amp;". ","")</f>
        <v/>
      </c>
      <c r="BV1386" s="41" t="str">
        <f>IF(AE1386&lt;&gt;"","Landowner: "&amp;AE1386&amp;".","")</f>
        <v/>
      </c>
      <c r="BW1386" s="41" t="str">
        <f>IF(AF1386&lt;&gt;"","Element Occurrence ID: "&amp;AF1386&amp;".","")</f>
        <v/>
      </c>
      <c r="BX1386" s="41" t="str">
        <f t="shared" si="233"/>
        <v/>
      </c>
      <c r="BY1386" t="str">
        <f t="shared" si="234"/>
        <v/>
      </c>
      <c r="BZ1386" s="41" t="str">
        <f t="shared" si="235"/>
        <v/>
      </c>
      <c r="CA1386" t="str">
        <f t="shared" si="236"/>
        <v/>
      </c>
      <c r="CB1386" s="41" t="str">
        <f>IF(AU1386&lt;&gt;"","Area immediately surrounding specimen: "&amp;AU1386&amp;".","")</f>
        <v/>
      </c>
      <c r="CC1386" s="41" t="str">
        <f>IF(T1386&lt;&gt;"","Habit: "&amp;T1386&amp;".","")</f>
        <v/>
      </c>
      <c r="CD1386" s="41" t="str">
        <f>IF(U1386&lt;&gt;"","Life history habit: "&amp;U1386&amp;".","")</f>
        <v/>
      </c>
      <c r="CE1386" s="41" t="str">
        <f>IF(V1386&lt;&gt;"","Graminoid habit: "&amp;V1386&amp;".","")</f>
        <v/>
      </c>
      <c r="CF1386" s="41" t="str">
        <f>IF(W1386&lt;&gt;"","Flower color: "&amp;W1386&amp;".","")</f>
        <v/>
      </c>
      <c r="CG1386" s="41" t="str">
        <f>IF(X1386&lt;&gt;"","Height in centimeters: "&amp;X1386&amp;".","")</f>
        <v/>
      </c>
      <c r="CH1386" s="41" t="str">
        <f>IF(Y1386&lt;&gt;"",Y1386&amp;".","")</f>
        <v/>
      </c>
      <c r="CI1386" s="41" t="str">
        <f t="shared" si="237"/>
        <v/>
      </c>
      <c r="CJ1386" t="str">
        <f t="shared" si="238"/>
        <v/>
      </c>
      <c r="CK1386" s="41" t="str">
        <f>IF(T1386&lt;&gt;"","''habit'':"&amp;"''"&amp;T1386&amp;"'',","")</f>
        <v/>
      </c>
      <c r="CL1386" s="41" t="str">
        <f>IF(U1386&lt;&gt;"","''life cycle habit'':"&amp;"''"&amp;U1386&amp;"'',","")</f>
        <v/>
      </c>
      <c r="CM1386" s="41" t="str">
        <f>IF(V1386&lt;&gt;"","''graminoidHabit'':"&amp;"''"&amp;V1386&amp;"'',","")</f>
        <v/>
      </c>
      <c r="CN1386" s="41" t="str">
        <f>IF(W1386&lt;&gt;"","''flower color'':"&amp;"''"&amp;W1386&amp;"'',","")</f>
        <v/>
      </c>
      <c r="CO1386" s="41" t="str">
        <f>IF(X1386&lt;&gt;"","''heightInCentimeters'':"&amp;X1386&amp;",","")</f>
        <v/>
      </c>
      <c r="CP1386" s="41" t="str">
        <f>IF(Y1386&lt;&gt;"",Y1386,"")</f>
        <v/>
      </c>
      <c r="CQ1386" s="41" t="str">
        <f t="shared" si="239"/>
        <v/>
      </c>
      <c r="CR1386" s="42" t="str">
        <f t="shared" si="240"/>
        <v/>
      </c>
      <c r="CS1386" t="str">
        <f t="shared" si="241"/>
        <v/>
      </c>
      <c r="CT1386" t="str">
        <f>IF(L1386="Y","tissue","")</f>
        <v/>
      </c>
      <c r="CU1386" t="str">
        <f>IF(L1386="Y","in collection","")</f>
        <v/>
      </c>
      <c r="CV1386" t="str">
        <f>IF(L1386="Y","dessicated","")</f>
        <v/>
      </c>
    </row>
    <row r="1387" spans="1:100" ht="16.5" x14ac:dyDescent="0.3">
      <c r="A1387" s="7"/>
      <c r="B1387" s="19"/>
      <c r="C1387" s="19"/>
      <c r="D1387" s="19"/>
      <c r="E1387" s="19"/>
      <c r="F1387" s="19"/>
      <c r="G1387" s="10"/>
      <c r="H1387" s="14"/>
      <c r="I1387" s="19"/>
      <c r="J1387" s="19"/>
      <c r="K1387" s="10"/>
      <c r="L1387" s="19"/>
      <c r="M1387" s="19"/>
      <c r="N1387" s="19"/>
      <c r="O1387" s="19"/>
      <c r="P1387" s="19"/>
      <c r="Q1387" s="24"/>
      <c r="R1387" s="14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19"/>
      <c r="AH1387" s="19"/>
      <c r="AI1387" s="19"/>
      <c r="AJ1387" s="19"/>
      <c r="AK1387" s="29"/>
      <c r="AL1387" s="29"/>
      <c r="AM1387" s="7"/>
      <c r="AN1387" s="7"/>
      <c r="AO1387" s="7"/>
      <c r="AP1387" s="19"/>
      <c r="AQ1387" s="19"/>
      <c r="AR1387" s="19"/>
      <c r="AS1387" s="14"/>
      <c r="AT1387" s="19"/>
      <c r="AU1387" s="19"/>
      <c r="AV1387" s="19"/>
      <c r="AW1387" s="14"/>
      <c r="AX1387" s="19"/>
      <c r="AY1387" s="19"/>
      <c r="AZ1387" s="19"/>
      <c r="BA1387" s="19"/>
      <c r="BB1387" s="19"/>
      <c r="BC1387" s="19"/>
      <c r="BD1387" s="19"/>
      <c r="BE1387" s="19"/>
      <c r="BF1387" s="14"/>
      <c r="BG1387" s="35" t="str">
        <f>IF(BB1387&lt;&gt;"","&lt;a href='https://www.inaturalist.org/observations/"&amp;BB1387&amp;" 'target='_blank' style='color: blue'&gt;iNaturalist Record: "&amp;BB1387&amp;"&lt;/a&gt; ","")</f>
        <v/>
      </c>
      <c r="BH1387" s="36" t="str">
        <f>IF(AT1387&lt;&gt;"",AT1387&amp;". ","")</f>
        <v/>
      </c>
      <c r="BI1387" s="36" t="str">
        <f>IF(AV1387&lt;&gt;"","Land use/disturbance history: "&amp;AV1387&amp;". ","")</f>
        <v/>
      </c>
      <c r="BJ1387" s="36" t="str">
        <f>IF(AW1387&lt;&gt;"","Slope in degrees: "&amp;AW1387&amp;". ","")</f>
        <v/>
      </c>
      <c r="BK1387" s="36" t="str">
        <f>IF(AX1387&lt;&gt;"","Slope aspect: "&amp;AX1387&amp;". ","")</f>
        <v/>
      </c>
      <c r="BL1387" s="36" t="str">
        <f>IF(AY1387&lt;&gt;"","Soil description: "&amp;AY1387&amp;". ","")</f>
        <v/>
      </c>
      <c r="BM1387" s="36" t="str">
        <f>IF(BA1387&lt;&gt;"","Terrain: "&amp;BA1387&amp;". ","")</f>
        <v/>
      </c>
      <c r="BN1387" s="36" t="str">
        <f t="shared" si="231"/>
        <v/>
      </c>
      <c r="BO1387" t="str">
        <f t="shared" si="232"/>
        <v/>
      </c>
      <c r="BP1387" t="str">
        <f>IF(BD1387&lt;&gt;"","Permit: "&amp;BD1387,"")</f>
        <v/>
      </c>
      <c r="BQ1387" s="41" t="str">
        <f>IF(AA1387="Abundant","Estimated frequency within viewshed: Abundant (&gt;500).",IF(AA1387="Common","Estimated frequency within viewshed: Common (101-500).",IF(AA1387="Frequent","Estimated frequency within viewshed: Frequent (11-100).",IF(AA1387="Occasional","Estimated frequency within viewshed: Occasional (6-10).",IF(AA1387="Rare","Estimated frequency within viewshed: Rare (1-5).","")))))</f>
        <v/>
      </c>
      <c r="BR1387" s="41" t="str">
        <f>IF(B1387&lt;&gt;"",B1387&amp;". ","")</f>
        <v/>
      </c>
      <c r="BS1387" s="41" t="str">
        <f>IF(M1387="Same individual","Tissue sample collected.",IF(M1387="Same population","Tissue sample collected from another individual in the same population.",""))</f>
        <v/>
      </c>
      <c r="BT1387" s="41" t="str">
        <f>IF(R1387&lt;&gt;"","Seed sample collected from "&amp;R1387&amp;" plants within the same population.","")</f>
        <v/>
      </c>
      <c r="BU1387" s="41" t="str">
        <f>IF(AB1387&lt;&gt;"",AB1387&amp;". ","")</f>
        <v/>
      </c>
      <c r="BV1387" s="41" t="str">
        <f>IF(AE1387&lt;&gt;"","Landowner: "&amp;AE1387&amp;".","")</f>
        <v/>
      </c>
      <c r="BW1387" s="41" t="str">
        <f>IF(AF1387&lt;&gt;"","Element Occurrence ID: "&amp;AF1387&amp;".","")</f>
        <v/>
      </c>
      <c r="BX1387" s="41" t="str">
        <f t="shared" si="233"/>
        <v/>
      </c>
      <c r="BY1387" t="str">
        <f t="shared" si="234"/>
        <v/>
      </c>
      <c r="BZ1387" s="41" t="str">
        <f t="shared" si="235"/>
        <v/>
      </c>
      <c r="CA1387" t="str">
        <f t="shared" si="236"/>
        <v/>
      </c>
      <c r="CB1387" s="41" t="str">
        <f>IF(AU1387&lt;&gt;"","Area immediately surrounding specimen: "&amp;AU1387&amp;".","")</f>
        <v/>
      </c>
      <c r="CC1387" s="41" t="str">
        <f>IF(T1387&lt;&gt;"","Habit: "&amp;T1387&amp;".","")</f>
        <v/>
      </c>
      <c r="CD1387" s="41" t="str">
        <f>IF(U1387&lt;&gt;"","Life history habit: "&amp;U1387&amp;".","")</f>
        <v/>
      </c>
      <c r="CE1387" s="41" t="str">
        <f>IF(V1387&lt;&gt;"","Graminoid habit: "&amp;V1387&amp;".","")</f>
        <v/>
      </c>
      <c r="CF1387" s="41" t="str">
        <f>IF(W1387&lt;&gt;"","Flower color: "&amp;W1387&amp;".","")</f>
        <v/>
      </c>
      <c r="CG1387" s="41" t="str">
        <f>IF(X1387&lt;&gt;"","Height in centimeters: "&amp;X1387&amp;".","")</f>
        <v/>
      </c>
      <c r="CH1387" s="41" t="str">
        <f>IF(Y1387&lt;&gt;"",Y1387&amp;".","")</f>
        <v/>
      </c>
      <c r="CI1387" s="41" t="str">
        <f t="shared" si="237"/>
        <v/>
      </c>
      <c r="CJ1387" t="str">
        <f t="shared" si="238"/>
        <v/>
      </c>
      <c r="CK1387" s="41" t="str">
        <f>IF(T1387&lt;&gt;"","''habit'':"&amp;"''"&amp;T1387&amp;"'',","")</f>
        <v/>
      </c>
      <c r="CL1387" s="41" t="str">
        <f>IF(U1387&lt;&gt;"","''life cycle habit'':"&amp;"''"&amp;U1387&amp;"'',","")</f>
        <v/>
      </c>
      <c r="CM1387" s="41" t="str">
        <f>IF(V1387&lt;&gt;"","''graminoidHabit'':"&amp;"''"&amp;V1387&amp;"'',","")</f>
        <v/>
      </c>
      <c r="CN1387" s="41" t="str">
        <f>IF(W1387&lt;&gt;"","''flower color'':"&amp;"''"&amp;W1387&amp;"'',","")</f>
        <v/>
      </c>
      <c r="CO1387" s="41" t="str">
        <f>IF(X1387&lt;&gt;"","''heightInCentimeters'':"&amp;X1387&amp;",","")</f>
        <v/>
      </c>
      <c r="CP1387" s="41" t="str">
        <f>IF(Y1387&lt;&gt;"",Y1387,"")</f>
        <v/>
      </c>
      <c r="CQ1387" s="41" t="str">
        <f t="shared" si="239"/>
        <v/>
      </c>
      <c r="CR1387" s="42" t="str">
        <f t="shared" si="240"/>
        <v/>
      </c>
      <c r="CS1387" t="str">
        <f t="shared" si="241"/>
        <v/>
      </c>
      <c r="CT1387" t="str">
        <f>IF(L1387="Y","tissue","")</f>
        <v/>
      </c>
      <c r="CU1387" t="str">
        <f>IF(L1387="Y","in collection","")</f>
        <v/>
      </c>
      <c r="CV1387" t="str">
        <f>IF(L1387="Y","dessicated","")</f>
        <v/>
      </c>
    </row>
    <row r="1388" spans="1:100" ht="16.5" x14ac:dyDescent="0.3">
      <c r="A1388" s="7"/>
      <c r="B1388" s="19"/>
      <c r="C1388" s="19"/>
      <c r="D1388" s="19"/>
      <c r="E1388" s="19"/>
      <c r="F1388" s="19"/>
      <c r="G1388" s="10"/>
      <c r="H1388" s="14"/>
      <c r="I1388" s="19"/>
      <c r="J1388" s="19"/>
      <c r="K1388" s="10"/>
      <c r="L1388" s="19"/>
      <c r="M1388" s="19"/>
      <c r="N1388" s="19"/>
      <c r="O1388" s="19"/>
      <c r="P1388" s="19"/>
      <c r="Q1388" s="24"/>
      <c r="R1388" s="14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  <c r="AK1388" s="29"/>
      <c r="AL1388" s="29"/>
      <c r="AM1388" s="7"/>
      <c r="AN1388" s="7"/>
      <c r="AO1388" s="7"/>
      <c r="AP1388" s="19"/>
      <c r="AQ1388" s="19"/>
      <c r="AR1388" s="19"/>
      <c r="AS1388" s="14"/>
      <c r="AT1388" s="19"/>
      <c r="AU1388" s="19"/>
      <c r="AV1388" s="19"/>
      <c r="AW1388" s="14"/>
      <c r="AX1388" s="19"/>
      <c r="AY1388" s="19"/>
      <c r="AZ1388" s="19"/>
      <c r="BA1388" s="19"/>
      <c r="BB1388" s="19"/>
      <c r="BC1388" s="19"/>
      <c r="BD1388" s="19"/>
      <c r="BE1388" s="19"/>
      <c r="BF1388" s="14"/>
      <c r="BG1388" s="35" t="str">
        <f>IF(BB1388&lt;&gt;"","&lt;a href='https://www.inaturalist.org/observations/"&amp;BB1388&amp;" 'target='_blank' style='color: blue'&gt;iNaturalist Record: "&amp;BB1388&amp;"&lt;/a&gt; ","")</f>
        <v/>
      </c>
      <c r="BH1388" s="36" t="str">
        <f>IF(AT1388&lt;&gt;"",AT1388&amp;". ","")</f>
        <v/>
      </c>
      <c r="BI1388" s="36" t="str">
        <f>IF(AV1388&lt;&gt;"","Land use/disturbance history: "&amp;AV1388&amp;". ","")</f>
        <v/>
      </c>
      <c r="BJ1388" s="36" t="str">
        <f>IF(AW1388&lt;&gt;"","Slope in degrees: "&amp;AW1388&amp;". ","")</f>
        <v/>
      </c>
      <c r="BK1388" s="36" t="str">
        <f>IF(AX1388&lt;&gt;"","Slope aspect: "&amp;AX1388&amp;". ","")</f>
        <v/>
      </c>
      <c r="BL1388" s="36" t="str">
        <f>IF(AY1388&lt;&gt;"","Soil description: "&amp;AY1388&amp;". ","")</f>
        <v/>
      </c>
      <c r="BM1388" s="36" t="str">
        <f>IF(BA1388&lt;&gt;"","Terrain: "&amp;BA1388&amp;". ","")</f>
        <v/>
      </c>
      <c r="BN1388" s="36" t="str">
        <f t="shared" si="231"/>
        <v/>
      </c>
      <c r="BO1388" t="str">
        <f t="shared" si="232"/>
        <v/>
      </c>
      <c r="BP1388" t="str">
        <f>IF(BD1388&lt;&gt;"","Permit: "&amp;BD1388,"")</f>
        <v/>
      </c>
      <c r="BQ1388" s="41" t="str">
        <f>IF(AA1388="Abundant","Estimated frequency within viewshed: Abundant (&gt;500).",IF(AA1388="Common","Estimated frequency within viewshed: Common (101-500).",IF(AA1388="Frequent","Estimated frequency within viewshed: Frequent (11-100).",IF(AA1388="Occasional","Estimated frequency within viewshed: Occasional (6-10).",IF(AA1388="Rare","Estimated frequency within viewshed: Rare (1-5).","")))))</f>
        <v/>
      </c>
      <c r="BR1388" s="41" t="str">
        <f>IF(B1388&lt;&gt;"",B1388&amp;". ","")</f>
        <v/>
      </c>
      <c r="BS1388" s="41" t="str">
        <f>IF(M1388="Same individual","Tissue sample collected.",IF(M1388="Same population","Tissue sample collected from another individual in the same population.",""))</f>
        <v/>
      </c>
      <c r="BT1388" s="41" t="str">
        <f>IF(R1388&lt;&gt;"","Seed sample collected from "&amp;R1388&amp;" plants within the same population.","")</f>
        <v/>
      </c>
      <c r="BU1388" s="41" t="str">
        <f>IF(AB1388&lt;&gt;"",AB1388&amp;". ","")</f>
        <v/>
      </c>
      <c r="BV1388" s="41" t="str">
        <f>IF(AE1388&lt;&gt;"","Landowner: "&amp;AE1388&amp;".","")</f>
        <v/>
      </c>
      <c r="BW1388" s="41" t="str">
        <f>IF(AF1388&lt;&gt;"","Element Occurrence ID: "&amp;AF1388&amp;".","")</f>
        <v/>
      </c>
      <c r="BX1388" s="41" t="str">
        <f t="shared" si="233"/>
        <v/>
      </c>
      <c r="BY1388" t="str">
        <f t="shared" si="234"/>
        <v/>
      </c>
      <c r="BZ1388" s="41" t="str">
        <f t="shared" si="235"/>
        <v/>
      </c>
      <c r="CA1388" t="str">
        <f t="shared" si="236"/>
        <v/>
      </c>
      <c r="CB1388" s="41" t="str">
        <f>IF(AU1388&lt;&gt;"","Area immediately surrounding specimen: "&amp;AU1388&amp;".","")</f>
        <v/>
      </c>
      <c r="CC1388" s="41" t="str">
        <f>IF(T1388&lt;&gt;"","Habit: "&amp;T1388&amp;".","")</f>
        <v/>
      </c>
      <c r="CD1388" s="41" t="str">
        <f>IF(U1388&lt;&gt;"","Life history habit: "&amp;U1388&amp;".","")</f>
        <v/>
      </c>
      <c r="CE1388" s="41" t="str">
        <f>IF(V1388&lt;&gt;"","Graminoid habit: "&amp;V1388&amp;".","")</f>
        <v/>
      </c>
      <c r="CF1388" s="41" t="str">
        <f>IF(W1388&lt;&gt;"","Flower color: "&amp;W1388&amp;".","")</f>
        <v/>
      </c>
      <c r="CG1388" s="41" t="str">
        <f>IF(X1388&lt;&gt;"","Height in centimeters: "&amp;X1388&amp;".","")</f>
        <v/>
      </c>
      <c r="CH1388" s="41" t="str">
        <f>IF(Y1388&lt;&gt;"",Y1388&amp;".","")</f>
        <v/>
      </c>
      <c r="CI1388" s="41" t="str">
        <f t="shared" si="237"/>
        <v/>
      </c>
      <c r="CJ1388" t="str">
        <f t="shared" si="238"/>
        <v/>
      </c>
      <c r="CK1388" s="41" t="str">
        <f>IF(T1388&lt;&gt;"","''habit'':"&amp;"''"&amp;T1388&amp;"'',","")</f>
        <v/>
      </c>
      <c r="CL1388" s="41" t="str">
        <f>IF(U1388&lt;&gt;"","''life cycle habit'':"&amp;"''"&amp;U1388&amp;"'',","")</f>
        <v/>
      </c>
      <c r="CM1388" s="41" t="str">
        <f>IF(V1388&lt;&gt;"","''graminoidHabit'':"&amp;"''"&amp;V1388&amp;"'',","")</f>
        <v/>
      </c>
      <c r="CN1388" s="41" t="str">
        <f>IF(W1388&lt;&gt;"","''flower color'':"&amp;"''"&amp;W1388&amp;"'',","")</f>
        <v/>
      </c>
      <c r="CO1388" s="41" t="str">
        <f>IF(X1388&lt;&gt;"","''heightInCentimeters'':"&amp;X1388&amp;",","")</f>
        <v/>
      </c>
      <c r="CP1388" s="41" t="str">
        <f>IF(Y1388&lt;&gt;"",Y1388,"")</f>
        <v/>
      </c>
      <c r="CQ1388" s="41" t="str">
        <f t="shared" si="239"/>
        <v/>
      </c>
      <c r="CR1388" s="42" t="str">
        <f t="shared" si="240"/>
        <v/>
      </c>
      <c r="CS1388" t="str">
        <f t="shared" si="241"/>
        <v/>
      </c>
      <c r="CT1388" t="str">
        <f>IF(L1388="Y","tissue","")</f>
        <v/>
      </c>
      <c r="CU1388" t="str">
        <f>IF(L1388="Y","in collection","")</f>
        <v/>
      </c>
      <c r="CV1388" t="str">
        <f>IF(L1388="Y","dessicated","")</f>
        <v/>
      </c>
    </row>
    <row r="1389" spans="1:100" ht="16.5" x14ac:dyDescent="0.3">
      <c r="A1389" s="7"/>
      <c r="B1389" s="19"/>
      <c r="C1389" s="19"/>
      <c r="D1389" s="19"/>
      <c r="E1389" s="19"/>
      <c r="F1389" s="19"/>
      <c r="G1389" s="10"/>
      <c r="H1389" s="14"/>
      <c r="I1389" s="19"/>
      <c r="J1389" s="19"/>
      <c r="K1389" s="10"/>
      <c r="L1389" s="19"/>
      <c r="M1389" s="19"/>
      <c r="N1389" s="19"/>
      <c r="O1389" s="19"/>
      <c r="P1389" s="19"/>
      <c r="Q1389" s="24"/>
      <c r="R1389" s="14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  <c r="AK1389" s="29"/>
      <c r="AL1389" s="29"/>
      <c r="AM1389" s="7"/>
      <c r="AN1389" s="7"/>
      <c r="AO1389" s="7"/>
      <c r="AP1389" s="19"/>
      <c r="AQ1389" s="19"/>
      <c r="AR1389" s="19"/>
      <c r="AS1389" s="14"/>
      <c r="AT1389" s="19"/>
      <c r="AU1389" s="19"/>
      <c r="AV1389" s="19"/>
      <c r="AW1389" s="14"/>
      <c r="AX1389" s="19"/>
      <c r="AY1389" s="19"/>
      <c r="AZ1389" s="19"/>
      <c r="BA1389" s="19"/>
      <c r="BB1389" s="19"/>
      <c r="BC1389" s="19"/>
      <c r="BD1389" s="19"/>
      <c r="BE1389" s="19"/>
      <c r="BF1389" s="14"/>
      <c r="BG1389" s="35" t="str">
        <f>IF(BB1389&lt;&gt;"","&lt;a href='https://www.inaturalist.org/observations/"&amp;BB1389&amp;" 'target='_blank' style='color: blue'&gt;iNaturalist Record: "&amp;BB1389&amp;"&lt;/a&gt; ","")</f>
        <v/>
      </c>
      <c r="BH1389" s="36" t="str">
        <f>IF(AT1389&lt;&gt;"",AT1389&amp;". ","")</f>
        <v/>
      </c>
      <c r="BI1389" s="36" t="str">
        <f>IF(AV1389&lt;&gt;"","Land use/disturbance history: "&amp;AV1389&amp;". ","")</f>
        <v/>
      </c>
      <c r="BJ1389" s="36" t="str">
        <f>IF(AW1389&lt;&gt;"","Slope in degrees: "&amp;AW1389&amp;". ","")</f>
        <v/>
      </c>
      <c r="BK1389" s="36" t="str">
        <f>IF(AX1389&lt;&gt;"","Slope aspect: "&amp;AX1389&amp;". ","")</f>
        <v/>
      </c>
      <c r="BL1389" s="36" t="str">
        <f>IF(AY1389&lt;&gt;"","Soil description: "&amp;AY1389&amp;". ","")</f>
        <v/>
      </c>
      <c r="BM1389" s="36" t="str">
        <f>IF(BA1389&lt;&gt;"","Terrain: "&amp;BA1389&amp;". ","")</f>
        <v/>
      </c>
      <c r="BN1389" s="36" t="str">
        <f t="shared" si="231"/>
        <v/>
      </c>
      <c r="BO1389" t="str">
        <f t="shared" si="232"/>
        <v/>
      </c>
      <c r="BP1389" t="str">
        <f>IF(BD1389&lt;&gt;"","Permit: "&amp;BD1389,"")</f>
        <v/>
      </c>
      <c r="BQ1389" s="41" t="str">
        <f>IF(AA1389="Abundant","Estimated frequency within viewshed: Abundant (&gt;500).",IF(AA1389="Common","Estimated frequency within viewshed: Common (101-500).",IF(AA1389="Frequent","Estimated frequency within viewshed: Frequent (11-100).",IF(AA1389="Occasional","Estimated frequency within viewshed: Occasional (6-10).",IF(AA1389="Rare","Estimated frequency within viewshed: Rare (1-5).","")))))</f>
        <v/>
      </c>
      <c r="BR1389" s="41" t="str">
        <f>IF(B1389&lt;&gt;"",B1389&amp;". ","")</f>
        <v/>
      </c>
      <c r="BS1389" s="41" t="str">
        <f>IF(M1389="Same individual","Tissue sample collected.",IF(M1389="Same population","Tissue sample collected from another individual in the same population.",""))</f>
        <v/>
      </c>
      <c r="BT1389" s="41" t="str">
        <f>IF(R1389&lt;&gt;"","Seed sample collected from "&amp;R1389&amp;" plants within the same population.","")</f>
        <v/>
      </c>
      <c r="BU1389" s="41" t="str">
        <f>IF(AB1389&lt;&gt;"",AB1389&amp;". ","")</f>
        <v/>
      </c>
      <c r="BV1389" s="41" t="str">
        <f>IF(AE1389&lt;&gt;"","Landowner: "&amp;AE1389&amp;".","")</f>
        <v/>
      </c>
      <c r="BW1389" s="41" t="str">
        <f>IF(AF1389&lt;&gt;"","Element Occurrence ID: "&amp;AF1389&amp;".","")</f>
        <v/>
      </c>
      <c r="BX1389" s="41" t="str">
        <f t="shared" si="233"/>
        <v/>
      </c>
      <c r="BY1389" t="str">
        <f t="shared" si="234"/>
        <v/>
      </c>
      <c r="BZ1389" s="41" t="str">
        <f t="shared" si="235"/>
        <v/>
      </c>
      <c r="CA1389" t="str">
        <f t="shared" si="236"/>
        <v/>
      </c>
      <c r="CB1389" s="41" t="str">
        <f>IF(AU1389&lt;&gt;"","Area immediately surrounding specimen: "&amp;AU1389&amp;".","")</f>
        <v/>
      </c>
      <c r="CC1389" s="41" t="str">
        <f>IF(T1389&lt;&gt;"","Habit: "&amp;T1389&amp;".","")</f>
        <v/>
      </c>
      <c r="CD1389" s="41" t="str">
        <f>IF(U1389&lt;&gt;"","Life history habit: "&amp;U1389&amp;".","")</f>
        <v/>
      </c>
      <c r="CE1389" s="41" t="str">
        <f>IF(V1389&lt;&gt;"","Graminoid habit: "&amp;V1389&amp;".","")</f>
        <v/>
      </c>
      <c r="CF1389" s="41" t="str">
        <f>IF(W1389&lt;&gt;"","Flower color: "&amp;W1389&amp;".","")</f>
        <v/>
      </c>
      <c r="CG1389" s="41" t="str">
        <f>IF(X1389&lt;&gt;"","Height in centimeters: "&amp;X1389&amp;".","")</f>
        <v/>
      </c>
      <c r="CH1389" s="41" t="str">
        <f>IF(Y1389&lt;&gt;"",Y1389&amp;".","")</f>
        <v/>
      </c>
      <c r="CI1389" s="41" t="str">
        <f t="shared" si="237"/>
        <v/>
      </c>
      <c r="CJ1389" t="str">
        <f t="shared" si="238"/>
        <v/>
      </c>
      <c r="CK1389" s="41" t="str">
        <f>IF(T1389&lt;&gt;"","''habit'':"&amp;"''"&amp;T1389&amp;"'',","")</f>
        <v/>
      </c>
      <c r="CL1389" s="41" t="str">
        <f>IF(U1389&lt;&gt;"","''life cycle habit'':"&amp;"''"&amp;U1389&amp;"'',","")</f>
        <v/>
      </c>
      <c r="CM1389" s="41" t="str">
        <f>IF(V1389&lt;&gt;"","''graminoidHabit'':"&amp;"''"&amp;V1389&amp;"'',","")</f>
        <v/>
      </c>
      <c r="CN1389" s="41" t="str">
        <f>IF(W1389&lt;&gt;"","''flower color'':"&amp;"''"&amp;W1389&amp;"'',","")</f>
        <v/>
      </c>
      <c r="CO1389" s="41" t="str">
        <f>IF(X1389&lt;&gt;"","''heightInCentimeters'':"&amp;X1389&amp;",","")</f>
        <v/>
      </c>
      <c r="CP1389" s="41" t="str">
        <f>IF(Y1389&lt;&gt;"",Y1389,"")</f>
        <v/>
      </c>
      <c r="CQ1389" s="41" t="str">
        <f t="shared" si="239"/>
        <v/>
      </c>
      <c r="CR1389" s="42" t="str">
        <f t="shared" si="240"/>
        <v/>
      </c>
      <c r="CS1389" t="str">
        <f t="shared" si="241"/>
        <v/>
      </c>
      <c r="CT1389" t="str">
        <f>IF(L1389="Y","tissue","")</f>
        <v/>
      </c>
      <c r="CU1389" t="str">
        <f>IF(L1389="Y","in collection","")</f>
        <v/>
      </c>
      <c r="CV1389" t="str">
        <f>IF(L1389="Y","dessicated","")</f>
        <v/>
      </c>
    </row>
    <row r="1390" spans="1:100" ht="16.5" x14ac:dyDescent="0.3">
      <c r="A1390" s="7"/>
      <c r="B1390" s="19"/>
      <c r="C1390" s="19"/>
      <c r="D1390" s="19"/>
      <c r="E1390" s="19"/>
      <c r="F1390" s="19"/>
      <c r="G1390" s="10"/>
      <c r="H1390" s="14"/>
      <c r="I1390" s="19"/>
      <c r="J1390" s="19"/>
      <c r="K1390" s="10"/>
      <c r="L1390" s="19"/>
      <c r="M1390" s="19"/>
      <c r="N1390" s="19"/>
      <c r="O1390" s="19"/>
      <c r="P1390" s="19"/>
      <c r="Q1390" s="24"/>
      <c r="R1390" s="14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  <c r="AK1390" s="29"/>
      <c r="AL1390" s="29"/>
      <c r="AM1390" s="7"/>
      <c r="AN1390" s="7"/>
      <c r="AO1390" s="7"/>
      <c r="AP1390" s="19"/>
      <c r="AQ1390" s="19"/>
      <c r="AR1390" s="19"/>
      <c r="AS1390" s="14"/>
      <c r="AT1390" s="19"/>
      <c r="AU1390" s="19"/>
      <c r="AV1390" s="19"/>
      <c r="AW1390" s="14"/>
      <c r="AX1390" s="19"/>
      <c r="AY1390" s="19"/>
      <c r="AZ1390" s="19"/>
      <c r="BA1390" s="19"/>
      <c r="BB1390" s="19"/>
      <c r="BC1390" s="19"/>
      <c r="BD1390" s="19"/>
      <c r="BE1390" s="19"/>
      <c r="BF1390" s="14"/>
      <c r="BG1390" s="35" t="str">
        <f>IF(BB1390&lt;&gt;"","&lt;a href='https://www.inaturalist.org/observations/"&amp;BB1390&amp;" 'target='_blank' style='color: blue'&gt;iNaturalist Record: "&amp;BB1390&amp;"&lt;/a&gt; ","")</f>
        <v/>
      </c>
      <c r="BH1390" s="36" t="str">
        <f>IF(AT1390&lt;&gt;"",AT1390&amp;". ","")</f>
        <v/>
      </c>
      <c r="BI1390" s="36" t="str">
        <f>IF(AV1390&lt;&gt;"","Land use/disturbance history: "&amp;AV1390&amp;". ","")</f>
        <v/>
      </c>
      <c r="BJ1390" s="36" t="str">
        <f>IF(AW1390&lt;&gt;"","Slope in degrees: "&amp;AW1390&amp;". ","")</f>
        <v/>
      </c>
      <c r="BK1390" s="36" t="str">
        <f>IF(AX1390&lt;&gt;"","Slope aspect: "&amp;AX1390&amp;". ","")</f>
        <v/>
      </c>
      <c r="BL1390" s="36" t="str">
        <f>IF(AY1390&lt;&gt;"","Soil description: "&amp;AY1390&amp;". ","")</f>
        <v/>
      </c>
      <c r="BM1390" s="36" t="str">
        <f>IF(BA1390&lt;&gt;"","Terrain: "&amp;BA1390&amp;". ","")</f>
        <v/>
      </c>
      <c r="BN1390" s="36" t="str">
        <f t="shared" si="231"/>
        <v/>
      </c>
      <c r="BO1390" t="str">
        <f t="shared" si="232"/>
        <v/>
      </c>
      <c r="BP1390" t="str">
        <f>IF(BD1390&lt;&gt;"","Permit: "&amp;BD1390,"")</f>
        <v/>
      </c>
      <c r="BQ1390" s="41" t="str">
        <f>IF(AA1390="Abundant","Estimated frequency within viewshed: Abundant (&gt;500).",IF(AA1390="Common","Estimated frequency within viewshed: Common (101-500).",IF(AA1390="Frequent","Estimated frequency within viewshed: Frequent (11-100).",IF(AA1390="Occasional","Estimated frequency within viewshed: Occasional (6-10).",IF(AA1390="Rare","Estimated frequency within viewshed: Rare (1-5).","")))))</f>
        <v/>
      </c>
      <c r="BR1390" s="41" t="str">
        <f>IF(B1390&lt;&gt;"",B1390&amp;". ","")</f>
        <v/>
      </c>
      <c r="BS1390" s="41" t="str">
        <f>IF(M1390="Same individual","Tissue sample collected.",IF(M1390="Same population","Tissue sample collected from another individual in the same population.",""))</f>
        <v/>
      </c>
      <c r="BT1390" s="41" t="str">
        <f>IF(R1390&lt;&gt;"","Seed sample collected from "&amp;R1390&amp;" plants within the same population.","")</f>
        <v/>
      </c>
      <c r="BU1390" s="41" t="str">
        <f>IF(AB1390&lt;&gt;"",AB1390&amp;". ","")</f>
        <v/>
      </c>
      <c r="BV1390" s="41" t="str">
        <f>IF(AE1390&lt;&gt;"","Landowner: "&amp;AE1390&amp;".","")</f>
        <v/>
      </c>
      <c r="BW1390" s="41" t="str">
        <f>IF(AF1390&lt;&gt;"","Element Occurrence ID: "&amp;AF1390&amp;".","")</f>
        <v/>
      </c>
      <c r="BX1390" s="41" t="str">
        <f t="shared" si="233"/>
        <v/>
      </c>
      <c r="BY1390" t="str">
        <f t="shared" si="234"/>
        <v/>
      </c>
      <c r="BZ1390" s="41" t="str">
        <f t="shared" si="235"/>
        <v/>
      </c>
      <c r="CA1390" t="str">
        <f t="shared" si="236"/>
        <v/>
      </c>
      <c r="CB1390" s="41" t="str">
        <f>IF(AU1390&lt;&gt;"","Area immediately surrounding specimen: "&amp;AU1390&amp;".","")</f>
        <v/>
      </c>
      <c r="CC1390" s="41" t="str">
        <f>IF(T1390&lt;&gt;"","Habit: "&amp;T1390&amp;".","")</f>
        <v/>
      </c>
      <c r="CD1390" s="41" t="str">
        <f>IF(U1390&lt;&gt;"","Life history habit: "&amp;U1390&amp;".","")</f>
        <v/>
      </c>
      <c r="CE1390" s="41" t="str">
        <f>IF(V1390&lt;&gt;"","Graminoid habit: "&amp;V1390&amp;".","")</f>
        <v/>
      </c>
      <c r="CF1390" s="41" t="str">
        <f>IF(W1390&lt;&gt;"","Flower color: "&amp;W1390&amp;".","")</f>
        <v/>
      </c>
      <c r="CG1390" s="41" t="str">
        <f>IF(X1390&lt;&gt;"","Height in centimeters: "&amp;X1390&amp;".","")</f>
        <v/>
      </c>
      <c r="CH1390" s="41" t="str">
        <f>IF(Y1390&lt;&gt;"",Y1390&amp;".","")</f>
        <v/>
      </c>
      <c r="CI1390" s="41" t="str">
        <f t="shared" si="237"/>
        <v/>
      </c>
      <c r="CJ1390" t="str">
        <f t="shared" si="238"/>
        <v/>
      </c>
      <c r="CK1390" s="41" t="str">
        <f>IF(T1390&lt;&gt;"","''habit'':"&amp;"''"&amp;T1390&amp;"'',","")</f>
        <v/>
      </c>
      <c r="CL1390" s="41" t="str">
        <f>IF(U1390&lt;&gt;"","''life cycle habit'':"&amp;"''"&amp;U1390&amp;"'',","")</f>
        <v/>
      </c>
      <c r="CM1390" s="41" t="str">
        <f>IF(V1390&lt;&gt;"","''graminoidHabit'':"&amp;"''"&amp;V1390&amp;"'',","")</f>
        <v/>
      </c>
      <c r="CN1390" s="41" t="str">
        <f>IF(W1390&lt;&gt;"","''flower color'':"&amp;"''"&amp;W1390&amp;"'',","")</f>
        <v/>
      </c>
      <c r="CO1390" s="41" t="str">
        <f>IF(X1390&lt;&gt;"","''heightInCentimeters'':"&amp;X1390&amp;",","")</f>
        <v/>
      </c>
      <c r="CP1390" s="41" t="str">
        <f>IF(Y1390&lt;&gt;"",Y1390,"")</f>
        <v/>
      </c>
      <c r="CQ1390" s="41" t="str">
        <f t="shared" si="239"/>
        <v/>
      </c>
      <c r="CR1390" s="42" t="str">
        <f t="shared" si="240"/>
        <v/>
      </c>
      <c r="CS1390" t="str">
        <f t="shared" si="241"/>
        <v/>
      </c>
      <c r="CT1390" t="str">
        <f>IF(L1390="Y","tissue","")</f>
        <v/>
      </c>
      <c r="CU1390" t="str">
        <f>IF(L1390="Y","in collection","")</f>
        <v/>
      </c>
      <c r="CV1390" t="str">
        <f>IF(L1390="Y","dessicated","")</f>
        <v/>
      </c>
    </row>
    <row r="1391" spans="1:100" ht="16.5" x14ac:dyDescent="0.3">
      <c r="A1391" s="7"/>
      <c r="B1391" s="19"/>
      <c r="C1391" s="19"/>
      <c r="D1391" s="19"/>
      <c r="E1391" s="19"/>
      <c r="F1391" s="19"/>
      <c r="G1391" s="10"/>
      <c r="H1391" s="14"/>
      <c r="I1391" s="19"/>
      <c r="J1391" s="19"/>
      <c r="K1391" s="10"/>
      <c r="L1391" s="19"/>
      <c r="M1391" s="19"/>
      <c r="N1391" s="19"/>
      <c r="O1391" s="19"/>
      <c r="P1391" s="19"/>
      <c r="Q1391" s="24"/>
      <c r="R1391" s="14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  <c r="AK1391" s="29"/>
      <c r="AL1391" s="29"/>
      <c r="AM1391" s="7"/>
      <c r="AN1391" s="7"/>
      <c r="AO1391" s="7"/>
      <c r="AP1391" s="19"/>
      <c r="AQ1391" s="19"/>
      <c r="AR1391" s="19"/>
      <c r="AS1391" s="14"/>
      <c r="AT1391" s="19"/>
      <c r="AU1391" s="19"/>
      <c r="AV1391" s="19"/>
      <c r="AW1391" s="14"/>
      <c r="AX1391" s="19"/>
      <c r="AY1391" s="19"/>
      <c r="AZ1391" s="19"/>
      <c r="BA1391" s="19"/>
      <c r="BB1391" s="19"/>
      <c r="BC1391" s="19"/>
      <c r="BD1391" s="19"/>
      <c r="BE1391" s="19"/>
      <c r="BF1391" s="14"/>
      <c r="BG1391" s="35" t="str">
        <f>IF(BB1391&lt;&gt;"","&lt;a href='https://www.inaturalist.org/observations/"&amp;BB1391&amp;" 'target='_blank' style='color: blue'&gt;iNaturalist Record: "&amp;BB1391&amp;"&lt;/a&gt; ","")</f>
        <v/>
      </c>
      <c r="BH1391" s="36" t="str">
        <f>IF(AT1391&lt;&gt;"",AT1391&amp;". ","")</f>
        <v/>
      </c>
      <c r="BI1391" s="36" t="str">
        <f>IF(AV1391&lt;&gt;"","Land use/disturbance history: "&amp;AV1391&amp;". ","")</f>
        <v/>
      </c>
      <c r="BJ1391" s="36" t="str">
        <f>IF(AW1391&lt;&gt;"","Slope in degrees: "&amp;AW1391&amp;". ","")</f>
        <v/>
      </c>
      <c r="BK1391" s="36" t="str">
        <f>IF(AX1391&lt;&gt;"","Slope aspect: "&amp;AX1391&amp;". ","")</f>
        <v/>
      </c>
      <c r="BL1391" s="36" t="str">
        <f>IF(AY1391&lt;&gt;"","Soil description: "&amp;AY1391&amp;". ","")</f>
        <v/>
      </c>
      <c r="BM1391" s="36" t="str">
        <f>IF(BA1391&lt;&gt;"","Terrain: "&amp;BA1391&amp;". ","")</f>
        <v/>
      </c>
      <c r="BN1391" s="36" t="str">
        <f t="shared" si="231"/>
        <v/>
      </c>
      <c r="BO1391" t="str">
        <f t="shared" si="232"/>
        <v/>
      </c>
      <c r="BP1391" t="str">
        <f>IF(BD1391&lt;&gt;"","Permit: "&amp;BD1391,"")</f>
        <v/>
      </c>
      <c r="BQ1391" s="41" t="str">
        <f>IF(AA1391="Abundant","Estimated frequency within viewshed: Abundant (&gt;500).",IF(AA1391="Common","Estimated frequency within viewshed: Common (101-500).",IF(AA1391="Frequent","Estimated frequency within viewshed: Frequent (11-100).",IF(AA1391="Occasional","Estimated frequency within viewshed: Occasional (6-10).",IF(AA1391="Rare","Estimated frequency within viewshed: Rare (1-5).","")))))</f>
        <v/>
      </c>
      <c r="BR1391" s="41" t="str">
        <f>IF(B1391&lt;&gt;"",B1391&amp;". ","")</f>
        <v/>
      </c>
      <c r="BS1391" s="41" t="str">
        <f>IF(M1391="Same individual","Tissue sample collected.",IF(M1391="Same population","Tissue sample collected from another individual in the same population.",""))</f>
        <v/>
      </c>
      <c r="BT1391" s="41" t="str">
        <f>IF(R1391&lt;&gt;"","Seed sample collected from "&amp;R1391&amp;" plants within the same population.","")</f>
        <v/>
      </c>
      <c r="BU1391" s="41" t="str">
        <f>IF(AB1391&lt;&gt;"",AB1391&amp;". ","")</f>
        <v/>
      </c>
      <c r="BV1391" s="41" t="str">
        <f>IF(AE1391&lt;&gt;"","Landowner: "&amp;AE1391&amp;".","")</f>
        <v/>
      </c>
      <c r="BW1391" s="41" t="str">
        <f>IF(AF1391&lt;&gt;"","Element Occurrence ID: "&amp;AF1391&amp;".","")</f>
        <v/>
      </c>
      <c r="BX1391" s="41" t="str">
        <f t="shared" si="233"/>
        <v/>
      </c>
      <c r="BY1391" t="str">
        <f t="shared" si="234"/>
        <v/>
      </c>
      <c r="BZ1391" s="41" t="str">
        <f t="shared" si="235"/>
        <v/>
      </c>
      <c r="CA1391" t="str">
        <f t="shared" si="236"/>
        <v/>
      </c>
      <c r="CB1391" s="41" t="str">
        <f>IF(AU1391&lt;&gt;"","Area immediately surrounding specimen: "&amp;AU1391&amp;".","")</f>
        <v/>
      </c>
      <c r="CC1391" s="41" t="str">
        <f>IF(T1391&lt;&gt;"","Habit: "&amp;T1391&amp;".","")</f>
        <v/>
      </c>
      <c r="CD1391" s="41" t="str">
        <f>IF(U1391&lt;&gt;"","Life history habit: "&amp;U1391&amp;".","")</f>
        <v/>
      </c>
      <c r="CE1391" s="41" t="str">
        <f>IF(V1391&lt;&gt;"","Graminoid habit: "&amp;V1391&amp;".","")</f>
        <v/>
      </c>
      <c r="CF1391" s="41" t="str">
        <f>IF(W1391&lt;&gt;"","Flower color: "&amp;W1391&amp;".","")</f>
        <v/>
      </c>
      <c r="CG1391" s="41" t="str">
        <f>IF(X1391&lt;&gt;"","Height in centimeters: "&amp;X1391&amp;".","")</f>
        <v/>
      </c>
      <c r="CH1391" s="41" t="str">
        <f>IF(Y1391&lt;&gt;"",Y1391&amp;".","")</f>
        <v/>
      </c>
      <c r="CI1391" s="41" t="str">
        <f t="shared" si="237"/>
        <v/>
      </c>
      <c r="CJ1391" t="str">
        <f t="shared" si="238"/>
        <v/>
      </c>
      <c r="CK1391" s="41" t="str">
        <f>IF(T1391&lt;&gt;"","''habit'':"&amp;"''"&amp;T1391&amp;"'',","")</f>
        <v/>
      </c>
      <c r="CL1391" s="41" t="str">
        <f>IF(U1391&lt;&gt;"","''life cycle habit'':"&amp;"''"&amp;U1391&amp;"'',","")</f>
        <v/>
      </c>
      <c r="CM1391" s="41" t="str">
        <f>IF(V1391&lt;&gt;"","''graminoidHabit'':"&amp;"''"&amp;V1391&amp;"'',","")</f>
        <v/>
      </c>
      <c r="CN1391" s="41" t="str">
        <f>IF(W1391&lt;&gt;"","''flower color'':"&amp;"''"&amp;W1391&amp;"'',","")</f>
        <v/>
      </c>
      <c r="CO1391" s="41" t="str">
        <f>IF(X1391&lt;&gt;"","''heightInCentimeters'':"&amp;X1391&amp;",","")</f>
        <v/>
      </c>
      <c r="CP1391" s="41" t="str">
        <f>IF(Y1391&lt;&gt;"",Y1391,"")</f>
        <v/>
      </c>
      <c r="CQ1391" s="41" t="str">
        <f t="shared" si="239"/>
        <v/>
      </c>
      <c r="CR1391" s="42" t="str">
        <f t="shared" si="240"/>
        <v/>
      </c>
      <c r="CS1391" t="str">
        <f t="shared" si="241"/>
        <v/>
      </c>
      <c r="CT1391" t="str">
        <f>IF(L1391="Y","tissue","")</f>
        <v/>
      </c>
      <c r="CU1391" t="str">
        <f>IF(L1391="Y","in collection","")</f>
        <v/>
      </c>
      <c r="CV1391" t="str">
        <f>IF(L1391="Y","dessicated","")</f>
        <v/>
      </c>
    </row>
    <row r="1392" spans="1:100" ht="16.5" x14ac:dyDescent="0.3">
      <c r="A1392" s="7"/>
      <c r="B1392" s="19"/>
      <c r="C1392" s="19"/>
      <c r="D1392" s="19"/>
      <c r="E1392" s="19"/>
      <c r="F1392" s="19"/>
      <c r="G1392" s="10"/>
      <c r="H1392" s="14"/>
      <c r="I1392" s="19"/>
      <c r="J1392" s="19"/>
      <c r="K1392" s="10"/>
      <c r="L1392" s="19"/>
      <c r="M1392" s="19"/>
      <c r="N1392" s="19"/>
      <c r="O1392" s="19"/>
      <c r="P1392" s="19"/>
      <c r="Q1392" s="24"/>
      <c r="R1392" s="14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  <c r="AK1392" s="29"/>
      <c r="AL1392" s="29"/>
      <c r="AM1392" s="7"/>
      <c r="AN1392" s="7"/>
      <c r="AO1392" s="7"/>
      <c r="AP1392" s="19"/>
      <c r="AQ1392" s="19"/>
      <c r="AR1392" s="19"/>
      <c r="AS1392" s="14"/>
      <c r="AT1392" s="19"/>
      <c r="AU1392" s="19"/>
      <c r="AV1392" s="19"/>
      <c r="AW1392" s="14"/>
      <c r="AX1392" s="19"/>
      <c r="AY1392" s="19"/>
      <c r="AZ1392" s="19"/>
      <c r="BA1392" s="19"/>
      <c r="BB1392" s="19"/>
      <c r="BC1392" s="19"/>
      <c r="BD1392" s="19"/>
      <c r="BE1392" s="19"/>
      <c r="BF1392" s="14"/>
      <c r="BG1392" s="35" t="str">
        <f>IF(BB1392&lt;&gt;"","&lt;a href='https://www.inaturalist.org/observations/"&amp;BB1392&amp;" 'target='_blank' style='color: blue'&gt;iNaturalist Record: "&amp;BB1392&amp;"&lt;/a&gt; ","")</f>
        <v/>
      </c>
      <c r="BH1392" s="36" t="str">
        <f>IF(AT1392&lt;&gt;"",AT1392&amp;". ","")</f>
        <v/>
      </c>
      <c r="BI1392" s="36" t="str">
        <f>IF(AV1392&lt;&gt;"","Land use/disturbance history: "&amp;AV1392&amp;". ","")</f>
        <v/>
      </c>
      <c r="BJ1392" s="36" t="str">
        <f>IF(AW1392&lt;&gt;"","Slope in degrees: "&amp;AW1392&amp;". ","")</f>
        <v/>
      </c>
      <c r="BK1392" s="36" t="str">
        <f>IF(AX1392&lt;&gt;"","Slope aspect: "&amp;AX1392&amp;". ","")</f>
        <v/>
      </c>
      <c r="BL1392" s="36" t="str">
        <f>IF(AY1392&lt;&gt;"","Soil description: "&amp;AY1392&amp;". ","")</f>
        <v/>
      </c>
      <c r="BM1392" s="36" t="str">
        <f>IF(BA1392&lt;&gt;"","Terrain: "&amp;BA1392&amp;". ","")</f>
        <v/>
      </c>
      <c r="BN1392" s="36" t="str">
        <f t="shared" si="231"/>
        <v/>
      </c>
      <c r="BO1392" t="str">
        <f t="shared" si="232"/>
        <v/>
      </c>
      <c r="BP1392" t="str">
        <f>IF(BD1392&lt;&gt;"","Permit: "&amp;BD1392,"")</f>
        <v/>
      </c>
      <c r="BQ1392" s="41" t="str">
        <f>IF(AA1392="Abundant","Estimated frequency within viewshed: Abundant (&gt;500).",IF(AA1392="Common","Estimated frequency within viewshed: Common (101-500).",IF(AA1392="Frequent","Estimated frequency within viewshed: Frequent (11-100).",IF(AA1392="Occasional","Estimated frequency within viewshed: Occasional (6-10).",IF(AA1392="Rare","Estimated frequency within viewshed: Rare (1-5).","")))))</f>
        <v/>
      </c>
      <c r="BR1392" s="41" t="str">
        <f>IF(B1392&lt;&gt;"",B1392&amp;". ","")</f>
        <v/>
      </c>
      <c r="BS1392" s="41" t="str">
        <f>IF(M1392="Same individual","Tissue sample collected.",IF(M1392="Same population","Tissue sample collected from another individual in the same population.",""))</f>
        <v/>
      </c>
      <c r="BT1392" s="41" t="str">
        <f>IF(R1392&lt;&gt;"","Seed sample collected from "&amp;R1392&amp;" plants within the same population.","")</f>
        <v/>
      </c>
      <c r="BU1392" s="41" t="str">
        <f>IF(AB1392&lt;&gt;"",AB1392&amp;". ","")</f>
        <v/>
      </c>
      <c r="BV1392" s="41" t="str">
        <f>IF(AE1392&lt;&gt;"","Landowner: "&amp;AE1392&amp;".","")</f>
        <v/>
      </c>
      <c r="BW1392" s="41" t="str">
        <f>IF(AF1392&lt;&gt;"","Element Occurrence ID: "&amp;AF1392&amp;".","")</f>
        <v/>
      </c>
      <c r="BX1392" s="41" t="str">
        <f t="shared" si="233"/>
        <v/>
      </c>
      <c r="BY1392" t="str">
        <f t="shared" si="234"/>
        <v/>
      </c>
      <c r="BZ1392" s="41" t="str">
        <f t="shared" si="235"/>
        <v/>
      </c>
      <c r="CA1392" t="str">
        <f t="shared" si="236"/>
        <v/>
      </c>
      <c r="CB1392" s="41" t="str">
        <f>IF(AU1392&lt;&gt;"","Area immediately surrounding specimen: "&amp;AU1392&amp;".","")</f>
        <v/>
      </c>
      <c r="CC1392" s="41" t="str">
        <f>IF(T1392&lt;&gt;"","Habit: "&amp;T1392&amp;".","")</f>
        <v/>
      </c>
      <c r="CD1392" s="41" t="str">
        <f>IF(U1392&lt;&gt;"","Life history habit: "&amp;U1392&amp;".","")</f>
        <v/>
      </c>
      <c r="CE1392" s="41" t="str">
        <f>IF(V1392&lt;&gt;"","Graminoid habit: "&amp;V1392&amp;".","")</f>
        <v/>
      </c>
      <c r="CF1392" s="41" t="str">
        <f>IF(W1392&lt;&gt;"","Flower color: "&amp;W1392&amp;".","")</f>
        <v/>
      </c>
      <c r="CG1392" s="41" t="str">
        <f>IF(X1392&lt;&gt;"","Height in centimeters: "&amp;X1392&amp;".","")</f>
        <v/>
      </c>
      <c r="CH1392" s="41" t="str">
        <f>IF(Y1392&lt;&gt;"",Y1392&amp;".","")</f>
        <v/>
      </c>
      <c r="CI1392" s="41" t="str">
        <f t="shared" si="237"/>
        <v/>
      </c>
      <c r="CJ1392" t="str">
        <f t="shared" si="238"/>
        <v/>
      </c>
      <c r="CK1392" s="41" t="str">
        <f>IF(T1392&lt;&gt;"","''habit'':"&amp;"''"&amp;T1392&amp;"'',","")</f>
        <v/>
      </c>
      <c r="CL1392" s="41" t="str">
        <f>IF(U1392&lt;&gt;"","''life cycle habit'':"&amp;"''"&amp;U1392&amp;"'',","")</f>
        <v/>
      </c>
      <c r="CM1392" s="41" t="str">
        <f>IF(V1392&lt;&gt;"","''graminoidHabit'':"&amp;"''"&amp;V1392&amp;"'',","")</f>
        <v/>
      </c>
      <c r="CN1392" s="41" t="str">
        <f>IF(W1392&lt;&gt;"","''flower color'':"&amp;"''"&amp;W1392&amp;"'',","")</f>
        <v/>
      </c>
      <c r="CO1392" s="41" t="str">
        <f>IF(X1392&lt;&gt;"","''heightInCentimeters'':"&amp;X1392&amp;",","")</f>
        <v/>
      </c>
      <c r="CP1392" s="41" t="str">
        <f>IF(Y1392&lt;&gt;"",Y1392,"")</f>
        <v/>
      </c>
      <c r="CQ1392" s="41" t="str">
        <f t="shared" si="239"/>
        <v/>
      </c>
      <c r="CR1392" s="42" t="str">
        <f t="shared" si="240"/>
        <v/>
      </c>
      <c r="CS1392" t="str">
        <f t="shared" si="241"/>
        <v/>
      </c>
      <c r="CT1392" t="str">
        <f>IF(L1392="Y","tissue","")</f>
        <v/>
      </c>
      <c r="CU1392" t="str">
        <f>IF(L1392="Y","in collection","")</f>
        <v/>
      </c>
      <c r="CV1392" t="str">
        <f>IF(L1392="Y","dessicated","")</f>
        <v/>
      </c>
    </row>
    <row r="1393" spans="1:100" ht="16.5" x14ac:dyDescent="0.3">
      <c r="A1393" s="7"/>
      <c r="B1393" s="19"/>
      <c r="C1393" s="19"/>
      <c r="D1393" s="19"/>
      <c r="E1393" s="19"/>
      <c r="F1393" s="19"/>
      <c r="G1393" s="10"/>
      <c r="H1393" s="14"/>
      <c r="I1393" s="19"/>
      <c r="J1393" s="19"/>
      <c r="K1393" s="10"/>
      <c r="L1393" s="19"/>
      <c r="M1393" s="19"/>
      <c r="N1393" s="19"/>
      <c r="O1393" s="19"/>
      <c r="P1393" s="19"/>
      <c r="Q1393" s="24"/>
      <c r="R1393" s="14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29"/>
      <c r="AL1393" s="29"/>
      <c r="AM1393" s="7"/>
      <c r="AN1393" s="7"/>
      <c r="AO1393" s="7"/>
      <c r="AP1393" s="19"/>
      <c r="AQ1393" s="19"/>
      <c r="AR1393" s="19"/>
      <c r="AS1393" s="14"/>
      <c r="AT1393" s="19"/>
      <c r="AU1393" s="19"/>
      <c r="AV1393" s="19"/>
      <c r="AW1393" s="14"/>
      <c r="AX1393" s="19"/>
      <c r="AY1393" s="19"/>
      <c r="AZ1393" s="19"/>
      <c r="BA1393" s="19"/>
      <c r="BB1393" s="19"/>
      <c r="BC1393" s="19"/>
      <c r="BD1393" s="19"/>
      <c r="BE1393" s="19"/>
      <c r="BF1393" s="14"/>
      <c r="BG1393" s="35" t="str">
        <f>IF(BB1393&lt;&gt;"","&lt;a href='https://www.inaturalist.org/observations/"&amp;BB1393&amp;" 'target='_blank' style='color: blue'&gt;iNaturalist Record: "&amp;BB1393&amp;"&lt;/a&gt; ","")</f>
        <v/>
      </c>
      <c r="BH1393" s="36" t="str">
        <f>IF(AT1393&lt;&gt;"",AT1393&amp;". ","")</f>
        <v/>
      </c>
      <c r="BI1393" s="36" t="str">
        <f>IF(AV1393&lt;&gt;"","Land use/disturbance history: "&amp;AV1393&amp;". ","")</f>
        <v/>
      </c>
      <c r="BJ1393" s="36" t="str">
        <f>IF(AW1393&lt;&gt;"","Slope in degrees: "&amp;AW1393&amp;". ","")</f>
        <v/>
      </c>
      <c r="BK1393" s="36" t="str">
        <f>IF(AX1393&lt;&gt;"","Slope aspect: "&amp;AX1393&amp;". ","")</f>
        <v/>
      </c>
      <c r="BL1393" s="36" t="str">
        <f>IF(AY1393&lt;&gt;"","Soil description: "&amp;AY1393&amp;". ","")</f>
        <v/>
      </c>
      <c r="BM1393" s="36" t="str">
        <f>IF(BA1393&lt;&gt;"","Terrain: "&amp;BA1393&amp;". ","")</f>
        <v/>
      </c>
      <c r="BN1393" s="36" t="str">
        <f t="shared" si="231"/>
        <v/>
      </c>
      <c r="BO1393" t="str">
        <f t="shared" si="232"/>
        <v/>
      </c>
      <c r="BP1393" t="str">
        <f>IF(BD1393&lt;&gt;"","Permit: "&amp;BD1393,"")</f>
        <v/>
      </c>
      <c r="BQ1393" s="41" t="str">
        <f>IF(AA1393="Abundant","Estimated frequency within viewshed: Abundant (&gt;500).",IF(AA1393="Common","Estimated frequency within viewshed: Common (101-500).",IF(AA1393="Frequent","Estimated frequency within viewshed: Frequent (11-100).",IF(AA1393="Occasional","Estimated frequency within viewshed: Occasional (6-10).",IF(AA1393="Rare","Estimated frequency within viewshed: Rare (1-5).","")))))</f>
        <v/>
      </c>
      <c r="BR1393" s="41" t="str">
        <f>IF(B1393&lt;&gt;"",B1393&amp;". ","")</f>
        <v/>
      </c>
      <c r="BS1393" s="41" t="str">
        <f>IF(M1393="Same individual","Tissue sample collected.",IF(M1393="Same population","Tissue sample collected from another individual in the same population.",""))</f>
        <v/>
      </c>
      <c r="BT1393" s="41" t="str">
        <f>IF(R1393&lt;&gt;"","Seed sample collected from "&amp;R1393&amp;" plants within the same population.","")</f>
        <v/>
      </c>
      <c r="BU1393" s="41" t="str">
        <f>IF(AB1393&lt;&gt;"",AB1393&amp;". ","")</f>
        <v/>
      </c>
      <c r="BV1393" s="41" t="str">
        <f>IF(AE1393&lt;&gt;"","Landowner: "&amp;AE1393&amp;".","")</f>
        <v/>
      </c>
      <c r="BW1393" s="41" t="str">
        <f>IF(AF1393&lt;&gt;"","Element Occurrence ID: "&amp;AF1393&amp;".","")</f>
        <v/>
      </c>
      <c r="BX1393" s="41" t="str">
        <f t="shared" si="233"/>
        <v/>
      </c>
      <c r="BY1393" t="str">
        <f t="shared" si="234"/>
        <v/>
      </c>
      <c r="BZ1393" s="41" t="str">
        <f t="shared" si="235"/>
        <v/>
      </c>
      <c r="CA1393" t="str">
        <f t="shared" si="236"/>
        <v/>
      </c>
      <c r="CB1393" s="41" t="str">
        <f>IF(AU1393&lt;&gt;"","Area immediately surrounding specimen: "&amp;AU1393&amp;".","")</f>
        <v/>
      </c>
      <c r="CC1393" s="41" t="str">
        <f>IF(T1393&lt;&gt;"","Habit: "&amp;T1393&amp;".","")</f>
        <v/>
      </c>
      <c r="CD1393" s="41" t="str">
        <f>IF(U1393&lt;&gt;"","Life history habit: "&amp;U1393&amp;".","")</f>
        <v/>
      </c>
      <c r="CE1393" s="41" t="str">
        <f>IF(V1393&lt;&gt;"","Graminoid habit: "&amp;V1393&amp;".","")</f>
        <v/>
      </c>
      <c r="CF1393" s="41" t="str">
        <f>IF(W1393&lt;&gt;"","Flower color: "&amp;W1393&amp;".","")</f>
        <v/>
      </c>
      <c r="CG1393" s="41" t="str">
        <f>IF(X1393&lt;&gt;"","Height in centimeters: "&amp;X1393&amp;".","")</f>
        <v/>
      </c>
      <c r="CH1393" s="41" t="str">
        <f>IF(Y1393&lt;&gt;"",Y1393&amp;".","")</f>
        <v/>
      </c>
      <c r="CI1393" s="41" t="str">
        <f t="shared" si="237"/>
        <v/>
      </c>
      <c r="CJ1393" t="str">
        <f t="shared" si="238"/>
        <v/>
      </c>
      <c r="CK1393" s="41" t="str">
        <f>IF(T1393&lt;&gt;"","''habit'':"&amp;"''"&amp;T1393&amp;"'',","")</f>
        <v/>
      </c>
      <c r="CL1393" s="41" t="str">
        <f>IF(U1393&lt;&gt;"","''life cycle habit'':"&amp;"''"&amp;U1393&amp;"'',","")</f>
        <v/>
      </c>
      <c r="CM1393" s="41" t="str">
        <f>IF(V1393&lt;&gt;"","''graminoidHabit'':"&amp;"''"&amp;V1393&amp;"'',","")</f>
        <v/>
      </c>
      <c r="CN1393" s="41" t="str">
        <f>IF(W1393&lt;&gt;"","''flower color'':"&amp;"''"&amp;W1393&amp;"'',","")</f>
        <v/>
      </c>
      <c r="CO1393" s="41" t="str">
        <f>IF(X1393&lt;&gt;"","''heightInCentimeters'':"&amp;X1393&amp;",","")</f>
        <v/>
      </c>
      <c r="CP1393" s="41" t="str">
        <f>IF(Y1393&lt;&gt;"",Y1393,"")</f>
        <v/>
      </c>
      <c r="CQ1393" s="41" t="str">
        <f t="shared" si="239"/>
        <v/>
      </c>
      <c r="CR1393" s="42" t="str">
        <f t="shared" si="240"/>
        <v/>
      </c>
      <c r="CS1393" t="str">
        <f t="shared" si="241"/>
        <v/>
      </c>
      <c r="CT1393" t="str">
        <f>IF(L1393="Y","tissue","")</f>
        <v/>
      </c>
      <c r="CU1393" t="str">
        <f>IF(L1393="Y","in collection","")</f>
        <v/>
      </c>
      <c r="CV1393" t="str">
        <f>IF(L1393="Y","dessicated","")</f>
        <v/>
      </c>
    </row>
    <row r="1394" spans="1:100" ht="16.5" x14ac:dyDescent="0.3">
      <c r="A1394" s="7"/>
      <c r="B1394" s="19"/>
      <c r="C1394" s="19"/>
      <c r="D1394" s="19"/>
      <c r="E1394" s="19"/>
      <c r="F1394" s="19"/>
      <c r="G1394" s="10"/>
      <c r="H1394" s="14"/>
      <c r="I1394" s="19"/>
      <c r="J1394" s="19"/>
      <c r="K1394" s="10"/>
      <c r="L1394" s="19"/>
      <c r="M1394" s="19"/>
      <c r="N1394" s="19"/>
      <c r="O1394" s="19"/>
      <c r="P1394" s="19"/>
      <c r="Q1394" s="24"/>
      <c r="R1394" s="14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  <c r="AK1394" s="29"/>
      <c r="AL1394" s="29"/>
      <c r="AM1394" s="7"/>
      <c r="AN1394" s="7"/>
      <c r="AO1394" s="7"/>
      <c r="AP1394" s="19"/>
      <c r="AQ1394" s="19"/>
      <c r="AR1394" s="19"/>
      <c r="AS1394" s="14"/>
      <c r="AT1394" s="19"/>
      <c r="AU1394" s="19"/>
      <c r="AV1394" s="19"/>
      <c r="AW1394" s="14"/>
      <c r="AX1394" s="19"/>
      <c r="AY1394" s="19"/>
      <c r="AZ1394" s="19"/>
      <c r="BA1394" s="19"/>
      <c r="BB1394" s="19"/>
      <c r="BC1394" s="19"/>
      <c r="BD1394" s="19"/>
      <c r="BE1394" s="19"/>
      <c r="BF1394" s="14"/>
      <c r="BG1394" s="35" t="str">
        <f>IF(BB1394&lt;&gt;"","&lt;a href='https://www.inaturalist.org/observations/"&amp;BB1394&amp;" 'target='_blank' style='color: blue'&gt;iNaturalist Record: "&amp;BB1394&amp;"&lt;/a&gt; ","")</f>
        <v/>
      </c>
      <c r="BH1394" s="36" t="str">
        <f>IF(AT1394&lt;&gt;"",AT1394&amp;". ","")</f>
        <v/>
      </c>
      <c r="BI1394" s="36" t="str">
        <f>IF(AV1394&lt;&gt;"","Land use/disturbance history: "&amp;AV1394&amp;". ","")</f>
        <v/>
      </c>
      <c r="BJ1394" s="36" t="str">
        <f>IF(AW1394&lt;&gt;"","Slope in degrees: "&amp;AW1394&amp;". ","")</f>
        <v/>
      </c>
      <c r="BK1394" s="36" t="str">
        <f>IF(AX1394&lt;&gt;"","Slope aspect: "&amp;AX1394&amp;". ","")</f>
        <v/>
      </c>
      <c r="BL1394" s="36" t="str">
        <f>IF(AY1394&lt;&gt;"","Soil description: "&amp;AY1394&amp;". ","")</f>
        <v/>
      </c>
      <c r="BM1394" s="36" t="str">
        <f>IF(BA1394&lt;&gt;"","Terrain: "&amp;BA1394&amp;". ","")</f>
        <v/>
      </c>
      <c r="BN1394" s="36" t="str">
        <f t="shared" si="231"/>
        <v/>
      </c>
      <c r="BO1394" t="str">
        <f t="shared" si="232"/>
        <v/>
      </c>
      <c r="BP1394" t="str">
        <f>IF(BD1394&lt;&gt;"","Permit: "&amp;BD1394,"")</f>
        <v/>
      </c>
      <c r="BQ1394" s="41" t="str">
        <f>IF(AA1394="Abundant","Estimated frequency within viewshed: Abundant (&gt;500).",IF(AA1394="Common","Estimated frequency within viewshed: Common (101-500).",IF(AA1394="Frequent","Estimated frequency within viewshed: Frequent (11-100).",IF(AA1394="Occasional","Estimated frequency within viewshed: Occasional (6-10).",IF(AA1394="Rare","Estimated frequency within viewshed: Rare (1-5).","")))))</f>
        <v/>
      </c>
      <c r="BR1394" s="41" t="str">
        <f>IF(B1394&lt;&gt;"",B1394&amp;". ","")</f>
        <v/>
      </c>
      <c r="BS1394" s="41" t="str">
        <f>IF(M1394="Same individual","Tissue sample collected.",IF(M1394="Same population","Tissue sample collected from another individual in the same population.",""))</f>
        <v/>
      </c>
      <c r="BT1394" s="41" t="str">
        <f>IF(R1394&lt;&gt;"","Seed sample collected from "&amp;R1394&amp;" plants within the same population.","")</f>
        <v/>
      </c>
      <c r="BU1394" s="41" t="str">
        <f>IF(AB1394&lt;&gt;"",AB1394&amp;". ","")</f>
        <v/>
      </c>
      <c r="BV1394" s="41" t="str">
        <f>IF(AE1394&lt;&gt;"","Landowner: "&amp;AE1394&amp;".","")</f>
        <v/>
      </c>
      <c r="BW1394" s="41" t="str">
        <f>IF(AF1394&lt;&gt;"","Element Occurrence ID: "&amp;AF1394&amp;".","")</f>
        <v/>
      </c>
      <c r="BX1394" s="41" t="str">
        <f t="shared" si="233"/>
        <v/>
      </c>
      <c r="BY1394" t="str">
        <f t="shared" si="234"/>
        <v/>
      </c>
      <c r="BZ1394" s="41" t="str">
        <f t="shared" si="235"/>
        <v/>
      </c>
      <c r="CA1394" t="str">
        <f t="shared" si="236"/>
        <v/>
      </c>
      <c r="CB1394" s="41" t="str">
        <f>IF(AU1394&lt;&gt;"","Area immediately surrounding specimen: "&amp;AU1394&amp;".","")</f>
        <v/>
      </c>
      <c r="CC1394" s="41" t="str">
        <f>IF(T1394&lt;&gt;"","Habit: "&amp;T1394&amp;".","")</f>
        <v/>
      </c>
      <c r="CD1394" s="41" t="str">
        <f>IF(U1394&lt;&gt;"","Life history habit: "&amp;U1394&amp;".","")</f>
        <v/>
      </c>
      <c r="CE1394" s="41" t="str">
        <f>IF(V1394&lt;&gt;"","Graminoid habit: "&amp;V1394&amp;".","")</f>
        <v/>
      </c>
      <c r="CF1394" s="41" t="str">
        <f>IF(W1394&lt;&gt;"","Flower color: "&amp;W1394&amp;".","")</f>
        <v/>
      </c>
      <c r="CG1394" s="41" t="str">
        <f>IF(X1394&lt;&gt;"","Height in centimeters: "&amp;X1394&amp;".","")</f>
        <v/>
      </c>
      <c r="CH1394" s="41" t="str">
        <f>IF(Y1394&lt;&gt;"",Y1394&amp;".","")</f>
        <v/>
      </c>
      <c r="CI1394" s="41" t="str">
        <f t="shared" si="237"/>
        <v/>
      </c>
      <c r="CJ1394" t="str">
        <f t="shared" si="238"/>
        <v/>
      </c>
      <c r="CK1394" s="41" t="str">
        <f>IF(T1394&lt;&gt;"","''habit'':"&amp;"''"&amp;T1394&amp;"'',","")</f>
        <v/>
      </c>
      <c r="CL1394" s="41" t="str">
        <f>IF(U1394&lt;&gt;"","''life cycle habit'':"&amp;"''"&amp;U1394&amp;"'',","")</f>
        <v/>
      </c>
      <c r="CM1394" s="41" t="str">
        <f>IF(V1394&lt;&gt;"","''graminoidHabit'':"&amp;"''"&amp;V1394&amp;"'',","")</f>
        <v/>
      </c>
      <c r="CN1394" s="41" t="str">
        <f>IF(W1394&lt;&gt;"","''flower color'':"&amp;"''"&amp;W1394&amp;"'',","")</f>
        <v/>
      </c>
      <c r="CO1394" s="41" t="str">
        <f>IF(X1394&lt;&gt;"","''heightInCentimeters'':"&amp;X1394&amp;",","")</f>
        <v/>
      </c>
      <c r="CP1394" s="41" t="str">
        <f>IF(Y1394&lt;&gt;"",Y1394,"")</f>
        <v/>
      </c>
      <c r="CQ1394" s="41" t="str">
        <f t="shared" si="239"/>
        <v/>
      </c>
      <c r="CR1394" s="42" t="str">
        <f t="shared" si="240"/>
        <v/>
      </c>
      <c r="CS1394" t="str">
        <f t="shared" si="241"/>
        <v/>
      </c>
      <c r="CT1394" t="str">
        <f>IF(L1394="Y","tissue","")</f>
        <v/>
      </c>
      <c r="CU1394" t="str">
        <f>IF(L1394="Y","in collection","")</f>
        <v/>
      </c>
      <c r="CV1394" t="str">
        <f>IF(L1394="Y","dessicated","")</f>
        <v/>
      </c>
    </row>
    <row r="1395" spans="1:100" ht="16.5" x14ac:dyDescent="0.3">
      <c r="A1395" s="7"/>
      <c r="B1395" s="19"/>
      <c r="C1395" s="19"/>
      <c r="D1395" s="19"/>
      <c r="E1395" s="19"/>
      <c r="F1395" s="19"/>
      <c r="G1395" s="10"/>
      <c r="H1395" s="14"/>
      <c r="I1395" s="19"/>
      <c r="J1395" s="19"/>
      <c r="K1395" s="10"/>
      <c r="L1395" s="19"/>
      <c r="M1395" s="19"/>
      <c r="N1395" s="19"/>
      <c r="O1395" s="19"/>
      <c r="P1395" s="19"/>
      <c r="Q1395" s="24"/>
      <c r="R1395" s="14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  <c r="AK1395" s="29"/>
      <c r="AL1395" s="29"/>
      <c r="AM1395" s="7"/>
      <c r="AN1395" s="7"/>
      <c r="AO1395" s="7"/>
      <c r="AP1395" s="19"/>
      <c r="AQ1395" s="19"/>
      <c r="AR1395" s="19"/>
      <c r="AS1395" s="14"/>
      <c r="AT1395" s="19"/>
      <c r="AU1395" s="19"/>
      <c r="AV1395" s="19"/>
      <c r="AW1395" s="14"/>
      <c r="AX1395" s="19"/>
      <c r="AY1395" s="19"/>
      <c r="AZ1395" s="19"/>
      <c r="BA1395" s="19"/>
      <c r="BB1395" s="19"/>
      <c r="BC1395" s="19"/>
      <c r="BD1395" s="19"/>
      <c r="BE1395" s="19"/>
      <c r="BF1395" s="14"/>
      <c r="BG1395" s="35" t="str">
        <f>IF(BB1395&lt;&gt;"","&lt;a href='https://www.inaturalist.org/observations/"&amp;BB1395&amp;" 'target='_blank' style='color: blue'&gt;iNaturalist Record: "&amp;BB1395&amp;"&lt;/a&gt; ","")</f>
        <v/>
      </c>
      <c r="BH1395" s="36" t="str">
        <f>IF(AT1395&lt;&gt;"",AT1395&amp;". ","")</f>
        <v/>
      </c>
      <c r="BI1395" s="36" t="str">
        <f>IF(AV1395&lt;&gt;"","Land use/disturbance history: "&amp;AV1395&amp;". ","")</f>
        <v/>
      </c>
      <c r="BJ1395" s="36" t="str">
        <f>IF(AW1395&lt;&gt;"","Slope in degrees: "&amp;AW1395&amp;". ","")</f>
        <v/>
      </c>
      <c r="BK1395" s="36" t="str">
        <f>IF(AX1395&lt;&gt;"","Slope aspect: "&amp;AX1395&amp;". ","")</f>
        <v/>
      </c>
      <c r="BL1395" s="36" t="str">
        <f>IF(AY1395&lt;&gt;"","Soil description: "&amp;AY1395&amp;". ","")</f>
        <v/>
      </c>
      <c r="BM1395" s="36" t="str">
        <f>IF(BA1395&lt;&gt;"","Terrain: "&amp;BA1395&amp;". ","")</f>
        <v/>
      </c>
      <c r="BN1395" s="36" t="str">
        <f t="shared" si="231"/>
        <v/>
      </c>
      <c r="BO1395" t="str">
        <f t="shared" si="232"/>
        <v/>
      </c>
      <c r="BP1395" t="str">
        <f>IF(BD1395&lt;&gt;"","Permit: "&amp;BD1395,"")</f>
        <v/>
      </c>
      <c r="BQ1395" s="41" t="str">
        <f>IF(AA1395="Abundant","Estimated frequency within viewshed: Abundant (&gt;500).",IF(AA1395="Common","Estimated frequency within viewshed: Common (101-500).",IF(AA1395="Frequent","Estimated frequency within viewshed: Frequent (11-100).",IF(AA1395="Occasional","Estimated frequency within viewshed: Occasional (6-10).",IF(AA1395="Rare","Estimated frequency within viewshed: Rare (1-5).","")))))</f>
        <v/>
      </c>
      <c r="BR1395" s="41" t="str">
        <f>IF(B1395&lt;&gt;"",B1395&amp;". ","")</f>
        <v/>
      </c>
      <c r="BS1395" s="41" t="str">
        <f>IF(M1395="Same individual","Tissue sample collected.",IF(M1395="Same population","Tissue sample collected from another individual in the same population.",""))</f>
        <v/>
      </c>
      <c r="BT1395" s="41" t="str">
        <f>IF(R1395&lt;&gt;"","Seed sample collected from "&amp;R1395&amp;" plants within the same population.","")</f>
        <v/>
      </c>
      <c r="BU1395" s="41" t="str">
        <f>IF(AB1395&lt;&gt;"",AB1395&amp;". ","")</f>
        <v/>
      </c>
      <c r="BV1395" s="41" t="str">
        <f>IF(AE1395&lt;&gt;"","Landowner: "&amp;AE1395&amp;".","")</f>
        <v/>
      </c>
      <c r="BW1395" s="41" t="str">
        <f>IF(AF1395&lt;&gt;"","Element Occurrence ID: "&amp;AF1395&amp;".","")</f>
        <v/>
      </c>
      <c r="BX1395" s="41" t="str">
        <f t="shared" si="233"/>
        <v/>
      </c>
      <c r="BY1395" t="str">
        <f t="shared" si="234"/>
        <v/>
      </c>
      <c r="BZ1395" s="41" t="str">
        <f t="shared" si="235"/>
        <v/>
      </c>
      <c r="CA1395" t="str">
        <f t="shared" si="236"/>
        <v/>
      </c>
      <c r="CB1395" s="41" t="str">
        <f>IF(AU1395&lt;&gt;"","Area immediately surrounding specimen: "&amp;AU1395&amp;".","")</f>
        <v/>
      </c>
      <c r="CC1395" s="41" t="str">
        <f>IF(T1395&lt;&gt;"","Habit: "&amp;T1395&amp;".","")</f>
        <v/>
      </c>
      <c r="CD1395" s="41" t="str">
        <f>IF(U1395&lt;&gt;"","Life history habit: "&amp;U1395&amp;".","")</f>
        <v/>
      </c>
      <c r="CE1395" s="41" t="str">
        <f>IF(V1395&lt;&gt;"","Graminoid habit: "&amp;V1395&amp;".","")</f>
        <v/>
      </c>
      <c r="CF1395" s="41" t="str">
        <f>IF(W1395&lt;&gt;"","Flower color: "&amp;W1395&amp;".","")</f>
        <v/>
      </c>
      <c r="CG1395" s="41" t="str">
        <f>IF(X1395&lt;&gt;"","Height in centimeters: "&amp;X1395&amp;".","")</f>
        <v/>
      </c>
      <c r="CH1395" s="41" t="str">
        <f>IF(Y1395&lt;&gt;"",Y1395&amp;".","")</f>
        <v/>
      </c>
      <c r="CI1395" s="41" t="str">
        <f t="shared" si="237"/>
        <v/>
      </c>
      <c r="CJ1395" t="str">
        <f t="shared" si="238"/>
        <v/>
      </c>
      <c r="CK1395" s="41" t="str">
        <f>IF(T1395&lt;&gt;"","''habit'':"&amp;"''"&amp;T1395&amp;"'',","")</f>
        <v/>
      </c>
      <c r="CL1395" s="41" t="str">
        <f>IF(U1395&lt;&gt;"","''life cycle habit'':"&amp;"''"&amp;U1395&amp;"'',","")</f>
        <v/>
      </c>
      <c r="CM1395" s="41" t="str">
        <f>IF(V1395&lt;&gt;"","''graminoidHabit'':"&amp;"''"&amp;V1395&amp;"'',","")</f>
        <v/>
      </c>
      <c r="CN1395" s="41" t="str">
        <f>IF(W1395&lt;&gt;"","''flower color'':"&amp;"''"&amp;W1395&amp;"'',","")</f>
        <v/>
      </c>
      <c r="CO1395" s="41" t="str">
        <f>IF(X1395&lt;&gt;"","''heightInCentimeters'':"&amp;X1395&amp;",","")</f>
        <v/>
      </c>
      <c r="CP1395" s="41" t="str">
        <f>IF(Y1395&lt;&gt;"",Y1395,"")</f>
        <v/>
      </c>
      <c r="CQ1395" s="41" t="str">
        <f t="shared" si="239"/>
        <v/>
      </c>
      <c r="CR1395" s="42" t="str">
        <f t="shared" si="240"/>
        <v/>
      </c>
      <c r="CS1395" t="str">
        <f t="shared" si="241"/>
        <v/>
      </c>
      <c r="CT1395" t="str">
        <f>IF(L1395="Y","tissue","")</f>
        <v/>
      </c>
      <c r="CU1395" t="str">
        <f>IF(L1395="Y","in collection","")</f>
        <v/>
      </c>
      <c r="CV1395" t="str">
        <f>IF(L1395="Y","dessicated","")</f>
        <v/>
      </c>
    </row>
    <row r="1396" spans="1:100" ht="16.5" x14ac:dyDescent="0.3">
      <c r="A1396" s="7"/>
      <c r="B1396" s="19"/>
      <c r="C1396" s="19"/>
      <c r="D1396" s="19"/>
      <c r="E1396" s="19"/>
      <c r="F1396" s="19"/>
      <c r="G1396" s="10"/>
      <c r="H1396" s="14"/>
      <c r="I1396" s="19"/>
      <c r="J1396" s="19"/>
      <c r="K1396" s="10"/>
      <c r="L1396" s="19"/>
      <c r="M1396" s="19"/>
      <c r="N1396" s="19"/>
      <c r="O1396" s="19"/>
      <c r="P1396" s="19"/>
      <c r="Q1396" s="24"/>
      <c r="R1396" s="14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  <c r="AK1396" s="29"/>
      <c r="AL1396" s="29"/>
      <c r="AM1396" s="7"/>
      <c r="AN1396" s="7"/>
      <c r="AO1396" s="7"/>
      <c r="AP1396" s="19"/>
      <c r="AQ1396" s="19"/>
      <c r="AR1396" s="19"/>
      <c r="AS1396" s="14"/>
      <c r="AT1396" s="19"/>
      <c r="AU1396" s="19"/>
      <c r="AV1396" s="19"/>
      <c r="AW1396" s="14"/>
      <c r="AX1396" s="19"/>
      <c r="AY1396" s="19"/>
      <c r="AZ1396" s="19"/>
      <c r="BA1396" s="19"/>
      <c r="BB1396" s="19"/>
      <c r="BC1396" s="19"/>
      <c r="BD1396" s="19"/>
      <c r="BE1396" s="19"/>
      <c r="BF1396" s="14"/>
      <c r="BG1396" s="35" t="str">
        <f>IF(BB1396&lt;&gt;"","&lt;a href='https://www.inaturalist.org/observations/"&amp;BB1396&amp;" 'target='_blank' style='color: blue'&gt;iNaturalist Record: "&amp;BB1396&amp;"&lt;/a&gt; ","")</f>
        <v/>
      </c>
      <c r="BH1396" s="36" t="str">
        <f>IF(AT1396&lt;&gt;"",AT1396&amp;". ","")</f>
        <v/>
      </c>
      <c r="BI1396" s="36" t="str">
        <f>IF(AV1396&lt;&gt;"","Land use/disturbance history: "&amp;AV1396&amp;". ","")</f>
        <v/>
      </c>
      <c r="BJ1396" s="36" t="str">
        <f>IF(AW1396&lt;&gt;"","Slope in degrees: "&amp;AW1396&amp;". ","")</f>
        <v/>
      </c>
      <c r="BK1396" s="36" t="str">
        <f>IF(AX1396&lt;&gt;"","Slope aspect: "&amp;AX1396&amp;". ","")</f>
        <v/>
      </c>
      <c r="BL1396" s="36" t="str">
        <f>IF(AY1396&lt;&gt;"","Soil description: "&amp;AY1396&amp;". ","")</f>
        <v/>
      </c>
      <c r="BM1396" s="36" t="str">
        <f>IF(BA1396&lt;&gt;"","Terrain: "&amp;BA1396&amp;". ","")</f>
        <v/>
      </c>
      <c r="BN1396" s="36" t="str">
        <f t="shared" si="231"/>
        <v/>
      </c>
      <c r="BO1396" t="str">
        <f t="shared" si="232"/>
        <v/>
      </c>
      <c r="BP1396" t="str">
        <f>IF(BD1396&lt;&gt;"","Permit: "&amp;BD1396,"")</f>
        <v/>
      </c>
      <c r="BQ1396" s="41" t="str">
        <f>IF(AA1396="Abundant","Estimated frequency within viewshed: Abundant (&gt;500).",IF(AA1396="Common","Estimated frequency within viewshed: Common (101-500).",IF(AA1396="Frequent","Estimated frequency within viewshed: Frequent (11-100).",IF(AA1396="Occasional","Estimated frequency within viewshed: Occasional (6-10).",IF(AA1396="Rare","Estimated frequency within viewshed: Rare (1-5).","")))))</f>
        <v/>
      </c>
      <c r="BR1396" s="41" t="str">
        <f>IF(B1396&lt;&gt;"",B1396&amp;". ","")</f>
        <v/>
      </c>
      <c r="BS1396" s="41" t="str">
        <f>IF(M1396="Same individual","Tissue sample collected.",IF(M1396="Same population","Tissue sample collected from another individual in the same population.",""))</f>
        <v/>
      </c>
      <c r="BT1396" s="41" t="str">
        <f>IF(R1396&lt;&gt;"","Seed sample collected from "&amp;R1396&amp;" plants within the same population.","")</f>
        <v/>
      </c>
      <c r="BU1396" s="41" t="str">
        <f>IF(AB1396&lt;&gt;"",AB1396&amp;". ","")</f>
        <v/>
      </c>
      <c r="BV1396" s="41" t="str">
        <f>IF(AE1396&lt;&gt;"","Landowner: "&amp;AE1396&amp;".","")</f>
        <v/>
      </c>
      <c r="BW1396" s="41" t="str">
        <f>IF(AF1396&lt;&gt;"","Element Occurrence ID: "&amp;AF1396&amp;".","")</f>
        <v/>
      </c>
      <c r="BX1396" s="41" t="str">
        <f t="shared" si="233"/>
        <v/>
      </c>
      <c r="BY1396" t="str">
        <f t="shared" si="234"/>
        <v/>
      </c>
      <c r="BZ1396" s="41" t="str">
        <f t="shared" si="235"/>
        <v/>
      </c>
      <c r="CA1396" t="str">
        <f t="shared" si="236"/>
        <v/>
      </c>
      <c r="CB1396" s="41" t="str">
        <f>IF(AU1396&lt;&gt;"","Area immediately surrounding specimen: "&amp;AU1396&amp;".","")</f>
        <v/>
      </c>
      <c r="CC1396" s="41" t="str">
        <f>IF(T1396&lt;&gt;"","Habit: "&amp;T1396&amp;".","")</f>
        <v/>
      </c>
      <c r="CD1396" s="41" t="str">
        <f>IF(U1396&lt;&gt;"","Life history habit: "&amp;U1396&amp;".","")</f>
        <v/>
      </c>
      <c r="CE1396" s="41" t="str">
        <f>IF(V1396&lt;&gt;"","Graminoid habit: "&amp;V1396&amp;".","")</f>
        <v/>
      </c>
      <c r="CF1396" s="41" t="str">
        <f>IF(W1396&lt;&gt;"","Flower color: "&amp;W1396&amp;".","")</f>
        <v/>
      </c>
      <c r="CG1396" s="41" t="str">
        <f>IF(X1396&lt;&gt;"","Height in centimeters: "&amp;X1396&amp;".","")</f>
        <v/>
      </c>
      <c r="CH1396" s="41" t="str">
        <f>IF(Y1396&lt;&gt;"",Y1396&amp;".","")</f>
        <v/>
      </c>
      <c r="CI1396" s="41" t="str">
        <f t="shared" si="237"/>
        <v/>
      </c>
      <c r="CJ1396" t="str">
        <f t="shared" si="238"/>
        <v/>
      </c>
      <c r="CK1396" s="41" t="str">
        <f>IF(T1396&lt;&gt;"","''habit'':"&amp;"''"&amp;T1396&amp;"'',","")</f>
        <v/>
      </c>
      <c r="CL1396" s="41" t="str">
        <f>IF(U1396&lt;&gt;"","''life cycle habit'':"&amp;"''"&amp;U1396&amp;"'',","")</f>
        <v/>
      </c>
      <c r="CM1396" s="41" t="str">
        <f>IF(V1396&lt;&gt;"","''graminoidHabit'':"&amp;"''"&amp;V1396&amp;"'',","")</f>
        <v/>
      </c>
      <c r="CN1396" s="41" t="str">
        <f>IF(W1396&lt;&gt;"","''flower color'':"&amp;"''"&amp;W1396&amp;"'',","")</f>
        <v/>
      </c>
      <c r="CO1396" s="41" t="str">
        <f>IF(X1396&lt;&gt;"","''heightInCentimeters'':"&amp;X1396&amp;",","")</f>
        <v/>
      </c>
      <c r="CP1396" s="41" t="str">
        <f>IF(Y1396&lt;&gt;"",Y1396,"")</f>
        <v/>
      </c>
      <c r="CQ1396" s="41" t="str">
        <f t="shared" si="239"/>
        <v/>
      </c>
      <c r="CR1396" s="42" t="str">
        <f t="shared" si="240"/>
        <v/>
      </c>
      <c r="CS1396" t="str">
        <f t="shared" si="241"/>
        <v/>
      </c>
      <c r="CT1396" t="str">
        <f>IF(L1396="Y","tissue","")</f>
        <v/>
      </c>
      <c r="CU1396" t="str">
        <f>IF(L1396="Y","in collection","")</f>
        <v/>
      </c>
      <c r="CV1396" t="str">
        <f>IF(L1396="Y","dessicated","")</f>
        <v/>
      </c>
    </row>
    <row r="1397" spans="1:100" ht="16.5" x14ac:dyDescent="0.3">
      <c r="A1397" s="7"/>
      <c r="B1397" s="19"/>
      <c r="C1397" s="19"/>
      <c r="D1397" s="19"/>
      <c r="E1397" s="19"/>
      <c r="F1397" s="19"/>
      <c r="G1397" s="10"/>
      <c r="H1397" s="14"/>
      <c r="I1397" s="19"/>
      <c r="J1397" s="19"/>
      <c r="K1397" s="10"/>
      <c r="L1397" s="19"/>
      <c r="M1397" s="19"/>
      <c r="N1397" s="19"/>
      <c r="O1397" s="19"/>
      <c r="P1397" s="19"/>
      <c r="Q1397" s="24"/>
      <c r="R1397" s="14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19"/>
      <c r="AH1397" s="19"/>
      <c r="AI1397" s="19"/>
      <c r="AJ1397" s="19"/>
      <c r="AK1397" s="29"/>
      <c r="AL1397" s="29"/>
      <c r="AM1397" s="7"/>
      <c r="AN1397" s="7"/>
      <c r="AO1397" s="7"/>
      <c r="AP1397" s="19"/>
      <c r="AQ1397" s="19"/>
      <c r="AR1397" s="19"/>
      <c r="AS1397" s="14"/>
      <c r="AT1397" s="19"/>
      <c r="AU1397" s="19"/>
      <c r="AV1397" s="19"/>
      <c r="AW1397" s="14"/>
      <c r="AX1397" s="19"/>
      <c r="AY1397" s="19"/>
      <c r="AZ1397" s="19"/>
      <c r="BA1397" s="19"/>
      <c r="BB1397" s="19"/>
      <c r="BC1397" s="19"/>
      <c r="BD1397" s="19"/>
      <c r="BE1397" s="19"/>
      <c r="BF1397" s="14"/>
      <c r="BG1397" s="35" t="str">
        <f>IF(BB1397&lt;&gt;"","&lt;a href='https://www.inaturalist.org/observations/"&amp;BB1397&amp;" 'target='_blank' style='color: blue'&gt;iNaturalist Record: "&amp;BB1397&amp;"&lt;/a&gt; ","")</f>
        <v/>
      </c>
      <c r="BH1397" s="36" t="str">
        <f>IF(AT1397&lt;&gt;"",AT1397&amp;". ","")</f>
        <v/>
      </c>
      <c r="BI1397" s="36" t="str">
        <f>IF(AV1397&lt;&gt;"","Land use/disturbance history: "&amp;AV1397&amp;". ","")</f>
        <v/>
      </c>
      <c r="BJ1397" s="36" t="str">
        <f>IF(AW1397&lt;&gt;"","Slope in degrees: "&amp;AW1397&amp;". ","")</f>
        <v/>
      </c>
      <c r="BK1397" s="36" t="str">
        <f>IF(AX1397&lt;&gt;"","Slope aspect: "&amp;AX1397&amp;". ","")</f>
        <v/>
      </c>
      <c r="BL1397" s="36" t="str">
        <f>IF(AY1397&lt;&gt;"","Soil description: "&amp;AY1397&amp;". ","")</f>
        <v/>
      </c>
      <c r="BM1397" s="36" t="str">
        <f>IF(BA1397&lt;&gt;"","Terrain: "&amp;BA1397&amp;". ","")</f>
        <v/>
      </c>
      <c r="BN1397" s="36" t="str">
        <f t="shared" si="231"/>
        <v/>
      </c>
      <c r="BO1397" t="str">
        <f t="shared" si="232"/>
        <v/>
      </c>
      <c r="BP1397" t="str">
        <f>IF(BD1397&lt;&gt;"","Permit: "&amp;BD1397,"")</f>
        <v/>
      </c>
      <c r="BQ1397" s="41" t="str">
        <f>IF(AA1397="Abundant","Estimated frequency within viewshed: Abundant (&gt;500).",IF(AA1397="Common","Estimated frequency within viewshed: Common (101-500).",IF(AA1397="Frequent","Estimated frequency within viewshed: Frequent (11-100).",IF(AA1397="Occasional","Estimated frequency within viewshed: Occasional (6-10).",IF(AA1397="Rare","Estimated frequency within viewshed: Rare (1-5).","")))))</f>
        <v/>
      </c>
      <c r="BR1397" s="41" t="str">
        <f>IF(B1397&lt;&gt;"",B1397&amp;". ","")</f>
        <v/>
      </c>
      <c r="BS1397" s="41" t="str">
        <f>IF(M1397="Same individual","Tissue sample collected.",IF(M1397="Same population","Tissue sample collected from another individual in the same population.",""))</f>
        <v/>
      </c>
      <c r="BT1397" s="41" t="str">
        <f>IF(R1397&lt;&gt;"","Seed sample collected from "&amp;R1397&amp;" plants within the same population.","")</f>
        <v/>
      </c>
      <c r="BU1397" s="41" t="str">
        <f>IF(AB1397&lt;&gt;"",AB1397&amp;". ","")</f>
        <v/>
      </c>
      <c r="BV1397" s="41" t="str">
        <f>IF(AE1397&lt;&gt;"","Landowner: "&amp;AE1397&amp;".","")</f>
        <v/>
      </c>
      <c r="BW1397" s="41" t="str">
        <f>IF(AF1397&lt;&gt;"","Element Occurrence ID: "&amp;AF1397&amp;".","")</f>
        <v/>
      </c>
      <c r="BX1397" s="41" t="str">
        <f t="shared" si="233"/>
        <v/>
      </c>
      <c r="BY1397" t="str">
        <f t="shared" si="234"/>
        <v/>
      </c>
      <c r="BZ1397" s="41" t="str">
        <f t="shared" si="235"/>
        <v/>
      </c>
      <c r="CA1397" t="str">
        <f t="shared" si="236"/>
        <v/>
      </c>
      <c r="CB1397" s="41" t="str">
        <f>IF(AU1397&lt;&gt;"","Area immediately surrounding specimen: "&amp;AU1397&amp;".","")</f>
        <v/>
      </c>
      <c r="CC1397" s="41" t="str">
        <f>IF(T1397&lt;&gt;"","Habit: "&amp;T1397&amp;".","")</f>
        <v/>
      </c>
      <c r="CD1397" s="41" t="str">
        <f>IF(U1397&lt;&gt;"","Life history habit: "&amp;U1397&amp;".","")</f>
        <v/>
      </c>
      <c r="CE1397" s="41" t="str">
        <f>IF(V1397&lt;&gt;"","Graminoid habit: "&amp;V1397&amp;".","")</f>
        <v/>
      </c>
      <c r="CF1397" s="41" t="str">
        <f>IF(W1397&lt;&gt;"","Flower color: "&amp;W1397&amp;".","")</f>
        <v/>
      </c>
      <c r="CG1397" s="41" t="str">
        <f>IF(X1397&lt;&gt;"","Height in centimeters: "&amp;X1397&amp;".","")</f>
        <v/>
      </c>
      <c r="CH1397" s="41" t="str">
        <f>IF(Y1397&lt;&gt;"",Y1397&amp;".","")</f>
        <v/>
      </c>
      <c r="CI1397" s="41" t="str">
        <f t="shared" si="237"/>
        <v/>
      </c>
      <c r="CJ1397" t="str">
        <f t="shared" si="238"/>
        <v/>
      </c>
      <c r="CK1397" s="41" t="str">
        <f>IF(T1397&lt;&gt;"","''habit'':"&amp;"''"&amp;T1397&amp;"'',","")</f>
        <v/>
      </c>
      <c r="CL1397" s="41" t="str">
        <f>IF(U1397&lt;&gt;"","''life cycle habit'':"&amp;"''"&amp;U1397&amp;"'',","")</f>
        <v/>
      </c>
      <c r="CM1397" s="41" t="str">
        <f>IF(V1397&lt;&gt;"","''graminoidHabit'':"&amp;"''"&amp;V1397&amp;"'',","")</f>
        <v/>
      </c>
      <c r="CN1397" s="41" t="str">
        <f>IF(W1397&lt;&gt;"","''flower color'':"&amp;"''"&amp;W1397&amp;"'',","")</f>
        <v/>
      </c>
      <c r="CO1397" s="41" t="str">
        <f>IF(X1397&lt;&gt;"","''heightInCentimeters'':"&amp;X1397&amp;",","")</f>
        <v/>
      </c>
      <c r="CP1397" s="41" t="str">
        <f>IF(Y1397&lt;&gt;"",Y1397,"")</f>
        <v/>
      </c>
      <c r="CQ1397" s="41" t="str">
        <f t="shared" si="239"/>
        <v/>
      </c>
      <c r="CR1397" s="42" t="str">
        <f t="shared" si="240"/>
        <v/>
      </c>
      <c r="CS1397" t="str">
        <f t="shared" si="241"/>
        <v/>
      </c>
      <c r="CT1397" t="str">
        <f>IF(L1397="Y","tissue","")</f>
        <v/>
      </c>
      <c r="CU1397" t="str">
        <f>IF(L1397="Y","in collection","")</f>
        <v/>
      </c>
      <c r="CV1397" t="str">
        <f>IF(L1397="Y","dessicated","")</f>
        <v/>
      </c>
    </row>
    <row r="1398" spans="1:100" ht="16.5" x14ac:dyDescent="0.3">
      <c r="A1398" s="7"/>
      <c r="B1398" s="19"/>
      <c r="C1398" s="19"/>
      <c r="D1398" s="19"/>
      <c r="E1398" s="19"/>
      <c r="F1398" s="19"/>
      <c r="G1398" s="10"/>
      <c r="H1398" s="14"/>
      <c r="I1398" s="19"/>
      <c r="J1398" s="19"/>
      <c r="K1398" s="10"/>
      <c r="L1398" s="19"/>
      <c r="M1398" s="19"/>
      <c r="N1398" s="19"/>
      <c r="O1398" s="19"/>
      <c r="P1398" s="19"/>
      <c r="Q1398" s="24"/>
      <c r="R1398" s="14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19"/>
      <c r="AH1398" s="19"/>
      <c r="AI1398" s="19"/>
      <c r="AJ1398" s="19"/>
      <c r="AK1398" s="29"/>
      <c r="AL1398" s="29"/>
      <c r="AM1398" s="7"/>
      <c r="AN1398" s="7"/>
      <c r="AO1398" s="7"/>
      <c r="AP1398" s="19"/>
      <c r="AQ1398" s="19"/>
      <c r="AR1398" s="19"/>
      <c r="AS1398" s="14"/>
      <c r="AT1398" s="19"/>
      <c r="AU1398" s="19"/>
      <c r="AV1398" s="19"/>
      <c r="AW1398" s="14"/>
      <c r="AX1398" s="19"/>
      <c r="AY1398" s="19"/>
      <c r="AZ1398" s="19"/>
      <c r="BA1398" s="19"/>
      <c r="BB1398" s="19"/>
      <c r="BC1398" s="19"/>
      <c r="BD1398" s="19"/>
      <c r="BE1398" s="19"/>
      <c r="BF1398" s="14"/>
      <c r="BG1398" s="35" t="str">
        <f>IF(BB1398&lt;&gt;"","&lt;a href='https://www.inaturalist.org/observations/"&amp;BB1398&amp;" 'target='_blank' style='color: blue'&gt;iNaturalist Record: "&amp;BB1398&amp;"&lt;/a&gt; ","")</f>
        <v/>
      </c>
      <c r="BH1398" s="36" t="str">
        <f>IF(AT1398&lt;&gt;"",AT1398&amp;". ","")</f>
        <v/>
      </c>
      <c r="BI1398" s="36" t="str">
        <f>IF(AV1398&lt;&gt;"","Land use/disturbance history: "&amp;AV1398&amp;". ","")</f>
        <v/>
      </c>
      <c r="BJ1398" s="36" t="str">
        <f>IF(AW1398&lt;&gt;"","Slope in degrees: "&amp;AW1398&amp;". ","")</f>
        <v/>
      </c>
      <c r="BK1398" s="36" t="str">
        <f>IF(AX1398&lt;&gt;"","Slope aspect: "&amp;AX1398&amp;". ","")</f>
        <v/>
      </c>
      <c r="BL1398" s="36" t="str">
        <f>IF(AY1398&lt;&gt;"","Soil description: "&amp;AY1398&amp;". ","")</f>
        <v/>
      </c>
      <c r="BM1398" s="36" t="str">
        <f>IF(BA1398&lt;&gt;"","Terrain: "&amp;BA1398&amp;". ","")</f>
        <v/>
      </c>
      <c r="BN1398" s="36" t="str">
        <f t="shared" si="231"/>
        <v/>
      </c>
      <c r="BO1398" t="str">
        <f t="shared" si="232"/>
        <v/>
      </c>
      <c r="BP1398" t="str">
        <f>IF(BD1398&lt;&gt;"","Permit: "&amp;BD1398,"")</f>
        <v/>
      </c>
      <c r="BQ1398" s="41" t="str">
        <f>IF(AA1398="Abundant","Estimated frequency within viewshed: Abundant (&gt;500).",IF(AA1398="Common","Estimated frequency within viewshed: Common (101-500).",IF(AA1398="Frequent","Estimated frequency within viewshed: Frequent (11-100).",IF(AA1398="Occasional","Estimated frequency within viewshed: Occasional (6-10).",IF(AA1398="Rare","Estimated frequency within viewshed: Rare (1-5).","")))))</f>
        <v/>
      </c>
      <c r="BR1398" s="41" t="str">
        <f>IF(B1398&lt;&gt;"",B1398&amp;". ","")</f>
        <v/>
      </c>
      <c r="BS1398" s="41" t="str">
        <f>IF(M1398="Same individual","Tissue sample collected.",IF(M1398="Same population","Tissue sample collected from another individual in the same population.",""))</f>
        <v/>
      </c>
      <c r="BT1398" s="41" t="str">
        <f>IF(R1398&lt;&gt;"","Seed sample collected from "&amp;R1398&amp;" plants within the same population.","")</f>
        <v/>
      </c>
      <c r="BU1398" s="41" t="str">
        <f>IF(AB1398&lt;&gt;"",AB1398&amp;". ","")</f>
        <v/>
      </c>
      <c r="BV1398" s="41" t="str">
        <f>IF(AE1398&lt;&gt;"","Landowner: "&amp;AE1398&amp;".","")</f>
        <v/>
      </c>
      <c r="BW1398" s="41" t="str">
        <f>IF(AF1398&lt;&gt;"","Element Occurrence ID: "&amp;AF1398&amp;".","")</f>
        <v/>
      </c>
      <c r="BX1398" s="41" t="str">
        <f t="shared" si="233"/>
        <v/>
      </c>
      <c r="BY1398" t="str">
        <f t="shared" si="234"/>
        <v/>
      </c>
      <c r="BZ1398" s="41" t="str">
        <f t="shared" si="235"/>
        <v/>
      </c>
      <c r="CA1398" t="str">
        <f t="shared" si="236"/>
        <v/>
      </c>
      <c r="CB1398" s="41" t="str">
        <f>IF(AU1398&lt;&gt;"","Area immediately surrounding specimen: "&amp;AU1398&amp;".","")</f>
        <v/>
      </c>
      <c r="CC1398" s="41" t="str">
        <f>IF(T1398&lt;&gt;"","Habit: "&amp;T1398&amp;".","")</f>
        <v/>
      </c>
      <c r="CD1398" s="41" t="str">
        <f>IF(U1398&lt;&gt;"","Life history habit: "&amp;U1398&amp;".","")</f>
        <v/>
      </c>
      <c r="CE1398" s="41" t="str">
        <f>IF(V1398&lt;&gt;"","Graminoid habit: "&amp;V1398&amp;".","")</f>
        <v/>
      </c>
      <c r="CF1398" s="41" t="str">
        <f>IF(W1398&lt;&gt;"","Flower color: "&amp;W1398&amp;".","")</f>
        <v/>
      </c>
      <c r="CG1398" s="41" t="str">
        <f>IF(X1398&lt;&gt;"","Height in centimeters: "&amp;X1398&amp;".","")</f>
        <v/>
      </c>
      <c r="CH1398" s="41" t="str">
        <f>IF(Y1398&lt;&gt;"",Y1398&amp;".","")</f>
        <v/>
      </c>
      <c r="CI1398" s="41" t="str">
        <f t="shared" si="237"/>
        <v/>
      </c>
      <c r="CJ1398" t="str">
        <f t="shared" si="238"/>
        <v/>
      </c>
      <c r="CK1398" s="41" t="str">
        <f>IF(T1398&lt;&gt;"","''habit'':"&amp;"''"&amp;T1398&amp;"'',","")</f>
        <v/>
      </c>
      <c r="CL1398" s="41" t="str">
        <f>IF(U1398&lt;&gt;"","''life cycle habit'':"&amp;"''"&amp;U1398&amp;"'',","")</f>
        <v/>
      </c>
      <c r="CM1398" s="41" t="str">
        <f>IF(V1398&lt;&gt;"","''graminoidHabit'':"&amp;"''"&amp;V1398&amp;"'',","")</f>
        <v/>
      </c>
      <c r="CN1398" s="41" t="str">
        <f>IF(W1398&lt;&gt;"","''flower color'':"&amp;"''"&amp;W1398&amp;"'',","")</f>
        <v/>
      </c>
      <c r="CO1398" s="41" t="str">
        <f>IF(X1398&lt;&gt;"","''heightInCentimeters'':"&amp;X1398&amp;",","")</f>
        <v/>
      </c>
      <c r="CP1398" s="41" t="str">
        <f>IF(Y1398&lt;&gt;"",Y1398,"")</f>
        <v/>
      </c>
      <c r="CQ1398" s="41" t="str">
        <f t="shared" si="239"/>
        <v/>
      </c>
      <c r="CR1398" s="42" t="str">
        <f t="shared" si="240"/>
        <v/>
      </c>
      <c r="CS1398" t="str">
        <f t="shared" si="241"/>
        <v/>
      </c>
      <c r="CT1398" t="str">
        <f>IF(L1398="Y","tissue","")</f>
        <v/>
      </c>
      <c r="CU1398" t="str">
        <f>IF(L1398="Y","in collection","")</f>
        <v/>
      </c>
      <c r="CV1398" t="str">
        <f>IF(L1398="Y","dessicated","")</f>
        <v/>
      </c>
    </row>
    <row r="1399" spans="1:100" ht="16.5" x14ac:dyDescent="0.3">
      <c r="A1399" s="7"/>
      <c r="B1399" s="19"/>
      <c r="C1399" s="19"/>
      <c r="D1399" s="19"/>
      <c r="E1399" s="19"/>
      <c r="F1399" s="19"/>
      <c r="G1399" s="10"/>
      <c r="H1399" s="14"/>
      <c r="I1399" s="19"/>
      <c r="J1399" s="19"/>
      <c r="K1399" s="10"/>
      <c r="L1399" s="19"/>
      <c r="M1399" s="19"/>
      <c r="N1399" s="19"/>
      <c r="O1399" s="19"/>
      <c r="P1399" s="19"/>
      <c r="Q1399" s="24"/>
      <c r="R1399" s="14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19"/>
      <c r="AH1399" s="19"/>
      <c r="AI1399" s="19"/>
      <c r="AJ1399" s="19"/>
      <c r="AK1399" s="29"/>
      <c r="AL1399" s="29"/>
      <c r="AM1399" s="7"/>
      <c r="AN1399" s="7"/>
      <c r="AO1399" s="7"/>
      <c r="AP1399" s="19"/>
      <c r="AQ1399" s="19"/>
      <c r="AR1399" s="19"/>
      <c r="AS1399" s="14"/>
      <c r="AT1399" s="19"/>
      <c r="AU1399" s="19"/>
      <c r="AV1399" s="19"/>
      <c r="AW1399" s="14"/>
      <c r="AX1399" s="19"/>
      <c r="AY1399" s="19"/>
      <c r="AZ1399" s="19"/>
      <c r="BA1399" s="19"/>
      <c r="BB1399" s="19"/>
      <c r="BC1399" s="19"/>
      <c r="BD1399" s="19"/>
      <c r="BE1399" s="19"/>
      <c r="BF1399" s="14"/>
      <c r="BG1399" s="35" t="str">
        <f>IF(BB1399&lt;&gt;"","&lt;a href='https://www.inaturalist.org/observations/"&amp;BB1399&amp;" 'target='_blank' style='color: blue'&gt;iNaturalist Record: "&amp;BB1399&amp;"&lt;/a&gt; ","")</f>
        <v/>
      </c>
      <c r="BH1399" s="36" t="str">
        <f>IF(AT1399&lt;&gt;"",AT1399&amp;". ","")</f>
        <v/>
      </c>
      <c r="BI1399" s="36" t="str">
        <f>IF(AV1399&lt;&gt;"","Land use/disturbance history: "&amp;AV1399&amp;". ","")</f>
        <v/>
      </c>
      <c r="BJ1399" s="36" t="str">
        <f>IF(AW1399&lt;&gt;"","Slope in degrees: "&amp;AW1399&amp;". ","")</f>
        <v/>
      </c>
      <c r="BK1399" s="36" t="str">
        <f>IF(AX1399&lt;&gt;"","Slope aspect: "&amp;AX1399&amp;". ","")</f>
        <v/>
      </c>
      <c r="BL1399" s="36" t="str">
        <f>IF(AY1399&lt;&gt;"","Soil description: "&amp;AY1399&amp;". ","")</f>
        <v/>
      </c>
      <c r="BM1399" s="36" t="str">
        <f>IF(BA1399&lt;&gt;"","Terrain: "&amp;BA1399&amp;". ","")</f>
        <v/>
      </c>
      <c r="BN1399" s="36" t="str">
        <f t="shared" si="231"/>
        <v/>
      </c>
      <c r="BO1399" t="str">
        <f t="shared" si="232"/>
        <v/>
      </c>
      <c r="BP1399" t="str">
        <f>IF(BD1399&lt;&gt;"","Permit: "&amp;BD1399,"")</f>
        <v/>
      </c>
      <c r="BQ1399" s="41" t="str">
        <f>IF(AA1399="Abundant","Estimated frequency within viewshed: Abundant (&gt;500).",IF(AA1399="Common","Estimated frequency within viewshed: Common (101-500).",IF(AA1399="Frequent","Estimated frequency within viewshed: Frequent (11-100).",IF(AA1399="Occasional","Estimated frequency within viewshed: Occasional (6-10).",IF(AA1399="Rare","Estimated frequency within viewshed: Rare (1-5).","")))))</f>
        <v/>
      </c>
      <c r="BR1399" s="41" t="str">
        <f>IF(B1399&lt;&gt;"",B1399&amp;". ","")</f>
        <v/>
      </c>
      <c r="BS1399" s="41" t="str">
        <f>IF(M1399="Same individual","Tissue sample collected.",IF(M1399="Same population","Tissue sample collected from another individual in the same population.",""))</f>
        <v/>
      </c>
      <c r="BT1399" s="41" t="str">
        <f>IF(R1399&lt;&gt;"","Seed sample collected from "&amp;R1399&amp;" plants within the same population.","")</f>
        <v/>
      </c>
      <c r="BU1399" s="41" t="str">
        <f>IF(AB1399&lt;&gt;"",AB1399&amp;". ","")</f>
        <v/>
      </c>
      <c r="BV1399" s="41" t="str">
        <f>IF(AE1399&lt;&gt;"","Landowner: "&amp;AE1399&amp;".","")</f>
        <v/>
      </c>
      <c r="BW1399" s="41" t="str">
        <f>IF(AF1399&lt;&gt;"","Element Occurrence ID: "&amp;AF1399&amp;".","")</f>
        <v/>
      </c>
      <c r="BX1399" s="41" t="str">
        <f t="shared" si="233"/>
        <v/>
      </c>
      <c r="BY1399" t="str">
        <f t="shared" si="234"/>
        <v/>
      </c>
      <c r="BZ1399" s="41" t="str">
        <f t="shared" si="235"/>
        <v/>
      </c>
      <c r="CA1399" t="str">
        <f t="shared" si="236"/>
        <v/>
      </c>
      <c r="CB1399" s="41" t="str">
        <f>IF(AU1399&lt;&gt;"","Area immediately surrounding specimen: "&amp;AU1399&amp;".","")</f>
        <v/>
      </c>
      <c r="CC1399" s="41" t="str">
        <f>IF(T1399&lt;&gt;"","Habit: "&amp;T1399&amp;".","")</f>
        <v/>
      </c>
      <c r="CD1399" s="41" t="str">
        <f>IF(U1399&lt;&gt;"","Life history habit: "&amp;U1399&amp;".","")</f>
        <v/>
      </c>
      <c r="CE1399" s="41" t="str">
        <f>IF(V1399&lt;&gt;"","Graminoid habit: "&amp;V1399&amp;".","")</f>
        <v/>
      </c>
      <c r="CF1399" s="41" t="str">
        <f>IF(W1399&lt;&gt;"","Flower color: "&amp;W1399&amp;".","")</f>
        <v/>
      </c>
      <c r="CG1399" s="41" t="str">
        <f>IF(X1399&lt;&gt;"","Height in centimeters: "&amp;X1399&amp;".","")</f>
        <v/>
      </c>
      <c r="CH1399" s="41" t="str">
        <f>IF(Y1399&lt;&gt;"",Y1399&amp;".","")</f>
        <v/>
      </c>
      <c r="CI1399" s="41" t="str">
        <f t="shared" si="237"/>
        <v/>
      </c>
      <c r="CJ1399" t="str">
        <f t="shared" si="238"/>
        <v/>
      </c>
      <c r="CK1399" s="41" t="str">
        <f>IF(T1399&lt;&gt;"","''habit'':"&amp;"''"&amp;T1399&amp;"'',","")</f>
        <v/>
      </c>
      <c r="CL1399" s="41" t="str">
        <f>IF(U1399&lt;&gt;"","''life cycle habit'':"&amp;"''"&amp;U1399&amp;"'',","")</f>
        <v/>
      </c>
      <c r="CM1399" s="41" t="str">
        <f>IF(V1399&lt;&gt;"","''graminoidHabit'':"&amp;"''"&amp;V1399&amp;"'',","")</f>
        <v/>
      </c>
      <c r="CN1399" s="41" t="str">
        <f>IF(W1399&lt;&gt;"","''flower color'':"&amp;"''"&amp;W1399&amp;"'',","")</f>
        <v/>
      </c>
      <c r="CO1399" s="41" t="str">
        <f>IF(X1399&lt;&gt;"","''heightInCentimeters'':"&amp;X1399&amp;",","")</f>
        <v/>
      </c>
      <c r="CP1399" s="41" t="str">
        <f>IF(Y1399&lt;&gt;"",Y1399,"")</f>
        <v/>
      </c>
      <c r="CQ1399" s="41" t="str">
        <f t="shared" si="239"/>
        <v/>
      </c>
      <c r="CR1399" s="42" t="str">
        <f t="shared" si="240"/>
        <v/>
      </c>
      <c r="CS1399" t="str">
        <f t="shared" si="241"/>
        <v/>
      </c>
      <c r="CT1399" t="str">
        <f>IF(L1399="Y","tissue","")</f>
        <v/>
      </c>
      <c r="CU1399" t="str">
        <f>IF(L1399="Y","in collection","")</f>
        <v/>
      </c>
      <c r="CV1399" t="str">
        <f>IF(L1399="Y","dessicated","")</f>
        <v/>
      </c>
    </row>
    <row r="1400" spans="1:100" ht="16.5" x14ac:dyDescent="0.3">
      <c r="A1400" s="7"/>
      <c r="B1400" s="19"/>
      <c r="C1400" s="19"/>
      <c r="D1400" s="19"/>
      <c r="E1400" s="19"/>
      <c r="F1400" s="19"/>
      <c r="G1400" s="10"/>
      <c r="H1400" s="14"/>
      <c r="I1400" s="19"/>
      <c r="J1400" s="19"/>
      <c r="K1400" s="10"/>
      <c r="L1400" s="19"/>
      <c r="M1400" s="19"/>
      <c r="N1400" s="19"/>
      <c r="O1400" s="19"/>
      <c r="P1400" s="19"/>
      <c r="Q1400" s="24"/>
      <c r="R1400" s="14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  <c r="AK1400" s="29"/>
      <c r="AL1400" s="29"/>
      <c r="AM1400" s="7"/>
      <c r="AN1400" s="7"/>
      <c r="AO1400" s="7"/>
      <c r="AP1400" s="19"/>
      <c r="AQ1400" s="19"/>
      <c r="AR1400" s="19"/>
      <c r="AS1400" s="14"/>
      <c r="AT1400" s="19"/>
      <c r="AU1400" s="19"/>
      <c r="AV1400" s="19"/>
      <c r="AW1400" s="14"/>
      <c r="AX1400" s="19"/>
      <c r="AY1400" s="19"/>
      <c r="AZ1400" s="19"/>
      <c r="BA1400" s="19"/>
      <c r="BB1400" s="19"/>
      <c r="BC1400" s="19"/>
      <c r="BD1400" s="19"/>
      <c r="BE1400" s="19"/>
      <c r="BF1400" s="14"/>
      <c r="BG1400" s="35" t="str">
        <f>IF(BB1400&lt;&gt;"","&lt;a href='https://www.inaturalist.org/observations/"&amp;BB1400&amp;" 'target='_blank' style='color: blue'&gt;iNaturalist Record: "&amp;BB1400&amp;"&lt;/a&gt; ","")</f>
        <v/>
      </c>
      <c r="BH1400" s="36" t="str">
        <f>IF(AT1400&lt;&gt;"",AT1400&amp;". ","")</f>
        <v/>
      </c>
      <c r="BI1400" s="36" t="str">
        <f>IF(AV1400&lt;&gt;"","Land use/disturbance history: "&amp;AV1400&amp;". ","")</f>
        <v/>
      </c>
      <c r="BJ1400" s="36" t="str">
        <f>IF(AW1400&lt;&gt;"","Slope in degrees: "&amp;AW1400&amp;". ","")</f>
        <v/>
      </c>
      <c r="BK1400" s="36" t="str">
        <f>IF(AX1400&lt;&gt;"","Slope aspect: "&amp;AX1400&amp;". ","")</f>
        <v/>
      </c>
      <c r="BL1400" s="36" t="str">
        <f>IF(AY1400&lt;&gt;"","Soil description: "&amp;AY1400&amp;". ","")</f>
        <v/>
      </c>
      <c r="BM1400" s="36" t="str">
        <f>IF(BA1400&lt;&gt;"","Terrain: "&amp;BA1400&amp;". ","")</f>
        <v/>
      </c>
      <c r="BN1400" s="36" t="str">
        <f t="shared" si="231"/>
        <v/>
      </c>
      <c r="BO1400" t="str">
        <f t="shared" si="232"/>
        <v/>
      </c>
      <c r="BP1400" t="str">
        <f>IF(BD1400&lt;&gt;"","Permit: "&amp;BD1400,"")</f>
        <v/>
      </c>
      <c r="BQ1400" s="41" t="str">
        <f>IF(AA1400="Abundant","Estimated frequency within viewshed: Abundant (&gt;500).",IF(AA1400="Common","Estimated frequency within viewshed: Common (101-500).",IF(AA1400="Frequent","Estimated frequency within viewshed: Frequent (11-100).",IF(AA1400="Occasional","Estimated frequency within viewshed: Occasional (6-10).",IF(AA1400="Rare","Estimated frequency within viewshed: Rare (1-5).","")))))</f>
        <v/>
      </c>
      <c r="BR1400" s="41" t="str">
        <f>IF(B1400&lt;&gt;"",B1400&amp;". ","")</f>
        <v/>
      </c>
      <c r="BS1400" s="41" t="str">
        <f>IF(M1400="Same individual","Tissue sample collected.",IF(M1400="Same population","Tissue sample collected from another individual in the same population.",""))</f>
        <v/>
      </c>
      <c r="BT1400" s="41" t="str">
        <f>IF(R1400&lt;&gt;"","Seed sample collected from "&amp;R1400&amp;" plants within the same population.","")</f>
        <v/>
      </c>
      <c r="BU1400" s="41" t="str">
        <f>IF(AB1400&lt;&gt;"",AB1400&amp;". ","")</f>
        <v/>
      </c>
      <c r="BV1400" s="41" t="str">
        <f>IF(AE1400&lt;&gt;"","Landowner: "&amp;AE1400&amp;".","")</f>
        <v/>
      </c>
      <c r="BW1400" s="41" t="str">
        <f>IF(AF1400&lt;&gt;"","Element Occurrence ID: "&amp;AF1400&amp;".","")</f>
        <v/>
      </c>
      <c r="BX1400" s="41" t="str">
        <f t="shared" si="233"/>
        <v/>
      </c>
      <c r="BY1400" t="str">
        <f t="shared" si="234"/>
        <v/>
      </c>
      <c r="BZ1400" s="41" t="str">
        <f t="shared" si="235"/>
        <v/>
      </c>
      <c r="CA1400" t="str">
        <f t="shared" si="236"/>
        <v/>
      </c>
      <c r="CB1400" s="41" t="str">
        <f>IF(AU1400&lt;&gt;"","Area immediately surrounding specimen: "&amp;AU1400&amp;".","")</f>
        <v/>
      </c>
      <c r="CC1400" s="41" t="str">
        <f>IF(T1400&lt;&gt;"","Habit: "&amp;T1400&amp;".","")</f>
        <v/>
      </c>
      <c r="CD1400" s="41" t="str">
        <f>IF(U1400&lt;&gt;"","Life history habit: "&amp;U1400&amp;".","")</f>
        <v/>
      </c>
      <c r="CE1400" s="41" t="str">
        <f>IF(V1400&lt;&gt;"","Graminoid habit: "&amp;V1400&amp;".","")</f>
        <v/>
      </c>
      <c r="CF1400" s="41" t="str">
        <f>IF(W1400&lt;&gt;"","Flower color: "&amp;W1400&amp;".","")</f>
        <v/>
      </c>
      <c r="CG1400" s="41" t="str">
        <f>IF(X1400&lt;&gt;"","Height in centimeters: "&amp;X1400&amp;".","")</f>
        <v/>
      </c>
      <c r="CH1400" s="41" t="str">
        <f>IF(Y1400&lt;&gt;"",Y1400&amp;".","")</f>
        <v/>
      </c>
      <c r="CI1400" s="41" t="str">
        <f t="shared" si="237"/>
        <v/>
      </c>
      <c r="CJ1400" t="str">
        <f t="shared" si="238"/>
        <v/>
      </c>
      <c r="CK1400" s="41" t="str">
        <f>IF(T1400&lt;&gt;"","''habit'':"&amp;"''"&amp;T1400&amp;"'',","")</f>
        <v/>
      </c>
      <c r="CL1400" s="41" t="str">
        <f>IF(U1400&lt;&gt;"","''life cycle habit'':"&amp;"''"&amp;U1400&amp;"'',","")</f>
        <v/>
      </c>
      <c r="CM1400" s="41" t="str">
        <f>IF(V1400&lt;&gt;"","''graminoidHabit'':"&amp;"''"&amp;V1400&amp;"'',","")</f>
        <v/>
      </c>
      <c r="CN1400" s="41" t="str">
        <f>IF(W1400&lt;&gt;"","''flower color'':"&amp;"''"&amp;W1400&amp;"'',","")</f>
        <v/>
      </c>
      <c r="CO1400" s="41" t="str">
        <f>IF(X1400&lt;&gt;"","''heightInCentimeters'':"&amp;X1400&amp;",","")</f>
        <v/>
      </c>
      <c r="CP1400" s="41" t="str">
        <f>IF(Y1400&lt;&gt;"",Y1400,"")</f>
        <v/>
      </c>
      <c r="CQ1400" s="41" t="str">
        <f t="shared" si="239"/>
        <v/>
      </c>
      <c r="CR1400" s="42" t="str">
        <f t="shared" si="240"/>
        <v/>
      </c>
      <c r="CS1400" t="str">
        <f t="shared" si="241"/>
        <v/>
      </c>
      <c r="CT1400" t="str">
        <f>IF(L1400="Y","tissue","")</f>
        <v/>
      </c>
      <c r="CU1400" t="str">
        <f>IF(L1400="Y","in collection","")</f>
        <v/>
      </c>
      <c r="CV1400" t="str">
        <f>IF(L1400="Y","dessicated","")</f>
        <v/>
      </c>
    </row>
    <row r="1401" spans="1:100" ht="16.5" x14ac:dyDescent="0.3">
      <c r="A1401" s="7"/>
      <c r="B1401" s="19"/>
      <c r="C1401" s="19"/>
      <c r="D1401" s="19"/>
      <c r="E1401" s="19"/>
      <c r="F1401" s="19"/>
      <c r="G1401" s="10"/>
      <c r="H1401" s="14"/>
      <c r="I1401" s="19"/>
      <c r="J1401" s="19"/>
      <c r="K1401" s="10"/>
      <c r="L1401" s="19"/>
      <c r="M1401" s="19"/>
      <c r="N1401" s="19"/>
      <c r="O1401" s="19"/>
      <c r="P1401" s="19"/>
      <c r="Q1401" s="24"/>
      <c r="R1401" s="14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19"/>
      <c r="AH1401" s="19"/>
      <c r="AI1401" s="19"/>
      <c r="AJ1401" s="19"/>
      <c r="AK1401" s="29"/>
      <c r="AL1401" s="29"/>
      <c r="AM1401" s="7"/>
      <c r="AN1401" s="7"/>
      <c r="AO1401" s="7"/>
      <c r="AP1401" s="19"/>
      <c r="AQ1401" s="19"/>
      <c r="AR1401" s="19"/>
      <c r="AS1401" s="14"/>
      <c r="AT1401" s="19"/>
      <c r="AU1401" s="19"/>
      <c r="AV1401" s="19"/>
      <c r="AW1401" s="14"/>
      <c r="AX1401" s="19"/>
      <c r="AY1401" s="19"/>
      <c r="AZ1401" s="19"/>
      <c r="BA1401" s="19"/>
      <c r="BB1401" s="19"/>
      <c r="BC1401" s="19"/>
      <c r="BD1401" s="19"/>
      <c r="BE1401" s="19"/>
      <c r="BF1401" s="14"/>
      <c r="BG1401" s="35" t="str">
        <f>IF(BB1401&lt;&gt;"","&lt;a href='https://www.inaturalist.org/observations/"&amp;BB1401&amp;" 'target='_blank' style='color: blue'&gt;iNaturalist Record: "&amp;BB1401&amp;"&lt;/a&gt; ","")</f>
        <v/>
      </c>
      <c r="BH1401" s="36" t="str">
        <f>IF(AT1401&lt;&gt;"",AT1401&amp;". ","")</f>
        <v/>
      </c>
      <c r="BI1401" s="36" t="str">
        <f>IF(AV1401&lt;&gt;"","Land use/disturbance history: "&amp;AV1401&amp;". ","")</f>
        <v/>
      </c>
      <c r="BJ1401" s="36" t="str">
        <f>IF(AW1401&lt;&gt;"","Slope in degrees: "&amp;AW1401&amp;". ","")</f>
        <v/>
      </c>
      <c r="BK1401" s="36" t="str">
        <f>IF(AX1401&lt;&gt;"","Slope aspect: "&amp;AX1401&amp;". ","")</f>
        <v/>
      </c>
      <c r="BL1401" s="36" t="str">
        <f>IF(AY1401&lt;&gt;"","Soil description: "&amp;AY1401&amp;". ","")</f>
        <v/>
      </c>
      <c r="BM1401" s="36" t="str">
        <f>IF(BA1401&lt;&gt;"","Terrain: "&amp;BA1401&amp;". ","")</f>
        <v/>
      </c>
      <c r="BN1401" s="36" t="str">
        <f t="shared" si="231"/>
        <v/>
      </c>
      <c r="BO1401" t="str">
        <f t="shared" si="232"/>
        <v/>
      </c>
      <c r="BP1401" t="str">
        <f>IF(BD1401&lt;&gt;"","Permit: "&amp;BD1401,"")</f>
        <v/>
      </c>
      <c r="BQ1401" s="41" t="str">
        <f>IF(AA1401="Abundant","Estimated frequency within viewshed: Abundant (&gt;500).",IF(AA1401="Common","Estimated frequency within viewshed: Common (101-500).",IF(AA1401="Frequent","Estimated frequency within viewshed: Frequent (11-100).",IF(AA1401="Occasional","Estimated frequency within viewshed: Occasional (6-10).",IF(AA1401="Rare","Estimated frequency within viewshed: Rare (1-5).","")))))</f>
        <v/>
      </c>
      <c r="BR1401" s="41" t="str">
        <f>IF(B1401&lt;&gt;"",B1401&amp;". ","")</f>
        <v/>
      </c>
      <c r="BS1401" s="41" t="str">
        <f>IF(M1401="Same individual","Tissue sample collected.",IF(M1401="Same population","Tissue sample collected from another individual in the same population.",""))</f>
        <v/>
      </c>
      <c r="BT1401" s="41" t="str">
        <f>IF(R1401&lt;&gt;"","Seed sample collected from "&amp;R1401&amp;" plants within the same population.","")</f>
        <v/>
      </c>
      <c r="BU1401" s="41" t="str">
        <f>IF(AB1401&lt;&gt;"",AB1401&amp;". ","")</f>
        <v/>
      </c>
      <c r="BV1401" s="41" t="str">
        <f>IF(AE1401&lt;&gt;"","Landowner: "&amp;AE1401&amp;".","")</f>
        <v/>
      </c>
      <c r="BW1401" s="41" t="str">
        <f>IF(AF1401&lt;&gt;"","Element Occurrence ID: "&amp;AF1401&amp;".","")</f>
        <v/>
      </c>
      <c r="BX1401" s="41" t="str">
        <f t="shared" si="233"/>
        <v/>
      </c>
      <c r="BY1401" t="str">
        <f t="shared" si="234"/>
        <v/>
      </c>
      <c r="BZ1401" s="41" t="str">
        <f t="shared" si="235"/>
        <v/>
      </c>
      <c r="CA1401" t="str">
        <f t="shared" si="236"/>
        <v/>
      </c>
      <c r="CB1401" s="41" t="str">
        <f>IF(AU1401&lt;&gt;"","Area immediately surrounding specimen: "&amp;AU1401&amp;".","")</f>
        <v/>
      </c>
      <c r="CC1401" s="41" t="str">
        <f>IF(T1401&lt;&gt;"","Habit: "&amp;T1401&amp;".","")</f>
        <v/>
      </c>
      <c r="CD1401" s="41" t="str">
        <f>IF(U1401&lt;&gt;"","Life history habit: "&amp;U1401&amp;".","")</f>
        <v/>
      </c>
      <c r="CE1401" s="41" t="str">
        <f>IF(V1401&lt;&gt;"","Graminoid habit: "&amp;V1401&amp;".","")</f>
        <v/>
      </c>
      <c r="CF1401" s="41" t="str">
        <f>IF(W1401&lt;&gt;"","Flower color: "&amp;W1401&amp;".","")</f>
        <v/>
      </c>
      <c r="CG1401" s="41" t="str">
        <f>IF(X1401&lt;&gt;"","Height in centimeters: "&amp;X1401&amp;".","")</f>
        <v/>
      </c>
      <c r="CH1401" s="41" t="str">
        <f>IF(Y1401&lt;&gt;"",Y1401&amp;".","")</f>
        <v/>
      </c>
      <c r="CI1401" s="41" t="str">
        <f t="shared" si="237"/>
        <v/>
      </c>
      <c r="CJ1401" t="str">
        <f t="shared" si="238"/>
        <v/>
      </c>
      <c r="CK1401" s="41" t="str">
        <f>IF(T1401&lt;&gt;"","''habit'':"&amp;"''"&amp;T1401&amp;"'',","")</f>
        <v/>
      </c>
      <c r="CL1401" s="41" t="str">
        <f>IF(U1401&lt;&gt;"","''life cycle habit'':"&amp;"''"&amp;U1401&amp;"'',","")</f>
        <v/>
      </c>
      <c r="CM1401" s="41" t="str">
        <f>IF(V1401&lt;&gt;"","''graminoidHabit'':"&amp;"''"&amp;V1401&amp;"'',","")</f>
        <v/>
      </c>
      <c r="CN1401" s="41" t="str">
        <f>IF(W1401&lt;&gt;"","''flower color'':"&amp;"''"&amp;W1401&amp;"'',","")</f>
        <v/>
      </c>
      <c r="CO1401" s="41" t="str">
        <f>IF(X1401&lt;&gt;"","''heightInCentimeters'':"&amp;X1401&amp;",","")</f>
        <v/>
      </c>
      <c r="CP1401" s="41" t="str">
        <f>IF(Y1401&lt;&gt;"",Y1401,"")</f>
        <v/>
      </c>
      <c r="CQ1401" s="41" t="str">
        <f t="shared" si="239"/>
        <v/>
      </c>
      <c r="CR1401" s="42" t="str">
        <f t="shared" si="240"/>
        <v/>
      </c>
      <c r="CS1401" t="str">
        <f t="shared" si="241"/>
        <v/>
      </c>
      <c r="CT1401" t="str">
        <f>IF(L1401="Y","tissue","")</f>
        <v/>
      </c>
      <c r="CU1401" t="str">
        <f>IF(L1401="Y","in collection","")</f>
        <v/>
      </c>
      <c r="CV1401" t="str">
        <f>IF(L1401="Y","dessicated","")</f>
        <v/>
      </c>
    </row>
    <row r="1402" spans="1:100" ht="16.5" x14ac:dyDescent="0.3">
      <c r="A1402" s="7"/>
      <c r="B1402" s="19"/>
      <c r="C1402" s="19"/>
      <c r="D1402" s="19"/>
      <c r="E1402" s="19"/>
      <c r="F1402" s="19"/>
      <c r="G1402" s="10"/>
      <c r="H1402" s="14"/>
      <c r="I1402" s="19"/>
      <c r="J1402" s="19"/>
      <c r="K1402" s="10"/>
      <c r="L1402" s="19"/>
      <c r="M1402" s="19"/>
      <c r="N1402" s="19"/>
      <c r="O1402" s="19"/>
      <c r="P1402" s="19"/>
      <c r="Q1402" s="24"/>
      <c r="R1402" s="14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29"/>
      <c r="AL1402" s="29"/>
      <c r="AM1402" s="7"/>
      <c r="AN1402" s="7"/>
      <c r="AO1402" s="7"/>
      <c r="AP1402" s="19"/>
      <c r="AQ1402" s="19"/>
      <c r="AR1402" s="19"/>
      <c r="AS1402" s="14"/>
      <c r="AT1402" s="19"/>
      <c r="AU1402" s="19"/>
      <c r="AV1402" s="19"/>
      <c r="AW1402" s="14"/>
      <c r="AX1402" s="19"/>
      <c r="AY1402" s="19"/>
      <c r="AZ1402" s="19"/>
      <c r="BA1402" s="19"/>
      <c r="BB1402" s="19"/>
      <c r="BC1402" s="19"/>
      <c r="BD1402" s="19"/>
      <c r="BE1402" s="19"/>
      <c r="BF1402" s="14"/>
      <c r="BG1402" s="35" t="str">
        <f>IF(BB1402&lt;&gt;"","&lt;a href='https://www.inaturalist.org/observations/"&amp;BB1402&amp;" 'target='_blank' style='color: blue'&gt;iNaturalist Record: "&amp;BB1402&amp;"&lt;/a&gt; ","")</f>
        <v/>
      </c>
      <c r="BH1402" s="36" t="str">
        <f>IF(AT1402&lt;&gt;"",AT1402&amp;". ","")</f>
        <v/>
      </c>
      <c r="BI1402" s="36" t="str">
        <f>IF(AV1402&lt;&gt;"","Land use/disturbance history: "&amp;AV1402&amp;". ","")</f>
        <v/>
      </c>
      <c r="BJ1402" s="36" t="str">
        <f>IF(AW1402&lt;&gt;"","Slope in degrees: "&amp;AW1402&amp;". ","")</f>
        <v/>
      </c>
      <c r="BK1402" s="36" t="str">
        <f>IF(AX1402&lt;&gt;"","Slope aspect: "&amp;AX1402&amp;". ","")</f>
        <v/>
      </c>
      <c r="BL1402" s="36" t="str">
        <f>IF(AY1402&lt;&gt;"","Soil description: "&amp;AY1402&amp;". ","")</f>
        <v/>
      </c>
      <c r="BM1402" s="36" t="str">
        <f>IF(BA1402&lt;&gt;"","Terrain: "&amp;BA1402&amp;". ","")</f>
        <v/>
      </c>
      <c r="BN1402" s="36" t="str">
        <f t="shared" si="231"/>
        <v/>
      </c>
      <c r="BO1402" t="str">
        <f t="shared" si="232"/>
        <v/>
      </c>
      <c r="BP1402" t="str">
        <f>IF(BD1402&lt;&gt;"","Permit: "&amp;BD1402,"")</f>
        <v/>
      </c>
      <c r="BQ1402" s="41" t="str">
        <f>IF(AA1402="Abundant","Estimated frequency within viewshed: Abundant (&gt;500).",IF(AA1402="Common","Estimated frequency within viewshed: Common (101-500).",IF(AA1402="Frequent","Estimated frequency within viewshed: Frequent (11-100).",IF(AA1402="Occasional","Estimated frequency within viewshed: Occasional (6-10).",IF(AA1402="Rare","Estimated frequency within viewshed: Rare (1-5).","")))))</f>
        <v/>
      </c>
      <c r="BR1402" s="41" t="str">
        <f>IF(B1402&lt;&gt;"",B1402&amp;". ","")</f>
        <v/>
      </c>
      <c r="BS1402" s="41" t="str">
        <f>IF(M1402="Same individual","Tissue sample collected.",IF(M1402="Same population","Tissue sample collected from another individual in the same population.",""))</f>
        <v/>
      </c>
      <c r="BT1402" s="41" t="str">
        <f>IF(R1402&lt;&gt;"","Seed sample collected from "&amp;R1402&amp;" plants within the same population.","")</f>
        <v/>
      </c>
      <c r="BU1402" s="41" t="str">
        <f>IF(AB1402&lt;&gt;"",AB1402&amp;". ","")</f>
        <v/>
      </c>
      <c r="BV1402" s="41" t="str">
        <f>IF(AE1402&lt;&gt;"","Landowner: "&amp;AE1402&amp;".","")</f>
        <v/>
      </c>
      <c r="BW1402" s="41" t="str">
        <f>IF(AF1402&lt;&gt;"","Element Occurrence ID: "&amp;AF1402&amp;".","")</f>
        <v/>
      </c>
      <c r="BX1402" s="41" t="str">
        <f t="shared" si="233"/>
        <v/>
      </c>
      <c r="BY1402" t="str">
        <f t="shared" si="234"/>
        <v/>
      </c>
      <c r="BZ1402" s="41" t="str">
        <f t="shared" si="235"/>
        <v/>
      </c>
      <c r="CA1402" t="str">
        <f t="shared" si="236"/>
        <v/>
      </c>
      <c r="CB1402" s="41" t="str">
        <f>IF(AU1402&lt;&gt;"","Area immediately surrounding specimen: "&amp;AU1402&amp;".","")</f>
        <v/>
      </c>
      <c r="CC1402" s="41" t="str">
        <f>IF(T1402&lt;&gt;"","Habit: "&amp;T1402&amp;".","")</f>
        <v/>
      </c>
      <c r="CD1402" s="41" t="str">
        <f>IF(U1402&lt;&gt;"","Life history habit: "&amp;U1402&amp;".","")</f>
        <v/>
      </c>
      <c r="CE1402" s="41" t="str">
        <f>IF(V1402&lt;&gt;"","Graminoid habit: "&amp;V1402&amp;".","")</f>
        <v/>
      </c>
      <c r="CF1402" s="41" t="str">
        <f>IF(W1402&lt;&gt;"","Flower color: "&amp;W1402&amp;".","")</f>
        <v/>
      </c>
      <c r="CG1402" s="41" t="str">
        <f>IF(X1402&lt;&gt;"","Height in centimeters: "&amp;X1402&amp;".","")</f>
        <v/>
      </c>
      <c r="CH1402" s="41" t="str">
        <f>IF(Y1402&lt;&gt;"",Y1402&amp;".","")</f>
        <v/>
      </c>
      <c r="CI1402" s="41" t="str">
        <f t="shared" si="237"/>
        <v/>
      </c>
      <c r="CJ1402" t="str">
        <f t="shared" si="238"/>
        <v/>
      </c>
      <c r="CK1402" s="41" t="str">
        <f>IF(T1402&lt;&gt;"","''habit'':"&amp;"''"&amp;T1402&amp;"'',","")</f>
        <v/>
      </c>
      <c r="CL1402" s="41" t="str">
        <f>IF(U1402&lt;&gt;"","''life cycle habit'':"&amp;"''"&amp;U1402&amp;"'',","")</f>
        <v/>
      </c>
      <c r="CM1402" s="41" t="str">
        <f>IF(V1402&lt;&gt;"","''graminoidHabit'':"&amp;"''"&amp;V1402&amp;"'',","")</f>
        <v/>
      </c>
      <c r="CN1402" s="41" t="str">
        <f>IF(W1402&lt;&gt;"","''flower color'':"&amp;"''"&amp;W1402&amp;"'',","")</f>
        <v/>
      </c>
      <c r="CO1402" s="41" t="str">
        <f>IF(X1402&lt;&gt;"","''heightInCentimeters'':"&amp;X1402&amp;",","")</f>
        <v/>
      </c>
      <c r="CP1402" s="41" t="str">
        <f>IF(Y1402&lt;&gt;"",Y1402,"")</f>
        <v/>
      </c>
      <c r="CQ1402" s="41" t="str">
        <f t="shared" si="239"/>
        <v/>
      </c>
      <c r="CR1402" s="42" t="str">
        <f t="shared" si="240"/>
        <v/>
      </c>
      <c r="CS1402" t="str">
        <f t="shared" si="241"/>
        <v/>
      </c>
      <c r="CT1402" t="str">
        <f>IF(L1402="Y","tissue","")</f>
        <v/>
      </c>
      <c r="CU1402" t="str">
        <f>IF(L1402="Y","in collection","")</f>
        <v/>
      </c>
      <c r="CV1402" t="str">
        <f>IF(L1402="Y","dessicated","")</f>
        <v/>
      </c>
    </row>
    <row r="1403" spans="1:100" ht="16.5" x14ac:dyDescent="0.3">
      <c r="A1403" s="7"/>
      <c r="B1403" s="19"/>
      <c r="C1403" s="19"/>
      <c r="D1403" s="19"/>
      <c r="E1403" s="19"/>
      <c r="F1403" s="19"/>
      <c r="G1403" s="10"/>
      <c r="H1403" s="14"/>
      <c r="I1403" s="19"/>
      <c r="J1403" s="19"/>
      <c r="K1403" s="10"/>
      <c r="L1403" s="19"/>
      <c r="M1403" s="19"/>
      <c r="N1403" s="19"/>
      <c r="O1403" s="19"/>
      <c r="P1403" s="19"/>
      <c r="Q1403" s="24"/>
      <c r="R1403" s="14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  <c r="AK1403" s="29"/>
      <c r="AL1403" s="29"/>
      <c r="AM1403" s="7"/>
      <c r="AN1403" s="7"/>
      <c r="AO1403" s="7"/>
      <c r="AP1403" s="19"/>
      <c r="AQ1403" s="19"/>
      <c r="AR1403" s="19"/>
      <c r="AS1403" s="14"/>
      <c r="AT1403" s="19"/>
      <c r="AU1403" s="19"/>
      <c r="AV1403" s="19"/>
      <c r="AW1403" s="14"/>
      <c r="AX1403" s="19"/>
      <c r="AY1403" s="19"/>
      <c r="AZ1403" s="19"/>
      <c r="BA1403" s="19"/>
      <c r="BB1403" s="19"/>
      <c r="BC1403" s="19"/>
      <c r="BD1403" s="19"/>
      <c r="BE1403" s="19"/>
      <c r="BF1403" s="14"/>
      <c r="BG1403" s="35" t="str">
        <f>IF(BB1403&lt;&gt;"","&lt;a href='https://www.inaturalist.org/observations/"&amp;BB1403&amp;" 'target='_blank' style='color: blue'&gt;iNaturalist Record: "&amp;BB1403&amp;"&lt;/a&gt; ","")</f>
        <v/>
      </c>
      <c r="BH1403" s="36" t="str">
        <f>IF(AT1403&lt;&gt;"",AT1403&amp;". ","")</f>
        <v/>
      </c>
      <c r="BI1403" s="36" t="str">
        <f>IF(AV1403&lt;&gt;"","Land use/disturbance history: "&amp;AV1403&amp;". ","")</f>
        <v/>
      </c>
      <c r="BJ1403" s="36" t="str">
        <f>IF(AW1403&lt;&gt;"","Slope in degrees: "&amp;AW1403&amp;". ","")</f>
        <v/>
      </c>
      <c r="BK1403" s="36" t="str">
        <f>IF(AX1403&lt;&gt;"","Slope aspect: "&amp;AX1403&amp;". ","")</f>
        <v/>
      </c>
      <c r="BL1403" s="36" t="str">
        <f>IF(AY1403&lt;&gt;"","Soil description: "&amp;AY1403&amp;". ","")</f>
        <v/>
      </c>
      <c r="BM1403" s="36" t="str">
        <f>IF(BA1403&lt;&gt;"","Terrain: "&amp;BA1403&amp;". ","")</f>
        <v/>
      </c>
      <c r="BN1403" s="36" t="str">
        <f t="shared" si="231"/>
        <v/>
      </c>
      <c r="BO1403" t="str">
        <f t="shared" si="232"/>
        <v/>
      </c>
      <c r="BP1403" t="str">
        <f>IF(BD1403&lt;&gt;"","Permit: "&amp;BD1403,"")</f>
        <v/>
      </c>
      <c r="BQ1403" s="41" t="str">
        <f>IF(AA1403="Abundant","Estimated frequency within viewshed: Abundant (&gt;500).",IF(AA1403="Common","Estimated frequency within viewshed: Common (101-500).",IF(AA1403="Frequent","Estimated frequency within viewshed: Frequent (11-100).",IF(AA1403="Occasional","Estimated frequency within viewshed: Occasional (6-10).",IF(AA1403="Rare","Estimated frequency within viewshed: Rare (1-5).","")))))</f>
        <v/>
      </c>
      <c r="BR1403" s="41" t="str">
        <f>IF(B1403&lt;&gt;"",B1403&amp;". ","")</f>
        <v/>
      </c>
      <c r="BS1403" s="41" t="str">
        <f>IF(M1403="Same individual","Tissue sample collected.",IF(M1403="Same population","Tissue sample collected from another individual in the same population.",""))</f>
        <v/>
      </c>
      <c r="BT1403" s="41" t="str">
        <f>IF(R1403&lt;&gt;"","Seed sample collected from "&amp;R1403&amp;" plants within the same population.","")</f>
        <v/>
      </c>
      <c r="BU1403" s="41" t="str">
        <f>IF(AB1403&lt;&gt;"",AB1403&amp;". ","")</f>
        <v/>
      </c>
      <c r="BV1403" s="41" t="str">
        <f>IF(AE1403&lt;&gt;"","Landowner: "&amp;AE1403&amp;".","")</f>
        <v/>
      </c>
      <c r="BW1403" s="41" t="str">
        <f>IF(AF1403&lt;&gt;"","Element Occurrence ID: "&amp;AF1403&amp;".","")</f>
        <v/>
      </c>
      <c r="BX1403" s="41" t="str">
        <f t="shared" si="233"/>
        <v/>
      </c>
      <c r="BY1403" t="str">
        <f t="shared" si="234"/>
        <v/>
      </c>
      <c r="BZ1403" s="41" t="str">
        <f t="shared" si="235"/>
        <v/>
      </c>
      <c r="CA1403" t="str">
        <f t="shared" si="236"/>
        <v/>
      </c>
      <c r="CB1403" s="41" t="str">
        <f>IF(AU1403&lt;&gt;"","Area immediately surrounding specimen: "&amp;AU1403&amp;".","")</f>
        <v/>
      </c>
      <c r="CC1403" s="41" t="str">
        <f>IF(T1403&lt;&gt;"","Habit: "&amp;T1403&amp;".","")</f>
        <v/>
      </c>
      <c r="CD1403" s="41" t="str">
        <f>IF(U1403&lt;&gt;"","Life history habit: "&amp;U1403&amp;".","")</f>
        <v/>
      </c>
      <c r="CE1403" s="41" t="str">
        <f>IF(V1403&lt;&gt;"","Graminoid habit: "&amp;V1403&amp;".","")</f>
        <v/>
      </c>
      <c r="CF1403" s="41" t="str">
        <f>IF(W1403&lt;&gt;"","Flower color: "&amp;W1403&amp;".","")</f>
        <v/>
      </c>
      <c r="CG1403" s="41" t="str">
        <f>IF(X1403&lt;&gt;"","Height in centimeters: "&amp;X1403&amp;".","")</f>
        <v/>
      </c>
      <c r="CH1403" s="41" t="str">
        <f>IF(Y1403&lt;&gt;"",Y1403&amp;".","")</f>
        <v/>
      </c>
      <c r="CI1403" s="41" t="str">
        <f t="shared" si="237"/>
        <v/>
      </c>
      <c r="CJ1403" t="str">
        <f t="shared" si="238"/>
        <v/>
      </c>
      <c r="CK1403" s="41" t="str">
        <f>IF(T1403&lt;&gt;"","''habit'':"&amp;"''"&amp;T1403&amp;"'',","")</f>
        <v/>
      </c>
      <c r="CL1403" s="41" t="str">
        <f>IF(U1403&lt;&gt;"","''life cycle habit'':"&amp;"''"&amp;U1403&amp;"'',","")</f>
        <v/>
      </c>
      <c r="CM1403" s="41" t="str">
        <f>IF(V1403&lt;&gt;"","''graminoidHabit'':"&amp;"''"&amp;V1403&amp;"'',","")</f>
        <v/>
      </c>
      <c r="CN1403" s="41" t="str">
        <f>IF(W1403&lt;&gt;"","''flower color'':"&amp;"''"&amp;W1403&amp;"'',","")</f>
        <v/>
      </c>
      <c r="CO1403" s="41" t="str">
        <f>IF(X1403&lt;&gt;"","''heightInCentimeters'':"&amp;X1403&amp;",","")</f>
        <v/>
      </c>
      <c r="CP1403" s="41" t="str">
        <f>IF(Y1403&lt;&gt;"",Y1403,"")</f>
        <v/>
      </c>
      <c r="CQ1403" s="41" t="str">
        <f t="shared" si="239"/>
        <v/>
      </c>
      <c r="CR1403" s="42" t="str">
        <f t="shared" si="240"/>
        <v/>
      </c>
      <c r="CS1403" t="str">
        <f t="shared" si="241"/>
        <v/>
      </c>
      <c r="CT1403" t="str">
        <f>IF(L1403="Y","tissue","")</f>
        <v/>
      </c>
      <c r="CU1403" t="str">
        <f>IF(L1403="Y","in collection","")</f>
        <v/>
      </c>
      <c r="CV1403" t="str">
        <f>IF(L1403="Y","dessicated","")</f>
        <v/>
      </c>
    </row>
    <row r="1404" spans="1:100" ht="16.5" x14ac:dyDescent="0.3">
      <c r="A1404" s="7"/>
      <c r="B1404" s="19"/>
      <c r="C1404" s="19"/>
      <c r="D1404" s="19"/>
      <c r="E1404" s="19"/>
      <c r="F1404" s="19"/>
      <c r="G1404" s="10"/>
      <c r="H1404" s="14"/>
      <c r="I1404" s="19"/>
      <c r="J1404" s="19"/>
      <c r="K1404" s="10"/>
      <c r="L1404" s="19"/>
      <c r="M1404" s="19"/>
      <c r="N1404" s="19"/>
      <c r="O1404" s="19"/>
      <c r="P1404" s="19"/>
      <c r="Q1404" s="24"/>
      <c r="R1404" s="14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29"/>
      <c r="AL1404" s="29"/>
      <c r="AM1404" s="7"/>
      <c r="AN1404" s="7"/>
      <c r="AO1404" s="7"/>
      <c r="AP1404" s="19"/>
      <c r="AQ1404" s="19"/>
      <c r="AR1404" s="19"/>
      <c r="AS1404" s="14"/>
      <c r="AT1404" s="19"/>
      <c r="AU1404" s="19"/>
      <c r="AV1404" s="19"/>
      <c r="AW1404" s="14"/>
      <c r="AX1404" s="19"/>
      <c r="AY1404" s="19"/>
      <c r="AZ1404" s="19"/>
      <c r="BA1404" s="19"/>
      <c r="BB1404" s="19"/>
      <c r="BC1404" s="19"/>
      <c r="BD1404" s="19"/>
      <c r="BE1404" s="19"/>
      <c r="BF1404" s="14"/>
      <c r="BG1404" s="35" t="str">
        <f>IF(BB1404&lt;&gt;"","&lt;a href='https://www.inaturalist.org/observations/"&amp;BB1404&amp;" 'target='_blank' style='color: blue'&gt;iNaturalist Record: "&amp;BB1404&amp;"&lt;/a&gt; ","")</f>
        <v/>
      </c>
      <c r="BH1404" s="36" t="str">
        <f>IF(AT1404&lt;&gt;"",AT1404&amp;". ","")</f>
        <v/>
      </c>
      <c r="BI1404" s="36" t="str">
        <f>IF(AV1404&lt;&gt;"","Land use/disturbance history: "&amp;AV1404&amp;". ","")</f>
        <v/>
      </c>
      <c r="BJ1404" s="36" t="str">
        <f>IF(AW1404&lt;&gt;"","Slope in degrees: "&amp;AW1404&amp;". ","")</f>
        <v/>
      </c>
      <c r="BK1404" s="36" t="str">
        <f>IF(AX1404&lt;&gt;"","Slope aspect: "&amp;AX1404&amp;". ","")</f>
        <v/>
      </c>
      <c r="BL1404" s="36" t="str">
        <f>IF(AY1404&lt;&gt;"","Soil description: "&amp;AY1404&amp;". ","")</f>
        <v/>
      </c>
      <c r="BM1404" s="36" t="str">
        <f>IF(BA1404&lt;&gt;"","Terrain: "&amp;BA1404&amp;". ","")</f>
        <v/>
      </c>
      <c r="BN1404" s="36" t="str">
        <f t="shared" si="231"/>
        <v/>
      </c>
      <c r="BO1404" t="str">
        <f t="shared" si="232"/>
        <v/>
      </c>
      <c r="BP1404" t="str">
        <f>IF(BD1404&lt;&gt;"","Permit: "&amp;BD1404,"")</f>
        <v/>
      </c>
      <c r="BQ1404" s="41" t="str">
        <f>IF(AA1404="Abundant","Estimated frequency within viewshed: Abundant (&gt;500).",IF(AA1404="Common","Estimated frequency within viewshed: Common (101-500).",IF(AA1404="Frequent","Estimated frequency within viewshed: Frequent (11-100).",IF(AA1404="Occasional","Estimated frequency within viewshed: Occasional (6-10).",IF(AA1404="Rare","Estimated frequency within viewshed: Rare (1-5).","")))))</f>
        <v/>
      </c>
      <c r="BR1404" s="41" t="str">
        <f>IF(B1404&lt;&gt;"",B1404&amp;". ","")</f>
        <v/>
      </c>
      <c r="BS1404" s="41" t="str">
        <f>IF(M1404="Same individual","Tissue sample collected.",IF(M1404="Same population","Tissue sample collected from another individual in the same population.",""))</f>
        <v/>
      </c>
      <c r="BT1404" s="41" t="str">
        <f>IF(R1404&lt;&gt;"","Seed sample collected from "&amp;R1404&amp;" plants within the same population.","")</f>
        <v/>
      </c>
      <c r="BU1404" s="41" t="str">
        <f>IF(AB1404&lt;&gt;"",AB1404&amp;". ","")</f>
        <v/>
      </c>
      <c r="BV1404" s="41" t="str">
        <f>IF(AE1404&lt;&gt;"","Landowner: "&amp;AE1404&amp;".","")</f>
        <v/>
      </c>
      <c r="BW1404" s="41" t="str">
        <f>IF(AF1404&lt;&gt;"","Element Occurrence ID: "&amp;AF1404&amp;".","")</f>
        <v/>
      </c>
      <c r="BX1404" s="41" t="str">
        <f t="shared" si="233"/>
        <v/>
      </c>
      <c r="BY1404" t="str">
        <f t="shared" si="234"/>
        <v/>
      </c>
      <c r="BZ1404" s="41" t="str">
        <f t="shared" si="235"/>
        <v/>
      </c>
      <c r="CA1404" t="str">
        <f t="shared" si="236"/>
        <v/>
      </c>
      <c r="CB1404" s="41" t="str">
        <f>IF(AU1404&lt;&gt;"","Area immediately surrounding specimen: "&amp;AU1404&amp;".","")</f>
        <v/>
      </c>
      <c r="CC1404" s="41" t="str">
        <f>IF(T1404&lt;&gt;"","Habit: "&amp;T1404&amp;".","")</f>
        <v/>
      </c>
      <c r="CD1404" s="41" t="str">
        <f>IF(U1404&lt;&gt;"","Life history habit: "&amp;U1404&amp;".","")</f>
        <v/>
      </c>
      <c r="CE1404" s="41" t="str">
        <f>IF(V1404&lt;&gt;"","Graminoid habit: "&amp;V1404&amp;".","")</f>
        <v/>
      </c>
      <c r="CF1404" s="41" t="str">
        <f>IF(W1404&lt;&gt;"","Flower color: "&amp;W1404&amp;".","")</f>
        <v/>
      </c>
      <c r="CG1404" s="41" t="str">
        <f>IF(X1404&lt;&gt;"","Height in centimeters: "&amp;X1404&amp;".","")</f>
        <v/>
      </c>
      <c r="CH1404" s="41" t="str">
        <f>IF(Y1404&lt;&gt;"",Y1404&amp;".","")</f>
        <v/>
      </c>
      <c r="CI1404" s="41" t="str">
        <f t="shared" si="237"/>
        <v/>
      </c>
      <c r="CJ1404" t="str">
        <f t="shared" si="238"/>
        <v/>
      </c>
      <c r="CK1404" s="41" t="str">
        <f>IF(T1404&lt;&gt;"","''habit'':"&amp;"''"&amp;T1404&amp;"'',","")</f>
        <v/>
      </c>
      <c r="CL1404" s="41" t="str">
        <f>IF(U1404&lt;&gt;"","''life cycle habit'':"&amp;"''"&amp;U1404&amp;"'',","")</f>
        <v/>
      </c>
      <c r="CM1404" s="41" t="str">
        <f>IF(V1404&lt;&gt;"","''graminoidHabit'':"&amp;"''"&amp;V1404&amp;"'',","")</f>
        <v/>
      </c>
      <c r="CN1404" s="41" t="str">
        <f>IF(W1404&lt;&gt;"","''flower color'':"&amp;"''"&amp;W1404&amp;"'',","")</f>
        <v/>
      </c>
      <c r="CO1404" s="41" t="str">
        <f>IF(X1404&lt;&gt;"","''heightInCentimeters'':"&amp;X1404&amp;",","")</f>
        <v/>
      </c>
      <c r="CP1404" s="41" t="str">
        <f>IF(Y1404&lt;&gt;"",Y1404,"")</f>
        <v/>
      </c>
      <c r="CQ1404" s="41" t="str">
        <f t="shared" si="239"/>
        <v/>
      </c>
      <c r="CR1404" s="42" t="str">
        <f t="shared" si="240"/>
        <v/>
      </c>
      <c r="CS1404" t="str">
        <f t="shared" si="241"/>
        <v/>
      </c>
      <c r="CT1404" t="str">
        <f>IF(L1404="Y","tissue","")</f>
        <v/>
      </c>
      <c r="CU1404" t="str">
        <f>IF(L1404="Y","in collection","")</f>
        <v/>
      </c>
      <c r="CV1404" t="str">
        <f>IF(L1404="Y","dessicated","")</f>
        <v/>
      </c>
    </row>
    <row r="1405" spans="1:100" ht="16.5" x14ac:dyDescent="0.3">
      <c r="A1405" s="7"/>
      <c r="B1405" s="19"/>
      <c r="C1405" s="19"/>
      <c r="D1405" s="19"/>
      <c r="E1405" s="19"/>
      <c r="F1405" s="19"/>
      <c r="G1405" s="10"/>
      <c r="H1405" s="14"/>
      <c r="I1405" s="19"/>
      <c r="J1405" s="19"/>
      <c r="K1405" s="10"/>
      <c r="L1405" s="19"/>
      <c r="M1405" s="19"/>
      <c r="N1405" s="19"/>
      <c r="O1405" s="19"/>
      <c r="P1405" s="19"/>
      <c r="Q1405" s="24"/>
      <c r="R1405" s="14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29"/>
      <c r="AL1405" s="29"/>
      <c r="AM1405" s="7"/>
      <c r="AN1405" s="7"/>
      <c r="AO1405" s="7"/>
      <c r="AP1405" s="19"/>
      <c r="AQ1405" s="19"/>
      <c r="AR1405" s="19"/>
      <c r="AS1405" s="14"/>
      <c r="AT1405" s="19"/>
      <c r="AU1405" s="19"/>
      <c r="AV1405" s="19"/>
      <c r="AW1405" s="14"/>
      <c r="AX1405" s="19"/>
      <c r="AY1405" s="19"/>
      <c r="AZ1405" s="19"/>
      <c r="BA1405" s="19"/>
      <c r="BB1405" s="19"/>
      <c r="BC1405" s="19"/>
      <c r="BD1405" s="19"/>
      <c r="BE1405" s="19"/>
      <c r="BF1405" s="14"/>
      <c r="BG1405" s="35" t="str">
        <f>IF(BB1405&lt;&gt;"","&lt;a href='https://www.inaturalist.org/observations/"&amp;BB1405&amp;" 'target='_blank' style='color: blue'&gt;iNaturalist Record: "&amp;BB1405&amp;"&lt;/a&gt; ","")</f>
        <v/>
      </c>
      <c r="BH1405" s="36" t="str">
        <f>IF(AT1405&lt;&gt;"",AT1405&amp;". ","")</f>
        <v/>
      </c>
      <c r="BI1405" s="36" t="str">
        <f>IF(AV1405&lt;&gt;"","Land use/disturbance history: "&amp;AV1405&amp;". ","")</f>
        <v/>
      </c>
      <c r="BJ1405" s="36" t="str">
        <f>IF(AW1405&lt;&gt;"","Slope in degrees: "&amp;AW1405&amp;". ","")</f>
        <v/>
      </c>
      <c r="BK1405" s="36" t="str">
        <f>IF(AX1405&lt;&gt;"","Slope aspect: "&amp;AX1405&amp;". ","")</f>
        <v/>
      </c>
      <c r="BL1405" s="36" t="str">
        <f>IF(AY1405&lt;&gt;"","Soil description: "&amp;AY1405&amp;". ","")</f>
        <v/>
      </c>
      <c r="BM1405" s="36" t="str">
        <f>IF(BA1405&lt;&gt;"","Terrain: "&amp;BA1405&amp;". ","")</f>
        <v/>
      </c>
      <c r="BN1405" s="36" t="str">
        <f t="shared" si="231"/>
        <v/>
      </c>
      <c r="BO1405" t="str">
        <f t="shared" si="232"/>
        <v/>
      </c>
      <c r="BP1405" t="str">
        <f>IF(BD1405&lt;&gt;"","Permit: "&amp;BD1405,"")</f>
        <v/>
      </c>
      <c r="BQ1405" s="41" t="str">
        <f>IF(AA1405="Abundant","Estimated frequency within viewshed: Abundant (&gt;500).",IF(AA1405="Common","Estimated frequency within viewshed: Common (101-500).",IF(AA1405="Frequent","Estimated frequency within viewshed: Frequent (11-100).",IF(AA1405="Occasional","Estimated frequency within viewshed: Occasional (6-10).",IF(AA1405="Rare","Estimated frequency within viewshed: Rare (1-5).","")))))</f>
        <v/>
      </c>
      <c r="BR1405" s="41" t="str">
        <f>IF(B1405&lt;&gt;"",B1405&amp;". ","")</f>
        <v/>
      </c>
      <c r="BS1405" s="41" t="str">
        <f>IF(M1405="Same individual","Tissue sample collected.",IF(M1405="Same population","Tissue sample collected from another individual in the same population.",""))</f>
        <v/>
      </c>
      <c r="BT1405" s="41" t="str">
        <f>IF(R1405&lt;&gt;"","Seed sample collected from "&amp;R1405&amp;" plants within the same population.","")</f>
        <v/>
      </c>
      <c r="BU1405" s="41" t="str">
        <f>IF(AB1405&lt;&gt;"",AB1405&amp;". ","")</f>
        <v/>
      </c>
      <c r="BV1405" s="41" t="str">
        <f>IF(AE1405&lt;&gt;"","Landowner: "&amp;AE1405&amp;".","")</f>
        <v/>
      </c>
      <c r="BW1405" s="41" t="str">
        <f>IF(AF1405&lt;&gt;"","Element Occurrence ID: "&amp;AF1405&amp;".","")</f>
        <v/>
      </c>
      <c r="BX1405" s="41" t="str">
        <f t="shared" si="233"/>
        <v/>
      </c>
      <c r="BY1405" t="str">
        <f t="shared" si="234"/>
        <v/>
      </c>
      <c r="BZ1405" s="41" t="str">
        <f t="shared" si="235"/>
        <v/>
      </c>
      <c r="CA1405" t="str">
        <f t="shared" si="236"/>
        <v/>
      </c>
      <c r="CB1405" s="41" t="str">
        <f>IF(AU1405&lt;&gt;"","Area immediately surrounding specimen: "&amp;AU1405&amp;".","")</f>
        <v/>
      </c>
      <c r="CC1405" s="41" t="str">
        <f>IF(T1405&lt;&gt;"","Habit: "&amp;T1405&amp;".","")</f>
        <v/>
      </c>
      <c r="CD1405" s="41" t="str">
        <f>IF(U1405&lt;&gt;"","Life history habit: "&amp;U1405&amp;".","")</f>
        <v/>
      </c>
      <c r="CE1405" s="41" t="str">
        <f>IF(V1405&lt;&gt;"","Graminoid habit: "&amp;V1405&amp;".","")</f>
        <v/>
      </c>
      <c r="CF1405" s="41" t="str">
        <f>IF(W1405&lt;&gt;"","Flower color: "&amp;W1405&amp;".","")</f>
        <v/>
      </c>
      <c r="CG1405" s="41" t="str">
        <f>IF(X1405&lt;&gt;"","Height in centimeters: "&amp;X1405&amp;".","")</f>
        <v/>
      </c>
      <c r="CH1405" s="41" t="str">
        <f>IF(Y1405&lt;&gt;"",Y1405&amp;".","")</f>
        <v/>
      </c>
      <c r="CI1405" s="41" t="str">
        <f t="shared" si="237"/>
        <v/>
      </c>
      <c r="CJ1405" t="str">
        <f t="shared" si="238"/>
        <v/>
      </c>
      <c r="CK1405" s="41" t="str">
        <f>IF(T1405&lt;&gt;"","''habit'':"&amp;"''"&amp;T1405&amp;"'',","")</f>
        <v/>
      </c>
      <c r="CL1405" s="41" t="str">
        <f>IF(U1405&lt;&gt;"","''life cycle habit'':"&amp;"''"&amp;U1405&amp;"'',","")</f>
        <v/>
      </c>
      <c r="CM1405" s="41" t="str">
        <f>IF(V1405&lt;&gt;"","''graminoidHabit'':"&amp;"''"&amp;V1405&amp;"'',","")</f>
        <v/>
      </c>
      <c r="CN1405" s="41" t="str">
        <f>IF(W1405&lt;&gt;"","''flower color'':"&amp;"''"&amp;W1405&amp;"'',","")</f>
        <v/>
      </c>
      <c r="CO1405" s="41" t="str">
        <f>IF(X1405&lt;&gt;"","''heightInCentimeters'':"&amp;X1405&amp;",","")</f>
        <v/>
      </c>
      <c r="CP1405" s="41" t="str">
        <f>IF(Y1405&lt;&gt;"",Y1405,"")</f>
        <v/>
      </c>
      <c r="CQ1405" s="41" t="str">
        <f t="shared" si="239"/>
        <v/>
      </c>
      <c r="CR1405" s="42" t="str">
        <f t="shared" si="240"/>
        <v/>
      </c>
      <c r="CS1405" t="str">
        <f t="shared" si="241"/>
        <v/>
      </c>
      <c r="CT1405" t="str">
        <f>IF(L1405="Y","tissue","")</f>
        <v/>
      </c>
      <c r="CU1405" t="str">
        <f>IF(L1405="Y","in collection","")</f>
        <v/>
      </c>
      <c r="CV1405" t="str">
        <f>IF(L1405="Y","dessicated","")</f>
        <v/>
      </c>
    </row>
    <row r="1406" spans="1:100" ht="16.5" x14ac:dyDescent="0.3">
      <c r="A1406" s="7"/>
      <c r="B1406" s="19"/>
      <c r="C1406" s="19"/>
      <c r="D1406" s="19"/>
      <c r="E1406" s="19"/>
      <c r="F1406" s="19"/>
      <c r="G1406" s="10"/>
      <c r="H1406" s="14"/>
      <c r="I1406" s="19"/>
      <c r="J1406" s="19"/>
      <c r="K1406" s="10"/>
      <c r="L1406" s="19"/>
      <c r="M1406" s="19"/>
      <c r="N1406" s="19"/>
      <c r="O1406" s="19"/>
      <c r="P1406" s="19"/>
      <c r="Q1406" s="24"/>
      <c r="R1406" s="14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29"/>
      <c r="AL1406" s="29"/>
      <c r="AM1406" s="7"/>
      <c r="AN1406" s="7"/>
      <c r="AO1406" s="7"/>
      <c r="AP1406" s="19"/>
      <c r="AQ1406" s="19"/>
      <c r="AR1406" s="19"/>
      <c r="AS1406" s="14"/>
      <c r="AT1406" s="19"/>
      <c r="AU1406" s="19"/>
      <c r="AV1406" s="19"/>
      <c r="AW1406" s="14"/>
      <c r="AX1406" s="19"/>
      <c r="AY1406" s="19"/>
      <c r="AZ1406" s="19"/>
      <c r="BA1406" s="19"/>
      <c r="BB1406" s="19"/>
      <c r="BC1406" s="19"/>
      <c r="BD1406" s="19"/>
      <c r="BE1406" s="19"/>
      <c r="BF1406" s="14"/>
      <c r="BG1406" s="35" t="str">
        <f>IF(BB1406&lt;&gt;"","&lt;a href='https://www.inaturalist.org/observations/"&amp;BB1406&amp;" 'target='_blank' style='color: blue'&gt;iNaturalist Record: "&amp;BB1406&amp;"&lt;/a&gt; ","")</f>
        <v/>
      </c>
      <c r="BH1406" s="36" t="str">
        <f>IF(AT1406&lt;&gt;"",AT1406&amp;". ","")</f>
        <v/>
      </c>
      <c r="BI1406" s="36" t="str">
        <f>IF(AV1406&lt;&gt;"","Land use/disturbance history: "&amp;AV1406&amp;". ","")</f>
        <v/>
      </c>
      <c r="BJ1406" s="36" t="str">
        <f>IF(AW1406&lt;&gt;"","Slope in degrees: "&amp;AW1406&amp;". ","")</f>
        <v/>
      </c>
      <c r="BK1406" s="36" t="str">
        <f>IF(AX1406&lt;&gt;"","Slope aspect: "&amp;AX1406&amp;". ","")</f>
        <v/>
      </c>
      <c r="BL1406" s="36" t="str">
        <f>IF(AY1406&lt;&gt;"","Soil description: "&amp;AY1406&amp;". ","")</f>
        <v/>
      </c>
      <c r="BM1406" s="36" t="str">
        <f>IF(BA1406&lt;&gt;"","Terrain: "&amp;BA1406&amp;". ","")</f>
        <v/>
      </c>
      <c r="BN1406" s="36" t="str">
        <f t="shared" si="231"/>
        <v/>
      </c>
      <c r="BO1406" t="str">
        <f t="shared" si="232"/>
        <v/>
      </c>
      <c r="BP1406" t="str">
        <f>IF(BD1406&lt;&gt;"","Permit: "&amp;BD1406,"")</f>
        <v/>
      </c>
      <c r="BQ1406" s="41" t="str">
        <f>IF(AA1406="Abundant","Estimated frequency within viewshed: Abundant (&gt;500).",IF(AA1406="Common","Estimated frequency within viewshed: Common (101-500).",IF(AA1406="Frequent","Estimated frequency within viewshed: Frequent (11-100).",IF(AA1406="Occasional","Estimated frequency within viewshed: Occasional (6-10).",IF(AA1406="Rare","Estimated frequency within viewshed: Rare (1-5).","")))))</f>
        <v/>
      </c>
      <c r="BR1406" s="41" t="str">
        <f>IF(B1406&lt;&gt;"",B1406&amp;". ","")</f>
        <v/>
      </c>
      <c r="BS1406" s="41" t="str">
        <f>IF(M1406="Same individual","Tissue sample collected.",IF(M1406="Same population","Tissue sample collected from another individual in the same population.",""))</f>
        <v/>
      </c>
      <c r="BT1406" s="41" t="str">
        <f>IF(R1406&lt;&gt;"","Seed sample collected from "&amp;R1406&amp;" plants within the same population.","")</f>
        <v/>
      </c>
      <c r="BU1406" s="41" t="str">
        <f>IF(AB1406&lt;&gt;"",AB1406&amp;". ","")</f>
        <v/>
      </c>
      <c r="BV1406" s="41" t="str">
        <f>IF(AE1406&lt;&gt;"","Landowner: "&amp;AE1406&amp;".","")</f>
        <v/>
      </c>
      <c r="BW1406" s="41" t="str">
        <f>IF(AF1406&lt;&gt;"","Element Occurrence ID: "&amp;AF1406&amp;".","")</f>
        <v/>
      </c>
      <c r="BX1406" s="41" t="str">
        <f t="shared" si="233"/>
        <v/>
      </c>
      <c r="BY1406" t="str">
        <f t="shared" si="234"/>
        <v/>
      </c>
      <c r="BZ1406" s="41" t="str">
        <f t="shared" si="235"/>
        <v/>
      </c>
      <c r="CA1406" t="str">
        <f t="shared" si="236"/>
        <v/>
      </c>
      <c r="CB1406" s="41" t="str">
        <f>IF(AU1406&lt;&gt;"","Area immediately surrounding specimen: "&amp;AU1406&amp;".","")</f>
        <v/>
      </c>
      <c r="CC1406" s="41" t="str">
        <f>IF(T1406&lt;&gt;"","Habit: "&amp;T1406&amp;".","")</f>
        <v/>
      </c>
      <c r="CD1406" s="41" t="str">
        <f>IF(U1406&lt;&gt;"","Life history habit: "&amp;U1406&amp;".","")</f>
        <v/>
      </c>
      <c r="CE1406" s="41" t="str">
        <f>IF(V1406&lt;&gt;"","Graminoid habit: "&amp;V1406&amp;".","")</f>
        <v/>
      </c>
      <c r="CF1406" s="41" t="str">
        <f>IF(W1406&lt;&gt;"","Flower color: "&amp;W1406&amp;".","")</f>
        <v/>
      </c>
      <c r="CG1406" s="41" t="str">
        <f>IF(X1406&lt;&gt;"","Height in centimeters: "&amp;X1406&amp;".","")</f>
        <v/>
      </c>
      <c r="CH1406" s="41" t="str">
        <f>IF(Y1406&lt;&gt;"",Y1406&amp;".","")</f>
        <v/>
      </c>
      <c r="CI1406" s="41" t="str">
        <f t="shared" si="237"/>
        <v/>
      </c>
      <c r="CJ1406" t="str">
        <f t="shared" si="238"/>
        <v/>
      </c>
      <c r="CK1406" s="41" t="str">
        <f>IF(T1406&lt;&gt;"","''habit'':"&amp;"''"&amp;T1406&amp;"'',","")</f>
        <v/>
      </c>
      <c r="CL1406" s="41" t="str">
        <f>IF(U1406&lt;&gt;"","''life cycle habit'':"&amp;"''"&amp;U1406&amp;"'',","")</f>
        <v/>
      </c>
      <c r="CM1406" s="41" t="str">
        <f>IF(V1406&lt;&gt;"","''graminoidHabit'':"&amp;"''"&amp;V1406&amp;"'',","")</f>
        <v/>
      </c>
      <c r="CN1406" s="41" t="str">
        <f>IF(W1406&lt;&gt;"","''flower color'':"&amp;"''"&amp;W1406&amp;"'',","")</f>
        <v/>
      </c>
      <c r="CO1406" s="41" t="str">
        <f>IF(X1406&lt;&gt;"","''heightInCentimeters'':"&amp;X1406&amp;",","")</f>
        <v/>
      </c>
      <c r="CP1406" s="41" t="str">
        <f>IF(Y1406&lt;&gt;"",Y1406,"")</f>
        <v/>
      </c>
      <c r="CQ1406" s="41" t="str">
        <f t="shared" si="239"/>
        <v/>
      </c>
      <c r="CR1406" s="42" t="str">
        <f t="shared" si="240"/>
        <v/>
      </c>
      <c r="CS1406" t="str">
        <f t="shared" si="241"/>
        <v/>
      </c>
      <c r="CT1406" t="str">
        <f>IF(L1406="Y","tissue","")</f>
        <v/>
      </c>
      <c r="CU1406" t="str">
        <f>IF(L1406="Y","in collection","")</f>
        <v/>
      </c>
      <c r="CV1406" t="str">
        <f>IF(L1406="Y","dessicated","")</f>
        <v/>
      </c>
    </row>
    <row r="1407" spans="1:100" ht="16.5" x14ac:dyDescent="0.3">
      <c r="A1407" s="7"/>
      <c r="B1407" s="19"/>
      <c r="C1407" s="19"/>
      <c r="D1407" s="19"/>
      <c r="E1407" s="19"/>
      <c r="F1407" s="19"/>
      <c r="G1407" s="10"/>
      <c r="H1407" s="14"/>
      <c r="I1407" s="19"/>
      <c r="J1407" s="19"/>
      <c r="K1407" s="10"/>
      <c r="L1407" s="19"/>
      <c r="M1407" s="19"/>
      <c r="N1407" s="19"/>
      <c r="O1407" s="19"/>
      <c r="P1407" s="19"/>
      <c r="Q1407" s="24"/>
      <c r="R1407" s="14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19"/>
      <c r="AH1407" s="19"/>
      <c r="AI1407" s="19"/>
      <c r="AJ1407" s="19"/>
      <c r="AK1407" s="29"/>
      <c r="AL1407" s="29"/>
      <c r="AM1407" s="7"/>
      <c r="AN1407" s="7"/>
      <c r="AO1407" s="7"/>
      <c r="AP1407" s="19"/>
      <c r="AQ1407" s="19"/>
      <c r="AR1407" s="19"/>
      <c r="AS1407" s="14"/>
      <c r="AT1407" s="19"/>
      <c r="AU1407" s="19"/>
      <c r="AV1407" s="19"/>
      <c r="AW1407" s="14"/>
      <c r="AX1407" s="19"/>
      <c r="AY1407" s="19"/>
      <c r="AZ1407" s="19"/>
      <c r="BA1407" s="19"/>
      <c r="BB1407" s="19"/>
      <c r="BC1407" s="19"/>
      <c r="BD1407" s="19"/>
      <c r="BE1407" s="19"/>
      <c r="BF1407" s="14"/>
      <c r="BG1407" s="35" t="str">
        <f>IF(BB1407&lt;&gt;"","&lt;a href='https://www.inaturalist.org/observations/"&amp;BB1407&amp;" 'target='_blank' style='color: blue'&gt;iNaturalist Record: "&amp;BB1407&amp;"&lt;/a&gt; ","")</f>
        <v/>
      </c>
      <c r="BH1407" s="36" t="str">
        <f>IF(AT1407&lt;&gt;"",AT1407&amp;". ","")</f>
        <v/>
      </c>
      <c r="BI1407" s="36" t="str">
        <f>IF(AV1407&lt;&gt;"","Land use/disturbance history: "&amp;AV1407&amp;". ","")</f>
        <v/>
      </c>
      <c r="BJ1407" s="36" t="str">
        <f>IF(AW1407&lt;&gt;"","Slope in degrees: "&amp;AW1407&amp;". ","")</f>
        <v/>
      </c>
      <c r="BK1407" s="36" t="str">
        <f>IF(AX1407&lt;&gt;"","Slope aspect: "&amp;AX1407&amp;". ","")</f>
        <v/>
      </c>
      <c r="BL1407" s="36" t="str">
        <f>IF(AY1407&lt;&gt;"","Soil description: "&amp;AY1407&amp;". ","")</f>
        <v/>
      </c>
      <c r="BM1407" s="36" t="str">
        <f>IF(BA1407&lt;&gt;"","Terrain: "&amp;BA1407&amp;". ","")</f>
        <v/>
      </c>
      <c r="BN1407" s="36" t="str">
        <f t="shared" si="231"/>
        <v/>
      </c>
      <c r="BO1407" t="str">
        <f t="shared" si="232"/>
        <v/>
      </c>
      <c r="BP1407" t="str">
        <f>IF(BD1407&lt;&gt;"","Permit: "&amp;BD1407,"")</f>
        <v/>
      </c>
      <c r="BQ1407" s="41" t="str">
        <f>IF(AA1407="Abundant","Estimated frequency within viewshed: Abundant (&gt;500).",IF(AA1407="Common","Estimated frequency within viewshed: Common (101-500).",IF(AA1407="Frequent","Estimated frequency within viewshed: Frequent (11-100).",IF(AA1407="Occasional","Estimated frequency within viewshed: Occasional (6-10).",IF(AA1407="Rare","Estimated frequency within viewshed: Rare (1-5).","")))))</f>
        <v/>
      </c>
      <c r="BR1407" s="41" t="str">
        <f>IF(B1407&lt;&gt;"",B1407&amp;". ","")</f>
        <v/>
      </c>
      <c r="BS1407" s="41" t="str">
        <f>IF(M1407="Same individual","Tissue sample collected.",IF(M1407="Same population","Tissue sample collected from another individual in the same population.",""))</f>
        <v/>
      </c>
      <c r="BT1407" s="41" t="str">
        <f>IF(R1407&lt;&gt;"","Seed sample collected from "&amp;R1407&amp;" plants within the same population.","")</f>
        <v/>
      </c>
      <c r="BU1407" s="41" t="str">
        <f>IF(AB1407&lt;&gt;"",AB1407&amp;". ","")</f>
        <v/>
      </c>
      <c r="BV1407" s="41" t="str">
        <f>IF(AE1407&lt;&gt;"","Landowner: "&amp;AE1407&amp;".","")</f>
        <v/>
      </c>
      <c r="BW1407" s="41" t="str">
        <f>IF(AF1407&lt;&gt;"","Element Occurrence ID: "&amp;AF1407&amp;".","")</f>
        <v/>
      </c>
      <c r="BX1407" s="41" t="str">
        <f t="shared" si="233"/>
        <v/>
      </c>
      <c r="BY1407" t="str">
        <f t="shared" si="234"/>
        <v/>
      </c>
      <c r="BZ1407" s="41" t="str">
        <f t="shared" si="235"/>
        <v/>
      </c>
      <c r="CA1407" t="str">
        <f t="shared" si="236"/>
        <v/>
      </c>
      <c r="CB1407" s="41" t="str">
        <f>IF(AU1407&lt;&gt;"","Area immediately surrounding specimen: "&amp;AU1407&amp;".","")</f>
        <v/>
      </c>
      <c r="CC1407" s="41" t="str">
        <f>IF(T1407&lt;&gt;"","Habit: "&amp;T1407&amp;".","")</f>
        <v/>
      </c>
      <c r="CD1407" s="41" t="str">
        <f>IF(U1407&lt;&gt;"","Life history habit: "&amp;U1407&amp;".","")</f>
        <v/>
      </c>
      <c r="CE1407" s="41" t="str">
        <f>IF(V1407&lt;&gt;"","Graminoid habit: "&amp;V1407&amp;".","")</f>
        <v/>
      </c>
      <c r="CF1407" s="41" t="str">
        <f>IF(W1407&lt;&gt;"","Flower color: "&amp;W1407&amp;".","")</f>
        <v/>
      </c>
      <c r="CG1407" s="41" t="str">
        <f>IF(X1407&lt;&gt;"","Height in centimeters: "&amp;X1407&amp;".","")</f>
        <v/>
      </c>
      <c r="CH1407" s="41" t="str">
        <f>IF(Y1407&lt;&gt;"",Y1407&amp;".","")</f>
        <v/>
      </c>
      <c r="CI1407" s="41" t="str">
        <f t="shared" si="237"/>
        <v/>
      </c>
      <c r="CJ1407" t="str">
        <f t="shared" si="238"/>
        <v/>
      </c>
      <c r="CK1407" s="41" t="str">
        <f>IF(T1407&lt;&gt;"","''habit'':"&amp;"''"&amp;T1407&amp;"'',","")</f>
        <v/>
      </c>
      <c r="CL1407" s="41" t="str">
        <f>IF(U1407&lt;&gt;"","''life cycle habit'':"&amp;"''"&amp;U1407&amp;"'',","")</f>
        <v/>
      </c>
      <c r="CM1407" s="41" t="str">
        <f>IF(V1407&lt;&gt;"","''graminoidHabit'':"&amp;"''"&amp;V1407&amp;"'',","")</f>
        <v/>
      </c>
      <c r="CN1407" s="41" t="str">
        <f>IF(W1407&lt;&gt;"","''flower color'':"&amp;"''"&amp;W1407&amp;"'',","")</f>
        <v/>
      </c>
      <c r="CO1407" s="41" t="str">
        <f>IF(X1407&lt;&gt;"","''heightInCentimeters'':"&amp;X1407&amp;",","")</f>
        <v/>
      </c>
      <c r="CP1407" s="41" t="str">
        <f>IF(Y1407&lt;&gt;"",Y1407,"")</f>
        <v/>
      </c>
      <c r="CQ1407" s="41" t="str">
        <f t="shared" si="239"/>
        <v/>
      </c>
      <c r="CR1407" s="42" t="str">
        <f t="shared" si="240"/>
        <v/>
      </c>
      <c r="CS1407" t="str">
        <f t="shared" si="241"/>
        <v/>
      </c>
      <c r="CT1407" t="str">
        <f>IF(L1407="Y","tissue","")</f>
        <v/>
      </c>
      <c r="CU1407" t="str">
        <f>IF(L1407="Y","in collection","")</f>
        <v/>
      </c>
      <c r="CV1407" t="str">
        <f>IF(L1407="Y","dessicated","")</f>
        <v/>
      </c>
    </row>
    <row r="1408" spans="1:100" ht="16.5" x14ac:dyDescent="0.3">
      <c r="A1408" s="7"/>
      <c r="B1408" s="19"/>
      <c r="C1408" s="19"/>
      <c r="D1408" s="19"/>
      <c r="E1408" s="19"/>
      <c r="F1408" s="19"/>
      <c r="G1408" s="10"/>
      <c r="H1408" s="14"/>
      <c r="I1408" s="19"/>
      <c r="J1408" s="19"/>
      <c r="K1408" s="10"/>
      <c r="L1408" s="19"/>
      <c r="M1408" s="19"/>
      <c r="N1408" s="19"/>
      <c r="O1408" s="19"/>
      <c r="P1408" s="19"/>
      <c r="Q1408" s="24"/>
      <c r="R1408" s="14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  <c r="AK1408" s="29"/>
      <c r="AL1408" s="29"/>
      <c r="AM1408" s="7"/>
      <c r="AN1408" s="7"/>
      <c r="AO1408" s="7"/>
      <c r="AP1408" s="19"/>
      <c r="AQ1408" s="19"/>
      <c r="AR1408" s="19"/>
      <c r="AS1408" s="14"/>
      <c r="AT1408" s="19"/>
      <c r="AU1408" s="19"/>
      <c r="AV1408" s="19"/>
      <c r="AW1408" s="14"/>
      <c r="AX1408" s="19"/>
      <c r="AY1408" s="19"/>
      <c r="AZ1408" s="19"/>
      <c r="BA1408" s="19"/>
      <c r="BB1408" s="19"/>
      <c r="BC1408" s="19"/>
      <c r="BD1408" s="19"/>
      <c r="BE1408" s="19"/>
      <c r="BF1408" s="14"/>
      <c r="BG1408" s="35" t="str">
        <f>IF(BB1408&lt;&gt;"","&lt;a href='https://www.inaturalist.org/observations/"&amp;BB1408&amp;" 'target='_blank' style='color: blue'&gt;iNaturalist Record: "&amp;BB1408&amp;"&lt;/a&gt; ","")</f>
        <v/>
      </c>
      <c r="BH1408" s="36" t="str">
        <f>IF(AT1408&lt;&gt;"",AT1408&amp;". ","")</f>
        <v/>
      </c>
      <c r="BI1408" s="36" t="str">
        <f>IF(AV1408&lt;&gt;"","Land use/disturbance history: "&amp;AV1408&amp;". ","")</f>
        <v/>
      </c>
      <c r="BJ1408" s="36" t="str">
        <f>IF(AW1408&lt;&gt;"","Slope in degrees: "&amp;AW1408&amp;". ","")</f>
        <v/>
      </c>
      <c r="BK1408" s="36" t="str">
        <f>IF(AX1408&lt;&gt;"","Slope aspect: "&amp;AX1408&amp;". ","")</f>
        <v/>
      </c>
      <c r="BL1408" s="36" t="str">
        <f>IF(AY1408&lt;&gt;"","Soil description: "&amp;AY1408&amp;". ","")</f>
        <v/>
      </c>
      <c r="BM1408" s="36" t="str">
        <f>IF(BA1408&lt;&gt;"","Terrain: "&amp;BA1408&amp;". ","")</f>
        <v/>
      </c>
      <c r="BN1408" s="36" t="str">
        <f t="shared" si="231"/>
        <v/>
      </c>
      <c r="BO1408" t="str">
        <f t="shared" si="232"/>
        <v/>
      </c>
      <c r="BP1408" t="str">
        <f>IF(BD1408&lt;&gt;"","Permit: "&amp;BD1408,"")</f>
        <v/>
      </c>
      <c r="BQ1408" s="41" t="str">
        <f>IF(AA1408="Abundant","Estimated frequency within viewshed: Abundant (&gt;500).",IF(AA1408="Common","Estimated frequency within viewshed: Common (101-500).",IF(AA1408="Frequent","Estimated frequency within viewshed: Frequent (11-100).",IF(AA1408="Occasional","Estimated frequency within viewshed: Occasional (6-10).",IF(AA1408="Rare","Estimated frequency within viewshed: Rare (1-5).","")))))</f>
        <v/>
      </c>
      <c r="BR1408" s="41" t="str">
        <f>IF(B1408&lt;&gt;"",B1408&amp;". ","")</f>
        <v/>
      </c>
      <c r="BS1408" s="41" t="str">
        <f>IF(M1408="Same individual","Tissue sample collected.",IF(M1408="Same population","Tissue sample collected from another individual in the same population.",""))</f>
        <v/>
      </c>
      <c r="BT1408" s="41" t="str">
        <f>IF(R1408&lt;&gt;"","Seed sample collected from "&amp;R1408&amp;" plants within the same population.","")</f>
        <v/>
      </c>
      <c r="BU1408" s="41" t="str">
        <f>IF(AB1408&lt;&gt;"",AB1408&amp;". ","")</f>
        <v/>
      </c>
      <c r="BV1408" s="41" t="str">
        <f>IF(AE1408&lt;&gt;"","Landowner: "&amp;AE1408&amp;".","")</f>
        <v/>
      </c>
      <c r="BW1408" s="41" t="str">
        <f>IF(AF1408&lt;&gt;"","Element Occurrence ID: "&amp;AF1408&amp;".","")</f>
        <v/>
      </c>
      <c r="BX1408" s="41" t="str">
        <f t="shared" si="233"/>
        <v/>
      </c>
      <c r="BY1408" t="str">
        <f t="shared" si="234"/>
        <v/>
      </c>
      <c r="BZ1408" s="41" t="str">
        <f t="shared" si="235"/>
        <v/>
      </c>
      <c r="CA1408" t="str">
        <f t="shared" si="236"/>
        <v/>
      </c>
      <c r="CB1408" s="41" t="str">
        <f>IF(AU1408&lt;&gt;"","Area immediately surrounding specimen: "&amp;AU1408&amp;".","")</f>
        <v/>
      </c>
      <c r="CC1408" s="41" t="str">
        <f>IF(T1408&lt;&gt;"","Habit: "&amp;T1408&amp;".","")</f>
        <v/>
      </c>
      <c r="CD1408" s="41" t="str">
        <f>IF(U1408&lt;&gt;"","Life history habit: "&amp;U1408&amp;".","")</f>
        <v/>
      </c>
      <c r="CE1408" s="41" t="str">
        <f>IF(V1408&lt;&gt;"","Graminoid habit: "&amp;V1408&amp;".","")</f>
        <v/>
      </c>
      <c r="CF1408" s="41" t="str">
        <f>IF(W1408&lt;&gt;"","Flower color: "&amp;W1408&amp;".","")</f>
        <v/>
      </c>
      <c r="CG1408" s="41" t="str">
        <f>IF(X1408&lt;&gt;"","Height in centimeters: "&amp;X1408&amp;".","")</f>
        <v/>
      </c>
      <c r="CH1408" s="41" t="str">
        <f>IF(Y1408&lt;&gt;"",Y1408&amp;".","")</f>
        <v/>
      </c>
      <c r="CI1408" s="41" t="str">
        <f t="shared" si="237"/>
        <v/>
      </c>
      <c r="CJ1408" t="str">
        <f t="shared" si="238"/>
        <v/>
      </c>
      <c r="CK1408" s="41" t="str">
        <f>IF(T1408&lt;&gt;"","''habit'':"&amp;"''"&amp;T1408&amp;"'',","")</f>
        <v/>
      </c>
      <c r="CL1408" s="41" t="str">
        <f>IF(U1408&lt;&gt;"","''life cycle habit'':"&amp;"''"&amp;U1408&amp;"'',","")</f>
        <v/>
      </c>
      <c r="CM1408" s="41" t="str">
        <f>IF(V1408&lt;&gt;"","''graminoidHabit'':"&amp;"''"&amp;V1408&amp;"'',","")</f>
        <v/>
      </c>
      <c r="CN1408" s="41" t="str">
        <f>IF(W1408&lt;&gt;"","''flower color'':"&amp;"''"&amp;W1408&amp;"'',","")</f>
        <v/>
      </c>
      <c r="CO1408" s="41" t="str">
        <f>IF(X1408&lt;&gt;"","''heightInCentimeters'':"&amp;X1408&amp;",","")</f>
        <v/>
      </c>
      <c r="CP1408" s="41" t="str">
        <f>IF(Y1408&lt;&gt;"",Y1408,"")</f>
        <v/>
      </c>
      <c r="CQ1408" s="41" t="str">
        <f t="shared" si="239"/>
        <v/>
      </c>
      <c r="CR1408" s="42" t="str">
        <f t="shared" si="240"/>
        <v/>
      </c>
      <c r="CS1408" t="str">
        <f t="shared" si="241"/>
        <v/>
      </c>
      <c r="CT1408" t="str">
        <f>IF(L1408="Y","tissue","")</f>
        <v/>
      </c>
      <c r="CU1408" t="str">
        <f>IF(L1408="Y","in collection","")</f>
        <v/>
      </c>
      <c r="CV1408" t="str">
        <f>IF(L1408="Y","dessicated","")</f>
        <v/>
      </c>
    </row>
    <row r="1409" spans="1:100" ht="16.5" x14ac:dyDescent="0.3">
      <c r="A1409" s="7"/>
      <c r="B1409" s="19"/>
      <c r="C1409" s="19"/>
      <c r="D1409" s="19"/>
      <c r="E1409" s="19"/>
      <c r="F1409" s="19"/>
      <c r="G1409" s="10"/>
      <c r="H1409" s="14"/>
      <c r="I1409" s="19"/>
      <c r="J1409" s="19"/>
      <c r="K1409" s="10"/>
      <c r="L1409" s="19"/>
      <c r="M1409" s="19"/>
      <c r="N1409" s="19"/>
      <c r="O1409" s="19"/>
      <c r="P1409" s="19"/>
      <c r="Q1409" s="24"/>
      <c r="R1409" s="14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19"/>
      <c r="AH1409" s="19"/>
      <c r="AI1409" s="19"/>
      <c r="AJ1409" s="19"/>
      <c r="AK1409" s="29"/>
      <c r="AL1409" s="29"/>
      <c r="AM1409" s="7"/>
      <c r="AN1409" s="7"/>
      <c r="AO1409" s="7"/>
      <c r="AP1409" s="19"/>
      <c r="AQ1409" s="19"/>
      <c r="AR1409" s="19"/>
      <c r="AS1409" s="14"/>
      <c r="AT1409" s="19"/>
      <c r="AU1409" s="19"/>
      <c r="AV1409" s="19"/>
      <c r="AW1409" s="14"/>
      <c r="AX1409" s="19"/>
      <c r="AY1409" s="19"/>
      <c r="AZ1409" s="19"/>
      <c r="BA1409" s="19"/>
      <c r="BB1409" s="19"/>
      <c r="BC1409" s="19"/>
      <c r="BD1409" s="19"/>
      <c r="BE1409" s="19"/>
      <c r="BF1409" s="14"/>
      <c r="BG1409" s="35" t="str">
        <f>IF(BB1409&lt;&gt;"","&lt;a href='https://www.inaturalist.org/observations/"&amp;BB1409&amp;" 'target='_blank' style='color: blue'&gt;iNaturalist Record: "&amp;BB1409&amp;"&lt;/a&gt; ","")</f>
        <v/>
      </c>
      <c r="BH1409" s="36" t="str">
        <f>IF(AT1409&lt;&gt;"",AT1409&amp;". ","")</f>
        <v/>
      </c>
      <c r="BI1409" s="36" t="str">
        <f>IF(AV1409&lt;&gt;"","Land use/disturbance history: "&amp;AV1409&amp;". ","")</f>
        <v/>
      </c>
      <c r="BJ1409" s="36" t="str">
        <f>IF(AW1409&lt;&gt;"","Slope in degrees: "&amp;AW1409&amp;". ","")</f>
        <v/>
      </c>
      <c r="BK1409" s="36" t="str">
        <f>IF(AX1409&lt;&gt;"","Slope aspect: "&amp;AX1409&amp;". ","")</f>
        <v/>
      </c>
      <c r="BL1409" s="36" t="str">
        <f>IF(AY1409&lt;&gt;"","Soil description: "&amp;AY1409&amp;". ","")</f>
        <v/>
      </c>
      <c r="BM1409" s="36" t="str">
        <f>IF(BA1409&lt;&gt;"","Terrain: "&amp;BA1409&amp;". ","")</f>
        <v/>
      </c>
      <c r="BN1409" s="36" t="str">
        <f t="shared" si="231"/>
        <v/>
      </c>
      <c r="BO1409" t="str">
        <f t="shared" si="232"/>
        <v/>
      </c>
      <c r="BP1409" t="str">
        <f>IF(BD1409&lt;&gt;"","Permit: "&amp;BD1409,"")</f>
        <v/>
      </c>
      <c r="BQ1409" s="41" t="str">
        <f>IF(AA1409="Abundant","Estimated frequency within viewshed: Abundant (&gt;500).",IF(AA1409="Common","Estimated frequency within viewshed: Common (101-500).",IF(AA1409="Frequent","Estimated frequency within viewshed: Frequent (11-100).",IF(AA1409="Occasional","Estimated frequency within viewshed: Occasional (6-10).",IF(AA1409="Rare","Estimated frequency within viewshed: Rare (1-5).","")))))</f>
        <v/>
      </c>
      <c r="BR1409" s="41" t="str">
        <f>IF(B1409&lt;&gt;"",B1409&amp;". ","")</f>
        <v/>
      </c>
      <c r="BS1409" s="41" t="str">
        <f>IF(M1409="Same individual","Tissue sample collected.",IF(M1409="Same population","Tissue sample collected from another individual in the same population.",""))</f>
        <v/>
      </c>
      <c r="BT1409" s="41" t="str">
        <f>IF(R1409&lt;&gt;"","Seed sample collected from "&amp;R1409&amp;" plants within the same population.","")</f>
        <v/>
      </c>
      <c r="BU1409" s="41" t="str">
        <f>IF(AB1409&lt;&gt;"",AB1409&amp;". ","")</f>
        <v/>
      </c>
      <c r="BV1409" s="41" t="str">
        <f>IF(AE1409&lt;&gt;"","Landowner: "&amp;AE1409&amp;".","")</f>
        <v/>
      </c>
      <c r="BW1409" s="41" t="str">
        <f>IF(AF1409&lt;&gt;"","Element Occurrence ID: "&amp;AF1409&amp;".","")</f>
        <v/>
      </c>
      <c r="BX1409" s="41" t="str">
        <f t="shared" si="233"/>
        <v/>
      </c>
      <c r="BY1409" t="str">
        <f t="shared" si="234"/>
        <v/>
      </c>
      <c r="BZ1409" s="41" t="str">
        <f t="shared" si="235"/>
        <v/>
      </c>
      <c r="CA1409" t="str">
        <f t="shared" si="236"/>
        <v/>
      </c>
      <c r="CB1409" s="41" t="str">
        <f>IF(AU1409&lt;&gt;"","Area immediately surrounding specimen: "&amp;AU1409&amp;".","")</f>
        <v/>
      </c>
      <c r="CC1409" s="41" t="str">
        <f>IF(T1409&lt;&gt;"","Habit: "&amp;T1409&amp;".","")</f>
        <v/>
      </c>
      <c r="CD1409" s="41" t="str">
        <f>IF(U1409&lt;&gt;"","Life history habit: "&amp;U1409&amp;".","")</f>
        <v/>
      </c>
      <c r="CE1409" s="41" t="str">
        <f>IF(V1409&lt;&gt;"","Graminoid habit: "&amp;V1409&amp;".","")</f>
        <v/>
      </c>
      <c r="CF1409" s="41" t="str">
        <f>IF(W1409&lt;&gt;"","Flower color: "&amp;W1409&amp;".","")</f>
        <v/>
      </c>
      <c r="CG1409" s="41" t="str">
        <f>IF(X1409&lt;&gt;"","Height in centimeters: "&amp;X1409&amp;".","")</f>
        <v/>
      </c>
      <c r="CH1409" s="41" t="str">
        <f>IF(Y1409&lt;&gt;"",Y1409&amp;".","")</f>
        <v/>
      </c>
      <c r="CI1409" s="41" t="str">
        <f t="shared" si="237"/>
        <v/>
      </c>
      <c r="CJ1409" t="str">
        <f t="shared" si="238"/>
        <v/>
      </c>
      <c r="CK1409" s="41" t="str">
        <f>IF(T1409&lt;&gt;"","''habit'':"&amp;"''"&amp;T1409&amp;"'',","")</f>
        <v/>
      </c>
      <c r="CL1409" s="41" t="str">
        <f>IF(U1409&lt;&gt;"","''life cycle habit'':"&amp;"''"&amp;U1409&amp;"'',","")</f>
        <v/>
      </c>
      <c r="CM1409" s="41" t="str">
        <f>IF(V1409&lt;&gt;"","''graminoidHabit'':"&amp;"''"&amp;V1409&amp;"'',","")</f>
        <v/>
      </c>
      <c r="CN1409" s="41" t="str">
        <f>IF(W1409&lt;&gt;"","''flower color'':"&amp;"''"&amp;W1409&amp;"'',","")</f>
        <v/>
      </c>
      <c r="CO1409" s="41" t="str">
        <f>IF(X1409&lt;&gt;"","''heightInCentimeters'':"&amp;X1409&amp;",","")</f>
        <v/>
      </c>
      <c r="CP1409" s="41" t="str">
        <f>IF(Y1409&lt;&gt;"",Y1409,"")</f>
        <v/>
      </c>
      <c r="CQ1409" s="41" t="str">
        <f t="shared" si="239"/>
        <v/>
      </c>
      <c r="CR1409" s="42" t="str">
        <f t="shared" si="240"/>
        <v/>
      </c>
      <c r="CS1409" t="str">
        <f t="shared" si="241"/>
        <v/>
      </c>
      <c r="CT1409" t="str">
        <f>IF(L1409="Y","tissue","")</f>
        <v/>
      </c>
      <c r="CU1409" t="str">
        <f>IF(L1409="Y","in collection","")</f>
        <v/>
      </c>
      <c r="CV1409" t="str">
        <f>IF(L1409="Y","dessicated","")</f>
        <v/>
      </c>
    </row>
    <row r="1410" spans="1:100" ht="16.5" x14ac:dyDescent="0.3">
      <c r="A1410" s="7"/>
      <c r="B1410" s="19"/>
      <c r="C1410" s="19"/>
      <c r="D1410" s="19"/>
      <c r="E1410" s="19"/>
      <c r="F1410" s="19"/>
      <c r="G1410" s="10"/>
      <c r="H1410" s="14"/>
      <c r="I1410" s="19"/>
      <c r="J1410" s="19"/>
      <c r="K1410" s="10"/>
      <c r="L1410" s="19"/>
      <c r="M1410" s="19"/>
      <c r="N1410" s="19"/>
      <c r="O1410" s="19"/>
      <c r="P1410" s="19"/>
      <c r="Q1410" s="24"/>
      <c r="R1410" s="14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19"/>
      <c r="AH1410" s="19"/>
      <c r="AI1410" s="19"/>
      <c r="AJ1410" s="19"/>
      <c r="AK1410" s="29"/>
      <c r="AL1410" s="29"/>
      <c r="AM1410" s="7"/>
      <c r="AN1410" s="7"/>
      <c r="AO1410" s="7"/>
      <c r="AP1410" s="19"/>
      <c r="AQ1410" s="19"/>
      <c r="AR1410" s="19"/>
      <c r="AS1410" s="14"/>
      <c r="AT1410" s="19"/>
      <c r="AU1410" s="19"/>
      <c r="AV1410" s="19"/>
      <c r="AW1410" s="14"/>
      <c r="AX1410" s="19"/>
      <c r="AY1410" s="19"/>
      <c r="AZ1410" s="19"/>
      <c r="BA1410" s="19"/>
      <c r="BB1410" s="19"/>
      <c r="BC1410" s="19"/>
      <c r="BD1410" s="19"/>
      <c r="BE1410" s="19"/>
      <c r="BF1410" s="14"/>
      <c r="BG1410" s="35" t="str">
        <f>IF(BB1410&lt;&gt;"","&lt;a href='https://www.inaturalist.org/observations/"&amp;BB1410&amp;" 'target='_blank' style='color: blue'&gt;iNaturalist Record: "&amp;BB1410&amp;"&lt;/a&gt; ","")</f>
        <v/>
      </c>
      <c r="BH1410" s="36" t="str">
        <f>IF(AT1410&lt;&gt;"",AT1410&amp;". ","")</f>
        <v/>
      </c>
      <c r="BI1410" s="36" t="str">
        <f>IF(AV1410&lt;&gt;"","Land use/disturbance history: "&amp;AV1410&amp;". ","")</f>
        <v/>
      </c>
      <c r="BJ1410" s="36" t="str">
        <f>IF(AW1410&lt;&gt;"","Slope in degrees: "&amp;AW1410&amp;". ","")</f>
        <v/>
      </c>
      <c r="BK1410" s="36" t="str">
        <f>IF(AX1410&lt;&gt;"","Slope aspect: "&amp;AX1410&amp;". ","")</f>
        <v/>
      </c>
      <c r="BL1410" s="36" t="str">
        <f>IF(AY1410&lt;&gt;"","Soil description: "&amp;AY1410&amp;". ","")</f>
        <v/>
      </c>
      <c r="BM1410" s="36" t="str">
        <f>IF(BA1410&lt;&gt;"","Terrain: "&amp;BA1410&amp;". ","")</f>
        <v/>
      </c>
      <c r="BN1410" s="36" t="str">
        <f t="shared" si="231"/>
        <v/>
      </c>
      <c r="BO1410" t="str">
        <f t="shared" si="232"/>
        <v/>
      </c>
      <c r="BP1410" t="str">
        <f>IF(BD1410&lt;&gt;"","Permit: "&amp;BD1410,"")</f>
        <v/>
      </c>
      <c r="BQ1410" s="41" t="str">
        <f>IF(AA1410="Abundant","Estimated frequency within viewshed: Abundant (&gt;500).",IF(AA1410="Common","Estimated frequency within viewshed: Common (101-500).",IF(AA1410="Frequent","Estimated frequency within viewshed: Frequent (11-100).",IF(AA1410="Occasional","Estimated frequency within viewshed: Occasional (6-10).",IF(AA1410="Rare","Estimated frequency within viewshed: Rare (1-5).","")))))</f>
        <v/>
      </c>
      <c r="BR1410" s="41" t="str">
        <f>IF(B1410&lt;&gt;"",B1410&amp;". ","")</f>
        <v/>
      </c>
      <c r="BS1410" s="41" t="str">
        <f>IF(M1410="Same individual","Tissue sample collected.",IF(M1410="Same population","Tissue sample collected from another individual in the same population.",""))</f>
        <v/>
      </c>
      <c r="BT1410" s="41" t="str">
        <f>IF(R1410&lt;&gt;"","Seed sample collected from "&amp;R1410&amp;" plants within the same population.","")</f>
        <v/>
      </c>
      <c r="BU1410" s="41" t="str">
        <f>IF(AB1410&lt;&gt;"",AB1410&amp;". ","")</f>
        <v/>
      </c>
      <c r="BV1410" s="41" t="str">
        <f>IF(AE1410&lt;&gt;"","Landowner: "&amp;AE1410&amp;".","")</f>
        <v/>
      </c>
      <c r="BW1410" s="41" t="str">
        <f>IF(AF1410&lt;&gt;"","Element Occurrence ID: "&amp;AF1410&amp;".","")</f>
        <v/>
      </c>
      <c r="BX1410" s="41" t="str">
        <f t="shared" si="233"/>
        <v/>
      </c>
      <c r="BY1410" t="str">
        <f t="shared" si="234"/>
        <v/>
      </c>
      <c r="BZ1410" s="41" t="str">
        <f t="shared" si="235"/>
        <v/>
      </c>
      <c r="CA1410" t="str">
        <f t="shared" si="236"/>
        <v/>
      </c>
      <c r="CB1410" s="41" t="str">
        <f>IF(AU1410&lt;&gt;"","Area immediately surrounding specimen: "&amp;AU1410&amp;".","")</f>
        <v/>
      </c>
      <c r="CC1410" s="41" t="str">
        <f>IF(T1410&lt;&gt;"","Habit: "&amp;T1410&amp;".","")</f>
        <v/>
      </c>
      <c r="CD1410" s="41" t="str">
        <f>IF(U1410&lt;&gt;"","Life history habit: "&amp;U1410&amp;".","")</f>
        <v/>
      </c>
      <c r="CE1410" s="41" t="str">
        <f>IF(V1410&lt;&gt;"","Graminoid habit: "&amp;V1410&amp;".","")</f>
        <v/>
      </c>
      <c r="CF1410" s="41" t="str">
        <f>IF(W1410&lt;&gt;"","Flower color: "&amp;W1410&amp;".","")</f>
        <v/>
      </c>
      <c r="CG1410" s="41" t="str">
        <f>IF(X1410&lt;&gt;"","Height in centimeters: "&amp;X1410&amp;".","")</f>
        <v/>
      </c>
      <c r="CH1410" s="41" t="str">
        <f>IF(Y1410&lt;&gt;"",Y1410&amp;".","")</f>
        <v/>
      </c>
      <c r="CI1410" s="41" t="str">
        <f t="shared" si="237"/>
        <v/>
      </c>
      <c r="CJ1410" t="str">
        <f t="shared" si="238"/>
        <v/>
      </c>
      <c r="CK1410" s="41" t="str">
        <f>IF(T1410&lt;&gt;"","''habit'':"&amp;"''"&amp;T1410&amp;"'',","")</f>
        <v/>
      </c>
      <c r="CL1410" s="41" t="str">
        <f>IF(U1410&lt;&gt;"","''life cycle habit'':"&amp;"''"&amp;U1410&amp;"'',","")</f>
        <v/>
      </c>
      <c r="CM1410" s="41" t="str">
        <f>IF(V1410&lt;&gt;"","''graminoidHabit'':"&amp;"''"&amp;V1410&amp;"'',","")</f>
        <v/>
      </c>
      <c r="CN1410" s="41" t="str">
        <f>IF(W1410&lt;&gt;"","''flower color'':"&amp;"''"&amp;W1410&amp;"'',","")</f>
        <v/>
      </c>
      <c r="CO1410" s="41" t="str">
        <f>IF(X1410&lt;&gt;"","''heightInCentimeters'':"&amp;X1410&amp;",","")</f>
        <v/>
      </c>
      <c r="CP1410" s="41" t="str">
        <f>IF(Y1410&lt;&gt;"",Y1410,"")</f>
        <v/>
      </c>
      <c r="CQ1410" s="41" t="str">
        <f t="shared" si="239"/>
        <v/>
      </c>
      <c r="CR1410" s="42" t="str">
        <f t="shared" si="240"/>
        <v/>
      </c>
      <c r="CS1410" t="str">
        <f t="shared" si="241"/>
        <v/>
      </c>
      <c r="CT1410" t="str">
        <f>IF(L1410="Y","tissue","")</f>
        <v/>
      </c>
      <c r="CU1410" t="str">
        <f>IF(L1410="Y","in collection","")</f>
        <v/>
      </c>
      <c r="CV1410" t="str">
        <f>IF(L1410="Y","dessicated","")</f>
        <v/>
      </c>
    </row>
    <row r="1411" spans="1:100" ht="16.5" x14ac:dyDescent="0.3">
      <c r="A1411" s="7"/>
      <c r="B1411" s="19"/>
      <c r="C1411" s="19"/>
      <c r="D1411" s="19"/>
      <c r="E1411" s="19"/>
      <c r="F1411" s="19"/>
      <c r="G1411" s="10"/>
      <c r="H1411" s="14"/>
      <c r="I1411" s="19"/>
      <c r="J1411" s="19"/>
      <c r="K1411" s="10"/>
      <c r="L1411" s="19"/>
      <c r="M1411" s="19"/>
      <c r="N1411" s="19"/>
      <c r="O1411" s="19"/>
      <c r="P1411" s="19"/>
      <c r="Q1411" s="24"/>
      <c r="R1411" s="14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19"/>
      <c r="AH1411" s="19"/>
      <c r="AI1411" s="19"/>
      <c r="AJ1411" s="19"/>
      <c r="AK1411" s="29"/>
      <c r="AL1411" s="29"/>
      <c r="AM1411" s="7"/>
      <c r="AN1411" s="7"/>
      <c r="AO1411" s="7"/>
      <c r="AP1411" s="19"/>
      <c r="AQ1411" s="19"/>
      <c r="AR1411" s="19"/>
      <c r="AS1411" s="14"/>
      <c r="AT1411" s="19"/>
      <c r="AU1411" s="19"/>
      <c r="AV1411" s="19"/>
      <c r="AW1411" s="14"/>
      <c r="AX1411" s="19"/>
      <c r="AY1411" s="19"/>
      <c r="AZ1411" s="19"/>
      <c r="BA1411" s="19"/>
      <c r="BB1411" s="19"/>
      <c r="BC1411" s="19"/>
      <c r="BD1411" s="19"/>
      <c r="BE1411" s="19"/>
      <c r="BF1411" s="14"/>
      <c r="BG1411" s="35" t="str">
        <f>IF(BB1411&lt;&gt;"","&lt;a href='https://www.inaturalist.org/observations/"&amp;BB1411&amp;" 'target='_blank' style='color: blue'&gt;iNaturalist Record: "&amp;BB1411&amp;"&lt;/a&gt; ","")</f>
        <v/>
      </c>
      <c r="BH1411" s="36" t="str">
        <f>IF(AT1411&lt;&gt;"",AT1411&amp;". ","")</f>
        <v/>
      </c>
      <c r="BI1411" s="36" t="str">
        <f>IF(AV1411&lt;&gt;"","Land use/disturbance history: "&amp;AV1411&amp;". ","")</f>
        <v/>
      </c>
      <c r="BJ1411" s="36" t="str">
        <f>IF(AW1411&lt;&gt;"","Slope in degrees: "&amp;AW1411&amp;". ","")</f>
        <v/>
      </c>
      <c r="BK1411" s="36" t="str">
        <f>IF(AX1411&lt;&gt;"","Slope aspect: "&amp;AX1411&amp;". ","")</f>
        <v/>
      </c>
      <c r="BL1411" s="36" t="str">
        <f>IF(AY1411&lt;&gt;"","Soil description: "&amp;AY1411&amp;". ","")</f>
        <v/>
      </c>
      <c r="BM1411" s="36" t="str">
        <f>IF(BA1411&lt;&gt;"","Terrain: "&amp;BA1411&amp;". ","")</f>
        <v/>
      </c>
      <c r="BN1411" s="36" t="str">
        <f t="shared" si="231"/>
        <v/>
      </c>
      <c r="BO1411" t="str">
        <f t="shared" si="232"/>
        <v/>
      </c>
      <c r="BP1411" t="str">
        <f>IF(BD1411&lt;&gt;"","Permit: "&amp;BD1411,"")</f>
        <v/>
      </c>
      <c r="BQ1411" s="41" t="str">
        <f>IF(AA1411="Abundant","Estimated frequency within viewshed: Abundant (&gt;500).",IF(AA1411="Common","Estimated frequency within viewshed: Common (101-500).",IF(AA1411="Frequent","Estimated frequency within viewshed: Frequent (11-100).",IF(AA1411="Occasional","Estimated frequency within viewshed: Occasional (6-10).",IF(AA1411="Rare","Estimated frequency within viewshed: Rare (1-5).","")))))</f>
        <v/>
      </c>
      <c r="BR1411" s="41" t="str">
        <f>IF(B1411&lt;&gt;"",B1411&amp;". ","")</f>
        <v/>
      </c>
      <c r="BS1411" s="41" t="str">
        <f>IF(M1411="Same individual","Tissue sample collected.",IF(M1411="Same population","Tissue sample collected from another individual in the same population.",""))</f>
        <v/>
      </c>
      <c r="BT1411" s="41" t="str">
        <f>IF(R1411&lt;&gt;"","Seed sample collected from "&amp;R1411&amp;" plants within the same population.","")</f>
        <v/>
      </c>
      <c r="BU1411" s="41" t="str">
        <f>IF(AB1411&lt;&gt;"",AB1411&amp;". ","")</f>
        <v/>
      </c>
      <c r="BV1411" s="41" t="str">
        <f>IF(AE1411&lt;&gt;"","Landowner: "&amp;AE1411&amp;".","")</f>
        <v/>
      </c>
      <c r="BW1411" s="41" t="str">
        <f>IF(AF1411&lt;&gt;"","Element Occurrence ID: "&amp;AF1411&amp;".","")</f>
        <v/>
      </c>
      <c r="BX1411" s="41" t="str">
        <f t="shared" si="233"/>
        <v/>
      </c>
      <c r="BY1411" t="str">
        <f t="shared" si="234"/>
        <v/>
      </c>
      <c r="BZ1411" s="41" t="str">
        <f t="shared" si="235"/>
        <v/>
      </c>
      <c r="CA1411" t="str">
        <f t="shared" si="236"/>
        <v/>
      </c>
      <c r="CB1411" s="41" t="str">
        <f>IF(AU1411&lt;&gt;"","Area immediately surrounding specimen: "&amp;AU1411&amp;".","")</f>
        <v/>
      </c>
      <c r="CC1411" s="41" t="str">
        <f>IF(T1411&lt;&gt;"","Habit: "&amp;T1411&amp;".","")</f>
        <v/>
      </c>
      <c r="CD1411" s="41" t="str">
        <f>IF(U1411&lt;&gt;"","Life history habit: "&amp;U1411&amp;".","")</f>
        <v/>
      </c>
      <c r="CE1411" s="41" t="str">
        <f>IF(V1411&lt;&gt;"","Graminoid habit: "&amp;V1411&amp;".","")</f>
        <v/>
      </c>
      <c r="CF1411" s="41" t="str">
        <f>IF(W1411&lt;&gt;"","Flower color: "&amp;W1411&amp;".","")</f>
        <v/>
      </c>
      <c r="CG1411" s="41" t="str">
        <f>IF(X1411&lt;&gt;"","Height in centimeters: "&amp;X1411&amp;".","")</f>
        <v/>
      </c>
      <c r="CH1411" s="41" t="str">
        <f>IF(Y1411&lt;&gt;"",Y1411&amp;".","")</f>
        <v/>
      </c>
      <c r="CI1411" s="41" t="str">
        <f t="shared" si="237"/>
        <v/>
      </c>
      <c r="CJ1411" t="str">
        <f t="shared" si="238"/>
        <v/>
      </c>
      <c r="CK1411" s="41" t="str">
        <f>IF(T1411&lt;&gt;"","''habit'':"&amp;"''"&amp;T1411&amp;"'',","")</f>
        <v/>
      </c>
      <c r="CL1411" s="41" t="str">
        <f>IF(U1411&lt;&gt;"","''life cycle habit'':"&amp;"''"&amp;U1411&amp;"'',","")</f>
        <v/>
      </c>
      <c r="CM1411" s="41" t="str">
        <f>IF(V1411&lt;&gt;"","''graminoidHabit'':"&amp;"''"&amp;V1411&amp;"'',","")</f>
        <v/>
      </c>
      <c r="CN1411" s="41" t="str">
        <f>IF(W1411&lt;&gt;"","''flower color'':"&amp;"''"&amp;W1411&amp;"'',","")</f>
        <v/>
      </c>
      <c r="CO1411" s="41" t="str">
        <f>IF(X1411&lt;&gt;"","''heightInCentimeters'':"&amp;X1411&amp;",","")</f>
        <v/>
      </c>
      <c r="CP1411" s="41" t="str">
        <f>IF(Y1411&lt;&gt;"",Y1411,"")</f>
        <v/>
      </c>
      <c r="CQ1411" s="41" t="str">
        <f t="shared" si="239"/>
        <v/>
      </c>
      <c r="CR1411" s="42" t="str">
        <f t="shared" si="240"/>
        <v/>
      </c>
      <c r="CS1411" t="str">
        <f t="shared" si="241"/>
        <v/>
      </c>
      <c r="CT1411" t="str">
        <f>IF(L1411="Y","tissue","")</f>
        <v/>
      </c>
      <c r="CU1411" t="str">
        <f>IF(L1411="Y","in collection","")</f>
        <v/>
      </c>
      <c r="CV1411" t="str">
        <f>IF(L1411="Y","dessicated","")</f>
        <v/>
      </c>
    </row>
    <row r="1412" spans="1:100" ht="16.5" x14ac:dyDescent="0.3">
      <c r="A1412" s="7"/>
      <c r="B1412" s="19"/>
      <c r="C1412" s="19"/>
      <c r="D1412" s="19"/>
      <c r="E1412" s="19"/>
      <c r="F1412" s="19"/>
      <c r="G1412" s="10"/>
      <c r="H1412" s="14"/>
      <c r="I1412" s="19"/>
      <c r="J1412" s="19"/>
      <c r="K1412" s="10"/>
      <c r="L1412" s="19"/>
      <c r="M1412" s="19"/>
      <c r="N1412" s="19"/>
      <c r="O1412" s="19"/>
      <c r="P1412" s="19"/>
      <c r="Q1412" s="24"/>
      <c r="R1412" s="14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19"/>
      <c r="AH1412" s="19"/>
      <c r="AI1412" s="19"/>
      <c r="AJ1412" s="19"/>
      <c r="AK1412" s="29"/>
      <c r="AL1412" s="29"/>
      <c r="AM1412" s="7"/>
      <c r="AN1412" s="7"/>
      <c r="AO1412" s="7"/>
      <c r="AP1412" s="19"/>
      <c r="AQ1412" s="19"/>
      <c r="AR1412" s="19"/>
      <c r="AS1412" s="14"/>
      <c r="AT1412" s="19"/>
      <c r="AU1412" s="19"/>
      <c r="AV1412" s="19"/>
      <c r="AW1412" s="14"/>
      <c r="AX1412" s="19"/>
      <c r="AY1412" s="19"/>
      <c r="AZ1412" s="19"/>
      <c r="BA1412" s="19"/>
      <c r="BB1412" s="19"/>
      <c r="BC1412" s="19"/>
      <c r="BD1412" s="19"/>
      <c r="BE1412" s="19"/>
      <c r="BF1412" s="14"/>
      <c r="BG1412" s="35" t="str">
        <f>IF(BB1412&lt;&gt;"","&lt;a href='https://www.inaturalist.org/observations/"&amp;BB1412&amp;" 'target='_blank' style='color: blue'&gt;iNaturalist Record: "&amp;BB1412&amp;"&lt;/a&gt; ","")</f>
        <v/>
      </c>
      <c r="BH1412" s="36" t="str">
        <f>IF(AT1412&lt;&gt;"",AT1412&amp;". ","")</f>
        <v/>
      </c>
      <c r="BI1412" s="36" t="str">
        <f>IF(AV1412&lt;&gt;"","Land use/disturbance history: "&amp;AV1412&amp;". ","")</f>
        <v/>
      </c>
      <c r="BJ1412" s="36" t="str">
        <f>IF(AW1412&lt;&gt;"","Slope in degrees: "&amp;AW1412&amp;". ","")</f>
        <v/>
      </c>
      <c r="BK1412" s="36" t="str">
        <f>IF(AX1412&lt;&gt;"","Slope aspect: "&amp;AX1412&amp;". ","")</f>
        <v/>
      </c>
      <c r="BL1412" s="36" t="str">
        <f>IF(AY1412&lt;&gt;"","Soil description: "&amp;AY1412&amp;". ","")</f>
        <v/>
      </c>
      <c r="BM1412" s="36" t="str">
        <f>IF(BA1412&lt;&gt;"","Terrain: "&amp;BA1412&amp;". ","")</f>
        <v/>
      </c>
      <c r="BN1412" s="36" t="str">
        <f t="shared" ref="BN1412:BN1475" si="242">TRIM(BH1412&amp;BI1412&amp;BJ1412&amp;BK1412&amp;BL1412&amp;BM1412&amp;CB1412)</f>
        <v/>
      </c>
      <c r="BO1412" t="str">
        <f t="shared" ref="BO1412:BO1475" si="243">SUBSTITUTE(BN1412,"..",".")</f>
        <v/>
      </c>
      <c r="BP1412" t="str">
        <f>IF(BD1412&lt;&gt;"","Permit: "&amp;BD1412,"")</f>
        <v/>
      </c>
      <c r="BQ1412" s="41" t="str">
        <f>IF(AA1412="Abundant","Estimated frequency within viewshed: Abundant (&gt;500).",IF(AA1412="Common","Estimated frequency within viewshed: Common (101-500).",IF(AA1412="Frequent","Estimated frequency within viewshed: Frequent (11-100).",IF(AA1412="Occasional","Estimated frequency within viewshed: Occasional (6-10).",IF(AA1412="Rare","Estimated frequency within viewshed: Rare (1-5).","")))))</f>
        <v/>
      </c>
      <c r="BR1412" s="41" t="str">
        <f>IF(B1412&lt;&gt;"",B1412&amp;". ","")</f>
        <v/>
      </c>
      <c r="BS1412" s="41" t="str">
        <f>IF(M1412="Same individual","Tissue sample collected.",IF(M1412="Same population","Tissue sample collected from another individual in the same population.",""))</f>
        <v/>
      </c>
      <c r="BT1412" s="41" t="str">
        <f>IF(R1412&lt;&gt;"","Seed sample collected from "&amp;R1412&amp;" plants within the same population.","")</f>
        <v/>
      </c>
      <c r="BU1412" s="41" t="str">
        <f>IF(AB1412&lt;&gt;"",AB1412&amp;". ","")</f>
        <v/>
      </c>
      <c r="BV1412" s="41" t="str">
        <f>IF(AE1412&lt;&gt;"","Landowner: "&amp;AE1412&amp;".","")</f>
        <v/>
      </c>
      <c r="BW1412" s="41" t="str">
        <f>IF(AF1412&lt;&gt;"","Element Occurrence ID: "&amp;AF1412&amp;".","")</f>
        <v/>
      </c>
      <c r="BX1412" s="41" t="str">
        <f t="shared" ref="BX1412:BX1475" si="244">TRIM(BV1412&amp;" "&amp;BW1412)</f>
        <v/>
      </c>
      <c r="BY1412" t="str">
        <f t="shared" ref="BY1412:BY1475" si="245">SUBSTITUTE(BX1412,"..",".")</f>
        <v/>
      </c>
      <c r="BZ1412" s="41" t="str">
        <f t="shared" ref="BZ1412:BZ1475" si="246">TRIM(BR1412&amp;BQ1412&amp;BS1412&amp;BT1412&amp;BU1412&amp;BG1412)</f>
        <v/>
      </c>
      <c r="CA1412" t="str">
        <f t="shared" ref="CA1412:CA1475" si="247">SUBSTITUTE(BZ1412,"..",".")</f>
        <v/>
      </c>
      <c r="CB1412" s="41" t="str">
        <f>IF(AU1412&lt;&gt;"","Area immediately surrounding specimen: "&amp;AU1412&amp;".","")</f>
        <v/>
      </c>
      <c r="CC1412" s="41" t="str">
        <f>IF(T1412&lt;&gt;"","Habit: "&amp;T1412&amp;".","")</f>
        <v/>
      </c>
      <c r="CD1412" s="41" t="str">
        <f>IF(U1412&lt;&gt;"","Life history habit: "&amp;U1412&amp;".","")</f>
        <v/>
      </c>
      <c r="CE1412" s="41" t="str">
        <f>IF(V1412&lt;&gt;"","Graminoid habit: "&amp;V1412&amp;".","")</f>
        <v/>
      </c>
      <c r="CF1412" s="41" t="str">
        <f>IF(W1412&lt;&gt;"","Flower color: "&amp;W1412&amp;".","")</f>
        <v/>
      </c>
      <c r="CG1412" s="41" t="str">
        <f>IF(X1412&lt;&gt;"","Height in centimeters: "&amp;X1412&amp;".","")</f>
        <v/>
      </c>
      <c r="CH1412" s="41" t="str">
        <f>IF(Y1412&lt;&gt;"",Y1412&amp;".","")</f>
        <v/>
      </c>
      <c r="CI1412" s="41" t="str">
        <f t="shared" ref="CI1412:CI1475" si="248">TRIM(CC1412&amp;" "&amp;CD1412&amp;" "&amp;CE1412&amp;" "&amp;CF1412&amp;" "&amp;CG1412&amp;" "&amp;CH1412)</f>
        <v/>
      </c>
      <c r="CJ1412" t="str">
        <f t="shared" ref="CJ1412:CJ1475" si="249">SUBSTITUTE(CI1412,"..",".")</f>
        <v/>
      </c>
      <c r="CK1412" s="41" t="str">
        <f>IF(T1412&lt;&gt;"","''habit'':"&amp;"''"&amp;T1412&amp;"'',","")</f>
        <v/>
      </c>
      <c r="CL1412" s="41" t="str">
        <f>IF(U1412&lt;&gt;"","''life cycle habit'':"&amp;"''"&amp;U1412&amp;"'',","")</f>
        <v/>
      </c>
      <c r="CM1412" s="41" t="str">
        <f>IF(V1412&lt;&gt;"","''graminoidHabit'':"&amp;"''"&amp;V1412&amp;"'',","")</f>
        <v/>
      </c>
      <c r="CN1412" s="41" t="str">
        <f>IF(W1412&lt;&gt;"","''flower color'':"&amp;"''"&amp;W1412&amp;"'',","")</f>
        <v/>
      </c>
      <c r="CO1412" s="41" t="str">
        <f>IF(X1412&lt;&gt;"","''heightInCentimeters'':"&amp;X1412&amp;",","")</f>
        <v/>
      </c>
      <c r="CP1412" s="41" t="str">
        <f>IF(Y1412&lt;&gt;"",Y1412,"")</f>
        <v/>
      </c>
      <c r="CQ1412" s="41" t="str">
        <f t="shared" ref="CQ1412:CQ1475" si="250">TRIM(CK1412&amp;CL1412&amp;CM1412&amp;CN1412&amp;CO1412&amp;CP1412)</f>
        <v/>
      </c>
      <c r="CR1412" s="42" t="str">
        <f t="shared" ref="CR1412:CR1475" si="251">IF(AND(LEFT(CQ1412)=",",RIGHT(CQ1412)=","),MID(CQ1412,2,LEN(CQ1412)-2),IF(LEFT(CQ1412)=",",MID(CQ1412,2,LEN(CQ1412)),IF(RIGHT(CQ1412)=",",LEFT(CQ1412,LEN(CQ1412)-1),CQ1412)))</f>
        <v/>
      </c>
      <c r="CS1412" t="str">
        <f t="shared" ref="CS1412:CS1475" si="252">IF(CR1412&lt;&gt;"","{"&amp;CR1412&amp;"}","")</f>
        <v/>
      </c>
      <c r="CT1412" t="str">
        <f>IF(L1412="Y","tissue","")</f>
        <v/>
      </c>
      <c r="CU1412" t="str">
        <f>IF(L1412="Y","in collection","")</f>
        <v/>
      </c>
      <c r="CV1412" t="str">
        <f>IF(L1412="Y","dessicated","")</f>
        <v/>
      </c>
    </row>
    <row r="1413" spans="1:100" ht="16.5" x14ac:dyDescent="0.3">
      <c r="A1413" s="7"/>
      <c r="B1413" s="19"/>
      <c r="C1413" s="19"/>
      <c r="D1413" s="19"/>
      <c r="E1413" s="19"/>
      <c r="F1413" s="19"/>
      <c r="G1413" s="10"/>
      <c r="H1413" s="14"/>
      <c r="I1413" s="19"/>
      <c r="J1413" s="19"/>
      <c r="K1413" s="10"/>
      <c r="L1413" s="19"/>
      <c r="M1413" s="19"/>
      <c r="N1413" s="19"/>
      <c r="O1413" s="19"/>
      <c r="P1413" s="19"/>
      <c r="Q1413" s="24"/>
      <c r="R1413" s="14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19"/>
      <c r="AH1413" s="19"/>
      <c r="AI1413" s="19"/>
      <c r="AJ1413" s="19"/>
      <c r="AK1413" s="29"/>
      <c r="AL1413" s="29"/>
      <c r="AM1413" s="7"/>
      <c r="AN1413" s="7"/>
      <c r="AO1413" s="7"/>
      <c r="AP1413" s="19"/>
      <c r="AQ1413" s="19"/>
      <c r="AR1413" s="19"/>
      <c r="AS1413" s="14"/>
      <c r="AT1413" s="19"/>
      <c r="AU1413" s="19"/>
      <c r="AV1413" s="19"/>
      <c r="AW1413" s="14"/>
      <c r="AX1413" s="19"/>
      <c r="AY1413" s="19"/>
      <c r="AZ1413" s="19"/>
      <c r="BA1413" s="19"/>
      <c r="BB1413" s="19"/>
      <c r="BC1413" s="19"/>
      <c r="BD1413" s="19"/>
      <c r="BE1413" s="19"/>
      <c r="BF1413" s="14"/>
      <c r="BG1413" s="35" t="str">
        <f>IF(BB1413&lt;&gt;"","&lt;a href='https://www.inaturalist.org/observations/"&amp;BB1413&amp;" 'target='_blank' style='color: blue'&gt;iNaturalist Record: "&amp;BB1413&amp;"&lt;/a&gt; ","")</f>
        <v/>
      </c>
      <c r="BH1413" s="36" t="str">
        <f>IF(AT1413&lt;&gt;"",AT1413&amp;". ","")</f>
        <v/>
      </c>
      <c r="BI1413" s="36" t="str">
        <f>IF(AV1413&lt;&gt;"","Land use/disturbance history: "&amp;AV1413&amp;". ","")</f>
        <v/>
      </c>
      <c r="BJ1413" s="36" t="str">
        <f>IF(AW1413&lt;&gt;"","Slope in degrees: "&amp;AW1413&amp;". ","")</f>
        <v/>
      </c>
      <c r="BK1413" s="36" t="str">
        <f>IF(AX1413&lt;&gt;"","Slope aspect: "&amp;AX1413&amp;". ","")</f>
        <v/>
      </c>
      <c r="BL1413" s="36" t="str">
        <f>IF(AY1413&lt;&gt;"","Soil description: "&amp;AY1413&amp;". ","")</f>
        <v/>
      </c>
      <c r="BM1413" s="36" t="str">
        <f>IF(BA1413&lt;&gt;"","Terrain: "&amp;BA1413&amp;". ","")</f>
        <v/>
      </c>
      <c r="BN1413" s="36" t="str">
        <f t="shared" si="242"/>
        <v/>
      </c>
      <c r="BO1413" t="str">
        <f t="shared" si="243"/>
        <v/>
      </c>
      <c r="BP1413" t="str">
        <f>IF(BD1413&lt;&gt;"","Permit: "&amp;BD1413,"")</f>
        <v/>
      </c>
      <c r="BQ1413" s="41" t="str">
        <f>IF(AA1413="Abundant","Estimated frequency within viewshed: Abundant (&gt;500).",IF(AA1413="Common","Estimated frequency within viewshed: Common (101-500).",IF(AA1413="Frequent","Estimated frequency within viewshed: Frequent (11-100).",IF(AA1413="Occasional","Estimated frequency within viewshed: Occasional (6-10).",IF(AA1413="Rare","Estimated frequency within viewshed: Rare (1-5).","")))))</f>
        <v/>
      </c>
      <c r="BR1413" s="41" t="str">
        <f>IF(B1413&lt;&gt;"",B1413&amp;". ","")</f>
        <v/>
      </c>
      <c r="BS1413" s="41" t="str">
        <f>IF(M1413="Same individual","Tissue sample collected.",IF(M1413="Same population","Tissue sample collected from another individual in the same population.",""))</f>
        <v/>
      </c>
      <c r="BT1413" s="41" t="str">
        <f>IF(R1413&lt;&gt;"","Seed sample collected from "&amp;R1413&amp;" plants within the same population.","")</f>
        <v/>
      </c>
      <c r="BU1413" s="41" t="str">
        <f>IF(AB1413&lt;&gt;"",AB1413&amp;". ","")</f>
        <v/>
      </c>
      <c r="BV1413" s="41" t="str">
        <f>IF(AE1413&lt;&gt;"","Landowner: "&amp;AE1413&amp;".","")</f>
        <v/>
      </c>
      <c r="BW1413" s="41" t="str">
        <f>IF(AF1413&lt;&gt;"","Element Occurrence ID: "&amp;AF1413&amp;".","")</f>
        <v/>
      </c>
      <c r="BX1413" s="41" t="str">
        <f t="shared" si="244"/>
        <v/>
      </c>
      <c r="BY1413" t="str">
        <f t="shared" si="245"/>
        <v/>
      </c>
      <c r="BZ1413" s="41" t="str">
        <f t="shared" si="246"/>
        <v/>
      </c>
      <c r="CA1413" t="str">
        <f t="shared" si="247"/>
        <v/>
      </c>
      <c r="CB1413" s="41" t="str">
        <f>IF(AU1413&lt;&gt;"","Area immediately surrounding specimen: "&amp;AU1413&amp;".","")</f>
        <v/>
      </c>
      <c r="CC1413" s="41" t="str">
        <f>IF(T1413&lt;&gt;"","Habit: "&amp;T1413&amp;".","")</f>
        <v/>
      </c>
      <c r="CD1413" s="41" t="str">
        <f>IF(U1413&lt;&gt;"","Life history habit: "&amp;U1413&amp;".","")</f>
        <v/>
      </c>
      <c r="CE1413" s="41" t="str">
        <f>IF(V1413&lt;&gt;"","Graminoid habit: "&amp;V1413&amp;".","")</f>
        <v/>
      </c>
      <c r="CF1413" s="41" t="str">
        <f>IF(W1413&lt;&gt;"","Flower color: "&amp;W1413&amp;".","")</f>
        <v/>
      </c>
      <c r="CG1413" s="41" t="str">
        <f>IF(X1413&lt;&gt;"","Height in centimeters: "&amp;X1413&amp;".","")</f>
        <v/>
      </c>
      <c r="CH1413" s="41" t="str">
        <f>IF(Y1413&lt;&gt;"",Y1413&amp;".","")</f>
        <v/>
      </c>
      <c r="CI1413" s="41" t="str">
        <f t="shared" si="248"/>
        <v/>
      </c>
      <c r="CJ1413" t="str">
        <f t="shared" si="249"/>
        <v/>
      </c>
      <c r="CK1413" s="41" t="str">
        <f>IF(T1413&lt;&gt;"","''habit'':"&amp;"''"&amp;T1413&amp;"'',","")</f>
        <v/>
      </c>
      <c r="CL1413" s="41" t="str">
        <f>IF(U1413&lt;&gt;"","''life cycle habit'':"&amp;"''"&amp;U1413&amp;"'',","")</f>
        <v/>
      </c>
      <c r="CM1413" s="41" t="str">
        <f>IF(V1413&lt;&gt;"","''graminoidHabit'':"&amp;"''"&amp;V1413&amp;"'',","")</f>
        <v/>
      </c>
      <c r="CN1413" s="41" t="str">
        <f>IF(W1413&lt;&gt;"","''flower color'':"&amp;"''"&amp;W1413&amp;"'',","")</f>
        <v/>
      </c>
      <c r="CO1413" s="41" t="str">
        <f>IF(X1413&lt;&gt;"","''heightInCentimeters'':"&amp;X1413&amp;",","")</f>
        <v/>
      </c>
      <c r="CP1413" s="41" t="str">
        <f>IF(Y1413&lt;&gt;"",Y1413,"")</f>
        <v/>
      </c>
      <c r="CQ1413" s="41" t="str">
        <f t="shared" si="250"/>
        <v/>
      </c>
      <c r="CR1413" s="42" t="str">
        <f t="shared" si="251"/>
        <v/>
      </c>
      <c r="CS1413" t="str">
        <f t="shared" si="252"/>
        <v/>
      </c>
      <c r="CT1413" t="str">
        <f>IF(L1413="Y","tissue","")</f>
        <v/>
      </c>
      <c r="CU1413" t="str">
        <f>IF(L1413="Y","in collection","")</f>
        <v/>
      </c>
      <c r="CV1413" t="str">
        <f>IF(L1413="Y","dessicated","")</f>
        <v/>
      </c>
    </row>
    <row r="1414" spans="1:100" ht="16.5" x14ac:dyDescent="0.3">
      <c r="A1414" s="7"/>
      <c r="B1414" s="19"/>
      <c r="C1414" s="19"/>
      <c r="D1414" s="19"/>
      <c r="E1414" s="19"/>
      <c r="F1414" s="19"/>
      <c r="G1414" s="10"/>
      <c r="H1414" s="14"/>
      <c r="I1414" s="19"/>
      <c r="J1414" s="19"/>
      <c r="K1414" s="10"/>
      <c r="L1414" s="19"/>
      <c r="M1414" s="19"/>
      <c r="N1414" s="19"/>
      <c r="O1414" s="19"/>
      <c r="P1414" s="19"/>
      <c r="Q1414" s="24"/>
      <c r="R1414" s="14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29"/>
      <c r="AL1414" s="29"/>
      <c r="AM1414" s="7"/>
      <c r="AN1414" s="7"/>
      <c r="AO1414" s="7"/>
      <c r="AP1414" s="19"/>
      <c r="AQ1414" s="19"/>
      <c r="AR1414" s="19"/>
      <c r="AS1414" s="14"/>
      <c r="AT1414" s="19"/>
      <c r="AU1414" s="19"/>
      <c r="AV1414" s="19"/>
      <c r="AW1414" s="14"/>
      <c r="AX1414" s="19"/>
      <c r="AY1414" s="19"/>
      <c r="AZ1414" s="19"/>
      <c r="BA1414" s="19"/>
      <c r="BB1414" s="19"/>
      <c r="BC1414" s="19"/>
      <c r="BD1414" s="19"/>
      <c r="BE1414" s="19"/>
      <c r="BF1414" s="14"/>
      <c r="BG1414" s="35" t="str">
        <f>IF(BB1414&lt;&gt;"","&lt;a href='https://www.inaturalist.org/observations/"&amp;BB1414&amp;" 'target='_blank' style='color: blue'&gt;iNaturalist Record: "&amp;BB1414&amp;"&lt;/a&gt; ","")</f>
        <v/>
      </c>
      <c r="BH1414" s="36" t="str">
        <f>IF(AT1414&lt;&gt;"",AT1414&amp;". ","")</f>
        <v/>
      </c>
      <c r="BI1414" s="36" t="str">
        <f>IF(AV1414&lt;&gt;"","Land use/disturbance history: "&amp;AV1414&amp;". ","")</f>
        <v/>
      </c>
      <c r="BJ1414" s="36" t="str">
        <f>IF(AW1414&lt;&gt;"","Slope in degrees: "&amp;AW1414&amp;". ","")</f>
        <v/>
      </c>
      <c r="BK1414" s="36" t="str">
        <f>IF(AX1414&lt;&gt;"","Slope aspect: "&amp;AX1414&amp;". ","")</f>
        <v/>
      </c>
      <c r="BL1414" s="36" t="str">
        <f>IF(AY1414&lt;&gt;"","Soil description: "&amp;AY1414&amp;". ","")</f>
        <v/>
      </c>
      <c r="BM1414" s="36" t="str">
        <f>IF(BA1414&lt;&gt;"","Terrain: "&amp;BA1414&amp;". ","")</f>
        <v/>
      </c>
      <c r="BN1414" s="36" t="str">
        <f t="shared" si="242"/>
        <v/>
      </c>
      <c r="BO1414" t="str">
        <f t="shared" si="243"/>
        <v/>
      </c>
      <c r="BP1414" t="str">
        <f>IF(BD1414&lt;&gt;"","Permit: "&amp;BD1414,"")</f>
        <v/>
      </c>
      <c r="BQ1414" s="41" t="str">
        <f>IF(AA1414="Abundant","Estimated frequency within viewshed: Abundant (&gt;500).",IF(AA1414="Common","Estimated frequency within viewshed: Common (101-500).",IF(AA1414="Frequent","Estimated frequency within viewshed: Frequent (11-100).",IF(AA1414="Occasional","Estimated frequency within viewshed: Occasional (6-10).",IF(AA1414="Rare","Estimated frequency within viewshed: Rare (1-5).","")))))</f>
        <v/>
      </c>
      <c r="BR1414" s="41" t="str">
        <f>IF(B1414&lt;&gt;"",B1414&amp;". ","")</f>
        <v/>
      </c>
      <c r="BS1414" s="41" t="str">
        <f>IF(M1414="Same individual","Tissue sample collected.",IF(M1414="Same population","Tissue sample collected from another individual in the same population.",""))</f>
        <v/>
      </c>
      <c r="BT1414" s="41" t="str">
        <f>IF(R1414&lt;&gt;"","Seed sample collected from "&amp;R1414&amp;" plants within the same population.","")</f>
        <v/>
      </c>
      <c r="BU1414" s="41" t="str">
        <f>IF(AB1414&lt;&gt;"",AB1414&amp;". ","")</f>
        <v/>
      </c>
      <c r="BV1414" s="41" t="str">
        <f>IF(AE1414&lt;&gt;"","Landowner: "&amp;AE1414&amp;".","")</f>
        <v/>
      </c>
      <c r="BW1414" s="41" t="str">
        <f>IF(AF1414&lt;&gt;"","Element Occurrence ID: "&amp;AF1414&amp;".","")</f>
        <v/>
      </c>
      <c r="BX1414" s="41" t="str">
        <f t="shared" si="244"/>
        <v/>
      </c>
      <c r="BY1414" t="str">
        <f t="shared" si="245"/>
        <v/>
      </c>
      <c r="BZ1414" s="41" t="str">
        <f t="shared" si="246"/>
        <v/>
      </c>
      <c r="CA1414" t="str">
        <f t="shared" si="247"/>
        <v/>
      </c>
      <c r="CB1414" s="41" t="str">
        <f>IF(AU1414&lt;&gt;"","Area immediately surrounding specimen: "&amp;AU1414&amp;".","")</f>
        <v/>
      </c>
      <c r="CC1414" s="41" t="str">
        <f>IF(T1414&lt;&gt;"","Habit: "&amp;T1414&amp;".","")</f>
        <v/>
      </c>
      <c r="CD1414" s="41" t="str">
        <f>IF(U1414&lt;&gt;"","Life history habit: "&amp;U1414&amp;".","")</f>
        <v/>
      </c>
      <c r="CE1414" s="41" t="str">
        <f>IF(V1414&lt;&gt;"","Graminoid habit: "&amp;V1414&amp;".","")</f>
        <v/>
      </c>
      <c r="CF1414" s="41" t="str">
        <f>IF(W1414&lt;&gt;"","Flower color: "&amp;W1414&amp;".","")</f>
        <v/>
      </c>
      <c r="CG1414" s="41" t="str">
        <f>IF(X1414&lt;&gt;"","Height in centimeters: "&amp;X1414&amp;".","")</f>
        <v/>
      </c>
      <c r="CH1414" s="41" t="str">
        <f>IF(Y1414&lt;&gt;"",Y1414&amp;".","")</f>
        <v/>
      </c>
      <c r="CI1414" s="41" t="str">
        <f t="shared" si="248"/>
        <v/>
      </c>
      <c r="CJ1414" t="str">
        <f t="shared" si="249"/>
        <v/>
      </c>
      <c r="CK1414" s="41" t="str">
        <f>IF(T1414&lt;&gt;"","''habit'':"&amp;"''"&amp;T1414&amp;"'',","")</f>
        <v/>
      </c>
      <c r="CL1414" s="41" t="str">
        <f>IF(U1414&lt;&gt;"","''life cycle habit'':"&amp;"''"&amp;U1414&amp;"'',","")</f>
        <v/>
      </c>
      <c r="CM1414" s="41" t="str">
        <f>IF(V1414&lt;&gt;"","''graminoidHabit'':"&amp;"''"&amp;V1414&amp;"'',","")</f>
        <v/>
      </c>
      <c r="CN1414" s="41" t="str">
        <f>IF(W1414&lt;&gt;"","''flower color'':"&amp;"''"&amp;W1414&amp;"'',","")</f>
        <v/>
      </c>
      <c r="CO1414" s="41" t="str">
        <f>IF(X1414&lt;&gt;"","''heightInCentimeters'':"&amp;X1414&amp;",","")</f>
        <v/>
      </c>
      <c r="CP1414" s="41" t="str">
        <f>IF(Y1414&lt;&gt;"",Y1414,"")</f>
        <v/>
      </c>
      <c r="CQ1414" s="41" t="str">
        <f t="shared" si="250"/>
        <v/>
      </c>
      <c r="CR1414" s="42" t="str">
        <f t="shared" si="251"/>
        <v/>
      </c>
      <c r="CS1414" t="str">
        <f t="shared" si="252"/>
        <v/>
      </c>
      <c r="CT1414" t="str">
        <f>IF(L1414="Y","tissue","")</f>
        <v/>
      </c>
      <c r="CU1414" t="str">
        <f>IF(L1414="Y","in collection","")</f>
        <v/>
      </c>
      <c r="CV1414" t="str">
        <f>IF(L1414="Y","dessicated","")</f>
        <v/>
      </c>
    </row>
    <row r="1415" spans="1:100" ht="16.5" x14ac:dyDescent="0.3">
      <c r="A1415" s="7"/>
      <c r="B1415" s="19"/>
      <c r="C1415" s="19"/>
      <c r="D1415" s="19"/>
      <c r="E1415" s="19"/>
      <c r="F1415" s="19"/>
      <c r="G1415" s="10"/>
      <c r="H1415" s="14"/>
      <c r="I1415" s="19"/>
      <c r="J1415" s="19"/>
      <c r="K1415" s="10"/>
      <c r="L1415" s="19"/>
      <c r="M1415" s="19"/>
      <c r="N1415" s="19"/>
      <c r="O1415" s="19"/>
      <c r="P1415" s="19"/>
      <c r="Q1415" s="24"/>
      <c r="R1415" s="14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19"/>
      <c r="AH1415" s="19"/>
      <c r="AI1415" s="19"/>
      <c r="AJ1415" s="19"/>
      <c r="AK1415" s="29"/>
      <c r="AL1415" s="29"/>
      <c r="AM1415" s="7"/>
      <c r="AN1415" s="7"/>
      <c r="AO1415" s="7"/>
      <c r="AP1415" s="19"/>
      <c r="AQ1415" s="19"/>
      <c r="AR1415" s="19"/>
      <c r="AS1415" s="14"/>
      <c r="AT1415" s="19"/>
      <c r="AU1415" s="19"/>
      <c r="AV1415" s="19"/>
      <c r="AW1415" s="14"/>
      <c r="AX1415" s="19"/>
      <c r="AY1415" s="19"/>
      <c r="AZ1415" s="19"/>
      <c r="BA1415" s="19"/>
      <c r="BB1415" s="19"/>
      <c r="BC1415" s="19"/>
      <c r="BD1415" s="19"/>
      <c r="BE1415" s="19"/>
      <c r="BF1415" s="14"/>
      <c r="BG1415" s="35" t="str">
        <f>IF(BB1415&lt;&gt;"","&lt;a href='https://www.inaturalist.org/observations/"&amp;BB1415&amp;" 'target='_blank' style='color: blue'&gt;iNaturalist Record: "&amp;BB1415&amp;"&lt;/a&gt; ","")</f>
        <v/>
      </c>
      <c r="BH1415" s="36" t="str">
        <f>IF(AT1415&lt;&gt;"",AT1415&amp;". ","")</f>
        <v/>
      </c>
      <c r="BI1415" s="36" t="str">
        <f>IF(AV1415&lt;&gt;"","Land use/disturbance history: "&amp;AV1415&amp;". ","")</f>
        <v/>
      </c>
      <c r="BJ1415" s="36" t="str">
        <f>IF(AW1415&lt;&gt;"","Slope in degrees: "&amp;AW1415&amp;". ","")</f>
        <v/>
      </c>
      <c r="BK1415" s="36" t="str">
        <f>IF(AX1415&lt;&gt;"","Slope aspect: "&amp;AX1415&amp;". ","")</f>
        <v/>
      </c>
      <c r="BL1415" s="36" t="str">
        <f>IF(AY1415&lt;&gt;"","Soil description: "&amp;AY1415&amp;". ","")</f>
        <v/>
      </c>
      <c r="BM1415" s="36" t="str">
        <f>IF(BA1415&lt;&gt;"","Terrain: "&amp;BA1415&amp;". ","")</f>
        <v/>
      </c>
      <c r="BN1415" s="36" t="str">
        <f t="shared" si="242"/>
        <v/>
      </c>
      <c r="BO1415" t="str">
        <f t="shared" si="243"/>
        <v/>
      </c>
      <c r="BP1415" t="str">
        <f>IF(BD1415&lt;&gt;"","Permit: "&amp;BD1415,"")</f>
        <v/>
      </c>
      <c r="BQ1415" s="41" t="str">
        <f>IF(AA1415="Abundant","Estimated frequency within viewshed: Abundant (&gt;500).",IF(AA1415="Common","Estimated frequency within viewshed: Common (101-500).",IF(AA1415="Frequent","Estimated frequency within viewshed: Frequent (11-100).",IF(AA1415="Occasional","Estimated frequency within viewshed: Occasional (6-10).",IF(AA1415="Rare","Estimated frequency within viewshed: Rare (1-5).","")))))</f>
        <v/>
      </c>
      <c r="BR1415" s="41" t="str">
        <f>IF(B1415&lt;&gt;"",B1415&amp;". ","")</f>
        <v/>
      </c>
      <c r="BS1415" s="41" t="str">
        <f>IF(M1415="Same individual","Tissue sample collected.",IF(M1415="Same population","Tissue sample collected from another individual in the same population.",""))</f>
        <v/>
      </c>
      <c r="BT1415" s="41" t="str">
        <f>IF(R1415&lt;&gt;"","Seed sample collected from "&amp;R1415&amp;" plants within the same population.","")</f>
        <v/>
      </c>
      <c r="BU1415" s="41" t="str">
        <f>IF(AB1415&lt;&gt;"",AB1415&amp;". ","")</f>
        <v/>
      </c>
      <c r="BV1415" s="41" t="str">
        <f>IF(AE1415&lt;&gt;"","Landowner: "&amp;AE1415&amp;".","")</f>
        <v/>
      </c>
      <c r="BW1415" s="41" t="str">
        <f>IF(AF1415&lt;&gt;"","Element Occurrence ID: "&amp;AF1415&amp;".","")</f>
        <v/>
      </c>
      <c r="BX1415" s="41" t="str">
        <f t="shared" si="244"/>
        <v/>
      </c>
      <c r="BY1415" t="str">
        <f t="shared" si="245"/>
        <v/>
      </c>
      <c r="BZ1415" s="41" t="str">
        <f t="shared" si="246"/>
        <v/>
      </c>
      <c r="CA1415" t="str">
        <f t="shared" si="247"/>
        <v/>
      </c>
      <c r="CB1415" s="41" t="str">
        <f>IF(AU1415&lt;&gt;"","Area immediately surrounding specimen: "&amp;AU1415&amp;".","")</f>
        <v/>
      </c>
      <c r="CC1415" s="41" t="str">
        <f>IF(T1415&lt;&gt;"","Habit: "&amp;T1415&amp;".","")</f>
        <v/>
      </c>
      <c r="CD1415" s="41" t="str">
        <f>IF(U1415&lt;&gt;"","Life history habit: "&amp;U1415&amp;".","")</f>
        <v/>
      </c>
      <c r="CE1415" s="41" t="str">
        <f>IF(V1415&lt;&gt;"","Graminoid habit: "&amp;V1415&amp;".","")</f>
        <v/>
      </c>
      <c r="CF1415" s="41" t="str">
        <f>IF(W1415&lt;&gt;"","Flower color: "&amp;W1415&amp;".","")</f>
        <v/>
      </c>
      <c r="CG1415" s="41" t="str">
        <f>IF(X1415&lt;&gt;"","Height in centimeters: "&amp;X1415&amp;".","")</f>
        <v/>
      </c>
      <c r="CH1415" s="41" t="str">
        <f>IF(Y1415&lt;&gt;"",Y1415&amp;".","")</f>
        <v/>
      </c>
      <c r="CI1415" s="41" t="str">
        <f t="shared" si="248"/>
        <v/>
      </c>
      <c r="CJ1415" t="str">
        <f t="shared" si="249"/>
        <v/>
      </c>
      <c r="CK1415" s="41" t="str">
        <f>IF(T1415&lt;&gt;"","''habit'':"&amp;"''"&amp;T1415&amp;"'',","")</f>
        <v/>
      </c>
      <c r="CL1415" s="41" t="str">
        <f>IF(U1415&lt;&gt;"","''life cycle habit'':"&amp;"''"&amp;U1415&amp;"'',","")</f>
        <v/>
      </c>
      <c r="CM1415" s="41" t="str">
        <f>IF(V1415&lt;&gt;"","''graminoidHabit'':"&amp;"''"&amp;V1415&amp;"'',","")</f>
        <v/>
      </c>
      <c r="CN1415" s="41" t="str">
        <f>IF(W1415&lt;&gt;"","''flower color'':"&amp;"''"&amp;W1415&amp;"'',","")</f>
        <v/>
      </c>
      <c r="CO1415" s="41" t="str">
        <f>IF(X1415&lt;&gt;"","''heightInCentimeters'':"&amp;X1415&amp;",","")</f>
        <v/>
      </c>
      <c r="CP1415" s="41" t="str">
        <f>IF(Y1415&lt;&gt;"",Y1415,"")</f>
        <v/>
      </c>
      <c r="CQ1415" s="41" t="str">
        <f t="shared" si="250"/>
        <v/>
      </c>
      <c r="CR1415" s="42" t="str">
        <f t="shared" si="251"/>
        <v/>
      </c>
      <c r="CS1415" t="str">
        <f t="shared" si="252"/>
        <v/>
      </c>
      <c r="CT1415" t="str">
        <f>IF(L1415="Y","tissue","")</f>
        <v/>
      </c>
      <c r="CU1415" t="str">
        <f>IF(L1415="Y","in collection","")</f>
        <v/>
      </c>
      <c r="CV1415" t="str">
        <f>IF(L1415="Y","dessicated","")</f>
        <v/>
      </c>
    </row>
    <row r="1416" spans="1:100" ht="16.5" x14ac:dyDescent="0.3">
      <c r="A1416" s="7"/>
      <c r="B1416" s="19"/>
      <c r="C1416" s="19"/>
      <c r="D1416" s="19"/>
      <c r="E1416" s="19"/>
      <c r="F1416" s="19"/>
      <c r="G1416" s="10"/>
      <c r="H1416" s="14"/>
      <c r="I1416" s="19"/>
      <c r="J1416" s="19"/>
      <c r="K1416" s="10"/>
      <c r="L1416" s="19"/>
      <c r="M1416" s="19"/>
      <c r="N1416" s="19"/>
      <c r="O1416" s="19"/>
      <c r="P1416" s="19"/>
      <c r="Q1416" s="24"/>
      <c r="R1416" s="14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19"/>
      <c r="AH1416" s="19"/>
      <c r="AI1416" s="19"/>
      <c r="AJ1416" s="19"/>
      <c r="AK1416" s="29"/>
      <c r="AL1416" s="29"/>
      <c r="AM1416" s="7"/>
      <c r="AN1416" s="7"/>
      <c r="AO1416" s="7"/>
      <c r="AP1416" s="19"/>
      <c r="AQ1416" s="19"/>
      <c r="AR1416" s="19"/>
      <c r="AS1416" s="14"/>
      <c r="AT1416" s="19"/>
      <c r="AU1416" s="19"/>
      <c r="AV1416" s="19"/>
      <c r="AW1416" s="14"/>
      <c r="AX1416" s="19"/>
      <c r="AY1416" s="19"/>
      <c r="AZ1416" s="19"/>
      <c r="BA1416" s="19"/>
      <c r="BB1416" s="19"/>
      <c r="BC1416" s="19"/>
      <c r="BD1416" s="19"/>
      <c r="BE1416" s="19"/>
      <c r="BF1416" s="14"/>
      <c r="BG1416" s="35" t="str">
        <f>IF(BB1416&lt;&gt;"","&lt;a href='https://www.inaturalist.org/observations/"&amp;BB1416&amp;" 'target='_blank' style='color: blue'&gt;iNaturalist Record: "&amp;BB1416&amp;"&lt;/a&gt; ","")</f>
        <v/>
      </c>
      <c r="BH1416" s="36" t="str">
        <f>IF(AT1416&lt;&gt;"",AT1416&amp;". ","")</f>
        <v/>
      </c>
      <c r="BI1416" s="36" t="str">
        <f>IF(AV1416&lt;&gt;"","Land use/disturbance history: "&amp;AV1416&amp;". ","")</f>
        <v/>
      </c>
      <c r="BJ1416" s="36" t="str">
        <f>IF(AW1416&lt;&gt;"","Slope in degrees: "&amp;AW1416&amp;". ","")</f>
        <v/>
      </c>
      <c r="BK1416" s="36" t="str">
        <f>IF(AX1416&lt;&gt;"","Slope aspect: "&amp;AX1416&amp;". ","")</f>
        <v/>
      </c>
      <c r="BL1416" s="36" t="str">
        <f>IF(AY1416&lt;&gt;"","Soil description: "&amp;AY1416&amp;". ","")</f>
        <v/>
      </c>
      <c r="BM1416" s="36" t="str">
        <f>IF(BA1416&lt;&gt;"","Terrain: "&amp;BA1416&amp;". ","")</f>
        <v/>
      </c>
      <c r="BN1416" s="36" t="str">
        <f t="shared" si="242"/>
        <v/>
      </c>
      <c r="BO1416" t="str">
        <f t="shared" si="243"/>
        <v/>
      </c>
      <c r="BP1416" t="str">
        <f>IF(BD1416&lt;&gt;"","Permit: "&amp;BD1416,"")</f>
        <v/>
      </c>
      <c r="BQ1416" s="41" t="str">
        <f>IF(AA1416="Abundant","Estimated frequency within viewshed: Abundant (&gt;500).",IF(AA1416="Common","Estimated frequency within viewshed: Common (101-500).",IF(AA1416="Frequent","Estimated frequency within viewshed: Frequent (11-100).",IF(AA1416="Occasional","Estimated frequency within viewshed: Occasional (6-10).",IF(AA1416="Rare","Estimated frequency within viewshed: Rare (1-5).","")))))</f>
        <v/>
      </c>
      <c r="BR1416" s="41" t="str">
        <f>IF(B1416&lt;&gt;"",B1416&amp;". ","")</f>
        <v/>
      </c>
      <c r="BS1416" s="41" t="str">
        <f>IF(M1416="Same individual","Tissue sample collected.",IF(M1416="Same population","Tissue sample collected from another individual in the same population.",""))</f>
        <v/>
      </c>
      <c r="BT1416" s="41" t="str">
        <f>IF(R1416&lt;&gt;"","Seed sample collected from "&amp;R1416&amp;" plants within the same population.","")</f>
        <v/>
      </c>
      <c r="BU1416" s="41" t="str">
        <f>IF(AB1416&lt;&gt;"",AB1416&amp;". ","")</f>
        <v/>
      </c>
      <c r="BV1416" s="41" t="str">
        <f>IF(AE1416&lt;&gt;"","Landowner: "&amp;AE1416&amp;".","")</f>
        <v/>
      </c>
      <c r="BW1416" s="41" t="str">
        <f>IF(AF1416&lt;&gt;"","Element Occurrence ID: "&amp;AF1416&amp;".","")</f>
        <v/>
      </c>
      <c r="BX1416" s="41" t="str">
        <f t="shared" si="244"/>
        <v/>
      </c>
      <c r="BY1416" t="str">
        <f t="shared" si="245"/>
        <v/>
      </c>
      <c r="BZ1416" s="41" t="str">
        <f t="shared" si="246"/>
        <v/>
      </c>
      <c r="CA1416" t="str">
        <f t="shared" si="247"/>
        <v/>
      </c>
      <c r="CB1416" s="41" t="str">
        <f>IF(AU1416&lt;&gt;"","Area immediately surrounding specimen: "&amp;AU1416&amp;".","")</f>
        <v/>
      </c>
      <c r="CC1416" s="41" t="str">
        <f>IF(T1416&lt;&gt;"","Habit: "&amp;T1416&amp;".","")</f>
        <v/>
      </c>
      <c r="CD1416" s="41" t="str">
        <f>IF(U1416&lt;&gt;"","Life history habit: "&amp;U1416&amp;".","")</f>
        <v/>
      </c>
      <c r="CE1416" s="41" t="str">
        <f>IF(V1416&lt;&gt;"","Graminoid habit: "&amp;V1416&amp;".","")</f>
        <v/>
      </c>
      <c r="CF1416" s="41" t="str">
        <f>IF(W1416&lt;&gt;"","Flower color: "&amp;W1416&amp;".","")</f>
        <v/>
      </c>
      <c r="CG1416" s="41" t="str">
        <f>IF(X1416&lt;&gt;"","Height in centimeters: "&amp;X1416&amp;".","")</f>
        <v/>
      </c>
      <c r="CH1416" s="41" t="str">
        <f>IF(Y1416&lt;&gt;"",Y1416&amp;".","")</f>
        <v/>
      </c>
      <c r="CI1416" s="41" t="str">
        <f t="shared" si="248"/>
        <v/>
      </c>
      <c r="CJ1416" t="str">
        <f t="shared" si="249"/>
        <v/>
      </c>
      <c r="CK1416" s="41" t="str">
        <f>IF(T1416&lt;&gt;"","''habit'':"&amp;"''"&amp;T1416&amp;"'',","")</f>
        <v/>
      </c>
      <c r="CL1416" s="41" t="str">
        <f>IF(U1416&lt;&gt;"","''life cycle habit'':"&amp;"''"&amp;U1416&amp;"'',","")</f>
        <v/>
      </c>
      <c r="CM1416" s="41" t="str">
        <f>IF(V1416&lt;&gt;"","''graminoidHabit'':"&amp;"''"&amp;V1416&amp;"'',","")</f>
        <v/>
      </c>
      <c r="CN1416" s="41" t="str">
        <f>IF(W1416&lt;&gt;"","''flower color'':"&amp;"''"&amp;W1416&amp;"'',","")</f>
        <v/>
      </c>
      <c r="CO1416" s="41" t="str">
        <f>IF(X1416&lt;&gt;"","''heightInCentimeters'':"&amp;X1416&amp;",","")</f>
        <v/>
      </c>
      <c r="CP1416" s="41" t="str">
        <f>IF(Y1416&lt;&gt;"",Y1416,"")</f>
        <v/>
      </c>
      <c r="CQ1416" s="41" t="str">
        <f t="shared" si="250"/>
        <v/>
      </c>
      <c r="CR1416" s="42" t="str">
        <f t="shared" si="251"/>
        <v/>
      </c>
      <c r="CS1416" t="str">
        <f t="shared" si="252"/>
        <v/>
      </c>
      <c r="CT1416" t="str">
        <f>IF(L1416="Y","tissue","")</f>
        <v/>
      </c>
      <c r="CU1416" t="str">
        <f>IF(L1416="Y","in collection","")</f>
        <v/>
      </c>
      <c r="CV1416" t="str">
        <f>IF(L1416="Y","dessicated","")</f>
        <v/>
      </c>
    </row>
    <row r="1417" spans="1:100" ht="16.5" x14ac:dyDescent="0.3">
      <c r="A1417" s="7"/>
      <c r="B1417" s="19"/>
      <c r="C1417" s="19"/>
      <c r="D1417" s="19"/>
      <c r="E1417" s="19"/>
      <c r="F1417" s="19"/>
      <c r="G1417" s="10"/>
      <c r="H1417" s="14"/>
      <c r="I1417" s="19"/>
      <c r="J1417" s="19"/>
      <c r="K1417" s="10"/>
      <c r="L1417" s="19"/>
      <c r="M1417" s="19"/>
      <c r="N1417" s="19"/>
      <c r="O1417" s="19"/>
      <c r="P1417" s="19"/>
      <c r="Q1417" s="24"/>
      <c r="R1417" s="14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19"/>
      <c r="AH1417" s="19"/>
      <c r="AI1417" s="19"/>
      <c r="AJ1417" s="19"/>
      <c r="AK1417" s="29"/>
      <c r="AL1417" s="29"/>
      <c r="AM1417" s="7"/>
      <c r="AN1417" s="7"/>
      <c r="AO1417" s="7"/>
      <c r="AP1417" s="19"/>
      <c r="AQ1417" s="19"/>
      <c r="AR1417" s="19"/>
      <c r="AS1417" s="14"/>
      <c r="AT1417" s="19"/>
      <c r="AU1417" s="19"/>
      <c r="AV1417" s="19"/>
      <c r="AW1417" s="14"/>
      <c r="AX1417" s="19"/>
      <c r="AY1417" s="19"/>
      <c r="AZ1417" s="19"/>
      <c r="BA1417" s="19"/>
      <c r="BB1417" s="19"/>
      <c r="BC1417" s="19"/>
      <c r="BD1417" s="19"/>
      <c r="BE1417" s="19"/>
      <c r="BF1417" s="14"/>
      <c r="BG1417" s="35" t="str">
        <f>IF(BB1417&lt;&gt;"","&lt;a href='https://www.inaturalist.org/observations/"&amp;BB1417&amp;" 'target='_blank' style='color: blue'&gt;iNaturalist Record: "&amp;BB1417&amp;"&lt;/a&gt; ","")</f>
        <v/>
      </c>
      <c r="BH1417" s="36" t="str">
        <f>IF(AT1417&lt;&gt;"",AT1417&amp;". ","")</f>
        <v/>
      </c>
      <c r="BI1417" s="36" t="str">
        <f>IF(AV1417&lt;&gt;"","Land use/disturbance history: "&amp;AV1417&amp;". ","")</f>
        <v/>
      </c>
      <c r="BJ1417" s="36" t="str">
        <f>IF(AW1417&lt;&gt;"","Slope in degrees: "&amp;AW1417&amp;". ","")</f>
        <v/>
      </c>
      <c r="BK1417" s="36" t="str">
        <f>IF(AX1417&lt;&gt;"","Slope aspect: "&amp;AX1417&amp;". ","")</f>
        <v/>
      </c>
      <c r="BL1417" s="36" t="str">
        <f>IF(AY1417&lt;&gt;"","Soil description: "&amp;AY1417&amp;". ","")</f>
        <v/>
      </c>
      <c r="BM1417" s="36" t="str">
        <f>IF(BA1417&lt;&gt;"","Terrain: "&amp;BA1417&amp;". ","")</f>
        <v/>
      </c>
      <c r="BN1417" s="36" t="str">
        <f t="shared" si="242"/>
        <v/>
      </c>
      <c r="BO1417" t="str">
        <f t="shared" si="243"/>
        <v/>
      </c>
      <c r="BP1417" t="str">
        <f>IF(BD1417&lt;&gt;"","Permit: "&amp;BD1417,"")</f>
        <v/>
      </c>
      <c r="BQ1417" s="41" t="str">
        <f>IF(AA1417="Abundant","Estimated frequency within viewshed: Abundant (&gt;500).",IF(AA1417="Common","Estimated frequency within viewshed: Common (101-500).",IF(AA1417="Frequent","Estimated frequency within viewshed: Frequent (11-100).",IF(AA1417="Occasional","Estimated frequency within viewshed: Occasional (6-10).",IF(AA1417="Rare","Estimated frequency within viewshed: Rare (1-5).","")))))</f>
        <v/>
      </c>
      <c r="BR1417" s="41" t="str">
        <f>IF(B1417&lt;&gt;"",B1417&amp;". ","")</f>
        <v/>
      </c>
      <c r="BS1417" s="41" t="str">
        <f>IF(M1417="Same individual","Tissue sample collected.",IF(M1417="Same population","Tissue sample collected from another individual in the same population.",""))</f>
        <v/>
      </c>
      <c r="BT1417" s="41" t="str">
        <f>IF(R1417&lt;&gt;"","Seed sample collected from "&amp;R1417&amp;" plants within the same population.","")</f>
        <v/>
      </c>
      <c r="BU1417" s="41" t="str">
        <f>IF(AB1417&lt;&gt;"",AB1417&amp;". ","")</f>
        <v/>
      </c>
      <c r="BV1417" s="41" t="str">
        <f>IF(AE1417&lt;&gt;"","Landowner: "&amp;AE1417&amp;".","")</f>
        <v/>
      </c>
      <c r="BW1417" s="41" t="str">
        <f>IF(AF1417&lt;&gt;"","Element Occurrence ID: "&amp;AF1417&amp;".","")</f>
        <v/>
      </c>
      <c r="BX1417" s="41" t="str">
        <f t="shared" si="244"/>
        <v/>
      </c>
      <c r="BY1417" t="str">
        <f t="shared" si="245"/>
        <v/>
      </c>
      <c r="BZ1417" s="41" t="str">
        <f t="shared" si="246"/>
        <v/>
      </c>
      <c r="CA1417" t="str">
        <f t="shared" si="247"/>
        <v/>
      </c>
      <c r="CB1417" s="41" t="str">
        <f>IF(AU1417&lt;&gt;"","Area immediately surrounding specimen: "&amp;AU1417&amp;".","")</f>
        <v/>
      </c>
      <c r="CC1417" s="41" t="str">
        <f>IF(T1417&lt;&gt;"","Habit: "&amp;T1417&amp;".","")</f>
        <v/>
      </c>
      <c r="CD1417" s="41" t="str">
        <f>IF(U1417&lt;&gt;"","Life history habit: "&amp;U1417&amp;".","")</f>
        <v/>
      </c>
      <c r="CE1417" s="41" t="str">
        <f>IF(V1417&lt;&gt;"","Graminoid habit: "&amp;V1417&amp;".","")</f>
        <v/>
      </c>
      <c r="CF1417" s="41" t="str">
        <f>IF(W1417&lt;&gt;"","Flower color: "&amp;W1417&amp;".","")</f>
        <v/>
      </c>
      <c r="CG1417" s="41" t="str">
        <f>IF(X1417&lt;&gt;"","Height in centimeters: "&amp;X1417&amp;".","")</f>
        <v/>
      </c>
      <c r="CH1417" s="41" t="str">
        <f>IF(Y1417&lt;&gt;"",Y1417&amp;".","")</f>
        <v/>
      </c>
      <c r="CI1417" s="41" t="str">
        <f t="shared" si="248"/>
        <v/>
      </c>
      <c r="CJ1417" t="str">
        <f t="shared" si="249"/>
        <v/>
      </c>
      <c r="CK1417" s="41" t="str">
        <f>IF(T1417&lt;&gt;"","''habit'':"&amp;"''"&amp;T1417&amp;"'',","")</f>
        <v/>
      </c>
      <c r="CL1417" s="41" t="str">
        <f>IF(U1417&lt;&gt;"","''life cycle habit'':"&amp;"''"&amp;U1417&amp;"'',","")</f>
        <v/>
      </c>
      <c r="CM1417" s="41" t="str">
        <f>IF(V1417&lt;&gt;"","''graminoidHabit'':"&amp;"''"&amp;V1417&amp;"'',","")</f>
        <v/>
      </c>
      <c r="CN1417" s="41" t="str">
        <f>IF(W1417&lt;&gt;"","''flower color'':"&amp;"''"&amp;W1417&amp;"'',","")</f>
        <v/>
      </c>
      <c r="CO1417" s="41" t="str">
        <f>IF(X1417&lt;&gt;"","''heightInCentimeters'':"&amp;X1417&amp;",","")</f>
        <v/>
      </c>
      <c r="CP1417" s="41" t="str">
        <f>IF(Y1417&lt;&gt;"",Y1417,"")</f>
        <v/>
      </c>
      <c r="CQ1417" s="41" t="str">
        <f t="shared" si="250"/>
        <v/>
      </c>
      <c r="CR1417" s="42" t="str">
        <f t="shared" si="251"/>
        <v/>
      </c>
      <c r="CS1417" t="str">
        <f t="shared" si="252"/>
        <v/>
      </c>
      <c r="CT1417" t="str">
        <f>IF(L1417="Y","tissue","")</f>
        <v/>
      </c>
      <c r="CU1417" t="str">
        <f>IF(L1417="Y","in collection","")</f>
        <v/>
      </c>
      <c r="CV1417" t="str">
        <f>IF(L1417="Y","dessicated","")</f>
        <v/>
      </c>
    </row>
    <row r="1418" spans="1:100" ht="16.5" x14ac:dyDescent="0.3">
      <c r="A1418" s="7"/>
      <c r="B1418" s="19"/>
      <c r="C1418" s="19"/>
      <c r="D1418" s="19"/>
      <c r="E1418" s="19"/>
      <c r="F1418" s="19"/>
      <c r="G1418" s="10"/>
      <c r="H1418" s="14"/>
      <c r="I1418" s="19"/>
      <c r="J1418" s="19"/>
      <c r="K1418" s="10"/>
      <c r="L1418" s="19"/>
      <c r="M1418" s="19"/>
      <c r="N1418" s="19"/>
      <c r="O1418" s="19"/>
      <c r="P1418" s="19"/>
      <c r="Q1418" s="24"/>
      <c r="R1418" s="14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19"/>
      <c r="AH1418" s="19"/>
      <c r="AI1418" s="19"/>
      <c r="AJ1418" s="19"/>
      <c r="AK1418" s="29"/>
      <c r="AL1418" s="29"/>
      <c r="AM1418" s="7"/>
      <c r="AN1418" s="7"/>
      <c r="AO1418" s="7"/>
      <c r="AP1418" s="19"/>
      <c r="AQ1418" s="19"/>
      <c r="AR1418" s="19"/>
      <c r="AS1418" s="14"/>
      <c r="AT1418" s="19"/>
      <c r="AU1418" s="19"/>
      <c r="AV1418" s="19"/>
      <c r="AW1418" s="14"/>
      <c r="AX1418" s="19"/>
      <c r="AY1418" s="19"/>
      <c r="AZ1418" s="19"/>
      <c r="BA1418" s="19"/>
      <c r="BB1418" s="19"/>
      <c r="BC1418" s="19"/>
      <c r="BD1418" s="19"/>
      <c r="BE1418" s="19"/>
      <c r="BF1418" s="14"/>
      <c r="BG1418" s="35" t="str">
        <f>IF(BB1418&lt;&gt;"","&lt;a href='https://www.inaturalist.org/observations/"&amp;BB1418&amp;" 'target='_blank' style='color: blue'&gt;iNaturalist Record: "&amp;BB1418&amp;"&lt;/a&gt; ","")</f>
        <v/>
      </c>
      <c r="BH1418" s="36" t="str">
        <f>IF(AT1418&lt;&gt;"",AT1418&amp;". ","")</f>
        <v/>
      </c>
      <c r="BI1418" s="36" t="str">
        <f>IF(AV1418&lt;&gt;"","Land use/disturbance history: "&amp;AV1418&amp;". ","")</f>
        <v/>
      </c>
      <c r="BJ1418" s="36" t="str">
        <f>IF(AW1418&lt;&gt;"","Slope in degrees: "&amp;AW1418&amp;". ","")</f>
        <v/>
      </c>
      <c r="BK1418" s="36" t="str">
        <f>IF(AX1418&lt;&gt;"","Slope aspect: "&amp;AX1418&amp;". ","")</f>
        <v/>
      </c>
      <c r="BL1418" s="36" t="str">
        <f>IF(AY1418&lt;&gt;"","Soil description: "&amp;AY1418&amp;". ","")</f>
        <v/>
      </c>
      <c r="BM1418" s="36" t="str">
        <f>IF(BA1418&lt;&gt;"","Terrain: "&amp;BA1418&amp;". ","")</f>
        <v/>
      </c>
      <c r="BN1418" s="36" t="str">
        <f t="shared" si="242"/>
        <v/>
      </c>
      <c r="BO1418" t="str">
        <f t="shared" si="243"/>
        <v/>
      </c>
      <c r="BP1418" t="str">
        <f>IF(BD1418&lt;&gt;"","Permit: "&amp;BD1418,"")</f>
        <v/>
      </c>
      <c r="BQ1418" s="41" t="str">
        <f>IF(AA1418="Abundant","Estimated frequency within viewshed: Abundant (&gt;500).",IF(AA1418="Common","Estimated frequency within viewshed: Common (101-500).",IF(AA1418="Frequent","Estimated frequency within viewshed: Frequent (11-100).",IF(AA1418="Occasional","Estimated frequency within viewshed: Occasional (6-10).",IF(AA1418="Rare","Estimated frequency within viewshed: Rare (1-5).","")))))</f>
        <v/>
      </c>
      <c r="BR1418" s="41" t="str">
        <f>IF(B1418&lt;&gt;"",B1418&amp;". ","")</f>
        <v/>
      </c>
      <c r="BS1418" s="41" t="str">
        <f>IF(M1418="Same individual","Tissue sample collected.",IF(M1418="Same population","Tissue sample collected from another individual in the same population.",""))</f>
        <v/>
      </c>
      <c r="BT1418" s="41" t="str">
        <f>IF(R1418&lt;&gt;"","Seed sample collected from "&amp;R1418&amp;" plants within the same population.","")</f>
        <v/>
      </c>
      <c r="BU1418" s="41" t="str">
        <f>IF(AB1418&lt;&gt;"",AB1418&amp;". ","")</f>
        <v/>
      </c>
      <c r="BV1418" s="41" t="str">
        <f>IF(AE1418&lt;&gt;"","Landowner: "&amp;AE1418&amp;".","")</f>
        <v/>
      </c>
      <c r="BW1418" s="41" t="str">
        <f>IF(AF1418&lt;&gt;"","Element Occurrence ID: "&amp;AF1418&amp;".","")</f>
        <v/>
      </c>
      <c r="BX1418" s="41" t="str">
        <f t="shared" si="244"/>
        <v/>
      </c>
      <c r="BY1418" t="str">
        <f t="shared" si="245"/>
        <v/>
      </c>
      <c r="BZ1418" s="41" t="str">
        <f t="shared" si="246"/>
        <v/>
      </c>
      <c r="CA1418" t="str">
        <f t="shared" si="247"/>
        <v/>
      </c>
      <c r="CB1418" s="41" t="str">
        <f>IF(AU1418&lt;&gt;"","Area immediately surrounding specimen: "&amp;AU1418&amp;".","")</f>
        <v/>
      </c>
      <c r="CC1418" s="41" t="str">
        <f>IF(T1418&lt;&gt;"","Habit: "&amp;T1418&amp;".","")</f>
        <v/>
      </c>
      <c r="CD1418" s="41" t="str">
        <f>IF(U1418&lt;&gt;"","Life history habit: "&amp;U1418&amp;".","")</f>
        <v/>
      </c>
      <c r="CE1418" s="41" t="str">
        <f>IF(V1418&lt;&gt;"","Graminoid habit: "&amp;V1418&amp;".","")</f>
        <v/>
      </c>
      <c r="CF1418" s="41" t="str">
        <f>IF(W1418&lt;&gt;"","Flower color: "&amp;W1418&amp;".","")</f>
        <v/>
      </c>
      <c r="CG1418" s="41" t="str">
        <f>IF(X1418&lt;&gt;"","Height in centimeters: "&amp;X1418&amp;".","")</f>
        <v/>
      </c>
      <c r="CH1418" s="41" t="str">
        <f>IF(Y1418&lt;&gt;"",Y1418&amp;".","")</f>
        <v/>
      </c>
      <c r="CI1418" s="41" t="str">
        <f t="shared" si="248"/>
        <v/>
      </c>
      <c r="CJ1418" t="str">
        <f t="shared" si="249"/>
        <v/>
      </c>
      <c r="CK1418" s="41" t="str">
        <f>IF(T1418&lt;&gt;"","''habit'':"&amp;"''"&amp;T1418&amp;"'',","")</f>
        <v/>
      </c>
      <c r="CL1418" s="41" t="str">
        <f>IF(U1418&lt;&gt;"","''life cycle habit'':"&amp;"''"&amp;U1418&amp;"'',","")</f>
        <v/>
      </c>
      <c r="CM1418" s="41" t="str">
        <f>IF(V1418&lt;&gt;"","''graminoidHabit'':"&amp;"''"&amp;V1418&amp;"'',","")</f>
        <v/>
      </c>
      <c r="CN1418" s="41" t="str">
        <f>IF(W1418&lt;&gt;"","''flower color'':"&amp;"''"&amp;W1418&amp;"'',","")</f>
        <v/>
      </c>
      <c r="CO1418" s="41" t="str">
        <f>IF(X1418&lt;&gt;"","''heightInCentimeters'':"&amp;X1418&amp;",","")</f>
        <v/>
      </c>
      <c r="CP1418" s="41" t="str">
        <f>IF(Y1418&lt;&gt;"",Y1418,"")</f>
        <v/>
      </c>
      <c r="CQ1418" s="41" t="str">
        <f t="shared" si="250"/>
        <v/>
      </c>
      <c r="CR1418" s="42" t="str">
        <f t="shared" si="251"/>
        <v/>
      </c>
      <c r="CS1418" t="str">
        <f t="shared" si="252"/>
        <v/>
      </c>
      <c r="CT1418" t="str">
        <f>IF(L1418="Y","tissue","")</f>
        <v/>
      </c>
      <c r="CU1418" t="str">
        <f>IF(L1418="Y","in collection","")</f>
        <v/>
      </c>
      <c r="CV1418" t="str">
        <f>IF(L1418="Y","dessicated","")</f>
        <v/>
      </c>
    </row>
    <row r="1419" spans="1:100" ht="16.5" x14ac:dyDescent="0.3">
      <c r="A1419" s="7"/>
      <c r="B1419" s="19"/>
      <c r="C1419" s="19"/>
      <c r="D1419" s="19"/>
      <c r="E1419" s="19"/>
      <c r="F1419" s="19"/>
      <c r="G1419" s="10"/>
      <c r="H1419" s="14"/>
      <c r="I1419" s="19"/>
      <c r="J1419" s="19"/>
      <c r="K1419" s="10"/>
      <c r="L1419" s="19"/>
      <c r="M1419" s="19"/>
      <c r="N1419" s="19"/>
      <c r="O1419" s="19"/>
      <c r="P1419" s="19"/>
      <c r="Q1419" s="24"/>
      <c r="R1419" s="14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19"/>
      <c r="AH1419" s="19"/>
      <c r="AI1419" s="19"/>
      <c r="AJ1419" s="19"/>
      <c r="AK1419" s="29"/>
      <c r="AL1419" s="29"/>
      <c r="AM1419" s="7"/>
      <c r="AN1419" s="7"/>
      <c r="AO1419" s="7"/>
      <c r="AP1419" s="19"/>
      <c r="AQ1419" s="19"/>
      <c r="AR1419" s="19"/>
      <c r="AS1419" s="14"/>
      <c r="AT1419" s="19"/>
      <c r="AU1419" s="19"/>
      <c r="AV1419" s="19"/>
      <c r="AW1419" s="14"/>
      <c r="AX1419" s="19"/>
      <c r="AY1419" s="19"/>
      <c r="AZ1419" s="19"/>
      <c r="BA1419" s="19"/>
      <c r="BB1419" s="19"/>
      <c r="BC1419" s="19"/>
      <c r="BD1419" s="19"/>
      <c r="BE1419" s="19"/>
      <c r="BF1419" s="14"/>
      <c r="BG1419" s="35" t="str">
        <f>IF(BB1419&lt;&gt;"","&lt;a href='https://www.inaturalist.org/observations/"&amp;BB1419&amp;" 'target='_blank' style='color: blue'&gt;iNaturalist Record: "&amp;BB1419&amp;"&lt;/a&gt; ","")</f>
        <v/>
      </c>
      <c r="BH1419" s="36" t="str">
        <f>IF(AT1419&lt;&gt;"",AT1419&amp;". ","")</f>
        <v/>
      </c>
      <c r="BI1419" s="36" t="str">
        <f>IF(AV1419&lt;&gt;"","Land use/disturbance history: "&amp;AV1419&amp;". ","")</f>
        <v/>
      </c>
      <c r="BJ1419" s="36" t="str">
        <f>IF(AW1419&lt;&gt;"","Slope in degrees: "&amp;AW1419&amp;". ","")</f>
        <v/>
      </c>
      <c r="BK1419" s="36" t="str">
        <f>IF(AX1419&lt;&gt;"","Slope aspect: "&amp;AX1419&amp;". ","")</f>
        <v/>
      </c>
      <c r="BL1419" s="36" t="str">
        <f>IF(AY1419&lt;&gt;"","Soil description: "&amp;AY1419&amp;". ","")</f>
        <v/>
      </c>
      <c r="BM1419" s="36" t="str">
        <f>IF(BA1419&lt;&gt;"","Terrain: "&amp;BA1419&amp;". ","")</f>
        <v/>
      </c>
      <c r="BN1419" s="36" t="str">
        <f t="shared" si="242"/>
        <v/>
      </c>
      <c r="BO1419" t="str">
        <f t="shared" si="243"/>
        <v/>
      </c>
      <c r="BP1419" t="str">
        <f>IF(BD1419&lt;&gt;"","Permit: "&amp;BD1419,"")</f>
        <v/>
      </c>
      <c r="BQ1419" s="41" t="str">
        <f>IF(AA1419="Abundant","Estimated frequency within viewshed: Abundant (&gt;500).",IF(AA1419="Common","Estimated frequency within viewshed: Common (101-500).",IF(AA1419="Frequent","Estimated frequency within viewshed: Frequent (11-100).",IF(AA1419="Occasional","Estimated frequency within viewshed: Occasional (6-10).",IF(AA1419="Rare","Estimated frequency within viewshed: Rare (1-5).","")))))</f>
        <v/>
      </c>
      <c r="BR1419" s="41" t="str">
        <f>IF(B1419&lt;&gt;"",B1419&amp;". ","")</f>
        <v/>
      </c>
      <c r="BS1419" s="41" t="str">
        <f>IF(M1419="Same individual","Tissue sample collected.",IF(M1419="Same population","Tissue sample collected from another individual in the same population.",""))</f>
        <v/>
      </c>
      <c r="BT1419" s="41" t="str">
        <f>IF(R1419&lt;&gt;"","Seed sample collected from "&amp;R1419&amp;" plants within the same population.","")</f>
        <v/>
      </c>
      <c r="BU1419" s="41" t="str">
        <f>IF(AB1419&lt;&gt;"",AB1419&amp;". ","")</f>
        <v/>
      </c>
      <c r="BV1419" s="41" t="str">
        <f>IF(AE1419&lt;&gt;"","Landowner: "&amp;AE1419&amp;".","")</f>
        <v/>
      </c>
      <c r="BW1419" s="41" t="str">
        <f>IF(AF1419&lt;&gt;"","Element Occurrence ID: "&amp;AF1419&amp;".","")</f>
        <v/>
      </c>
      <c r="BX1419" s="41" t="str">
        <f t="shared" si="244"/>
        <v/>
      </c>
      <c r="BY1419" t="str">
        <f t="shared" si="245"/>
        <v/>
      </c>
      <c r="BZ1419" s="41" t="str">
        <f t="shared" si="246"/>
        <v/>
      </c>
      <c r="CA1419" t="str">
        <f t="shared" si="247"/>
        <v/>
      </c>
      <c r="CB1419" s="41" t="str">
        <f>IF(AU1419&lt;&gt;"","Area immediately surrounding specimen: "&amp;AU1419&amp;".","")</f>
        <v/>
      </c>
      <c r="CC1419" s="41" t="str">
        <f>IF(T1419&lt;&gt;"","Habit: "&amp;T1419&amp;".","")</f>
        <v/>
      </c>
      <c r="CD1419" s="41" t="str">
        <f>IF(U1419&lt;&gt;"","Life history habit: "&amp;U1419&amp;".","")</f>
        <v/>
      </c>
      <c r="CE1419" s="41" t="str">
        <f>IF(V1419&lt;&gt;"","Graminoid habit: "&amp;V1419&amp;".","")</f>
        <v/>
      </c>
      <c r="CF1419" s="41" t="str">
        <f>IF(W1419&lt;&gt;"","Flower color: "&amp;W1419&amp;".","")</f>
        <v/>
      </c>
      <c r="CG1419" s="41" t="str">
        <f>IF(X1419&lt;&gt;"","Height in centimeters: "&amp;X1419&amp;".","")</f>
        <v/>
      </c>
      <c r="CH1419" s="41" t="str">
        <f>IF(Y1419&lt;&gt;"",Y1419&amp;".","")</f>
        <v/>
      </c>
      <c r="CI1419" s="41" t="str">
        <f t="shared" si="248"/>
        <v/>
      </c>
      <c r="CJ1419" t="str">
        <f t="shared" si="249"/>
        <v/>
      </c>
      <c r="CK1419" s="41" t="str">
        <f>IF(T1419&lt;&gt;"","''habit'':"&amp;"''"&amp;T1419&amp;"'',","")</f>
        <v/>
      </c>
      <c r="CL1419" s="41" t="str">
        <f>IF(U1419&lt;&gt;"","''life cycle habit'':"&amp;"''"&amp;U1419&amp;"'',","")</f>
        <v/>
      </c>
      <c r="CM1419" s="41" t="str">
        <f>IF(V1419&lt;&gt;"","''graminoidHabit'':"&amp;"''"&amp;V1419&amp;"'',","")</f>
        <v/>
      </c>
      <c r="CN1419" s="41" t="str">
        <f>IF(W1419&lt;&gt;"","''flower color'':"&amp;"''"&amp;W1419&amp;"'',","")</f>
        <v/>
      </c>
      <c r="CO1419" s="41" t="str">
        <f>IF(X1419&lt;&gt;"","''heightInCentimeters'':"&amp;X1419&amp;",","")</f>
        <v/>
      </c>
      <c r="CP1419" s="41" t="str">
        <f>IF(Y1419&lt;&gt;"",Y1419,"")</f>
        <v/>
      </c>
      <c r="CQ1419" s="41" t="str">
        <f t="shared" si="250"/>
        <v/>
      </c>
      <c r="CR1419" s="42" t="str">
        <f t="shared" si="251"/>
        <v/>
      </c>
      <c r="CS1419" t="str">
        <f t="shared" si="252"/>
        <v/>
      </c>
      <c r="CT1419" t="str">
        <f>IF(L1419="Y","tissue","")</f>
        <v/>
      </c>
      <c r="CU1419" t="str">
        <f>IF(L1419="Y","in collection","")</f>
        <v/>
      </c>
      <c r="CV1419" t="str">
        <f>IF(L1419="Y","dessicated","")</f>
        <v/>
      </c>
    </row>
    <row r="1420" spans="1:100" ht="16.5" x14ac:dyDescent="0.3">
      <c r="A1420" s="7"/>
      <c r="B1420" s="19"/>
      <c r="C1420" s="19"/>
      <c r="D1420" s="19"/>
      <c r="E1420" s="19"/>
      <c r="F1420" s="19"/>
      <c r="G1420" s="10"/>
      <c r="H1420" s="14"/>
      <c r="I1420" s="19"/>
      <c r="J1420" s="19"/>
      <c r="K1420" s="10"/>
      <c r="L1420" s="19"/>
      <c r="M1420" s="19"/>
      <c r="N1420" s="19"/>
      <c r="O1420" s="19"/>
      <c r="P1420" s="19"/>
      <c r="Q1420" s="24"/>
      <c r="R1420" s="14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19"/>
      <c r="AH1420" s="19"/>
      <c r="AI1420" s="19"/>
      <c r="AJ1420" s="19"/>
      <c r="AK1420" s="29"/>
      <c r="AL1420" s="29"/>
      <c r="AM1420" s="7"/>
      <c r="AN1420" s="7"/>
      <c r="AO1420" s="7"/>
      <c r="AP1420" s="19"/>
      <c r="AQ1420" s="19"/>
      <c r="AR1420" s="19"/>
      <c r="AS1420" s="14"/>
      <c r="AT1420" s="19"/>
      <c r="AU1420" s="19"/>
      <c r="AV1420" s="19"/>
      <c r="AW1420" s="14"/>
      <c r="AX1420" s="19"/>
      <c r="AY1420" s="19"/>
      <c r="AZ1420" s="19"/>
      <c r="BA1420" s="19"/>
      <c r="BB1420" s="19"/>
      <c r="BC1420" s="19"/>
      <c r="BD1420" s="19"/>
      <c r="BE1420" s="19"/>
      <c r="BF1420" s="14"/>
      <c r="BG1420" s="35" t="str">
        <f>IF(BB1420&lt;&gt;"","&lt;a href='https://www.inaturalist.org/observations/"&amp;BB1420&amp;" 'target='_blank' style='color: blue'&gt;iNaturalist Record: "&amp;BB1420&amp;"&lt;/a&gt; ","")</f>
        <v/>
      </c>
      <c r="BH1420" s="36" t="str">
        <f>IF(AT1420&lt;&gt;"",AT1420&amp;". ","")</f>
        <v/>
      </c>
      <c r="BI1420" s="36" t="str">
        <f>IF(AV1420&lt;&gt;"","Land use/disturbance history: "&amp;AV1420&amp;". ","")</f>
        <v/>
      </c>
      <c r="BJ1420" s="36" t="str">
        <f>IF(AW1420&lt;&gt;"","Slope in degrees: "&amp;AW1420&amp;". ","")</f>
        <v/>
      </c>
      <c r="BK1420" s="36" t="str">
        <f>IF(AX1420&lt;&gt;"","Slope aspect: "&amp;AX1420&amp;". ","")</f>
        <v/>
      </c>
      <c r="BL1420" s="36" t="str">
        <f>IF(AY1420&lt;&gt;"","Soil description: "&amp;AY1420&amp;". ","")</f>
        <v/>
      </c>
      <c r="BM1420" s="36" t="str">
        <f>IF(BA1420&lt;&gt;"","Terrain: "&amp;BA1420&amp;". ","")</f>
        <v/>
      </c>
      <c r="BN1420" s="36" t="str">
        <f t="shared" si="242"/>
        <v/>
      </c>
      <c r="BO1420" t="str">
        <f t="shared" si="243"/>
        <v/>
      </c>
      <c r="BP1420" t="str">
        <f>IF(BD1420&lt;&gt;"","Permit: "&amp;BD1420,"")</f>
        <v/>
      </c>
      <c r="BQ1420" s="41" t="str">
        <f>IF(AA1420="Abundant","Estimated frequency within viewshed: Abundant (&gt;500).",IF(AA1420="Common","Estimated frequency within viewshed: Common (101-500).",IF(AA1420="Frequent","Estimated frequency within viewshed: Frequent (11-100).",IF(AA1420="Occasional","Estimated frequency within viewshed: Occasional (6-10).",IF(AA1420="Rare","Estimated frequency within viewshed: Rare (1-5).","")))))</f>
        <v/>
      </c>
      <c r="BR1420" s="41" t="str">
        <f>IF(B1420&lt;&gt;"",B1420&amp;". ","")</f>
        <v/>
      </c>
      <c r="BS1420" s="41" t="str">
        <f>IF(M1420="Same individual","Tissue sample collected.",IF(M1420="Same population","Tissue sample collected from another individual in the same population.",""))</f>
        <v/>
      </c>
      <c r="BT1420" s="41" t="str">
        <f>IF(R1420&lt;&gt;"","Seed sample collected from "&amp;R1420&amp;" plants within the same population.","")</f>
        <v/>
      </c>
      <c r="BU1420" s="41" t="str">
        <f>IF(AB1420&lt;&gt;"",AB1420&amp;". ","")</f>
        <v/>
      </c>
      <c r="BV1420" s="41" t="str">
        <f>IF(AE1420&lt;&gt;"","Landowner: "&amp;AE1420&amp;".","")</f>
        <v/>
      </c>
      <c r="BW1420" s="41" t="str">
        <f>IF(AF1420&lt;&gt;"","Element Occurrence ID: "&amp;AF1420&amp;".","")</f>
        <v/>
      </c>
      <c r="BX1420" s="41" t="str">
        <f t="shared" si="244"/>
        <v/>
      </c>
      <c r="BY1420" t="str">
        <f t="shared" si="245"/>
        <v/>
      </c>
      <c r="BZ1420" s="41" t="str">
        <f t="shared" si="246"/>
        <v/>
      </c>
      <c r="CA1420" t="str">
        <f t="shared" si="247"/>
        <v/>
      </c>
      <c r="CB1420" s="41" t="str">
        <f>IF(AU1420&lt;&gt;"","Area immediately surrounding specimen: "&amp;AU1420&amp;".","")</f>
        <v/>
      </c>
      <c r="CC1420" s="41" t="str">
        <f>IF(T1420&lt;&gt;"","Habit: "&amp;T1420&amp;".","")</f>
        <v/>
      </c>
      <c r="CD1420" s="41" t="str">
        <f>IF(U1420&lt;&gt;"","Life history habit: "&amp;U1420&amp;".","")</f>
        <v/>
      </c>
      <c r="CE1420" s="41" t="str">
        <f>IF(V1420&lt;&gt;"","Graminoid habit: "&amp;V1420&amp;".","")</f>
        <v/>
      </c>
      <c r="CF1420" s="41" t="str">
        <f>IF(W1420&lt;&gt;"","Flower color: "&amp;W1420&amp;".","")</f>
        <v/>
      </c>
      <c r="CG1420" s="41" t="str">
        <f>IF(X1420&lt;&gt;"","Height in centimeters: "&amp;X1420&amp;".","")</f>
        <v/>
      </c>
      <c r="CH1420" s="41" t="str">
        <f>IF(Y1420&lt;&gt;"",Y1420&amp;".","")</f>
        <v/>
      </c>
      <c r="CI1420" s="41" t="str">
        <f t="shared" si="248"/>
        <v/>
      </c>
      <c r="CJ1420" t="str">
        <f t="shared" si="249"/>
        <v/>
      </c>
      <c r="CK1420" s="41" t="str">
        <f>IF(T1420&lt;&gt;"","''habit'':"&amp;"''"&amp;T1420&amp;"'',","")</f>
        <v/>
      </c>
      <c r="CL1420" s="41" t="str">
        <f>IF(U1420&lt;&gt;"","''life cycle habit'':"&amp;"''"&amp;U1420&amp;"'',","")</f>
        <v/>
      </c>
      <c r="CM1420" s="41" t="str">
        <f>IF(V1420&lt;&gt;"","''graminoidHabit'':"&amp;"''"&amp;V1420&amp;"'',","")</f>
        <v/>
      </c>
      <c r="CN1420" s="41" t="str">
        <f>IF(W1420&lt;&gt;"","''flower color'':"&amp;"''"&amp;W1420&amp;"'',","")</f>
        <v/>
      </c>
      <c r="CO1420" s="41" t="str">
        <f>IF(X1420&lt;&gt;"","''heightInCentimeters'':"&amp;X1420&amp;",","")</f>
        <v/>
      </c>
      <c r="CP1420" s="41" t="str">
        <f>IF(Y1420&lt;&gt;"",Y1420,"")</f>
        <v/>
      </c>
      <c r="CQ1420" s="41" t="str">
        <f t="shared" si="250"/>
        <v/>
      </c>
      <c r="CR1420" s="42" t="str">
        <f t="shared" si="251"/>
        <v/>
      </c>
      <c r="CS1420" t="str">
        <f t="shared" si="252"/>
        <v/>
      </c>
      <c r="CT1420" t="str">
        <f>IF(L1420="Y","tissue","")</f>
        <v/>
      </c>
      <c r="CU1420" t="str">
        <f>IF(L1420="Y","in collection","")</f>
        <v/>
      </c>
      <c r="CV1420" t="str">
        <f>IF(L1420="Y","dessicated","")</f>
        <v/>
      </c>
    </row>
    <row r="1421" spans="1:100" ht="16.5" x14ac:dyDescent="0.3">
      <c r="A1421" s="7"/>
      <c r="B1421" s="19"/>
      <c r="C1421" s="19"/>
      <c r="D1421" s="19"/>
      <c r="E1421" s="19"/>
      <c r="F1421" s="19"/>
      <c r="G1421" s="10"/>
      <c r="H1421" s="14"/>
      <c r="I1421" s="19"/>
      <c r="J1421" s="19"/>
      <c r="K1421" s="10"/>
      <c r="L1421" s="19"/>
      <c r="M1421" s="19"/>
      <c r="N1421" s="19"/>
      <c r="O1421" s="19"/>
      <c r="P1421" s="19"/>
      <c r="Q1421" s="24"/>
      <c r="R1421" s="14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19"/>
      <c r="AH1421" s="19"/>
      <c r="AI1421" s="19"/>
      <c r="AJ1421" s="19"/>
      <c r="AK1421" s="29"/>
      <c r="AL1421" s="29"/>
      <c r="AM1421" s="7"/>
      <c r="AN1421" s="7"/>
      <c r="AO1421" s="7"/>
      <c r="AP1421" s="19"/>
      <c r="AQ1421" s="19"/>
      <c r="AR1421" s="19"/>
      <c r="AS1421" s="14"/>
      <c r="AT1421" s="19"/>
      <c r="AU1421" s="19"/>
      <c r="AV1421" s="19"/>
      <c r="AW1421" s="14"/>
      <c r="AX1421" s="19"/>
      <c r="AY1421" s="19"/>
      <c r="AZ1421" s="19"/>
      <c r="BA1421" s="19"/>
      <c r="BB1421" s="19"/>
      <c r="BC1421" s="19"/>
      <c r="BD1421" s="19"/>
      <c r="BE1421" s="19"/>
      <c r="BF1421" s="14"/>
      <c r="BG1421" s="35" t="str">
        <f>IF(BB1421&lt;&gt;"","&lt;a href='https://www.inaturalist.org/observations/"&amp;BB1421&amp;" 'target='_blank' style='color: blue'&gt;iNaturalist Record: "&amp;BB1421&amp;"&lt;/a&gt; ","")</f>
        <v/>
      </c>
      <c r="BH1421" s="36" t="str">
        <f>IF(AT1421&lt;&gt;"",AT1421&amp;". ","")</f>
        <v/>
      </c>
      <c r="BI1421" s="36" t="str">
        <f>IF(AV1421&lt;&gt;"","Land use/disturbance history: "&amp;AV1421&amp;". ","")</f>
        <v/>
      </c>
      <c r="BJ1421" s="36" t="str">
        <f>IF(AW1421&lt;&gt;"","Slope in degrees: "&amp;AW1421&amp;". ","")</f>
        <v/>
      </c>
      <c r="BK1421" s="36" t="str">
        <f>IF(AX1421&lt;&gt;"","Slope aspect: "&amp;AX1421&amp;". ","")</f>
        <v/>
      </c>
      <c r="BL1421" s="36" t="str">
        <f>IF(AY1421&lt;&gt;"","Soil description: "&amp;AY1421&amp;". ","")</f>
        <v/>
      </c>
      <c r="BM1421" s="36" t="str">
        <f>IF(BA1421&lt;&gt;"","Terrain: "&amp;BA1421&amp;". ","")</f>
        <v/>
      </c>
      <c r="BN1421" s="36" t="str">
        <f t="shared" si="242"/>
        <v/>
      </c>
      <c r="BO1421" t="str">
        <f t="shared" si="243"/>
        <v/>
      </c>
      <c r="BP1421" t="str">
        <f>IF(BD1421&lt;&gt;"","Permit: "&amp;BD1421,"")</f>
        <v/>
      </c>
      <c r="BQ1421" s="41" t="str">
        <f>IF(AA1421="Abundant","Estimated frequency within viewshed: Abundant (&gt;500).",IF(AA1421="Common","Estimated frequency within viewshed: Common (101-500).",IF(AA1421="Frequent","Estimated frequency within viewshed: Frequent (11-100).",IF(AA1421="Occasional","Estimated frequency within viewshed: Occasional (6-10).",IF(AA1421="Rare","Estimated frequency within viewshed: Rare (1-5).","")))))</f>
        <v/>
      </c>
      <c r="BR1421" s="41" t="str">
        <f>IF(B1421&lt;&gt;"",B1421&amp;". ","")</f>
        <v/>
      </c>
      <c r="BS1421" s="41" t="str">
        <f>IF(M1421="Same individual","Tissue sample collected.",IF(M1421="Same population","Tissue sample collected from another individual in the same population.",""))</f>
        <v/>
      </c>
      <c r="BT1421" s="41" t="str">
        <f>IF(R1421&lt;&gt;"","Seed sample collected from "&amp;R1421&amp;" plants within the same population.","")</f>
        <v/>
      </c>
      <c r="BU1421" s="41" t="str">
        <f>IF(AB1421&lt;&gt;"",AB1421&amp;". ","")</f>
        <v/>
      </c>
      <c r="BV1421" s="41" t="str">
        <f>IF(AE1421&lt;&gt;"","Landowner: "&amp;AE1421&amp;".","")</f>
        <v/>
      </c>
      <c r="BW1421" s="41" t="str">
        <f>IF(AF1421&lt;&gt;"","Element Occurrence ID: "&amp;AF1421&amp;".","")</f>
        <v/>
      </c>
      <c r="BX1421" s="41" t="str">
        <f t="shared" si="244"/>
        <v/>
      </c>
      <c r="BY1421" t="str">
        <f t="shared" si="245"/>
        <v/>
      </c>
      <c r="BZ1421" s="41" t="str">
        <f t="shared" si="246"/>
        <v/>
      </c>
      <c r="CA1421" t="str">
        <f t="shared" si="247"/>
        <v/>
      </c>
      <c r="CB1421" s="41" t="str">
        <f>IF(AU1421&lt;&gt;"","Area immediately surrounding specimen: "&amp;AU1421&amp;".","")</f>
        <v/>
      </c>
      <c r="CC1421" s="41" t="str">
        <f>IF(T1421&lt;&gt;"","Habit: "&amp;T1421&amp;".","")</f>
        <v/>
      </c>
      <c r="CD1421" s="41" t="str">
        <f>IF(U1421&lt;&gt;"","Life history habit: "&amp;U1421&amp;".","")</f>
        <v/>
      </c>
      <c r="CE1421" s="41" t="str">
        <f>IF(V1421&lt;&gt;"","Graminoid habit: "&amp;V1421&amp;".","")</f>
        <v/>
      </c>
      <c r="CF1421" s="41" t="str">
        <f>IF(W1421&lt;&gt;"","Flower color: "&amp;W1421&amp;".","")</f>
        <v/>
      </c>
      <c r="CG1421" s="41" t="str">
        <f>IF(X1421&lt;&gt;"","Height in centimeters: "&amp;X1421&amp;".","")</f>
        <v/>
      </c>
      <c r="CH1421" s="41" t="str">
        <f>IF(Y1421&lt;&gt;"",Y1421&amp;".","")</f>
        <v/>
      </c>
      <c r="CI1421" s="41" t="str">
        <f t="shared" si="248"/>
        <v/>
      </c>
      <c r="CJ1421" t="str">
        <f t="shared" si="249"/>
        <v/>
      </c>
      <c r="CK1421" s="41" t="str">
        <f>IF(T1421&lt;&gt;"","''habit'':"&amp;"''"&amp;T1421&amp;"'',","")</f>
        <v/>
      </c>
      <c r="CL1421" s="41" t="str">
        <f>IF(U1421&lt;&gt;"","''life cycle habit'':"&amp;"''"&amp;U1421&amp;"'',","")</f>
        <v/>
      </c>
      <c r="CM1421" s="41" t="str">
        <f>IF(V1421&lt;&gt;"","''graminoidHabit'':"&amp;"''"&amp;V1421&amp;"'',","")</f>
        <v/>
      </c>
      <c r="CN1421" s="41" t="str">
        <f>IF(W1421&lt;&gt;"","''flower color'':"&amp;"''"&amp;W1421&amp;"'',","")</f>
        <v/>
      </c>
      <c r="CO1421" s="41" t="str">
        <f>IF(X1421&lt;&gt;"","''heightInCentimeters'':"&amp;X1421&amp;",","")</f>
        <v/>
      </c>
      <c r="CP1421" s="41" t="str">
        <f>IF(Y1421&lt;&gt;"",Y1421,"")</f>
        <v/>
      </c>
      <c r="CQ1421" s="41" t="str">
        <f t="shared" si="250"/>
        <v/>
      </c>
      <c r="CR1421" s="42" t="str">
        <f t="shared" si="251"/>
        <v/>
      </c>
      <c r="CS1421" t="str">
        <f t="shared" si="252"/>
        <v/>
      </c>
      <c r="CT1421" t="str">
        <f>IF(L1421="Y","tissue","")</f>
        <v/>
      </c>
      <c r="CU1421" t="str">
        <f>IF(L1421="Y","in collection","")</f>
        <v/>
      </c>
      <c r="CV1421" t="str">
        <f>IF(L1421="Y","dessicated","")</f>
        <v/>
      </c>
    </row>
    <row r="1422" spans="1:100" ht="16.5" x14ac:dyDescent="0.3">
      <c r="A1422" s="7"/>
      <c r="B1422" s="19"/>
      <c r="C1422" s="19"/>
      <c r="D1422" s="19"/>
      <c r="E1422" s="19"/>
      <c r="F1422" s="19"/>
      <c r="G1422" s="10"/>
      <c r="H1422" s="14"/>
      <c r="I1422" s="19"/>
      <c r="J1422" s="19"/>
      <c r="K1422" s="10"/>
      <c r="L1422" s="19"/>
      <c r="M1422" s="19"/>
      <c r="N1422" s="19"/>
      <c r="O1422" s="19"/>
      <c r="P1422" s="19"/>
      <c r="Q1422" s="24"/>
      <c r="R1422" s="14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19"/>
      <c r="AH1422" s="19"/>
      <c r="AI1422" s="19"/>
      <c r="AJ1422" s="19"/>
      <c r="AK1422" s="29"/>
      <c r="AL1422" s="29"/>
      <c r="AM1422" s="7"/>
      <c r="AN1422" s="7"/>
      <c r="AO1422" s="7"/>
      <c r="AP1422" s="19"/>
      <c r="AQ1422" s="19"/>
      <c r="AR1422" s="19"/>
      <c r="AS1422" s="14"/>
      <c r="AT1422" s="19"/>
      <c r="AU1422" s="19"/>
      <c r="AV1422" s="19"/>
      <c r="AW1422" s="14"/>
      <c r="AX1422" s="19"/>
      <c r="AY1422" s="19"/>
      <c r="AZ1422" s="19"/>
      <c r="BA1422" s="19"/>
      <c r="BB1422" s="19"/>
      <c r="BC1422" s="19"/>
      <c r="BD1422" s="19"/>
      <c r="BE1422" s="19"/>
      <c r="BF1422" s="14"/>
      <c r="BG1422" s="35" t="str">
        <f>IF(BB1422&lt;&gt;"","&lt;a href='https://www.inaturalist.org/observations/"&amp;BB1422&amp;" 'target='_blank' style='color: blue'&gt;iNaturalist Record: "&amp;BB1422&amp;"&lt;/a&gt; ","")</f>
        <v/>
      </c>
      <c r="BH1422" s="36" t="str">
        <f>IF(AT1422&lt;&gt;"",AT1422&amp;". ","")</f>
        <v/>
      </c>
      <c r="BI1422" s="36" t="str">
        <f>IF(AV1422&lt;&gt;"","Land use/disturbance history: "&amp;AV1422&amp;". ","")</f>
        <v/>
      </c>
      <c r="BJ1422" s="36" t="str">
        <f>IF(AW1422&lt;&gt;"","Slope in degrees: "&amp;AW1422&amp;". ","")</f>
        <v/>
      </c>
      <c r="BK1422" s="36" t="str">
        <f>IF(AX1422&lt;&gt;"","Slope aspect: "&amp;AX1422&amp;". ","")</f>
        <v/>
      </c>
      <c r="BL1422" s="36" t="str">
        <f>IF(AY1422&lt;&gt;"","Soil description: "&amp;AY1422&amp;". ","")</f>
        <v/>
      </c>
      <c r="BM1422" s="36" t="str">
        <f>IF(BA1422&lt;&gt;"","Terrain: "&amp;BA1422&amp;". ","")</f>
        <v/>
      </c>
      <c r="BN1422" s="36" t="str">
        <f t="shared" si="242"/>
        <v/>
      </c>
      <c r="BO1422" t="str">
        <f t="shared" si="243"/>
        <v/>
      </c>
      <c r="BP1422" t="str">
        <f>IF(BD1422&lt;&gt;"","Permit: "&amp;BD1422,"")</f>
        <v/>
      </c>
      <c r="BQ1422" s="41" t="str">
        <f>IF(AA1422="Abundant","Estimated frequency within viewshed: Abundant (&gt;500).",IF(AA1422="Common","Estimated frequency within viewshed: Common (101-500).",IF(AA1422="Frequent","Estimated frequency within viewshed: Frequent (11-100).",IF(AA1422="Occasional","Estimated frequency within viewshed: Occasional (6-10).",IF(AA1422="Rare","Estimated frequency within viewshed: Rare (1-5).","")))))</f>
        <v/>
      </c>
      <c r="BR1422" s="41" t="str">
        <f>IF(B1422&lt;&gt;"",B1422&amp;". ","")</f>
        <v/>
      </c>
      <c r="BS1422" s="41" t="str">
        <f>IF(M1422="Same individual","Tissue sample collected.",IF(M1422="Same population","Tissue sample collected from another individual in the same population.",""))</f>
        <v/>
      </c>
      <c r="BT1422" s="41" t="str">
        <f>IF(R1422&lt;&gt;"","Seed sample collected from "&amp;R1422&amp;" plants within the same population.","")</f>
        <v/>
      </c>
      <c r="BU1422" s="41" t="str">
        <f>IF(AB1422&lt;&gt;"",AB1422&amp;". ","")</f>
        <v/>
      </c>
      <c r="BV1422" s="41" t="str">
        <f>IF(AE1422&lt;&gt;"","Landowner: "&amp;AE1422&amp;".","")</f>
        <v/>
      </c>
      <c r="BW1422" s="41" t="str">
        <f>IF(AF1422&lt;&gt;"","Element Occurrence ID: "&amp;AF1422&amp;".","")</f>
        <v/>
      </c>
      <c r="BX1422" s="41" t="str">
        <f t="shared" si="244"/>
        <v/>
      </c>
      <c r="BY1422" t="str">
        <f t="shared" si="245"/>
        <v/>
      </c>
      <c r="BZ1422" s="41" t="str">
        <f t="shared" si="246"/>
        <v/>
      </c>
      <c r="CA1422" t="str">
        <f t="shared" si="247"/>
        <v/>
      </c>
      <c r="CB1422" s="41" t="str">
        <f>IF(AU1422&lt;&gt;"","Area immediately surrounding specimen: "&amp;AU1422&amp;".","")</f>
        <v/>
      </c>
      <c r="CC1422" s="41" t="str">
        <f>IF(T1422&lt;&gt;"","Habit: "&amp;T1422&amp;".","")</f>
        <v/>
      </c>
      <c r="CD1422" s="41" t="str">
        <f>IF(U1422&lt;&gt;"","Life history habit: "&amp;U1422&amp;".","")</f>
        <v/>
      </c>
      <c r="CE1422" s="41" t="str">
        <f>IF(V1422&lt;&gt;"","Graminoid habit: "&amp;V1422&amp;".","")</f>
        <v/>
      </c>
      <c r="CF1422" s="41" t="str">
        <f>IF(W1422&lt;&gt;"","Flower color: "&amp;W1422&amp;".","")</f>
        <v/>
      </c>
      <c r="CG1422" s="41" t="str">
        <f>IF(X1422&lt;&gt;"","Height in centimeters: "&amp;X1422&amp;".","")</f>
        <v/>
      </c>
      <c r="CH1422" s="41" t="str">
        <f>IF(Y1422&lt;&gt;"",Y1422&amp;".","")</f>
        <v/>
      </c>
      <c r="CI1422" s="41" t="str">
        <f t="shared" si="248"/>
        <v/>
      </c>
      <c r="CJ1422" t="str">
        <f t="shared" si="249"/>
        <v/>
      </c>
      <c r="CK1422" s="41" t="str">
        <f>IF(T1422&lt;&gt;"","''habit'':"&amp;"''"&amp;T1422&amp;"'',","")</f>
        <v/>
      </c>
      <c r="CL1422" s="41" t="str">
        <f>IF(U1422&lt;&gt;"","''life cycle habit'':"&amp;"''"&amp;U1422&amp;"'',","")</f>
        <v/>
      </c>
      <c r="CM1422" s="41" t="str">
        <f>IF(V1422&lt;&gt;"","''graminoidHabit'':"&amp;"''"&amp;V1422&amp;"'',","")</f>
        <v/>
      </c>
      <c r="CN1422" s="41" t="str">
        <f>IF(W1422&lt;&gt;"","''flower color'':"&amp;"''"&amp;W1422&amp;"'',","")</f>
        <v/>
      </c>
      <c r="CO1422" s="41" t="str">
        <f>IF(X1422&lt;&gt;"","''heightInCentimeters'':"&amp;X1422&amp;",","")</f>
        <v/>
      </c>
      <c r="CP1422" s="41" t="str">
        <f>IF(Y1422&lt;&gt;"",Y1422,"")</f>
        <v/>
      </c>
      <c r="CQ1422" s="41" t="str">
        <f t="shared" si="250"/>
        <v/>
      </c>
      <c r="CR1422" s="42" t="str">
        <f t="shared" si="251"/>
        <v/>
      </c>
      <c r="CS1422" t="str">
        <f t="shared" si="252"/>
        <v/>
      </c>
      <c r="CT1422" t="str">
        <f>IF(L1422="Y","tissue","")</f>
        <v/>
      </c>
      <c r="CU1422" t="str">
        <f>IF(L1422="Y","in collection","")</f>
        <v/>
      </c>
      <c r="CV1422" t="str">
        <f>IF(L1422="Y","dessicated","")</f>
        <v/>
      </c>
    </row>
    <row r="1423" spans="1:100" ht="16.5" x14ac:dyDescent="0.3">
      <c r="A1423" s="7"/>
      <c r="B1423" s="19"/>
      <c r="C1423" s="19"/>
      <c r="D1423" s="19"/>
      <c r="E1423" s="19"/>
      <c r="F1423" s="19"/>
      <c r="G1423" s="10"/>
      <c r="H1423" s="14"/>
      <c r="I1423" s="19"/>
      <c r="J1423" s="19"/>
      <c r="K1423" s="10"/>
      <c r="L1423" s="19"/>
      <c r="M1423" s="19"/>
      <c r="N1423" s="19"/>
      <c r="O1423" s="19"/>
      <c r="P1423" s="19"/>
      <c r="Q1423" s="24"/>
      <c r="R1423" s="14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29"/>
      <c r="AL1423" s="29"/>
      <c r="AM1423" s="7"/>
      <c r="AN1423" s="7"/>
      <c r="AO1423" s="7"/>
      <c r="AP1423" s="19"/>
      <c r="AQ1423" s="19"/>
      <c r="AR1423" s="19"/>
      <c r="AS1423" s="14"/>
      <c r="AT1423" s="19"/>
      <c r="AU1423" s="19"/>
      <c r="AV1423" s="19"/>
      <c r="AW1423" s="14"/>
      <c r="AX1423" s="19"/>
      <c r="AY1423" s="19"/>
      <c r="AZ1423" s="19"/>
      <c r="BA1423" s="19"/>
      <c r="BB1423" s="19"/>
      <c r="BC1423" s="19"/>
      <c r="BD1423" s="19"/>
      <c r="BE1423" s="19"/>
      <c r="BF1423" s="14"/>
      <c r="BG1423" s="35" t="str">
        <f>IF(BB1423&lt;&gt;"","&lt;a href='https://www.inaturalist.org/observations/"&amp;BB1423&amp;" 'target='_blank' style='color: blue'&gt;iNaturalist Record: "&amp;BB1423&amp;"&lt;/a&gt; ","")</f>
        <v/>
      </c>
      <c r="BH1423" s="36" t="str">
        <f>IF(AT1423&lt;&gt;"",AT1423&amp;". ","")</f>
        <v/>
      </c>
      <c r="BI1423" s="36" t="str">
        <f>IF(AV1423&lt;&gt;"","Land use/disturbance history: "&amp;AV1423&amp;". ","")</f>
        <v/>
      </c>
      <c r="BJ1423" s="36" t="str">
        <f>IF(AW1423&lt;&gt;"","Slope in degrees: "&amp;AW1423&amp;". ","")</f>
        <v/>
      </c>
      <c r="BK1423" s="36" t="str">
        <f>IF(AX1423&lt;&gt;"","Slope aspect: "&amp;AX1423&amp;". ","")</f>
        <v/>
      </c>
      <c r="BL1423" s="36" t="str">
        <f>IF(AY1423&lt;&gt;"","Soil description: "&amp;AY1423&amp;". ","")</f>
        <v/>
      </c>
      <c r="BM1423" s="36" t="str">
        <f>IF(BA1423&lt;&gt;"","Terrain: "&amp;BA1423&amp;". ","")</f>
        <v/>
      </c>
      <c r="BN1423" s="36" t="str">
        <f t="shared" si="242"/>
        <v/>
      </c>
      <c r="BO1423" t="str">
        <f t="shared" si="243"/>
        <v/>
      </c>
      <c r="BP1423" t="str">
        <f>IF(BD1423&lt;&gt;"","Permit: "&amp;BD1423,"")</f>
        <v/>
      </c>
      <c r="BQ1423" s="41" t="str">
        <f>IF(AA1423="Abundant","Estimated frequency within viewshed: Abundant (&gt;500).",IF(AA1423="Common","Estimated frequency within viewshed: Common (101-500).",IF(AA1423="Frequent","Estimated frequency within viewshed: Frequent (11-100).",IF(AA1423="Occasional","Estimated frequency within viewshed: Occasional (6-10).",IF(AA1423="Rare","Estimated frequency within viewshed: Rare (1-5).","")))))</f>
        <v/>
      </c>
      <c r="BR1423" s="41" t="str">
        <f>IF(B1423&lt;&gt;"",B1423&amp;". ","")</f>
        <v/>
      </c>
      <c r="BS1423" s="41" t="str">
        <f>IF(M1423="Same individual","Tissue sample collected.",IF(M1423="Same population","Tissue sample collected from another individual in the same population.",""))</f>
        <v/>
      </c>
      <c r="BT1423" s="41" t="str">
        <f>IF(R1423&lt;&gt;"","Seed sample collected from "&amp;R1423&amp;" plants within the same population.","")</f>
        <v/>
      </c>
      <c r="BU1423" s="41" t="str">
        <f>IF(AB1423&lt;&gt;"",AB1423&amp;". ","")</f>
        <v/>
      </c>
      <c r="BV1423" s="41" t="str">
        <f>IF(AE1423&lt;&gt;"","Landowner: "&amp;AE1423&amp;".","")</f>
        <v/>
      </c>
      <c r="BW1423" s="41" t="str">
        <f>IF(AF1423&lt;&gt;"","Element Occurrence ID: "&amp;AF1423&amp;".","")</f>
        <v/>
      </c>
      <c r="BX1423" s="41" t="str">
        <f t="shared" si="244"/>
        <v/>
      </c>
      <c r="BY1423" t="str">
        <f t="shared" si="245"/>
        <v/>
      </c>
      <c r="BZ1423" s="41" t="str">
        <f t="shared" si="246"/>
        <v/>
      </c>
      <c r="CA1423" t="str">
        <f t="shared" si="247"/>
        <v/>
      </c>
      <c r="CB1423" s="41" t="str">
        <f>IF(AU1423&lt;&gt;"","Area immediately surrounding specimen: "&amp;AU1423&amp;".","")</f>
        <v/>
      </c>
      <c r="CC1423" s="41" t="str">
        <f>IF(T1423&lt;&gt;"","Habit: "&amp;T1423&amp;".","")</f>
        <v/>
      </c>
      <c r="CD1423" s="41" t="str">
        <f>IF(U1423&lt;&gt;"","Life history habit: "&amp;U1423&amp;".","")</f>
        <v/>
      </c>
      <c r="CE1423" s="41" t="str">
        <f>IF(V1423&lt;&gt;"","Graminoid habit: "&amp;V1423&amp;".","")</f>
        <v/>
      </c>
      <c r="CF1423" s="41" t="str">
        <f>IF(W1423&lt;&gt;"","Flower color: "&amp;W1423&amp;".","")</f>
        <v/>
      </c>
      <c r="CG1423" s="41" t="str">
        <f>IF(X1423&lt;&gt;"","Height in centimeters: "&amp;X1423&amp;".","")</f>
        <v/>
      </c>
      <c r="CH1423" s="41" t="str">
        <f>IF(Y1423&lt;&gt;"",Y1423&amp;".","")</f>
        <v/>
      </c>
      <c r="CI1423" s="41" t="str">
        <f t="shared" si="248"/>
        <v/>
      </c>
      <c r="CJ1423" t="str">
        <f t="shared" si="249"/>
        <v/>
      </c>
      <c r="CK1423" s="41" t="str">
        <f>IF(T1423&lt;&gt;"","''habit'':"&amp;"''"&amp;T1423&amp;"'',","")</f>
        <v/>
      </c>
      <c r="CL1423" s="41" t="str">
        <f>IF(U1423&lt;&gt;"","''life cycle habit'':"&amp;"''"&amp;U1423&amp;"'',","")</f>
        <v/>
      </c>
      <c r="CM1423" s="41" t="str">
        <f>IF(V1423&lt;&gt;"","''graminoidHabit'':"&amp;"''"&amp;V1423&amp;"'',","")</f>
        <v/>
      </c>
      <c r="CN1423" s="41" t="str">
        <f>IF(W1423&lt;&gt;"","''flower color'':"&amp;"''"&amp;W1423&amp;"'',","")</f>
        <v/>
      </c>
      <c r="CO1423" s="41" t="str">
        <f>IF(X1423&lt;&gt;"","''heightInCentimeters'':"&amp;X1423&amp;",","")</f>
        <v/>
      </c>
      <c r="CP1423" s="41" t="str">
        <f>IF(Y1423&lt;&gt;"",Y1423,"")</f>
        <v/>
      </c>
      <c r="CQ1423" s="41" t="str">
        <f t="shared" si="250"/>
        <v/>
      </c>
      <c r="CR1423" s="42" t="str">
        <f t="shared" si="251"/>
        <v/>
      </c>
      <c r="CS1423" t="str">
        <f t="shared" si="252"/>
        <v/>
      </c>
      <c r="CT1423" t="str">
        <f>IF(L1423="Y","tissue","")</f>
        <v/>
      </c>
      <c r="CU1423" t="str">
        <f>IF(L1423="Y","in collection","")</f>
        <v/>
      </c>
      <c r="CV1423" t="str">
        <f>IF(L1423="Y","dessicated","")</f>
        <v/>
      </c>
    </row>
    <row r="1424" spans="1:100" ht="16.5" x14ac:dyDescent="0.3">
      <c r="A1424" s="7"/>
      <c r="B1424" s="19"/>
      <c r="C1424" s="19"/>
      <c r="D1424" s="19"/>
      <c r="E1424" s="19"/>
      <c r="F1424" s="19"/>
      <c r="G1424" s="10"/>
      <c r="H1424" s="14"/>
      <c r="I1424" s="19"/>
      <c r="J1424" s="19"/>
      <c r="K1424" s="10"/>
      <c r="L1424" s="19"/>
      <c r="M1424" s="19"/>
      <c r="N1424" s="19"/>
      <c r="O1424" s="19"/>
      <c r="P1424" s="19"/>
      <c r="Q1424" s="24"/>
      <c r="R1424" s="14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  <c r="AK1424" s="29"/>
      <c r="AL1424" s="29"/>
      <c r="AM1424" s="7"/>
      <c r="AN1424" s="7"/>
      <c r="AO1424" s="7"/>
      <c r="AP1424" s="19"/>
      <c r="AQ1424" s="19"/>
      <c r="AR1424" s="19"/>
      <c r="AS1424" s="14"/>
      <c r="AT1424" s="19"/>
      <c r="AU1424" s="19"/>
      <c r="AV1424" s="19"/>
      <c r="AW1424" s="14"/>
      <c r="AX1424" s="19"/>
      <c r="AY1424" s="19"/>
      <c r="AZ1424" s="19"/>
      <c r="BA1424" s="19"/>
      <c r="BB1424" s="19"/>
      <c r="BC1424" s="19"/>
      <c r="BD1424" s="19"/>
      <c r="BE1424" s="19"/>
      <c r="BF1424" s="14"/>
      <c r="BG1424" s="35" t="str">
        <f>IF(BB1424&lt;&gt;"","&lt;a href='https://www.inaturalist.org/observations/"&amp;BB1424&amp;" 'target='_blank' style='color: blue'&gt;iNaturalist Record: "&amp;BB1424&amp;"&lt;/a&gt; ","")</f>
        <v/>
      </c>
      <c r="BH1424" s="36" t="str">
        <f>IF(AT1424&lt;&gt;"",AT1424&amp;". ","")</f>
        <v/>
      </c>
      <c r="BI1424" s="36" t="str">
        <f>IF(AV1424&lt;&gt;"","Land use/disturbance history: "&amp;AV1424&amp;". ","")</f>
        <v/>
      </c>
      <c r="BJ1424" s="36" t="str">
        <f>IF(AW1424&lt;&gt;"","Slope in degrees: "&amp;AW1424&amp;". ","")</f>
        <v/>
      </c>
      <c r="BK1424" s="36" t="str">
        <f>IF(AX1424&lt;&gt;"","Slope aspect: "&amp;AX1424&amp;". ","")</f>
        <v/>
      </c>
      <c r="BL1424" s="36" t="str">
        <f>IF(AY1424&lt;&gt;"","Soil description: "&amp;AY1424&amp;". ","")</f>
        <v/>
      </c>
      <c r="BM1424" s="36" t="str">
        <f>IF(BA1424&lt;&gt;"","Terrain: "&amp;BA1424&amp;". ","")</f>
        <v/>
      </c>
      <c r="BN1424" s="36" t="str">
        <f t="shared" si="242"/>
        <v/>
      </c>
      <c r="BO1424" t="str">
        <f t="shared" si="243"/>
        <v/>
      </c>
      <c r="BP1424" t="str">
        <f>IF(BD1424&lt;&gt;"","Permit: "&amp;BD1424,"")</f>
        <v/>
      </c>
      <c r="BQ1424" s="41" t="str">
        <f>IF(AA1424="Abundant","Estimated frequency within viewshed: Abundant (&gt;500).",IF(AA1424="Common","Estimated frequency within viewshed: Common (101-500).",IF(AA1424="Frequent","Estimated frequency within viewshed: Frequent (11-100).",IF(AA1424="Occasional","Estimated frequency within viewshed: Occasional (6-10).",IF(AA1424="Rare","Estimated frequency within viewshed: Rare (1-5).","")))))</f>
        <v/>
      </c>
      <c r="BR1424" s="41" t="str">
        <f>IF(B1424&lt;&gt;"",B1424&amp;". ","")</f>
        <v/>
      </c>
      <c r="BS1424" s="41" t="str">
        <f>IF(M1424="Same individual","Tissue sample collected.",IF(M1424="Same population","Tissue sample collected from another individual in the same population.",""))</f>
        <v/>
      </c>
      <c r="BT1424" s="41" t="str">
        <f>IF(R1424&lt;&gt;"","Seed sample collected from "&amp;R1424&amp;" plants within the same population.","")</f>
        <v/>
      </c>
      <c r="BU1424" s="41" t="str">
        <f>IF(AB1424&lt;&gt;"",AB1424&amp;". ","")</f>
        <v/>
      </c>
      <c r="BV1424" s="41" t="str">
        <f>IF(AE1424&lt;&gt;"","Landowner: "&amp;AE1424&amp;".","")</f>
        <v/>
      </c>
      <c r="BW1424" s="41" t="str">
        <f>IF(AF1424&lt;&gt;"","Element Occurrence ID: "&amp;AF1424&amp;".","")</f>
        <v/>
      </c>
      <c r="BX1424" s="41" t="str">
        <f t="shared" si="244"/>
        <v/>
      </c>
      <c r="BY1424" t="str">
        <f t="shared" si="245"/>
        <v/>
      </c>
      <c r="BZ1424" s="41" t="str">
        <f t="shared" si="246"/>
        <v/>
      </c>
      <c r="CA1424" t="str">
        <f t="shared" si="247"/>
        <v/>
      </c>
      <c r="CB1424" s="41" t="str">
        <f>IF(AU1424&lt;&gt;"","Area immediately surrounding specimen: "&amp;AU1424&amp;".","")</f>
        <v/>
      </c>
      <c r="CC1424" s="41" t="str">
        <f>IF(T1424&lt;&gt;"","Habit: "&amp;T1424&amp;".","")</f>
        <v/>
      </c>
      <c r="CD1424" s="41" t="str">
        <f>IF(U1424&lt;&gt;"","Life history habit: "&amp;U1424&amp;".","")</f>
        <v/>
      </c>
      <c r="CE1424" s="41" t="str">
        <f>IF(V1424&lt;&gt;"","Graminoid habit: "&amp;V1424&amp;".","")</f>
        <v/>
      </c>
      <c r="CF1424" s="41" t="str">
        <f>IF(W1424&lt;&gt;"","Flower color: "&amp;W1424&amp;".","")</f>
        <v/>
      </c>
      <c r="CG1424" s="41" t="str">
        <f>IF(X1424&lt;&gt;"","Height in centimeters: "&amp;X1424&amp;".","")</f>
        <v/>
      </c>
      <c r="CH1424" s="41" t="str">
        <f>IF(Y1424&lt;&gt;"",Y1424&amp;".","")</f>
        <v/>
      </c>
      <c r="CI1424" s="41" t="str">
        <f t="shared" si="248"/>
        <v/>
      </c>
      <c r="CJ1424" t="str">
        <f t="shared" si="249"/>
        <v/>
      </c>
      <c r="CK1424" s="41" t="str">
        <f>IF(T1424&lt;&gt;"","''habit'':"&amp;"''"&amp;T1424&amp;"'',","")</f>
        <v/>
      </c>
      <c r="CL1424" s="41" t="str">
        <f>IF(U1424&lt;&gt;"","''life cycle habit'':"&amp;"''"&amp;U1424&amp;"'',","")</f>
        <v/>
      </c>
      <c r="CM1424" s="41" t="str">
        <f>IF(V1424&lt;&gt;"","''graminoidHabit'':"&amp;"''"&amp;V1424&amp;"'',","")</f>
        <v/>
      </c>
      <c r="CN1424" s="41" t="str">
        <f>IF(W1424&lt;&gt;"","''flower color'':"&amp;"''"&amp;W1424&amp;"'',","")</f>
        <v/>
      </c>
      <c r="CO1424" s="41" t="str">
        <f>IF(X1424&lt;&gt;"","''heightInCentimeters'':"&amp;X1424&amp;",","")</f>
        <v/>
      </c>
      <c r="CP1424" s="41" t="str">
        <f>IF(Y1424&lt;&gt;"",Y1424,"")</f>
        <v/>
      </c>
      <c r="CQ1424" s="41" t="str">
        <f t="shared" si="250"/>
        <v/>
      </c>
      <c r="CR1424" s="42" t="str">
        <f t="shared" si="251"/>
        <v/>
      </c>
      <c r="CS1424" t="str">
        <f t="shared" si="252"/>
        <v/>
      </c>
      <c r="CT1424" t="str">
        <f>IF(L1424="Y","tissue","")</f>
        <v/>
      </c>
      <c r="CU1424" t="str">
        <f>IF(L1424="Y","in collection","")</f>
        <v/>
      </c>
      <c r="CV1424" t="str">
        <f>IF(L1424="Y","dessicated","")</f>
        <v/>
      </c>
    </row>
    <row r="1425" spans="1:100" ht="16.5" x14ac:dyDescent="0.3">
      <c r="A1425" s="7"/>
      <c r="B1425" s="19"/>
      <c r="C1425" s="19"/>
      <c r="D1425" s="19"/>
      <c r="E1425" s="19"/>
      <c r="F1425" s="19"/>
      <c r="G1425" s="10"/>
      <c r="H1425" s="14"/>
      <c r="I1425" s="19"/>
      <c r="J1425" s="19"/>
      <c r="K1425" s="10"/>
      <c r="L1425" s="19"/>
      <c r="M1425" s="19"/>
      <c r="N1425" s="19"/>
      <c r="O1425" s="19"/>
      <c r="P1425" s="19"/>
      <c r="Q1425" s="24"/>
      <c r="R1425" s="14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29"/>
      <c r="AL1425" s="29"/>
      <c r="AM1425" s="7"/>
      <c r="AN1425" s="7"/>
      <c r="AO1425" s="7"/>
      <c r="AP1425" s="19"/>
      <c r="AQ1425" s="19"/>
      <c r="AR1425" s="19"/>
      <c r="AS1425" s="14"/>
      <c r="AT1425" s="19"/>
      <c r="AU1425" s="19"/>
      <c r="AV1425" s="19"/>
      <c r="AW1425" s="14"/>
      <c r="AX1425" s="19"/>
      <c r="AY1425" s="19"/>
      <c r="AZ1425" s="19"/>
      <c r="BA1425" s="19"/>
      <c r="BB1425" s="19"/>
      <c r="BC1425" s="19"/>
      <c r="BD1425" s="19"/>
      <c r="BE1425" s="19"/>
      <c r="BF1425" s="14"/>
      <c r="BG1425" s="35" t="str">
        <f>IF(BB1425&lt;&gt;"","&lt;a href='https://www.inaturalist.org/observations/"&amp;BB1425&amp;" 'target='_blank' style='color: blue'&gt;iNaturalist Record: "&amp;BB1425&amp;"&lt;/a&gt; ","")</f>
        <v/>
      </c>
      <c r="BH1425" s="36" t="str">
        <f>IF(AT1425&lt;&gt;"",AT1425&amp;". ","")</f>
        <v/>
      </c>
      <c r="BI1425" s="36" t="str">
        <f>IF(AV1425&lt;&gt;"","Land use/disturbance history: "&amp;AV1425&amp;". ","")</f>
        <v/>
      </c>
      <c r="BJ1425" s="36" t="str">
        <f>IF(AW1425&lt;&gt;"","Slope in degrees: "&amp;AW1425&amp;". ","")</f>
        <v/>
      </c>
      <c r="BK1425" s="36" t="str">
        <f>IF(AX1425&lt;&gt;"","Slope aspect: "&amp;AX1425&amp;". ","")</f>
        <v/>
      </c>
      <c r="BL1425" s="36" t="str">
        <f>IF(AY1425&lt;&gt;"","Soil description: "&amp;AY1425&amp;". ","")</f>
        <v/>
      </c>
      <c r="BM1425" s="36" t="str">
        <f>IF(BA1425&lt;&gt;"","Terrain: "&amp;BA1425&amp;". ","")</f>
        <v/>
      </c>
      <c r="BN1425" s="36" t="str">
        <f t="shared" si="242"/>
        <v/>
      </c>
      <c r="BO1425" t="str">
        <f t="shared" si="243"/>
        <v/>
      </c>
      <c r="BP1425" t="str">
        <f>IF(BD1425&lt;&gt;"","Permit: "&amp;BD1425,"")</f>
        <v/>
      </c>
      <c r="BQ1425" s="41" t="str">
        <f>IF(AA1425="Abundant","Estimated frequency within viewshed: Abundant (&gt;500).",IF(AA1425="Common","Estimated frequency within viewshed: Common (101-500).",IF(AA1425="Frequent","Estimated frequency within viewshed: Frequent (11-100).",IF(AA1425="Occasional","Estimated frequency within viewshed: Occasional (6-10).",IF(AA1425="Rare","Estimated frequency within viewshed: Rare (1-5).","")))))</f>
        <v/>
      </c>
      <c r="BR1425" s="41" t="str">
        <f>IF(B1425&lt;&gt;"",B1425&amp;". ","")</f>
        <v/>
      </c>
      <c r="BS1425" s="41" t="str">
        <f>IF(M1425="Same individual","Tissue sample collected.",IF(M1425="Same population","Tissue sample collected from another individual in the same population.",""))</f>
        <v/>
      </c>
      <c r="BT1425" s="41" t="str">
        <f>IF(R1425&lt;&gt;"","Seed sample collected from "&amp;R1425&amp;" plants within the same population.","")</f>
        <v/>
      </c>
      <c r="BU1425" s="41" t="str">
        <f>IF(AB1425&lt;&gt;"",AB1425&amp;". ","")</f>
        <v/>
      </c>
      <c r="BV1425" s="41" t="str">
        <f>IF(AE1425&lt;&gt;"","Landowner: "&amp;AE1425&amp;".","")</f>
        <v/>
      </c>
      <c r="BW1425" s="41" t="str">
        <f>IF(AF1425&lt;&gt;"","Element Occurrence ID: "&amp;AF1425&amp;".","")</f>
        <v/>
      </c>
      <c r="BX1425" s="41" t="str">
        <f t="shared" si="244"/>
        <v/>
      </c>
      <c r="BY1425" t="str">
        <f t="shared" si="245"/>
        <v/>
      </c>
      <c r="BZ1425" s="41" t="str">
        <f t="shared" si="246"/>
        <v/>
      </c>
      <c r="CA1425" t="str">
        <f t="shared" si="247"/>
        <v/>
      </c>
      <c r="CB1425" s="41" t="str">
        <f>IF(AU1425&lt;&gt;"","Area immediately surrounding specimen: "&amp;AU1425&amp;".","")</f>
        <v/>
      </c>
      <c r="CC1425" s="41" t="str">
        <f>IF(T1425&lt;&gt;"","Habit: "&amp;T1425&amp;".","")</f>
        <v/>
      </c>
      <c r="CD1425" s="41" t="str">
        <f>IF(U1425&lt;&gt;"","Life history habit: "&amp;U1425&amp;".","")</f>
        <v/>
      </c>
      <c r="CE1425" s="41" t="str">
        <f>IF(V1425&lt;&gt;"","Graminoid habit: "&amp;V1425&amp;".","")</f>
        <v/>
      </c>
      <c r="CF1425" s="41" t="str">
        <f>IF(W1425&lt;&gt;"","Flower color: "&amp;W1425&amp;".","")</f>
        <v/>
      </c>
      <c r="CG1425" s="41" t="str">
        <f>IF(X1425&lt;&gt;"","Height in centimeters: "&amp;X1425&amp;".","")</f>
        <v/>
      </c>
      <c r="CH1425" s="41" t="str">
        <f>IF(Y1425&lt;&gt;"",Y1425&amp;".","")</f>
        <v/>
      </c>
      <c r="CI1425" s="41" t="str">
        <f t="shared" si="248"/>
        <v/>
      </c>
      <c r="CJ1425" t="str">
        <f t="shared" si="249"/>
        <v/>
      </c>
      <c r="CK1425" s="41" t="str">
        <f>IF(T1425&lt;&gt;"","''habit'':"&amp;"''"&amp;T1425&amp;"'',","")</f>
        <v/>
      </c>
      <c r="CL1425" s="41" t="str">
        <f>IF(U1425&lt;&gt;"","''life cycle habit'':"&amp;"''"&amp;U1425&amp;"'',","")</f>
        <v/>
      </c>
      <c r="CM1425" s="41" t="str">
        <f>IF(V1425&lt;&gt;"","''graminoidHabit'':"&amp;"''"&amp;V1425&amp;"'',","")</f>
        <v/>
      </c>
      <c r="CN1425" s="41" t="str">
        <f>IF(W1425&lt;&gt;"","''flower color'':"&amp;"''"&amp;W1425&amp;"'',","")</f>
        <v/>
      </c>
      <c r="CO1425" s="41" t="str">
        <f>IF(X1425&lt;&gt;"","''heightInCentimeters'':"&amp;X1425&amp;",","")</f>
        <v/>
      </c>
      <c r="CP1425" s="41" t="str">
        <f>IF(Y1425&lt;&gt;"",Y1425,"")</f>
        <v/>
      </c>
      <c r="CQ1425" s="41" t="str">
        <f t="shared" si="250"/>
        <v/>
      </c>
      <c r="CR1425" s="42" t="str">
        <f t="shared" si="251"/>
        <v/>
      </c>
      <c r="CS1425" t="str">
        <f t="shared" si="252"/>
        <v/>
      </c>
      <c r="CT1425" t="str">
        <f>IF(L1425="Y","tissue","")</f>
        <v/>
      </c>
      <c r="CU1425" t="str">
        <f>IF(L1425="Y","in collection","")</f>
        <v/>
      </c>
      <c r="CV1425" t="str">
        <f>IF(L1425="Y","dessicated","")</f>
        <v/>
      </c>
    </row>
    <row r="1426" spans="1:100" ht="16.5" x14ac:dyDescent="0.3">
      <c r="A1426" s="7"/>
      <c r="B1426" s="19"/>
      <c r="C1426" s="19"/>
      <c r="D1426" s="19"/>
      <c r="E1426" s="19"/>
      <c r="F1426" s="19"/>
      <c r="G1426" s="10"/>
      <c r="H1426" s="14"/>
      <c r="I1426" s="19"/>
      <c r="J1426" s="19"/>
      <c r="K1426" s="10"/>
      <c r="L1426" s="19"/>
      <c r="M1426" s="19"/>
      <c r="N1426" s="19"/>
      <c r="O1426" s="19"/>
      <c r="P1426" s="19"/>
      <c r="Q1426" s="24"/>
      <c r="R1426" s="14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29"/>
      <c r="AL1426" s="29"/>
      <c r="AM1426" s="7"/>
      <c r="AN1426" s="7"/>
      <c r="AO1426" s="7"/>
      <c r="AP1426" s="19"/>
      <c r="AQ1426" s="19"/>
      <c r="AR1426" s="19"/>
      <c r="AS1426" s="14"/>
      <c r="AT1426" s="19"/>
      <c r="AU1426" s="19"/>
      <c r="AV1426" s="19"/>
      <c r="AW1426" s="14"/>
      <c r="AX1426" s="19"/>
      <c r="AY1426" s="19"/>
      <c r="AZ1426" s="19"/>
      <c r="BA1426" s="19"/>
      <c r="BB1426" s="19"/>
      <c r="BC1426" s="19"/>
      <c r="BD1426" s="19"/>
      <c r="BE1426" s="19"/>
      <c r="BF1426" s="14"/>
      <c r="BG1426" s="35" t="str">
        <f>IF(BB1426&lt;&gt;"","&lt;a href='https://www.inaturalist.org/observations/"&amp;BB1426&amp;" 'target='_blank' style='color: blue'&gt;iNaturalist Record: "&amp;BB1426&amp;"&lt;/a&gt; ","")</f>
        <v/>
      </c>
      <c r="BH1426" s="36" t="str">
        <f>IF(AT1426&lt;&gt;"",AT1426&amp;". ","")</f>
        <v/>
      </c>
      <c r="BI1426" s="36" t="str">
        <f>IF(AV1426&lt;&gt;"","Land use/disturbance history: "&amp;AV1426&amp;". ","")</f>
        <v/>
      </c>
      <c r="BJ1426" s="36" t="str">
        <f>IF(AW1426&lt;&gt;"","Slope in degrees: "&amp;AW1426&amp;". ","")</f>
        <v/>
      </c>
      <c r="BK1426" s="36" t="str">
        <f>IF(AX1426&lt;&gt;"","Slope aspect: "&amp;AX1426&amp;". ","")</f>
        <v/>
      </c>
      <c r="BL1426" s="36" t="str">
        <f>IF(AY1426&lt;&gt;"","Soil description: "&amp;AY1426&amp;". ","")</f>
        <v/>
      </c>
      <c r="BM1426" s="36" t="str">
        <f>IF(BA1426&lt;&gt;"","Terrain: "&amp;BA1426&amp;". ","")</f>
        <v/>
      </c>
      <c r="BN1426" s="36" t="str">
        <f t="shared" si="242"/>
        <v/>
      </c>
      <c r="BO1426" t="str">
        <f t="shared" si="243"/>
        <v/>
      </c>
      <c r="BP1426" t="str">
        <f>IF(BD1426&lt;&gt;"","Permit: "&amp;BD1426,"")</f>
        <v/>
      </c>
      <c r="BQ1426" s="41" t="str">
        <f>IF(AA1426="Abundant","Estimated frequency within viewshed: Abundant (&gt;500).",IF(AA1426="Common","Estimated frequency within viewshed: Common (101-500).",IF(AA1426="Frequent","Estimated frequency within viewshed: Frequent (11-100).",IF(AA1426="Occasional","Estimated frequency within viewshed: Occasional (6-10).",IF(AA1426="Rare","Estimated frequency within viewshed: Rare (1-5).","")))))</f>
        <v/>
      </c>
      <c r="BR1426" s="41" t="str">
        <f>IF(B1426&lt;&gt;"",B1426&amp;". ","")</f>
        <v/>
      </c>
      <c r="BS1426" s="41" t="str">
        <f>IF(M1426="Same individual","Tissue sample collected.",IF(M1426="Same population","Tissue sample collected from another individual in the same population.",""))</f>
        <v/>
      </c>
      <c r="BT1426" s="41" t="str">
        <f>IF(R1426&lt;&gt;"","Seed sample collected from "&amp;R1426&amp;" plants within the same population.","")</f>
        <v/>
      </c>
      <c r="BU1426" s="41" t="str">
        <f>IF(AB1426&lt;&gt;"",AB1426&amp;". ","")</f>
        <v/>
      </c>
      <c r="BV1426" s="41" t="str">
        <f>IF(AE1426&lt;&gt;"","Landowner: "&amp;AE1426&amp;".","")</f>
        <v/>
      </c>
      <c r="BW1426" s="41" t="str">
        <f>IF(AF1426&lt;&gt;"","Element Occurrence ID: "&amp;AF1426&amp;".","")</f>
        <v/>
      </c>
      <c r="BX1426" s="41" t="str">
        <f t="shared" si="244"/>
        <v/>
      </c>
      <c r="BY1426" t="str">
        <f t="shared" si="245"/>
        <v/>
      </c>
      <c r="BZ1426" s="41" t="str">
        <f t="shared" si="246"/>
        <v/>
      </c>
      <c r="CA1426" t="str">
        <f t="shared" si="247"/>
        <v/>
      </c>
      <c r="CB1426" s="41" t="str">
        <f>IF(AU1426&lt;&gt;"","Area immediately surrounding specimen: "&amp;AU1426&amp;".","")</f>
        <v/>
      </c>
      <c r="CC1426" s="41" t="str">
        <f>IF(T1426&lt;&gt;"","Habit: "&amp;T1426&amp;".","")</f>
        <v/>
      </c>
      <c r="CD1426" s="41" t="str">
        <f>IF(U1426&lt;&gt;"","Life history habit: "&amp;U1426&amp;".","")</f>
        <v/>
      </c>
      <c r="CE1426" s="41" t="str">
        <f>IF(V1426&lt;&gt;"","Graminoid habit: "&amp;V1426&amp;".","")</f>
        <v/>
      </c>
      <c r="CF1426" s="41" t="str">
        <f>IF(W1426&lt;&gt;"","Flower color: "&amp;W1426&amp;".","")</f>
        <v/>
      </c>
      <c r="CG1426" s="41" t="str">
        <f>IF(X1426&lt;&gt;"","Height in centimeters: "&amp;X1426&amp;".","")</f>
        <v/>
      </c>
      <c r="CH1426" s="41" t="str">
        <f>IF(Y1426&lt;&gt;"",Y1426&amp;".","")</f>
        <v/>
      </c>
      <c r="CI1426" s="41" t="str">
        <f t="shared" si="248"/>
        <v/>
      </c>
      <c r="CJ1426" t="str">
        <f t="shared" si="249"/>
        <v/>
      </c>
      <c r="CK1426" s="41" t="str">
        <f>IF(T1426&lt;&gt;"","''habit'':"&amp;"''"&amp;T1426&amp;"'',","")</f>
        <v/>
      </c>
      <c r="CL1426" s="41" t="str">
        <f>IF(U1426&lt;&gt;"","''life cycle habit'':"&amp;"''"&amp;U1426&amp;"'',","")</f>
        <v/>
      </c>
      <c r="CM1426" s="41" t="str">
        <f>IF(V1426&lt;&gt;"","''graminoidHabit'':"&amp;"''"&amp;V1426&amp;"'',","")</f>
        <v/>
      </c>
      <c r="CN1426" s="41" t="str">
        <f>IF(W1426&lt;&gt;"","''flower color'':"&amp;"''"&amp;W1426&amp;"'',","")</f>
        <v/>
      </c>
      <c r="CO1426" s="41" t="str">
        <f>IF(X1426&lt;&gt;"","''heightInCentimeters'':"&amp;X1426&amp;",","")</f>
        <v/>
      </c>
      <c r="CP1426" s="41" t="str">
        <f>IF(Y1426&lt;&gt;"",Y1426,"")</f>
        <v/>
      </c>
      <c r="CQ1426" s="41" t="str">
        <f t="shared" si="250"/>
        <v/>
      </c>
      <c r="CR1426" s="42" t="str">
        <f t="shared" si="251"/>
        <v/>
      </c>
      <c r="CS1426" t="str">
        <f t="shared" si="252"/>
        <v/>
      </c>
      <c r="CT1426" t="str">
        <f>IF(L1426="Y","tissue","")</f>
        <v/>
      </c>
      <c r="CU1426" t="str">
        <f>IF(L1426="Y","in collection","")</f>
        <v/>
      </c>
      <c r="CV1426" t="str">
        <f>IF(L1426="Y","dessicated","")</f>
        <v/>
      </c>
    </row>
    <row r="1427" spans="1:100" ht="16.5" x14ac:dyDescent="0.3">
      <c r="A1427" s="7"/>
      <c r="B1427" s="19"/>
      <c r="C1427" s="19"/>
      <c r="D1427" s="19"/>
      <c r="E1427" s="19"/>
      <c r="F1427" s="19"/>
      <c r="G1427" s="10"/>
      <c r="H1427" s="14"/>
      <c r="I1427" s="19"/>
      <c r="J1427" s="19"/>
      <c r="K1427" s="10"/>
      <c r="L1427" s="19"/>
      <c r="M1427" s="19"/>
      <c r="N1427" s="19"/>
      <c r="O1427" s="19"/>
      <c r="P1427" s="19"/>
      <c r="Q1427" s="24"/>
      <c r="R1427" s="14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29"/>
      <c r="AL1427" s="29"/>
      <c r="AM1427" s="7"/>
      <c r="AN1427" s="7"/>
      <c r="AO1427" s="7"/>
      <c r="AP1427" s="19"/>
      <c r="AQ1427" s="19"/>
      <c r="AR1427" s="19"/>
      <c r="AS1427" s="14"/>
      <c r="AT1427" s="19"/>
      <c r="AU1427" s="19"/>
      <c r="AV1427" s="19"/>
      <c r="AW1427" s="14"/>
      <c r="AX1427" s="19"/>
      <c r="AY1427" s="19"/>
      <c r="AZ1427" s="19"/>
      <c r="BA1427" s="19"/>
      <c r="BB1427" s="19"/>
      <c r="BC1427" s="19"/>
      <c r="BD1427" s="19"/>
      <c r="BE1427" s="19"/>
      <c r="BF1427" s="14"/>
      <c r="BG1427" s="35" t="str">
        <f>IF(BB1427&lt;&gt;"","&lt;a href='https://www.inaturalist.org/observations/"&amp;BB1427&amp;" 'target='_blank' style='color: blue'&gt;iNaturalist Record: "&amp;BB1427&amp;"&lt;/a&gt; ","")</f>
        <v/>
      </c>
      <c r="BH1427" s="36" t="str">
        <f>IF(AT1427&lt;&gt;"",AT1427&amp;". ","")</f>
        <v/>
      </c>
      <c r="BI1427" s="36" t="str">
        <f>IF(AV1427&lt;&gt;"","Land use/disturbance history: "&amp;AV1427&amp;". ","")</f>
        <v/>
      </c>
      <c r="BJ1427" s="36" t="str">
        <f>IF(AW1427&lt;&gt;"","Slope in degrees: "&amp;AW1427&amp;". ","")</f>
        <v/>
      </c>
      <c r="BK1427" s="36" t="str">
        <f>IF(AX1427&lt;&gt;"","Slope aspect: "&amp;AX1427&amp;". ","")</f>
        <v/>
      </c>
      <c r="BL1427" s="36" t="str">
        <f>IF(AY1427&lt;&gt;"","Soil description: "&amp;AY1427&amp;". ","")</f>
        <v/>
      </c>
      <c r="BM1427" s="36" t="str">
        <f>IF(BA1427&lt;&gt;"","Terrain: "&amp;BA1427&amp;". ","")</f>
        <v/>
      </c>
      <c r="BN1427" s="36" t="str">
        <f t="shared" si="242"/>
        <v/>
      </c>
      <c r="BO1427" t="str">
        <f t="shared" si="243"/>
        <v/>
      </c>
      <c r="BP1427" t="str">
        <f>IF(BD1427&lt;&gt;"","Permit: "&amp;BD1427,"")</f>
        <v/>
      </c>
      <c r="BQ1427" s="41" t="str">
        <f>IF(AA1427="Abundant","Estimated frequency within viewshed: Abundant (&gt;500).",IF(AA1427="Common","Estimated frequency within viewshed: Common (101-500).",IF(AA1427="Frequent","Estimated frequency within viewshed: Frequent (11-100).",IF(AA1427="Occasional","Estimated frequency within viewshed: Occasional (6-10).",IF(AA1427="Rare","Estimated frequency within viewshed: Rare (1-5).","")))))</f>
        <v/>
      </c>
      <c r="BR1427" s="41" t="str">
        <f>IF(B1427&lt;&gt;"",B1427&amp;". ","")</f>
        <v/>
      </c>
      <c r="BS1427" s="41" t="str">
        <f>IF(M1427="Same individual","Tissue sample collected.",IF(M1427="Same population","Tissue sample collected from another individual in the same population.",""))</f>
        <v/>
      </c>
      <c r="BT1427" s="41" t="str">
        <f>IF(R1427&lt;&gt;"","Seed sample collected from "&amp;R1427&amp;" plants within the same population.","")</f>
        <v/>
      </c>
      <c r="BU1427" s="41" t="str">
        <f>IF(AB1427&lt;&gt;"",AB1427&amp;". ","")</f>
        <v/>
      </c>
      <c r="BV1427" s="41" t="str">
        <f>IF(AE1427&lt;&gt;"","Landowner: "&amp;AE1427&amp;".","")</f>
        <v/>
      </c>
      <c r="BW1427" s="41" t="str">
        <f>IF(AF1427&lt;&gt;"","Element Occurrence ID: "&amp;AF1427&amp;".","")</f>
        <v/>
      </c>
      <c r="BX1427" s="41" t="str">
        <f t="shared" si="244"/>
        <v/>
      </c>
      <c r="BY1427" t="str">
        <f t="shared" si="245"/>
        <v/>
      </c>
      <c r="BZ1427" s="41" t="str">
        <f t="shared" si="246"/>
        <v/>
      </c>
      <c r="CA1427" t="str">
        <f t="shared" si="247"/>
        <v/>
      </c>
      <c r="CB1427" s="41" t="str">
        <f>IF(AU1427&lt;&gt;"","Area immediately surrounding specimen: "&amp;AU1427&amp;".","")</f>
        <v/>
      </c>
      <c r="CC1427" s="41" t="str">
        <f>IF(T1427&lt;&gt;"","Habit: "&amp;T1427&amp;".","")</f>
        <v/>
      </c>
      <c r="CD1427" s="41" t="str">
        <f>IF(U1427&lt;&gt;"","Life history habit: "&amp;U1427&amp;".","")</f>
        <v/>
      </c>
      <c r="CE1427" s="41" t="str">
        <f>IF(V1427&lt;&gt;"","Graminoid habit: "&amp;V1427&amp;".","")</f>
        <v/>
      </c>
      <c r="CF1427" s="41" t="str">
        <f>IF(W1427&lt;&gt;"","Flower color: "&amp;W1427&amp;".","")</f>
        <v/>
      </c>
      <c r="CG1427" s="41" t="str">
        <f>IF(X1427&lt;&gt;"","Height in centimeters: "&amp;X1427&amp;".","")</f>
        <v/>
      </c>
      <c r="CH1427" s="41" t="str">
        <f>IF(Y1427&lt;&gt;"",Y1427&amp;".","")</f>
        <v/>
      </c>
      <c r="CI1427" s="41" t="str">
        <f t="shared" si="248"/>
        <v/>
      </c>
      <c r="CJ1427" t="str">
        <f t="shared" si="249"/>
        <v/>
      </c>
      <c r="CK1427" s="41" t="str">
        <f>IF(T1427&lt;&gt;"","''habit'':"&amp;"''"&amp;T1427&amp;"'',","")</f>
        <v/>
      </c>
      <c r="CL1427" s="41" t="str">
        <f>IF(U1427&lt;&gt;"","''life cycle habit'':"&amp;"''"&amp;U1427&amp;"'',","")</f>
        <v/>
      </c>
      <c r="CM1427" s="41" t="str">
        <f>IF(V1427&lt;&gt;"","''graminoidHabit'':"&amp;"''"&amp;V1427&amp;"'',","")</f>
        <v/>
      </c>
      <c r="CN1427" s="41" t="str">
        <f>IF(W1427&lt;&gt;"","''flower color'':"&amp;"''"&amp;W1427&amp;"'',","")</f>
        <v/>
      </c>
      <c r="CO1427" s="41" t="str">
        <f>IF(X1427&lt;&gt;"","''heightInCentimeters'':"&amp;X1427&amp;",","")</f>
        <v/>
      </c>
      <c r="CP1427" s="41" t="str">
        <f>IF(Y1427&lt;&gt;"",Y1427,"")</f>
        <v/>
      </c>
      <c r="CQ1427" s="41" t="str">
        <f t="shared" si="250"/>
        <v/>
      </c>
      <c r="CR1427" s="42" t="str">
        <f t="shared" si="251"/>
        <v/>
      </c>
      <c r="CS1427" t="str">
        <f t="shared" si="252"/>
        <v/>
      </c>
      <c r="CT1427" t="str">
        <f>IF(L1427="Y","tissue","")</f>
        <v/>
      </c>
      <c r="CU1427" t="str">
        <f>IF(L1427="Y","in collection","")</f>
        <v/>
      </c>
      <c r="CV1427" t="str">
        <f>IF(L1427="Y","dessicated","")</f>
        <v/>
      </c>
    </row>
    <row r="1428" spans="1:100" ht="16.5" x14ac:dyDescent="0.3">
      <c r="A1428" s="7"/>
      <c r="B1428" s="19"/>
      <c r="C1428" s="19"/>
      <c r="D1428" s="19"/>
      <c r="E1428" s="19"/>
      <c r="F1428" s="19"/>
      <c r="G1428" s="10"/>
      <c r="H1428" s="14"/>
      <c r="I1428" s="19"/>
      <c r="J1428" s="19"/>
      <c r="K1428" s="10"/>
      <c r="L1428" s="19"/>
      <c r="M1428" s="19"/>
      <c r="N1428" s="19"/>
      <c r="O1428" s="19"/>
      <c r="P1428" s="19"/>
      <c r="Q1428" s="24"/>
      <c r="R1428" s="14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  <c r="AK1428" s="29"/>
      <c r="AL1428" s="29"/>
      <c r="AM1428" s="7"/>
      <c r="AN1428" s="7"/>
      <c r="AO1428" s="7"/>
      <c r="AP1428" s="19"/>
      <c r="AQ1428" s="19"/>
      <c r="AR1428" s="19"/>
      <c r="AS1428" s="14"/>
      <c r="AT1428" s="19"/>
      <c r="AU1428" s="19"/>
      <c r="AV1428" s="19"/>
      <c r="AW1428" s="14"/>
      <c r="AX1428" s="19"/>
      <c r="AY1428" s="19"/>
      <c r="AZ1428" s="19"/>
      <c r="BA1428" s="19"/>
      <c r="BB1428" s="19"/>
      <c r="BC1428" s="19"/>
      <c r="BD1428" s="19"/>
      <c r="BE1428" s="19"/>
      <c r="BF1428" s="14"/>
      <c r="BG1428" s="35" t="str">
        <f>IF(BB1428&lt;&gt;"","&lt;a href='https://www.inaturalist.org/observations/"&amp;BB1428&amp;" 'target='_blank' style='color: blue'&gt;iNaturalist Record: "&amp;BB1428&amp;"&lt;/a&gt; ","")</f>
        <v/>
      </c>
      <c r="BH1428" s="36" t="str">
        <f>IF(AT1428&lt;&gt;"",AT1428&amp;". ","")</f>
        <v/>
      </c>
      <c r="BI1428" s="36" t="str">
        <f>IF(AV1428&lt;&gt;"","Land use/disturbance history: "&amp;AV1428&amp;". ","")</f>
        <v/>
      </c>
      <c r="BJ1428" s="36" t="str">
        <f>IF(AW1428&lt;&gt;"","Slope in degrees: "&amp;AW1428&amp;". ","")</f>
        <v/>
      </c>
      <c r="BK1428" s="36" t="str">
        <f>IF(AX1428&lt;&gt;"","Slope aspect: "&amp;AX1428&amp;". ","")</f>
        <v/>
      </c>
      <c r="BL1428" s="36" t="str">
        <f>IF(AY1428&lt;&gt;"","Soil description: "&amp;AY1428&amp;". ","")</f>
        <v/>
      </c>
      <c r="BM1428" s="36" t="str">
        <f>IF(BA1428&lt;&gt;"","Terrain: "&amp;BA1428&amp;". ","")</f>
        <v/>
      </c>
      <c r="BN1428" s="36" t="str">
        <f t="shared" si="242"/>
        <v/>
      </c>
      <c r="BO1428" t="str">
        <f t="shared" si="243"/>
        <v/>
      </c>
      <c r="BP1428" t="str">
        <f>IF(BD1428&lt;&gt;"","Permit: "&amp;BD1428,"")</f>
        <v/>
      </c>
      <c r="BQ1428" s="41" t="str">
        <f>IF(AA1428="Abundant","Estimated frequency within viewshed: Abundant (&gt;500).",IF(AA1428="Common","Estimated frequency within viewshed: Common (101-500).",IF(AA1428="Frequent","Estimated frequency within viewshed: Frequent (11-100).",IF(AA1428="Occasional","Estimated frequency within viewshed: Occasional (6-10).",IF(AA1428="Rare","Estimated frequency within viewshed: Rare (1-5).","")))))</f>
        <v/>
      </c>
      <c r="BR1428" s="41" t="str">
        <f>IF(B1428&lt;&gt;"",B1428&amp;". ","")</f>
        <v/>
      </c>
      <c r="BS1428" s="41" t="str">
        <f>IF(M1428="Same individual","Tissue sample collected.",IF(M1428="Same population","Tissue sample collected from another individual in the same population.",""))</f>
        <v/>
      </c>
      <c r="BT1428" s="41" t="str">
        <f>IF(R1428&lt;&gt;"","Seed sample collected from "&amp;R1428&amp;" plants within the same population.","")</f>
        <v/>
      </c>
      <c r="BU1428" s="41" t="str">
        <f>IF(AB1428&lt;&gt;"",AB1428&amp;". ","")</f>
        <v/>
      </c>
      <c r="BV1428" s="41" t="str">
        <f>IF(AE1428&lt;&gt;"","Landowner: "&amp;AE1428&amp;".","")</f>
        <v/>
      </c>
      <c r="BW1428" s="41" t="str">
        <f>IF(AF1428&lt;&gt;"","Element Occurrence ID: "&amp;AF1428&amp;".","")</f>
        <v/>
      </c>
      <c r="BX1428" s="41" t="str">
        <f t="shared" si="244"/>
        <v/>
      </c>
      <c r="BY1428" t="str">
        <f t="shared" si="245"/>
        <v/>
      </c>
      <c r="BZ1428" s="41" t="str">
        <f t="shared" si="246"/>
        <v/>
      </c>
      <c r="CA1428" t="str">
        <f t="shared" si="247"/>
        <v/>
      </c>
      <c r="CB1428" s="41" t="str">
        <f>IF(AU1428&lt;&gt;"","Area immediately surrounding specimen: "&amp;AU1428&amp;".","")</f>
        <v/>
      </c>
      <c r="CC1428" s="41" t="str">
        <f>IF(T1428&lt;&gt;"","Habit: "&amp;T1428&amp;".","")</f>
        <v/>
      </c>
      <c r="CD1428" s="41" t="str">
        <f>IF(U1428&lt;&gt;"","Life history habit: "&amp;U1428&amp;".","")</f>
        <v/>
      </c>
      <c r="CE1428" s="41" t="str">
        <f>IF(V1428&lt;&gt;"","Graminoid habit: "&amp;V1428&amp;".","")</f>
        <v/>
      </c>
      <c r="CF1428" s="41" t="str">
        <f>IF(W1428&lt;&gt;"","Flower color: "&amp;W1428&amp;".","")</f>
        <v/>
      </c>
      <c r="CG1428" s="41" t="str">
        <f>IF(X1428&lt;&gt;"","Height in centimeters: "&amp;X1428&amp;".","")</f>
        <v/>
      </c>
      <c r="CH1428" s="41" t="str">
        <f>IF(Y1428&lt;&gt;"",Y1428&amp;".","")</f>
        <v/>
      </c>
      <c r="CI1428" s="41" t="str">
        <f t="shared" si="248"/>
        <v/>
      </c>
      <c r="CJ1428" t="str">
        <f t="shared" si="249"/>
        <v/>
      </c>
      <c r="CK1428" s="41" t="str">
        <f>IF(T1428&lt;&gt;"","''habit'':"&amp;"''"&amp;T1428&amp;"'',","")</f>
        <v/>
      </c>
      <c r="CL1428" s="41" t="str">
        <f>IF(U1428&lt;&gt;"","''life cycle habit'':"&amp;"''"&amp;U1428&amp;"'',","")</f>
        <v/>
      </c>
      <c r="CM1428" s="41" t="str">
        <f>IF(V1428&lt;&gt;"","''graminoidHabit'':"&amp;"''"&amp;V1428&amp;"'',","")</f>
        <v/>
      </c>
      <c r="CN1428" s="41" t="str">
        <f>IF(W1428&lt;&gt;"","''flower color'':"&amp;"''"&amp;W1428&amp;"'',","")</f>
        <v/>
      </c>
      <c r="CO1428" s="41" t="str">
        <f>IF(X1428&lt;&gt;"","''heightInCentimeters'':"&amp;X1428&amp;",","")</f>
        <v/>
      </c>
      <c r="CP1428" s="41" t="str">
        <f>IF(Y1428&lt;&gt;"",Y1428,"")</f>
        <v/>
      </c>
      <c r="CQ1428" s="41" t="str">
        <f t="shared" si="250"/>
        <v/>
      </c>
      <c r="CR1428" s="42" t="str">
        <f t="shared" si="251"/>
        <v/>
      </c>
      <c r="CS1428" t="str">
        <f t="shared" si="252"/>
        <v/>
      </c>
      <c r="CT1428" t="str">
        <f>IF(L1428="Y","tissue","")</f>
        <v/>
      </c>
      <c r="CU1428" t="str">
        <f>IF(L1428="Y","in collection","")</f>
        <v/>
      </c>
      <c r="CV1428" t="str">
        <f>IF(L1428="Y","dessicated","")</f>
        <v/>
      </c>
    </row>
    <row r="1429" spans="1:100" ht="16.5" x14ac:dyDescent="0.3">
      <c r="A1429" s="7"/>
      <c r="B1429" s="19"/>
      <c r="C1429" s="19"/>
      <c r="D1429" s="19"/>
      <c r="E1429" s="19"/>
      <c r="F1429" s="19"/>
      <c r="G1429" s="10"/>
      <c r="H1429" s="14"/>
      <c r="I1429" s="19"/>
      <c r="J1429" s="19"/>
      <c r="K1429" s="10"/>
      <c r="L1429" s="19"/>
      <c r="M1429" s="19"/>
      <c r="N1429" s="19"/>
      <c r="O1429" s="19"/>
      <c r="P1429" s="19"/>
      <c r="Q1429" s="24"/>
      <c r="R1429" s="14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19"/>
      <c r="AH1429" s="19"/>
      <c r="AI1429" s="19"/>
      <c r="AJ1429" s="19"/>
      <c r="AK1429" s="29"/>
      <c r="AL1429" s="29"/>
      <c r="AM1429" s="7"/>
      <c r="AN1429" s="7"/>
      <c r="AO1429" s="7"/>
      <c r="AP1429" s="19"/>
      <c r="AQ1429" s="19"/>
      <c r="AR1429" s="19"/>
      <c r="AS1429" s="14"/>
      <c r="AT1429" s="19"/>
      <c r="AU1429" s="19"/>
      <c r="AV1429" s="19"/>
      <c r="AW1429" s="14"/>
      <c r="AX1429" s="19"/>
      <c r="AY1429" s="19"/>
      <c r="AZ1429" s="19"/>
      <c r="BA1429" s="19"/>
      <c r="BB1429" s="19"/>
      <c r="BC1429" s="19"/>
      <c r="BD1429" s="19"/>
      <c r="BE1429" s="19"/>
      <c r="BF1429" s="14"/>
      <c r="BG1429" s="35" t="str">
        <f>IF(BB1429&lt;&gt;"","&lt;a href='https://www.inaturalist.org/observations/"&amp;BB1429&amp;" 'target='_blank' style='color: blue'&gt;iNaturalist Record: "&amp;BB1429&amp;"&lt;/a&gt; ","")</f>
        <v/>
      </c>
      <c r="BH1429" s="36" t="str">
        <f>IF(AT1429&lt;&gt;"",AT1429&amp;". ","")</f>
        <v/>
      </c>
      <c r="BI1429" s="36" t="str">
        <f>IF(AV1429&lt;&gt;"","Land use/disturbance history: "&amp;AV1429&amp;". ","")</f>
        <v/>
      </c>
      <c r="BJ1429" s="36" t="str">
        <f>IF(AW1429&lt;&gt;"","Slope in degrees: "&amp;AW1429&amp;". ","")</f>
        <v/>
      </c>
      <c r="BK1429" s="36" t="str">
        <f>IF(AX1429&lt;&gt;"","Slope aspect: "&amp;AX1429&amp;". ","")</f>
        <v/>
      </c>
      <c r="BL1429" s="36" t="str">
        <f>IF(AY1429&lt;&gt;"","Soil description: "&amp;AY1429&amp;". ","")</f>
        <v/>
      </c>
      <c r="BM1429" s="36" t="str">
        <f>IF(BA1429&lt;&gt;"","Terrain: "&amp;BA1429&amp;". ","")</f>
        <v/>
      </c>
      <c r="BN1429" s="36" t="str">
        <f t="shared" si="242"/>
        <v/>
      </c>
      <c r="BO1429" t="str">
        <f t="shared" si="243"/>
        <v/>
      </c>
      <c r="BP1429" t="str">
        <f>IF(BD1429&lt;&gt;"","Permit: "&amp;BD1429,"")</f>
        <v/>
      </c>
      <c r="BQ1429" s="41" t="str">
        <f>IF(AA1429="Abundant","Estimated frequency within viewshed: Abundant (&gt;500).",IF(AA1429="Common","Estimated frequency within viewshed: Common (101-500).",IF(AA1429="Frequent","Estimated frequency within viewshed: Frequent (11-100).",IF(AA1429="Occasional","Estimated frequency within viewshed: Occasional (6-10).",IF(AA1429="Rare","Estimated frequency within viewshed: Rare (1-5).","")))))</f>
        <v/>
      </c>
      <c r="BR1429" s="41" t="str">
        <f>IF(B1429&lt;&gt;"",B1429&amp;". ","")</f>
        <v/>
      </c>
      <c r="BS1429" s="41" t="str">
        <f>IF(M1429="Same individual","Tissue sample collected.",IF(M1429="Same population","Tissue sample collected from another individual in the same population.",""))</f>
        <v/>
      </c>
      <c r="BT1429" s="41" t="str">
        <f>IF(R1429&lt;&gt;"","Seed sample collected from "&amp;R1429&amp;" plants within the same population.","")</f>
        <v/>
      </c>
      <c r="BU1429" s="41" t="str">
        <f>IF(AB1429&lt;&gt;"",AB1429&amp;". ","")</f>
        <v/>
      </c>
      <c r="BV1429" s="41" t="str">
        <f>IF(AE1429&lt;&gt;"","Landowner: "&amp;AE1429&amp;".","")</f>
        <v/>
      </c>
      <c r="BW1429" s="41" t="str">
        <f>IF(AF1429&lt;&gt;"","Element Occurrence ID: "&amp;AF1429&amp;".","")</f>
        <v/>
      </c>
      <c r="BX1429" s="41" t="str">
        <f t="shared" si="244"/>
        <v/>
      </c>
      <c r="BY1429" t="str">
        <f t="shared" si="245"/>
        <v/>
      </c>
      <c r="BZ1429" s="41" t="str">
        <f t="shared" si="246"/>
        <v/>
      </c>
      <c r="CA1429" t="str">
        <f t="shared" si="247"/>
        <v/>
      </c>
      <c r="CB1429" s="41" t="str">
        <f>IF(AU1429&lt;&gt;"","Area immediately surrounding specimen: "&amp;AU1429&amp;".","")</f>
        <v/>
      </c>
      <c r="CC1429" s="41" t="str">
        <f>IF(T1429&lt;&gt;"","Habit: "&amp;T1429&amp;".","")</f>
        <v/>
      </c>
      <c r="CD1429" s="41" t="str">
        <f>IF(U1429&lt;&gt;"","Life history habit: "&amp;U1429&amp;".","")</f>
        <v/>
      </c>
      <c r="CE1429" s="41" t="str">
        <f>IF(V1429&lt;&gt;"","Graminoid habit: "&amp;V1429&amp;".","")</f>
        <v/>
      </c>
      <c r="CF1429" s="41" t="str">
        <f>IF(W1429&lt;&gt;"","Flower color: "&amp;W1429&amp;".","")</f>
        <v/>
      </c>
      <c r="CG1429" s="41" t="str">
        <f>IF(X1429&lt;&gt;"","Height in centimeters: "&amp;X1429&amp;".","")</f>
        <v/>
      </c>
      <c r="CH1429" s="41" t="str">
        <f>IF(Y1429&lt;&gt;"",Y1429&amp;".","")</f>
        <v/>
      </c>
      <c r="CI1429" s="41" t="str">
        <f t="shared" si="248"/>
        <v/>
      </c>
      <c r="CJ1429" t="str">
        <f t="shared" si="249"/>
        <v/>
      </c>
      <c r="CK1429" s="41" t="str">
        <f>IF(T1429&lt;&gt;"","''habit'':"&amp;"''"&amp;T1429&amp;"'',","")</f>
        <v/>
      </c>
      <c r="CL1429" s="41" t="str">
        <f>IF(U1429&lt;&gt;"","''life cycle habit'':"&amp;"''"&amp;U1429&amp;"'',","")</f>
        <v/>
      </c>
      <c r="CM1429" s="41" t="str">
        <f>IF(V1429&lt;&gt;"","''graminoidHabit'':"&amp;"''"&amp;V1429&amp;"'',","")</f>
        <v/>
      </c>
      <c r="CN1429" s="41" t="str">
        <f>IF(W1429&lt;&gt;"","''flower color'':"&amp;"''"&amp;W1429&amp;"'',","")</f>
        <v/>
      </c>
      <c r="CO1429" s="41" t="str">
        <f>IF(X1429&lt;&gt;"","''heightInCentimeters'':"&amp;X1429&amp;",","")</f>
        <v/>
      </c>
      <c r="CP1429" s="41" t="str">
        <f>IF(Y1429&lt;&gt;"",Y1429,"")</f>
        <v/>
      </c>
      <c r="CQ1429" s="41" t="str">
        <f t="shared" si="250"/>
        <v/>
      </c>
      <c r="CR1429" s="42" t="str">
        <f t="shared" si="251"/>
        <v/>
      </c>
      <c r="CS1429" t="str">
        <f t="shared" si="252"/>
        <v/>
      </c>
      <c r="CT1429" t="str">
        <f>IF(L1429="Y","tissue","")</f>
        <v/>
      </c>
      <c r="CU1429" t="str">
        <f>IF(L1429="Y","in collection","")</f>
        <v/>
      </c>
      <c r="CV1429" t="str">
        <f>IF(L1429="Y","dessicated","")</f>
        <v/>
      </c>
    </row>
    <row r="1430" spans="1:100" ht="16.5" x14ac:dyDescent="0.3">
      <c r="A1430" s="7"/>
      <c r="B1430" s="19"/>
      <c r="C1430" s="19"/>
      <c r="D1430" s="19"/>
      <c r="E1430" s="19"/>
      <c r="F1430" s="19"/>
      <c r="G1430" s="10"/>
      <c r="H1430" s="14"/>
      <c r="I1430" s="19"/>
      <c r="J1430" s="19"/>
      <c r="K1430" s="10"/>
      <c r="L1430" s="19"/>
      <c r="M1430" s="19"/>
      <c r="N1430" s="19"/>
      <c r="O1430" s="19"/>
      <c r="P1430" s="19"/>
      <c r="Q1430" s="24"/>
      <c r="R1430" s="14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19"/>
      <c r="AH1430" s="19"/>
      <c r="AI1430" s="19"/>
      <c r="AJ1430" s="19"/>
      <c r="AK1430" s="29"/>
      <c r="AL1430" s="29"/>
      <c r="AM1430" s="7"/>
      <c r="AN1430" s="7"/>
      <c r="AO1430" s="7"/>
      <c r="AP1430" s="19"/>
      <c r="AQ1430" s="19"/>
      <c r="AR1430" s="19"/>
      <c r="AS1430" s="14"/>
      <c r="AT1430" s="19"/>
      <c r="AU1430" s="19"/>
      <c r="AV1430" s="19"/>
      <c r="AW1430" s="14"/>
      <c r="AX1430" s="19"/>
      <c r="AY1430" s="19"/>
      <c r="AZ1430" s="19"/>
      <c r="BA1430" s="19"/>
      <c r="BB1430" s="19"/>
      <c r="BC1430" s="19"/>
      <c r="BD1430" s="19"/>
      <c r="BE1430" s="19"/>
      <c r="BF1430" s="14"/>
      <c r="BG1430" s="35" t="str">
        <f>IF(BB1430&lt;&gt;"","&lt;a href='https://www.inaturalist.org/observations/"&amp;BB1430&amp;" 'target='_blank' style='color: blue'&gt;iNaturalist Record: "&amp;BB1430&amp;"&lt;/a&gt; ","")</f>
        <v/>
      </c>
      <c r="BH1430" s="36" t="str">
        <f>IF(AT1430&lt;&gt;"",AT1430&amp;". ","")</f>
        <v/>
      </c>
      <c r="BI1430" s="36" t="str">
        <f>IF(AV1430&lt;&gt;"","Land use/disturbance history: "&amp;AV1430&amp;". ","")</f>
        <v/>
      </c>
      <c r="BJ1430" s="36" t="str">
        <f>IF(AW1430&lt;&gt;"","Slope in degrees: "&amp;AW1430&amp;". ","")</f>
        <v/>
      </c>
      <c r="BK1430" s="36" t="str">
        <f>IF(AX1430&lt;&gt;"","Slope aspect: "&amp;AX1430&amp;". ","")</f>
        <v/>
      </c>
      <c r="BL1430" s="36" t="str">
        <f>IF(AY1430&lt;&gt;"","Soil description: "&amp;AY1430&amp;". ","")</f>
        <v/>
      </c>
      <c r="BM1430" s="36" t="str">
        <f>IF(BA1430&lt;&gt;"","Terrain: "&amp;BA1430&amp;". ","")</f>
        <v/>
      </c>
      <c r="BN1430" s="36" t="str">
        <f t="shared" si="242"/>
        <v/>
      </c>
      <c r="BO1430" t="str">
        <f t="shared" si="243"/>
        <v/>
      </c>
      <c r="BP1430" t="str">
        <f>IF(BD1430&lt;&gt;"","Permit: "&amp;BD1430,"")</f>
        <v/>
      </c>
      <c r="BQ1430" s="41" t="str">
        <f>IF(AA1430="Abundant","Estimated frequency within viewshed: Abundant (&gt;500).",IF(AA1430="Common","Estimated frequency within viewshed: Common (101-500).",IF(AA1430="Frequent","Estimated frequency within viewshed: Frequent (11-100).",IF(AA1430="Occasional","Estimated frequency within viewshed: Occasional (6-10).",IF(AA1430="Rare","Estimated frequency within viewshed: Rare (1-5).","")))))</f>
        <v/>
      </c>
      <c r="BR1430" s="41" t="str">
        <f>IF(B1430&lt;&gt;"",B1430&amp;". ","")</f>
        <v/>
      </c>
      <c r="BS1430" s="41" t="str">
        <f>IF(M1430="Same individual","Tissue sample collected.",IF(M1430="Same population","Tissue sample collected from another individual in the same population.",""))</f>
        <v/>
      </c>
      <c r="BT1430" s="41" t="str">
        <f>IF(R1430&lt;&gt;"","Seed sample collected from "&amp;R1430&amp;" plants within the same population.","")</f>
        <v/>
      </c>
      <c r="BU1430" s="41" t="str">
        <f>IF(AB1430&lt;&gt;"",AB1430&amp;". ","")</f>
        <v/>
      </c>
      <c r="BV1430" s="41" t="str">
        <f>IF(AE1430&lt;&gt;"","Landowner: "&amp;AE1430&amp;".","")</f>
        <v/>
      </c>
      <c r="BW1430" s="41" t="str">
        <f>IF(AF1430&lt;&gt;"","Element Occurrence ID: "&amp;AF1430&amp;".","")</f>
        <v/>
      </c>
      <c r="BX1430" s="41" t="str">
        <f t="shared" si="244"/>
        <v/>
      </c>
      <c r="BY1430" t="str">
        <f t="shared" si="245"/>
        <v/>
      </c>
      <c r="BZ1430" s="41" t="str">
        <f t="shared" si="246"/>
        <v/>
      </c>
      <c r="CA1430" t="str">
        <f t="shared" si="247"/>
        <v/>
      </c>
      <c r="CB1430" s="41" t="str">
        <f>IF(AU1430&lt;&gt;"","Area immediately surrounding specimen: "&amp;AU1430&amp;".","")</f>
        <v/>
      </c>
      <c r="CC1430" s="41" t="str">
        <f>IF(T1430&lt;&gt;"","Habit: "&amp;T1430&amp;".","")</f>
        <v/>
      </c>
      <c r="CD1430" s="41" t="str">
        <f>IF(U1430&lt;&gt;"","Life history habit: "&amp;U1430&amp;".","")</f>
        <v/>
      </c>
      <c r="CE1430" s="41" t="str">
        <f>IF(V1430&lt;&gt;"","Graminoid habit: "&amp;V1430&amp;".","")</f>
        <v/>
      </c>
      <c r="CF1430" s="41" t="str">
        <f>IF(W1430&lt;&gt;"","Flower color: "&amp;W1430&amp;".","")</f>
        <v/>
      </c>
      <c r="CG1430" s="41" t="str">
        <f>IF(X1430&lt;&gt;"","Height in centimeters: "&amp;X1430&amp;".","")</f>
        <v/>
      </c>
      <c r="CH1430" s="41" t="str">
        <f>IF(Y1430&lt;&gt;"",Y1430&amp;".","")</f>
        <v/>
      </c>
      <c r="CI1430" s="41" t="str">
        <f t="shared" si="248"/>
        <v/>
      </c>
      <c r="CJ1430" t="str">
        <f t="shared" si="249"/>
        <v/>
      </c>
      <c r="CK1430" s="41" t="str">
        <f>IF(T1430&lt;&gt;"","''habit'':"&amp;"''"&amp;T1430&amp;"'',","")</f>
        <v/>
      </c>
      <c r="CL1430" s="41" t="str">
        <f>IF(U1430&lt;&gt;"","''life cycle habit'':"&amp;"''"&amp;U1430&amp;"'',","")</f>
        <v/>
      </c>
      <c r="CM1430" s="41" t="str">
        <f>IF(V1430&lt;&gt;"","''graminoidHabit'':"&amp;"''"&amp;V1430&amp;"'',","")</f>
        <v/>
      </c>
      <c r="CN1430" s="41" t="str">
        <f>IF(W1430&lt;&gt;"","''flower color'':"&amp;"''"&amp;W1430&amp;"'',","")</f>
        <v/>
      </c>
      <c r="CO1430" s="41" t="str">
        <f>IF(X1430&lt;&gt;"","''heightInCentimeters'':"&amp;X1430&amp;",","")</f>
        <v/>
      </c>
      <c r="CP1430" s="41" t="str">
        <f>IF(Y1430&lt;&gt;"",Y1430,"")</f>
        <v/>
      </c>
      <c r="CQ1430" s="41" t="str">
        <f t="shared" si="250"/>
        <v/>
      </c>
      <c r="CR1430" s="42" t="str">
        <f t="shared" si="251"/>
        <v/>
      </c>
      <c r="CS1430" t="str">
        <f t="shared" si="252"/>
        <v/>
      </c>
      <c r="CT1430" t="str">
        <f>IF(L1430="Y","tissue","")</f>
        <v/>
      </c>
      <c r="CU1430" t="str">
        <f>IF(L1430="Y","in collection","")</f>
        <v/>
      </c>
      <c r="CV1430" t="str">
        <f>IF(L1430="Y","dessicated","")</f>
        <v/>
      </c>
    </row>
    <row r="1431" spans="1:100" ht="16.5" x14ac:dyDescent="0.3">
      <c r="A1431" s="7"/>
      <c r="B1431" s="19"/>
      <c r="C1431" s="19"/>
      <c r="D1431" s="19"/>
      <c r="E1431" s="19"/>
      <c r="F1431" s="19"/>
      <c r="G1431" s="10"/>
      <c r="H1431" s="14"/>
      <c r="I1431" s="19"/>
      <c r="J1431" s="19"/>
      <c r="K1431" s="10"/>
      <c r="L1431" s="19"/>
      <c r="M1431" s="19"/>
      <c r="N1431" s="19"/>
      <c r="O1431" s="19"/>
      <c r="P1431" s="19"/>
      <c r="Q1431" s="24"/>
      <c r="R1431" s="14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19"/>
      <c r="AH1431" s="19"/>
      <c r="AI1431" s="19"/>
      <c r="AJ1431" s="19"/>
      <c r="AK1431" s="29"/>
      <c r="AL1431" s="29"/>
      <c r="AM1431" s="7"/>
      <c r="AN1431" s="7"/>
      <c r="AO1431" s="7"/>
      <c r="AP1431" s="19"/>
      <c r="AQ1431" s="19"/>
      <c r="AR1431" s="19"/>
      <c r="AS1431" s="14"/>
      <c r="AT1431" s="19"/>
      <c r="AU1431" s="19"/>
      <c r="AV1431" s="19"/>
      <c r="AW1431" s="14"/>
      <c r="AX1431" s="19"/>
      <c r="AY1431" s="19"/>
      <c r="AZ1431" s="19"/>
      <c r="BA1431" s="19"/>
      <c r="BB1431" s="19"/>
      <c r="BC1431" s="19"/>
      <c r="BD1431" s="19"/>
      <c r="BE1431" s="19"/>
      <c r="BF1431" s="14"/>
      <c r="BG1431" s="35" t="str">
        <f>IF(BB1431&lt;&gt;"","&lt;a href='https://www.inaturalist.org/observations/"&amp;BB1431&amp;" 'target='_blank' style='color: blue'&gt;iNaturalist Record: "&amp;BB1431&amp;"&lt;/a&gt; ","")</f>
        <v/>
      </c>
      <c r="BH1431" s="36" t="str">
        <f>IF(AT1431&lt;&gt;"",AT1431&amp;". ","")</f>
        <v/>
      </c>
      <c r="BI1431" s="36" t="str">
        <f>IF(AV1431&lt;&gt;"","Land use/disturbance history: "&amp;AV1431&amp;". ","")</f>
        <v/>
      </c>
      <c r="BJ1431" s="36" t="str">
        <f>IF(AW1431&lt;&gt;"","Slope in degrees: "&amp;AW1431&amp;". ","")</f>
        <v/>
      </c>
      <c r="BK1431" s="36" t="str">
        <f>IF(AX1431&lt;&gt;"","Slope aspect: "&amp;AX1431&amp;". ","")</f>
        <v/>
      </c>
      <c r="BL1431" s="36" t="str">
        <f>IF(AY1431&lt;&gt;"","Soil description: "&amp;AY1431&amp;". ","")</f>
        <v/>
      </c>
      <c r="BM1431" s="36" t="str">
        <f>IF(BA1431&lt;&gt;"","Terrain: "&amp;BA1431&amp;". ","")</f>
        <v/>
      </c>
      <c r="BN1431" s="36" t="str">
        <f t="shared" si="242"/>
        <v/>
      </c>
      <c r="BO1431" t="str">
        <f t="shared" si="243"/>
        <v/>
      </c>
      <c r="BP1431" t="str">
        <f>IF(BD1431&lt;&gt;"","Permit: "&amp;BD1431,"")</f>
        <v/>
      </c>
      <c r="BQ1431" s="41" t="str">
        <f>IF(AA1431="Abundant","Estimated frequency within viewshed: Abundant (&gt;500).",IF(AA1431="Common","Estimated frequency within viewshed: Common (101-500).",IF(AA1431="Frequent","Estimated frequency within viewshed: Frequent (11-100).",IF(AA1431="Occasional","Estimated frequency within viewshed: Occasional (6-10).",IF(AA1431="Rare","Estimated frequency within viewshed: Rare (1-5).","")))))</f>
        <v/>
      </c>
      <c r="BR1431" s="41" t="str">
        <f>IF(B1431&lt;&gt;"",B1431&amp;". ","")</f>
        <v/>
      </c>
      <c r="BS1431" s="41" t="str">
        <f>IF(M1431="Same individual","Tissue sample collected.",IF(M1431="Same population","Tissue sample collected from another individual in the same population.",""))</f>
        <v/>
      </c>
      <c r="BT1431" s="41" t="str">
        <f>IF(R1431&lt;&gt;"","Seed sample collected from "&amp;R1431&amp;" plants within the same population.","")</f>
        <v/>
      </c>
      <c r="BU1431" s="41" t="str">
        <f>IF(AB1431&lt;&gt;"",AB1431&amp;". ","")</f>
        <v/>
      </c>
      <c r="BV1431" s="41" t="str">
        <f>IF(AE1431&lt;&gt;"","Landowner: "&amp;AE1431&amp;".","")</f>
        <v/>
      </c>
      <c r="BW1431" s="41" t="str">
        <f>IF(AF1431&lt;&gt;"","Element Occurrence ID: "&amp;AF1431&amp;".","")</f>
        <v/>
      </c>
      <c r="BX1431" s="41" t="str">
        <f t="shared" si="244"/>
        <v/>
      </c>
      <c r="BY1431" t="str">
        <f t="shared" si="245"/>
        <v/>
      </c>
      <c r="BZ1431" s="41" t="str">
        <f t="shared" si="246"/>
        <v/>
      </c>
      <c r="CA1431" t="str">
        <f t="shared" si="247"/>
        <v/>
      </c>
      <c r="CB1431" s="41" t="str">
        <f>IF(AU1431&lt;&gt;"","Area immediately surrounding specimen: "&amp;AU1431&amp;".","")</f>
        <v/>
      </c>
      <c r="CC1431" s="41" t="str">
        <f>IF(T1431&lt;&gt;"","Habit: "&amp;T1431&amp;".","")</f>
        <v/>
      </c>
      <c r="CD1431" s="41" t="str">
        <f>IF(U1431&lt;&gt;"","Life history habit: "&amp;U1431&amp;".","")</f>
        <v/>
      </c>
      <c r="CE1431" s="41" t="str">
        <f>IF(V1431&lt;&gt;"","Graminoid habit: "&amp;V1431&amp;".","")</f>
        <v/>
      </c>
      <c r="CF1431" s="41" t="str">
        <f>IF(W1431&lt;&gt;"","Flower color: "&amp;W1431&amp;".","")</f>
        <v/>
      </c>
      <c r="CG1431" s="41" t="str">
        <f>IF(X1431&lt;&gt;"","Height in centimeters: "&amp;X1431&amp;".","")</f>
        <v/>
      </c>
      <c r="CH1431" s="41" t="str">
        <f>IF(Y1431&lt;&gt;"",Y1431&amp;".","")</f>
        <v/>
      </c>
      <c r="CI1431" s="41" t="str">
        <f t="shared" si="248"/>
        <v/>
      </c>
      <c r="CJ1431" t="str">
        <f t="shared" si="249"/>
        <v/>
      </c>
      <c r="CK1431" s="41" t="str">
        <f>IF(T1431&lt;&gt;"","''habit'':"&amp;"''"&amp;T1431&amp;"'',","")</f>
        <v/>
      </c>
      <c r="CL1431" s="41" t="str">
        <f>IF(U1431&lt;&gt;"","''life cycle habit'':"&amp;"''"&amp;U1431&amp;"'',","")</f>
        <v/>
      </c>
      <c r="CM1431" s="41" t="str">
        <f>IF(V1431&lt;&gt;"","''graminoidHabit'':"&amp;"''"&amp;V1431&amp;"'',","")</f>
        <v/>
      </c>
      <c r="CN1431" s="41" t="str">
        <f>IF(W1431&lt;&gt;"","''flower color'':"&amp;"''"&amp;W1431&amp;"'',","")</f>
        <v/>
      </c>
      <c r="CO1431" s="41" t="str">
        <f>IF(X1431&lt;&gt;"","''heightInCentimeters'':"&amp;X1431&amp;",","")</f>
        <v/>
      </c>
      <c r="CP1431" s="41" t="str">
        <f>IF(Y1431&lt;&gt;"",Y1431,"")</f>
        <v/>
      </c>
      <c r="CQ1431" s="41" t="str">
        <f t="shared" si="250"/>
        <v/>
      </c>
      <c r="CR1431" s="42" t="str">
        <f t="shared" si="251"/>
        <v/>
      </c>
      <c r="CS1431" t="str">
        <f t="shared" si="252"/>
        <v/>
      </c>
      <c r="CT1431" t="str">
        <f>IF(L1431="Y","tissue","")</f>
        <v/>
      </c>
      <c r="CU1431" t="str">
        <f>IF(L1431="Y","in collection","")</f>
        <v/>
      </c>
      <c r="CV1431" t="str">
        <f>IF(L1431="Y","dessicated","")</f>
        <v/>
      </c>
    </row>
    <row r="1432" spans="1:100" ht="16.5" x14ac:dyDescent="0.3">
      <c r="A1432" s="7"/>
      <c r="B1432" s="19"/>
      <c r="C1432" s="19"/>
      <c r="D1432" s="19"/>
      <c r="E1432" s="19"/>
      <c r="F1432" s="19"/>
      <c r="G1432" s="10"/>
      <c r="H1432" s="14"/>
      <c r="I1432" s="19"/>
      <c r="J1432" s="19"/>
      <c r="K1432" s="10"/>
      <c r="L1432" s="19"/>
      <c r="M1432" s="19"/>
      <c r="N1432" s="19"/>
      <c r="O1432" s="19"/>
      <c r="P1432" s="19"/>
      <c r="Q1432" s="24"/>
      <c r="R1432" s="14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19"/>
      <c r="AH1432" s="19"/>
      <c r="AI1432" s="19"/>
      <c r="AJ1432" s="19"/>
      <c r="AK1432" s="29"/>
      <c r="AL1432" s="29"/>
      <c r="AM1432" s="7"/>
      <c r="AN1432" s="7"/>
      <c r="AO1432" s="7"/>
      <c r="AP1432" s="19"/>
      <c r="AQ1432" s="19"/>
      <c r="AR1432" s="19"/>
      <c r="AS1432" s="14"/>
      <c r="AT1432" s="19"/>
      <c r="AU1432" s="19"/>
      <c r="AV1432" s="19"/>
      <c r="AW1432" s="14"/>
      <c r="AX1432" s="19"/>
      <c r="AY1432" s="19"/>
      <c r="AZ1432" s="19"/>
      <c r="BA1432" s="19"/>
      <c r="BB1432" s="19"/>
      <c r="BC1432" s="19"/>
      <c r="BD1432" s="19"/>
      <c r="BE1432" s="19"/>
      <c r="BF1432" s="14"/>
      <c r="BG1432" s="35" t="str">
        <f>IF(BB1432&lt;&gt;"","&lt;a href='https://www.inaturalist.org/observations/"&amp;BB1432&amp;" 'target='_blank' style='color: blue'&gt;iNaturalist Record: "&amp;BB1432&amp;"&lt;/a&gt; ","")</f>
        <v/>
      </c>
      <c r="BH1432" s="36" t="str">
        <f>IF(AT1432&lt;&gt;"",AT1432&amp;". ","")</f>
        <v/>
      </c>
      <c r="BI1432" s="36" t="str">
        <f>IF(AV1432&lt;&gt;"","Land use/disturbance history: "&amp;AV1432&amp;". ","")</f>
        <v/>
      </c>
      <c r="BJ1432" s="36" t="str">
        <f>IF(AW1432&lt;&gt;"","Slope in degrees: "&amp;AW1432&amp;". ","")</f>
        <v/>
      </c>
      <c r="BK1432" s="36" t="str">
        <f>IF(AX1432&lt;&gt;"","Slope aspect: "&amp;AX1432&amp;". ","")</f>
        <v/>
      </c>
      <c r="BL1432" s="36" t="str">
        <f>IF(AY1432&lt;&gt;"","Soil description: "&amp;AY1432&amp;". ","")</f>
        <v/>
      </c>
      <c r="BM1432" s="36" t="str">
        <f>IF(BA1432&lt;&gt;"","Terrain: "&amp;BA1432&amp;". ","")</f>
        <v/>
      </c>
      <c r="BN1432" s="36" t="str">
        <f t="shared" si="242"/>
        <v/>
      </c>
      <c r="BO1432" t="str">
        <f t="shared" si="243"/>
        <v/>
      </c>
      <c r="BP1432" t="str">
        <f>IF(BD1432&lt;&gt;"","Permit: "&amp;BD1432,"")</f>
        <v/>
      </c>
      <c r="BQ1432" s="41" t="str">
        <f>IF(AA1432="Abundant","Estimated frequency within viewshed: Abundant (&gt;500).",IF(AA1432="Common","Estimated frequency within viewshed: Common (101-500).",IF(AA1432="Frequent","Estimated frequency within viewshed: Frequent (11-100).",IF(AA1432="Occasional","Estimated frequency within viewshed: Occasional (6-10).",IF(AA1432="Rare","Estimated frequency within viewshed: Rare (1-5).","")))))</f>
        <v/>
      </c>
      <c r="BR1432" s="41" t="str">
        <f>IF(B1432&lt;&gt;"",B1432&amp;". ","")</f>
        <v/>
      </c>
      <c r="BS1432" s="41" t="str">
        <f>IF(M1432="Same individual","Tissue sample collected.",IF(M1432="Same population","Tissue sample collected from another individual in the same population.",""))</f>
        <v/>
      </c>
      <c r="BT1432" s="41" t="str">
        <f>IF(R1432&lt;&gt;"","Seed sample collected from "&amp;R1432&amp;" plants within the same population.","")</f>
        <v/>
      </c>
      <c r="BU1432" s="41" t="str">
        <f>IF(AB1432&lt;&gt;"",AB1432&amp;". ","")</f>
        <v/>
      </c>
      <c r="BV1432" s="41" t="str">
        <f>IF(AE1432&lt;&gt;"","Landowner: "&amp;AE1432&amp;".","")</f>
        <v/>
      </c>
      <c r="BW1432" s="41" t="str">
        <f>IF(AF1432&lt;&gt;"","Element Occurrence ID: "&amp;AF1432&amp;".","")</f>
        <v/>
      </c>
      <c r="BX1432" s="41" t="str">
        <f t="shared" si="244"/>
        <v/>
      </c>
      <c r="BY1432" t="str">
        <f t="shared" si="245"/>
        <v/>
      </c>
      <c r="BZ1432" s="41" t="str">
        <f t="shared" si="246"/>
        <v/>
      </c>
      <c r="CA1432" t="str">
        <f t="shared" si="247"/>
        <v/>
      </c>
      <c r="CB1432" s="41" t="str">
        <f>IF(AU1432&lt;&gt;"","Area immediately surrounding specimen: "&amp;AU1432&amp;".","")</f>
        <v/>
      </c>
      <c r="CC1432" s="41" t="str">
        <f>IF(T1432&lt;&gt;"","Habit: "&amp;T1432&amp;".","")</f>
        <v/>
      </c>
      <c r="CD1432" s="41" t="str">
        <f>IF(U1432&lt;&gt;"","Life history habit: "&amp;U1432&amp;".","")</f>
        <v/>
      </c>
      <c r="CE1432" s="41" t="str">
        <f>IF(V1432&lt;&gt;"","Graminoid habit: "&amp;V1432&amp;".","")</f>
        <v/>
      </c>
      <c r="CF1432" s="41" t="str">
        <f>IF(W1432&lt;&gt;"","Flower color: "&amp;W1432&amp;".","")</f>
        <v/>
      </c>
      <c r="CG1432" s="41" t="str">
        <f>IF(X1432&lt;&gt;"","Height in centimeters: "&amp;X1432&amp;".","")</f>
        <v/>
      </c>
      <c r="CH1432" s="41" t="str">
        <f>IF(Y1432&lt;&gt;"",Y1432&amp;".","")</f>
        <v/>
      </c>
      <c r="CI1432" s="41" t="str">
        <f t="shared" si="248"/>
        <v/>
      </c>
      <c r="CJ1432" t="str">
        <f t="shared" si="249"/>
        <v/>
      </c>
      <c r="CK1432" s="41" t="str">
        <f>IF(T1432&lt;&gt;"","''habit'':"&amp;"''"&amp;T1432&amp;"'',","")</f>
        <v/>
      </c>
      <c r="CL1432" s="41" t="str">
        <f>IF(U1432&lt;&gt;"","''life cycle habit'':"&amp;"''"&amp;U1432&amp;"'',","")</f>
        <v/>
      </c>
      <c r="CM1432" s="41" t="str">
        <f>IF(V1432&lt;&gt;"","''graminoidHabit'':"&amp;"''"&amp;V1432&amp;"'',","")</f>
        <v/>
      </c>
      <c r="CN1432" s="41" t="str">
        <f>IF(W1432&lt;&gt;"","''flower color'':"&amp;"''"&amp;W1432&amp;"'',","")</f>
        <v/>
      </c>
      <c r="CO1432" s="41" t="str">
        <f>IF(X1432&lt;&gt;"","''heightInCentimeters'':"&amp;X1432&amp;",","")</f>
        <v/>
      </c>
      <c r="CP1432" s="41" t="str">
        <f>IF(Y1432&lt;&gt;"",Y1432,"")</f>
        <v/>
      </c>
      <c r="CQ1432" s="41" t="str">
        <f t="shared" si="250"/>
        <v/>
      </c>
      <c r="CR1432" s="42" t="str">
        <f t="shared" si="251"/>
        <v/>
      </c>
      <c r="CS1432" t="str">
        <f t="shared" si="252"/>
        <v/>
      </c>
      <c r="CT1432" t="str">
        <f>IF(L1432="Y","tissue","")</f>
        <v/>
      </c>
      <c r="CU1432" t="str">
        <f>IF(L1432="Y","in collection","")</f>
        <v/>
      </c>
      <c r="CV1432" t="str">
        <f>IF(L1432="Y","dessicated","")</f>
        <v/>
      </c>
    </row>
    <row r="1433" spans="1:100" ht="16.5" x14ac:dyDescent="0.3">
      <c r="A1433" s="7"/>
      <c r="B1433" s="19"/>
      <c r="C1433" s="19"/>
      <c r="D1433" s="19"/>
      <c r="E1433" s="19"/>
      <c r="F1433" s="19"/>
      <c r="G1433" s="10"/>
      <c r="H1433" s="14"/>
      <c r="I1433" s="19"/>
      <c r="J1433" s="19"/>
      <c r="K1433" s="10"/>
      <c r="L1433" s="19"/>
      <c r="M1433" s="19"/>
      <c r="N1433" s="19"/>
      <c r="O1433" s="19"/>
      <c r="P1433" s="19"/>
      <c r="Q1433" s="24"/>
      <c r="R1433" s="14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19"/>
      <c r="AH1433" s="19"/>
      <c r="AI1433" s="19"/>
      <c r="AJ1433" s="19"/>
      <c r="AK1433" s="29"/>
      <c r="AL1433" s="29"/>
      <c r="AM1433" s="7"/>
      <c r="AN1433" s="7"/>
      <c r="AO1433" s="7"/>
      <c r="AP1433" s="19"/>
      <c r="AQ1433" s="19"/>
      <c r="AR1433" s="19"/>
      <c r="AS1433" s="14"/>
      <c r="AT1433" s="19"/>
      <c r="AU1433" s="19"/>
      <c r="AV1433" s="19"/>
      <c r="AW1433" s="14"/>
      <c r="AX1433" s="19"/>
      <c r="AY1433" s="19"/>
      <c r="AZ1433" s="19"/>
      <c r="BA1433" s="19"/>
      <c r="BB1433" s="19"/>
      <c r="BC1433" s="19"/>
      <c r="BD1433" s="19"/>
      <c r="BE1433" s="19"/>
      <c r="BF1433" s="14"/>
      <c r="BG1433" s="35" t="str">
        <f>IF(BB1433&lt;&gt;"","&lt;a href='https://www.inaturalist.org/observations/"&amp;BB1433&amp;" 'target='_blank' style='color: blue'&gt;iNaturalist Record: "&amp;BB1433&amp;"&lt;/a&gt; ","")</f>
        <v/>
      </c>
      <c r="BH1433" s="36" t="str">
        <f>IF(AT1433&lt;&gt;"",AT1433&amp;". ","")</f>
        <v/>
      </c>
      <c r="BI1433" s="36" t="str">
        <f>IF(AV1433&lt;&gt;"","Land use/disturbance history: "&amp;AV1433&amp;". ","")</f>
        <v/>
      </c>
      <c r="BJ1433" s="36" t="str">
        <f>IF(AW1433&lt;&gt;"","Slope in degrees: "&amp;AW1433&amp;". ","")</f>
        <v/>
      </c>
      <c r="BK1433" s="36" t="str">
        <f>IF(AX1433&lt;&gt;"","Slope aspect: "&amp;AX1433&amp;". ","")</f>
        <v/>
      </c>
      <c r="BL1433" s="36" t="str">
        <f>IF(AY1433&lt;&gt;"","Soil description: "&amp;AY1433&amp;". ","")</f>
        <v/>
      </c>
      <c r="BM1433" s="36" t="str">
        <f>IF(BA1433&lt;&gt;"","Terrain: "&amp;BA1433&amp;". ","")</f>
        <v/>
      </c>
      <c r="BN1433" s="36" t="str">
        <f t="shared" si="242"/>
        <v/>
      </c>
      <c r="BO1433" t="str">
        <f t="shared" si="243"/>
        <v/>
      </c>
      <c r="BP1433" t="str">
        <f>IF(BD1433&lt;&gt;"","Permit: "&amp;BD1433,"")</f>
        <v/>
      </c>
      <c r="BQ1433" s="41" t="str">
        <f>IF(AA1433="Abundant","Estimated frequency within viewshed: Abundant (&gt;500).",IF(AA1433="Common","Estimated frequency within viewshed: Common (101-500).",IF(AA1433="Frequent","Estimated frequency within viewshed: Frequent (11-100).",IF(AA1433="Occasional","Estimated frequency within viewshed: Occasional (6-10).",IF(AA1433="Rare","Estimated frequency within viewshed: Rare (1-5).","")))))</f>
        <v/>
      </c>
      <c r="BR1433" s="41" t="str">
        <f>IF(B1433&lt;&gt;"",B1433&amp;". ","")</f>
        <v/>
      </c>
      <c r="BS1433" s="41" t="str">
        <f>IF(M1433="Same individual","Tissue sample collected.",IF(M1433="Same population","Tissue sample collected from another individual in the same population.",""))</f>
        <v/>
      </c>
      <c r="BT1433" s="41" t="str">
        <f>IF(R1433&lt;&gt;"","Seed sample collected from "&amp;R1433&amp;" plants within the same population.","")</f>
        <v/>
      </c>
      <c r="BU1433" s="41" t="str">
        <f>IF(AB1433&lt;&gt;"",AB1433&amp;". ","")</f>
        <v/>
      </c>
      <c r="BV1433" s="41" t="str">
        <f>IF(AE1433&lt;&gt;"","Landowner: "&amp;AE1433&amp;".","")</f>
        <v/>
      </c>
      <c r="BW1433" s="41" t="str">
        <f>IF(AF1433&lt;&gt;"","Element Occurrence ID: "&amp;AF1433&amp;".","")</f>
        <v/>
      </c>
      <c r="BX1433" s="41" t="str">
        <f t="shared" si="244"/>
        <v/>
      </c>
      <c r="BY1433" t="str">
        <f t="shared" si="245"/>
        <v/>
      </c>
      <c r="BZ1433" s="41" t="str">
        <f t="shared" si="246"/>
        <v/>
      </c>
      <c r="CA1433" t="str">
        <f t="shared" si="247"/>
        <v/>
      </c>
      <c r="CB1433" s="41" t="str">
        <f>IF(AU1433&lt;&gt;"","Area immediately surrounding specimen: "&amp;AU1433&amp;".","")</f>
        <v/>
      </c>
      <c r="CC1433" s="41" t="str">
        <f>IF(T1433&lt;&gt;"","Habit: "&amp;T1433&amp;".","")</f>
        <v/>
      </c>
      <c r="CD1433" s="41" t="str">
        <f>IF(U1433&lt;&gt;"","Life history habit: "&amp;U1433&amp;".","")</f>
        <v/>
      </c>
      <c r="CE1433" s="41" t="str">
        <f>IF(V1433&lt;&gt;"","Graminoid habit: "&amp;V1433&amp;".","")</f>
        <v/>
      </c>
      <c r="CF1433" s="41" t="str">
        <f>IF(W1433&lt;&gt;"","Flower color: "&amp;W1433&amp;".","")</f>
        <v/>
      </c>
      <c r="CG1433" s="41" t="str">
        <f>IF(X1433&lt;&gt;"","Height in centimeters: "&amp;X1433&amp;".","")</f>
        <v/>
      </c>
      <c r="CH1433" s="41" t="str">
        <f>IF(Y1433&lt;&gt;"",Y1433&amp;".","")</f>
        <v/>
      </c>
      <c r="CI1433" s="41" t="str">
        <f t="shared" si="248"/>
        <v/>
      </c>
      <c r="CJ1433" t="str">
        <f t="shared" si="249"/>
        <v/>
      </c>
      <c r="CK1433" s="41" t="str">
        <f>IF(T1433&lt;&gt;"","''habit'':"&amp;"''"&amp;T1433&amp;"'',","")</f>
        <v/>
      </c>
      <c r="CL1433" s="41" t="str">
        <f>IF(U1433&lt;&gt;"","''life cycle habit'':"&amp;"''"&amp;U1433&amp;"'',","")</f>
        <v/>
      </c>
      <c r="CM1433" s="41" t="str">
        <f>IF(V1433&lt;&gt;"","''graminoidHabit'':"&amp;"''"&amp;V1433&amp;"'',","")</f>
        <v/>
      </c>
      <c r="CN1433" s="41" t="str">
        <f>IF(W1433&lt;&gt;"","''flower color'':"&amp;"''"&amp;W1433&amp;"'',","")</f>
        <v/>
      </c>
      <c r="CO1433" s="41" t="str">
        <f>IF(X1433&lt;&gt;"","''heightInCentimeters'':"&amp;X1433&amp;",","")</f>
        <v/>
      </c>
      <c r="CP1433" s="41" t="str">
        <f>IF(Y1433&lt;&gt;"",Y1433,"")</f>
        <v/>
      </c>
      <c r="CQ1433" s="41" t="str">
        <f t="shared" si="250"/>
        <v/>
      </c>
      <c r="CR1433" s="42" t="str">
        <f t="shared" si="251"/>
        <v/>
      </c>
      <c r="CS1433" t="str">
        <f t="shared" si="252"/>
        <v/>
      </c>
      <c r="CT1433" t="str">
        <f>IF(L1433="Y","tissue","")</f>
        <v/>
      </c>
      <c r="CU1433" t="str">
        <f>IF(L1433="Y","in collection","")</f>
        <v/>
      </c>
      <c r="CV1433" t="str">
        <f>IF(L1433="Y","dessicated","")</f>
        <v/>
      </c>
    </row>
    <row r="1434" spans="1:100" ht="16.5" x14ac:dyDescent="0.3">
      <c r="A1434" s="7"/>
      <c r="B1434" s="19"/>
      <c r="C1434" s="19"/>
      <c r="D1434" s="19"/>
      <c r="E1434" s="19"/>
      <c r="F1434" s="19"/>
      <c r="G1434" s="10"/>
      <c r="H1434" s="14"/>
      <c r="I1434" s="19"/>
      <c r="J1434" s="19"/>
      <c r="K1434" s="10"/>
      <c r="L1434" s="19"/>
      <c r="M1434" s="19"/>
      <c r="N1434" s="19"/>
      <c r="O1434" s="19"/>
      <c r="P1434" s="19"/>
      <c r="Q1434" s="24"/>
      <c r="R1434" s="14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  <c r="AK1434" s="29"/>
      <c r="AL1434" s="29"/>
      <c r="AM1434" s="7"/>
      <c r="AN1434" s="7"/>
      <c r="AO1434" s="7"/>
      <c r="AP1434" s="19"/>
      <c r="AQ1434" s="19"/>
      <c r="AR1434" s="19"/>
      <c r="AS1434" s="14"/>
      <c r="AT1434" s="19"/>
      <c r="AU1434" s="19"/>
      <c r="AV1434" s="19"/>
      <c r="AW1434" s="14"/>
      <c r="AX1434" s="19"/>
      <c r="AY1434" s="19"/>
      <c r="AZ1434" s="19"/>
      <c r="BA1434" s="19"/>
      <c r="BB1434" s="19"/>
      <c r="BC1434" s="19"/>
      <c r="BD1434" s="19"/>
      <c r="BE1434" s="19"/>
      <c r="BF1434" s="14"/>
      <c r="BG1434" s="35" t="str">
        <f>IF(BB1434&lt;&gt;"","&lt;a href='https://www.inaturalist.org/observations/"&amp;BB1434&amp;" 'target='_blank' style='color: blue'&gt;iNaturalist Record: "&amp;BB1434&amp;"&lt;/a&gt; ","")</f>
        <v/>
      </c>
      <c r="BH1434" s="36" t="str">
        <f>IF(AT1434&lt;&gt;"",AT1434&amp;". ","")</f>
        <v/>
      </c>
      <c r="BI1434" s="36" t="str">
        <f>IF(AV1434&lt;&gt;"","Land use/disturbance history: "&amp;AV1434&amp;". ","")</f>
        <v/>
      </c>
      <c r="BJ1434" s="36" t="str">
        <f>IF(AW1434&lt;&gt;"","Slope in degrees: "&amp;AW1434&amp;". ","")</f>
        <v/>
      </c>
      <c r="BK1434" s="36" t="str">
        <f>IF(AX1434&lt;&gt;"","Slope aspect: "&amp;AX1434&amp;". ","")</f>
        <v/>
      </c>
      <c r="BL1434" s="36" t="str">
        <f>IF(AY1434&lt;&gt;"","Soil description: "&amp;AY1434&amp;". ","")</f>
        <v/>
      </c>
      <c r="BM1434" s="36" t="str">
        <f>IF(BA1434&lt;&gt;"","Terrain: "&amp;BA1434&amp;". ","")</f>
        <v/>
      </c>
      <c r="BN1434" s="36" t="str">
        <f t="shared" si="242"/>
        <v/>
      </c>
      <c r="BO1434" t="str">
        <f t="shared" si="243"/>
        <v/>
      </c>
      <c r="BP1434" t="str">
        <f>IF(BD1434&lt;&gt;"","Permit: "&amp;BD1434,"")</f>
        <v/>
      </c>
      <c r="BQ1434" s="41" t="str">
        <f>IF(AA1434="Abundant","Estimated frequency within viewshed: Abundant (&gt;500).",IF(AA1434="Common","Estimated frequency within viewshed: Common (101-500).",IF(AA1434="Frequent","Estimated frequency within viewshed: Frequent (11-100).",IF(AA1434="Occasional","Estimated frequency within viewshed: Occasional (6-10).",IF(AA1434="Rare","Estimated frequency within viewshed: Rare (1-5).","")))))</f>
        <v/>
      </c>
      <c r="BR1434" s="41" t="str">
        <f>IF(B1434&lt;&gt;"",B1434&amp;". ","")</f>
        <v/>
      </c>
      <c r="BS1434" s="41" t="str">
        <f>IF(M1434="Same individual","Tissue sample collected.",IF(M1434="Same population","Tissue sample collected from another individual in the same population.",""))</f>
        <v/>
      </c>
      <c r="BT1434" s="41" t="str">
        <f>IF(R1434&lt;&gt;"","Seed sample collected from "&amp;R1434&amp;" plants within the same population.","")</f>
        <v/>
      </c>
      <c r="BU1434" s="41" t="str">
        <f>IF(AB1434&lt;&gt;"",AB1434&amp;". ","")</f>
        <v/>
      </c>
      <c r="BV1434" s="41" t="str">
        <f>IF(AE1434&lt;&gt;"","Landowner: "&amp;AE1434&amp;".","")</f>
        <v/>
      </c>
      <c r="BW1434" s="41" t="str">
        <f>IF(AF1434&lt;&gt;"","Element Occurrence ID: "&amp;AF1434&amp;".","")</f>
        <v/>
      </c>
      <c r="BX1434" s="41" t="str">
        <f t="shared" si="244"/>
        <v/>
      </c>
      <c r="BY1434" t="str">
        <f t="shared" si="245"/>
        <v/>
      </c>
      <c r="BZ1434" s="41" t="str">
        <f t="shared" si="246"/>
        <v/>
      </c>
      <c r="CA1434" t="str">
        <f t="shared" si="247"/>
        <v/>
      </c>
      <c r="CB1434" s="41" t="str">
        <f>IF(AU1434&lt;&gt;"","Area immediately surrounding specimen: "&amp;AU1434&amp;".","")</f>
        <v/>
      </c>
      <c r="CC1434" s="41" t="str">
        <f>IF(T1434&lt;&gt;"","Habit: "&amp;T1434&amp;".","")</f>
        <v/>
      </c>
      <c r="CD1434" s="41" t="str">
        <f>IF(U1434&lt;&gt;"","Life history habit: "&amp;U1434&amp;".","")</f>
        <v/>
      </c>
      <c r="CE1434" s="41" t="str">
        <f>IF(V1434&lt;&gt;"","Graminoid habit: "&amp;V1434&amp;".","")</f>
        <v/>
      </c>
      <c r="CF1434" s="41" t="str">
        <f>IF(W1434&lt;&gt;"","Flower color: "&amp;W1434&amp;".","")</f>
        <v/>
      </c>
      <c r="CG1434" s="41" t="str">
        <f>IF(X1434&lt;&gt;"","Height in centimeters: "&amp;X1434&amp;".","")</f>
        <v/>
      </c>
      <c r="CH1434" s="41" t="str">
        <f>IF(Y1434&lt;&gt;"",Y1434&amp;".","")</f>
        <v/>
      </c>
      <c r="CI1434" s="41" t="str">
        <f t="shared" si="248"/>
        <v/>
      </c>
      <c r="CJ1434" t="str">
        <f t="shared" si="249"/>
        <v/>
      </c>
      <c r="CK1434" s="41" t="str">
        <f>IF(T1434&lt;&gt;"","''habit'':"&amp;"''"&amp;T1434&amp;"'',","")</f>
        <v/>
      </c>
      <c r="CL1434" s="41" t="str">
        <f>IF(U1434&lt;&gt;"","''life cycle habit'':"&amp;"''"&amp;U1434&amp;"'',","")</f>
        <v/>
      </c>
      <c r="CM1434" s="41" t="str">
        <f>IF(V1434&lt;&gt;"","''graminoidHabit'':"&amp;"''"&amp;V1434&amp;"'',","")</f>
        <v/>
      </c>
      <c r="CN1434" s="41" t="str">
        <f>IF(W1434&lt;&gt;"","''flower color'':"&amp;"''"&amp;W1434&amp;"'',","")</f>
        <v/>
      </c>
      <c r="CO1434" s="41" t="str">
        <f>IF(X1434&lt;&gt;"","''heightInCentimeters'':"&amp;X1434&amp;",","")</f>
        <v/>
      </c>
      <c r="CP1434" s="41" t="str">
        <f>IF(Y1434&lt;&gt;"",Y1434,"")</f>
        <v/>
      </c>
      <c r="CQ1434" s="41" t="str">
        <f t="shared" si="250"/>
        <v/>
      </c>
      <c r="CR1434" s="42" t="str">
        <f t="shared" si="251"/>
        <v/>
      </c>
      <c r="CS1434" t="str">
        <f t="shared" si="252"/>
        <v/>
      </c>
      <c r="CT1434" t="str">
        <f>IF(L1434="Y","tissue","")</f>
        <v/>
      </c>
      <c r="CU1434" t="str">
        <f>IF(L1434="Y","in collection","")</f>
        <v/>
      </c>
      <c r="CV1434" t="str">
        <f>IF(L1434="Y","dessicated","")</f>
        <v/>
      </c>
    </row>
    <row r="1435" spans="1:100" ht="16.5" x14ac:dyDescent="0.3">
      <c r="A1435" s="7"/>
      <c r="B1435" s="19"/>
      <c r="C1435" s="19"/>
      <c r="D1435" s="19"/>
      <c r="E1435" s="19"/>
      <c r="F1435" s="19"/>
      <c r="G1435" s="10"/>
      <c r="H1435" s="14"/>
      <c r="I1435" s="19"/>
      <c r="J1435" s="19"/>
      <c r="K1435" s="10"/>
      <c r="L1435" s="19"/>
      <c r="M1435" s="19"/>
      <c r="N1435" s="19"/>
      <c r="O1435" s="19"/>
      <c r="P1435" s="19"/>
      <c r="Q1435" s="24"/>
      <c r="R1435" s="14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29"/>
      <c r="AL1435" s="29"/>
      <c r="AM1435" s="7"/>
      <c r="AN1435" s="7"/>
      <c r="AO1435" s="7"/>
      <c r="AP1435" s="19"/>
      <c r="AQ1435" s="19"/>
      <c r="AR1435" s="19"/>
      <c r="AS1435" s="14"/>
      <c r="AT1435" s="19"/>
      <c r="AU1435" s="19"/>
      <c r="AV1435" s="19"/>
      <c r="AW1435" s="14"/>
      <c r="AX1435" s="19"/>
      <c r="AY1435" s="19"/>
      <c r="AZ1435" s="19"/>
      <c r="BA1435" s="19"/>
      <c r="BB1435" s="19"/>
      <c r="BC1435" s="19"/>
      <c r="BD1435" s="19"/>
      <c r="BE1435" s="19"/>
      <c r="BF1435" s="14"/>
      <c r="BG1435" s="35" t="str">
        <f>IF(BB1435&lt;&gt;"","&lt;a href='https://www.inaturalist.org/observations/"&amp;BB1435&amp;" 'target='_blank' style='color: blue'&gt;iNaturalist Record: "&amp;BB1435&amp;"&lt;/a&gt; ","")</f>
        <v/>
      </c>
      <c r="BH1435" s="36" t="str">
        <f>IF(AT1435&lt;&gt;"",AT1435&amp;". ","")</f>
        <v/>
      </c>
      <c r="BI1435" s="36" t="str">
        <f>IF(AV1435&lt;&gt;"","Land use/disturbance history: "&amp;AV1435&amp;". ","")</f>
        <v/>
      </c>
      <c r="BJ1435" s="36" t="str">
        <f>IF(AW1435&lt;&gt;"","Slope in degrees: "&amp;AW1435&amp;". ","")</f>
        <v/>
      </c>
      <c r="BK1435" s="36" t="str">
        <f>IF(AX1435&lt;&gt;"","Slope aspect: "&amp;AX1435&amp;". ","")</f>
        <v/>
      </c>
      <c r="BL1435" s="36" t="str">
        <f>IF(AY1435&lt;&gt;"","Soil description: "&amp;AY1435&amp;". ","")</f>
        <v/>
      </c>
      <c r="BM1435" s="36" t="str">
        <f>IF(BA1435&lt;&gt;"","Terrain: "&amp;BA1435&amp;". ","")</f>
        <v/>
      </c>
      <c r="BN1435" s="36" t="str">
        <f t="shared" si="242"/>
        <v/>
      </c>
      <c r="BO1435" t="str">
        <f t="shared" si="243"/>
        <v/>
      </c>
      <c r="BP1435" t="str">
        <f>IF(BD1435&lt;&gt;"","Permit: "&amp;BD1435,"")</f>
        <v/>
      </c>
      <c r="BQ1435" s="41" t="str">
        <f>IF(AA1435="Abundant","Estimated frequency within viewshed: Abundant (&gt;500).",IF(AA1435="Common","Estimated frequency within viewshed: Common (101-500).",IF(AA1435="Frequent","Estimated frequency within viewshed: Frequent (11-100).",IF(AA1435="Occasional","Estimated frequency within viewshed: Occasional (6-10).",IF(AA1435="Rare","Estimated frequency within viewshed: Rare (1-5).","")))))</f>
        <v/>
      </c>
      <c r="BR1435" s="41" t="str">
        <f>IF(B1435&lt;&gt;"",B1435&amp;". ","")</f>
        <v/>
      </c>
      <c r="BS1435" s="41" t="str">
        <f>IF(M1435="Same individual","Tissue sample collected.",IF(M1435="Same population","Tissue sample collected from another individual in the same population.",""))</f>
        <v/>
      </c>
      <c r="BT1435" s="41" t="str">
        <f>IF(R1435&lt;&gt;"","Seed sample collected from "&amp;R1435&amp;" plants within the same population.","")</f>
        <v/>
      </c>
      <c r="BU1435" s="41" t="str">
        <f>IF(AB1435&lt;&gt;"",AB1435&amp;". ","")</f>
        <v/>
      </c>
      <c r="BV1435" s="41" t="str">
        <f>IF(AE1435&lt;&gt;"","Landowner: "&amp;AE1435&amp;".","")</f>
        <v/>
      </c>
      <c r="BW1435" s="41" t="str">
        <f>IF(AF1435&lt;&gt;"","Element Occurrence ID: "&amp;AF1435&amp;".","")</f>
        <v/>
      </c>
      <c r="BX1435" s="41" t="str">
        <f t="shared" si="244"/>
        <v/>
      </c>
      <c r="BY1435" t="str">
        <f t="shared" si="245"/>
        <v/>
      </c>
      <c r="BZ1435" s="41" t="str">
        <f t="shared" si="246"/>
        <v/>
      </c>
      <c r="CA1435" t="str">
        <f t="shared" si="247"/>
        <v/>
      </c>
      <c r="CB1435" s="41" t="str">
        <f>IF(AU1435&lt;&gt;"","Area immediately surrounding specimen: "&amp;AU1435&amp;".","")</f>
        <v/>
      </c>
      <c r="CC1435" s="41" t="str">
        <f>IF(T1435&lt;&gt;"","Habit: "&amp;T1435&amp;".","")</f>
        <v/>
      </c>
      <c r="CD1435" s="41" t="str">
        <f>IF(U1435&lt;&gt;"","Life history habit: "&amp;U1435&amp;".","")</f>
        <v/>
      </c>
      <c r="CE1435" s="41" t="str">
        <f>IF(V1435&lt;&gt;"","Graminoid habit: "&amp;V1435&amp;".","")</f>
        <v/>
      </c>
      <c r="CF1435" s="41" t="str">
        <f>IF(W1435&lt;&gt;"","Flower color: "&amp;W1435&amp;".","")</f>
        <v/>
      </c>
      <c r="CG1435" s="41" t="str">
        <f>IF(X1435&lt;&gt;"","Height in centimeters: "&amp;X1435&amp;".","")</f>
        <v/>
      </c>
      <c r="CH1435" s="41" t="str">
        <f>IF(Y1435&lt;&gt;"",Y1435&amp;".","")</f>
        <v/>
      </c>
      <c r="CI1435" s="41" t="str">
        <f t="shared" si="248"/>
        <v/>
      </c>
      <c r="CJ1435" t="str">
        <f t="shared" si="249"/>
        <v/>
      </c>
      <c r="CK1435" s="41" t="str">
        <f>IF(T1435&lt;&gt;"","''habit'':"&amp;"''"&amp;T1435&amp;"'',","")</f>
        <v/>
      </c>
      <c r="CL1435" s="41" t="str">
        <f>IF(U1435&lt;&gt;"","''life cycle habit'':"&amp;"''"&amp;U1435&amp;"'',","")</f>
        <v/>
      </c>
      <c r="CM1435" s="41" t="str">
        <f>IF(V1435&lt;&gt;"","''graminoidHabit'':"&amp;"''"&amp;V1435&amp;"'',","")</f>
        <v/>
      </c>
      <c r="CN1435" s="41" t="str">
        <f>IF(W1435&lt;&gt;"","''flower color'':"&amp;"''"&amp;W1435&amp;"'',","")</f>
        <v/>
      </c>
      <c r="CO1435" s="41" t="str">
        <f>IF(X1435&lt;&gt;"","''heightInCentimeters'':"&amp;X1435&amp;",","")</f>
        <v/>
      </c>
      <c r="CP1435" s="41" t="str">
        <f>IF(Y1435&lt;&gt;"",Y1435,"")</f>
        <v/>
      </c>
      <c r="CQ1435" s="41" t="str">
        <f t="shared" si="250"/>
        <v/>
      </c>
      <c r="CR1435" s="42" t="str">
        <f t="shared" si="251"/>
        <v/>
      </c>
      <c r="CS1435" t="str">
        <f t="shared" si="252"/>
        <v/>
      </c>
      <c r="CT1435" t="str">
        <f>IF(L1435="Y","tissue","")</f>
        <v/>
      </c>
      <c r="CU1435" t="str">
        <f>IF(L1435="Y","in collection","")</f>
        <v/>
      </c>
      <c r="CV1435" t="str">
        <f>IF(L1435="Y","dessicated","")</f>
        <v/>
      </c>
    </row>
    <row r="1436" spans="1:100" ht="16.5" x14ac:dyDescent="0.3">
      <c r="A1436" s="7"/>
      <c r="B1436" s="19"/>
      <c r="C1436" s="19"/>
      <c r="D1436" s="19"/>
      <c r="E1436" s="19"/>
      <c r="F1436" s="19"/>
      <c r="G1436" s="10"/>
      <c r="H1436" s="14"/>
      <c r="I1436" s="19"/>
      <c r="J1436" s="19"/>
      <c r="K1436" s="10"/>
      <c r="L1436" s="19"/>
      <c r="M1436" s="19"/>
      <c r="N1436" s="19"/>
      <c r="O1436" s="19"/>
      <c r="P1436" s="19"/>
      <c r="Q1436" s="24"/>
      <c r="R1436" s="14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19"/>
      <c r="AH1436" s="19"/>
      <c r="AI1436" s="19"/>
      <c r="AJ1436" s="19"/>
      <c r="AK1436" s="29"/>
      <c r="AL1436" s="29"/>
      <c r="AM1436" s="7"/>
      <c r="AN1436" s="7"/>
      <c r="AO1436" s="7"/>
      <c r="AP1436" s="19"/>
      <c r="AQ1436" s="19"/>
      <c r="AR1436" s="19"/>
      <c r="AS1436" s="14"/>
      <c r="AT1436" s="19"/>
      <c r="AU1436" s="19"/>
      <c r="AV1436" s="19"/>
      <c r="AW1436" s="14"/>
      <c r="AX1436" s="19"/>
      <c r="AY1436" s="19"/>
      <c r="AZ1436" s="19"/>
      <c r="BA1436" s="19"/>
      <c r="BB1436" s="19"/>
      <c r="BC1436" s="19"/>
      <c r="BD1436" s="19"/>
      <c r="BE1436" s="19"/>
      <c r="BF1436" s="14"/>
      <c r="BG1436" s="35" t="str">
        <f>IF(BB1436&lt;&gt;"","&lt;a href='https://www.inaturalist.org/observations/"&amp;BB1436&amp;" 'target='_blank' style='color: blue'&gt;iNaturalist Record: "&amp;BB1436&amp;"&lt;/a&gt; ","")</f>
        <v/>
      </c>
      <c r="BH1436" s="36" t="str">
        <f>IF(AT1436&lt;&gt;"",AT1436&amp;". ","")</f>
        <v/>
      </c>
      <c r="BI1436" s="36" t="str">
        <f>IF(AV1436&lt;&gt;"","Land use/disturbance history: "&amp;AV1436&amp;". ","")</f>
        <v/>
      </c>
      <c r="BJ1436" s="36" t="str">
        <f>IF(AW1436&lt;&gt;"","Slope in degrees: "&amp;AW1436&amp;". ","")</f>
        <v/>
      </c>
      <c r="BK1436" s="36" t="str">
        <f>IF(AX1436&lt;&gt;"","Slope aspect: "&amp;AX1436&amp;". ","")</f>
        <v/>
      </c>
      <c r="BL1436" s="36" t="str">
        <f>IF(AY1436&lt;&gt;"","Soil description: "&amp;AY1436&amp;". ","")</f>
        <v/>
      </c>
      <c r="BM1436" s="36" t="str">
        <f>IF(BA1436&lt;&gt;"","Terrain: "&amp;BA1436&amp;". ","")</f>
        <v/>
      </c>
      <c r="BN1436" s="36" t="str">
        <f t="shared" si="242"/>
        <v/>
      </c>
      <c r="BO1436" t="str">
        <f t="shared" si="243"/>
        <v/>
      </c>
      <c r="BP1436" t="str">
        <f>IF(BD1436&lt;&gt;"","Permit: "&amp;BD1436,"")</f>
        <v/>
      </c>
      <c r="BQ1436" s="41" t="str">
        <f>IF(AA1436="Abundant","Estimated frequency within viewshed: Abundant (&gt;500).",IF(AA1436="Common","Estimated frequency within viewshed: Common (101-500).",IF(AA1436="Frequent","Estimated frequency within viewshed: Frequent (11-100).",IF(AA1436="Occasional","Estimated frequency within viewshed: Occasional (6-10).",IF(AA1436="Rare","Estimated frequency within viewshed: Rare (1-5).","")))))</f>
        <v/>
      </c>
      <c r="BR1436" s="41" t="str">
        <f>IF(B1436&lt;&gt;"",B1436&amp;". ","")</f>
        <v/>
      </c>
      <c r="BS1436" s="41" t="str">
        <f>IF(M1436="Same individual","Tissue sample collected.",IF(M1436="Same population","Tissue sample collected from another individual in the same population.",""))</f>
        <v/>
      </c>
      <c r="BT1436" s="41" t="str">
        <f>IF(R1436&lt;&gt;"","Seed sample collected from "&amp;R1436&amp;" plants within the same population.","")</f>
        <v/>
      </c>
      <c r="BU1436" s="41" t="str">
        <f>IF(AB1436&lt;&gt;"",AB1436&amp;". ","")</f>
        <v/>
      </c>
      <c r="BV1436" s="41" t="str">
        <f>IF(AE1436&lt;&gt;"","Landowner: "&amp;AE1436&amp;".","")</f>
        <v/>
      </c>
      <c r="BW1436" s="41" t="str">
        <f>IF(AF1436&lt;&gt;"","Element Occurrence ID: "&amp;AF1436&amp;".","")</f>
        <v/>
      </c>
      <c r="BX1436" s="41" t="str">
        <f t="shared" si="244"/>
        <v/>
      </c>
      <c r="BY1436" t="str">
        <f t="shared" si="245"/>
        <v/>
      </c>
      <c r="BZ1436" s="41" t="str">
        <f t="shared" si="246"/>
        <v/>
      </c>
      <c r="CA1436" t="str">
        <f t="shared" si="247"/>
        <v/>
      </c>
      <c r="CB1436" s="41" t="str">
        <f>IF(AU1436&lt;&gt;"","Area immediately surrounding specimen: "&amp;AU1436&amp;".","")</f>
        <v/>
      </c>
      <c r="CC1436" s="41" t="str">
        <f>IF(T1436&lt;&gt;"","Habit: "&amp;T1436&amp;".","")</f>
        <v/>
      </c>
      <c r="CD1436" s="41" t="str">
        <f>IF(U1436&lt;&gt;"","Life history habit: "&amp;U1436&amp;".","")</f>
        <v/>
      </c>
      <c r="CE1436" s="41" t="str">
        <f>IF(V1436&lt;&gt;"","Graminoid habit: "&amp;V1436&amp;".","")</f>
        <v/>
      </c>
      <c r="CF1436" s="41" t="str">
        <f>IF(W1436&lt;&gt;"","Flower color: "&amp;W1436&amp;".","")</f>
        <v/>
      </c>
      <c r="CG1436" s="41" t="str">
        <f>IF(X1436&lt;&gt;"","Height in centimeters: "&amp;X1436&amp;".","")</f>
        <v/>
      </c>
      <c r="CH1436" s="41" t="str">
        <f>IF(Y1436&lt;&gt;"",Y1436&amp;".","")</f>
        <v/>
      </c>
      <c r="CI1436" s="41" t="str">
        <f t="shared" si="248"/>
        <v/>
      </c>
      <c r="CJ1436" t="str">
        <f t="shared" si="249"/>
        <v/>
      </c>
      <c r="CK1436" s="41" t="str">
        <f>IF(T1436&lt;&gt;"","''habit'':"&amp;"''"&amp;T1436&amp;"'',","")</f>
        <v/>
      </c>
      <c r="CL1436" s="41" t="str">
        <f>IF(U1436&lt;&gt;"","''life cycle habit'':"&amp;"''"&amp;U1436&amp;"'',","")</f>
        <v/>
      </c>
      <c r="CM1436" s="41" t="str">
        <f>IF(V1436&lt;&gt;"","''graminoidHabit'':"&amp;"''"&amp;V1436&amp;"'',","")</f>
        <v/>
      </c>
      <c r="CN1436" s="41" t="str">
        <f>IF(W1436&lt;&gt;"","''flower color'':"&amp;"''"&amp;W1436&amp;"'',","")</f>
        <v/>
      </c>
      <c r="CO1436" s="41" t="str">
        <f>IF(X1436&lt;&gt;"","''heightInCentimeters'':"&amp;X1436&amp;",","")</f>
        <v/>
      </c>
      <c r="CP1436" s="41" t="str">
        <f>IF(Y1436&lt;&gt;"",Y1436,"")</f>
        <v/>
      </c>
      <c r="CQ1436" s="41" t="str">
        <f t="shared" si="250"/>
        <v/>
      </c>
      <c r="CR1436" s="42" t="str">
        <f t="shared" si="251"/>
        <v/>
      </c>
      <c r="CS1436" t="str">
        <f t="shared" si="252"/>
        <v/>
      </c>
      <c r="CT1436" t="str">
        <f>IF(L1436="Y","tissue","")</f>
        <v/>
      </c>
      <c r="CU1436" t="str">
        <f>IF(L1436="Y","in collection","")</f>
        <v/>
      </c>
      <c r="CV1436" t="str">
        <f>IF(L1436="Y","dessicated","")</f>
        <v/>
      </c>
    </row>
    <row r="1437" spans="1:100" ht="16.5" x14ac:dyDescent="0.3">
      <c r="A1437" s="7"/>
      <c r="B1437" s="19"/>
      <c r="C1437" s="19"/>
      <c r="D1437" s="19"/>
      <c r="E1437" s="19"/>
      <c r="F1437" s="19"/>
      <c r="G1437" s="10"/>
      <c r="H1437" s="14"/>
      <c r="I1437" s="19"/>
      <c r="J1437" s="19"/>
      <c r="K1437" s="10"/>
      <c r="L1437" s="19"/>
      <c r="M1437" s="19"/>
      <c r="N1437" s="19"/>
      <c r="O1437" s="19"/>
      <c r="P1437" s="19"/>
      <c r="Q1437" s="24"/>
      <c r="R1437" s="14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19"/>
      <c r="AH1437" s="19"/>
      <c r="AI1437" s="19"/>
      <c r="AJ1437" s="19"/>
      <c r="AK1437" s="29"/>
      <c r="AL1437" s="29"/>
      <c r="AM1437" s="7"/>
      <c r="AN1437" s="7"/>
      <c r="AO1437" s="7"/>
      <c r="AP1437" s="19"/>
      <c r="AQ1437" s="19"/>
      <c r="AR1437" s="19"/>
      <c r="AS1437" s="14"/>
      <c r="AT1437" s="19"/>
      <c r="AU1437" s="19"/>
      <c r="AV1437" s="19"/>
      <c r="AW1437" s="14"/>
      <c r="AX1437" s="19"/>
      <c r="AY1437" s="19"/>
      <c r="AZ1437" s="19"/>
      <c r="BA1437" s="19"/>
      <c r="BB1437" s="19"/>
      <c r="BC1437" s="19"/>
      <c r="BD1437" s="19"/>
      <c r="BE1437" s="19"/>
      <c r="BF1437" s="14"/>
      <c r="BG1437" s="35" t="str">
        <f>IF(BB1437&lt;&gt;"","&lt;a href='https://www.inaturalist.org/observations/"&amp;BB1437&amp;" 'target='_blank' style='color: blue'&gt;iNaturalist Record: "&amp;BB1437&amp;"&lt;/a&gt; ","")</f>
        <v/>
      </c>
      <c r="BH1437" s="36" t="str">
        <f>IF(AT1437&lt;&gt;"",AT1437&amp;". ","")</f>
        <v/>
      </c>
      <c r="BI1437" s="36" t="str">
        <f>IF(AV1437&lt;&gt;"","Land use/disturbance history: "&amp;AV1437&amp;". ","")</f>
        <v/>
      </c>
      <c r="BJ1437" s="36" t="str">
        <f>IF(AW1437&lt;&gt;"","Slope in degrees: "&amp;AW1437&amp;". ","")</f>
        <v/>
      </c>
      <c r="BK1437" s="36" t="str">
        <f>IF(AX1437&lt;&gt;"","Slope aspect: "&amp;AX1437&amp;". ","")</f>
        <v/>
      </c>
      <c r="BL1437" s="36" t="str">
        <f>IF(AY1437&lt;&gt;"","Soil description: "&amp;AY1437&amp;". ","")</f>
        <v/>
      </c>
      <c r="BM1437" s="36" t="str">
        <f>IF(BA1437&lt;&gt;"","Terrain: "&amp;BA1437&amp;". ","")</f>
        <v/>
      </c>
      <c r="BN1437" s="36" t="str">
        <f t="shared" si="242"/>
        <v/>
      </c>
      <c r="BO1437" t="str">
        <f t="shared" si="243"/>
        <v/>
      </c>
      <c r="BP1437" t="str">
        <f>IF(BD1437&lt;&gt;"","Permit: "&amp;BD1437,"")</f>
        <v/>
      </c>
      <c r="BQ1437" s="41" t="str">
        <f>IF(AA1437="Abundant","Estimated frequency within viewshed: Abundant (&gt;500).",IF(AA1437="Common","Estimated frequency within viewshed: Common (101-500).",IF(AA1437="Frequent","Estimated frequency within viewshed: Frequent (11-100).",IF(AA1437="Occasional","Estimated frequency within viewshed: Occasional (6-10).",IF(AA1437="Rare","Estimated frequency within viewshed: Rare (1-5).","")))))</f>
        <v/>
      </c>
      <c r="BR1437" s="41" t="str">
        <f>IF(B1437&lt;&gt;"",B1437&amp;". ","")</f>
        <v/>
      </c>
      <c r="BS1437" s="41" t="str">
        <f>IF(M1437="Same individual","Tissue sample collected.",IF(M1437="Same population","Tissue sample collected from another individual in the same population.",""))</f>
        <v/>
      </c>
      <c r="BT1437" s="41" t="str">
        <f>IF(R1437&lt;&gt;"","Seed sample collected from "&amp;R1437&amp;" plants within the same population.","")</f>
        <v/>
      </c>
      <c r="BU1437" s="41" t="str">
        <f>IF(AB1437&lt;&gt;"",AB1437&amp;". ","")</f>
        <v/>
      </c>
      <c r="BV1437" s="41" t="str">
        <f>IF(AE1437&lt;&gt;"","Landowner: "&amp;AE1437&amp;".","")</f>
        <v/>
      </c>
      <c r="BW1437" s="41" t="str">
        <f>IF(AF1437&lt;&gt;"","Element Occurrence ID: "&amp;AF1437&amp;".","")</f>
        <v/>
      </c>
      <c r="BX1437" s="41" t="str">
        <f t="shared" si="244"/>
        <v/>
      </c>
      <c r="BY1437" t="str">
        <f t="shared" si="245"/>
        <v/>
      </c>
      <c r="BZ1437" s="41" t="str">
        <f t="shared" si="246"/>
        <v/>
      </c>
      <c r="CA1437" t="str">
        <f t="shared" si="247"/>
        <v/>
      </c>
      <c r="CB1437" s="41" t="str">
        <f>IF(AU1437&lt;&gt;"","Area immediately surrounding specimen: "&amp;AU1437&amp;".","")</f>
        <v/>
      </c>
      <c r="CC1437" s="41" t="str">
        <f>IF(T1437&lt;&gt;"","Habit: "&amp;T1437&amp;".","")</f>
        <v/>
      </c>
      <c r="CD1437" s="41" t="str">
        <f>IF(U1437&lt;&gt;"","Life history habit: "&amp;U1437&amp;".","")</f>
        <v/>
      </c>
      <c r="CE1437" s="41" t="str">
        <f>IF(V1437&lt;&gt;"","Graminoid habit: "&amp;V1437&amp;".","")</f>
        <v/>
      </c>
      <c r="CF1437" s="41" t="str">
        <f>IF(W1437&lt;&gt;"","Flower color: "&amp;W1437&amp;".","")</f>
        <v/>
      </c>
      <c r="CG1437" s="41" t="str">
        <f>IF(X1437&lt;&gt;"","Height in centimeters: "&amp;X1437&amp;".","")</f>
        <v/>
      </c>
      <c r="CH1437" s="41" t="str">
        <f>IF(Y1437&lt;&gt;"",Y1437&amp;".","")</f>
        <v/>
      </c>
      <c r="CI1437" s="41" t="str">
        <f t="shared" si="248"/>
        <v/>
      </c>
      <c r="CJ1437" t="str">
        <f t="shared" si="249"/>
        <v/>
      </c>
      <c r="CK1437" s="41" t="str">
        <f>IF(T1437&lt;&gt;"","''habit'':"&amp;"''"&amp;T1437&amp;"'',","")</f>
        <v/>
      </c>
      <c r="CL1437" s="41" t="str">
        <f>IF(U1437&lt;&gt;"","''life cycle habit'':"&amp;"''"&amp;U1437&amp;"'',","")</f>
        <v/>
      </c>
      <c r="CM1437" s="41" t="str">
        <f>IF(V1437&lt;&gt;"","''graminoidHabit'':"&amp;"''"&amp;V1437&amp;"'',","")</f>
        <v/>
      </c>
      <c r="CN1437" s="41" t="str">
        <f>IF(W1437&lt;&gt;"","''flower color'':"&amp;"''"&amp;W1437&amp;"'',","")</f>
        <v/>
      </c>
      <c r="CO1437" s="41" t="str">
        <f>IF(X1437&lt;&gt;"","''heightInCentimeters'':"&amp;X1437&amp;",","")</f>
        <v/>
      </c>
      <c r="CP1437" s="41" t="str">
        <f>IF(Y1437&lt;&gt;"",Y1437,"")</f>
        <v/>
      </c>
      <c r="CQ1437" s="41" t="str">
        <f t="shared" si="250"/>
        <v/>
      </c>
      <c r="CR1437" s="42" t="str">
        <f t="shared" si="251"/>
        <v/>
      </c>
      <c r="CS1437" t="str">
        <f t="shared" si="252"/>
        <v/>
      </c>
      <c r="CT1437" t="str">
        <f>IF(L1437="Y","tissue","")</f>
        <v/>
      </c>
      <c r="CU1437" t="str">
        <f>IF(L1437="Y","in collection","")</f>
        <v/>
      </c>
      <c r="CV1437" t="str">
        <f>IF(L1437="Y","dessicated","")</f>
        <v/>
      </c>
    </row>
    <row r="1438" spans="1:100" ht="16.5" x14ac:dyDescent="0.3">
      <c r="A1438" s="7"/>
      <c r="B1438" s="19"/>
      <c r="C1438" s="19"/>
      <c r="D1438" s="19"/>
      <c r="E1438" s="19"/>
      <c r="F1438" s="19"/>
      <c r="G1438" s="10"/>
      <c r="H1438" s="14"/>
      <c r="I1438" s="19"/>
      <c r="J1438" s="19"/>
      <c r="K1438" s="10"/>
      <c r="L1438" s="19"/>
      <c r="M1438" s="19"/>
      <c r="N1438" s="19"/>
      <c r="O1438" s="19"/>
      <c r="P1438" s="19"/>
      <c r="Q1438" s="24"/>
      <c r="R1438" s="14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19"/>
      <c r="AH1438" s="19"/>
      <c r="AI1438" s="19"/>
      <c r="AJ1438" s="19"/>
      <c r="AK1438" s="29"/>
      <c r="AL1438" s="29"/>
      <c r="AM1438" s="7"/>
      <c r="AN1438" s="7"/>
      <c r="AO1438" s="7"/>
      <c r="AP1438" s="19"/>
      <c r="AQ1438" s="19"/>
      <c r="AR1438" s="19"/>
      <c r="AS1438" s="14"/>
      <c r="AT1438" s="19"/>
      <c r="AU1438" s="19"/>
      <c r="AV1438" s="19"/>
      <c r="AW1438" s="14"/>
      <c r="AX1438" s="19"/>
      <c r="AY1438" s="19"/>
      <c r="AZ1438" s="19"/>
      <c r="BA1438" s="19"/>
      <c r="BB1438" s="19"/>
      <c r="BC1438" s="19"/>
      <c r="BD1438" s="19"/>
      <c r="BE1438" s="19"/>
      <c r="BF1438" s="14"/>
      <c r="BG1438" s="35" t="str">
        <f>IF(BB1438&lt;&gt;"","&lt;a href='https://www.inaturalist.org/observations/"&amp;BB1438&amp;" 'target='_blank' style='color: blue'&gt;iNaturalist Record: "&amp;BB1438&amp;"&lt;/a&gt; ","")</f>
        <v/>
      </c>
      <c r="BH1438" s="36" t="str">
        <f>IF(AT1438&lt;&gt;"",AT1438&amp;". ","")</f>
        <v/>
      </c>
      <c r="BI1438" s="36" t="str">
        <f>IF(AV1438&lt;&gt;"","Land use/disturbance history: "&amp;AV1438&amp;". ","")</f>
        <v/>
      </c>
      <c r="BJ1438" s="36" t="str">
        <f>IF(AW1438&lt;&gt;"","Slope in degrees: "&amp;AW1438&amp;". ","")</f>
        <v/>
      </c>
      <c r="BK1438" s="36" t="str">
        <f>IF(AX1438&lt;&gt;"","Slope aspect: "&amp;AX1438&amp;". ","")</f>
        <v/>
      </c>
      <c r="BL1438" s="36" t="str">
        <f>IF(AY1438&lt;&gt;"","Soil description: "&amp;AY1438&amp;". ","")</f>
        <v/>
      </c>
      <c r="BM1438" s="36" t="str">
        <f>IF(BA1438&lt;&gt;"","Terrain: "&amp;BA1438&amp;". ","")</f>
        <v/>
      </c>
      <c r="BN1438" s="36" t="str">
        <f t="shared" si="242"/>
        <v/>
      </c>
      <c r="BO1438" t="str">
        <f t="shared" si="243"/>
        <v/>
      </c>
      <c r="BP1438" t="str">
        <f>IF(BD1438&lt;&gt;"","Permit: "&amp;BD1438,"")</f>
        <v/>
      </c>
      <c r="BQ1438" s="41" t="str">
        <f>IF(AA1438="Abundant","Estimated frequency within viewshed: Abundant (&gt;500).",IF(AA1438="Common","Estimated frequency within viewshed: Common (101-500).",IF(AA1438="Frequent","Estimated frequency within viewshed: Frequent (11-100).",IF(AA1438="Occasional","Estimated frequency within viewshed: Occasional (6-10).",IF(AA1438="Rare","Estimated frequency within viewshed: Rare (1-5).","")))))</f>
        <v/>
      </c>
      <c r="BR1438" s="41" t="str">
        <f>IF(B1438&lt;&gt;"",B1438&amp;". ","")</f>
        <v/>
      </c>
      <c r="BS1438" s="41" t="str">
        <f>IF(M1438="Same individual","Tissue sample collected.",IF(M1438="Same population","Tissue sample collected from another individual in the same population.",""))</f>
        <v/>
      </c>
      <c r="BT1438" s="41" t="str">
        <f>IF(R1438&lt;&gt;"","Seed sample collected from "&amp;R1438&amp;" plants within the same population.","")</f>
        <v/>
      </c>
      <c r="BU1438" s="41" t="str">
        <f>IF(AB1438&lt;&gt;"",AB1438&amp;". ","")</f>
        <v/>
      </c>
      <c r="BV1438" s="41" t="str">
        <f>IF(AE1438&lt;&gt;"","Landowner: "&amp;AE1438&amp;".","")</f>
        <v/>
      </c>
      <c r="BW1438" s="41" t="str">
        <f>IF(AF1438&lt;&gt;"","Element Occurrence ID: "&amp;AF1438&amp;".","")</f>
        <v/>
      </c>
      <c r="BX1438" s="41" t="str">
        <f t="shared" si="244"/>
        <v/>
      </c>
      <c r="BY1438" t="str">
        <f t="shared" si="245"/>
        <v/>
      </c>
      <c r="BZ1438" s="41" t="str">
        <f t="shared" si="246"/>
        <v/>
      </c>
      <c r="CA1438" t="str">
        <f t="shared" si="247"/>
        <v/>
      </c>
      <c r="CB1438" s="41" t="str">
        <f>IF(AU1438&lt;&gt;"","Area immediately surrounding specimen: "&amp;AU1438&amp;".","")</f>
        <v/>
      </c>
      <c r="CC1438" s="41" t="str">
        <f>IF(T1438&lt;&gt;"","Habit: "&amp;T1438&amp;".","")</f>
        <v/>
      </c>
      <c r="CD1438" s="41" t="str">
        <f>IF(U1438&lt;&gt;"","Life history habit: "&amp;U1438&amp;".","")</f>
        <v/>
      </c>
      <c r="CE1438" s="41" t="str">
        <f>IF(V1438&lt;&gt;"","Graminoid habit: "&amp;V1438&amp;".","")</f>
        <v/>
      </c>
      <c r="CF1438" s="41" t="str">
        <f>IF(W1438&lt;&gt;"","Flower color: "&amp;W1438&amp;".","")</f>
        <v/>
      </c>
      <c r="CG1438" s="41" t="str">
        <f>IF(X1438&lt;&gt;"","Height in centimeters: "&amp;X1438&amp;".","")</f>
        <v/>
      </c>
      <c r="CH1438" s="41" t="str">
        <f>IF(Y1438&lt;&gt;"",Y1438&amp;".","")</f>
        <v/>
      </c>
      <c r="CI1438" s="41" t="str">
        <f t="shared" si="248"/>
        <v/>
      </c>
      <c r="CJ1438" t="str">
        <f t="shared" si="249"/>
        <v/>
      </c>
      <c r="CK1438" s="41" t="str">
        <f>IF(T1438&lt;&gt;"","''habit'':"&amp;"''"&amp;T1438&amp;"'',","")</f>
        <v/>
      </c>
      <c r="CL1438" s="41" t="str">
        <f>IF(U1438&lt;&gt;"","''life cycle habit'':"&amp;"''"&amp;U1438&amp;"'',","")</f>
        <v/>
      </c>
      <c r="CM1438" s="41" t="str">
        <f>IF(V1438&lt;&gt;"","''graminoidHabit'':"&amp;"''"&amp;V1438&amp;"'',","")</f>
        <v/>
      </c>
      <c r="CN1438" s="41" t="str">
        <f>IF(W1438&lt;&gt;"","''flower color'':"&amp;"''"&amp;W1438&amp;"'',","")</f>
        <v/>
      </c>
      <c r="CO1438" s="41" t="str">
        <f>IF(X1438&lt;&gt;"","''heightInCentimeters'':"&amp;X1438&amp;",","")</f>
        <v/>
      </c>
      <c r="CP1438" s="41" t="str">
        <f>IF(Y1438&lt;&gt;"",Y1438,"")</f>
        <v/>
      </c>
      <c r="CQ1438" s="41" t="str">
        <f t="shared" si="250"/>
        <v/>
      </c>
      <c r="CR1438" s="42" t="str">
        <f t="shared" si="251"/>
        <v/>
      </c>
      <c r="CS1438" t="str">
        <f t="shared" si="252"/>
        <v/>
      </c>
      <c r="CT1438" t="str">
        <f>IF(L1438="Y","tissue","")</f>
        <v/>
      </c>
      <c r="CU1438" t="str">
        <f>IF(L1438="Y","in collection","")</f>
        <v/>
      </c>
      <c r="CV1438" t="str">
        <f>IF(L1438="Y","dessicated","")</f>
        <v/>
      </c>
    </row>
    <row r="1439" spans="1:100" ht="16.5" x14ac:dyDescent="0.3">
      <c r="A1439" s="7"/>
      <c r="B1439" s="19"/>
      <c r="C1439" s="19"/>
      <c r="D1439" s="19"/>
      <c r="E1439" s="19"/>
      <c r="F1439" s="19"/>
      <c r="G1439" s="10"/>
      <c r="H1439" s="14"/>
      <c r="I1439" s="19"/>
      <c r="J1439" s="19"/>
      <c r="K1439" s="10"/>
      <c r="L1439" s="19"/>
      <c r="M1439" s="19"/>
      <c r="N1439" s="19"/>
      <c r="O1439" s="19"/>
      <c r="P1439" s="19"/>
      <c r="Q1439" s="24"/>
      <c r="R1439" s="14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19"/>
      <c r="AH1439" s="19"/>
      <c r="AI1439" s="19"/>
      <c r="AJ1439" s="19"/>
      <c r="AK1439" s="29"/>
      <c r="AL1439" s="29"/>
      <c r="AM1439" s="7"/>
      <c r="AN1439" s="7"/>
      <c r="AO1439" s="7"/>
      <c r="AP1439" s="19"/>
      <c r="AQ1439" s="19"/>
      <c r="AR1439" s="19"/>
      <c r="AS1439" s="14"/>
      <c r="AT1439" s="19"/>
      <c r="AU1439" s="19"/>
      <c r="AV1439" s="19"/>
      <c r="AW1439" s="14"/>
      <c r="AX1439" s="19"/>
      <c r="AY1439" s="19"/>
      <c r="AZ1439" s="19"/>
      <c r="BA1439" s="19"/>
      <c r="BB1439" s="19"/>
      <c r="BC1439" s="19"/>
      <c r="BD1439" s="19"/>
      <c r="BE1439" s="19"/>
      <c r="BF1439" s="14"/>
      <c r="BG1439" s="35" t="str">
        <f>IF(BB1439&lt;&gt;"","&lt;a href='https://www.inaturalist.org/observations/"&amp;BB1439&amp;" 'target='_blank' style='color: blue'&gt;iNaturalist Record: "&amp;BB1439&amp;"&lt;/a&gt; ","")</f>
        <v/>
      </c>
      <c r="BH1439" s="36" t="str">
        <f>IF(AT1439&lt;&gt;"",AT1439&amp;". ","")</f>
        <v/>
      </c>
      <c r="BI1439" s="36" t="str">
        <f>IF(AV1439&lt;&gt;"","Land use/disturbance history: "&amp;AV1439&amp;". ","")</f>
        <v/>
      </c>
      <c r="BJ1439" s="36" t="str">
        <f>IF(AW1439&lt;&gt;"","Slope in degrees: "&amp;AW1439&amp;". ","")</f>
        <v/>
      </c>
      <c r="BK1439" s="36" t="str">
        <f>IF(AX1439&lt;&gt;"","Slope aspect: "&amp;AX1439&amp;". ","")</f>
        <v/>
      </c>
      <c r="BL1439" s="36" t="str">
        <f>IF(AY1439&lt;&gt;"","Soil description: "&amp;AY1439&amp;". ","")</f>
        <v/>
      </c>
      <c r="BM1439" s="36" t="str">
        <f>IF(BA1439&lt;&gt;"","Terrain: "&amp;BA1439&amp;". ","")</f>
        <v/>
      </c>
      <c r="BN1439" s="36" t="str">
        <f t="shared" si="242"/>
        <v/>
      </c>
      <c r="BO1439" t="str">
        <f t="shared" si="243"/>
        <v/>
      </c>
      <c r="BP1439" t="str">
        <f>IF(BD1439&lt;&gt;"","Permit: "&amp;BD1439,"")</f>
        <v/>
      </c>
      <c r="BQ1439" s="41" t="str">
        <f>IF(AA1439="Abundant","Estimated frequency within viewshed: Abundant (&gt;500).",IF(AA1439="Common","Estimated frequency within viewshed: Common (101-500).",IF(AA1439="Frequent","Estimated frequency within viewshed: Frequent (11-100).",IF(AA1439="Occasional","Estimated frequency within viewshed: Occasional (6-10).",IF(AA1439="Rare","Estimated frequency within viewshed: Rare (1-5).","")))))</f>
        <v/>
      </c>
      <c r="BR1439" s="41" t="str">
        <f>IF(B1439&lt;&gt;"",B1439&amp;". ","")</f>
        <v/>
      </c>
      <c r="BS1439" s="41" t="str">
        <f>IF(M1439="Same individual","Tissue sample collected.",IF(M1439="Same population","Tissue sample collected from another individual in the same population.",""))</f>
        <v/>
      </c>
      <c r="BT1439" s="41" t="str">
        <f>IF(R1439&lt;&gt;"","Seed sample collected from "&amp;R1439&amp;" plants within the same population.","")</f>
        <v/>
      </c>
      <c r="BU1439" s="41" t="str">
        <f>IF(AB1439&lt;&gt;"",AB1439&amp;". ","")</f>
        <v/>
      </c>
      <c r="BV1439" s="41" t="str">
        <f>IF(AE1439&lt;&gt;"","Landowner: "&amp;AE1439&amp;".","")</f>
        <v/>
      </c>
      <c r="BW1439" s="41" t="str">
        <f>IF(AF1439&lt;&gt;"","Element Occurrence ID: "&amp;AF1439&amp;".","")</f>
        <v/>
      </c>
      <c r="BX1439" s="41" t="str">
        <f t="shared" si="244"/>
        <v/>
      </c>
      <c r="BY1439" t="str">
        <f t="shared" si="245"/>
        <v/>
      </c>
      <c r="BZ1439" s="41" t="str">
        <f t="shared" si="246"/>
        <v/>
      </c>
      <c r="CA1439" t="str">
        <f t="shared" si="247"/>
        <v/>
      </c>
      <c r="CB1439" s="41" t="str">
        <f>IF(AU1439&lt;&gt;"","Area immediately surrounding specimen: "&amp;AU1439&amp;".","")</f>
        <v/>
      </c>
      <c r="CC1439" s="41" t="str">
        <f>IF(T1439&lt;&gt;"","Habit: "&amp;T1439&amp;".","")</f>
        <v/>
      </c>
      <c r="CD1439" s="41" t="str">
        <f>IF(U1439&lt;&gt;"","Life history habit: "&amp;U1439&amp;".","")</f>
        <v/>
      </c>
      <c r="CE1439" s="41" t="str">
        <f>IF(V1439&lt;&gt;"","Graminoid habit: "&amp;V1439&amp;".","")</f>
        <v/>
      </c>
      <c r="CF1439" s="41" t="str">
        <f>IF(W1439&lt;&gt;"","Flower color: "&amp;W1439&amp;".","")</f>
        <v/>
      </c>
      <c r="CG1439" s="41" t="str">
        <f>IF(X1439&lt;&gt;"","Height in centimeters: "&amp;X1439&amp;".","")</f>
        <v/>
      </c>
      <c r="CH1439" s="41" t="str">
        <f>IF(Y1439&lt;&gt;"",Y1439&amp;".","")</f>
        <v/>
      </c>
      <c r="CI1439" s="41" t="str">
        <f t="shared" si="248"/>
        <v/>
      </c>
      <c r="CJ1439" t="str">
        <f t="shared" si="249"/>
        <v/>
      </c>
      <c r="CK1439" s="41" t="str">
        <f>IF(T1439&lt;&gt;"","''habit'':"&amp;"''"&amp;T1439&amp;"'',","")</f>
        <v/>
      </c>
      <c r="CL1439" s="41" t="str">
        <f>IF(U1439&lt;&gt;"","''life cycle habit'':"&amp;"''"&amp;U1439&amp;"'',","")</f>
        <v/>
      </c>
      <c r="CM1439" s="41" t="str">
        <f>IF(V1439&lt;&gt;"","''graminoidHabit'':"&amp;"''"&amp;V1439&amp;"'',","")</f>
        <v/>
      </c>
      <c r="CN1439" s="41" t="str">
        <f>IF(W1439&lt;&gt;"","''flower color'':"&amp;"''"&amp;W1439&amp;"'',","")</f>
        <v/>
      </c>
      <c r="CO1439" s="41" t="str">
        <f>IF(X1439&lt;&gt;"","''heightInCentimeters'':"&amp;X1439&amp;",","")</f>
        <v/>
      </c>
      <c r="CP1439" s="41" t="str">
        <f>IF(Y1439&lt;&gt;"",Y1439,"")</f>
        <v/>
      </c>
      <c r="CQ1439" s="41" t="str">
        <f t="shared" si="250"/>
        <v/>
      </c>
      <c r="CR1439" s="42" t="str">
        <f t="shared" si="251"/>
        <v/>
      </c>
      <c r="CS1439" t="str">
        <f t="shared" si="252"/>
        <v/>
      </c>
      <c r="CT1439" t="str">
        <f>IF(L1439="Y","tissue","")</f>
        <v/>
      </c>
      <c r="CU1439" t="str">
        <f>IF(L1439="Y","in collection","")</f>
        <v/>
      </c>
      <c r="CV1439" t="str">
        <f>IF(L1439="Y","dessicated","")</f>
        <v/>
      </c>
    </row>
    <row r="1440" spans="1:100" ht="16.5" x14ac:dyDescent="0.3">
      <c r="A1440" s="7"/>
      <c r="B1440" s="19"/>
      <c r="C1440" s="19"/>
      <c r="D1440" s="19"/>
      <c r="E1440" s="19"/>
      <c r="F1440" s="19"/>
      <c r="G1440" s="10"/>
      <c r="H1440" s="14"/>
      <c r="I1440" s="19"/>
      <c r="J1440" s="19"/>
      <c r="K1440" s="10"/>
      <c r="L1440" s="19"/>
      <c r="M1440" s="19"/>
      <c r="N1440" s="19"/>
      <c r="O1440" s="19"/>
      <c r="P1440" s="19"/>
      <c r="Q1440" s="24"/>
      <c r="R1440" s="14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19"/>
      <c r="AH1440" s="19"/>
      <c r="AI1440" s="19"/>
      <c r="AJ1440" s="19"/>
      <c r="AK1440" s="29"/>
      <c r="AL1440" s="29"/>
      <c r="AM1440" s="7"/>
      <c r="AN1440" s="7"/>
      <c r="AO1440" s="7"/>
      <c r="AP1440" s="19"/>
      <c r="AQ1440" s="19"/>
      <c r="AR1440" s="19"/>
      <c r="AS1440" s="14"/>
      <c r="AT1440" s="19"/>
      <c r="AU1440" s="19"/>
      <c r="AV1440" s="19"/>
      <c r="AW1440" s="14"/>
      <c r="AX1440" s="19"/>
      <c r="AY1440" s="19"/>
      <c r="AZ1440" s="19"/>
      <c r="BA1440" s="19"/>
      <c r="BB1440" s="19"/>
      <c r="BC1440" s="19"/>
      <c r="BD1440" s="19"/>
      <c r="BE1440" s="19"/>
      <c r="BF1440" s="14"/>
      <c r="BG1440" s="35" t="str">
        <f>IF(BB1440&lt;&gt;"","&lt;a href='https://www.inaturalist.org/observations/"&amp;BB1440&amp;" 'target='_blank' style='color: blue'&gt;iNaturalist Record: "&amp;BB1440&amp;"&lt;/a&gt; ","")</f>
        <v/>
      </c>
      <c r="BH1440" s="36" t="str">
        <f>IF(AT1440&lt;&gt;"",AT1440&amp;". ","")</f>
        <v/>
      </c>
      <c r="BI1440" s="36" t="str">
        <f>IF(AV1440&lt;&gt;"","Land use/disturbance history: "&amp;AV1440&amp;". ","")</f>
        <v/>
      </c>
      <c r="BJ1440" s="36" t="str">
        <f>IF(AW1440&lt;&gt;"","Slope in degrees: "&amp;AW1440&amp;". ","")</f>
        <v/>
      </c>
      <c r="BK1440" s="36" t="str">
        <f>IF(AX1440&lt;&gt;"","Slope aspect: "&amp;AX1440&amp;". ","")</f>
        <v/>
      </c>
      <c r="BL1440" s="36" t="str">
        <f>IF(AY1440&lt;&gt;"","Soil description: "&amp;AY1440&amp;". ","")</f>
        <v/>
      </c>
      <c r="BM1440" s="36" t="str">
        <f>IF(BA1440&lt;&gt;"","Terrain: "&amp;BA1440&amp;". ","")</f>
        <v/>
      </c>
      <c r="BN1440" s="36" t="str">
        <f t="shared" si="242"/>
        <v/>
      </c>
      <c r="BO1440" t="str">
        <f t="shared" si="243"/>
        <v/>
      </c>
      <c r="BP1440" t="str">
        <f>IF(BD1440&lt;&gt;"","Permit: "&amp;BD1440,"")</f>
        <v/>
      </c>
      <c r="BQ1440" s="41" t="str">
        <f>IF(AA1440="Abundant","Estimated frequency within viewshed: Abundant (&gt;500).",IF(AA1440="Common","Estimated frequency within viewshed: Common (101-500).",IF(AA1440="Frequent","Estimated frequency within viewshed: Frequent (11-100).",IF(AA1440="Occasional","Estimated frequency within viewshed: Occasional (6-10).",IF(AA1440="Rare","Estimated frequency within viewshed: Rare (1-5).","")))))</f>
        <v/>
      </c>
      <c r="BR1440" s="41" t="str">
        <f>IF(B1440&lt;&gt;"",B1440&amp;". ","")</f>
        <v/>
      </c>
      <c r="BS1440" s="41" t="str">
        <f>IF(M1440="Same individual","Tissue sample collected.",IF(M1440="Same population","Tissue sample collected from another individual in the same population.",""))</f>
        <v/>
      </c>
      <c r="BT1440" s="41" t="str">
        <f>IF(R1440&lt;&gt;"","Seed sample collected from "&amp;R1440&amp;" plants within the same population.","")</f>
        <v/>
      </c>
      <c r="BU1440" s="41" t="str">
        <f>IF(AB1440&lt;&gt;"",AB1440&amp;". ","")</f>
        <v/>
      </c>
      <c r="BV1440" s="41" t="str">
        <f>IF(AE1440&lt;&gt;"","Landowner: "&amp;AE1440&amp;".","")</f>
        <v/>
      </c>
      <c r="BW1440" s="41" t="str">
        <f>IF(AF1440&lt;&gt;"","Element Occurrence ID: "&amp;AF1440&amp;".","")</f>
        <v/>
      </c>
      <c r="BX1440" s="41" t="str">
        <f t="shared" si="244"/>
        <v/>
      </c>
      <c r="BY1440" t="str">
        <f t="shared" si="245"/>
        <v/>
      </c>
      <c r="BZ1440" s="41" t="str">
        <f t="shared" si="246"/>
        <v/>
      </c>
      <c r="CA1440" t="str">
        <f t="shared" si="247"/>
        <v/>
      </c>
      <c r="CB1440" s="41" t="str">
        <f>IF(AU1440&lt;&gt;"","Area immediately surrounding specimen: "&amp;AU1440&amp;".","")</f>
        <v/>
      </c>
      <c r="CC1440" s="41" t="str">
        <f>IF(T1440&lt;&gt;"","Habit: "&amp;T1440&amp;".","")</f>
        <v/>
      </c>
      <c r="CD1440" s="41" t="str">
        <f>IF(U1440&lt;&gt;"","Life history habit: "&amp;U1440&amp;".","")</f>
        <v/>
      </c>
      <c r="CE1440" s="41" t="str">
        <f>IF(V1440&lt;&gt;"","Graminoid habit: "&amp;V1440&amp;".","")</f>
        <v/>
      </c>
      <c r="CF1440" s="41" t="str">
        <f>IF(W1440&lt;&gt;"","Flower color: "&amp;W1440&amp;".","")</f>
        <v/>
      </c>
      <c r="CG1440" s="41" t="str">
        <f>IF(X1440&lt;&gt;"","Height in centimeters: "&amp;X1440&amp;".","")</f>
        <v/>
      </c>
      <c r="CH1440" s="41" t="str">
        <f>IF(Y1440&lt;&gt;"",Y1440&amp;".","")</f>
        <v/>
      </c>
      <c r="CI1440" s="41" t="str">
        <f t="shared" si="248"/>
        <v/>
      </c>
      <c r="CJ1440" t="str">
        <f t="shared" si="249"/>
        <v/>
      </c>
      <c r="CK1440" s="41" t="str">
        <f>IF(T1440&lt;&gt;"","''habit'':"&amp;"''"&amp;T1440&amp;"'',","")</f>
        <v/>
      </c>
      <c r="CL1440" s="41" t="str">
        <f>IF(U1440&lt;&gt;"","''life cycle habit'':"&amp;"''"&amp;U1440&amp;"'',","")</f>
        <v/>
      </c>
      <c r="CM1440" s="41" t="str">
        <f>IF(V1440&lt;&gt;"","''graminoidHabit'':"&amp;"''"&amp;V1440&amp;"'',","")</f>
        <v/>
      </c>
      <c r="CN1440" s="41" t="str">
        <f>IF(W1440&lt;&gt;"","''flower color'':"&amp;"''"&amp;W1440&amp;"'',","")</f>
        <v/>
      </c>
      <c r="CO1440" s="41" t="str">
        <f>IF(X1440&lt;&gt;"","''heightInCentimeters'':"&amp;X1440&amp;",","")</f>
        <v/>
      </c>
      <c r="CP1440" s="41" t="str">
        <f>IF(Y1440&lt;&gt;"",Y1440,"")</f>
        <v/>
      </c>
      <c r="CQ1440" s="41" t="str">
        <f t="shared" si="250"/>
        <v/>
      </c>
      <c r="CR1440" s="42" t="str">
        <f t="shared" si="251"/>
        <v/>
      </c>
      <c r="CS1440" t="str">
        <f t="shared" si="252"/>
        <v/>
      </c>
      <c r="CT1440" t="str">
        <f>IF(L1440="Y","tissue","")</f>
        <v/>
      </c>
      <c r="CU1440" t="str">
        <f>IF(L1440="Y","in collection","")</f>
        <v/>
      </c>
      <c r="CV1440" t="str">
        <f>IF(L1440="Y","dessicated","")</f>
        <v/>
      </c>
    </row>
    <row r="1441" spans="1:100" ht="16.5" x14ac:dyDescent="0.3">
      <c r="A1441" s="7"/>
      <c r="B1441" s="19"/>
      <c r="C1441" s="19"/>
      <c r="D1441" s="19"/>
      <c r="E1441" s="19"/>
      <c r="F1441" s="19"/>
      <c r="G1441" s="10"/>
      <c r="H1441" s="14"/>
      <c r="I1441" s="19"/>
      <c r="J1441" s="19"/>
      <c r="K1441" s="10"/>
      <c r="L1441" s="19"/>
      <c r="M1441" s="19"/>
      <c r="N1441" s="19"/>
      <c r="O1441" s="19"/>
      <c r="P1441" s="19"/>
      <c r="Q1441" s="24"/>
      <c r="R1441" s="14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19"/>
      <c r="AH1441" s="19"/>
      <c r="AI1441" s="19"/>
      <c r="AJ1441" s="19"/>
      <c r="AK1441" s="29"/>
      <c r="AL1441" s="29"/>
      <c r="AM1441" s="7"/>
      <c r="AN1441" s="7"/>
      <c r="AO1441" s="7"/>
      <c r="AP1441" s="19"/>
      <c r="AQ1441" s="19"/>
      <c r="AR1441" s="19"/>
      <c r="AS1441" s="14"/>
      <c r="AT1441" s="19"/>
      <c r="AU1441" s="19"/>
      <c r="AV1441" s="19"/>
      <c r="AW1441" s="14"/>
      <c r="AX1441" s="19"/>
      <c r="AY1441" s="19"/>
      <c r="AZ1441" s="19"/>
      <c r="BA1441" s="19"/>
      <c r="BB1441" s="19"/>
      <c r="BC1441" s="19"/>
      <c r="BD1441" s="19"/>
      <c r="BE1441" s="19"/>
      <c r="BF1441" s="14"/>
      <c r="BG1441" s="35" t="str">
        <f>IF(BB1441&lt;&gt;"","&lt;a href='https://www.inaturalist.org/observations/"&amp;BB1441&amp;" 'target='_blank' style='color: blue'&gt;iNaturalist Record: "&amp;BB1441&amp;"&lt;/a&gt; ","")</f>
        <v/>
      </c>
      <c r="BH1441" s="36" t="str">
        <f>IF(AT1441&lt;&gt;"",AT1441&amp;". ","")</f>
        <v/>
      </c>
      <c r="BI1441" s="36" t="str">
        <f>IF(AV1441&lt;&gt;"","Land use/disturbance history: "&amp;AV1441&amp;". ","")</f>
        <v/>
      </c>
      <c r="BJ1441" s="36" t="str">
        <f>IF(AW1441&lt;&gt;"","Slope in degrees: "&amp;AW1441&amp;". ","")</f>
        <v/>
      </c>
      <c r="BK1441" s="36" t="str">
        <f>IF(AX1441&lt;&gt;"","Slope aspect: "&amp;AX1441&amp;". ","")</f>
        <v/>
      </c>
      <c r="BL1441" s="36" t="str">
        <f>IF(AY1441&lt;&gt;"","Soil description: "&amp;AY1441&amp;". ","")</f>
        <v/>
      </c>
      <c r="BM1441" s="36" t="str">
        <f>IF(BA1441&lt;&gt;"","Terrain: "&amp;BA1441&amp;". ","")</f>
        <v/>
      </c>
      <c r="BN1441" s="36" t="str">
        <f t="shared" si="242"/>
        <v/>
      </c>
      <c r="BO1441" t="str">
        <f t="shared" si="243"/>
        <v/>
      </c>
      <c r="BP1441" t="str">
        <f>IF(BD1441&lt;&gt;"","Permit: "&amp;BD1441,"")</f>
        <v/>
      </c>
      <c r="BQ1441" s="41" t="str">
        <f>IF(AA1441="Abundant","Estimated frequency within viewshed: Abundant (&gt;500).",IF(AA1441="Common","Estimated frequency within viewshed: Common (101-500).",IF(AA1441="Frequent","Estimated frequency within viewshed: Frequent (11-100).",IF(AA1441="Occasional","Estimated frequency within viewshed: Occasional (6-10).",IF(AA1441="Rare","Estimated frequency within viewshed: Rare (1-5).","")))))</f>
        <v/>
      </c>
      <c r="BR1441" s="41" t="str">
        <f>IF(B1441&lt;&gt;"",B1441&amp;". ","")</f>
        <v/>
      </c>
      <c r="BS1441" s="41" t="str">
        <f>IF(M1441="Same individual","Tissue sample collected.",IF(M1441="Same population","Tissue sample collected from another individual in the same population.",""))</f>
        <v/>
      </c>
      <c r="BT1441" s="41" t="str">
        <f>IF(R1441&lt;&gt;"","Seed sample collected from "&amp;R1441&amp;" plants within the same population.","")</f>
        <v/>
      </c>
      <c r="BU1441" s="41" t="str">
        <f>IF(AB1441&lt;&gt;"",AB1441&amp;". ","")</f>
        <v/>
      </c>
      <c r="BV1441" s="41" t="str">
        <f>IF(AE1441&lt;&gt;"","Landowner: "&amp;AE1441&amp;".","")</f>
        <v/>
      </c>
      <c r="BW1441" s="41" t="str">
        <f>IF(AF1441&lt;&gt;"","Element Occurrence ID: "&amp;AF1441&amp;".","")</f>
        <v/>
      </c>
      <c r="BX1441" s="41" t="str">
        <f t="shared" si="244"/>
        <v/>
      </c>
      <c r="BY1441" t="str">
        <f t="shared" si="245"/>
        <v/>
      </c>
      <c r="BZ1441" s="41" t="str">
        <f t="shared" si="246"/>
        <v/>
      </c>
      <c r="CA1441" t="str">
        <f t="shared" si="247"/>
        <v/>
      </c>
      <c r="CB1441" s="41" t="str">
        <f>IF(AU1441&lt;&gt;"","Area immediately surrounding specimen: "&amp;AU1441&amp;".","")</f>
        <v/>
      </c>
      <c r="CC1441" s="41" t="str">
        <f>IF(T1441&lt;&gt;"","Habit: "&amp;T1441&amp;".","")</f>
        <v/>
      </c>
      <c r="CD1441" s="41" t="str">
        <f>IF(U1441&lt;&gt;"","Life history habit: "&amp;U1441&amp;".","")</f>
        <v/>
      </c>
      <c r="CE1441" s="41" t="str">
        <f>IF(V1441&lt;&gt;"","Graminoid habit: "&amp;V1441&amp;".","")</f>
        <v/>
      </c>
      <c r="CF1441" s="41" t="str">
        <f>IF(W1441&lt;&gt;"","Flower color: "&amp;W1441&amp;".","")</f>
        <v/>
      </c>
      <c r="CG1441" s="41" t="str">
        <f>IF(X1441&lt;&gt;"","Height in centimeters: "&amp;X1441&amp;".","")</f>
        <v/>
      </c>
      <c r="CH1441" s="41" t="str">
        <f>IF(Y1441&lt;&gt;"",Y1441&amp;".","")</f>
        <v/>
      </c>
      <c r="CI1441" s="41" t="str">
        <f t="shared" si="248"/>
        <v/>
      </c>
      <c r="CJ1441" t="str">
        <f t="shared" si="249"/>
        <v/>
      </c>
      <c r="CK1441" s="41" t="str">
        <f>IF(T1441&lt;&gt;"","''habit'':"&amp;"''"&amp;T1441&amp;"'',","")</f>
        <v/>
      </c>
      <c r="CL1441" s="41" t="str">
        <f>IF(U1441&lt;&gt;"","''life cycle habit'':"&amp;"''"&amp;U1441&amp;"'',","")</f>
        <v/>
      </c>
      <c r="CM1441" s="41" t="str">
        <f>IF(V1441&lt;&gt;"","''graminoidHabit'':"&amp;"''"&amp;V1441&amp;"'',","")</f>
        <v/>
      </c>
      <c r="CN1441" s="41" t="str">
        <f>IF(W1441&lt;&gt;"","''flower color'':"&amp;"''"&amp;W1441&amp;"'',","")</f>
        <v/>
      </c>
      <c r="CO1441" s="41" t="str">
        <f>IF(X1441&lt;&gt;"","''heightInCentimeters'':"&amp;X1441&amp;",","")</f>
        <v/>
      </c>
      <c r="CP1441" s="41" t="str">
        <f>IF(Y1441&lt;&gt;"",Y1441,"")</f>
        <v/>
      </c>
      <c r="CQ1441" s="41" t="str">
        <f t="shared" si="250"/>
        <v/>
      </c>
      <c r="CR1441" s="42" t="str">
        <f t="shared" si="251"/>
        <v/>
      </c>
      <c r="CS1441" t="str">
        <f t="shared" si="252"/>
        <v/>
      </c>
      <c r="CT1441" t="str">
        <f>IF(L1441="Y","tissue","")</f>
        <v/>
      </c>
      <c r="CU1441" t="str">
        <f>IF(L1441="Y","in collection","")</f>
        <v/>
      </c>
      <c r="CV1441" t="str">
        <f>IF(L1441="Y","dessicated","")</f>
        <v/>
      </c>
    </row>
    <row r="1442" spans="1:100" ht="16.5" x14ac:dyDescent="0.3">
      <c r="A1442" s="7"/>
      <c r="B1442" s="19"/>
      <c r="C1442" s="19"/>
      <c r="D1442" s="19"/>
      <c r="E1442" s="19"/>
      <c r="F1442" s="19"/>
      <c r="G1442" s="10"/>
      <c r="H1442" s="14"/>
      <c r="I1442" s="19"/>
      <c r="J1442" s="19"/>
      <c r="K1442" s="10"/>
      <c r="L1442" s="19"/>
      <c r="M1442" s="19"/>
      <c r="N1442" s="19"/>
      <c r="O1442" s="19"/>
      <c r="P1442" s="19"/>
      <c r="Q1442" s="24"/>
      <c r="R1442" s="14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19"/>
      <c r="AH1442" s="19"/>
      <c r="AI1442" s="19"/>
      <c r="AJ1442" s="19"/>
      <c r="AK1442" s="29"/>
      <c r="AL1442" s="29"/>
      <c r="AM1442" s="7"/>
      <c r="AN1442" s="7"/>
      <c r="AO1442" s="7"/>
      <c r="AP1442" s="19"/>
      <c r="AQ1442" s="19"/>
      <c r="AR1442" s="19"/>
      <c r="AS1442" s="14"/>
      <c r="AT1442" s="19"/>
      <c r="AU1442" s="19"/>
      <c r="AV1442" s="19"/>
      <c r="AW1442" s="14"/>
      <c r="AX1442" s="19"/>
      <c r="AY1442" s="19"/>
      <c r="AZ1442" s="19"/>
      <c r="BA1442" s="19"/>
      <c r="BB1442" s="19"/>
      <c r="BC1442" s="19"/>
      <c r="BD1442" s="19"/>
      <c r="BE1442" s="19"/>
      <c r="BF1442" s="14"/>
      <c r="BG1442" s="35" t="str">
        <f>IF(BB1442&lt;&gt;"","&lt;a href='https://www.inaturalist.org/observations/"&amp;BB1442&amp;" 'target='_blank' style='color: blue'&gt;iNaturalist Record: "&amp;BB1442&amp;"&lt;/a&gt; ","")</f>
        <v/>
      </c>
      <c r="BH1442" s="36" t="str">
        <f>IF(AT1442&lt;&gt;"",AT1442&amp;". ","")</f>
        <v/>
      </c>
      <c r="BI1442" s="36" t="str">
        <f>IF(AV1442&lt;&gt;"","Land use/disturbance history: "&amp;AV1442&amp;". ","")</f>
        <v/>
      </c>
      <c r="BJ1442" s="36" t="str">
        <f>IF(AW1442&lt;&gt;"","Slope in degrees: "&amp;AW1442&amp;". ","")</f>
        <v/>
      </c>
      <c r="BK1442" s="36" t="str">
        <f>IF(AX1442&lt;&gt;"","Slope aspect: "&amp;AX1442&amp;". ","")</f>
        <v/>
      </c>
      <c r="BL1442" s="36" t="str">
        <f>IF(AY1442&lt;&gt;"","Soil description: "&amp;AY1442&amp;". ","")</f>
        <v/>
      </c>
      <c r="BM1442" s="36" t="str">
        <f>IF(BA1442&lt;&gt;"","Terrain: "&amp;BA1442&amp;". ","")</f>
        <v/>
      </c>
      <c r="BN1442" s="36" t="str">
        <f t="shared" si="242"/>
        <v/>
      </c>
      <c r="BO1442" t="str">
        <f t="shared" si="243"/>
        <v/>
      </c>
      <c r="BP1442" t="str">
        <f>IF(BD1442&lt;&gt;"","Permit: "&amp;BD1442,"")</f>
        <v/>
      </c>
      <c r="BQ1442" s="41" t="str">
        <f>IF(AA1442="Abundant","Estimated frequency within viewshed: Abundant (&gt;500).",IF(AA1442="Common","Estimated frequency within viewshed: Common (101-500).",IF(AA1442="Frequent","Estimated frequency within viewshed: Frequent (11-100).",IF(AA1442="Occasional","Estimated frequency within viewshed: Occasional (6-10).",IF(AA1442="Rare","Estimated frequency within viewshed: Rare (1-5).","")))))</f>
        <v/>
      </c>
      <c r="BR1442" s="41" t="str">
        <f>IF(B1442&lt;&gt;"",B1442&amp;". ","")</f>
        <v/>
      </c>
      <c r="BS1442" s="41" t="str">
        <f>IF(M1442="Same individual","Tissue sample collected.",IF(M1442="Same population","Tissue sample collected from another individual in the same population.",""))</f>
        <v/>
      </c>
      <c r="BT1442" s="41" t="str">
        <f>IF(R1442&lt;&gt;"","Seed sample collected from "&amp;R1442&amp;" plants within the same population.","")</f>
        <v/>
      </c>
      <c r="BU1442" s="41" t="str">
        <f>IF(AB1442&lt;&gt;"",AB1442&amp;". ","")</f>
        <v/>
      </c>
      <c r="BV1442" s="41" t="str">
        <f>IF(AE1442&lt;&gt;"","Landowner: "&amp;AE1442&amp;".","")</f>
        <v/>
      </c>
      <c r="BW1442" s="41" t="str">
        <f>IF(AF1442&lt;&gt;"","Element Occurrence ID: "&amp;AF1442&amp;".","")</f>
        <v/>
      </c>
      <c r="BX1442" s="41" t="str">
        <f t="shared" si="244"/>
        <v/>
      </c>
      <c r="BY1442" t="str">
        <f t="shared" si="245"/>
        <v/>
      </c>
      <c r="BZ1442" s="41" t="str">
        <f t="shared" si="246"/>
        <v/>
      </c>
      <c r="CA1442" t="str">
        <f t="shared" si="247"/>
        <v/>
      </c>
      <c r="CB1442" s="41" t="str">
        <f>IF(AU1442&lt;&gt;"","Area immediately surrounding specimen: "&amp;AU1442&amp;".","")</f>
        <v/>
      </c>
      <c r="CC1442" s="41" t="str">
        <f>IF(T1442&lt;&gt;"","Habit: "&amp;T1442&amp;".","")</f>
        <v/>
      </c>
      <c r="CD1442" s="41" t="str">
        <f>IF(U1442&lt;&gt;"","Life history habit: "&amp;U1442&amp;".","")</f>
        <v/>
      </c>
      <c r="CE1442" s="41" t="str">
        <f>IF(V1442&lt;&gt;"","Graminoid habit: "&amp;V1442&amp;".","")</f>
        <v/>
      </c>
      <c r="CF1442" s="41" t="str">
        <f>IF(W1442&lt;&gt;"","Flower color: "&amp;W1442&amp;".","")</f>
        <v/>
      </c>
      <c r="CG1442" s="41" t="str">
        <f>IF(X1442&lt;&gt;"","Height in centimeters: "&amp;X1442&amp;".","")</f>
        <v/>
      </c>
      <c r="CH1442" s="41" t="str">
        <f>IF(Y1442&lt;&gt;"",Y1442&amp;".","")</f>
        <v/>
      </c>
      <c r="CI1442" s="41" t="str">
        <f t="shared" si="248"/>
        <v/>
      </c>
      <c r="CJ1442" t="str">
        <f t="shared" si="249"/>
        <v/>
      </c>
      <c r="CK1442" s="41" t="str">
        <f>IF(T1442&lt;&gt;"","''habit'':"&amp;"''"&amp;T1442&amp;"'',","")</f>
        <v/>
      </c>
      <c r="CL1442" s="41" t="str">
        <f>IF(U1442&lt;&gt;"","''life cycle habit'':"&amp;"''"&amp;U1442&amp;"'',","")</f>
        <v/>
      </c>
      <c r="CM1442" s="41" t="str">
        <f>IF(V1442&lt;&gt;"","''graminoidHabit'':"&amp;"''"&amp;V1442&amp;"'',","")</f>
        <v/>
      </c>
      <c r="CN1442" s="41" t="str">
        <f>IF(W1442&lt;&gt;"","''flower color'':"&amp;"''"&amp;W1442&amp;"'',","")</f>
        <v/>
      </c>
      <c r="CO1442" s="41" t="str">
        <f>IF(X1442&lt;&gt;"","''heightInCentimeters'':"&amp;X1442&amp;",","")</f>
        <v/>
      </c>
      <c r="CP1442" s="41" t="str">
        <f>IF(Y1442&lt;&gt;"",Y1442,"")</f>
        <v/>
      </c>
      <c r="CQ1442" s="41" t="str">
        <f t="shared" si="250"/>
        <v/>
      </c>
      <c r="CR1442" s="42" t="str">
        <f t="shared" si="251"/>
        <v/>
      </c>
      <c r="CS1442" t="str">
        <f t="shared" si="252"/>
        <v/>
      </c>
      <c r="CT1442" t="str">
        <f>IF(L1442="Y","tissue","")</f>
        <v/>
      </c>
      <c r="CU1442" t="str">
        <f>IF(L1442="Y","in collection","")</f>
        <v/>
      </c>
      <c r="CV1442" t="str">
        <f>IF(L1442="Y","dessicated","")</f>
        <v/>
      </c>
    </row>
    <row r="1443" spans="1:100" ht="16.5" x14ac:dyDescent="0.3">
      <c r="A1443" s="7"/>
      <c r="B1443" s="19"/>
      <c r="C1443" s="19"/>
      <c r="D1443" s="19"/>
      <c r="E1443" s="19"/>
      <c r="F1443" s="19"/>
      <c r="G1443" s="10"/>
      <c r="H1443" s="14"/>
      <c r="I1443" s="19"/>
      <c r="J1443" s="19"/>
      <c r="K1443" s="10"/>
      <c r="L1443" s="19"/>
      <c r="M1443" s="19"/>
      <c r="N1443" s="19"/>
      <c r="O1443" s="19"/>
      <c r="P1443" s="19"/>
      <c r="Q1443" s="24"/>
      <c r="R1443" s="14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19"/>
      <c r="AH1443" s="19"/>
      <c r="AI1443" s="19"/>
      <c r="AJ1443" s="19"/>
      <c r="AK1443" s="29"/>
      <c r="AL1443" s="29"/>
      <c r="AM1443" s="7"/>
      <c r="AN1443" s="7"/>
      <c r="AO1443" s="7"/>
      <c r="AP1443" s="19"/>
      <c r="AQ1443" s="19"/>
      <c r="AR1443" s="19"/>
      <c r="AS1443" s="14"/>
      <c r="AT1443" s="19"/>
      <c r="AU1443" s="19"/>
      <c r="AV1443" s="19"/>
      <c r="AW1443" s="14"/>
      <c r="AX1443" s="19"/>
      <c r="AY1443" s="19"/>
      <c r="AZ1443" s="19"/>
      <c r="BA1443" s="19"/>
      <c r="BB1443" s="19"/>
      <c r="BC1443" s="19"/>
      <c r="BD1443" s="19"/>
      <c r="BE1443" s="19"/>
      <c r="BF1443" s="14"/>
      <c r="BG1443" s="35" t="str">
        <f>IF(BB1443&lt;&gt;"","&lt;a href='https://www.inaturalist.org/observations/"&amp;BB1443&amp;" 'target='_blank' style='color: blue'&gt;iNaturalist Record: "&amp;BB1443&amp;"&lt;/a&gt; ","")</f>
        <v/>
      </c>
      <c r="BH1443" s="36" t="str">
        <f>IF(AT1443&lt;&gt;"",AT1443&amp;". ","")</f>
        <v/>
      </c>
      <c r="BI1443" s="36" t="str">
        <f>IF(AV1443&lt;&gt;"","Land use/disturbance history: "&amp;AV1443&amp;". ","")</f>
        <v/>
      </c>
      <c r="BJ1443" s="36" t="str">
        <f>IF(AW1443&lt;&gt;"","Slope in degrees: "&amp;AW1443&amp;". ","")</f>
        <v/>
      </c>
      <c r="BK1443" s="36" t="str">
        <f>IF(AX1443&lt;&gt;"","Slope aspect: "&amp;AX1443&amp;". ","")</f>
        <v/>
      </c>
      <c r="BL1443" s="36" t="str">
        <f>IF(AY1443&lt;&gt;"","Soil description: "&amp;AY1443&amp;". ","")</f>
        <v/>
      </c>
      <c r="BM1443" s="36" t="str">
        <f>IF(BA1443&lt;&gt;"","Terrain: "&amp;BA1443&amp;". ","")</f>
        <v/>
      </c>
      <c r="BN1443" s="36" t="str">
        <f t="shared" si="242"/>
        <v/>
      </c>
      <c r="BO1443" t="str">
        <f t="shared" si="243"/>
        <v/>
      </c>
      <c r="BP1443" t="str">
        <f>IF(BD1443&lt;&gt;"","Permit: "&amp;BD1443,"")</f>
        <v/>
      </c>
      <c r="BQ1443" s="41" t="str">
        <f>IF(AA1443="Abundant","Estimated frequency within viewshed: Abundant (&gt;500).",IF(AA1443="Common","Estimated frequency within viewshed: Common (101-500).",IF(AA1443="Frequent","Estimated frequency within viewshed: Frequent (11-100).",IF(AA1443="Occasional","Estimated frequency within viewshed: Occasional (6-10).",IF(AA1443="Rare","Estimated frequency within viewshed: Rare (1-5).","")))))</f>
        <v/>
      </c>
      <c r="BR1443" s="41" t="str">
        <f>IF(B1443&lt;&gt;"",B1443&amp;". ","")</f>
        <v/>
      </c>
      <c r="BS1443" s="41" t="str">
        <f>IF(M1443="Same individual","Tissue sample collected.",IF(M1443="Same population","Tissue sample collected from another individual in the same population.",""))</f>
        <v/>
      </c>
      <c r="BT1443" s="41" t="str">
        <f>IF(R1443&lt;&gt;"","Seed sample collected from "&amp;R1443&amp;" plants within the same population.","")</f>
        <v/>
      </c>
      <c r="BU1443" s="41" t="str">
        <f>IF(AB1443&lt;&gt;"",AB1443&amp;". ","")</f>
        <v/>
      </c>
      <c r="BV1443" s="41" t="str">
        <f>IF(AE1443&lt;&gt;"","Landowner: "&amp;AE1443&amp;".","")</f>
        <v/>
      </c>
      <c r="BW1443" s="41" t="str">
        <f>IF(AF1443&lt;&gt;"","Element Occurrence ID: "&amp;AF1443&amp;".","")</f>
        <v/>
      </c>
      <c r="BX1443" s="41" t="str">
        <f t="shared" si="244"/>
        <v/>
      </c>
      <c r="BY1443" t="str">
        <f t="shared" si="245"/>
        <v/>
      </c>
      <c r="BZ1443" s="41" t="str">
        <f t="shared" si="246"/>
        <v/>
      </c>
      <c r="CA1443" t="str">
        <f t="shared" si="247"/>
        <v/>
      </c>
      <c r="CB1443" s="41" t="str">
        <f>IF(AU1443&lt;&gt;"","Area immediately surrounding specimen: "&amp;AU1443&amp;".","")</f>
        <v/>
      </c>
      <c r="CC1443" s="41" t="str">
        <f>IF(T1443&lt;&gt;"","Habit: "&amp;T1443&amp;".","")</f>
        <v/>
      </c>
      <c r="CD1443" s="41" t="str">
        <f>IF(U1443&lt;&gt;"","Life history habit: "&amp;U1443&amp;".","")</f>
        <v/>
      </c>
      <c r="CE1443" s="41" t="str">
        <f>IF(V1443&lt;&gt;"","Graminoid habit: "&amp;V1443&amp;".","")</f>
        <v/>
      </c>
      <c r="CF1443" s="41" t="str">
        <f>IF(W1443&lt;&gt;"","Flower color: "&amp;W1443&amp;".","")</f>
        <v/>
      </c>
      <c r="CG1443" s="41" t="str">
        <f>IF(X1443&lt;&gt;"","Height in centimeters: "&amp;X1443&amp;".","")</f>
        <v/>
      </c>
      <c r="CH1443" s="41" t="str">
        <f>IF(Y1443&lt;&gt;"",Y1443&amp;".","")</f>
        <v/>
      </c>
      <c r="CI1443" s="41" t="str">
        <f t="shared" si="248"/>
        <v/>
      </c>
      <c r="CJ1443" t="str">
        <f t="shared" si="249"/>
        <v/>
      </c>
      <c r="CK1443" s="41" t="str">
        <f>IF(T1443&lt;&gt;"","''habit'':"&amp;"''"&amp;T1443&amp;"'',","")</f>
        <v/>
      </c>
      <c r="CL1443" s="41" t="str">
        <f>IF(U1443&lt;&gt;"","''life cycle habit'':"&amp;"''"&amp;U1443&amp;"'',","")</f>
        <v/>
      </c>
      <c r="CM1443" s="41" t="str">
        <f>IF(V1443&lt;&gt;"","''graminoidHabit'':"&amp;"''"&amp;V1443&amp;"'',","")</f>
        <v/>
      </c>
      <c r="CN1443" s="41" t="str">
        <f>IF(W1443&lt;&gt;"","''flower color'':"&amp;"''"&amp;W1443&amp;"'',","")</f>
        <v/>
      </c>
      <c r="CO1443" s="41" t="str">
        <f>IF(X1443&lt;&gt;"","''heightInCentimeters'':"&amp;X1443&amp;",","")</f>
        <v/>
      </c>
      <c r="CP1443" s="41" t="str">
        <f>IF(Y1443&lt;&gt;"",Y1443,"")</f>
        <v/>
      </c>
      <c r="CQ1443" s="41" t="str">
        <f t="shared" si="250"/>
        <v/>
      </c>
      <c r="CR1443" s="42" t="str">
        <f t="shared" si="251"/>
        <v/>
      </c>
      <c r="CS1443" t="str">
        <f t="shared" si="252"/>
        <v/>
      </c>
      <c r="CT1443" t="str">
        <f>IF(L1443="Y","tissue","")</f>
        <v/>
      </c>
      <c r="CU1443" t="str">
        <f>IF(L1443="Y","in collection","")</f>
        <v/>
      </c>
      <c r="CV1443" t="str">
        <f>IF(L1443="Y","dessicated","")</f>
        <v/>
      </c>
    </row>
    <row r="1444" spans="1:100" ht="16.5" x14ac:dyDescent="0.3">
      <c r="A1444" s="7"/>
      <c r="B1444" s="19"/>
      <c r="C1444" s="19"/>
      <c r="D1444" s="19"/>
      <c r="E1444" s="19"/>
      <c r="F1444" s="19"/>
      <c r="G1444" s="10"/>
      <c r="H1444" s="14"/>
      <c r="I1444" s="19"/>
      <c r="J1444" s="19"/>
      <c r="K1444" s="10"/>
      <c r="L1444" s="19"/>
      <c r="M1444" s="19"/>
      <c r="N1444" s="19"/>
      <c r="O1444" s="19"/>
      <c r="P1444" s="19"/>
      <c r="Q1444" s="24"/>
      <c r="R1444" s="14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29"/>
      <c r="AL1444" s="29"/>
      <c r="AM1444" s="7"/>
      <c r="AN1444" s="7"/>
      <c r="AO1444" s="7"/>
      <c r="AP1444" s="19"/>
      <c r="AQ1444" s="19"/>
      <c r="AR1444" s="19"/>
      <c r="AS1444" s="14"/>
      <c r="AT1444" s="19"/>
      <c r="AU1444" s="19"/>
      <c r="AV1444" s="19"/>
      <c r="AW1444" s="14"/>
      <c r="AX1444" s="19"/>
      <c r="AY1444" s="19"/>
      <c r="AZ1444" s="19"/>
      <c r="BA1444" s="19"/>
      <c r="BB1444" s="19"/>
      <c r="BC1444" s="19"/>
      <c r="BD1444" s="19"/>
      <c r="BE1444" s="19"/>
      <c r="BF1444" s="14"/>
      <c r="BG1444" s="35" t="str">
        <f>IF(BB1444&lt;&gt;"","&lt;a href='https://www.inaturalist.org/observations/"&amp;BB1444&amp;" 'target='_blank' style='color: blue'&gt;iNaturalist Record: "&amp;BB1444&amp;"&lt;/a&gt; ","")</f>
        <v/>
      </c>
      <c r="BH1444" s="36" t="str">
        <f>IF(AT1444&lt;&gt;"",AT1444&amp;". ","")</f>
        <v/>
      </c>
      <c r="BI1444" s="36" t="str">
        <f>IF(AV1444&lt;&gt;"","Land use/disturbance history: "&amp;AV1444&amp;". ","")</f>
        <v/>
      </c>
      <c r="BJ1444" s="36" t="str">
        <f>IF(AW1444&lt;&gt;"","Slope in degrees: "&amp;AW1444&amp;". ","")</f>
        <v/>
      </c>
      <c r="BK1444" s="36" t="str">
        <f>IF(AX1444&lt;&gt;"","Slope aspect: "&amp;AX1444&amp;". ","")</f>
        <v/>
      </c>
      <c r="BL1444" s="36" t="str">
        <f>IF(AY1444&lt;&gt;"","Soil description: "&amp;AY1444&amp;". ","")</f>
        <v/>
      </c>
      <c r="BM1444" s="36" t="str">
        <f>IF(BA1444&lt;&gt;"","Terrain: "&amp;BA1444&amp;". ","")</f>
        <v/>
      </c>
      <c r="BN1444" s="36" t="str">
        <f t="shared" si="242"/>
        <v/>
      </c>
      <c r="BO1444" t="str">
        <f t="shared" si="243"/>
        <v/>
      </c>
      <c r="BP1444" t="str">
        <f>IF(BD1444&lt;&gt;"","Permit: "&amp;BD1444,"")</f>
        <v/>
      </c>
      <c r="BQ1444" s="41" t="str">
        <f>IF(AA1444="Abundant","Estimated frequency within viewshed: Abundant (&gt;500).",IF(AA1444="Common","Estimated frequency within viewshed: Common (101-500).",IF(AA1444="Frequent","Estimated frequency within viewshed: Frequent (11-100).",IF(AA1444="Occasional","Estimated frequency within viewshed: Occasional (6-10).",IF(AA1444="Rare","Estimated frequency within viewshed: Rare (1-5).","")))))</f>
        <v/>
      </c>
      <c r="BR1444" s="41" t="str">
        <f>IF(B1444&lt;&gt;"",B1444&amp;". ","")</f>
        <v/>
      </c>
      <c r="BS1444" s="41" t="str">
        <f>IF(M1444="Same individual","Tissue sample collected.",IF(M1444="Same population","Tissue sample collected from another individual in the same population.",""))</f>
        <v/>
      </c>
      <c r="BT1444" s="41" t="str">
        <f>IF(R1444&lt;&gt;"","Seed sample collected from "&amp;R1444&amp;" plants within the same population.","")</f>
        <v/>
      </c>
      <c r="BU1444" s="41" t="str">
        <f>IF(AB1444&lt;&gt;"",AB1444&amp;". ","")</f>
        <v/>
      </c>
      <c r="BV1444" s="41" t="str">
        <f>IF(AE1444&lt;&gt;"","Landowner: "&amp;AE1444&amp;".","")</f>
        <v/>
      </c>
      <c r="BW1444" s="41" t="str">
        <f>IF(AF1444&lt;&gt;"","Element Occurrence ID: "&amp;AF1444&amp;".","")</f>
        <v/>
      </c>
      <c r="BX1444" s="41" t="str">
        <f t="shared" si="244"/>
        <v/>
      </c>
      <c r="BY1444" t="str">
        <f t="shared" si="245"/>
        <v/>
      </c>
      <c r="BZ1444" s="41" t="str">
        <f t="shared" si="246"/>
        <v/>
      </c>
      <c r="CA1444" t="str">
        <f t="shared" si="247"/>
        <v/>
      </c>
      <c r="CB1444" s="41" t="str">
        <f>IF(AU1444&lt;&gt;"","Area immediately surrounding specimen: "&amp;AU1444&amp;".","")</f>
        <v/>
      </c>
      <c r="CC1444" s="41" t="str">
        <f>IF(T1444&lt;&gt;"","Habit: "&amp;T1444&amp;".","")</f>
        <v/>
      </c>
      <c r="CD1444" s="41" t="str">
        <f>IF(U1444&lt;&gt;"","Life history habit: "&amp;U1444&amp;".","")</f>
        <v/>
      </c>
      <c r="CE1444" s="41" t="str">
        <f>IF(V1444&lt;&gt;"","Graminoid habit: "&amp;V1444&amp;".","")</f>
        <v/>
      </c>
      <c r="CF1444" s="41" t="str">
        <f>IF(W1444&lt;&gt;"","Flower color: "&amp;W1444&amp;".","")</f>
        <v/>
      </c>
      <c r="CG1444" s="41" t="str">
        <f>IF(X1444&lt;&gt;"","Height in centimeters: "&amp;X1444&amp;".","")</f>
        <v/>
      </c>
      <c r="CH1444" s="41" t="str">
        <f>IF(Y1444&lt;&gt;"",Y1444&amp;".","")</f>
        <v/>
      </c>
      <c r="CI1444" s="41" t="str">
        <f t="shared" si="248"/>
        <v/>
      </c>
      <c r="CJ1444" t="str">
        <f t="shared" si="249"/>
        <v/>
      </c>
      <c r="CK1444" s="41" t="str">
        <f>IF(T1444&lt;&gt;"","''habit'':"&amp;"''"&amp;T1444&amp;"'',","")</f>
        <v/>
      </c>
      <c r="CL1444" s="41" t="str">
        <f>IF(U1444&lt;&gt;"","''life cycle habit'':"&amp;"''"&amp;U1444&amp;"'',","")</f>
        <v/>
      </c>
      <c r="CM1444" s="41" t="str">
        <f>IF(V1444&lt;&gt;"","''graminoidHabit'':"&amp;"''"&amp;V1444&amp;"'',","")</f>
        <v/>
      </c>
      <c r="CN1444" s="41" t="str">
        <f>IF(W1444&lt;&gt;"","''flower color'':"&amp;"''"&amp;W1444&amp;"'',","")</f>
        <v/>
      </c>
      <c r="CO1444" s="41" t="str">
        <f>IF(X1444&lt;&gt;"","''heightInCentimeters'':"&amp;X1444&amp;",","")</f>
        <v/>
      </c>
      <c r="CP1444" s="41" t="str">
        <f>IF(Y1444&lt;&gt;"",Y1444,"")</f>
        <v/>
      </c>
      <c r="CQ1444" s="41" t="str">
        <f t="shared" si="250"/>
        <v/>
      </c>
      <c r="CR1444" s="42" t="str">
        <f t="shared" si="251"/>
        <v/>
      </c>
      <c r="CS1444" t="str">
        <f t="shared" si="252"/>
        <v/>
      </c>
      <c r="CT1444" t="str">
        <f>IF(L1444="Y","tissue","")</f>
        <v/>
      </c>
      <c r="CU1444" t="str">
        <f>IF(L1444="Y","in collection","")</f>
        <v/>
      </c>
      <c r="CV1444" t="str">
        <f>IF(L1444="Y","dessicated","")</f>
        <v/>
      </c>
    </row>
    <row r="1445" spans="1:100" ht="16.5" x14ac:dyDescent="0.3">
      <c r="A1445" s="7"/>
      <c r="B1445" s="19"/>
      <c r="C1445" s="19"/>
      <c r="D1445" s="19"/>
      <c r="E1445" s="19"/>
      <c r="F1445" s="19"/>
      <c r="G1445" s="10"/>
      <c r="H1445" s="14"/>
      <c r="I1445" s="19"/>
      <c r="J1445" s="19"/>
      <c r="K1445" s="10"/>
      <c r="L1445" s="19"/>
      <c r="M1445" s="19"/>
      <c r="N1445" s="19"/>
      <c r="O1445" s="19"/>
      <c r="P1445" s="19"/>
      <c r="Q1445" s="24"/>
      <c r="R1445" s="14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19"/>
      <c r="AH1445" s="19"/>
      <c r="AI1445" s="19"/>
      <c r="AJ1445" s="19"/>
      <c r="AK1445" s="29"/>
      <c r="AL1445" s="29"/>
      <c r="AM1445" s="7"/>
      <c r="AN1445" s="7"/>
      <c r="AO1445" s="7"/>
      <c r="AP1445" s="19"/>
      <c r="AQ1445" s="19"/>
      <c r="AR1445" s="19"/>
      <c r="AS1445" s="14"/>
      <c r="AT1445" s="19"/>
      <c r="AU1445" s="19"/>
      <c r="AV1445" s="19"/>
      <c r="AW1445" s="14"/>
      <c r="AX1445" s="19"/>
      <c r="AY1445" s="19"/>
      <c r="AZ1445" s="19"/>
      <c r="BA1445" s="19"/>
      <c r="BB1445" s="19"/>
      <c r="BC1445" s="19"/>
      <c r="BD1445" s="19"/>
      <c r="BE1445" s="19"/>
      <c r="BF1445" s="14"/>
      <c r="BG1445" s="35" t="str">
        <f>IF(BB1445&lt;&gt;"","&lt;a href='https://www.inaturalist.org/observations/"&amp;BB1445&amp;" 'target='_blank' style='color: blue'&gt;iNaturalist Record: "&amp;BB1445&amp;"&lt;/a&gt; ","")</f>
        <v/>
      </c>
      <c r="BH1445" s="36" t="str">
        <f>IF(AT1445&lt;&gt;"",AT1445&amp;". ","")</f>
        <v/>
      </c>
      <c r="BI1445" s="36" t="str">
        <f>IF(AV1445&lt;&gt;"","Land use/disturbance history: "&amp;AV1445&amp;". ","")</f>
        <v/>
      </c>
      <c r="BJ1445" s="36" t="str">
        <f>IF(AW1445&lt;&gt;"","Slope in degrees: "&amp;AW1445&amp;". ","")</f>
        <v/>
      </c>
      <c r="BK1445" s="36" t="str">
        <f>IF(AX1445&lt;&gt;"","Slope aspect: "&amp;AX1445&amp;". ","")</f>
        <v/>
      </c>
      <c r="BL1445" s="36" t="str">
        <f>IF(AY1445&lt;&gt;"","Soil description: "&amp;AY1445&amp;". ","")</f>
        <v/>
      </c>
      <c r="BM1445" s="36" t="str">
        <f>IF(BA1445&lt;&gt;"","Terrain: "&amp;BA1445&amp;". ","")</f>
        <v/>
      </c>
      <c r="BN1445" s="36" t="str">
        <f t="shared" si="242"/>
        <v/>
      </c>
      <c r="BO1445" t="str">
        <f t="shared" si="243"/>
        <v/>
      </c>
      <c r="BP1445" t="str">
        <f>IF(BD1445&lt;&gt;"","Permit: "&amp;BD1445,"")</f>
        <v/>
      </c>
      <c r="BQ1445" s="41" t="str">
        <f>IF(AA1445="Abundant","Estimated frequency within viewshed: Abundant (&gt;500).",IF(AA1445="Common","Estimated frequency within viewshed: Common (101-500).",IF(AA1445="Frequent","Estimated frequency within viewshed: Frequent (11-100).",IF(AA1445="Occasional","Estimated frequency within viewshed: Occasional (6-10).",IF(AA1445="Rare","Estimated frequency within viewshed: Rare (1-5).","")))))</f>
        <v/>
      </c>
      <c r="BR1445" s="41" t="str">
        <f>IF(B1445&lt;&gt;"",B1445&amp;". ","")</f>
        <v/>
      </c>
      <c r="BS1445" s="41" t="str">
        <f>IF(M1445="Same individual","Tissue sample collected.",IF(M1445="Same population","Tissue sample collected from another individual in the same population.",""))</f>
        <v/>
      </c>
      <c r="BT1445" s="41" t="str">
        <f>IF(R1445&lt;&gt;"","Seed sample collected from "&amp;R1445&amp;" plants within the same population.","")</f>
        <v/>
      </c>
      <c r="BU1445" s="41" t="str">
        <f>IF(AB1445&lt;&gt;"",AB1445&amp;". ","")</f>
        <v/>
      </c>
      <c r="BV1445" s="41" t="str">
        <f>IF(AE1445&lt;&gt;"","Landowner: "&amp;AE1445&amp;".","")</f>
        <v/>
      </c>
      <c r="BW1445" s="41" t="str">
        <f>IF(AF1445&lt;&gt;"","Element Occurrence ID: "&amp;AF1445&amp;".","")</f>
        <v/>
      </c>
      <c r="BX1445" s="41" t="str">
        <f t="shared" si="244"/>
        <v/>
      </c>
      <c r="BY1445" t="str">
        <f t="shared" si="245"/>
        <v/>
      </c>
      <c r="BZ1445" s="41" t="str">
        <f t="shared" si="246"/>
        <v/>
      </c>
      <c r="CA1445" t="str">
        <f t="shared" si="247"/>
        <v/>
      </c>
      <c r="CB1445" s="41" t="str">
        <f>IF(AU1445&lt;&gt;"","Area immediately surrounding specimen: "&amp;AU1445&amp;".","")</f>
        <v/>
      </c>
      <c r="CC1445" s="41" t="str">
        <f>IF(T1445&lt;&gt;"","Habit: "&amp;T1445&amp;".","")</f>
        <v/>
      </c>
      <c r="CD1445" s="41" t="str">
        <f>IF(U1445&lt;&gt;"","Life history habit: "&amp;U1445&amp;".","")</f>
        <v/>
      </c>
      <c r="CE1445" s="41" t="str">
        <f>IF(V1445&lt;&gt;"","Graminoid habit: "&amp;V1445&amp;".","")</f>
        <v/>
      </c>
      <c r="CF1445" s="41" t="str">
        <f>IF(W1445&lt;&gt;"","Flower color: "&amp;W1445&amp;".","")</f>
        <v/>
      </c>
      <c r="CG1445" s="41" t="str">
        <f>IF(X1445&lt;&gt;"","Height in centimeters: "&amp;X1445&amp;".","")</f>
        <v/>
      </c>
      <c r="CH1445" s="41" t="str">
        <f>IF(Y1445&lt;&gt;"",Y1445&amp;".","")</f>
        <v/>
      </c>
      <c r="CI1445" s="41" t="str">
        <f t="shared" si="248"/>
        <v/>
      </c>
      <c r="CJ1445" t="str">
        <f t="shared" si="249"/>
        <v/>
      </c>
      <c r="CK1445" s="41" t="str">
        <f>IF(T1445&lt;&gt;"","''habit'':"&amp;"''"&amp;T1445&amp;"'',","")</f>
        <v/>
      </c>
      <c r="CL1445" s="41" t="str">
        <f>IF(U1445&lt;&gt;"","''life cycle habit'':"&amp;"''"&amp;U1445&amp;"'',","")</f>
        <v/>
      </c>
      <c r="CM1445" s="41" t="str">
        <f>IF(V1445&lt;&gt;"","''graminoidHabit'':"&amp;"''"&amp;V1445&amp;"'',","")</f>
        <v/>
      </c>
      <c r="CN1445" s="41" t="str">
        <f>IF(W1445&lt;&gt;"","''flower color'':"&amp;"''"&amp;W1445&amp;"'',","")</f>
        <v/>
      </c>
      <c r="CO1445" s="41" t="str">
        <f>IF(X1445&lt;&gt;"","''heightInCentimeters'':"&amp;X1445&amp;",","")</f>
        <v/>
      </c>
      <c r="CP1445" s="41" t="str">
        <f>IF(Y1445&lt;&gt;"",Y1445,"")</f>
        <v/>
      </c>
      <c r="CQ1445" s="41" t="str">
        <f t="shared" si="250"/>
        <v/>
      </c>
      <c r="CR1445" s="42" t="str">
        <f t="shared" si="251"/>
        <v/>
      </c>
      <c r="CS1445" t="str">
        <f t="shared" si="252"/>
        <v/>
      </c>
      <c r="CT1445" t="str">
        <f>IF(L1445="Y","tissue","")</f>
        <v/>
      </c>
      <c r="CU1445" t="str">
        <f>IF(L1445="Y","in collection","")</f>
        <v/>
      </c>
      <c r="CV1445" t="str">
        <f>IF(L1445="Y","dessicated","")</f>
        <v/>
      </c>
    </row>
    <row r="1446" spans="1:100" ht="16.5" x14ac:dyDescent="0.3">
      <c r="A1446" s="7"/>
      <c r="B1446" s="19"/>
      <c r="C1446" s="19"/>
      <c r="D1446" s="19"/>
      <c r="E1446" s="19"/>
      <c r="F1446" s="19"/>
      <c r="G1446" s="10"/>
      <c r="H1446" s="14"/>
      <c r="I1446" s="19"/>
      <c r="J1446" s="19"/>
      <c r="K1446" s="10"/>
      <c r="L1446" s="19"/>
      <c r="M1446" s="19"/>
      <c r="N1446" s="19"/>
      <c r="O1446" s="19"/>
      <c r="P1446" s="19"/>
      <c r="Q1446" s="24"/>
      <c r="R1446" s="14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29"/>
      <c r="AL1446" s="29"/>
      <c r="AM1446" s="7"/>
      <c r="AN1446" s="7"/>
      <c r="AO1446" s="7"/>
      <c r="AP1446" s="19"/>
      <c r="AQ1446" s="19"/>
      <c r="AR1446" s="19"/>
      <c r="AS1446" s="14"/>
      <c r="AT1446" s="19"/>
      <c r="AU1446" s="19"/>
      <c r="AV1446" s="19"/>
      <c r="AW1446" s="14"/>
      <c r="AX1446" s="19"/>
      <c r="AY1446" s="19"/>
      <c r="AZ1446" s="19"/>
      <c r="BA1446" s="19"/>
      <c r="BB1446" s="19"/>
      <c r="BC1446" s="19"/>
      <c r="BD1446" s="19"/>
      <c r="BE1446" s="19"/>
      <c r="BF1446" s="14"/>
      <c r="BG1446" s="35" t="str">
        <f>IF(BB1446&lt;&gt;"","&lt;a href='https://www.inaturalist.org/observations/"&amp;BB1446&amp;" 'target='_blank' style='color: blue'&gt;iNaturalist Record: "&amp;BB1446&amp;"&lt;/a&gt; ","")</f>
        <v/>
      </c>
      <c r="BH1446" s="36" t="str">
        <f>IF(AT1446&lt;&gt;"",AT1446&amp;". ","")</f>
        <v/>
      </c>
      <c r="BI1446" s="36" t="str">
        <f>IF(AV1446&lt;&gt;"","Land use/disturbance history: "&amp;AV1446&amp;". ","")</f>
        <v/>
      </c>
      <c r="BJ1446" s="36" t="str">
        <f>IF(AW1446&lt;&gt;"","Slope in degrees: "&amp;AW1446&amp;". ","")</f>
        <v/>
      </c>
      <c r="BK1446" s="36" t="str">
        <f>IF(AX1446&lt;&gt;"","Slope aspect: "&amp;AX1446&amp;". ","")</f>
        <v/>
      </c>
      <c r="BL1446" s="36" t="str">
        <f>IF(AY1446&lt;&gt;"","Soil description: "&amp;AY1446&amp;". ","")</f>
        <v/>
      </c>
      <c r="BM1446" s="36" t="str">
        <f>IF(BA1446&lt;&gt;"","Terrain: "&amp;BA1446&amp;". ","")</f>
        <v/>
      </c>
      <c r="BN1446" s="36" t="str">
        <f t="shared" si="242"/>
        <v/>
      </c>
      <c r="BO1446" t="str">
        <f t="shared" si="243"/>
        <v/>
      </c>
      <c r="BP1446" t="str">
        <f>IF(BD1446&lt;&gt;"","Permit: "&amp;BD1446,"")</f>
        <v/>
      </c>
      <c r="BQ1446" s="41" t="str">
        <f>IF(AA1446="Abundant","Estimated frequency within viewshed: Abundant (&gt;500).",IF(AA1446="Common","Estimated frequency within viewshed: Common (101-500).",IF(AA1446="Frequent","Estimated frequency within viewshed: Frequent (11-100).",IF(AA1446="Occasional","Estimated frequency within viewshed: Occasional (6-10).",IF(AA1446="Rare","Estimated frequency within viewshed: Rare (1-5).","")))))</f>
        <v/>
      </c>
      <c r="BR1446" s="41" t="str">
        <f>IF(B1446&lt;&gt;"",B1446&amp;". ","")</f>
        <v/>
      </c>
      <c r="BS1446" s="41" t="str">
        <f>IF(M1446="Same individual","Tissue sample collected.",IF(M1446="Same population","Tissue sample collected from another individual in the same population.",""))</f>
        <v/>
      </c>
      <c r="BT1446" s="41" t="str">
        <f>IF(R1446&lt;&gt;"","Seed sample collected from "&amp;R1446&amp;" plants within the same population.","")</f>
        <v/>
      </c>
      <c r="BU1446" s="41" t="str">
        <f>IF(AB1446&lt;&gt;"",AB1446&amp;". ","")</f>
        <v/>
      </c>
      <c r="BV1446" s="41" t="str">
        <f>IF(AE1446&lt;&gt;"","Landowner: "&amp;AE1446&amp;".","")</f>
        <v/>
      </c>
      <c r="BW1446" s="41" t="str">
        <f>IF(AF1446&lt;&gt;"","Element Occurrence ID: "&amp;AF1446&amp;".","")</f>
        <v/>
      </c>
      <c r="BX1446" s="41" t="str">
        <f t="shared" si="244"/>
        <v/>
      </c>
      <c r="BY1446" t="str">
        <f t="shared" si="245"/>
        <v/>
      </c>
      <c r="BZ1446" s="41" t="str">
        <f t="shared" si="246"/>
        <v/>
      </c>
      <c r="CA1446" t="str">
        <f t="shared" si="247"/>
        <v/>
      </c>
      <c r="CB1446" s="41" t="str">
        <f>IF(AU1446&lt;&gt;"","Area immediately surrounding specimen: "&amp;AU1446&amp;".","")</f>
        <v/>
      </c>
      <c r="CC1446" s="41" t="str">
        <f>IF(T1446&lt;&gt;"","Habit: "&amp;T1446&amp;".","")</f>
        <v/>
      </c>
      <c r="CD1446" s="41" t="str">
        <f>IF(U1446&lt;&gt;"","Life history habit: "&amp;U1446&amp;".","")</f>
        <v/>
      </c>
      <c r="CE1446" s="41" t="str">
        <f>IF(V1446&lt;&gt;"","Graminoid habit: "&amp;V1446&amp;".","")</f>
        <v/>
      </c>
      <c r="CF1446" s="41" t="str">
        <f>IF(W1446&lt;&gt;"","Flower color: "&amp;W1446&amp;".","")</f>
        <v/>
      </c>
      <c r="CG1446" s="41" t="str">
        <f>IF(X1446&lt;&gt;"","Height in centimeters: "&amp;X1446&amp;".","")</f>
        <v/>
      </c>
      <c r="CH1446" s="41" t="str">
        <f>IF(Y1446&lt;&gt;"",Y1446&amp;".","")</f>
        <v/>
      </c>
      <c r="CI1446" s="41" t="str">
        <f t="shared" si="248"/>
        <v/>
      </c>
      <c r="CJ1446" t="str">
        <f t="shared" si="249"/>
        <v/>
      </c>
      <c r="CK1446" s="41" t="str">
        <f>IF(T1446&lt;&gt;"","''habit'':"&amp;"''"&amp;T1446&amp;"'',","")</f>
        <v/>
      </c>
      <c r="CL1446" s="41" t="str">
        <f>IF(U1446&lt;&gt;"","''life cycle habit'':"&amp;"''"&amp;U1446&amp;"'',","")</f>
        <v/>
      </c>
      <c r="CM1446" s="41" t="str">
        <f>IF(V1446&lt;&gt;"","''graminoidHabit'':"&amp;"''"&amp;V1446&amp;"'',","")</f>
        <v/>
      </c>
      <c r="CN1446" s="41" t="str">
        <f>IF(W1446&lt;&gt;"","''flower color'':"&amp;"''"&amp;W1446&amp;"'',","")</f>
        <v/>
      </c>
      <c r="CO1446" s="41" t="str">
        <f>IF(X1446&lt;&gt;"","''heightInCentimeters'':"&amp;X1446&amp;",","")</f>
        <v/>
      </c>
      <c r="CP1446" s="41" t="str">
        <f>IF(Y1446&lt;&gt;"",Y1446,"")</f>
        <v/>
      </c>
      <c r="CQ1446" s="41" t="str">
        <f t="shared" si="250"/>
        <v/>
      </c>
      <c r="CR1446" s="42" t="str">
        <f t="shared" si="251"/>
        <v/>
      </c>
      <c r="CS1446" t="str">
        <f t="shared" si="252"/>
        <v/>
      </c>
      <c r="CT1446" t="str">
        <f>IF(L1446="Y","tissue","")</f>
        <v/>
      </c>
      <c r="CU1446" t="str">
        <f>IF(L1446="Y","in collection","")</f>
        <v/>
      </c>
      <c r="CV1446" t="str">
        <f>IF(L1446="Y","dessicated","")</f>
        <v/>
      </c>
    </row>
    <row r="1447" spans="1:100" ht="16.5" x14ac:dyDescent="0.3">
      <c r="A1447" s="7"/>
      <c r="B1447" s="19"/>
      <c r="C1447" s="19"/>
      <c r="D1447" s="19"/>
      <c r="E1447" s="19"/>
      <c r="F1447" s="19"/>
      <c r="G1447" s="10"/>
      <c r="H1447" s="14"/>
      <c r="I1447" s="19"/>
      <c r="J1447" s="19"/>
      <c r="K1447" s="10"/>
      <c r="L1447" s="19"/>
      <c r="M1447" s="19"/>
      <c r="N1447" s="19"/>
      <c r="O1447" s="19"/>
      <c r="P1447" s="19"/>
      <c r="Q1447" s="24"/>
      <c r="R1447" s="14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29"/>
      <c r="AL1447" s="29"/>
      <c r="AM1447" s="7"/>
      <c r="AN1447" s="7"/>
      <c r="AO1447" s="7"/>
      <c r="AP1447" s="19"/>
      <c r="AQ1447" s="19"/>
      <c r="AR1447" s="19"/>
      <c r="AS1447" s="14"/>
      <c r="AT1447" s="19"/>
      <c r="AU1447" s="19"/>
      <c r="AV1447" s="19"/>
      <c r="AW1447" s="14"/>
      <c r="AX1447" s="19"/>
      <c r="AY1447" s="19"/>
      <c r="AZ1447" s="19"/>
      <c r="BA1447" s="19"/>
      <c r="BB1447" s="19"/>
      <c r="BC1447" s="19"/>
      <c r="BD1447" s="19"/>
      <c r="BE1447" s="19"/>
      <c r="BF1447" s="14"/>
      <c r="BG1447" s="35" t="str">
        <f>IF(BB1447&lt;&gt;"","&lt;a href='https://www.inaturalist.org/observations/"&amp;BB1447&amp;" 'target='_blank' style='color: blue'&gt;iNaturalist Record: "&amp;BB1447&amp;"&lt;/a&gt; ","")</f>
        <v/>
      </c>
      <c r="BH1447" s="36" t="str">
        <f>IF(AT1447&lt;&gt;"",AT1447&amp;". ","")</f>
        <v/>
      </c>
      <c r="BI1447" s="36" t="str">
        <f>IF(AV1447&lt;&gt;"","Land use/disturbance history: "&amp;AV1447&amp;". ","")</f>
        <v/>
      </c>
      <c r="BJ1447" s="36" t="str">
        <f>IF(AW1447&lt;&gt;"","Slope in degrees: "&amp;AW1447&amp;". ","")</f>
        <v/>
      </c>
      <c r="BK1447" s="36" t="str">
        <f>IF(AX1447&lt;&gt;"","Slope aspect: "&amp;AX1447&amp;". ","")</f>
        <v/>
      </c>
      <c r="BL1447" s="36" t="str">
        <f>IF(AY1447&lt;&gt;"","Soil description: "&amp;AY1447&amp;". ","")</f>
        <v/>
      </c>
      <c r="BM1447" s="36" t="str">
        <f>IF(BA1447&lt;&gt;"","Terrain: "&amp;BA1447&amp;". ","")</f>
        <v/>
      </c>
      <c r="BN1447" s="36" t="str">
        <f t="shared" si="242"/>
        <v/>
      </c>
      <c r="BO1447" t="str">
        <f t="shared" si="243"/>
        <v/>
      </c>
      <c r="BP1447" t="str">
        <f>IF(BD1447&lt;&gt;"","Permit: "&amp;BD1447,"")</f>
        <v/>
      </c>
      <c r="BQ1447" s="41" t="str">
        <f>IF(AA1447="Abundant","Estimated frequency within viewshed: Abundant (&gt;500).",IF(AA1447="Common","Estimated frequency within viewshed: Common (101-500).",IF(AA1447="Frequent","Estimated frequency within viewshed: Frequent (11-100).",IF(AA1447="Occasional","Estimated frequency within viewshed: Occasional (6-10).",IF(AA1447="Rare","Estimated frequency within viewshed: Rare (1-5).","")))))</f>
        <v/>
      </c>
      <c r="BR1447" s="41" t="str">
        <f>IF(B1447&lt;&gt;"",B1447&amp;". ","")</f>
        <v/>
      </c>
      <c r="BS1447" s="41" t="str">
        <f>IF(M1447="Same individual","Tissue sample collected.",IF(M1447="Same population","Tissue sample collected from another individual in the same population.",""))</f>
        <v/>
      </c>
      <c r="BT1447" s="41" t="str">
        <f>IF(R1447&lt;&gt;"","Seed sample collected from "&amp;R1447&amp;" plants within the same population.","")</f>
        <v/>
      </c>
      <c r="BU1447" s="41" t="str">
        <f>IF(AB1447&lt;&gt;"",AB1447&amp;". ","")</f>
        <v/>
      </c>
      <c r="BV1447" s="41" t="str">
        <f>IF(AE1447&lt;&gt;"","Landowner: "&amp;AE1447&amp;".","")</f>
        <v/>
      </c>
      <c r="BW1447" s="41" t="str">
        <f>IF(AF1447&lt;&gt;"","Element Occurrence ID: "&amp;AF1447&amp;".","")</f>
        <v/>
      </c>
      <c r="BX1447" s="41" t="str">
        <f t="shared" si="244"/>
        <v/>
      </c>
      <c r="BY1447" t="str">
        <f t="shared" si="245"/>
        <v/>
      </c>
      <c r="BZ1447" s="41" t="str">
        <f t="shared" si="246"/>
        <v/>
      </c>
      <c r="CA1447" t="str">
        <f t="shared" si="247"/>
        <v/>
      </c>
      <c r="CB1447" s="41" t="str">
        <f>IF(AU1447&lt;&gt;"","Area immediately surrounding specimen: "&amp;AU1447&amp;".","")</f>
        <v/>
      </c>
      <c r="CC1447" s="41" t="str">
        <f>IF(T1447&lt;&gt;"","Habit: "&amp;T1447&amp;".","")</f>
        <v/>
      </c>
      <c r="CD1447" s="41" t="str">
        <f>IF(U1447&lt;&gt;"","Life history habit: "&amp;U1447&amp;".","")</f>
        <v/>
      </c>
      <c r="CE1447" s="41" t="str">
        <f>IF(V1447&lt;&gt;"","Graminoid habit: "&amp;V1447&amp;".","")</f>
        <v/>
      </c>
      <c r="CF1447" s="41" t="str">
        <f>IF(W1447&lt;&gt;"","Flower color: "&amp;W1447&amp;".","")</f>
        <v/>
      </c>
      <c r="CG1447" s="41" t="str">
        <f>IF(X1447&lt;&gt;"","Height in centimeters: "&amp;X1447&amp;".","")</f>
        <v/>
      </c>
      <c r="CH1447" s="41" t="str">
        <f>IF(Y1447&lt;&gt;"",Y1447&amp;".","")</f>
        <v/>
      </c>
      <c r="CI1447" s="41" t="str">
        <f t="shared" si="248"/>
        <v/>
      </c>
      <c r="CJ1447" t="str">
        <f t="shared" si="249"/>
        <v/>
      </c>
      <c r="CK1447" s="41" t="str">
        <f>IF(T1447&lt;&gt;"","''habit'':"&amp;"''"&amp;T1447&amp;"'',","")</f>
        <v/>
      </c>
      <c r="CL1447" s="41" t="str">
        <f>IF(U1447&lt;&gt;"","''life cycle habit'':"&amp;"''"&amp;U1447&amp;"'',","")</f>
        <v/>
      </c>
      <c r="CM1447" s="41" t="str">
        <f>IF(V1447&lt;&gt;"","''graminoidHabit'':"&amp;"''"&amp;V1447&amp;"'',","")</f>
        <v/>
      </c>
      <c r="CN1447" s="41" t="str">
        <f>IF(W1447&lt;&gt;"","''flower color'':"&amp;"''"&amp;W1447&amp;"'',","")</f>
        <v/>
      </c>
      <c r="CO1447" s="41" t="str">
        <f>IF(X1447&lt;&gt;"","''heightInCentimeters'':"&amp;X1447&amp;",","")</f>
        <v/>
      </c>
      <c r="CP1447" s="41" t="str">
        <f>IF(Y1447&lt;&gt;"",Y1447,"")</f>
        <v/>
      </c>
      <c r="CQ1447" s="41" t="str">
        <f t="shared" si="250"/>
        <v/>
      </c>
      <c r="CR1447" s="42" t="str">
        <f t="shared" si="251"/>
        <v/>
      </c>
      <c r="CS1447" t="str">
        <f t="shared" si="252"/>
        <v/>
      </c>
      <c r="CT1447" t="str">
        <f>IF(L1447="Y","tissue","")</f>
        <v/>
      </c>
      <c r="CU1447" t="str">
        <f>IF(L1447="Y","in collection","")</f>
        <v/>
      </c>
      <c r="CV1447" t="str">
        <f>IF(L1447="Y","dessicated","")</f>
        <v/>
      </c>
    </row>
    <row r="1448" spans="1:100" ht="16.5" x14ac:dyDescent="0.3">
      <c r="A1448" s="7"/>
      <c r="B1448" s="19"/>
      <c r="C1448" s="19"/>
      <c r="D1448" s="19"/>
      <c r="E1448" s="19"/>
      <c r="F1448" s="19"/>
      <c r="G1448" s="10"/>
      <c r="H1448" s="14"/>
      <c r="I1448" s="19"/>
      <c r="J1448" s="19"/>
      <c r="K1448" s="10"/>
      <c r="L1448" s="19"/>
      <c r="M1448" s="19"/>
      <c r="N1448" s="19"/>
      <c r="O1448" s="19"/>
      <c r="P1448" s="19"/>
      <c r="Q1448" s="24"/>
      <c r="R1448" s="14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29"/>
      <c r="AL1448" s="29"/>
      <c r="AM1448" s="7"/>
      <c r="AN1448" s="7"/>
      <c r="AO1448" s="7"/>
      <c r="AP1448" s="19"/>
      <c r="AQ1448" s="19"/>
      <c r="AR1448" s="19"/>
      <c r="AS1448" s="14"/>
      <c r="AT1448" s="19"/>
      <c r="AU1448" s="19"/>
      <c r="AV1448" s="19"/>
      <c r="AW1448" s="14"/>
      <c r="AX1448" s="19"/>
      <c r="AY1448" s="19"/>
      <c r="AZ1448" s="19"/>
      <c r="BA1448" s="19"/>
      <c r="BB1448" s="19"/>
      <c r="BC1448" s="19"/>
      <c r="BD1448" s="19"/>
      <c r="BE1448" s="19"/>
      <c r="BF1448" s="14"/>
      <c r="BG1448" s="35" t="str">
        <f>IF(BB1448&lt;&gt;"","&lt;a href='https://www.inaturalist.org/observations/"&amp;BB1448&amp;" 'target='_blank' style='color: blue'&gt;iNaturalist Record: "&amp;BB1448&amp;"&lt;/a&gt; ","")</f>
        <v/>
      </c>
      <c r="BH1448" s="36" t="str">
        <f>IF(AT1448&lt;&gt;"",AT1448&amp;". ","")</f>
        <v/>
      </c>
      <c r="BI1448" s="36" t="str">
        <f>IF(AV1448&lt;&gt;"","Land use/disturbance history: "&amp;AV1448&amp;". ","")</f>
        <v/>
      </c>
      <c r="BJ1448" s="36" t="str">
        <f>IF(AW1448&lt;&gt;"","Slope in degrees: "&amp;AW1448&amp;". ","")</f>
        <v/>
      </c>
      <c r="BK1448" s="36" t="str">
        <f>IF(AX1448&lt;&gt;"","Slope aspect: "&amp;AX1448&amp;". ","")</f>
        <v/>
      </c>
      <c r="BL1448" s="36" t="str">
        <f>IF(AY1448&lt;&gt;"","Soil description: "&amp;AY1448&amp;". ","")</f>
        <v/>
      </c>
      <c r="BM1448" s="36" t="str">
        <f>IF(BA1448&lt;&gt;"","Terrain: "&amp;BA1448&amp;". ","")</f>
        <v/>
      </c>
      <c r="BN1448" s="36" t="str">
        <f t="shared" si="242"/>
        <v/>
      </c>
      <c r="BO1448" t="str">
        <f t="shared" si="243"/>
        <v/>
      </c>
      <c r="BP1448" t="str">
        <f>IF(BD1448&lt;&gt;"","Permit: "&amp;BD1448,"")</f>
        <v/>
      </c>
      <c r="BQ1448" s="41" t="str">
        <f>IF(AA1448="Abundant","Estimated frequency within viewshed: Abundant (&gt;500).",IF(AA1448="Common","Estimated frequency within viewshed: Common (101-500).",IF(AA1448="Frequent","Estimated frequency within viewshed: Frequent (11-100).",IF(AA1448="Occasional","Estimated frequency within viewshed: Occasional (6-10).",IF(AA1448="Rare","Estimated frequency within viewshed: Rare (1-5).","")))))</f>
        <v/>
      </c>
      <c r="BR1448" s="41" t="str">
        <f>IF(B1448&lt;&gt;"",B1448&amp;". ","")</f>
        <v/>
      </c>
      <c r="BS1448" s="41" t="str">
        <f>IF(M1448="Same individual","Tissue sample collected.",IF(M1448="Same population","Tissue sample collected from another individual in the same population.",""))</f>
        <v/>
      </c>
      <c r="BT1448" s="41" t="str">
        <f>IF(R1448&lt;&gt;"","Seed sample collected from "&amp;R1448&amp;" plants within the same population.","")</f>
        <v/>
      </c>
      <c r="BU1448" s="41" t="str">
        <f>IF(AB1448&lt;&gt;"",AB1448&amp;". ","")</f>
        <v/>
      </c>
      <c r="BV1448" s="41" t="str">
        <f>IF(AE1448&lt;&gt;"","Landowner: "&amp;AE1448&amp;".","")</f>
        <v/>
      </c>
      <c r="BW1448" s="41" t="str">
        <f>IF(AF1448&lt;&gt;"","Element Occurrence ID: "&amp;AF1448&amp;".","")</f>
        <v/>
      </c>
      <c r="BX1448" s="41" t="str">
        <f t="shared" si="244"/>
        <v/>
      </c>
      <c r="BY1448" t="str">
        <f t="shared" si="245"/>
        <v/>
      </c>
      <c r="BZ1448" s="41" t="str">
        <f t="shared" si="246"/>
        <v/>
      </c>
      <c r="CA1448" t="str">
        <f t="shared" si="247"/>
        <v/>
      </c>
      <c r="CB1448" s="41" t="str">
        <f>IF(AU1448&lt;&gt;"","Area immediately surrounding specimen: "&amp;AU1448&amp;".","")</f>
        <v/>
      </c>
      <c r="CC1448" s="41" t="str">
        <f>IF(T1448&lt;&gt;"","Habit: "&amp;T1448&amp;".","")</f>
        <v/>
      </c>
      <c r="CD1448" s="41" t="str">
        <f>IF(U1448&lt;&gt;"","Life history habit: "&amp;U1448&amp;".","")</f>
        <v/>
      </c>
      <c r="CE1448" s="41" t="str">
        <f>IF(V1448&lt;&gt;"","Graminoid habit: "&amp;V1448&amp;".","")</f>
        <v/>
      </c>
      <c r="CF1448" s="41" t="str">
        <f>IF(W1448&lt;&gt;"","Flower color: "&amp;W1448&amp;".","")</f>
        <v/>
      </c>
      <c r="CG1448" s="41" t="str">
        <f>IF(X1448&lt;&gt;"","Height in centimeters: "&amp;X1448&amp;".","")</f>
        <v/>
      </c>
      <c r="CH1448" s="41" t="str">
        <f>IF(Y1448&lt;&gt;"",Y1448&amp;".","")</f>
        <v/>
      </c>
      <c r="CI1448" s="41" t="str">
        <f t="shared" si="248"/>
        <v/>
      </c>
      <c r="CJ1448" t="str">
        <f t="shared" si="249"/>
        <v/>
      </c>
      <c r="CK1448" s="41" t="str">
        <f>IF(T1448&lt;&gt;"","''habit'':"&amp;"''"&amp;T1448&amp;"'',","")</f>
        <v/>
      </c>
      <c r="CL1448" s="41" t="str">
        <f>IF(U1448&lt;&gt;"","''life cycle habit'':"&amp;"''"&amp;U1448&amp;"'',","")</f>
        <v/>
      </c>
      <c r="CM1448" s="41" t="str">
        <f>IF(V1448&lt;&gt;"","''graminoidHabit'':"&amp;"''"&amp;V1448&amp;"'',","")</f>
        <v/>
      </c>
      <c r="CN1448" s="41" t="str">
        <f>IF(W1448&lt;&gt;"","''flower color'':"&amp;"''"&amp;W1448&amp;"'',","")</f>
        <v/>
      </c>
      <c r="CO1448" s="41" t="str">
        <f>IF(X1448&lt;&gt;"","''heightInCentimeters'':"&amp;X1448&amp;",","")</f>
        <v/>
      </c>
      <c r="CP1448" s="41" t="str">
        <f>IF(Y1448&lt;&gt;"",Y1448,"")</f>
        <v/>
      </c>
      <c r="CQ1448" s="41" t="str">
        <f t="shared" si="250"/>
        <v/>
      </c>
      <c r="CR1448" s="42" t="str">
        <f t="shared" si="251"/>
        <v/>
      </c>
      <c r="CS1448" t="str">
        <f t="shared" si="252"/>
        <v/>
      </c>
      <c r="CT1448" t="str">
        <f>IF(L1448="Y","tissue","")</f>
        <v/>
      </c>
      <c r="CU1448" t="str">
        <f>IF(L1448="Y","in collection","")</f>
        <v/>
      </c>
      <c r="CV1448" t="str">
        <f>IF(L1448="Y","dessicated","")</f>
        <v/>
      </c>
    </row>
    <row r="1449" spans="1:100" ht="16.5" x14ac:dyDescent="0.3">
      <c r="A1449" s="7"/>
      <c r="B1449" s="19"/>
      <c r="C1449" s="19"/>
      <c r="D1449" s="19"/>
      <c r="E1449" s="19"/>
      <c r="F1449" s="19"/>
      <c r="G1449" s="10"/>
      <c r="H1449" s="14"/>
      <c r="I1449" s="19"/>
      <c r="J1449" s="19"/>
      <c r="K1449" s="10"/>
      <c r="L1449" s="19"/>
      <c r="M1449" s="19"/>
      <c r="N1449" s="19"/>
      <c r="O1449" s="19"/>
      <c r="P1449" s="19"/>
      <c r="Q1449" s="24"/>
      <c r="R1449" s="14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19"/>
      <c r="AH1449" s="19"/>
      <c r="AI1449" s="19"/>
      <c r="AJ1449" s="19"/>
      <c r="AK1449" s="29"/>
      <c r="AL1449" s="29"/>
      <c r="AM1449" s="7"/>
      <c r="AN1449" s="7"/>
      <c r="AO1449" s="7"/>
      <c r="AP1449" s="19"/>
      <c r="AQ1449" s="19"/>
      <c r="AR1449" s="19"/>
      <c r="AS1449" s="14"/>
      <c r="AT1449" s="19"/>
      <c r="AU1449" s="19"/>
      <c r="AV1449" s="19"/>
      <c r="AW1449" s="14"/>
      <c r="AX1449" s="19"/>
      <c r="AY1449" s="19"/>
      <c r="AZ1449" s="19"/>
      <c r="BA1449" s="19"/>
      <c r="BB1449" s="19"/>
      <c r="BC1449" s="19"/>
      <c r="BD1449" s="19"/>
      <c r="BE1449" s="19"/>
      <c r="BF1449" s="14"/>
      <c r="BG1449" s="35" t="str">
        <f>IF(BB1449&lt;&gt;"","&lt;a href='https://www.inaturalist.org/observations/"&amp;BB1449&amp;" 'target='_blank' style='color: blue'&gt;iNaturalist Record: "&amp;BB1449&amp;"&lt;/a&gt; ","")</f>
        <v/>
      </c>
      <c r="BH1449" s="36" t="str">
        <f>IF(AT1449&lt;&gt;"",AT1449&amp;". ","")</f>
        <v/>
      </c>
      <c r="BI1449" s="36" t="str">
        <f>IF(AV1449&lt;&gt;"","Land use/disturbance history: "&amp;AV1449&amp;". ","")</f>
        <v/>
      </c>
      <c r="BJ1449" s="36" t="str">
        <f>IF(AW1449&lt;&gt;"","Slope in degrees: "&amp;AW1449&amp;". ","")</f>
        <v/>
      </c>
      <c r="BK1449" s="36" t="str">
        <f>IF(AX1449&lt;&gt;"","Slope aspect: "&amp;AX1449&amp;". ","")</f>
        <v/>
      </c>
      <c r="BL1449" s="36" t="str">
        <f>IF(AY1449&lt;&gt;"","Soil description: "&amp;AY1449&amp;". ","")</f>
        <v/>
      </c>
      <c r="BM1449" s="36" t="str">
        <f>IF(BA1449&lt;&gt;"","Terrain: "&amp;BA1449&amp;". ","")</f>
        <v/>
      </c>
      <c r="BN1449" s="36" t="str">
        <f t="shared" si="242"/>
        <v/>
      </c>
      <c r="BO1449" t="str">
        <f t="shared" si="243"/>
        <v/>
      </c>
      <c r="BP1449" t="str">
        <f>IF(BD1449&lt;&gt;"","Permit: "&amp;BD1449,"")</f>
        <v/>
      </c>
      <c r="BQ1449" s="41" t="str">
        <f>IF(AA1449="Abundant","Estimated frequency within viewshed: Abundant (&gt;500).",IF(AA1449="Common","Estimated frequency within viewshed: Common (101-500).",IF(AA1449="Frequent","Estimated frequency within viewshed: Frequent (11-100).",IF(AA1449="Occasional","Estimated frequency within viewshed: Occasional (6-10).",IF(AA1449="Rare","Estimated frequency within viewshed: Rare (1-5).","")))))</f>
        <v/>
      </c>
      <c r="BR1449" s="41" t="str">
        <f>IF(B1449&lt;&gt;"",B1449&amp;". ","")</f>
        <v/>
      </c>
      <c r="BS1449" s="41" t="str">
        <f>IF(M1449="Same individual","Tissue sample collected.",IF(M1449="Same population","Tissue sample collected from another individual in the same population.",""))</f>
        <v/>
      </c>
      <c r="BT1449" s="41" t="str">
        <f>IF(R1449&lt;&gt;"","Seed sample collected from "&amp;R1449&amp;" plants within the same population.","")</f>
        <v/>
      </c>
      <c r="BU1449" s="41" t="str">
        <f>IF(AB1449&lt;&gt;"",AB1449&amp;". ","")</f>
        <v/>
      </c>
      <c r="BV1449" s="41" t="str">
        <f>IF(AE1449&lt;&gt;"","Landowner: "&amp;AE1449&amp;".","")</f>
        <v/>
      </c>
      <c r="BW1449" s="41" t="str">
        <f>IF(AF1449&lt;&gt;"","Element Occurrence ID: "&amp;AF1449&amp;".","")</f>
        <v/>
      </c>
      <c r="BX1449" s="41" t="str">
        <f t="shared" si="244"/>
        <v/>
      </c>
      <c r="BY1449" t="str">
        <f t="shared" si="245"/>
        <v/>
      </c>
      <c r="BZ1449" s="41" t="str">
        <f t="shared" si="246"/>
        <v/>
      </c>
      <c r="CA1449" t="str">
        <f t="shared" si="247"/>
        <v/>
      </c>
      <c r="CB1449" s="41" t="str">
        <f>IF(AU1449&lt;&gt;"","Area immediately surrounding specimen: "&amp;AU1449&amp;".","")</f>
        <v/>
      </c>
      <c r="CC1449" s="41" t="str">
        <f>IF(T1449&lt;&gt;"","Habit: "&amp;T1449&amp;".","")</f>
        <v/>
      </c>
      <c r="CD1449" s="41" t="str">
        <f>IF(U1449&lt;&gt;"","Life history habit: "&amp;U1449&amp;".","")</f>
        <v/>
      </c>
      <c r="CE1449" s="41" t="str">
        <f>IF(V1449&lt;&gt;"","Graminoid habit: "&amp;V1449&amp;".","")</f>
        <v/>
      </c>
      <c r="CF1449" s="41" t="str">
        <f>IF(W1449&lt;&gt;"","Flower color: "&amp;W1449&amp;".","")</f>
        <v/>
      </c>
      <c r="CG1449" s="41" t="str">
        <f>IF(X1449&lt;&gt;"","Height in centimeters: "&amp;X1449&amp;".","")</f>
        <v/>
      </c>
      <c r="CH1449" s="41" t="str">
        <f>IF(Y1449&lt;&gt;"",Y1449&amp;".","")</f>
        <v/>
      </c>
      <c r="CI1449" s="41" t="str">
        <f t="shared" si="248"/>
        <v/>
      </c>
      <c r="CJ1449" t="str">
        <f t="shared" si="249"/>
        <v/>
      </c>
      <c r="CK1449" s="41" t="str">
        <f>IF(T1449&lt;&gt;"","''habit'':"&amp;"''"&amp;T1449&amp;"'',","")</f>
        <v/>
      </c>
      <c r="CL1449" s="41" t="str">
        <f>IF(U1449&lt;&gt;"","''life cycle habit'':"&amp;"''"&amp;U1449&amp;"'',","")</f>
        <v/>
      </c>
      <c r="CM1449" s="41" t="str">
        <f>IF(V1449&lt;&gt;"","''graminoidHabit'':"&amp;"''"&amp;V1449&amp;"'',","")</f>
        <v/>
      </c>
      <c r="CN1449" s="41" t="str">
        <f>IF(W1449&lt;&gt;"","''flower color'':"&amp;"''"&amp;W1449&amp;"'',","")</f>
        <v/>
      </c>
      <c r="CO1449" s="41" t="str">
        <f>IF(X1449&lt;&gt;"","''heightInCentimeters'':"&amp;X1449&amp;",","")</f>
        <v/>
      </c>
      <c r="CP1449" s="41" t="str">
        <f>IF(Y1449&lt;&gt;"",Y1449,"")</f>
        <v/>
      </c>
      <c r="CQ1449" s="41" t="str">
        <f t="shared" si="250"/>
        <v/>
      </c>
      <c r="CR1449" s="42" t="str">
        <f t="shared" si="251"/>
        <v/>
      </c>
      <c r="CS1449" t="str">
        <f t="shared" si="252"/>
        <v/>
      </c>
      <c r="CT1449" t="str">
        <f>IF(L1449="Y","tissue","")</f>
        <v/>
      </c>
      <c r="CU1449" t="str">
        <f>IF(L1449="Y","in collection","")</f>
        <v/>
      </c>
      <c r="CV1449" t="str">
        <f>IF(L1449="Y","dessicated","")</f>
        <v/>
      </c>
    </row>
    <row r="1450" spans="1:100" ht="16.5" x14ac:dyDescent="0.3">
      <c r="A1450" s="7"/>
      <c r="B1450" s="19"/>
      <c r="C1450" s="19"/>
      <c r="D1450" s="19"/>
      <c r="E1450" s="19"/>
      <c r="F1450" s="19"/>
      <c r="G1450" s="10"/>
      <c r="H1450" s="14"/>
      <c r="I1450" s="19"/>
      <c r="J1450" s="19"/>
      <c r="K1450" s="10"/>
      <c r="L1450" s="19"/>
      <c r="M1450" s="19"/>
      <c r="N1450" s="19"/>
      <c r="O1450" s="19"/>
      <c r="P1450" s="19"/>
      <c r="Q1450" s="24"/>
      <c r="R1450" s="14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19"/>
      <c r="AH1450" s="19"/>
      <c r="AI1450" s="19"/>
      <c r="AJ1450" s="19"/>
      <c r="AK1450" s="29"/>
      <c r="AL1450" s="29"/>
      <c r="AM1450" s="7"/>
      <c r="AN1450" s="7"/>
      <c r="AO1450" s="7"/>
      <c r="AP1450" s="19"/>
      <c r="AQ1450" s="19"/>
      <c r="AR1450" s="19"/>
      <c r="AS1450" s="14"/>
      <c r="AT1450" s="19"/>
      <c r="AU1450" s="19"/>
      <c r="AV1450" s="19"/>
      <c r="AW1450" s="14"/>
      <c r="AX1450" s="19"/>
      <c r="AY1450" s="19"/>
      <c r="AZ1450" s="19"/>
      <c r="BA1450" s="19"/>
      <c r="BB1450" s="19"/>
      <c r="BC1450" s="19"/>
      <c r="BD1450" s="19"/>
      <c r="BE1450" s="19"/>
      <c r="BF1450" s="14"/>
      <c r="BG1450" s="35" t="str">
        <f>IF(BB1450&lt;&gt;"","&lt;a href='https://www.inaturalist.org/observations/"&amp;BB1450&amp;" 'target='_blank' style='color: blue'&gt;iNaturalist Record: "&amp;BB1450&amp;"&lt;/a&gt; ","")</f>
        <v/>
      </c>
      <c r="BH1450" s="36" t="str">
        <f>IF(AT1450&lt;&gt;"",AT1450&amp;". ","")</f>
        <v/>
      </c>
      <c r="BI1450" s="36" t="str">
        <f>IF(AV1450&lt;&gt;"","Land use/disturbance history: "&amp;AV1450&amp;". ","")</f>
        <v/>
      </c>
      <c r="BJ1450" s="36" t="str">
        <f>IF(AW1450&lt;&gt;"","Slope in degrees: "&amp;AW1450&amp;". ","")</f>
        <v/>
      </c>
      <c r="BK1450" s="36" t="str">
        <f>IF(AX1450&lt;&gt;"","Slope aspect: "&amp;AX1450&amp;". ","")</f>
        <v/>
      </c>
      <c r="BL1450" s="36" t="str">
        <f>IF(AY1450&lt;&gt;"","Soil description: "&amp;AY1450&amp;". ","")</f>
        <v/>
      </c>
      <c r="BM1450" s="36" t="str">
        <f>IF(BA1450&lt;&gt;"","Terrain: "&amp;BA1450&amp;". ","")</f>
        <v/>
      </c>
      <c r="BN1450" s="36" t="str">
        <f t="shared" si="242"/>
        <v/>
      </c>
      <c r="BO1450" t="str">
        <f t="shared" si="243"/>
        <v/>
      </c>
      <c r="BP1450" t="str">
        <f>IF(BD1450&lt;&gt;"","Permit: "&amp;BD1450,"")</f>
        <v/>
      </c>
      <c r="BQ1450" s="41" t="str">
        <f>IF(AA1450="Abundant","Estimated frequency within viewshed: Abundant (&gt;500).",IF(AA1450="Common","Estimated frequency within viewshed: Common (101-500).",IF(AA1450="Frequent","Estimated frequency within viewshed: Frequent (11-100).",IF(AA1450="Occasional","Estimated frequency within viewshed: Occasional (6-10).",IF(AA1450="Rare","Estimated frequency within viewshed: Rare (1-5).","")))))</f>
        <v/>
      </c>
      <c r="BR1450" s="41" t="str">
        <f>IF(B1450&lt;&gt;"",B1450&amp;". ","")</f>
        <v/>
      </c>
      <c r="BS1450" s="41" t="str">
        <f>IF(M1450="Same individual","Tissue sample collected.",IF(M1450="Same population","Tissue sample collected from another individual in the same population.",""))</f>
        <v/>
      </c>
      <c r="BT1450" s="41" t="str">
        <f>IF(R1450&lt;&gt;"","Seed sample collected from "&amp;R1450&amp;" plants within the same population.","")</f>
        <v/>
      </c>
      <c r="BU1450" s="41" t="str">
        <f>IF(AB1450&lt;&gt;"",AB1450&amp;". ","")</f>
        <v/>
      </c>
      <c r="BV1450" s="41" t="str">
        <f>IF(AE1450&lt;&gt;"","Landowner: "&amp;AE1450&amp;".","")</f>
        <v/>
      </c>
      <c r="BW1450" s="41" t="str">
        <f>IF(AF1450&lt;&gt;"","Element Occurrence ID: "&amp;AF1450&amp;".","")</f>
        <v/>
      </c>
      <c r="BX1450" s="41" t="str">
        <f t="shared" si="244"/>
        <v/>
      </c>
      <c r="BY1450" t="str">
        <f t="shared" si="245"/>
        <v/>
      </c>
      <c r="BZ1450" s="41" t="str">
        <f t="shared" si="246"/>
        <v/>
      </c>
      <c r="CA1450" t="str">
        <f t="shared" si="247"/>
        <v/>
      </c>
      <c r="CB1450" s="41" t="str">
        <f>IF(AU1450&lt;&gt;"","Area immediately surrounding specimen: "&amp;AU1450&amp;".","")</f>
        <v/>
      </c>
      <c r="CC1450" s="41" t="str">
        <f>IF(T1450&lt;&gt;"","Habit: "&amp;T1450&amp;".","")</f>
        <v/>
      </c>
      <c r="CD1450" s="41" t="str">
        <f>IF(U1450&lt;&gt;"","Life history habit: "&amp;U1450&amp;".","")</f>
        <v/>
      </c>
      <c r="CE1450" s="41" t="str">
        <f>IF(V1450&lt;&gt;"","Graminoid habit: "&amp;V1450&amp;".","")</f>
        <v/>
      </c>
      <c r="CF1450" s="41" t="str">
        <f>IF(W1450&lt;&gt;"","Flower color: "&amp;W1450&amp;".","")</f>
        <v/>
      </c>
      <c r="CG1450" s="41" t="str">
        <f>IF(X1450&lt;&gt;"","Height in centimeters: "&amp;X1450&amp;".","")</f>
        <v/>
      </c>
      <c r="CH1450" s="41" t="str">
        <f>IF(Y1450&lt;&gt;"",Y1450&amp;".","")</f>
        <v/>
      </c>
      <c r="CI1450" s="41" t="str">
        <f t="shared" si="248"/>
        <v/>
      </c>
      <c r="CJ1450" t="str">
        <f t="shared" si="249"/>
        <v/>
      </c>
      <c r="CK1450" s="41" t="str">
        <f>IF(T1450&lt;&gt;"","''habit'':"&amp;"''"&amp;T1450&amp;"'',","")</f>
        <v/>
      </c>
      <c r="CL1450" s="41" t="str">
        <f>IF(U1450&lt;&gt;"","''life cycle habit'':"&amp;"''"&amp;U1450&amp;"'',","")</f>
        <v/>
      </c>
      <c r="CM1450" s="41" t="str">
        <f>IF(V1450&lt;&gt;"","''graminoidHabit'':"&amp;"''"&amp;V1450&amp;"'',","")</f>
        <v/>
      </c>
      <c r="CN1450" s="41" t="str">
        <f>IF(W1450&lt;&gt;"","''flower color'':"&amp;"''"&amp;W1450&amp;"'',","")</f>
        <v/>
      </c>
      <c r="CO1450" s="41" t="str">
        <f>IF(X1450&lt;&gt;"","''heightInCentimeters'':"&amp;X1450&amp;",","")</f>
        <v/>
      </c>
      <c r="CP1450" s="41" t="str">
        <f>IF(Y1450&lt;&gt;"",Y1450,"")</f>
        <v/>
      </c>
      <c r="CQ1450" s="41" t="str">
        <f t="shared" si="250"/>
        <v/>
      </c>
      <c r="CR1450" s="42" t="str">
        <f t="shared" si="251"/>
        <v/>
      </c>
      <c r="CS1450" t="str">
        <f t="shared" si="252"/>
        <v/>
      </c>
      <c r="CT1450" t="str">
        <f>IF(L1450="Y","tissue","")</f>
        <v/>
      </c>
      <c r="CU1450" t="str">
        <f>IF(L1450="Y","in collection","")</f>
        <v/>
      </c>
      <c r="CV1450" t="str">
        <f>IF(L1450="Y","dessicated","")</f>
        <v/>
      </c>
    </row>
    <row r="1451" spans="1:100" ht="16.5" x14ac:dyDescent="0.3">
      <c r="A1451" s="7"/>
      <c r="B1451" s="19"/>
      <c r="C1451" s="19"/>
      <c r="D1451" s="19"/>
      <c r="E1451" s="19"/>
      <c r="F1451" s="19"/>
      <c r="G1451" s="10"/>
      <c r="H1451" s="14"/>
      <c r="I1451" s="19"/>
      <c r="J1451" s="19"/>
      <c r="K1451" s="10"/>
      <c r="L1451" s="19"/>
      <c r="M1451" s="19"/>
      <c r="N1451" s="19"/>
      <c r="O1451" s="19"/>
      <c r="P1451" s="19"/>
      <c r="Q1451" s="24"/>
      <c r="R1451" s="14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19"/>
      <c r="AH1451" s="19"/>
      <c r="AI1451" s="19"/>
      <c r="AJ1451" s="19"/>
      <c r="AK1451" s="29"/>
      <c r="AL1451" s="29"/>
      <c r="AM1451" s="7"/>
      <c r="AN1451" s="7"/>
      <c r="AO1451" s="7"/>
      <c r="AP1451" s="19"/>
      <c r="AQ1451" s="19"/>
      <c r="AR1451" s="19"/>
      <c r="AS1451" s="14"/>
      <c r="AT1451" s="19"/>
      <c r="AU1451" s="19"/>
      <c r="AV1451" s="19"/>
      <c r="AW1451" s="14"/>
      <c r="AX1451" s="19"/>
      <c r="AY1451" s="19"/>
      <c r="AZ1451" s="19"/>
      <c r="BA1451" s="19"/>
      <c r="BB1451" s="19"/>
      <c r="BC1451" s="19"/>
      <c r="BD1451" s="19"/>
      <c r="BE1451" s="19"/>
      <c r="BF1451" s="14"/>
      <c r="BG1451" s="35" t="str">
        <f>IF(BB1451&lt;&gt;"","&lt;a href='https://www.inaturalist.org/observations/"&amp;BB1451&amp;" 'target='_blank' style='color: blue'&gt;iNaturalist Record: "&amp;BB1451&amp;"&lt;/a&gt; ","")</f>
        <v/>
      </c>
      <c r="BH1451" s="36" t="str">
        <f>IF(AT1451&lt;&gt;"",AT1451&amp;". ","")</f>
        <v/>
      </c>
      <c r="BI1451" s="36" t="str">
        <f>IF(AV1451&lt;&gt;"","Land use/disturbance history: "&amp;AV1451&amp;". ","")</f>
        <v/>
      </c>
      <c r="BJ1451" s="36" t="str">
        <f>IF(AW1451&lt;&gt;"","Slope in degrees: "&amp;AW1451&amp;". ","")</f>
        <v/>
      </c>
      <c r="BK1451" s="36" t="str">
        <f>IF(AX1451&lt;&gt;"","Slope aspect: "&amp;AX1451&amp;". ","")</f>
        <v/>
      </c>
      <c r="BL1451" s="36" t="str">
        <f>IF(AY1451&lt;&gt;"","Soil description: "&amp;AY1451&amp;". ","")</f>
        <v/>
      </c>
      <c r="BM1451" s="36" t="str">
        <f>IF(BA1451&lt;&gt;"","Terrain: "&amp;BA1451&amp;". ","")</f>
        <v/>
      </c>
      <c r="BN1451" s="36" t="str">
        <f t="shared" si="242"/>
        <v/>
      </c>
      <c r="BO1451" t="str">
        <f t="shared" si="243"/>
        <v/>
      </c>
      <c r="BP1451" t="str">
        <f>IF(BD1451&lt;&gt;"","Permit: "&amp;BD1451,"")</f>
        <v/>
      </c>
      <c r="BQ1451" s="41" t="str">
        <f>IF(AA1451="Abundant","Estimated frequency within viewshed: Abundant (&gt;500).",IF(AA1451="Common","Estimated frequency within viewshed: Common (101-500).",IF(AA1451="Frequent","Estimated frequency within viewshed: Frequent (11-100).",IF(AA1451="Occasional","Estimated frequency within viewshed: Occasional (6-10).",IF(AA1451="Rare","Estimated frequency within viewshed: Rare (1-5).","")))))</f>
        <v/>
      </c>
      <c r="BR1451" s="41" t="str">
        <f>IF(B1451&lt;&gt;"",B1451&amp;". ","")</f>
        <v/>
      </c>
      <c r="BS1451" s="41" t="str">
        <f>IF(M1451="Same individual","Tissue sample collected.",IF(M1451="Same population","Tissue sample collected from another individual in the same population.",""))</f>
        <v/>
      </c>
      <c r="BT1451" s="41" t="str">
        <f>IF(R1451&lt;&gt;"","Seed sample collected from "&amp;R1451&amp;" plants within the same population.","")</f>
        <v/>
      </c>
      <c r="BU1451" s="41" t="str">
        <f>IF(AB1451&lt;&gt;"",AB1451&amp;". ","")</f>
        <v/>
      </c>
      <c r="BV1451" s="41" t="str">
        <f>IF(AE1451&lt;&gt;"","Landowner: "&amp;AE1451&amp;".","")</f>
        <v/>
      </c>
      <c r="BW1451" s="41" t="str">
        <f>IF(AF1451&lt;&gt;"","Element Occurrence ID: "&amp;AF1451&amp;".","")</f>
        <v/>
      </c>
      <c r="BX1451" s="41" t="str">
        <f t="shared" si="244"/>
        <v/>
      </c>
      <c r="BY1451" t="str">
        <f t="shared" si="245"/>
        <v/>
      </c>
      <c r="BZ1451" s="41" t="str">
        <f t="shared" si="246"/>
        <v/>
      </c>
      <c r="CA1451" t="str">
        <f t="shared" si="247"/>
        <v/>
      </c>
      <c r="CB1451" s="41" t="str">
        <f>IF(AU1451&lt;&gt;"","Area immediately surrounding specimen: "&amp;AU1451&amp;".","")</f>
        <v/>
      </c>
      <c r="CC1451" s="41" t="str">
        <f>IF(T1451&lt;&gt;"","Habit: "&amp;T1451&amp;".","")</f>
        <v/>
      </c>
      <c r="CD1451" s="41" t="str">
        <f>IF(U1451&lt;&gt;"","Life history habit: "&amp;U1451&amp;".","")</f>
        <v/>
      </c>
      <c r="CE1451" s="41" t="str">
        <f>IF(V1451&lt;&gt;"","Graminoid habit: "&amp;V1451&amp;".","")</f>
        <v/>
      </c>
      <c r="CF1451" s="41" t="str">
        <f>IF(W1451&lt;&gt;"","Flower color: "&amp;W1451&amp;".","")</f>
        <v/>
      </c>
      <c r="CG1451" s="41" t="str">
        <f>IF(X1451&lt;&gt;"","Height in centimeters: "&amp;X1451&amp;".","")</f>
        <v/>
      </c>
      <c r="CH1451" s="41" t="str">
        <f>IF(Y1451&lt;&gt;"",Y1451&amp;".","")</f>
        <v/>
      </c>
      <c r="CI1451" s="41" t="str">
        <f t="shared" si="248"/>
        <v/>
      </c>
      <c r="CJ1451" t="str">
        <f t="shared" si="249"/>
        <v/>
      </c>
      <c r="CK1451" s="41" t="str">
        <f>IF(T1451&lt;&gt;"","''habit'':"&amp;"''"&amp;T1451&amp;"'',","")</f>
        <v/>
      </c>
      <c r="CL1451" s="41" t="str">
        <f>IF(U1451&lt;&gt;"","''life cycle habit'':"&amp;"''"&amp;U1451&amp;"'',","")</f>
        <v/>
      </c>
      <c r="CM1451" s="41" t="str">
        <f>IF(V1451&lt;&gt;"","''graminoidHabit'':"&amp;"''"&amp;V1451&amp;"'',","")</f>
        <v/>
      </c>
      <c r="CN1451" s="41" t="str">
        <f>IF(W1451&lt;&gt;"","''flower color'':"&amp;"''"&amp;W1451&amp;"'',","")</f>
        <v/>
      </c>
      <c r="CO1451" s="41" t="str">
        <f>IF(X1451&lt;&gt;"","''heightInCentimeters'':"&amp;X1451&amp;",","")</f>
        <v/>
      </c>
      <c r="CP1451" s="41" t="str">
        <f>IF(Y1451&lt;&gt;"",Y1451,"")</f>
        <v/>
      </c>
      <c r="CQ1451" s="41" t="str">
        <f t="shared" si="250"/>
        <v/>
      </c>
      <c r="CR1451" s="42" t="str">
        <f t="shared" si="251"/>
        <v/>
      </c>
      <c r="CS1451" t="str">
        <f t="shared" si="252"/>
        <v/>
      </c>
      <c r="CT1451" t="str">
        <f>IF(L1451="Y","tissue","")</f>
        <v/>
      </c>
      <c r="CU1451" t="str">
        <f>IF(L1451="Y","in collection","")</f>
        <v/>
      </c>
      <c r="CV1451" t="str">
        <f>IF(L1451="Y","dessicated","")</f>
        <v/>
      </c>
    </row>
    <row r="1452" spans="1:100" ht="16.5" x14ac:dyDescent="0.3">
      <c r="A1452" s="7"/>
      <c r="B1452" s="19"/>
      <c r="C1452" s="19"/>
      <c r="D1452" s="19"/>
      <c r="E1452" s="19"/>
      <c r="F1452" s="19"/>
      <c r="G1452" s="10"/>
      <c r="H1452" s="14"/>
      <c r="I1452" s="19"/>
      <c r="J1452" s="19"/>
      <c r="K1452" s="10"/>
      <c r="L1452" s="19"/>
      <c r="M1452" s="19"/>
      <c r="N1452" s="19"/>
      <c r="O1452" s="19"/>
      <c r="P1452" s="19"/>
      <c r="Q1452" s="24"/>
      <c r="R1452" s="14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19"/>
      <c r="AH1452" s="19"/>
      <c r="AI1452" s="19"/>
      <c r="AJ1452" s="19"/>
      <c r="AK1452" s="29"/>
      <c r="AL1452" s="29"/>
      <c r="AM1452" s="7"/>
      <c r="AN1452" s="7"/>
      <c r="AO1452" s="7"/>
      <c r="AP1452" s="19"/>
      <c r="AQ1452" s="19"/>
      <c r="AR1452" s="19"/>
      <c r="AS1452" s="14"/>
      <c r="AT1452" s="19"/>
      <c r="AU1452" s="19"/>
      <c r="AV1452" s="19"/>
      <c r="AW1452" s="14"/>
      <c r="AX1452" s="19"/>
      <c r="AY1452" s="19"/>
      <c r="AZ1452" s="19"/>
      <c r="BA1452" s="19"/>
      <c r="BB1452" s="19"/>
      <c r="BC1452" s="19"/>
      <c r="BD1452" s="19"/>
      <c r="BE1452" s="19"/>
      <c r="BF1452" s="14"/>
      <c r="BG1452" s="35" t="str">
        <f>IF(BB1452&lt;&gt;"","&lt;a href='https://www.inaturalist.org/observations/"&amp;BB1452&amp;" 'target='_blank' style='color: blue'&gt;iNaturalist Record: "&amp;BB1452&amp;"&lt;/a&gt; ","")</f>
        <v/>
      </c>
      <c r="BH1452" s="36" t="str">
        <f>IF(AT1452&lt;&gt;"",AT1452&amp;". ","")</f>
        <v/>
      </c>
      <c r="BI1452" s="36" t="str">
        <f>IF(AV1452&lt;&gt;"","Land use/disturbance history: "&amp;AV1452&amp;". ","")</f>
        <v/>
      </c>
      <c r="BJ1452" s="36" t="str">
        <f>IF(AW1452&lt;&gt;"","Slope in degrees: "&amp;AW1452&amp;". ","")</f>
        <v/>
      </c>
      <c r="BK1452" s="36" t="str">
        <f>IF(AX1452&lt;&gt;"","Slope aspect: "&amp;AX1452&amp;". ","")</f>
        <v/>
      </c>
      <c r="BL1452" s="36" t="str">
        <f>IF(AY1452&lt;&gt;"","Soil description: "&amp;AY1452&amp;". ","")</f>
        <v/>
      </c>
      <c r="BM1452" s="36" t="str">
        <f>IF(BA1452&lt;&gt;"","Terrain: "&amp;BA1452&amp;". ","")</f>
        <v/>
      </c>
      <c r="BN1452" s="36" t="str">
        <f t="shared" si="242"/>
        <v/>
      </c>
      <c r="BO1452" t="str">
        <f t="shared" si="243"/>
        <v/>
      </c>
      <c r="BP1452" t="str">
        <f>IF(BD1452&lt;&gt;"","Permit: "&amp;BD1452,"")</f>
        <v/>
      </c>
      <c r="BQ1452" s="41" t="str">
        <f>IF(AA1452="Abundant","Estimated frequency within viewshed: Abundant (&gt;500).",IF(AA1452="Common","Estimated frequency within viewshed: Common (101-500).",IF(AA1452="Frequent","Estimated frequency within viewshed: Frequent (11-100).",IF(AA1452="Occasional","Estimated frequency within viewshed: Occasional (6-10).",IF(AA1452="Rare","Estimated frequency within viewshed: Rare (1-5).","")))))</f>
        <v/>
      </c>
      <c r="BR1452" s="41" t="str">
        <f>IF(B1452&lt;&gt;"",B1452&amp;". ","")</f>
        <v/>
      </c>
      <c r="BS1452" s="41" t="str">
        <f>IF(M1452="Same individual","Tissue sample collected.",IF(M1452="Same population","Tissue sample collected from another individual in the same population.",""))</f>
        <v/>
      </c>
      <c r="BT1452" s="41" t="str">
        <f>IF(R1452&lt;&gt;"","Seed sample collected from "&amp;R1452&amp;" plants within the same population.","")</f>
        <v/>
      </c>
      <c r="BU1452" s="41" t="str">
        <f>IF(AB1452&lt;&gt;"",AB1452&amp;". ","")</f>
        <v/>
      </c>
      <c r="BV1452" s="41" t="str">
        <f>IF(AE1452&lt;&gt;"","Landowner: "&amp;AE1452&amp;".","")</f>
        <v/>
      </c>
      <c r="BW1452" s="41" t="str">
        <f>IF(AF1452&lt;&gt;"","Element Occurrence ID: "&amp;AF1452&amp;".","")</f>
        <v/>
      </c>
      <c r="BX1452" s="41" t="str">
        <f t="shared" si="244"/>
        <v/>
      </c>
      <c r="BY1452" t="str">
        <f t="shared" si="245"/>
        <v/>
      </c>
      <c r="BZ1452" s="41" t="str">
        <f t="shared" si="246"/>
        <v/>
      </c>
      <c r="CA1452" t="str">
        <f t="shared" si="247"/>
        <v/>
      </c>
      <c r="CB1452" s="41" t="str">
        <f>IF(AU1452&lt;&gt;"","Area immediately surrounding specimen: "&amp;AU1452&amp;".","")</f>
        <v/>
      </c>
      <c r="CC1452" s="41" t="str">
        <f>IF(T1452&lt;&gt;"","Habit: "&amp;T1452&amp;".","")</f>
        <v/>
      </c>
      <c r="CD1452" s="41" t="str">
        <f>IF(U1452&lt;&gt;"","Life history habit: "&amp;U1452&amp;".","")</f>
        <v/>
      </c>
      <c r="CE1452" s="41" t="str">
        <f>IF(V1452&lt;&gt;"","Graminoid habit: "&amp;V1452&amp;".","")</f>
        <v/>
      </c>
      <c r="CF1452" s="41" t="str">
        <f>IF(W1452&lt;&gt;"","Flower color: "&amp;W1452&amp;".","")</f>
        <v/>
      </c>
      <c r="CG1452" s="41" t="str">
        <f>IF(X1452&lt;&gt;"","Height in centimeters: "&amp;X1452&amp;".","")</f>
        <v/>
      </c>
      <c r="CH1452" s="41" t="str">
        <f>IF(Y1452&lt;&gt;"",Y1452&amp;".","")</f>
        <v/>
      </c>
      <c r="CI1452" s="41" t="str">
        <f t="shared" si="248"/>
        <v/>
      </c>
      <c r="CJ1452" t="str">
        <f t="shared" si="249"/>
        <v/>
      </c>
      <c r="CK1452" s="41" t="str">
        <f>IF(T1452&lt;&gt;"","''habit'':"&amp;"''"&amp;T1452&amp;"'',","")</f>
        <v/>
      </c>
      <c r="CL1452" s="41" t="str">
        <f>IF(U1452&lt;&gt;"","''life cycle habit'':"&amp;"''"&amp;U1452&amp;"'',","")</f>
        <v/>
      </c>
      <c r="CM1452" s="41" t="str">
        <f>IF(V1452&lt;&gt;"","''graminoidHabit'':"&amp;"''"&amp;V1452&amp;"'',","")</f>
        <v/>
      </c>
      <c r="CN1452" s="41" t="str">
        <f>IF(W1452&lt;&gt;"","''flower color'':"&amp;"''"&amp;W1452&amp;"'',","")</f>
        <v/>
      </c>
      <c r="CO1452" s="41" t="str">
        <f>IF(X1452&lt;&gt;"","''heightInCentimeters'':"&amp;X1452&amp;",","")</f>
        <v/>
      </c>
      <c r="CP1452" s="41" t="str">
        <f>IF(Y1452&lt;&gt;"",Y1452,"")</f>
        <v/>
      </c>
      <c r="CQ1452" s="41" t="str">
        <f t="shared" si="250"/>
        <v/>
      </c>
      <c r="CR1452" s="42" t="str">
        <f t="shared" si="251"/>
        <v/>
      </c>
      <c r="CS1452" t="str">
        <f t="shared" si="252"/>
        <v/>
      </c>
      <c r="CT1452" t="str">
        <f>IF(L1452="Y","tissue","")</f>
        <v/>
      </c>
      <c r="CU1452" t="str">
        <f>IF(L1452="Y","in collection","")</f>
        <v/>
      </c>
      <c r="CV1452" t="str">
        <f>IF(L1452="Y","dessicated","")</f>
        <v/>
      </c>
    </row>
    <row r="1453" spans="1:100" ht="16.5" x14ac:dyDescent="0.3">
      <c r="A1453" s="7"/>
      <c r="B1453" s="19"/>
      <c r="C1453" s="19"/>
      <c r="D1453" s="19"/>
      <c r="E1453" s="19"/>
      <c r="F1453" s="19"/>
      <c r="G1453" s="10"/>
      <c r="H1453" s="14"/>
      <c r="I1453" s="19"/>
      <c r="J1453" s="19"/>
      <c r="K1453" s="10"/>
      <c r="L1453" s="19"/>
      <c r="M1453" s="19"/>
      <c r="N1453" s="19"/>
      <c r="O1453" s="19"/>
      <c r="P1453" s="19"/>
      <c r="Q1453" s="24"/>
      <c r="R1453" s="14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19"/>
      <c r="AH1453" s="19"/>
      <c r="AI1453" s="19"/>
      <c r="AJ1453" s="19"/>
      <c r="AK1453" s="29"/>
      <c r="AL1453" s="29"/>
      <c r="AM1453" s="7"/>
      <c r="AN1453" s="7"/>
      <c r="AO1453" s="7"/>
      <c r="AP1453" s="19"/>
      <c r="AQ1453" s="19"/>
      <c r="AR1453" s="19"/>
      <c r="AS1453" s="14"/>
      <c r="AT1453" s="19"/>
      <c r="AU1453" s="19"/>
      <c r="AV1453" s="19"/>
      <c r="AW1453" s="14"/>
      <c r="AX1453" s="19"/>
      <c r="AY1453" s="19"/>
      <c r="AZ1453" s="19"/>
      <c r="BA1453" s="19"/>
      <c r="BB1453" s="19"/>
      <c r="BC1453" s="19"/>
      <c r="BD1453" s="19"/>
      <c r="BE1453" s="19"/>
      <c r="BF1453" s="14"/>
      <c r="BG1453" s="35" t="str">
        <f>IF(BB1453&lt;&gt;"","&lt;a href='https://www.inaturalist.org/observations/"&amp;BB1453&amp;" 'target='_blank' style='color: blue'&gt;iNaturalist Record: "&amp;BB1453&amp;"&lt;/a&gt; ","")</f>
        <v/>
      </c>
      <c r="BH1453" s="36" t="str">
        <f>IF(AT1453&lt;&gt;"",AT1453&amp;". ","")</f>
        <v/>
      </c>
      <c r="BI1453" s="36" t="str">
        <f>IF(AV1453&lt;&gt;"","Land use/disturbance history: "&amp;AV1453&amp;". ","")</f>
        <v/>
      </c>
      <c r="BJ1453" s="36" t="str">
        <f>IF(AW1453&lt;&gt;"","Slope in degrees: "&amp;AW1453&amp;". ","")</f>
        <v/>
      </c>
      <c r="BK1453" s="36" t="str">
        <f>IF(AX1453&lt;&gt;"","Slope aspect: "&amp;AX1453&amp;". ","")</f>
        <v/>
      </c>
      <c r="BL1453" s="36" t="str">
        <f>IF(AY1453&lt;&gt;"","Soil description: "&amp;AY1453&amp;". ","")</f>
        <v/>
      </c>
      <c r="BM1453" s="36" t="str">
        <f>IF(BA1453&lt;&gt;"","Terrain: "&amp;BA1453&amp;". ","")</f>
        <v/>
      </c>
      <c r="BN1453" s="36" t="str">
        <f t="shared" si="242"/>
        <v/>
      </c>
      <c r="BO1453" t="str">
        <f t="shared" si="243"/>
        <v/>
      </c>
      <c r="BP1453" t="str">
        <f>IF(BD1453&lt;&gt;"","Permit: "&amp;BD1453,"")</f>
        <v/>
      </c>
      <c r="BQ1453" s="41" t="str">
        <f>IF(AA1453="Abundant","Estimated frequency within viewshed: Abundant (&gt;500).",IF(AA1453="Common","Estimated frequency within viewshed: Common (101-500).",IF(AA1453="Frequent","Estimated frequency within viewshed: Frequent (11-100).",IF(AA1453="Occasional","Estimated frequency within viewshed: Occasional (6-10).",IF(AA1453="Rare","Estimated frequency within viewshed: Rare (1-5).","")))))</f>
        <v/>
      </c>
      <c r="BR1453" s="41" t="str">
        <f>IF(B1453&lt;&gt;"",B1453&amp;". ","")</f>
        <v/>
      </c>
      <c r="BS1453" s="41" t="str">
        <f>IF(M1453="Same individual","Tissue sample collected.",IF(M1453="Same population","Tissue sample collected from another individual in the same population.",""))</f>
        <v/>
      </c>
      <c r="BT1453" s="41" t="str">
        <f>IF(R1453&lt;&gt;"","Seed sample collected from "&amp;R1453&amp;" plants within the same population.","")</f>
        <v/>
      </c>
      <c r="BU1453" s="41" t="str">
        <f>IF(AB1453&lt;&gt;"",AB1453&amp;". ","")</f>
        <v/>
      </c>
      <c r="BV1453" s="41" t="str">
        <f>IF(AE1453&lt;&gt;"","Landowner: "&amp;AE1453&amp;".","")</f>
        <v/>
      </c>
      <c r="BW1453" s="41" t="str">
        <f>IF(AF1453&lt;&gt;"","Element Occurrence ID: "&amp;AF1453&amp;".","")</f>
        <v/>
      </c>
      <c r="BX1453" s="41" t="str">
        <f t="shared" si="244"/>
        <v/>
      </c>
      <c r="BY1453" t="str">
        <f t="shared" si="245"/>
        <v/>
      </c>
      <c r="BZ1453" s="41" t="str">
        <f t="shared" si="246"/>
        <v/>
      </c>
      <c r="CA1453" t="str">
        <f t="shared" si="247"/>
        <v/>
      </c>
      <c r="CB1453" s="41" t="str">
        <f>IF(AU1453&lt;&gt;"","Area immediately surrounding specimen: "&amp;AU1453&amp;".","")</f>
        <v/>
      </c>
      <c r="CC1453" s="41" t="str">
        <f>IF(T1453&lt;&gt;"","Habit: "&amp;T1453&amp;".","")</f>
        <v/>
      </c>
      <c r="CD1453" s="41" t="str">
        <f>IF(U1453&lt;&gt;"","Life history habit: "&amp;U1453&amp;".","")</f>
        <v/>
      </c>
      <c r="CE1453" s="41" t="str">
        <f>IF(V1453&lt;&gt;"","Graminoid habit: "&amp;V1453&amp;".","")</f>
        <v/>
      </c>
      <c r="CF1453" s="41" t="str">
        <f>IF(W1453&lt;&gt;"","Flower color: "&amp;W1453&amp;".","")</f>
        <v/>
      </c>
      <c r="CG1453" s="41" t="str">
        <f>IF(X1453&lt;&gt;"","Height in centimeters: "&amp;X1453&amp;".","")</f>
        <v/>
      </c>
      <c r="CH1453" s="41" t="str">
        <f>IF(Y1453&lt;&gt;"",Y1453&amp;".","")</f>
        <v/>
      </c>
      <c r="CI1453" s="41" t="str">
        <f t="shared" si="248"/>
        <v/>
      </c>
      <c r="CJ1453" t="str">
        <f t="shared" si="249"/>
        <v/>
      </c>
      <c r="CK1453" s="41" t="str">
        <f>IF(T1453&lt;&gt;"","''habit'':"&amp;"''"&amp;T1453&amp;"'',","")</f>
        <v/>
      </c>
      <c r="CL1453" s="41" t="str">
        <f>IF(U1453&lt;&gt;"","''life cycle habit'':"&amp;"''"&amp;U1453&amp;"'',","")</f>
        <v/>
      </c>
      <c r="CM1453" s="41" t="str">
        <f>IF(V1453&lt;&gt;"","''graminoidHabit'':"&amp;"''"&amp;V1453&amp;"'',","")</f>
        <v/>
      </c>
      <c r="CN1453" s="41" t="str">
        <f>IF(W1453&lt;&gt;"","''flower color'':"&amp;"''"&amp;W1453&amp;"'',","")</f>
        <v/>
      </c>
      <c r="CO1453" s="41" t="str">
        <f>IF(X1453&lt;&gt;"","''heightInCentimeters'':"&amp;X1453&amp;",","")</f>
        <v/>
      </c>
      <c r="CP1453" s="41" t="str">
        <f>IF(Y1453&lt;&gt;"",Y1453,"")</f>
        <v/>
      </c>
      <c r="CQ1453" s="41" t="str">
        <f t="shared" si="250"/>
        <v/>
      </c>
      <c r="CR1453" s="42" t="str">
        <f t="shared" si="251"/>
        <v/>
      </c>
      <c r="CS1453" t="str">
        <f t="shared" si="252"/>
        <v/>
      </c>
      <c r="CT1453" t="str">
        <f>IF(L1453="Y","tissue","")</f>
        <v/>
      </c>
      <c r="CU1453" t="str">
        <f>IF(L1453="Y","in collection","")</f>
        <v/>
      </c>
      <c r="CV1453" t="str">
        <f>IF(L1453="Y","dessicated","")</f>
        <v/>
      </c>
    </row>
    <row r="1454" spans="1:100" ht="16.5" x14ac:dyDescent="0.3">
      <c r="A1454" s="7"/>
      <c r="B1454" s="19"/>
      <c r="C1454" s="19"/>
      <c r="D1454" s="19"/>
      <c r="E1454" s="19"/>
      <c r="F1454" s="19"/>
      <c r="G1454" s="10"/>
      <c r="H1454" s="14"/>
      <c r="I1454" s="19"/>
      <c r="J1454" s="19"/>
      <c r="K1454" s="10"/>
      <c r="L1454" s="19"/>
      <c r="M1454" s="19"/>
      <c r="N1454" s="19"/>
      <c r="O1454" s="19"/>
      <c r="P1454" s="19"/>
      <c r="Q1454" s="24"/>
      <c r="R1454" s="14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19"/>
      <c r="AH1454" s="19"/>
      <c r="AI1454" s="19"/>
      <c r="AJ1454" s="19"/>
      <c r="AK1454" s="29"/>
      <c r="AL1454" s="29"/>
      <c r="AM1454" s="7"/>
      <c r="AN1454" s="7"/>
      <c r="AO1454" s="7"/>
      <c r="AP1454" s="19"/>
      <c r="AQ1454" s="19"/>
      <c r="AR1454" s="19"/>
      <c r="AS1454" s="14"/>
      <c r="AT1454" s="19"/>
      <c r="AU1454" s="19"/>
      <c r="AV1454" s="19"/>
      <c r="AW1454" s="14"/>
      <c r="AX1454" s="19"/>
      <c r="AY1454" s="19"/>
      <c r="AZ1454" s="19"/>
      <c r="BA1454" s="19"/>
      <c r="BB1454" s="19"/>
      <c r="BC1454" s="19"/>
      <c r="BD1454" s="19"/>
      <c r="BE1454" s="19"/>
      <c r="BF1454" s="14"/>
      <c r="BG1454" s="35" t="str">
        <f>IF(BB1454&lt;&gt;"","&lt;a href='https://www.inaturalist.org/observations/"&amp;BB1454&amp;" 'target='_blank' style='color: blue'&gt;iNaturalist Record: "&amp;BB1454&amp;"&lt;/a&gt; ","")</f>
        <v/>
      </c>
      <c r="BH1454" s="36" t="str">
        <f>IF(AT1454&lt;&gt;"",AT1454&amp;". ","")</f>
        <v/>
      </c>
      <c r="BI1454" s="36" t="str">
        <f>IF(AV1454&lt;&gt;"","Land use/disturbance history: "&amp;AV1454&amp;". ","")</f>
        <v/>
      </c>
      <c r="BJ1454" s="36" t="str">
        <f>IF(AW1454&lt;&gt;"","Slope in degrees: "&amp;AW1454&amp;". ","")</f>
        <v/>
      </c>
      <c r="BK1454" s="36" t="str">
        <f>IF(AX1454&lt;&gt;"","Slope aspect: "&amp;AX1454&amp;". ","")</f>
        <v/>
      </c>
      <c r="BL1454" s="36" t="str">
        <f>IF(AY1454&lt;&gt;"","Soil description: "&amp;AY1454&amp;". ","")</f>
        <v/>
      </c>
      <c r="BM1454" s="36" t="str">
        <f>IF(BA1454&lt;&gt;"","Terrain: "&amp;BA1454&amp;". ","")</f>
        <v/>
      </c>
      <c r="BN1454" s="36" t="str">
        <f t="shared" si="242"/>
        <v/>
      </c>
      <c r="BO1454" t="str">
        <f t="shared" si="243"/>
        <v/>
      </c>
      <c r="BP1454" t="str">
        <f>IF(BD1454&lt;&gt;"","Permit: "&amp;BD1454,"")</f>
        <v/>
      </c>
      <c r="BQ1454" s="41" t="str">
        <f>IF(AA1454="Abundant","Estimated frequency within viewshed: Abundant (&gt;500).",IF(AA1454="Common","Estimated frequency within viewshed: Common (101-500).",IF(AA1454="Frequent","Estimated frequency within viewshed: Frequent (11-100).",IF(AA1454="Occasional","Estimated frequency within viewshed: Occasional (6-10).",IF(AA1454="Rare","Estimated frequency within viewshed: Rare (1-5).","")))))</f>
        <v/>
      </c>
      <c r="BR1454" s="41" t="str">
        <f>IF(B1454&lt;&gt;"",B1454&amp;". ","")</f>
        <v/>
      </c>
      <c r="BS1454" s="41" t="str">
        <f>IF(M1454="Same individual","Tissue sample collected.",IF(M1454="Same population","Tissue sample collected from another individual in the same population.",""))</f>
        <v/>
      </c>
      <c r="BT1454" s="41" t="str">
        <f>IF(R1454&lt;&gt;"","Seed sample collected from "&amp;R1454&amp;" plants within the same population.","")</f>
        <v/>
      </c>
      <c r="BU1454" s="41" t="str">
        <f>IF(AB1454&lt;&gt;"",AB1454&amp;". ","")</f>
        <v/>
      </c>
      <c r="BV1454" s="41" t="str">
        <f>IF(AE1454&lt;&gt;"","Landowner: "&amp;AE1454&amp;".","")</f>
        <v/>
      </c>
      <c r="BW1454" s="41" t="str">
        <f>IF(AF1454&lt;&gt;"","Element Occurrence ID: "&amp;AF1454&amp;".","")</f>
        <v/>
      </c>
      <c r="BX1454" s="41" t="str">
        <f t="shared" si="244"/>
        <v/>
      </c>
      <c r="BY1454" t="str">
        <f t="shared" si="245"/>
        <v/>
      </c>
      <c r="BZ1454" s="41" t="str">
        <f t="shared" si="246"/>
        <v/>
      </c>
      <c r="CA1454" t="str">
        <f t="shared" si="247"/>
        <v/>
      </c>
      <c r="CB1454" s="41" t="str">
        <f>IF(AU1454&lt;&gt;"","Area immediately surrounding specimen: "&amp;AU1454&amp;".","")</f>
        <v/>
      </c>
      <c r="CC1454" s="41" t="str">
        <f>IF(T1454&lt;&gt;"","Habit: "&amp;T1454&amp;".","")</f>
        <v/>
      </c>
      <c r="CD1454" s="41" t="str">
        <f>IF(U1454&lt;&gt;"","Life history habit: "&amp;U1454&amp;".","")</f>
        <v/>
      </c>
      <c r="CE1454" s="41" t="str">
        <f>IF(V1454&lt;&gt;"","Graminoid habit: "&amp;V1454&amp;".","")</f>
        <v/>
      </c>
      <c r="CF1454" s="41" t="str">
        <f>IF(W1454&lt;&gt;"","Flower color: "&amp;W1454&amp;".","")</f>
        <v/>
      </c>
      <c r="CG1454" s="41" t="str">
        <f>IF(X1454&lt;&gt;"","Height in centimeters: "&amp;X1454&amp;".","")</f>
        <v/>
      </c>
      <c r="CH1454" s="41" t="str">
        <f>IF(Y1454&lt;&gt;"",Y1454&amp;".","")</f>
        <v/>
      </c>
      <c r="CI1454" s="41" t="str">
        <f t="shared" si="248"/>
        <v/>
      </c>
      <c r="CJ1454" t="str">
        <f t="shared" si="249"/>
        <v/>
      </c>
      <c r="CK1454" s="41" t="str">
        <f>IF(T1454&lt;&gt;"","''habit'':"&amp;"''"&amp;T1454&amp;"'',","")</f>
        <v/>
      </c>
      <c r="CL1454" s="41" t="str">
        <f>IF(U1454&lt;&gt;"","''life cycle habit'':"&amp;"''"&amp;U1454&amp;"'',","")</f>
        <v/>
      </c>
      <c r="CM1454" s="41" t="str">
        <f>IF(V1454&lt;&gt;"","''graminoidHabit'':"&amp;"''"&amp;V1454&amp;"'',","")</f>
        <v/>
      </c>
      <c r="CN1454" s="41" t="str">
        <f>IF(W1454&lt;&gt;"","''flower color'':"&amp;"''"&amp;W1454&amp;"'',","")</f>
        <v/>
      </c>
      <c r="CO1454" s="41" t="str">
        <f>IF(X1454&lt;&gt;"","''heightInCentimeters'':"&amp;X1454&amp;",","")</f>
        <v/>
      </c>
      <c r="CP1454" s="41" t="str">
        <f>IF(Y1454&lt;&gt;"",Y1454,"")</f>
        <v/>
      </c>
      <c r="CQ1454" s="41" t="str">
        <f t="shared" si="250"/>
        <v/>
      </c>
      <c r="CR1454" s="42" t="str">
        <f t="shared" si="251"/>
        <v/>
      </c>
      <c r="CS1454" t="str">
        <f t="shared" si="252"/>
        <v/>
      </c>
      <c r="CT1454" t="str">
        <f>IF(L1454="Y","tissue","")</f>
        <v/>
      </c>
      <c r="CU1454" t="str">
        <f>IF(L1454="Y","in collection","")</f>
        <v/>
      </c>
      <c r="CV1454" t="str">
        <f>IF(L1454="Y","dessicated","")</f>
        <v/>
      </c>
    </row>
    <row r="1455" spans="1:100" ht="16.5" x14ac:dyDescent="0.3">
      <c r="A1455" s="7"/>
      <c r="B1455" s="19"/>
      <c r="C1455" s="19"/>
      <c r="D1455" s="19"/>
      <c r="E1455" s="19"/>
      <c r="F1455" s="19"/>
      <c r="G1455" s="10"/>
      <c r="H1455" s="14"/>
      <c r="I1455" s="19"/>
      <c r="J1455" s="19"/>
      <c r="K1455" s="10"/>
      <c r="L1455" s="19"/>
      <c r="M1455" s="19"/>
      <c r="N1455" s="19"/>
      <c r="O1455" s="19"/>
      <c r="P1455" s="19"/>
      <c r="Q1455" s="24"/>
      <c r="R1455" s="14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19"/>
      <c r="AH1455" s="19"/>
      <c r="AI1455" s="19"/>
      <c r="AJ1455" s="19"/>
      <c r="AK1455" s="29"/>
      <c r="AL1455" s="29"/>
      <c r="AM1455" s="7"/>
      <c r="AN1455" s="7"/>
      <c r="AO1455" s="7"/>
      <c r="AP1455" s="19"/>
      <c r="AQ1455" s="19"/>
      <c r="AR1455" s="19"/>
      <c r="AS1455" s="14"/>
      <c r="AT1455" s="19"/>
      <c r="AU1455" s="19"/>
      <c r="AV1455" s="19"/>
      <c r="AW1455" s="14"/>
      <c r="AX1455" s="19"/>
      <c r="AY1455" s="19"/>
      <c r="AZ1455" s="19"/>
      <c r="BA1455" s="19"/>
      <c r="BB1455" s="19"/>
      <c r="BC1455" s="19"/>
      <c r="BD1455" s="19"/>
      <c r="BE1455" s="19"/>
      <c r="BF1455" s="14"/>
      <c r="BG1455" s="35" t="str">
        <f>IF(BB1455&lt;&gt;"","&lt;a href='https://www.inaturalist.org/observations/"&amp;BB1455&amp;" 'target='_blank' style='color: blue'&gt;iNaturalist Record: "&amp;BB1455&amp;"&lt;/a&gt; ","")</f>
        <v/>
      </c>
      <c r="BH1455" s="36" t="str">
        <f>IF(AT1455&lt;&gt;"",AT1455&amp;". ","")</f>
        <v/>
      </c>
      <c r="BI1455" s="36" t="str">
        <f>IF(AV1455&lt;&gt;"","Land use/disturbance history: "&amp;AV1455&amp;". ","")</f>
        <v/>
      </c>
      <c r="BJ1455" s="36" t="str">
        <f>IF(AW1455&lt;&gt;"","Slope in degrees: "&amp;AW1455&amp;". ","")</f>
        <v/>
      </c>
      <c r="BK1455" s="36" t="str">
        <f>IF(AX1455&lt;&gt;"","Slope aspect: "&amp;AX1455&amp;". ","")</f>
        <v/>
      </c>
      <c r="BL1455" s="36" t="str">
        <f>IF(AY1455&lt;&gt;"","Soil description: "&amp;AY1455&amp;". ","")</f>
        <v/>
      </c>
      <c r="BM1455" s="36" t="str">
        <f>IF(BA1455&lt;&gt;"","Terrain: "&amp;BA1455&amp;". ","")</f>
        <v/>
      </c>
      <c r="BN1455" s="36" t="str">
        <f t="shared" si="242"/>
        <v/>
      </c>
      <c r="BO1455" t="str">
        <f t="shared" si="243"/>
        <v/>
      </c>
      <c r="BP1455" t="str">
        <f>IF(BD1455&lt;&gt;"","Permit: "&amp;BD1455,"")</f>
        <v/>
      </c>
      <c r="BQ1455" s="41" t="str">
        <f>IF(AA1455="Abundant","Estimated frequency within viewshed: Abundant (&gt;500).",IF(AA1455="Common","Estimated frequency within viewshed: Common (101-500).",IF(AA1455="Frequent","Estimated frequency within viewshed: Frequent (11-100).",IF(AA1455="Occasional","Estimated frequency within viewshed: Occasional (6-10).",IF(AA1455="Rare","Estimated frequency within viewshed: Rare (1-5).","")))))</f>
        <v/>
      </c>
      <c r="BR1455" s="41" t="str">
        <f>IF(B1455&lt;&gt;"",B1455&amp;". ","")</f>
        <v/>
      </c>
      <c r="BS1455" s="41" t="str">
        <f>IF(M1455="Same individual","Tissue sample collected.",IF(M1455="Same population","Tissue sample collected from another individual in the same population.",""))</f>
        <v/>
      </c>
      <c r="BT1455" s="41" t="str">
        <f>IF(R1455&lt;&gt;"","Seed sample collected from "&amp;R1455&amp;" plants within the same population.","")</f>
        <v/>
      </c>
      <c r="BU1455" s="41" t="str">
        <f>IF(AB1455&lt;&gt;"",AB1455&amp;". ","")</f>
        <v/>
      </c>
      <c r="BV1455" s="41" t="str">
        <f>IF(AE1455&lt;&gt;"","Landowner: "&amp;AE1455&amp;".","")</f>
        <v/>
      </c>
      <c r="BW1455" s="41" t="str">
        <f>IF(AF1455&lt;&gt;"","Element Occurrence ID: "&amp;AF1455&amp;".","")</f>
        <v/>
      </c>
      <c r="BX1455" s="41" t="str">
        <f t="shared" si="244"/>
        <v/>
      </c>
      <c r="BY1455" t="str">
        <f t="shared" si="245"/>
        <v/>
      </c>
      <c r="BZ1455" s="41" t="str">
        <f t="shared" si="246"/>
        <v/>
      </c>
      <c r="CA1455" t="str">
        <f t="shared" si="247"/>
        <v/>
      </c>
      <c r="CB1455" s="41" t="str">
        <f>IF(AU1455&lt;&gt;"","Area immediately surrounding specimen: "&amp;AU1455&amp;".","")</f>
        <v/>
      </c>
      <c r="CC1455" s="41" t="str">
        <f>IF(T1455&lt;&gt;"","Habit: "&amp;T1455&amp;".","")</f>
        <v/>
      </c>
      <c r="CD1455" s="41" t="str">
        <f>IF(U1455&lt;&gt;"","Life history habit: "&amp;U1455&amp;".","")</f>
        <v/>
      </c>
      <c r="CE1455" s="41" t="str">
        <f>IF(V1455&lt;&gt;"","Graminoid habit: "&amp;V1455&amp;".","")</f>
        <v/>
      </c>
      <c r="CF1455" s="41" t="str">
        <f>IF(W1455&lt;&gt;"","Flower color: "&amp;W1455&amp;".","")</f>
        <v/>
      </c>
      <c r="CG1455" s="41" t="str">
        <f>IF(X1455&lt;&gt;"","Height in centimeters: "&amp;X1455&amp;".","")</f>
        <v/>
      </c>
      <c r="CH1455" s="41" t="str">
        <f>IF(Y1455&lt;&gt;"",Y1455&amp;".","")</f>
        <v/>
      </c>
      <c r="CI1455" s="41" t="str">
        <f t="shared" si="248"/>
        <v/>
      </c>
      <c r="CJ1455" t="str">
        <f t="shared" si="249"/>
        <v/>
      </c>
      <c r="CK1455" s="41" t="str">
        <f>IF(T1455&lt;&gt;"","''habit'':"&amp;"''"&amp;T1455&amp;"'',","")</f>
        <v/>
      </c>
      <c r="CL1455" s="41" t="str">
        <f>IF(U1455&lt;&gt;"","''life cycle habit'':"&amp;"''"&amp;U1455&amp;"'',","")</f>
        <v/>
      </c>
      <c r="CM1455" s="41" t="str">
        <f>IF(V1455&lt;&gt;"","''graminoidHabit'':"&amp;"''"&amp;V1455&amp;"'',","")</f>
        <v/>
      </c>
      <c r="CN1455" s="41" t="str">
        <f>IF(W1455&lt;&gt;"","''flower color'':"&amp;"''"&amp;W1455&amp;"'',","")</f>
        <v/>
      </c>
      <c r="CO1455" s="41" t="str">
        <f>IF(X1455&lt;&gt;"","''heightInCentimeters'':"&amp;X1455&amp;",","")</f>
        <v/>
      </c>
      <c r="CP1455" s="41" t="str">
        <f>IF(Y1455&lt;&gt;"",Y1455,"")</f>
        <v/>
      </c>
      <c r="CQ1455" s="41" t="str">
        <f t="shared" si="250"/>
        <v/>
      </c>
      <c r="CR1455" s="42" t="str">
        <f t="shared" si="251"/>
        <v/>
      </c>
      <c r="CS1455" t="str">
        <f t="shared" si="252"/>
        <v/>
      </c>
      <c r="CT1455" t="str">
        <f>IF(L1455="Y","tissue","")</f>
        <v/>
      </c>
      <c r="CU1455" t="str">
        <f>IF(L1455="Y","in collection","")</f>
        <v/>
      </c>
      <c r="CV1455" t="str">
        <f>IF(L1455="Y","dessicated","")</f>
        <v/>
      </c>
    </row>
    <row r="1456" spans="1:100" ht="16.5" x14ac:dyDescent="0.3">
      <c r="A1456" s="7"/>
      <c r="B1456" s="19"/>
      <c r="C1456" s="19"/>
      <c r="D1456" s="19"/>
      <c r="E1456" s="19"/>
      <c r="F1456" s="19"/>
      <c r="G1456" s="10"/>
      <c r="H1456" s="14"/>
      <c r="I1456" s="19"/>
      <c r="J1456" s="19"/>
      <c r="K1456" s="10"/>
      <c r="L1456" s="19"/>
      <c r="M1456" s="19"/>
      <c r="N1456" s="19"/>
      <c r="O1456" s="19"/>
      <c r="P1456" s="19"/>
      <c r="Q1456" s="24"/>
      <c r="R1456" s="14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29"/>
      <c r="AL1456" s="29"/>
      <c r="AM1456" s="7"/>
      <c r="AN1456" s="7"/>
      <c r="AO1456" s="7"/>
      <c r="AP1456" s="19"/>
      <c r="AQ1456" s="19"/>
      <c r="AR1456" s="19"/>
      <c r="AS1456" s="14"/>
      <c r="AT1456" s="19"/>
      <c r="AU1456" s="19"/>
      <c r="AV1456" s="19"/>
      <c r="AW1456" s="14"/>
      <c r="AX1456" s="19"/>
      <c r="AY1456" s="19"/>
      <c r="AZ1456" s="19"/>
      <c r="BA1456" s="19"/>
      <c r="BB1456" s="19"/>
      <c r="BC1456" s="19"/>
      <c r="BD1456" s="19"/>
      <c r="BE1456" s="19"/>
      <c r="BF1456" s="14"/>
      <c r="BG1456" s="35" t="str">
        <f>IF(BB1456&lt;&gt;"","&lt;a href='https://www.inaturalist.org/observations/"&amp;BB1456&amp;" 'target='_blank' style='color: blue'&gt;iNaturalist Record: "&amp;BB1456&amp;"&lt;/a&gt; ","")</f>
        <v/>
      </c>
      <c r="BH1456" s="36" t="str">
        <f>IF(AT1456&lt;&gt;"",AT1456&amp;". ","")</f>
        <v/>
      </c>
      <c r="BI1456" s="36" t="str">
        <f>IF(AV1456&lt;&gt;"","Land use/disturbance history: "&amp;AV1456&amp;". ","")</f>
        <v/>
      </c>
      <c r="BJ1456" s="36" t="str">
        <f>IF(AW1456&lt;&gt;"","Slope in degrees: "&amp;AW1456&amp;". ","")</f>
        <v/>
      </c>
      <c r="BK1456" s="36" t="str">
        <f>IF(AX1456&lt;&gt;"","Slope aspect: "&amp;AX1456&amp;". ","")</f>
        <v/>
      </c>
      <c r="BL1456" s="36" t="str">
        <f>IF(AY1456&lt;&gt;"","Soil description: "&amp;AY1456&amp;". ","")</f>
        <v/>
      </c>
      <c r="BM1456" s="36" t="str">
        <f>IF(BA1456&lt;&gt;"","Terrain: "&amp;BA1456&amp;". ","")</f>
        <v/>
      </c>
      <c r="BN1456" s="36" t="str">
        <f t="shared" si="242"/>
        <v/>
      </c>
      <c r="BO1456" t="str">
        <f t="shared" si="243"/>
        <v/>
      </c>
      <c r="BP1456" t="str">
        <f>IF(BD1456&lt;&gt;"","Permit: "&amp;BD1456,"")</f>
        <v/>
      </c>
      <c r="BQ1456" s="41" t="str">
        <f>IF(AA1456="Abundant","Estimated frequency within viewshed: Abundant (&gt;500).",IF(AA1456="Common","Estimated frequency within viewshed: Common (101-500).",IF(AA1456="Frequent","Estimated frequency within viewshed: Frequent (11-100).",IF(AA1456="Occasional","Estimated frequency within viewshed: Occasional (6-10).",IF(AA1456="Rare","Estimated frequency within viewshed: Rare (1-5).","")))))</f>
        <v/>
      </c>
      <c r="BR1456" s="41" t="str">
        <f>IF(B1456&lt;&gt;"",B1456&amp;". ","")</f>
        <v/>
      </c>
      <c r="BS1456" s="41" t="str">
        <f>IF(M1456="Same individual","Tissue sample collected.",IF(M1456="Same population","Tissue sample collected from another individual in the same population.",""))</f>
        <v/>
      </c>
      <c r="BT1456" s="41" t="str">
        <f>IF(R1456&lt;&gt;"","Seed sample collected from "&amp;R1456&amp;" plants within the same population.","")</f>
        <v/>
      </c>
      <c r="BU1456" s="41" t="str">
        <f>IF(AB1456&lt;&gt;"",AB1456&amp;". ","")</f>
        <v/>
      </c>
      <c r="BV1456" s="41" t="str">
        <f>IF(AE1456&lt;&gt;"","Landowner: "&amp;AE1456&amp;".","")</f>
        <v/>
      </c>
      <c r="BW1456" s="41" t="str">
        <f>IF(AF1456&lt;&gt;"","Element Occurrence ID: "&amp;AF1456&amp;".","")</f>
        <v/>
      </c>
      <c r="BX1456" s="41" t="str">
        <f t="shared" si="244"/>
        <v/>
      </c>
      <c r="BY1456" t="str">
        <f t="shared" si="245"/>
        <v/>
      </c>
      <c r="BZ1456" s="41" t="str">
        <f t="shared" si="246"/>
        <v/>
      </c>
      <c r="CA1456" t="str">
        <f t="shared" si="247"/>
        <v/>
      </c>
      <c r="CB1456" s="41" t="str">
        <f>IF(AU1456&lt;&gt;"","Area immediately surrounding specimen: "&amp;AU1456&amp;".","")</f>
        <v/>
      </c>
      <c r="CC1456" s="41" t="str">
        <f>IF(T1456&lt;&gt;"","Habit: "&amp;T1456&amp;".","")</f>
        <v/>
      </c>
      <c r="CD1456" s="41" t="str">
        <f>IF(U1456&lt;&gt;"","Life history habit: "&amp;U1456&amp;".","")</f>
        <v/>
      </c>
      <c r="CE1456" s="41" t="str">
        <f>IF(V1456&lt;&gt;"","Graminoid habit: "&amp;V1456&amp;".","")</f>
        <v/>
      </c>
      <c r="CF1456" s="41" t="str">
        <f>IF(W1456&lt;&gt;"","Flower color: "&amp;W1456&amp;".","")</f>
        <v/>
      </c>
      <c r="CG1456" s="41" t="str">
        <f>IF(X1456&lt;&gt;"","Height in centimeters: "&amp;X1456&amp;".","")</f>
        <v/>
      </c>
      <c r="CH1456" s="41" t="str">
        <f>IF(Y1456&lt;&gt;"",Y1456&amp;".","")</f>
        <v/>
      </c>
      <c r="CI1456" s="41" t="str">
        <f t="shared" si="248"/>
        <v/>
      </c>
      <c r="CJ1456" t="str">
        <f t="shared" si="249"/>
        <v/>
      </c>
      <c r="CK1456" s="41" t="str">
        <f>IF(T1456&lt;&gt;"","''habit'':"&amp;"''"&amp;T1456&amp;"'',","")</f>
        <v/>
      </c>
      <c r="CL1456" s="41" t="str">
        <f>IF(U1456&lt;&gt;"","''life cycle habit'':"&amp;"''"&amp;U1456&amp;"'',","")</f>
        <v/>
      </c>
      <c r="CM1456" s="41" t="str">
        <f>IF(V1456&lt;&gt;"","''graminoidHabit'':"&amp;"''"&amp;V1456&amp;"'',","")</f>
        <v/>
      </c>
      <c r="CN1456" s="41" t="str">
        <f>IF(W1456&lt;&gt;"","''flower color'':"&amp;"''"&amp;W1456&amp;"'',","")</f>
        <v/>
      </c>
      <c r="CO1456" s="41" t="str">
        <f>IF(X1456&lt;&gt;"","''heightInCentimeters'':"&amp;X1456&amp;",","")</f>
        <v/>
      </c>
      <c r="CP1456" s="41" t="str">
        <f>IF(Y1456&lt;&gt;"",Y1456,"")</f>
        <v/>
      </c>
      <c r="CQ1456" s="41" t="str">
        <f t="shared" si="250"/>
        <v/>
      </c>
      <c r="CR1456" s="42" t="str">
        <f t="shared" si="251"/>
        <v/>
      </c>
      <c r="CS1456" t="str">
        <f t="shared" si="252"/>
        <v/>
      </c>
      <c r="CT1456" t="str">
        <f>IF(L1456="Y","tissue","")</f>
        <v/>
      </c>
      <c r="CU1456" t="str">
        <f>IF(L1456="Y","in collection","")</f>
        <v/>
      </c>
      <c r="CV1456" t="str">
        <f>IF(L1456="Y","dessicated","")</f>
        <v/>
      </c>
    </row>
    <row r="1457" spans="1:100" ht="16.5" x14ac:dyDescent="0.3">
      <c r="A1457" s="7"/>
      <c r="B1457" s="19"/>
      <c r="C1457" s="19"/>
      <c r="D1457" s="19"/>
      <c r="E1457" s="19"/>
      <c r="F1457" s="19"/>
      <c r="G1457" s="10"/>
      <c r="H1457" s="14"/>
      <c r="I1457" s="19"/>
      <c r="J1457" s="19"/>
      <c r="K1457" s="10"/>
      <c r="L1457" s="19"/>
      <c r="M1457" s="19"/>
      <c r="N1457" s="19"/>
      <c r="O1457" s="19"/>
      <c r="P1457" s="19"/>
      <c r="Q1457" s="24"/>
      <c r="R1457" s="14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19"/>
      <c r="AH1457" s="19"/>
      <c r="AI1457" s="19"/>
      <c r="AJ1457" s="19"/>
      <c r="AK1457" s="29"/>
      <c r="AL1457" s="29"/>
      <c r="AM1457" s="7"/>
      <c r="AN1457" s="7"/>
      <c r="AO1457" s="7"/>
      <c r="AP1457" s="19"/>
      <c r="AQ1457" s="19"/>
      <c r="AR1457" s="19"/>
      <c r="AS1457" s="14"/>
      <c r="AT1457" s="19"/>
      <c r="AU1457" s="19"/>
      <c r="AV1457" s="19"/>
      <c r="AW1457" s="14"/>
      <c r="AX1457" s="19"/>
      <c r="AY1457" s="19"/>
      <c r="AZ1457" s="19"/>
      <c r="BA1457" s="19"/>
      <c r="BB1457" s="19"/>
      <c r="BC1457" s="19"/>
      <c r="BD1457" s="19"/>
      <c r="BE1457" s="19"/>
      <c r="BF1457" s="14"/>
      <c r="BG1457" s="35" t="str">
        <f>IF(BB1457&lt;&gt;"","&lt;a href='https://www.inaturalist.org/observations/"&amp;BB1457&amp;" 'target='_blank' style='color: blue'&gt;iNaturalist Record: "&amp;BB1457&amp;"&lt;/a&gt; ","")</f>
        <v/>
      </c>
      <c r="BH1457" s="36" t="str">
        <f>IF(AT1457&lt;&gt;"",AT1457&amp;". ","")</f>
        <v/>
      </c>
      <c r="BI1457" s="36" t="str">
        <f>IF(AV1457&lt;&gt;"","Land use/disturbance history: "&amp;AV1457&amp;". ","")</f>
        <v/>
      </c>
      <c r="BJ1457" s="36" t="str">
        <f>IF(AW1457&lt;&gt;"","Slope in degrees: "&amp;AW1457&amp;". ","")</f>
        <v/>
      </c>
      <c r="BK1457" s="36" t="str">
        <f>IF(AX1457&lt;&gt;"","Slope aspect: "&amp;AX1457&amp;". ","")</f>
        <v/>
      </c>
      <c r="BL1457" s="36" t="str">
        <f>IF(AY1457&lt;&gt;"","Soil description: "&amp;AY1457&amp;". ","")</f>
        <v/>
      </c>
      <c r="BM1457" s="36" t="str">
        <f>IF(BA1457&lt;&gt;"","Terrain: "&amp;BA1457&amp;". ","")</f>
        <v/>
      </c>
      <c r="BN1457" s="36" t="str">
        <f t="shared" si="242"/>
        <v/>
      </c>
      <c r="BO1457" t="str">
        <f t="shared" si="243"/>
        <v/>
      </c>
      <c r="BP1457" t="str">
        <f>IF(BD1457&lt;&gt;"","Permit: "&amp;BD1457,"")</f>
        <v/>
      </c>
      <c r="BQ1457" s="41" t="str">
        <f>IF(AA1457="Abundant","Estimated frequency within viewshed: Abundant (&gt;500).",IF(AA1457="Common","Estimated frequency within viewshed: Common (101-500).",IF(AA1457="Frequent","Estimated frequency within viewshed: Frequent (11-100).",IF(AA1457="Occasional","Estimated frequency within viewshed: Occasional (6-10).",IF(AA1457="Rare","Estimated frequency within viewshed: Rare (1-5).","")))))</f>
        <v/>
      </c>
      <c r="BR1457" s="41" t="str">
        <f>IF(B1457&lt;&gt;"",B1457&amp;". ","")</f>
        <v/>
      </c>
      <c r="BS1457" s="41" t="str">
        <f>IF(M1457="Same individual","Tissue sample collected.",IF(M1457="Same population","Tissue sample collected from another individual in the same population.",""))</f>
        <v/>
      </c>
      <c r="BT1457" s="41" t="str">
        <f>IF(R1457&lt;&gt;"","Seed sample collected from "&amp;R1457&amp;" plants within the same population.","")</f>
        <v/>
      </c>
      <c r="BU1457" s="41" t="str">
        <f>IF(AB1457&lt;&gt;"",AB1457&amp;". ","")</f>
        <v/>
      </c>
      <c r="BV1457" s="41" t="str">
        <f>IF(AE1457&lt;&gt;"","Landowner: "&amp;AE1457&amp;".","")</f>
        <v/>
      </c>
      <c r="BW1457" s="41" t="str">
        <f>IF(AF1457&lt;&gt;"","Element Occurrence ID: "&amp;AF1457&amp;".","")</f>
        <v/>
      </c>
      <c r="BX1457" s="41" t="str">
        <f t="shared" si="244"/>
        <v/>
      </c>
      <c r="BY1457" t="str">
        <f t="shared" si="245"/>
        <v/>
      </c>
      <c r="BZ1457" s="41" t="str">
        <f t="shared" si="246"/>
        <v/>
      </c>
      <c r="CA1457" t="str">
        <f t="shared" si="247"/>
        <v/>
      </c>
      <c r="CB1457" s="41" t="str">
        <f>IF(AU1457&lt;&gt;"","Area immediately surrounding specimen: "&amp;AU1457&amp;".","")</f>
        <v/>
      </c>
      <c r="CC1457" s="41" t="str">
        <f>IF(T1457&lt;&gt;"","Habit: "&amp;T1457&amp;".","")</f>
        <v/>
      </c>
      <c r="CD1457" s="41" t="str">
        <f>IF(U1457&lt;&gt;"","Life history habit: "&amp;U1457&amp;".","")</f>
        <v/>
      </c>
      <c r="CE1457" s="41" t="str">
        <f>IF(V1457&lt;&gt;"","Graminoid habit: "&amp;V1457&amp;".","")</f>
        <v/>
      </c>
      <c r="CF1457" s="41" t="str">
        <f>IF(W1457&lt;&gt;"","Flower color: "&amp;W1457&amp;".","")</f>
        <v/>
      </c>
      <c r="CG1457" s="41" t="str">
        <f>IF(X1457&lt;&gt;"","Height in centimeters: "&amp;X1457&amp;".","")</f>
        <v/>
      </c>
      <c r="CH1457" s="41" t="str">
        <f>IF(Y1457&lt;&gt;"",Y1457&amp;".","")</f>
        <v/>
      </c>
      <c r="CI1457" s="41" t="str">
        <f t="shared" si="248"/>
        <v/>
      </c>
      <c r="CJ1457" t="str">
        <f t="shared" si="249"/>
        <v/>
      </c>
      <c r="CK1457" s="41" t="str">
        <f>IF(T1457&lt;&gt;"","''habit'':"&amp;"''"&amp;T1457&amp;"'',","")</f>
        <v/>
      </c>
      <c r="CL1457" s="41" t="str">
        <f>IF(U1457&lt;&gt;"","''life cycle habit'':"&amp;"''"&amp;U1457&amp;"'',","")</f>
        <v/>
      </c>
      <c r="CM1457" s="41" t="str">
        <f>IF(V1457&lt;&gt;"","''graminoidHabit'':"&amp;"''"&amp;V1457&amp;"'',","")</f>
        <v/>
      </c>
      <c r="CN1457" s="41" t="str">
        <f>IF(W1457&lt;&gt;"","''flower color'':"&amp;"''"&amp;W1457&amp;"'',","")</f>
        <v/>
      </c>
      <c r="CO1457" s="41" t="str">
        <f>IF(X1457&lt;&gt;"","''heightInCentimeters'':"&amp;X1457&amp;",","")</f>
        <v/>
      </c>
      <c r="CP1457" s="41" t="str">
        <f>IF(Y1457&lt;&gt;"",Y1457,"")</f>
        <v/>
      </c>
      <c r="CQ1457" s="41" t="str">
        <f t="shared" si="250"/>
        <v/>
      </c>
      <c r="CR1457" s="42" t="str">
        <f t="shared" si="251"/>
        <v/>
      </c>
      <c r="CS1457" t="str">
        <f t="shared" si="252"/>
        <v/>
      </c>
      <c r="CT1457" t="str">
        <f>IF(L1457="Y","tissue","")</f>
        <v/>
      </c>
      <c r="CU1457" t="str">
        <f>IF(L1457="Y","in collection","")</f>
        <v/>
      </c>
      <c r="CV1457" t="str">
        <f>IF(L1457="Y","dessicated","")</f>
        <v/>
      </c>
    </row>
    <row r="1458" spans="1:100" ht="16.5" x14ac:dyDescent="0.3">
      <c r="A1458" s="7"/>
      <c r="B1458" s="19"/>
      <c r="C1458" s="19"/>
      <c r="D1458" s="19"/>
      <c r="E1458" s="19"/>
      <c r="F1458" s="19"/>
      <c r="G1458" s="10"/>
      <c r="H1458" s="14"/>
      <c r="I1458" s="19"/>
      <c r="J1458" s="19"/>
      <c r="K1458" s="10"/>
      <c r="L1458" s="19"/>
      <c r="M1458" s="19"/>
      <c r="N1458" s="19"/>
      <c r="O1458" s="19"/>
      <c r="P1458" s="19"/>
      <c r="Q1458" s="24"/>
      <c r="R1458" s="14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19"/>
      <c r="AH1458" s="19"/>
      <c r="AI1458" s="19"/>
      <c r="AJ1458" s="19"/>
      <c r="AK1458" s="29"/>
      <c r="AL1458" s="29"/>
      <c r="AM1458" s="7"/>
      <c r="AN1458" s="7"/>
      <c r="AO1458" s="7"/>
      <c r="AP1458" s="19"/>
      <c r="AQ1458" s="19"/>
      <c r="AR1458" s="19"/>
      <c r="AS1458" s="14"/>
      <c r="AT1458" s="19"/>
      <c r="AU1458" s="19"/>
      <c r="AV1458" s="19"/>
      <c r="AW1458" s="14"/>
      <c r="AX1458" s="19"/>
      <c r="AY1458" s="19"/>
      <c r="AZ1458" s="19"/>
      <c r="BA1458" s="19"/>
      <c r="BB1458" s="19"/>
      <c r="BC1458" s="19"/>
      <c r="BD1458" s="19"/>
      <c r="BE1458" s="19"/>
      <c r="BF1458" s="14"/>
      <c r="BG1458" s="35" t="str">
        <f>IF(BB1458&lt;&gt;"","&lt;a href='https://www.inaturalist.org/observations/"&amp;BB1458&amp;" 'target='_blank' style='color: blue'&gt;iNaturalist Record: "&amp;BB1458&amp;"&lt;/a&gt; ","")</f>
        <v/>
      </c>
      <c r="BH1458" s="36" t="str">
        <f>IF(AT1458&lt;&gt;"",AT1458&amp;". ","")</f>
        <v/>
      </c>
      <c r="BI1458" s="36" t="str">
        <f>IF(AV1458&lt;&gt;"","Land use/disturbance history: "&amp;AV1458&amp;". ","")</f>
        <v/>
      </c>
      <c r="BJ1458" s="36" t="str">
        <f>IF(AW1458&lt;&gt;"","Slope in degrees: "&amp;AW1458&amp;". ","")</f>
        <v/>
      </c>
      <c r="BK1458" s="36" t="str">
        <f>IF(AX1458&lt;&gt;"","Slope aspect: "&amp;AX1458&amp;". ","")</f>
        <v/>
      </c>
      <c r="BL1458" s="36" t="str">
        <f>IF(AY1458&lt;&gt;"","Soil description: "&amp;AY1458&amp;". ","")</f>
        <v/>
      </c>
      <c r="BM1458" s="36" t="str">
        <f>IF(BA1458&lt;&gt;"","Terrain: "&amp;BA1458&amp;". ","")</f>
        <v/>
      </c>
      <c r="BN1458" s="36" t="str">
        <f t="shared" si="242"/>
        <v/>
      </c>
      <c r="BO1458" t="str">
        <f t="shared" si="243"/>
        <v/>
      </c>
      <c r="BP1458" t="str">
        <f>IF(BD1458&lt;&gt;"","Permit: "&amp;BD1458,"")</f>
        <v/>
      </c>
      <c r="BQ1458" s="41" t="str">
        <f>IF(AA1458="Abundant","Estimated frequency within viewshed: Abundant (&gt;500).",IF(AA1458="Common","Estimated frequency within viewshed: Common (101-500).",IF(AA1458="Frequent","Estimated frequency within viewshed: Frequent (11-100).",IF(AA1458="Occasional","Estimated frequency within viewshed: Occasional (6-10).",IF(AA1458="Rare","Estimated frequency within viewshed: Rare (1-5).","")))))</f>
        <v/>
      </c>
      <c r="BR1458" s="41" t="str">
        <f>IF(B1458&lt;&gt;"",B1458&amp;". ","")</f>
        <v/>
      </c>
      <c r="BS1458" s="41" t="str">
        <f>IF(M1458="Same individual","Tissue sample collected.",IF(M1458="Same population","Tissue sample collected from another individual in the same population.",""))</f>
        <v/>
      </c>
      <c r="BT1458" s="41" t="str">
        <f>IF(R1458&lt;&gt;"","Seed sample collected from "&amp;R1458&amp;" plants within the same population.","")</f>
        <v/>
      </c>
      <c r="BU1458" s="41" t="str">
        <f>IF(AB1458&lt;&gt;"",AB1458&amp;". ","")</f>
        <v/>
      </c>
      <c r="BV1458" s="41" t="str">
        <f>IF(AE1458&lt;&gt;"","Landowner: "&amp;AE1458&amp;".","")</f>
        <v/>
      </c>
      <c r="BW1458" s="41" t="str">
        <f>IF(AF1458&lt;&gt;"","Element Occurrence ID: "&amp;AF1458&amp;".","")</f>
        <v/>
      </c>
      <c r="BX1458" s="41" t="str">
        <f t="shared" si="244"/>
        <v/>
      </c>
      <c r="BY1458" t="str">
        <f t="shared" si="245"/>
        <v/>
      </c>
      <c r="BZ1458" s="41" t="str">
        <f t="shared" si="246"/>
        <v/>
      </c>
      <c r="CA1458" t="str">
        <f t="shared" si="247"/>
        <v/>
      </c>
      <c r="CB1458" s="41" t="str">
        <f>IF(AU1458&lt;&gt;"","Area immediately surrounding specimen: "&amp;AU1458&amp;".","")</f>
        <v/>
      </c>
      <c r="CC1458" s="41" t="str">
        <f>IF(T1458&lt;&gt;"","Habit: "&amp;T1458&amp;".","")</f>
        <v/>
      </c>
      <c r="CD1458" s="41" t="str">
        <f>IF(U1458&lt;&gt;"","Life history habit: "&amp;U1458&amp;".","")</f>
        <v/>
      </c>
      <c r="CE1458" s="41" t="str">
        <f>IF(V1458&lt;&gt;"","Graminoid habit: "&amp;V1458&amp;".","")</f>
        <v/>
      </c>
      <c r="CF1458" s="41" t="str">
        <f>IF(W1458&lt;&gt;"","Flower color: "&amp;W1458&amp;".","")</f>
        <v/>
      </c>
      <c r="CG1458" s="41" t="str">
        <f>IF(X1458&lt;&gt;"","Height in centimeters: "&amp;X1458&amp;".","")</f>
        <v/>
      </c>
      <c r="CH1458" s="41" t="str">
        <f>IF(Y1458&lt;&gt;"",Y1458&amp;".","")</f>
        <v/>
      </c>
      <c r="CI1458" s="41" t="str">
        <f t="shared" si="248"/>
        <v/>
      </c>
      <c r="CJ1458" t="str">
        <f t="shared" si="249"/>
        <v/>
      </c>
      <c r="CK1458" s="41" t="str">
        <f>IF(T1458&lt;&gt;"","''habit'':"&amp;"''"&amp;T1458&amp;"'',","")</f>
        <v/>
      </c>
      <c r="CL1458" s="41" t="str">
        <f>IF(U1458&lt;&gt;"","''life cycle habit'':"&amp;"''"&amp;U1458&amp;"'',","")</f>
        <v/>
      </c>
      <c r="CM1458" s="41" t="str">
        <f>IF(V1458&lt;&gt;"","''graminoidHabit'':"&amp;"''"&amp;V1458&amp;"'',","")</f>
        <v/>
      </c>
      <c r="CN1458" s="41" t="str">
        <f>IF(W1458&lt;&gt;"","''flower color'':"&amp;"''"&amp;W1458&amp;"'',","")</f>
        <v/>
      </c>
      <c r="CO1458" s="41" t="str">
        <f>IF(X1458&lt;&gt;"","''heightInCentimeters'':"&amp;X1458&amp;",","")</f>
        <v/>
      </c>
      <c r="CP1458" s="41" t="str">
        <f>IF(Y1458&lt;&gt;"",Y1458,"")</f>
        <v/>
      </c>
      <c r="CQ1458" s="41" t="str">
        <f t="shared" si="250"/>
        <v/>
      </c>
      <c r="CR1458" s="42" t="str">
        <f t="shared" si="251"/>
        <v/>
      </c>
      <c r="CS1458" t="str">
        <f t="shared" si="252"/>
        <v/>
      </c>
      <c r="CT1458" t="str">
        <f>IF(L1458="Y","tissue","")</f>
        <v/>
      </c>
      <c r="CU1458" t="str">
        <f>IF(L1458="Y","in collection","")</f>
        <v/>
      </c>
      <c r="CV1458" t="str">
        <f>IF(L1458="Y","dessicated","")</f>
        <v/>
      </c>
    </row>
    <row r="1459" spans="1:100" ht="16.5" x14ac:dyDescent="0.3">
      <c r="A1459" s="7"/>
      <c r="B1459" s="19"/>
      <c r="C1459" s="19"/>
      <c r="D1459" s="19"/>
      <c r="E1459" s="19"/>
      <c r="F1459" s="19"/>
      <c r="G1459" s="10"/>
      <c r="H1459" s="14"/>
      <c r="I1459" s="19"/>
      <c r="J1459" s="19"/>
      <c r="K1459" s="10"/>
      <c r="L1459" s="19"/>
      <c r="M1459" s="19"/>
      <c r="N1459" s="19"/>
      <c r="O1459" s="19"/>
      <c r="P1459" s="19"/>
      <c r="Q1459" s="24"/>
      <c r="R1459" s="14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19"/>
      <c r="AH1459" s="19"/>
      <c r="AI1459" s="19"/>
      <c r="AJ1459" s="19"/>
      <c r="AK1459" s="29"/>
      <c r="AL1459" s="29"/>
      <c r="AM1459" s="7"/>
      <c r="AN1459" s="7"/>
      <c r="AO1459" s="7"/>
      <c r="AP1459" s="19"/>
      <c r="AQ1459" s="19"/>
      <c r="AR1459" s="19"/>
      <c r="AS1459" s="14"/>
      <c r="AT1459" s="19"/>
      <c r="AU1459" s="19"/>
      <c r="AV1459" s="19"/>
      <c r="AW1459" s="14"/>
      <c r="AX1459" s="19"/>
      <c r="AY1459" s="19"/>
      <c r="AZ1459" s="19"/>
      <c r="BA1459" s="19"/>
      <c r="BB1459" s="19"/>
      <c r="BC1459" s="19"/>
      <c r="BD1459" s="19"/>
      <c r="BE1459" s="19"/>
      <c r="BF1459" s="14"/>
      <c r="BG1459" s="35" t="str">
        <f>IF(BB1459&lt;&gt;"","&lt;a href='https://www.inaturalist.org/observations/"&amp;BB1459&amp;" 'target='_blank' style='color: blue'&gt;iNaturalist Record: "&amp;BB1459&amp;"&lt;/a&gt; ","")</f>
        <v/>
      </c>
      <c r="BH1459" s="36" t="str">
        <f>IF(AT1459&lt;&gt;"",AT1459&amp;". ","")</f>
        <v/>
      </c>
      <c r="BI1459" s="36" t="str">
        <f>IF(AV1459&lt;&gt;"","Land use/disturbance history: "&amp;AV1459&amp;". ","")</f>
        <v/>
      </c>
      <c r="BJ1459" s="36" t="str">
        <f>IF(AW1459&lt;&gt;"","Slope in degrees: "&amp;AW1459&amp;". ","")</f>
        <v/>
      </c>
      <c r="BK1459" s="36" t="str">
        <f>IF(AX1459&lt;&gt;"","Slope aspect: "&amp;AX1459&amp;". ","")</f>
        <v/>
      </c>
      <c r="BL1459" s="36" t="str">
        <f>IF(AY1459&lt;&gt;"","Soil description: "&amp;AY1459&amp;". ","")</f>
        <v/>
      </c>
      <c r="BM1459" s="36" t="str">
        <f>IF(BA1459&lt;&gt;"","Terrain: "&amp;BA1459&amp;". ","")</f>
        <v/>
      </c>
      <c r="BN1459" s="36" t="str">
        <f t="shared" si="242"/>
        <v/>
      </c>
      <c r="BO1459" t="str">
        <f t="shared" si="243"/>
        <v/>
      </c>
      <c r="BP1459" t="str">
        <f>IF(BD1459&lt;&gt;"","Permit: "&amp;BD1459,"")</f>
        <v/>
      </c>
      <c r="BQ1459" s="41" t="str">
        <f>IF(AA1459="Abundant","Estimated frequency within viewshed: Abundant (&gt;500).",IF(AA1459="Common","Estimated frequency within viewshed: Common (101-500).",IF(AA1459="Frequent","Estimated frequency within viewshed: Frequent (11-100).",IF(AA1459="Occasional","Estimated frequency within viewshed: Occasional (6-10).",IF(AA1459="Rare","Estimated frequency within viewshed: Rare (1-5).","")))))</f>
        <v/>
      </c>
      <c r="BR1459" s="41" t="str">
        <f>IF(B1459&lt;&gt;"",B1459&amp;". ","")</f>
        <v/>
      </c>
      <c r="BS1459" s="41" t="str">
        <f>IF(M1459="Same individual","Tissue sample collected.",IF(M1459="Same population","Tissue sample collected from another individual in the same population.",""))</f>
        <v/>
      </c>
      <c r="BT1459" s="41" t="str">
        <f>IF(R1459&lt;&gt;"","Seed sample collected from "&amp;R1459&amp;" plants within the same population.","")</f>
        <v/>
      </c>
      <c r="BU1459" s="41" t="str">
        <f>IF(AB1459&lt;&gt;"",AB1459&amp;". ","")</f>
        <v/>
      </c>
      <c r="BV1459" s="41" t="str">
        <f>IF(AE1459&lt;&gt;"","Landowner: "&amp;AE1459&amp;".","")</f>
        <v/>
      </c>
      <c r="BW1459" s="41" t="str">
        <f>IF(AF1459&lt;&gt;"","Element Occurrence ID: "&amp;AF1459&amp;".","")</f>
        <v/>
      </c>
      <c r="BX1459" s="41" t="str">
        <f t="shared" si="244"/>
        <v/>
      </c>
      <c r="BY1459" t="str">
        <f t="shared" si="245"/>
        <v/>
      </c>
      <c r="BZ1459" s="41" t="str">
        <f t="shared" si="246"/>
        <v/>
      </c>
      <c r="CA1459" t="str">
        <f t="shared" si="247"/>
        <v/>
      </c>
      <c r="CB1459" s="41" t="str">
        <f>IF(AU1459&lt;&gt;"","Area immediately surrounding specimen: "&amp;AU1459&amp;".","")</f>
        <v/>
      </c>
      <c r="CC1459" s="41" t="str">
        <f>IF(T1459&lt;&gt;"","Habit: "&amp;T1459&amp;".","")</f>
        <v/>
      </c>
      <c r="CD1459" s="41" t="str">
        <f>IF(U1459&lt;&gt;"","Life history habit: "&amp;U1459&amp;".","")</f>
        <v/>
      </c>
      <c r="CE1459" s="41" t="str">
        <f>IF(V1459&lt;&gt;"","Graminoid habit: "&amp;V1459&amp;".","")</f>
        <v/>
      </c>
      <c r="CF1459" s="41" t="str">
        <f>IF(W1459&lt;&gt;"","Flower color: "&amp;W1459&amp;".","")</f>
        <v/>
      </c>
      <c r="CG1459" s="41" t="str">
        <f>IF(X1459&lt;&gt;"","Height in centimeters: "&amp;X1459&amp;".","")</f>
        <v/>
      </c>
      <c r="CH1459" s="41" t="str">
        <f>IF(Y1459&lt;&gt;"",Y1459&amp;".","")</f>
        <v/>
      </c>
      <c r="CI1459" s="41" t="str">
        <f t="shared" si="248"/>
        <v/>
      </c>
      <c r="CJ1459" t="str">
        <f t="shared" si="249"/>
        <v/>
      </c>
      <c r="CK1459" s="41" t="str">
        <f>IF(T1459&lt;&gt;"","''habit'':"&amp;"''"&amp;T1459&amp;"'',","")</f>
        <v/>
      </c>
      <c r="CL1459" s="41" t="str">
        <f>IF(U1459&lt;&gt;"","''life cycle habit'':"&amp;"''"&amp;U1459&amp;"'',","")</f>
        <v/>
      </c>
      <c r="CM1459" s="41" t="str">
        <f>IF(V1459&lt;&gt;"","''graminoidHabit'':"&amp;"''"&amp;V1459&amp;"'',","")</f>
        <v/>
      </c>
      <c r="CN1459" s="41" t="str">
        <f>IF(W1459&lt;&gt;"","''flower color'':"&amp;"''"&amp;W1459&amp;"'',","")</f>
        <v/>
      </c>
      <c r="CO1459" s="41" t="str">
        <f>IF(X1459&lt;&gt;"","''heightInCentimeters'':"&amp;X1459&amp;",","")</f>
        <v/>
      </c>
      <c r="CP1459" s="41" t="str">
        <f>IF(Y1459&lt;&gt;"",Y1459,"")</f>
        <v/>
      </c>
      <c r="CQ1459" s="41" t="str">
        <f t="shared" si="250"/>
        <v/>
      </c>
      <c r="CR1459" s="42" t="str">
        <f t="shared" si="251"/>
        <v/>
      </c>
      <c r="CS1459" t="str">
        <f t="shared" si="252"/>
        <v/>
      </c>
      <c r="CT1459" t="str">
        <f>IF(L1459="Y","tissue","")</f>
        <v/>
      </c>
      <c r="CU1459" t="str">
        <f>IF(L1459="Y","in collection","")</f>
        <v/>
      </c>
      <c r="CV1459" t="str">
        <f>IF(L1459="Y","dessicated","")</f>
        <v/>
      </c>
    </row>
    <row r="1460" spans="1:100" ht="16.5" x14ac:dyDescent="0.3">
      <c r="A1460" s="7"/>
      <c r="B1460" s="19"/>
      <c r="C1460" s="19"/>
      <c r="D1460" s="19"/>
      <c r="E1460" s="19"/>
      <c r="F1460" s="19"/>
      <c r="G1460" s="10"/>
      <c r="H1460" s="14"/>
      <c r="I1460" s="19"/>
      <c r="J1460" s="19"/>
      <c r="K1460" s="10"/>
      <c r="L1460" s="19"/>
      <c r="M1460" s="19"/>
      <c r="N1460" s="19"/>
      <c r="O1460" s="19"/>
      <c r="P1460" s="19"/>
      <c r="Q1460" s="24"/>
      <c r="R1460" s="14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19"/>
      <c r="AH1460" s="19"/>
      <c r="AI1460" s="19"/>
      <c r="AJ1460" s="19"/>
      <c r="AK1460" s="29"/>
      <c r="AL1460" s="29"/>
      <c r="AM1460" s="7"/>
      <c r="AN1460" s="7"/>
      <c r="AO1460" s="7"/>
      <c r="AP1460" s="19"/>
      <c r="AQ1460" s="19"/>
      <c r="AR1460" s="19"/>
      <c r="AS1460" s="14"/>
      <c r="AT1460" s="19"/>
      <c r="AU1460" s="19"/>
      <c r="AV1460" s="19"/>
      <c r="AW1460" s="14"/>
      <c r="AX1460" s="19"/>
      <c r="AY1460" s="19"/>
      <c r="AZ1460" s="19"/>
      <c r="BA1460" s="19"/>
      <c r="BB1460" s="19"/>
      <c r="BC1460" s="19"/>
      <c r="BD1460" s="19"/>
      <c r="BE1460" s="19"/>
      <c r="BF1460" s="14"/>
      <c r="BG1460" s="35" t="str">
        <f>IF(BB1460&lt;&gt;"","&lt;a href='https://www.inaturalist.org/observations/"&amp;BB1460&amp;" 'target='_blank' style='color: blue'&gt;iNaturalist Record: "&amp;BB1460&amp;"&lt;/a&gt; ","")</f>
        <v/>
      </c>
      <c r="BH1460" s="36" t="str">
        <f>IF(AT1460&lt;&gt;"",AT1460&amp;". ","")</f>
        <v/>
      </c>
      <c r="BI1460" s="36" t="str">
        <f>IF(AV1460&lt;&gt;"","Land use/disturbance history: "&amp;AV1460&amp;". ","")</f>
        <v/>
      </c>
      <c r="BJ1460" s="36" t="str">
        <f>IF(AW1460&lt;&gt;"","Slope in degrees: "&amp;AW1460&amp;". ","")</f>
        <v/>
      </c>
      <c r="BK1460" s="36" t="str">
        <f>IF(AX1460&lt;&gt;"","Slope aspect: "&amp;AX1460&amp;". ","")</f>
        <v/>
      </c>
      <c r="BL1460" s="36" t="str">
        <f>IF(AY1460&lt;&gt;"","Soil description: "&amp;AY1460&amp;". ","")</f>
        <v/>
      </c>
      <c r="BM1460" s="36" t="str">
        <f>IF(BA1460&lt;&gt;"","Terrain: "&amp;BA1460&amp;". ","")</f>
        <v/>
      </c>
      <c r="BN1460" s="36" t="str">
        <f t="shared" si="242"/>
        <v/>
      </c>
      <c r="BO1460" t="str">
        <f t="shared" si="243"/>
        <v/>
      </c>
      <c r="BP1460" t="str">
        <f>IF(BD1460&lt;&gt;"","Permit: "&amp;BD1460,"")</f>
        <v/>
      </c>
      <c r="BQ1460" s="41" t="str">
        <f>IF(AA1460="Abundant","Estimated frequency within viewshed: Abundant (&gt;500).",IF(AA1460="Common","Estimated frequency within viewshed: Common (101-500).",IF(AA1460="Frequent","Estimated frequency within viewshed: Frequent (11-100).",IF(AA1460="Occasional","Estimated frequency within viewshed: Occasional (6-10).",IF(AA1460="Rare","Estimated frequency within viewshed: Rare (1-5).","")))))</f>
        <v/>
      </c>
      <c r="BR1460" s="41" t="str">
        <f>IF(B1460&lt;&gt;"",B1460&amp;". ","")</f>
        <v/>
      </c>
      <c r="BS1460" s="41" t="str">
        <f>IF(M1460="Same individual","Tissue sample collected.",IF(M1460="Same population","Tissue sample collected from another individual in the same population.",""))</f>
        <v/>
      </c>
      <c r="BT1460" s="41" t="str">
        <f>IF(R1460&lt;&gt;"","Seed sample collected from "&amp;R1460&amp;" plants within the same population.","")</f>
        <v/>
      </c>
      <c r="BU1460" s="41" t="str">
        <f>IF(AB1460&lt;&gt;"",AB1460&amp;". ","")</f>
        <v/>
      </c>
      <c r="BV1460" s="41" t="str">
        <f>IF(AE1460&lt;&gt;"","Landowner: "&amp;AE1460&amp;".","")</f>
        <v/>
      </c>
      <c r="BW1460" s="41" t="str">
        <f>IF(AF1460&lt;&gt;"","Element Occurrence ID: "&amp;AF1460&amp;".","")</f>
        <v/>
      </c>
      <c r="BX1460" s="41" t="str">
        <f t="shared" si="244"/>
        <v/>
      </c>
      <c r="BY1460" t="str">
        <f t="shared" si="245"/>
        <v/>
      </c>
      <c r="BZ1460" s="41" t="str">
        <f t="shared" si="246"/>
        <v/>
      </c>
      <c r="CA1460" t="str">
        <f t="shared" si="247"/>
        <v/>
      </c>
      <c r="CB1460" s="41" t="str">
        <f>IF(AU1460&lt;&gt;"","Area immediately surrounding specimen: "&amp;AU1460&amp;".","")</f>
        <v/>
      </c>
      <c r="CC1460" s="41" t="str">
        <f>IF(T1460&lt;&gt;"","Habit: "&amp;T1460&amp;".","")</f>
        <v/>
      </c>
      <c r="CD1460" s="41" t="str">
        <f>IF(U1460&lt;&gt;"","Life history habit: "&amp;U1460&amp;".","")</f>
        <v/>
      </c>
      <c r="CE1460" s="41" t="str">
        <f>IF(V1460&lt;&gt;"","Graminoid habit: "&amp;V1460&amp;".","")</f>
        <v/>
      </c>
      <c r="CF1460" s="41" t="str">
        <f>IF(W1460&lt;&gt;"","Flower color: "&amp;W1460&amp;".","")</f>
        <v/>
      </c>
      <c r="CG1460" s="41" t="str">
        <f>IF(X1460&lt;&gt;"","Height in centimeters: "&amp;X1460&amp;".","")</f>
        <v/>
      </c>
      <c r="CH1460" s="41" t="str">
        <f>IF(Y1460&lt;&gt;"",Y1460&amp;".","")</f>
        <v/>
      </c>
      <c r="CI1460" s="41" t="str">
        <f t="shared" si="248"/>
        <v/>
      </c>
      <c r="CJ1460" t="str">
        <f t="shared" si="249"/>
        <v/>
      </c>
      <c r="CK1460" s="41" t="str">
        <f>IF(T1460&lt;&gt;"","''habit'':"&amp;"''"&amp;T1460&amp;"'',","")</f>
        <v/>
      </c>
      <c r="CL1460" s="41" t="str">
        <f>IF(U1460&lt;&gt;"","''life cycle habit'':"&amp;"''"&amp;U1460&amp;"'',","")</f>
        <v/>
      </c>
      <c r="CM1460" s="41" t="str">
        <f>IF(V1460&lt;&gt;"","''graminoidHabit'':"&amp;"''"&amp;V1460&amp;"'',","")</f>
        <v/>
      </c>
      <c r="CN1460" s="41" t="str">
        <f>IF(W1460&lt;&gt;"","''flower color'':"&amp;"''"&amp;W1460&amp;"'',","")</f>
        <v/>
      </c>
      <c r="CO1460" s="41" t="str">
        <f>IF(X1460&lt;&gt;"","''heightInCentimeters'':"&amp;X1460&amp;",","")</f>
        <v/>
      </c>
      <c r="CP1460" s="41" t="str">
        <f>IF(Y1460&lt;&gt;"",Y1460,"")</f>
        <v/>
      </c>
      <c r="CQ1460" s="41" t="str">
        <f t="shared" si="250"/>
        <v/>
      </c>
      <c r="CR1460" s="42" t="str">
        <f t="shared" si="251"/>
        <v/>
      </c>
      <c r="CS1460" t="str">
        <f t="shared" si="252"/>
        <v/>
      </c>
      <c r="CT1460" t="str">
        <f>IF(L1460="Y","tissue","")</f>
        <v/>
      </c>
      <c r="CU1460" t="str">
        <f>IF(L1460="Y","in collection","")</f>
        <v/>
      </c>
      <c r="CV1460" t="str">
        <f>IF(L1460="Y","dessicated","")</f>
        <v/>
      </c>
    </row>
    <row r="1461" spans="1:100" ht="16.5" x14ac:dyDescent="0.3">
      <c r="A1461" s="7"/>
      <c r="B1461" s="19"/>
      <c r="C1461" s="19"/>
      <c r="D1461" s="19"/>
      <c r="E1461" s="19"/>
      <c r="F1461" s="19"/>
      <c r="G1461" s="10"/>
      <c r="H1461" s="14"/>
      <c r="I1461" s="19"/>
      <c r="J1461" s="19"/>
      <c r="K1461" s="10"/>
      <c r="L1461" s="19"/>
      <c r="M1461" s="19"/>
      <c r="N1461" s="19"/>
      <c r="O1461" s="19"/>
      <c r="P1461" s="19"/>
      <c r="Q1461" s="24"/>
      <c r="R1461" s="14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19"/>
      <c r="AH1461" s="19"/>
      <c r="AI1461" s="19"/>
      <c r="AJ1461" s="19"/>
      <c r="AK1461" s="29"/>
      <c r="AL1461" s="29"/>
      <c r="AM1461" s="7"/>
      <c r="AN1461" s="7"/>
      <c r="AO1461" s="7"/>
      <c r="AP1461" s="19"/>
      <c r="AQ1461" s="19"/>
      <c r="AR1461" s="19"/>
      <c r="AS1461" s="14"/>
      <c r="AT1461" s="19"/>
      <c r="AU1461" s="19"/>
      <c r="AV1461" s="19"/>
      <c r="AW1461" s="14"/>
      <c r="AX1461" s="19"/>
      <c r="AY1461" s="19"/>
      <c r="AZ1461" s="19"/>
      <c r="BA1461" s="19"/>
      <c r="BB1461" s="19"/>
      <c r="BC1461" s="19"/>
      <c r="BD1461" s="19"/>
      <c r="BE1461" s="19"/>
      <c r="BF1461" s="14"/>
      <c r="BG1461" s="35" t="str">
        <f>IF(BB1461&lt;&gt;"","&lt;a href='https://www.inaturalist.org/observations/"&amp;BB1461&amp;" 'target='_blank' style='color: blue'&gt;iNaturalist Record: "&amp;BB1461&amp;"&lt;/a&gt; ","")</f>
        <v/>
      </c>
      <c r="BH1461" s="36" t="str">
        <f>IF(AT1461&lt;&gt;"",AT1461&amp;". ","")</f>
        <v/>
      </c>
      <c r="BI1461" s="36" t="str">
        <f>IF(AV1461&lt;&gt;"","Land use/disturbance history: "&amp;AV1461&amp;". ","")</f>
        <v/>
      </c>
      <c r="BJ1461" s="36" t="str">
        <f>IF(AW1461&lt;&gt;"","Slope in degrees: "&amp;AW1461&amp;". ","")</f>
        <v/>
      </c>
      <c r="BK1461" s="36" t="str">
        <f>IF(AX1461&lt;&gt;"","Slope aspect: "&amp;AX1461&amp;". ","")</f>
        <v/>
      </c>
      <c r="BL1461" s="36" t="str">
        <f>IF(AY1461&lt;&gt;"","Soil description: "&amp;AY1461&amp;". ","")</f>
        <v/>
      </c>
      <c r="BM1461" s="36" t="str">
        <f>IF(BA1461&lt;&gt;"","Terrain: "&amp;BA1461&amp;". ","")</f>
        <v/>
      </c>
      <c r="BN1461" s="36" t="str">
        <f t="shared" si="242"/>
        <v/>
      </c>
      <c r="BO1461" t="str">
        <f t="shared" si="243"/>
        <v/>
      </c>
      <c r="BP1461" t="str">
        <f>IF(BD1461&lt;&gt;"","Permit: "&amp;BD1461,"")</f>
        <v/>
      </c>
      <c r="BQ1461" s="41" t="str">
        <f>IF(AA1461="Abundant","Estimated frequency within viewshed: Abundant (&gt;500).",IF(AA1461="Common","Estimated frequency within viewshed: Common (101-500).",IF(AA1461="Frequent","Estimated frequency within viewshed: Frequent (11-100).",IF(AA1461="Occasional","Estimated frequency within viewshed: Occasional (6-10).",IF(AA1461="Rare","Estimated frequency within viewshed: Rare (1-5).","")))))</f>
        <v/>
      </c>
      <c r="BR1461" s="41" t="str">
        <f>IF(B1461&lt;&gt;"",B1461&amp;". ","")</f>
        <v/>
      </c>
      <c r="BS1461" s="41" t="str">
        <f>IF(M1461="Same individual","Tissue sample collected.",IF(M1461="Same population","Tissue sample collected from another individual in the same population.",""))</f>
        <v/>
      </c>
      <c r="BT1461" s="41" t="str">
        <f>IF(R1461&lt;&gt;"","Seed sample collected from "&amp;R1461&amp;" plants within the same population.","")</f>
        <v/>
      </c>
      <c r="BU1461" s="41" t="str">
        <f>IF(AB1461&lt;&gt;"",AB1461&amp;". ","")</f>
        <v/>
      </c>
      <c r="BV1461" s="41" t="str">
        <f>IF(AE1461&lt;&gt;"","Landowner: "&amp;AE1461&amp;".","")</f>
        <v/>
      </c>
      <c r="BW1461" s="41" t="str">
        <f>IF(AF1461&lt;&gt;"","Element Occurrence ID: "&amp;AF1461&amp;".","")</f>
        <v/>
      </c>
      <c r="BX1461" s="41" t="str">
        <f t="shared" si="244"/>
        <v/>
      </c>
      <c r="BY1461" t="str">
        <f t="shared" si="245"/>
        <v/>
      </c>
      <c r="BZ1461" s="41" t="str">
        <f t="shared" si="246"/>
        <v/>
      </c>
      <c r="CA1461" t="str">
        <f t="shared" si="247"/>
        <v/>
      </c>
      <c r="CB1461" s="41" t="str">
        <f>IF(AU1461&lt;&gt;"","Area immediately surrounding specimen: "&amp;AU1461&amp;".","")</f>
        <v/>
      </c>
      <c r="CC1461" s="41" t="str">
        <f>IF(T1461&lt;&gt;"","Habit: "&amp;T1461&amp;".","")</f>
        <v/>
      </c>
      <c r="CD1461" s="41" t="str">
        <f>IF(U1461&lt;&gt;"","Life history habit: "&amp;U1461&amp;".","")</f>
        <v/>
      </c>
      <c r="CE1461" s="41" t="str">
        <f>IF(V1461&lt;&gt;"","Graminoid habit: "&amp;V1461&amp;".","")</f>
        <v/>
      </c>
      <c r="CF1461" s="41" t="str">
        <f>IF(W1461&lt;&gt;"","Flower color: "&amp;W1461&amp;".","")</f>
        <v/>
      </c>
      <c r="CG1461" s="41" t="str">
        <f>IF(X1461&lt;&gt;"","Height in centimeters: "&amp;X1461&amp;".","")</f>
        <v/>
      </c>
      <c r="CH1461" s="41" t="str">
        <f>IF(Y1461&lt;&gt;"",Y1461&amp;".","")</f>
        <v/>
      </c>
      <c r="CI1461" s="41" t="str">
        <f t="shared" si="248"/>
        <v/>
      </c>
      <c r="CJ1461" t="str">
        <f t="shared" si="249"/>
        <v/>
      </c>
      <c r="CK1461" s="41" t="str">
        <f>IF(T1461&lt;&gt;"","''habit'':"&amp;"''"&amp;T1461&amp;"'',","")</f>
        <v/>
      </c>
      <c r="CL1461" s="41" t="str">
        <f>IF(U1461&lt;&gt;"","''life cycle habit'':"&amp;"''"&amp;U1461&amp;"'',","")</f>
        <v/>
      </c>
      <c r="CM1461" s="41" t="str">
        <f>IF(V1461&lt;&gt;"","''graminoidHabit'':"&amp;"''"&amp;V1461&amp;"'',","")</f>
        <v/>
      </c>
      <c r="CN1461" s="41" t="str">
        <f>IF(W1461&lt;&gt;"","''flower color'':"&amp;"''"&amp;W1461&amp;"'',","")</f>
        <v/>
      </c>
      <c r="CO1461" s="41" t="str">
        <f>IF(X1461&lt;&gt;"","''heightInCentimeters'':"&amp;X1461&amp;",","")</f>
        <v/>
      </c>
      <c r="CP1461" s="41" t="str">
        <f>IF(Y1461&lt;&gt;"",Y1461,"")</f>
        <v/>
      </c>
      <c r="CQ1461" s="41" t="str">
        <f t="shared" si="250"/>
        <v/>
      </c>
      <c r="CR1461" s="42" t="str">
        <f t="shared" si="251"/>
        <v/>
      </c>
      <c r="CS1461" t="str">
        <f t="shared" si="252"/>
        <v/>
      </c>
      <c r="CT1461" t="str">
        <f>IF(L1461="Y","tissue","")</f>
        <v/>
      </c>
      <c r="CU1461" t="str">
        <f>IF(L1461="Y","in collection","")</f>
        <v/>
      </c>
      <c r="CV1461" t="str">
        <f>IF(L1461="Y","dessicated","")</f>
        <v/>
      </c>
    </row>
    <row r="1462" spans="1:100" ht="16.5" x14ac:dyDescent="0.3">
      <c r="A1462" s="7"/>
      <c r="B1462" s="19"/>
      <c r="C1462" s="19"/>
      <c r="D1462" s="19"/>
      <c r="E1462" s="19"/>
      <c r="F1462" s="19"/>
      <c r="G1462" s="10"/>
      <c r="H1462" s="14"/>
      <c r="I1462" s="19"/>
      <c r="J1462" s="19"/>
      <c r="K1462" s="10"/>
      <c r="L1462" s="19"/>
      <c r="M1462" s="19"/>
      <c r="N1462" s="19"/>
      <c r="O1462" s="19"/>
      <c r="P1462" s="19"/>
      <c r="Q1462" s="24"/>
      <c r="R1462" s="14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19"/>
      <c r="AH1462" s="19"/>
      <c r="AI1462" s="19"/>
      <c r="AJ1462" s="19"/>
      <c r="AK1462" s="29"/>
      <c r="AL1462" s="29"/>
      <c r="AM1462" s="7"/>
      <c r="AN1462" s="7"/>
      <c r="AO1462" s="7"/>
      <c r="AP1462" s="19"/>
      <c r="AQ1462" s="19"/>
      <c r="AR1462" s="19"/>
      <c r="AS1462" s="14"/>
      <c r="AT1462" s="19"/>
      <c r="AU1462" s="19"/>
      <c r="AV1462" s="19"/>
      <c r="AW1462" s="14"/>
      <c r="AX1462" s="19"/>
      <c r="AY1462" s="19"/>
      <c r="AZ1462" s="19"/>
      <c r="BA1462" s="19"/>
      <c r="BB1462" s="19"/>
      <c r="BC1462" s="19"/>
      <c r="BD1462" s="19"/>
      <c r="BE1462" s="19"/>
      <c r="BF1462" s="14"/>
      <c r="BG1462" s="35" t="str">
        <f>IF(BB1462&lt;&gt;"","&lt;a href='https://www.inaturalist.org/observations/"&amp;BB1462&amp;" 'target='_blank' style='color: blue'&gt;iNaturalist Record: "&amp;BB1462&amp;"&lt;/a&gt; ","")</f>
        <v/>
      </c>
      <c r="BH1462" s="36" t="str">
        <f>IF(AT1462&lt;&gt;"",AT1462&amp;". ","")</f>
        <v/>
      </c>
      <c r="BI1462" s="36" t="str">
        <f>IF(AV1462&lt;&gt;"","Land use/disturbance history: "&amp;AV1462&amp;". ","")</f>
        <v/>
      </c>
      <c r="BJ1462" s="36" t="str">
        <f>IF(AW1462&lt;&gt;"","Slope in degrees: "&amp;AW1462&amp;". ","")</f>
        <v/>
      </c>
      <c r="BK1462" s="36" t="str">
        <f>IF(AX1462&lt;&gt;"","Slope aspect: "&amp;AX1462&amp;". ","")</f>
        <v/>
      </c>
      <c r="BL1462" s="36" t="str">
        <f>IF(AY1462&lt;&gt;"","Soil description: "&amp;AY1462&amp;". ","")</f>
        <v/>
      </c>
      <c r="BM1462" s="36" t="str">
        <f>IF(BA1462&lt;&gt;"","Terrain: "&amp;BA1462&amp;". ","")</f>
        <v/>
      </c>
      <c r="BN1462" s="36" t="str">
        <f t="shared" si="242"/>
        <v/>
      </c>
      <c r="BO1462" t="str">
        <f t="shared" si="243"/>
        <v/>
      </c>
      <c r="BP1462" t="str">
        <f>IF(BD1462&lt;&gt;"","Permit: "&amp;BD1462,"")</f>
        <v/>
      </c>
      <c r="BQ1462" s="41" t="str">
        <f>IF(AA1462="Abundant","Estimated frequency within viewshed: Abundant (&gt;500).",IF(AA1462="Common","Estimated frequency within viewshed: Common (101-500).",IF(AA1462="Frequent","Estimated frequency within viewshed: Frequent (11-100).",IF(AA1462="Occasional","Estimated frequency within viewshed: Occasional (6-10).",IF(AA1462="Rare","Estimated frequency within viewshed: Rare (1-5).","")))))</f>
        <v/>
      </c>
      <c r="BR1462" s="41" t="str">
        <f>IF(B1462&lt;&gt;"",B1462&amp;". ","")</f>
        <v/>
      </c>
      <c r="BS1462" s="41" t="str">
        <f>IF(M1462="Same individual","Tissue sample collected.",IF(M1462="Same population","Tissue sample collected from another individual in the same population.",""))</f>
        <v/>
      </c>
      <c r="BT1462" s="41" t="str">
        <f>IF(R1462&lt;&gt;"","Seed sample collected from "&amp;R1462&amp;" plants within the same population.","")</f>
        <v/>
      </c>
      <c r="BU1462" s="41" t="str">
        <f>IF(AB1462&lt;&gt;"",AB1462&amp;". ","")</f>
        <v/>
      </c>
      <c r="BV1462" s="41" t="str">
        <f>IF(AE1462&lt;&gt;"","Landowner: "&amp;AE1462&amp;".","")</f>
        <v/>
      </c>
      <c r="BW1462" s="41" t="str">
        <f>IF(AF1462&lt;&gt;"","Element Occurrence ID: "&amp;AF1462&amp;".","")</f>
        <v/>
      </c>
      <c r="BX1462" s="41" t="str">
        <f t="shared" si="244"/>
        <v/>
      </c>
      <c r="BY1462" t="str">
        <f t="shared" si="245"/>
        <v/>
      </c>
      <c r="BZ1462" s="41" t="str">
        <f t="shared" si="246"/>
        <v/>
      </c>
      <c r="CA1462" t="str">
        <f t="shared" si="247"/>
        <v/>
      </c>
      <c r="CB1462" s="41" t="str">
        <f>IF(AU1462&lt;&gt;"","Area immediately surrounding specimen: "&amp;AU1462&amp;".","")</f>
        <v/>
      </c>
      <c r="CC1462" s="41" t="str">
        <f>IF(T1462&lt;&gt;"","Habit: "&amp;T1462&amp;".","")</f>
        <v/>
      </c>
      <c r="CD1462" s="41" t="str">
        <f>IF(U1462&lt;&gt;"","Life history habit: "&amp;U1462&amp;".","")</f>
        <v/>
      </c>
      <c r="CE1462" s="41" t="str">
        <f>IF(V1462&lt;&gt;"","Graminoid habit: "&amp;V1462&amp;".","")</f>
        <v/>
      </c>
      <c r="CF1462" s="41" t="str">
        <f>IF(W1462&lt;&gt;"","Flower color: "&amp;W1462&amp;".","")</f>
        <v/>
      </c>
      <c r="CG1462" s="41" t="str">
        <f>IF(X1462&lt;&gt;"","Height in centimeters: "&amp;X1462&amp;".","")</f>
        <v/>
      </c>
      <c r="CH1462" s="41" t="str">
        <f>IF(Y1462&lt;&gt;"",Y1462&amp;".","")</f>
        <v/>
      </c>
      <c r="CI1462" s="41" t="str">
        <f t="shared" si="248"/>
        <v/>
      </c>
      <c r="CJ1462" t="str">
        <f t="shared" si="249"/>
        <v/>
      </c>
      <c r="CK1462" s="41" t="str">
        <f>IF(T1462&lt;&gt;"","''habit'':"&amp;"''"&amp;T1462&amp;"'',","")</f>
        <v/>
      </c>
      <c r="CL1462" s="41" t="str">
        <f>IF(U1462&lt;&gt;"","''life cycle habit'':"&amp;"''"&amp;U1462&amp;"'',","")</f>
        <v/>
      </c>
      <c r="CM1462" s="41" t="str">
        <f>IF(V1462&lt;&gt;"","''graminoidHabit'':"&amp;"''"&amp;V1462&amp;"'',","")</f>
        <v/>
      </c>
      <c r="CN1462" s="41" t="str">
        <f>IF(W1462&lt;&gt;"","''flower color'':"&amp;"''"&amp;W1462&amp;"'',","")</f>
        <v/>
      </c>
      <c r="CO1462" s="41" t="str">
        <f>IF(X1462&lt;&gt;"","''heightInCentimeters'':"&amp;X1462&amp;",","")</f>
        <v/>
      </c>
      <c r="CP1462" s="41" t="str">
        <f>IF(Y1462&lt;&gt;"",Y1462,"")</f>
        <v/>
      </c>
      <c r="CQ1462" s="41" t="str">
        <f t="shared" si="250"/>
        <v/>
      </c>
      <c r="CR1462" s="42" t="str">
        <f t="shared" si="251"/>
        <v/>
      </c>
      <c r="CS1462" t="str">
        <f t="shared" si="252"/>
        <v/>
      </c>
      <c r="CT1462" t="str">
        <f>IF(L1462="Y","tissue","")</f>
        <v/>
      </c>
      <c r="CU1462" t="str">
        <f>IF(L1462="Y","in collection","")</f>
        <v/>
      </c>
      <c r="CV1462" t="str">
        <f>IF(L1462="Y","dessicated","")</f>
        <v/>
      </c>
    </row>
    <row r="1463" spans="1:100" ht="16.5" x14ac:dyDescent="0.3">
      <c r="A1463" s="7"/>
      <c r="B1463" s="19"/>
      <c r="C1463" s="19"/>
      <c r="D1463" s="19"/>
      <c r="E1463" s="19"/>
      <c r="F1463" s="19"/>
      <c r="G1463" s="10"/>
      <c r="H1463" s="14"/>
      <c r="I1463" s="19"/>
      <c r="J1463" s="19"/>
      <c r="K1463" s="10"/>
      <c r="L1463" s="19"/>
      <c r="M1463" s="19"/>
      <c r="N1463" s="19"/>
      <c r="O1463" s="19"/>
      <c r="P1463" s="19"/>
      <c r="Q1463" s="24"/>
      <c r="R1463" s="14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19"/>
      <c r="AH1463" s="19"/>
      <c r="AI1463" s="19"/>
      <c r="AJ1463" s="19"/>
      <c r="AK1463" s="29"/>
      <c r="AL1463" s="29"/>
      <c r="AM1463" s="7"/>
      <c r="AN1463" s="7"/>
      <c r="AO1463" s="7"/>
      <c r="AP1463" s="19"/>
      <c r="AQ1463" s="19"/>
      <c r="AR1463" s="19"/>
      <c r="AS1463" s="14"/>
      <c r="AT1463" s="19"/>
      <c r="AU1463" s="19"/>
      <c r="AV1463" s="19"/>
      <c r="AW1463" s="14"/>
      <c r="AX1463" s="19"/>
      <c r="AY1463" s="19"/>
      <c r="AZ1463" s="19"/>
      <c r="BA1463" s="19"/>
      <c r="BB1463" s="19"/>
      <c r="BC1463" s="19"/>
      <c r="BD1463" s="19"/>
      <c r="BE1463" s="19"/>
      <c r="BF1463" s="14"/>
      <c r="BG1463" s="35" t="str">
        <f>IF(BB1463&lt;&gt;"","&lt;a href='https://www.inaturalist.org/observations/"&amp;BB1463&amp;" 'target='_blank' style='color: blue'&gt;iNaturalist Record: "&amp;BB1463&amp;"&lt;/a&gt; ","")</f>
        <v/>
      </c>
      <c r="BH1463" s="36" t="str">
        <f>IF(AT1463&lt;&gt;"",AT1463&amp;". ","")</f>
        <v/>
      </c>
      <c r="BI1463" s="36" t="str">
        <f>IF(AV1463&lt;&gt;"","Land use/disturbance history: "&amp;AV1463&amp;". ","")</f>
        <v/>
      </c>
      <c r="BJ1463" s="36" t="str">
        <f>IF(AW1463&lt;&gt;"","Slope in degrees: "&amp;AW1463&amp;". ","")</f>
        <v/>
      </c>
      <c r="BK1463" s="36" t="str">
        <f>IF(AX1463&lt;&gt;"","Slope aspect: "&amp;AX1463&amp;". ","")</f>
        <v/>
      </c>
      <c r="BL1463" s="36" t="str">
        <f>IF(AY1463&lt;&gt;"","Soil description: "&amp;AY1463&amp;". ","")</f>
        <v/>
      </c>
      <c r="BM1463" s="36" t="str">
        <f>IF(BA1463&lt;&gt;"","Terrain: "&amp;BA1463&amp;". ","")</f>
        <v/>
      </c>
      <c r="BN1463" s="36" t="str">
        <f t="shared" si="242"/>
        <v/>
      </c>
      <c r="BO1463" t="str">
        <f t="shared" si="243"/>
        <v/>
      </c>
      <c r="BP1463" t="str">
        <f>IF(BD1463&lt;&gt;"","Permit: "&amp;BD1463,"")</f>
        <v/>
      </c>
      <c r="BQ1463" s="41" t="str">
        <f>IF(AA1463="Abundant","Estimated frequency within viewshed: Abundant (&gt;500).",IF(AA1463="Common","Estimated frequency within viewshed: Common (101-500).",IF(AA1463="Frequent","Estimated frequency within viewshed: Frequent (11-100).",IF(AA1463="Occasional","Estimated frequency within viewshed: Occasional (6-10).",IF(AA1463="Rare","Estimated frequency within viewshed: Rare (1-5).","")))))</f>
        <v/>
      </c>
      <c r="BR1463" s="41" t="str">
        <f>IF(B1463&lt;&gt;"",B1463&amp;". ","")</f>
        <v/>
      </c>
      <c r="BS1463" s="41" t="str">
        <f>IF(M1463="Same individual","Tissue sample collected.",IF(M1463="Same population","Tissue sample collected from another individual in the same population.",""))</f>
        <v/>
      </c>
      <c r="BT1463" s="41" t="str">
        <f>IF(R1463&lt;&gt;"","Seed sample collected from "&amp;R1463&amp;" plants within the same population.","")</f>
        <v/>
      </c>
      <c r="BU1463" s="41" t="str">
        <f>IF(AB1463&lt;&gt;"",AB1463&amp;". ","")</f>
        <v/>
      </c>
      <c r="BV1463" s="41" t="str">
        <f>IF(AE1463&lt;&gt;"","Landowner: "&amp;AE1463&amp;".","")</f>
        <v/>
      </c>
      <c r="BW1463" s="41" t="str">
        <f>IF(AF1463&lt;&gt;"","Element Occurrence ID: "&amp;AF1463&amp;".","")</f>
        <v/>
      </c>
      <c r="BX1463" s="41" t="str">
        <f t="shared" si="244"/>
        <v/>
      </c>
      <c r="BY1463" t="str">
        <f t="shared" si="245"/>
        <v/>
      </c>
      <c r="BZ1463" s="41" t="str">
        <f t="shared" si="246"/>
        <v/>
      </c>
      <c r="CA1463" t="str">
        <f t="shared" si="247"/>
        <v/>
      </c>
      <c r="CB1463" s="41" t="str">
        <f>IF(AU1463&lt;&gt;"","Area immediately surrounding specimen: "&amp;AU1463&amp;".","")</f>
        <v/>
      </c>
      <c r="CC1463" s="41" t="str">
        <f>IF(T1463&lt;&gt;"","Habit: "&amp;T1463&amp;".","")</f>
        <v/>
      </c>
      <c r="CD1463" s="41" t="str">
        <f>IF(U1463&lt;&gt;"","Life history habit: "&amp;U1463&amp;".","")</f>
        <v/>
      </c>
      <c r="CE1463" s="41" t="str">
        <f>IF(V1463&lt;&gt;"","Graminoid habit: "&amp;V1463&amp;".","")</f>
        <v/>
      </c>
      <c r="CF1463" s="41" t="str">
        <f>IF(W1463&lt;&gt;"","Flower color: "&amp;W1463&amp;".","")</f>
        <v/>
      </c>
      <c r="CG1463" s="41" t="str">
        <f>IF(X1463&lt;&gt;"","Height in centimeters: "&amp;X1463&amp;".","")</f>
        <v/>
      </c>
      <c r="CH1463" s="41" t="str">
        <f>IF(Y1463&lt;&gt;"",Y1463&amp;".","")</f>
        <v/>
      </c>
      <c r="CI1463" s="41" t="str">
        <f t="shared" si="248"/>
        <v/>
      </c>
      <c r="CJ1463" t="str">
        <f t="shared" si="249"/>
        <v/>
      </c>
      <c r="CK1463" s="41" t="str">
        <f>IF(T1463&lt;&gt;"","''habit'':"&amp;"''"&amp;T1463&amp;"'',","")</f>
        <v/>
      </c>
      <c r="CL1463" s="41" t="str">
        <f>IF(U1463&lt;&gt;"","''life cycle habit'':"&amp;"''"&amp;U1463&amp;"'',","")</f>
        <v/>
      </c>
      <c r="CM1463" s="41" t="str">
        <f>IF(V1463&lt;&gt;"","''graminoidHabit'':"&amp;"''"&amp;V1463&amp;"'',","")</f>
        <v/>
      </c>
      <c r="CN1463" s="41" t="str">
        <f>IF(W1463&lt;&gt;"","''flower color'':"&amp;"''"&amp;W1463&amp;"'',","")</f>
        <v/>
      </c>
      <c r="CO1463" s="41" t="str">
        <f>IF(X1463&lt;&gt;"","''heightInCentimeters'':"&amp;X1463&amp;",","")</f>
        <v/>
      </c>
      <c r="CP1463" s="41" t="str">
        <f>IF(Y1463&lt;&gt;"",Y1463,"")</f>
        <v/>
      </c>
      <c r="CQ1463" s="41" t="str">
        <f t="shared" si="250"/>
        <v/>
      </c>
      <c r="CR1463" s="42" t="str">
        <f t="shared" si="251"/>
        <v/>
      </c>
      <c r="CS1463" t="str">
        <f t="shared" si="252"/>
        <v/>
      </c>
      <c r="CT1463" t="str">
        <f>IF(L1463="Y","tissue","")</f>
        <v/>
      </c>
      <c r="CU1463" t="str">
        <f>IF(L1463="Y","in collection","")</f>
        <v/>
      </c>
      <c r="CV1463" t="str">
        <f>IF(L1463="Y","dessicated","")</f>
        <v/>
      </c>
    </row>
    <row r="1464" spans="1:100" ht="16.5" x14ac:dyDescent="0.3">
      <c r="A1464" s="7"/>
      <c r="B1464" s="19"/>
      <c r="C1464" s="19"/>
      <c r="D1464" s="19"/>
      <c r="E1464" s="19"/>
      <c r="F1464" s="19"/>
      <c r="G1464" s="10"/>
      <c r="H1464" s="14"/>
      <c r="I1464" s="19"/>
      <c r="J1464" s="19"/>
      <c r="K1464" s="10"/>
      <c r="L1464" s="19"/>
      <c r="M1464" s="19"/>
      <c r="N1464" s="19"/>
      <c r="O1464" s="19"/>
      <c r="P1464" s="19"/>
      <c r="Q1464" s="24"/>
      <c r="R1464" s="14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19"/>
      <c r="AH1464" s="19"/>
      <c r="AI1464" s="19"/>
      <c r="AJ1464" s="19"/>
      <c r="AK1464" s="29"/>
      <c r="AL1464" s="29"/>
      <c r="AM1464" s="7"/>
      <c r="AN1464" s="7"/>
      <c r="AO1464" s="7"/>
      <c r="AP1464" s="19"/>
      <c r="AQ1464" s="19"/>
      <c r="AR1464" s="19"/>
      <c r="AS1464" s="14"/>
      <c r="AT1464" s="19"/>
      <c r="AU1464" s="19"/>
      <c r="AV1464" s="19"/>
      <c r="AW1464" s="14"/>
      <c r="AX1464" s="19"/>
      <c r="AY1464" s="19"/>
      <c r="AZ1464" s="19"/>
      <c r="BA1464" s="19"/>
      <c r="BB1464" s="19"/>
      <c r="BC1464" s="19"/>
      <c r="BD1464" s="19"/>
      <c r="BE1464" s="19"/>
      <c r="BF1464" s="14"/>
      <c r="BG1464" s="35" t="str">
        <f>IF(BB1464&lt;&gt;"","&lt;a href='https://www.inaturalist.org/observations/"&amp;BB1464&amp;" 'target='_blank' style='color: blue'&gt;iNaturalist Record: "&amp;BB1464&amp;"&lt;/a&gt; ","")</f>
        <v/>
      </c>
      <c r="BH1464" s="36" t="str">
        <f>IF(AT1464&lt;&gt;"",AT1464&amp;". ","")</f>
        <v/>
      </c>
      <c r="BI1464" s="36" t="str">
        <f>IF(AV1464&lt;&gt;"","Land use/disturbance history: "&amp;AV1464&amp;". ","")</f>
        <v/>
      </c>
      <c r="BJ1464" s="36" t="str">
        <f>IF(AW1464&lt;&gt;"","Slope in degrees: "&amp;AW1464&amp;". ","")</f>
        <v/>
      </c>
      <c r="BK1464" s="36" t="str">
        <f>IF(AX1464&lt;&gt;"","Slope aspect: "&amp;AX1464&amp;". ","")</f>
        <v/>
      </c>
      <c r="BL1464" s="36" t="str">
        <f>IF(AY1464&lt;&gt;"","Soil description: "&amp;AY1464&amp;". ","")</f>
        <v/>
      </c>
      <c r="BM1464" s="36" t="str">
        <f>IF(BA1464&lt;&gt;"","Terrain: "&amp;BA1464&amp;". ","")</f>
        <v/>
      </c>
      <c r="BN1464" s="36" t="str">
        <f t="shared" si="242"/>
        <v/>
      </c>
      <c r="BO1464" t="str">
        <f t="shared" si="243"/>
        <v/>
      </c>
      <c r="BP1464" t="str">
        <f>IF(BD1464&lt;&gt;"","Permit: "&amp;BD1464,"")</f>
        <v/>
      </c>
      <c r="BQ1464" s="41" t="str">
        <f>IF(AA1464="Abundant","Estimated frequency within viewshed: Abundant (&gt;500).",IF(AA1464="Common","Estimated frequency within viewshed: Common (101-500).",IF(AA1464="Frequent","Estimated frequency within viewshed: Frequent (11-100).",IF(AA1464="Occasional","Estimated frequency within viewshed: Occasional (6-10).",IF(AA1464="Rare","Estimated frequency within viewshed: Rare (1-5).","")))))</f>
        <v/>
      </c>
      <c r="BR1464" s="41" t="str">
        <f>IF(B1464&lt;&gt;"",B1464&amp;". ","")</f>
        <v/>
      </c>
      <c r="BS1464" s="41" t="str">
        <f>IF(M1464="Same individual","Tissue sample collected.",IF(M1464="Same population","Tissue sample collected from another individual in the same population.",""))</f>
        <v/>
      </c>
      <c r="BT1464" s="41" t="str">
        <f>IF(R1464&lt;&gt;"","Seed sample collected from "&amp;R1464&amp;" plants within the same population.","")</f>
        <v/>
      </c>
      <c r="BU1464" s="41" t="str">
        <f>IF(AB1464&lt;&gt;"",AB1464&amp;". ","")</f>
        <v/>
      </c>
      <c r="BV1464" s="41" t="str">
        <f>IF(AE1464&lt;&gt;"","Landowner: "&amp;AE1464&amp;".","")</f>
        <v/>
      </c>
      <c r="BW1464" s="41" t="str">
        <f>IF(AF1464&lt;&gt;"","Element Occurrence ID: "&amp;AF1464&amp;".","")</f>
        <v/>
      </c>
      <c r="BX1464" s="41" t="str">
        <f t="shared" si="244"/>
        <v/>
      </c>
      <c r="BY1464" t="str">
        <f t="shared" si="245"/>
        <v/>
      </c>
      <c r="BZ1464" s="41" t="str">
        <f t="shared" si="246"/>
        <v/>
      </c>
      <c r="CA1464" t="str">
        <f t="shared" si="247"/>
        <v/>
      </c>
      <c r="CB1464" s="41" t="str">
        <f>IF(AU1464&lt;&gt;"","Area immediately surrounding specimen: "&amp;AU1464&amp;".","")</f>
        <v/>
      </c>
      <c r="CC1464" s="41" t="str">
        <f>IF(T1464&lt;&gt;"","Habit: "&amp;T1464&amp;".","")</f>
        <v/>
      </c>
      <c r="CD1464" s="41" t="str">
        <f>IF(U1464&lt;&gt;"","Life history habit: "&amp;U1464&amp;".","")</f>
        <v/>
      </c>
      <c r="CE1464" s="41" t="str">
        <f>IF(V1464&lt;&gt;"","Graminoid habit: "&amp;V1464&amp;".","")</f>
        <v/>
      </c>
      <c r="CF1464" s="41" t="str">
        <f>IF(W1464&lt;&gt;"","Flower color: "&amp;W1464&amp;".","")</f>
        <v/>
      </c>
      <c r="CG1464" s="41" t="str">
        <f>IF(X1464&lt;&gt;"","Height in centimeters: "&amp;X1464&amp;".","")</f>
        <v/>
      </c>
      <c r="CH1464" s="41" t="str">
        <f>IF(Y1464&lt;&gt;"",Y1464&amp;".","")</f>
        <v/>
      </c>
      <c r="CI1464" s="41" t="str">
        <f t="shared" si="248"/>
        <v/>
      </c>
      <c r="CJ1464" t="str">
        <f t="shared" si="249"/>
        <v/>
      </c>
      <c r="CK1464" s="41" t="str">
        <f>IF(T1464&lt;&gt;"","''habit'':"&amp;"''"&amp;T1464&amp;"'',","")</f>
        <v/>
      </c>
      <c r="CL1464" s="41" t="str">
        <f>IF(U1464&lt;&gt;"","''life cycle habit'':"&amp;"''"&amp;U1464&amp;"'',","")</f>
        <v/>
      </c>
      <c r="CM1464" s="41" t="str">
        <f>IF(V1464&lt;&gt;"","''graminoidHabit'':"&amp;"''"&amp;V1464&amp;"'',","")</f>
        <v/>
      </c>
      <c r="CN1464" s="41" t="str">
        <f>IF(W1464&lt;&gt;"","''flower color'':"&amp;"''"&amp;W1464&amp;"'',","")</f>
        <v/>
      </c>
      <c r="CO1464" s="41" t="str">
        <f>IF(X1464&lt;&gt;"","''heightInCentimeters'':"&amp;X1464&amp;",","")</f>
        <v/>
      </c>
      <c r="CP1464" s="41" t="str">
        <f>IF(Y1464&lt;&gt;"",Y1464,"")</f>
        <v/>
      </c>
      <c r="CQ1464" s="41" t="str">
        <f t="shared" si="250"/>
        <v/>
      </c>
      <c r="CR1464" s="42" t="str">
        <f t="shared" si="251"/>
        <v/>
      </c>
      <c r="CS1464" t="str">
        <f t="shared" si="252"/>
        <v/>
      </c>
      <c r="CT1464" t="str">
        <f>IF(L1464="Y","tissue","")</f>
        <v/>
      </c>
      <c r="CU1464" t="str">
        <f>IF(L1464="Y","in collection","")</f>
        <v/>
      </c>
      <c r="CV1464" t="str">
        <f>IF(L1464="Y","dessicated","")</f>
        <v/>
      </c>
    </row>
    <row r="1465" spans="1:100" ht="16.5" x14ac:dyDescent="0.3">
      <c r="A1465" s="7"/>
      <c r="B1465" s="19"/>
      <c r="C1465" s="19"/>
      <c r="D1465" s="19"/>
      <c r="E1465" s="19"/>
      <c r="F1465" s="19"/>
      <c r="G1465" s="10"/>
      <c r="H1465" s="14"/>
      <c r="I1465" s="19"/>
      <c r="J1465" s="19"/>
      <c r="K1465" s="10"/>
      <c r="L1465" s="19"/>
      <c r="M1465" s="19"/>
      <c r="N1465" s="19"/>
      <c r="O1465" s="19"/>
      <c r="P1465" s="19"/>
      <c r="Q1465" s="24"/>
      <c r="R1465" s="14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29"/>
      <c r="AL1465" s="29"/>
      <c r="AM1465" s="7"/>
      <c r="AN1465" s="7"/>
      <c r="AO1465" s="7"/>
      <c r="AP1465" s="19"/>
      <c r="AQ1465" s="19"/>
      <c r="AR1465" s="19"/>
      <c r="AS1465" s="14"/>
      <c r="AT1465" s="19"/>
      <c r="AU1465" s="19"/>
      <c r="AV1465" s="19"/>
      <c r="AW1465" s="14"/>
      <c r="AX1465" s="19"/>
      <c r="AY1465" s="19"/>
      <c r="AZ1465" s="19"/>
      <c r="BA1465" s="19"/>
      <c r="BB1465" s="19"/>
      <c r="BC1465" s="19"/>
      <c r="BD1465" s="19"/>
      <c r="BE1465" s="19"/>
      <c r="BF1465" s="14"/>
      <c r="BG1465" s="35" t="str">
        <f>IF(BB1465&lt;&gt;"","&lt;a href='https://www.inaturalist.org/observations/"&amp;BB1465&amp;" 'target='_blank' style='color: blue'&gt;iNaturalist Record: "&amp;BB1465&amp;"&lt;/a&gt; ","")</f>
        <v/>
      </c>
      <c r="BH1465" s="36" t="str">
        <f>IF(AT1465&lt;&gt;"",AT1465&amp;". ","")</f>
        <v/>
      </c>
      <c r="BI1465" s="36" t="str">
        <f>IF(AV1465&lt;&gt;"","Land use/disturbance history: "&amp;AV1465&amp;". ","")</f>
        <v/>
      </c>
      <c r="BJ1465" s="36" t="str">
        <f>IF(AW1465&lt;&gt;"","Slope in degrees: "&amp;AW1465&amp;". ","")</f>
        <v/>
      </c>
      <c r="BK1465" s="36" t="str">
        <f>IF(AX1465&lt;&gt;"","Slope aspect: "&amp;AX1465&amp;". ","")</f>
        <v/>
      </c>
      <c r="BL1465" s="36" t="str">
        <f>IF(AY1465&lt;&gt;"","Soil description: "&amp;AY1465&amp;". ","")</f>
        <v/>
      </c>
      <c r="BM1465" s="36" t="str">
        <f>IF(BA1465&lt;&gt;"","Terrain: "&amp;BA1465&amp;". ","")</f>
        <v/>
      </c>
      <c r="BN1465" s="36" t="str">
        <f t="shared" si="242"/>
        <v/>
      </c>
      <c r="BO1465" t="str">
        <f t="shared" si="243"/>
        <v/>
      </c>
      <c r="BP1465" t="str">
        <f>IF(BD1465&lt;&gt;"","Permit: "&amp;BD1465,"")</f>
        <v/>
      </c>
      <c r="BQ1465" s="41" t="str">
        <f>IF(AA1465="Abundant","Estimated frequency within viewshed: Abundant (&gt;500).",IF(AA1465="Common","Estimated frequency within viewshed: Common (101-500).",IF(AA1465="Frequent","Estimated frequency within viewshed: Frequent (11-100).",IF(AA1465="Occasional","Estimated frequency within viewshed: Occasional (6-10).",IF(AA1465="Rare","Estimated frequency within viewshed: Rare (1-5).","")))))</f>
        <v/>
      </c>
      <c r="BR1465" s="41" t="str">
        <f>IF(B1465&lt;&gt;"",B1465&amp;". ","")</f>
        <v/>
      </c>
      <c r="BS1465" s="41" t="str">
        <f>IF(M1465="Same individual","Tissue sample collected.",IF(M1465="Same population","Tissue sample collected from another individual in the same population.",""))</f>
        <v/>
      </c>
      <c r="BT1465" s="41" t="str">
        <f>IF(R1465&lt;&gt;"","Seed sample collected from "&amp;R1465&amp;" plants within the same population.","")</f>
        <v/>
      </c>
      <c r="BU1465" s="41" t="str">
        <f>IF(AB1465&lt;&gt;"",AB1465&amp;". ","")</f>
        <v/>
      </c>
      <c r="BV1465" s="41" t="str">
        <f>IF(AE1465&lt;&gt;"","Landowner: "&amp;AE1465&amp;".","")</f>
        <v/>
      </c>
      <c r="BW1465" s="41" t="str">
        <f>IF(AF1465&lt;&gt;"","Element Occurrence ID: "&amp;AF1465&amp;".","")</f>
        <v/>
      </c>
      <c r="BX1465" s="41" t="str">
        <f t="shared" si="244"/>
        <v/>
      </c>
      <c r="BY1465" t="str">
        <f t="shared" si="245"/>
        <v/>
      </c>
      <c r="BZ1465" s="41" t="str">
        <f t="shared" si="246"/>
        <v/>
      </c>
      <c r="CA1465" t="str">
        <f t="shared" si="247"/>
        <v/>
      </c>
      <c r="CB1465" s="41" t="str">
        <f>IF(AU1465&lt;&gt;"","Area immediately surrounding specimen: "&amp;AU1465&amp;".","")</f>
        <v/>
      </c>
      <c r="CC1465" s="41" t="str">
        <f>IF(T1465&lt;&gt;"","Habit: "&amp;T1465&amp;".","")</f>
        <v/>
      </c>
      <c r="CD1465" s="41" t="str">
        <f>IF(U1465&lt;&gt;"","Life history habit: "&amp;U1465&amp;".","")</f>
        <v/>
      </c>
      <c r="CE1465" s="41" t="str">
        <f>IF(V1465&lt;&gt;"","Graminoid habit: "&amp;V1465&amp;".","")</f>
        <v/>
      </c>
      <c r="CF1465" s="41" t="str">
        <f>IF(W1465&lt;&gt;"","Flower color: "&amp;W1465&amp;".","")</f>
        <v/>
      </c>
      <c r="CG1465" s="41" t="str">
        <f>IF(X1465&lt;&gt;"","Height in centimeters: "&amp;X1465&amp;".","")</f>
        <v/>
      </c>
      <c r="CH1465" s="41" t="str">
        <f>IF(Y1465&lt;&gt;"",Y1465&amp;".","")</f>
        <v/>
      </c>
      <c r="CI1465" s="41" t="str">
        <f t="shared" si="248"/>
        <v/>
      </c>
      <c r="CJ1465" t="str">
        <f t="shared" si="249"/>
        <v/>
      </c>
      <c r="CK1465" s="41" t="str">
        <f>IF(T1465&lt;&gt;"","''habit'':"&amp;"''"&amp;T1465&amp;"'',","")</f>
        <v/>
      </c>
      <c r="CL1465" s="41" t="str">
        <f>IF(U1465&lt;&gt;"","''life cycle habit'':"&amp;"''"&amp;U1465&amp;"'',","")</f>
        <v/>
      </c>
      <c r="CM1465" s="41" t="str">
        <f>IF(V1465&lt;&gt;"","''graminoidHabit'':"&amp;"''"&amp;V1465&amp;"'',","")</f>
        <v/>
      </c>
      <c r="CN1465" s="41" t="str">
        <f>IF(W1465&lt;&gt;"","''flower color'':"&amp;"''"&amp;W1465&amp;"'',","")</f>
        <v/>
      </c>
      <c r="CO1465" s="41" t="str">
        <f>IF(X1465&lt;&gt;"","''heightInCentimeters'':"&amp;X1465&amp;",","")</f>
        <v/>
      </c>
      <c r="CP1465" s="41" t="str">
        <f>IF(Y1465&lt;&gt;"",Y1465,"")</f>
        <v/>
      </c>
      <c r="CQ1465" s="41" t="str">
        <f t="shared" si="250"/>
        <v/>
      </c>
      <c r="CR1465" s="42" t="str">
        <f t="shared" si="251"/>
        <v/>
      </c>
      <c r="CS1465" t="str">
        <f t="shared" si="252"/>
        <v/>
      </c>
      <c r="CT1465" t="str">
        <f>IF(L1465="Y","tissue","")</f>
        <v/>
      </c>
      <c r="CU1465" t="str">
        <f>IF(L1465="Y","in collection","")</f>
        <v/>
      </c>
      <c r="CV1465" t="str">
        <f>IF(L1465="Y","dessicated","")</f>
        <v/>
      </c>
    </row>
    <row r="1466" spans="1:100" ht="16.5" x14ac:dyDescent="0.3">
      <c r="A1466" s="7"/>
      <c r="B1466" s="19"/>
      <c r="C1466" s="19"/>
      <c r="D1466" s="19"/>
      <c r="E1466" s="19"/>
      <c r="F1466" s="19"/>
      <c r="G1466" s="10"/>
      <c r="H1466" s="14"/>
      <c r="I1466" s="19"/>
      <c r="J1466" s="19"/>
      <c r="K1466" s="10"/>
      <c r="L1466" s="19"/>
      <c r="M1466" s="19"/>
      <c r="N1466" s="19"/>
      <c r="O1466" s="19"/>
      <c r="P1466" s="19"/>
      <c r="Q1466" s="24"/>
      <c r="R1466" s="14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19"/>
      <c r="AH1466" s="19"/>
      <c r="AI1466" s="19"/>
      <c r="AJ1466" s="19"/>
      <c r="AK1466" s="29"/>
      <c r="AL1466" s="29"/>
      <c r="AM1466" s="7"/>
      <c r="AN1466" s="7"/>
      <c r="AO1466" s="7"/>
      <c r="AP1466" s="19"/>
      <c r="AQ1466" s="19"/>
      <c r="AR1466" s="19"/>
      <c r="AS1466" s="14"/>
      <c r="AT1466" s="19"/>
      <c r="AU1466" s="19"/>
      <c r="AV1466" s="19"/>
      <c r="AW1466" s="14"/>
      <c r="AX1466" s="19"/>
      <c r="AY1466" s="19"/>
      <c r="AZ1466" s="19"/>
      <c r="BA1466" s="19"/>
      <c r="BB1466" s="19"/>
      <c r="BC1466" s="19"/>
      <c r="BD1466" s="19"/>
      <c r="BE1466" s="19"/>
      <c r="BF1466" s="14"/>
      <c r="BG1466" s="35" t="str">
        <f>IF(BB1466&lt;&gt;"","&lt;a href='https://www.inaturalist.org/observations/"&amp;BB1466&amp;" 'target='_blank' style='color: blue'&gt;iNaturalist Record: "&amp;BB1466&amp;"&lt;/a&gt; ","")</f>
        <v/>
      </c>
      <c r="BH1466" s="36" t="str">
        <f>IF(AT1466&lt;&gt;"",AT1466&amp;". ","")</f>
        <v/>
      </c>
      <c r="BI1466" s="36" t="str">
        <f>IF(AV1466&lt;&gt;"","Land use/disturbance history: "&amp;AV1466&amp;". ","")</f>
        <v/>
      </c>
      <c r="BJ1466" s="36" t="str">
        <f>IF(AW1466&lt;&gt;"","Slope in degrees: "&amp;AW1466&amp;". ","")</f>
        <v/>
      </c>
      <c r="BK1466" s="36" t="str">
        <f>IF(AX1466&lt;&gt;"","Slope aspect: "&amp;AX1466&amp;". ","")</f>
        <v/>
      </c>
      <c r="BL1466" s="36" t="str">
        <f>IF(AY1466&lt;&gt;"","Soil description: "&amp;AY1466&amp;". ","")</f>
        <v/>
      </c>
      <c r="BM1466" s="36" t="str">
        <f>IF(BA1466&lt;&gt;"","Terrain: "&amp;BA1466&amp;". ","")</f>
        <v/>
      </c>
      <c r="BN1466" s="36" t="str">
        <f t="shared" si="242"/>
        <v/>
      </c>
      <c r="BO1466" t="str">
        <f t="shared" si="243"/>
        <v/>
      </c>
      <c r="BP1466" t="str">
        <f>IF(BD1466&lt;&gt;"","Permit: "&amp;BD1466,"")</f>
        <v/>
      </c>
      <c r="BQ1466" s="41" t="str">
        <f>IF(AA1466="Abundant","Estimated frequency within viewshed: Abundant (&gt;500).",IF(AA1466="Common","Estimated frequency within viewshed: Common (101-500).",IF(AA1466="Frequent","Estimated frequency within viewshed: Frequent (11-100).",IF(AA1466="Occasional","Estimated frequency within viewshed: Occasional (6-10).",IF(AA1466="Rare","Estimated frequency within viewshed: Rare (1-5).","")))))</f>
        <v/>
      </c>
      <c r="BR1466" s="41" t="str">
        <f>IF(B1466&lt;&gt;"",B1466&amp;". ","")</f>
        <v/>
      </c>
      <c r="BS1466" s="41" t="str">
        <f>IF(M1466="Same individual","Tissue sample collected.",IF(M1466="Same population","Tissue sample collected from another individual in the same population.",""))</f>
        <v/>
      </c>
      <c r="BT1466" s="41" t="str">
        <f>IF(R1466&lt;&gt;"","Seed sample collected from "&amp;R1466&amp;" plants within the same population.","")</f>
        <v/>
      </c>
      <c r="BU1466" s="41" t="str">
        <f>IF(AB1466&lt;&gt;"",AB1466&amp;". ","")</f>
        <v/>
      </c>
      <c r="BV1466" s="41" t="str">
        <f>IF(AE1466&lt;&gt;"","Landowner: "&amp;AE1466&amp;".","")</f>
        <v/>
      </c>
      <c r="BW1466" s="41" t="str">
        <f>IF(AF1466&lt;&gt;"","Element Occurrence ID: "&amp;AF1466&amp;".","")</f>
        <v/>
      </c>
      <c r="BX1466" s="41" t="str">
        <f t="shared" si="244"/>
        <v/>
      </c>
      <c r="BY1466" t="str">
        <f t="shared" si="245"/>
        <v/>
      </c>
      <c r="BZ1466" s="41" t="str">
        <f t="shared" si="246"/>
        <v/>
      </c>
      <c r="CA1466" t="str">
        <f t="shared" si="247"/>
        <v/>
      </c>
      <c r="CB1466" s="41" t="str">
        <f>IF(AU1466&lt;&gt;"","Area immediately surrounding specimen: "&amp;AU1466&amp;".","")</f>
        <v/>
      </c>
      <c r="CC1466" s="41" t="str">
        <f>IF(T1466&lt;&gt;"","Habit: "&amp;T1466&amp;".","")</f>
        <v/>
      </c>
      <c r="CD1466" s="41" t="str">
        <f>IF(U1466&lt;&gt;"","Life history habit: "&amp;U1466&amp;".","")</f>
        <v/>
      </c>
      <c r="CE1466" s="41" t="str">
        <f>IF(V1466&lt;&gt;"","Graminoid habit: "&amp;V1466&amp;".","")</f>
        <v/>
      </c>
      <c r="CF1466" s="41" t="str">
        <f>IF(W1466&lt;&gt;"","Flower color: "&amp;W1466&amp;".","")</f>
        <v/>
      </c>
      <c r="CG1466" s="41" t="str">
        <f>IF(X1466&lt;&gt;"","Height in centimeters: "&amp;X1466&amp;".","")</f>
        <v/>
      </c>
      <c r="CH1466" s="41" t="str">
        <f>IF(Y1466&lt;&gt;"",Y1466&amp;".","")</f>
        <v/>
      </c>
      <c r="CI1466" s="41" t="str">
        <f t="shared" si="248"/>
        <v/>
      </c>
      <c r="CJ1466" t="str">
        <f t="shared" si="249"/>
        <v/>
      </c>
      <c r="CK1466" s="41" t="str">
        <f>IF(T1466&lt;&gt;"","''habit'':"&amp;"''"&amp;T1466&amp;"'',","")</f>
        <v/>
      </c>
      <c r="CL1466" s="41" t="str">
        <f>IF(U1466&lt;&gt;"","''life cycle habit'':"&amp;"''"&amp;U1466&amp;"'',","")</f>
        <v/>
      </c>
      <c r="CM1466" s="41" t="str">
        <f>IF(V1466&lt;&gt;"","''graminoidHabit'':"&amp;"''"&amp;V1466&amp;"'',","")</f>
        <v/>
      </c>
      <c r="CN1466" s="41" t="str">
        <f>IF(W1466&lt;&gt;"","''flower color'':"&amp;"''"&amp;W1466&amp;"'',","")</f>
        <v/>
      </c>
      <c r="CO1466" s="41" t="str">
        <f>IF(X1466&lt;&gt;"","''heightInCentimeters'':"&amp;X1466&amp;",","")</f>
        <v/>
      </c>
      <c r="CP1466" s="41" t="str">
        <f>IF(Y1466&lt;&gt;"",Y1466,"")</f>
        <v/>
      </c>
      <c r="CQ1466" s="41" t="str">
        <f t="shared" si="250"/>
        <v/>
      </c>
      <c r="CR1466" s="42" t="str">
        <f t="shared" si="251"/>
        <v/>
      </c>
      <c r="CS1466" t="str">
        <f t="shared" si="252"/>
        <v/>
      </c>
      <c r="CT1466" t="str">
        <f>IF(L1466="Y","tissue","")</f>
        <v/>
      </c>
      <c r="CU1466" t="str">
        <f>IF(L1466="Y","in collection","")</f>
        <v/>
      </c>
      <c r="CV1466" t="str">
        <f>IF(L1466="Y","dessicated","")</f>
        <v/>
      </c>
    </row>
    <row r="1467" spans="1:100" ht="16.5" x14ac:dyDescent="0.3">
      <c r="A1467" s="7"/>
      <c r="B1467" s="19"/>
      <c r="C1467" s="19"/>
      <c r="D1467" s="19"/>
      <c r="E1467" s="19"/>
      <c r="F1467" s="19"/>
      <c r="G1467" s="10"/>
      <c r="H1467" s="14"/>
      <c r="I1467" s="19"/>
      <c r="J1467" s="19"/>
      <c r="K1467" s="10"/>
      <c r="L1467" s="19"/>
      <c r="M1467" s="19"/>
      <c r="N1467" s="19"/>
      <c r="O1467" s="19"/>
      <c r="P1467" s="19"/>
      <c r="Q1467" s="24"/>
      <c r="R1467" s="14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29"/>
      <c r="AL1467" s="29"/>
      <c r="AM1467" s="7"/>
      <c r="AN1467" s="7"/>
      <c r="AO1467" s="7"/>
      <c r="AP1467" s="19"/>
      <c r="AQ1467" s="19"/>
      <c r="AR1467" s="19"/>
      <c r="AS1467" s="14"/>
      <c r="AT1467" s="19"/>
      <c r="AU1467" s="19"/>
      <c r="AV1467" s="19"/>
      <c r="AW1467" s="14"/>
      <c r="AX1467" s="19"/>
      <c r="AY1467" s="19"/>
      <c r="AZ1467" s="19"/>
      <c r="BA1467" s="19"/>
      <c r="BB1467" s="19"/>
      <c r="BC1467" s="19"/>
      <c r="BD1467" s="19"/>
      <c r="BE1467" s="19"/>
      <c r="BF1467" s="14"/>
      <c r="BG1467" s="35" t="str">
        <f>IF(BB1467&lt;&gt;"","&lt;a href='https://www.inaturalist.org/observations/"&amp;BB1467&amp;" 'target='_blank' style='color: blue'&gt;iNaturalist Record: "&amp;BB1467&amp;"&lt;/a&gt; ","")</f>
        <v/>
      </c>
      <c r="BH1467" s="36" t="str">
        <f>IF(AT1467&lt;&gt;"",AT1467&amp;". ","")</f>
        <v/>
      </c>
      <c r="BI1467" s="36" t="str">
        <f>IF(AV1467&lt;&gt;"","Land use/disturbance history: "&amp;AV1467&amp;". ","")</f>
        <v/>
      </c>
      <c r="BJ1467" s="36" t="str">
        <f>IF(AW1467&lt;&gt;"","Slope in degrees: "&amp;AW1467&amp;". ","")</f>
        <v/>
      </c>
      <c r="BK1467" s="36" t="str">
        <f>IF(AX1467&lt;&gt;"","Slope aspect: "&amp;AX1467&amp;". ","")</f>
        <v/>
      </c>
      <c r="BL1467" s="36" t="str">
        <f>IF(AY1467&lt;&gt;"","Soil description: "&amp;AY1467&amp;". ","")</f>
        <v/>
      </c>
      <c r="BM1467" s="36" t="str">
        <f>IF(BA1467&lt;&gt;"","Terrain: "&amp;BA1467&amp;". ","")</f>
        <v/>
      </c>
      <c r="BN1467" s="36" t="str">
        <f t="shared" si="242"/>
        <v/>
      </c>
      <c r="BO1467" t="str">
        <f t="shared" si="243"/>
        <v/>
      </c>
      <c r="BP1467" t="str">
        <f>IF(BD1467&lt;&gt;"","Permit: "&amp;BD1467,"")</f>
        <v/>
      </c>
      <c r="BQ1467" s="41" t="str">
        <f>IF(AA1467="Abundant","Estimated frequency within viewshed: Abundant (&gt;500).",IF(AA1467="Common","Estimated frequency within viewshed: Common (101-500).",IF(AA1467="Frequent","Estimated frequency within viewshed: Frequent (11-100).",IF(AA1467="Occasional","Estimated frequency within viewshed: Occasional (6-10).",IF(AA1467="Rare","Estimated frequency within viewshed: Rare (1-5).","")))))</f>
        <v/>
      </c>
      <c r="BR1467" s="41" t="str">
        <f>IF(B1467&lt;&gt;"",B1467&amp;". ","")</f>
        <v/>
      </c>
      <c r="BS1467" s="41" t="str">
        <f>IF(M1467="Same individual","Tissue sample collected.",IF(M1467="Same population","Tissue sample collected from another individual in the same population.",""))</f>
        <v/>
      </c>
      <c r="BT1467" s="41" t="str">
        <f>IF(R1467&lt;&gt;"","Seed sample collected from "&amp;R1467&amp;" plants within the same population.","")</f>
        <v/>
      </c>
      <c r="BU1467" s="41" t="str">
        <f>IF(AB1467&lt;&gt;"",AB1467&amp;". ","")</f>
        <v/>
      </c>
      <c r="BV1467" s="41" t="str">
        <f>IF(AE1467&lt;&gt;"","Landowner: "&amp;AE1467&amp;".","")</f>
        <v/>
      </c>
      <c r="BW1467" s="41" t="str">
        <f>IF(AF1467&lt;&gt;"","Element Occurrence ID: "&amp;AF1467&amp;".","")</f>
        <v/>
      </c>
      <c r="BX1467" s="41" t="str">
        <f t="shared" si="244"/>
        <v/>
      </c>
      <c r="BY1467" t="str">
        <f t="shared" si="245"/>
        <v/>
      </c>
      <c r="BZ1467" s="41" t="str">
        <f t="shared" si="246"/>
        <v/>
      </c>
      <c r="CA1467" t="str">
        <f t="shared" si="247"/>
        <v/>
      </c>
      <c r="CB1467" s="41" t="str">
        <f>IF(AU1467&lt;&gt;"","Area immediately surrounding specimen: "&amp;AU1467&amp;".","")</f>
        <v/>
      </c>
      <c r="CC1467" s="41" t="str">
        <f>IF(T1467&lt;&gt;"","Habit: "&amp;T1467&amp;".","")</f>
        <v/>
      </c>
      <c r="CD1467" s="41" t="str">
        <f>IF(U1467&lt;&gt;"","Life history habit: "&amp;U1467&amp;".","")</f>
        <v/>
      </c>
      <c r="CE1467" s="41" t="str">
        <f>IF(V1467&lt;&gt;"","Graminoid habit: "&amp;V1467&amp;".","")</f>
        <v/>
      </c>
      <c r="CF1467" s="41" t="str">
        <f>IF(W1467&lt;&gt;"","Flower color: "&amp;W1467&amp;".","")</f>
        <v/>
      </c>
      <c r="CG1467" s="41" t="str">
        <f>IF(X1467&lt;&gt;"","Height in centimeters: "&amp;X1467&amp;".","")</f>
        <v/>
      </c>
      <c r="CH1467" s="41" t="str">
        <f>IF(Y1467&lt;&gt;"",Y1467&amp;".","")</f>
        <v/>
      </c>
      <c r="CI1467" s="41" t="str">
        <f t="shared" si="248"/>
        <v/>
      </c>
      <c r="CJ1467" t="str">
        <f t="shared" si="249"/>
        <v/>
      </c>
      <c r="CK1467" s="41" t="str">
        <f>IF(T1467&lt;&gt;"","''habit'':"&amp;"''"&amp;T1467&amp;"'',","")</f>
        <v/>
      </c>
      <c r="CL1467" s="41" t="str">
        <f>IF(U1467&lt;&gt;"","''life cycle habit'':"&amp;"''"&amp;U1467&amp;"'',","")</f>
        <v/>
      </c>
      <c r="CM1467" s="41" t="str">
        <f>IF(V1467&lt;&gt;"","''graminoidHabit'':"&amp;"''"&amp;V1467&amp;"'',","")</f>
        <v/>
      </c>
      <c r="CN1467" s="41" t="str">
        <f>IF(W1467&lt;&gt;"","''flower color'':"&amp;"''"&amp;W1467&amp;"'',","")</f>
        <v/>
      </c>
      <c r="CO1467" s="41" t="str">
        <f>IF(X1467&lt;&gt;"","''heightInCentimeters'':"&amp;X1467&amp;",","")</f>
        <v/>
      </c>
      <c r="CP1467" s="41" t="str">
        <f>IF(Y1467&lt;&gt;"",Y1467,"")</f>
        <v/>
      </c>
      <c r="CQ1467" s="41" t="str">
        <f t="shared" si="250"/>
        <v/>
      </c>
      <c r="CR1467" s="42" t="str">
        <f t="shared" si="251"/>
        <v/>
      </c>
      <c r="CS1467" t="str">
        <f t="shared" si="252"/>
        <v/>
      </c>
      <c r="CT1467" t="str">
        <f>IF(L1467="Y","tissue","")</f>
        <v/>
      </c>
      <c r="CU1467" t="str">
        <f>IF(L1467="Y","in collection","")</f>
        <v/>
      </c>
      <c r="CV1467" t="str">
        <f>IF(L1467="Y","dessicated","")</f>
        <v/>
      </c>
    </row>
    <row r="1468" spans="1:100" ht="16.5" x14ac:dyDescent="0.3">
      <c r="A1468" s="7"/>
      <c r="B1468" s="19"/>
      <c r="C1468" s="19"/>
      <c r="D1468" s="19"/>
      <c r="E1468" s="19"/>
      <c r="F1468" s="19"/>
      <c r="G1468" s="10"/>
      <c r="H1468" s="14"/>
      <c r="I1468" s="19"/>
      <c r="J1468" s="19"/>
      <c r="K1468" s="10"/>
      <c r="L1468" s="19"/>
      <c r="M1468" s="19"/>
      <c r="N1468" s="19"/>
      <c r="O1468" s="19"/>
      <c r="P1468" s="19"/>
      <c r="Q1468" s="24"/>
      <c r="R1468" s="14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29"/>
      <c r="AL1468" s="29"/>
      <c r="AM1468" s="7"/>
      <c r="AN1468" s="7"/>
      <c r="AO1468" s="7"/>
      <c r="AP1468" s="19"/>
      <c r="AQ1468" s="19"/>
      <c r="AR1468" s="19"/>
      <c r="AS1468" s="14"/>
      <c r="AT1468" s="19"/>
      <c r="AU1468" s="19"/>
      <c r="AV1468" s="19"/>
      <c r="AW1468" s="14"/>
      <c r="AX1468" s="19"/>
      <c r="AY1468" s="19"/>
      <c r="AZ1468" s="19"/>
      <c r="BA1468" s="19"/>
      <c r="BB1468" s="19"/>
      <c r="BC1468" s="19"/>
      <c r="BD1468" s="19"/>
      <c r="BE1468" s="19"/>
      <c r="BF1468" s="14"/>
      <c r="BG1468" s="35" t="str">
        <f>IF(BB1468&lt;&gt;"","&lt;a href='https://www.inaturalist.org/observations/"&amp;BB1468&amp;" 'target='_blank' style='color: blue'&gt;iNaturalist Record: "&amp;BB1468&amp;"&lt;/a&gt; ","")</f>
        <v/>
      </c>
      <c r="BH1468" s="36" t="str">
        <f>IF(AT1468&lt;&gt;"",AT1468&amp;". ","")</f>
        <v/>
      </c>
      <c r="BI1468" s="36" t="str">
        <f>IF(AV1468&lt;&gt;"","Land use/disturbance history: "&amp;AV1468&amp;". ","")</f>
        <v/>
      </c>
      <c r="BJ1468" s="36" t="str">
        <f>IF(AW1468&lt;&gt;"","Slope in degrees: "&amp;AW1468&amp;". ","")</f>
        <v/>
      </c>
      <c r="BK1468" s="36" t="str">
        <f>IF(AX1468&lt;&gt;"","Slope aspect: "&amp;AX1468&amp;". ","")</f>
        <v/>
      </c>
      <c r="BL1468" s="36" t="str">
        <f>IF(AY1468&lt;&gt;"","Soil description: "&amp;AY1468&amp;". ","")</f>
        <v/>
      </c>
      <c r="BM1468" s="36" t="str">
        <f>IF(BA1468&lt;&gt;"","Terrain: "&amp;BA1468&amp;". ","")</f>
        <v/>
      </c>
      <c r="BN1468" s="36" t="str">
        <f t="shared" si="242"/>
        <v/>
      </c>
      <c r="BO1468" t="str">
        <f t="shared" si="243"/>
        <v/>
      </c>
      <c r="BP1468" t="str">
        <f>IF(BD1468&lt;&gt;"","Permit: "&amp;BD1468,"")</f>
        <v/>
      </c>
      <c r="BQ1468" s="41" t="str">
        <f>IF(AA1468="Abundant","Estimated frequency within viewshed: Abundant (&gt;500).",IF(AA1468="Common","Estimated frequency within viewshed: Common (101-500).",IF(AA1468="Frequent","Estimated frequency within viewshed: Frequent (11-100).",IF(AA1468="Occasional","Estimated frequency within viewshed: Occasional (6-10).",IF(AA1468="Rare","Estimated frequency within viewshed: Rare (1-5).","")))))</f>
        <v/>
      </c>
      <c r="BR1468" s="41" t="str">
        <f>IF(B1468&lt;&gt;"",B1468&amp;". ","")</f>
        <v/>
      </c>
      <c r="BS1468" s="41" t="str">
        <f>IF(M1468="Same individual","Tissue sample collected.",IF(M1468="Same population","Tissue sample collected from another individual in the same population.",""))</f>
        <v/>
      </c>
      <c r="BT1468" s="41" t="str">
        <f>IF(R1468&lt;&gt;"","Seed sample collected from "&amp;R1468&amp;" plants within the same population.","")</f>
        <v/>
      </c>
      <c r="BU1468" s="41" t="str">
        <f>IF(AB1468&lt;&gt;"",AB1468&amp;". ","")</f>
        <v/>
      </c>
      <c r="BV1468" s="41" t="str">
        <f>IF(AE1468&lt;&gt;"","Landowner: "&amp;AE1468&amp;".","")</f>
        <v/>
      </c>
      <c r="BW1468" s="41" t="str">
        <f>IF(AF1468&lt;&gt;"","Element Occurrence ID: "&amp;AF1468&amp;".","")</f>
        <v/>
      </c>
      <c r="BX1468" s="41" t="str">
        <f t="shared" si="244"/>
        <v/>
      </c>
      <c r="BY1468" t="str">
        <f t="shared" si="245"/>
        <v/>
      </c>
      <c r="BZ1468" s="41" t="str">
        <f t="shared" si="246"/>
        <v/>
      </c>
      <c r="CA1468" t="str">
        <f t="shared" si="247"/>
        <v/>
      </c>
      <c r="CB1468" s="41" t="str">
        <f>IF(AU1468&lt;&gt;"","Area immediately surrounding specimen: "&amp;AU1468&amp;".","")</f>
        <v/>
      </c>
      <c r="CC1468" s="41" t="str">
        <f>IF(T1468&lt;&gt;"","Habit: "&amp;T1468&amp;".","")</f>
        <v/>
      </c>
      <c r="CD1468" s="41" t="str">
        <f>IF(U1468&lt;&gt;"","Life history habit: "&amp;U1468&amp;".","")</f>
        <v/>
      </c>
      <c r="CE1468" s="41" t="str">
        <f>IF(V1468&lt;&gt;"","Graminoid habit: "&amp;V1468&amp;".","")</f>
        <v/>
      </c>
      <c r="CF1468" s="41" t="str">
        <f>IF(W1468&lt;&gt;"","Flower color: "&amp;W1468&amp;".","")</f>
        <v/>
      </c>
      <c r="CG1468" s="41" t="str">
        <f>IF(X1468&lt;&gt;"","Height in centimeters: "&amp;X1468&amp;".","")</f>
        <v/>
      </c>
      <c r="CH1468" s="41" t="str">
        <f>IF(Y1468&lt;&gt;"",Y1468&amp;".","")</f>
        <v/>
      </c>
      <c r="CI1468" s="41" t="str">
        <f t="shared" si="248"/>
        <v/>
      </c>
      <c r="CJ1468" t="str">
        <f t="shared" si="249"/>
        <v/>
      </c>
      <c r="CK1468" s="41" t="str">
        <f>IF(T1468&lt;&gt;"","''habit'':"&amp;"''"&amp;T1468&amp;"'',","")</f>
        <v/>
      </c>
      <c r="CL1468" s="41" t="str">
        <f>IF(U1468&lt;&gt;"","''life cycle habit'':"&amp;"''"&amp;U1468&amp;"'',","")</f>
        <v/>
      </c>
      <c r="CM1468" s="41" t="str">
        <f>IF(V1468&lt;&gt;"","''graminoidHabit'':"&amp;"''"&amp;V1468&amp;"'',","")</f>
        <v/>
      </c>
      <c r="CN1468" s="41" t="str">
        <f>IF(W1468&lt;&gt;"","''flower color'':"&amp;"''"&amp;W1468&amp;"'',","")</f>
        <v/>
      </c>
      <c r="CO1468" s="41" t="str">
        <f>IF(X1468&lt;&gt;"","''heightInCentimeters'':"&amp;X1468&amp;",","")</f>
        <v/>
      </c>
      <c r="CP1468" s="41" t="str">
        <f>IF(Y1468&lt;&gt;"",Y1468,"")</f>
        <v/>
      </c>
      <c r="CQ1468" s="41" t="str">
        <f t="shared" si="250"/>
        <v/>
      </c>
      <c r="CR1468" s="42" t="str">
        <f t="shared" si="251"/>
        <v/>
      </c>
      <c r="CS1468" t="str">
        <f t="shared" si="252"/>
        <v/>
      </c>
      <c r="CT1468" t="str">
        <f>IF(L1468="Y","tissue","")</f>
        <v/>
      </c>
      <c r="CU1468" t="str">
        <f>IF(L1468="Y","in collection","")</f>
        <v/>
      </c>
      <c r="CV1468" t="str">
        <f>IF(L1468="Y","dessicated","")</f>
        <v/>
      </c>
    </row>
    <row r="1469" spans="1:100" ht="16.5" x14ac:dyDescent="0.3">
      <c r="A1469" s="7"/>
      <c r="B1469" s="19"/>
      <c r="C1469" s="19"/>
      <c r="D1469" s="19"/>
      <c r="E1469" s="19"/>
      <c r="F1469" s="19"/>
      <c r="G1469" s="10"/>
      <c r="H1469" s="14"/>
      <c r="I1469" s="19"/>
      <c r="J1469" s="19"/>
      <c r="K1469" s="10"/>
      <c r="L1469" s="19"/>
      <c r="M1469" s="19"/>
      <c r="N1469" s="19"/>
      <c r="O1469" s="19"/>
      <c r="P1469" s="19"/>
      <c r="Q1469" s="24"/>
      <c r="R1469" s="14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29"/>
      <c r="AL1469" s="29"/>
      <c r="AM1469" s="7"/>
      <c r="AN1469" s="7"/>
      <c r="AO1469" s="7"/>
      <c r="AP1469" s="19"/>
      <c r="AQ1469" s="19"/>
      <c r="AR1469" s="19"/>
      <c r="AS1469" s="14"/>
      <c r="AT1469" s="19"/>
      <c r="AU1469" s="19"/>
      <c r="AV1469" s="19"/>
      <c r="AW1469" s="14"/>
      <c r="AX1469" s="19"/>
      <c r="AY1469" s="19"/>
      <c r="AZ1469" s="19"/>
      <c r="BA1469" s="19"/>
      <c r="BB1469" s="19"/>
      <c r="BC1469" s="19"/>
      <c r="BD1469" s="19"/>
      <c r="BE1469" s="19"/>
      <c r="BF1469" s="14"/>
      <c r="BG1469" s="35" t="str">
        <f>IF(BB1469&lt;&gt;"","&lt;a href='https://www.inaturalist.org/observations/"&amp;BB1469&amp;" 'target='_blank' style='color: blue'&gt;iNaturalist Record: "&amp;BB1469&amp;"&lt;/a&gt; ","")</f>
        <v/>
      </c>
      <c r="BH1469" s="36" t="str">
        <f>IF(AT1469&lt;&gt;"",AT1469&amp;". ","")</f>
        <v/>
      </c>
      <c r="BI1469" s="36" t="str">
        <f>IF(AV1469&lt;&gt;"","Land use/disturbance history: "&amp;AV1469&amp;". ","")</f>
        <v/>
      </c>
      <c r="BJ1469" s="36" t="str">
        <f>IF(AW1469&lt;&gt;"","Slope in degrees: "&amp;AW1469&amp;". ","")</f>
        <v/>
      </c>
      <c r="BK1469" s="36" t="str">
        <f>IF(AX1469&lt;&gt;"","Slope aspect: "&amp;AX1469&amp;". ","")</f>
        <v/>
      </c>
      <c r="BL1469" s="36" t="str">
        <f>IF(AY1469&lt;&gt;"","Soil description: "&amp;AY1469&amp;". ","")</f>
        <v/>
      </c>
      <c r="BM1469" s="36" t="str">
        <f>IF(BA1469&lt;&gt;"","Terrain: "&amp;BA1469&amp;". ","")</f>
        <v/>
      </c>
      <c r="BN1469" s="36" t="str">
        <f t="shared" si="242"/>
        <v/>
      </c>
      <c r="BO1469" t="str">
        <f t="shared" si="243"/>
        <v/>
      </c>
      <c r="BP1469" t="str">
        <f>IF(BD1469&lt;&gt;"","Permit: "&amp;BD1469,"")</f>
        <v/>
      </c>
      <c r="BQ1469" s="41" t="str">
        <f>IF(AA1469="Abundant","Estimated frequency within viewshed: Abundant (&gt;500).",IF(AA1469="Common","Estimated frequency within viewshed: Common (101-500).",IF(AA1469="Frequent","Estimated frequency within viewshed: Frequent (11-100).",IF(AA1469="Occasional","Estimated frequency within viewshed: Occasional (6-10).",IF(AA1469="Rare","Estimated frequency within viewshed: Rare (1-5).","")))))</f>
        <v/>
      </c>
      <c r="BR1469" s="41" t="str">
        <f>IF(B1469&lt;&gt;"",B1469&amp;". ","")</f>
        <v/>
      </c>
      <c r="BS1469" s="41" t="str">
        <f>IF(M1469="Same individual","Tissue sample collected.",IF(M1469="Same population","Tissue sample collected from another individual in the same population.",""))</f>
        <v/>
      </c>
      <c r="BT1469" s="41" t="str">
        <f>IF(R1469&lt;&gt;"","Seed sample collected from "&amp;R1469&amp;" plants within the same population.","")</f>
        <v/>
      </c>
      <c r="BU1469" s="41" t="str">
        <f>IF(AB1469&lt;&gt;"",AB1469&amp;". ","")</f>
        <v/>
      </c>
      <c r="BV1469" s="41" t="str">
        <f>IF(AE1469&lt;&gt;"","Landowner: "&amp;AE1469&amp;".","")</f>
        <v/>
      </c>
      <c r="BW1469" s="41" t="str">
        <f>IF(AF1469&lt;&gt;"","Element Occurrence ID: "&amp;AF1469&amp;".","")</f>
        <v/>
      </c>
      <c r="BX1469" s="41" t="str">
        <f t="shared" si="244"/>
        <v/>
      </c>
      <c r="BY1469" t="str">
        <f t="shared" si="245"/>
        <v/>
      </c>
      <c r="BZ1469" s="41" t="str">
        <f t="shared" si="246"/>
        <v/>
      </c>
      <c r="CA1469" t="str">
        <f t="shared" si="247"/>
        <v/>
      </c>
      <c r="CB1469" s="41" t="str">
        <f>IF(AU1469&lt;&gt;"","Area immediately surrounding specimen: "&amp;AU1469&amp;".","")</f>
        <v/>
      </c>
      <c r="CC1469" s="41" t="str">
        <f>IF(T1469&lt;&gt;"","Habit: "&amp;T1469&amp;".","")</f>
        <v/>
      </c>
      <c r="CD1469" s="41" t="str">
        <f>IF(U1469&lt;&gt;"","Life history habit: "&amp;U1469&amp;".","")</f>
        <v/>
      </c>
      <c r="CE1469" s="41" t="str">
        <f>IF(V1469&lt;&gt;"","Graminoid habit: "&amp;V1469&amp;".","")</f>
        <v/>
      </c>
      <c r="CF1469" s="41" t="str">
        <f>IF(W1469&lt;&gt;"","Flower color: "&amp;W1469&amp;".","")</f>
        <v/>
      </c>
      <c r="CG1469" s="41" t="str">
        <f>IF(X1469&lt;&gt;"","Height in centimeters: "&amp;X1469&amp;".","")</f>
        <v/>
      </c>
      <c r="CH1469" s="41" t="str">
        <f>IF(Y1469&lt;&gt;"",Y1469&amp;".","")</f>
        <v/>
      </c>
      <c r="CI1469" s="41" t="str">
        <f t="shared" si="248"/>
        <v/>
      </c>
      <c r="CJ1469" t="str">
        <f t="shared" si="249"/>
        <v/>
      </c>
      <c r="CK1469" s="41" t="str">
        <f>IF(T1469&lt;&gt;"","''habit'':"&amp;"''"&amp;T1469&amp;"'',","")</f>
        <v/>
      </c>
      <c r="CL1469" s="41" t="str">
        <f>IF(U1469&lt;&gt;"","''life cycle habit'':"&amp;"''"&amp;U1469&amp;"'',","")</f>
        <v/>
      </c>
      <c r="CM1469" s="41" t="str">
        <f>IF(V1469&lt;&gt;"","''graminoidHabit'':"&amp;"''"&amp;V1469&amp;"'',","")</f>
        <v/>
      </c>
      <c r="CN1469" s="41" t="str">
        <f>IF(W1469&lt;&gt;"","''flower color'':"&amp;"''"&amp;W1469&amp;"'',","")</f>
        <v/>
      </c>
      <c r="CO1469" s="41" t="str">
        <f>IF(X1469&lt;&gt;"","''heightInCentimeters'':"&amp;X1469&amp;",","")</f>
        <v/>
      </c>
      <c r="CP1469" s="41" t="str">
        <f>IF(Y1469&lt;&gt;"",Y1469,"")</f>
        <v/>
      </c>
      <c r="CQ1469" s="41" t="str">
        <f t="shared" si="250"/>
        <v/>
      </c>
      <c r="CR1469" s="42" t="str">
        <f t="shared" si="251"/>
        <v/>
      </c>
      <c r="CS1469" t="str">
        <f t="shared" si="252"/>
        <v/>
      </c>
      <c r="CT1469" t="str">
        <f>IF(L1469="Y","tissue","")</f>
        <v/>
      </c>
      <c r="CU1469" t="str">
        <f>IF(L1469="Y","in collection","")</f>
        <v/>
      </c>
      <c r="CV1469" t="str">
        <f>IF(L1469="Y","dessicated","")</f>
        <v/>
      </c>
    </row>
    <row r="1470" spans="1:100" ht="16.5" x14ac:dyDescent="0.3">
      <c r="A1470" s="7"/>
      <c r="B1470" s="19"/>
      <c r="C1470" s="19"/>
      <c r="D1470" s="19"/>
      <c r="E1470" s="19"/>
      <c r="F1470" s="19"/>
      <c r="G1470" s="10"/>
      <c r="H1470" s="14"/>
      <c r="I1470" s="19"/>
      <c r="J1470" s="19"/>
      <c r="K1470" s="10"/>
      <c r="L1470" s="19"/>
      <c r="M1470" s="19"/>
      <c r="N1470" s="19"/>
      <c r="O1470" s="19"/>
      <c r="P1470" s="19"/>
      <c r="Q1470" s="24"/>
      <c r="R1470" s="14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  <c r="AF1470" s="19"/>
      <c r="AG1470" s="19"/>
      <c r="AH1470" s="19"/>
      <c r="AI1470" s="19"/>
      <c r="AJ1470" s="19"/>
      <c r="AK1470" s="29"/>
      <c r="AL1470" s="29"/>
      <c r="AM1470" s="7"/>
      <c r="AN1470" s="7"/>
      <c r="AO1470" s="7"/>
      <c r="AP1470" s="19"/>
      <c r="AQ1470" s="19"/>
      <c r="AR1470" s="19"/>
      <c r="AS1470" s="14"/>
      <c r="AT1470" s="19"/>
      <c r="AU1470" s="19"/>
      <c r="AV1470" s="19"/>
      <c r="AW1470" s="14"/>
      <c r="AX1470" s="19"/>
      <c r="AY1470" s="19"/>
      <c r="AZ1470" s="19"/>
      <c r="BA1470" s="19"/>
      <c r="BB1470" s="19"/>
      <c r="BC1470" s="19"/>
      <c r="BD1470" s="19"/>
      <c r="BE1470" s="19"/>
      <c r="BF1470" s="14"/>
      <c r="BG1470" s="35" t="str">
        <f>IF(BB1470&lt;&gt;"","&lt;a href='https://www.inaturalist.org/observations/"&amp;BB1470&amp;" 'target='_blank' style='color: blue'&gt;iNaturalist Record: "&amp;BB1470&amp;"&lt;/a&gt; ","")</f>
        <v/>
      </c>
      <c r="BH1470" s="36" t="str">
        <f>IF(AT1470&lt;&gt;"",AT1470&amp;". ","")</f>
        <v/>
      </c>
      <c r="BI1470" s="36" t="str">
        <f>IF(AV1470&lt;&gt;"","Land use/disturbance history: "&amp;AV1470&amp;". ","")</f>
        <v/>
      </c>
      <c r="BJ1470" s="36" t="str">
        <f>IF(AW1470&lt;&gt;"","Slope in degrees: "&amp;AW1470&amp;". ","")</f>
        <v/>
      </c>
      <c r="BK1470" s="36" t="str">
        <f>IF(AX1470&lt;&gt;"","Slope aspect: "&amp;AX1470&amp;". ","")</f>
        <v/>
      </c>
      <c r="BL1470" s="36" t="str">
        <f>IF(AY1470&lt;&gt;"","Soil description: "&amp;AY1470&amp;". ","")</f>
        <v/>
      </c>
      <c r="BM1470" s="36" t="str">
        <f>IF(BA1470&lt;&gt;"","Terrain: "&amp;BA1470&amp;". ","")</f>
        <v/>
      </c>
      <c r="BN1470" s="36" t="str">
        <f t="shared" si="242"/>
        <v/>
      </c>
      <c r="BO1470" t="str">
        <f t="shared" si="243"/>
        <v/>
      </c>
      <c r="BP1470" t="str">
        <f>IF(BD1470&lt;&gt;"","Permit: "&amp;BD1470,"")</f>
        <v/>
      </c>
      <c r="BQ1470" s="41" t="str">
        <f>IF(AA1470="Abundant","Estimated frequency within viewshed: Abundant (&gt;500).",IF(AA1470="Common","Estimated frequency within viewshed: Common (101-500).",IF(AA1470="Frequent","Estimated frequency within viewshed: Frequent (11-100).",IF(AA1470="Occasional","Estimated frequency within viewshed: Occasional (6-10).",IF(AA1470="Rare","Estimated frequency within viewshed: Rare (1-5).","")))))</f>
        <v/>
      </c>
      <c r="BR1470" s="41" t="str">
        <f>IF(B1470&lt;&gt;"",B1470&amp;". ","")</f>
        <v/>
      </c>
      <c r="BS1470" s="41" t="str">
        <f>IF(M1470="Same individual","Tissue sample collected.",IF(M1470="Same population","Tissue sample collected from another individual in the same population.",""))</f>
        <v/>
      </c>
      <c r="BT1470" s="41" t="str">
        <f>IF(R1470&lt;&gt;"","Seed sample collected from "&amp;R1470&amp;" plants within the same population.","")</f>
        <v/>
      </c>
      <c r="BU1470" s="41" t="str">
        <f>IF(AB1470&lt;&gt;"",AB1470&amp;". ","")</f>
        <v/>
      </c>
      <c r="BV1470" s="41" t="str">
        <f>IF(AE1470&lt;&gt;"","Landowner: "&amp;AE1470&amp;".","")</f>
        <v/>
      </c>
      <c r="BW1470" s="41" t="str">
        <f>IF(AF1470&lt;&gt;"","Element Occurrence ID: "&amp;AF1470&amp;".","")</f>
        <v/>
      </c>
      <c r="BX1470" s="41" t="str">
        <f t="shared" si="244"/>
        <v/>
      </c>
      <c r="BY1470" t="str">
        <f t="shared" si="245"/>
        <v/>
      </c>
      <c r="BZ1470" s="41" t="str">
        <f t="shared" si="246"/>
        <v/>
      </c>
      <c r="CA1470" t="str">
        <f t="shared" si="247"/>
        <v/>
      </c>
      <c r="CB1470" s="41" t="str">
        <f>IF(AU1470&lt;&gt;"","Area immediately surrounding specimen: "&amp;AU1470&amp;".","")</f>
        <v/>
      </c>
      <c r="CC1470" s="41" t="str">
        <f>IF(T1470&lt;&gt;"","Habit: "&amp;T1470&amp;".","")</f>
        <v/>
      </c>
      <c r="CD1470" s="41" t="str">
        <f>IF(U1470&lt;&gt;"","Life history habit: "&amp;U1470&amp;".","")</f>
        <v/>
      </c>
      <c r="CE1470" s="41" t="str">
        <f>IF(V1470&lt;&gt;"","Graminoid habit: "&amp;V1470&amp;".","")</f>
        <v/>
      </c>
      <c r="CF1470" s="41" t="str">
        <f>IF(W1470&lt;&gt;"","Flower color: "&amp;W1470&amp;".","")</f>
        <v/>
      </c>
      <c r="CG1470" s="41" t="str">
        <f>IF(X1470&lt;&gt;"","Height in centimeters: "&amp;X1470&amp;".","")</f>
        <v/>
      </c>
      <c r="CH1470" s="41" t="str">
        <f>IF(Y1470&lt;&gt;"",Y1470&amp;".","")</f>
        <v/>
      </c>
      <c r="CI1470" s="41" t="str">
        <f t="shared" si="248"/>
        <v/>
      </c>
      <c r="CJ1470" t="str">
        <f t="shared" si="249"/>
        <v/>
      </c>
      <c r="CK1470" s="41" t="str">
        <f>IF(T1470&lt;&gt;"","''habit'':"&amp;"''"&amp;T1470&amp;"'',","")</f>
        <v/>
      </c>
      <c r="CL1470" s="41" t="str">
        <f>IF(U1470&lt;&gt;"","''life cycle habit'':"&amp;"''"&amp;U1470&amp;"'',","")</f>
        <v/>
      </c>
      <c r="CM1470" s="41" t="str">
        <f>IF(V1470&lt;&gt;"","''graminoidHabit'':"&amp;"''"&amp;V1470&amp;"'',","")</f>
        <v/>
      </c>
      <c r="CN1470" s="41" t="str">
        <f>IF(W1470&lt;&gt;"","''flower color'':"&amp;"''"&amp;W1470&amp;"'',","")</f>
        <v/>
      </c>
      <c r="CO1470" s="41" t="str">
        <f>IF(X1470&lt;&gt;"","''heightInCentimeters'':"&amp;X1470&amp;",","")</f>
        <v/>
      </c>
      <c r="CP1470" s="41" t="str">
        <f>IF(Y1470&lt;&gt;"",Y1470,"")</f>
        <v/>
      </c>
      <c r="CQ1470" s="41" t="str">
        <f t="shared" si="250"/>
        <v/>
      </c>
      <c r="CR1470" s="42" t="str">
        <f t="shared" si="251"/>
        <v/>
      </c>
      <c r="CS1470" t="str">
        <f t="shared" si="252"/>
        <v/>
      </c>
      <c r="CT1470" t="str">
        <f>IF(L1470="Y","tissue","")</f>
        <v/>
      </c>
      <c r="CU1470" t="str">
        <f>IF(L1470="Y","in collection","")</f>
        <v/>
      </c>
      <c r="CV1470" t="str">
        <f>IF(L1470="Y","dessicated","")</f>
        <v/>
      </c>
    </row>
    <row r="1471" spans="1:100" ht="16.5" x14ac:dyDescent="0.3">
      <c r="A1471" s="7"/>
      <c r="B1471" s="19"/>
      <c r="C1471" s="19"/>
      <c r="D1471" s="19"/>
      <c r="E1471" s="19"/>
      <c r="F1471" s="19"/>
      <c r="G1471" s="10"/>
      <c r="H1471" s="14"/>
      <c r="I1471" s="19"/>
      <c r="J1471" s="19"/>
      <c r="K1471" s="10"/>
      <c r="L1471" s="19"/>
      <c r="M1471" s="19"/>
      <c r="N1471" s="19"/>
      <c r="O1471" s="19"/>
      <c r="P1471" s="19"/>
      <c r="Q1471" s="24"/>
      <c r="R1471" s="14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19"/>
      <c r="AH1471" s="19"/>
      <c r="AI1471" s="19"/>
      <c r="AJ1471" s="19"/>
      <c r="AK1471" s="29"/>
      <c r="AL1471" s="29"/>
      <c r="AM1471" s="7"/>
      <c r="AN1471" s="7"/>
      <c r="AO1471" s="7"/>
      <c r="AP1471" s="19"/>
      <c r="AQ1471" s="19"/>
      <c r="AR1471" s="19"/>
      <c r="AS1471" s="14"/>
      <c r="AT1471" s="19"/>
      <c r="AU1471" s="19"/>
      <c r="AV1471" s="19"/>
      <c r="AW1471" s="14"/>
      <c r="AX1471" s="19"/>
      <c r="AY1471" s="19"/>
      <c r="AZ1471" s="19"/>
      <c r="BA1471" s="19"/>
      <c r="BB1471" s="19"/>
      <c r="BC1471" s="19"/>
      <c r="BD1471" s="19"/>
      <c r="BE1471" s="19"/>
      <c r="BF1471" s="14"/>
      <c r="BG1471" s="35" t="str">
        <f>IF(BB1471&lt;&gt;"","&lt;a href='https://www.inaturalist.org/observations/"&amp;BB1471&amp;" 'target='_blank' style='color: blue'&gt;iNaturalist Record: "&amp;BB1471&amp;"&lt;/a&gt; ","")</f>
        <v/>
      </c>
      <c r="BH1471" s="36" t="str">
        <f>IF(AT1471&lt;&gt;"",AT1471&amp;". ","")</f>
        <v/>
      </c>
      <c r="BI1471" s="36" t="str">
        <f>IF(AV1471&lt;&gt;"","Land use/disturbance history: "&amp;AV1471&amp;". ","")</f>
        <v/>
      </c>
      <c r="BJ1471" s="36" t="str">
        <f>IF(AW1471&lt;&gt;"","Slope in degrees: "&amp;AW1471&amp;". ","")</f>
        <v/>
      </c>
      <c r="BK1471" s="36" t="str">
        <f>IF(AX1471&lt;&gt;"","Slope aspect: "&amp;AX1471&amp;". ","")</f>
        <v/>
      </c>
      <c r="BL1471" s="36" t="str">
        <f>IF(AY1471&lt;&gt;"","Soil description: "&amp;AY1471&amp;". ","")</f>
        <v/>
      </c>
      <c r="BM1471" s="36" t="str">
        <f>IF(BA1471&lt;&gt;"","Terrain: "&amp;BA1471&amp;". ","")</f>
        <v/>
      </c>
      <c r="BN1471" s="36" t="str">
        <f t="shared" si="242"/>
        <v/>
      </c>
      <c r="BO1471" t="str">
        <f t="shared" si="243"/>
        <v/>
      </c>
      <c r="BP1471" t="str">
        <f>IF(BD1471&lt;&gt;"","Permit: "&amp;BD1471,"")</f>
        <v/>
      </c>
      <c r="BQ1471" s="41" t="str">
        <f>IF(AA1471="Abundant","Estimated frequency within viewshed: Abundant (&gt;500).",IF(AA1471="Common","Estimated frequency within viewshed: Common (101-500).",IF(AA1471="Frequent","Estimated frequency within viewshed: Frequent (11-100).",IF(AA1471="Occasional","Estimated frequency within viewshed: Occasional (6-10).",IF(AA1471="Rare","Estimated frequency within viewshed: Rare (1-5).","")))))</f>
        <v/>
      </c>
      <c r="BR1471" s="41" t="str">
        <f>IF(B1471&lt;&gt;"",B1471&amp;". ","")</f>
        <v/>
      </c>
      <c r="BS1471" s="41" t="str">
        <f>IF(M1471="Same individual","Tissue sample collected.",IF(M1471="Same population","Tissue sample collected from another individual in the same population.",""))</f>
        <v/>
      </c>
      <c r="BT1471" s="41" t="str">
        <f>IF(R1471&lt;&gt;"","Seed sample collected from "&amp;R1471&amp;" plants within the same population.","")</f>
        <v/>
      </c>
      <c r="BU1471" s="41" t="str">
        <f>IF(AB1471&lt;&gt;"",AB1471&amp;". ","")</f>
        <v/>
      </c>
      <c r="BV1471" s="41" t="str">
        <f>IF(AE1471&lt;&gt;"","Landowner: "&amp;AE1471&amp;".","")</f>
        <v/>
      </c>
      <c r="BW1471" s="41" t="str">
        <f>IF(AF1471&lt;&gt;"","Element Occurrence ID: "&amp;AF1471&amp;".","")</f>
        <v/>
      </c>
      <c r="BX1471" s="41" t="str">
        <f t="shared" si="244"/>
        <v/>
      </c>
      <c r="BY1471" t="str">
        <f t="shared" si="245"/>
        <v/>
      </c>
      <c r="BZ1471" s="41" t="str">
        <f t="shared" si="246"/>
        <v/>
      </c>
      <c r="CA1471" t="str">
        <f t="shared" si="247"/>
        <v/>
      </c>
      <c r="CB1471" s="41" t="str">
        <f>IF(AU1471&lt;&gt;"","Area immediately surrounding specimen: "&amp;AU1471&amp;".","")</f>
        <v/>
      </c>
      <c r="CC1471" s="41" t="str">
        <f>IF(T1471&lt;&gt;"","Habit: "&amp;T1471&amp;".","")</f>
        <v/>
      </c>
      <c r="CD1471" s="41" t="str">
        <f>IF(U1471&lt;&gt;"","Life history habit: "&amp;U1471&amp;".","")</f>
        <v/>
      </c>
      <c r="CE1471" s="41" t="str">
        <f>IF(V1471&lt;&gt;"","Graminoid habit: "&amp;V1471&amp;".","")</f>
        <v/>
      </c>
      <c r="CF1471" s="41" t="str">
        <f>IF(W1471&lt;&gt;"","Flower color: "&amp;W1471&amp;".","")</f>
        <v/>
      </c>
      <c r="CG1471" s="41" t="str">
        <f>IF(X1471&lt;&gt;"","Height in centimeters: "&amp;X1471&amp;".","")</f>
        <v/>
      </c>
      <c r="CH1471" s="41" t="str">
        <f>IF(Y1471&lt;&gt;"",Y1471&amp;".","")</f>
        <v/>
      </c>
      <c r="CI1471" s="41" t="str">
        <f t="shared" si="248"/>
        <v/>
      </c>
      <c r="CJ1471" t="str">
        <f t="shared" si="249"/>
        <v/>
      </c>
      <c r="CK1471" s="41" t="str">
        <f>IF(T1471&lt;&gt;"","''habit'':"&amp;"''"&amp;T1471&amp;"'',","")</f>
        <v/>
      </c>
      <c r="CL1471" s="41" t="str">
        <f>IF(U1471&lt;&gt;"","''life cycle habit'':"&amp;"''"&amp;U1471&amp;"'',","")</f>
        <v/>
      </c>
      <c r="CM1471" s="41" t="str">
        <f>IF(V1471&lt;&gt;"","''graminoidHabit'':"&amp;"''"&amp;V1471&amp;"'',","")</f>
        <v/>
      </c>
      <c r="CN1471" s="41" t="str">
        <f>IF(W1471&lt;&gt;"","''flower color'':"&amp;"''"&amp;W1471&amp;"'',","")</f>
        <v/>
      </c>
      <c r="CO1471" s="41" t="str">
        <f>IF(X1471&lt;&gt;"","''heightInCentimeters'':"&amp;X1471&amp;",","")</f>
        <v/>
      </c>
      <c r="CP1471" s="41" t="str">
        <f>IF(Y1471&lt;&gt;"",Y1471,"")</f>
        <v/>
      </c>
      <c r="CQ1471" s="41" t="str">
        <f t="shared" si="250"/>
        <v/>
      </c>
      <c r="CR1471" s="42" t="str">
        <f t="shared" si="251"/>
        <v/>
      </c>
      <c r="CS1471" t="str">
        <f t="shared" si="252"/>
        <v/>
      </c>
      <c r="CT1471" t="str">
        <f>IF(L1471="Y","tissue","")</f>
        <v/>
      </c>
      <c r="CU1471" t="str">
        <f>IF(L1471="Y","in collection","")</f>
        <v/>
      </c>
      <c r="CV1471" t="str">
        <f>IF(L1471="Y","dessicated","")</f>
        <v/>
      </c>
    </row>
    <row r="1472" spans="1:100" ht="16.5" x14ac:dyDescent="0.3">
      <c r="A1472" s="7"/>
      <c r="B1472" s="19"/>
      <c r="C1472" s="19"/>
      <c r="D1472" s="19"/>
      <c r="E1472" s="19"/>
      <c r="F1472" s="19"/>
      <c r="G1472" s="10"/>
      <c r="H1472" s="14"/>
      <c r="I1472" s="19"/>
      <c r="J1472" s="19"/>
      <c r="K1472" s="10"/>
      <c r="L1472" s="19"/>
      <c r="M1472" s="19"/>
      <c r="N1472" s="19"/>
      <c r="O1472" s="19"/>
      <c r="P1472" s="19"/>
      <c r="Q1472" s="24"/>
      <c r="R1472" s="14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19"/>
      <c r="AH1472" s="19"/>
      <c r="AI1472" s="19"/>
      <c r="AJ1472" s="19"/>
      <c r="AK1472" s="29"/>
      <c r="AL1472" s="29"/>
      <c r="AM1472" s="7"/>
      <c r="AN1472" s="7"/>
      <c r="AO1472" s="7"/>
      <c r="AP1472" s="19"/>
      <c r="AQ1472" s="19"/>
      <c r="AR1472" s="19"/>
      <c r="AS1472" s="14"/>
      <c r="AT1472" s="19"/>
      <c r="AU1472" s="19"/>
      <c r="AV1472" s="19"/>
      <c r="AW1472" s="14"/>
      <c r="AX1472" s="19"/>
      <c r="AY1472" s="19"/>
      <c r="AZ1472" s="19"/>
      <c r="BA1472" s="19"/>
      <c r="BB1472" s="19"/>
      <c r="BC1472" s="19"/>
      <c r="BD1472" s="19"/>
      <c r="BE1472" s="19"/>
      <c r="BF1472" s="14"/>
      <c r="BG1472" s="35" t="str">
        <f>IF(BB1472&lt;&gt;"","&lt;a href='https://www.inaturalist.org/observations/"&amp;BB1472&amp;" 'target='_blank' style='color: blue'&gt;iNaturalist Record: "&amp;BB1472&amp;"&lt;/a&gt; ","")</f>
        <v/>
      </c>
      <c r="BH1472" s="36" t="str">
        <f>IF(AT1472&lt;&gt;"",AT1472&amp;". ","")</f>
        <v/>
      </c>
      <c r="BI1472" s="36" t="str">
        <f>IF(AV1472&lt;&gt;"","Land use/disturbance history: "&amp;AV1472&amp;". ","")</f>
        <v/>
      </c>
      <c r="BJ1472" s="36" t="str">
        <f>IF(AW1472&lt;&gt;"","Slope in degrees: "&amp;AW1472&amp;". ","")</f>
        <v/>
      </c>
      <c r="BK1472" s="36" t="str">
        <f>IF(AX1472&lt;&gt;"","Slope aspect: "&amp;AX1472&amp;". ","")</f>
        <v/>
      </c>
      <c r="BL1472" s="36" t="str">
        <f>IF(AY1472&lt;&gt;"","Soil description: "&amp;AY1472&amp;". ","")</f>
        <v/>
      </c>
      <c r="BM1472" s="36" t="str">
        <f>IF(BA1472&lt;&gt;"","Terrain: "&amp;BA1472&amp;". ","")</f>
        <v/>
      </c>
      <c r="BN1472" s="36" t="str">
        <f t="shared" si="242"/>
        <v/>
      </c>
      <c r="BO1472" t="str">
        <f t="shared" si="243"/>
        <v/>
      </c>
      <c r="BP1472" t="str">
        <f>IF(BD1472&lt;&gt;"","Permit: "&amp;BD1472,"")</f>
        <v/>
      </c>
      <c r="BQ1472" s="41" t="str">
        <f>IF(AA1472="Abundant","Estimated frequency within viewshed: Abundant (&gt;500).",IF(AA1472="Common","Estimated frequency within viewshed: Common (101-500).",IF(AA1472="Frequent","Estimated frequency within viewshed: Frequent (11-100).",IF(AA1472="Occasional","Estimated frequency within viewshed: Occasional (6-10).",IF(AA1472="Rare","Estimated frequency within viewshed: Rare (1-5).","")))))</f>
        <v/>
      </c>
      <c r="BR1472" s="41" t="str">
        <f>IF(B1472&lt;&gt;"",B1472&amp;". ","")</f>
        <v/>
      </c>
      <c r="BS1472" s="41" t="str">
        <f>IF(M1472="Same individual","Tissue sample collected.",IF(M1472="Same population","Tissue sample collected from another individual in the same population.",""))</f>
        <v/>
      </c>
      <c r="BT1472" s="41" t="str">
        <f>IF(R1472&lt;&gt;"","Seed sample collected from "&amp;R1472&amp;" plants within the same population.","")</f>
        <v/>
      </c>
      <c r="BU1472" s="41" t="str">
        <f>IF(AB1472&lt;&gt;"",AB1472&amp;". ","")</f>
        <v/>
      </c>
      <c r="BV1472" s="41" t="str">
        <f>IF(AE1472&lt;&gt;"","Landowner: "&amp;AE1472&amp;".","")</f>
        <v/>
      </c>
      <c r="BW1472" s="41" t="str">
        <f>IF(AF1472&lt;&gt;"","Element Occurrence ID: "&amp;AF1472&amp;".","")</f>
        <v/>
      </c>
      <c r="BX1472" s="41" t="str">
        <f t="shared" si="244"/>
        <v/>
      </c>
      <c r="BY1472" t="str">
        <f t="shared" si="245"/>
        <v/>
      </c>
      <c r="BZ1472" s="41" t="str">
        <f t="shared" si="246"/>
        <v/>
      </c>
      <c r="CA1472" t="str">
        <f t="shared" si="247"/>
        <v/>
      </c>
      <c r="CB1472" s="41" t="str">
        <f>IF(AU1472&lt;&gt;"","Area immediately surrounding specimen: "&amp;AU1472&amp;".","")</f>
        <v/>
      </c>
      <c r="CC1472" s="41" t="str">
        <f>IF(T1472&lt;&gt;"","Habit: "&amp;T1472&amp;".","")</f>
        <v/>
      </c>
      <c r="CD1472" s="41" t="str">
        <f>IF(U1472&lt;&gt;"","Life history habit: "&amp;U1472&amp;".","")</f>
        <v/>
      </c>
      <c r="CE1472" s="41" t="str">
        <f>IF(V1472&lt;&gt;"","Graminoid habit: "&amp;V1472&amp;".","")</f>
        <v/>
      </c>
      <c r="CF1472" s="41" t="str">
        <f>IF(W1472&lt;&gt;"","Flower color: "&amp;W1472&amp;".","")</f>
        <v/>
      </c>
      <c r="CG1472" s="41" t="str">
        <f>IF(X1472&lt;&gt;"","Height in centimeters: "&amp;X1472&amp;".","")</f>
        <v/>
      </c>
      <c r="CH1472" s="41" t="str">
        <f>IF(Y1472&lt;&gt;"",Y1472&amp;".","")</f>
        <v/>
      </c>
      <c r="CI1472" s="41" t="str">
        <f t="shared" si="248"/>
        <v/>
      </c>
      <c r="CJ1472" t="str">
        <f t="shared" si="249"/>
        <v/>
      </c>
      <c r="CK1472" s="41" t="str">
        <f>IF(T1472&lt;&gt;"","''habit'':"&amp;"''"&amp;T1472&amp;"'',","")</f>
        <v/>
      </c>
      <c r="CL1472" s="41" t="str">
        <f>IF(U1472&lt;&gt;"","''life cycle habit'':"&amp;"''"&amp;U1472&amp;"'',","")</f>
        <v/>
      </c>
      <c r="CM1472" s="41" t="str">
        <f>IF(V1472&lt;&gt;"","''graminoidHabit'':"&amp;"''"&amp;V1472&amp;"'',","")</f>
        <v/>
      </c>
      <c r="CN1472" s="41" t="str">
        <f>IF(W1472&lt;&gt;"","''flower color'':"&amp;"''"&amp;W1472&amp;"'',","")</f>
        <v/>
      </c>
      <c r="CO1472" s="41" t="str">
        <f>IF(X1472&lt;&gt;"","''heightInCentimeters'':"&amp;X1472&amp;",","")</f>
        <v/>
      </c>
      <c r="CP1472" s="41" t="str">
        <f>IF(Y1472&lt;&gt;"",Y1472,"")</f>
        <v/>
      </c>
      <c r="CQ1472" s="41" t="str">
        <f t="shared" si="250"/>
        <v/>
      </c>
      <c r="CR1472" s="42" t="str">
        <f t="shared" si="251"/>
        <v/>
      </c>
      <c r="CS1472" t="str">
        <f t="shared" si="252"/>
        <v/>
      </c>
      <c r="CT1472" t="str">
        <f>IF(L1472="Y","tissue","")</f>
        <v/>
      </c>
      <c r="CU1472" t="str">
        <f>IF(L1472="Y","in collection","")</f>
        <v/>
      </c>
      <c r="CV1472" t="str">
        <f>IF(L1472="Y","dessicated","")</f>
        <v/>
      </c>
    </row>
    <row r="1473" spans="1:100" ht="16.5" x14ac:dyDescent="0.3">
      <c r="A1473" s="7"/>
      <c r="B1473" s="19"/>
      <c r="C1473" s="19"/>
      <c r="D1473" s="19"/>
      <c r="E1473" s="19"/>
      <c r="F1473" s="19"/>
      <c r="G1473" s="10"/>
      <c r="H1473" s="14"/>
      <c r="I1473" s="19"/>
      <c r="J1473" s="19"/>
      <c r="K1473" s="10"/>
      <c r="L1473" s="19"/>
      <c r="M1473" s="19"/>
      <c r="N1473" s="19"/>
      <c r="O1473" s="19"/>
      <c r="P1473" s="19"/>
      <c r="Q1473" s="24"/>
      <c r="R1473" s="14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19"/>
      <c r="AH1473" s="19"/>
      <c r="AI1473" s="19"/>
      <c r="AJ1473" s="19"/>
      <c r="AK1473" s="29"/>
      <c r="AL1473" s="29"/>
      <c r="AM1473" s="7"/>
      <c r="AN1473" s="7"/>
      <c r="AO1473" s="7"/>
      <c r="AP1473" s="19"/>
      <c r="AQ1473" s="19"/>
      <c r="AR1473" s="19"/>
      <c r="AS1473" s="14"/>
      <c r="AT1473" s="19"/>
      <c r="AU1473" s="19"/>
      <c r="AV1473" s="19"/>
      <c r="AW1473" s="14"/>
      <c r="AX1473" s="19"/>
      <c r="AY1473" s="19"/>
      <c r="AZ1473" s="19"/>
      <c r="BA1473" s="19"/>
      <c r="BB1473" s="19"/>
      <c r="BC1473" s="19"/>
      <c r="BD1473" s="19"/>
      <c r="BE1473" s="19"/>
      <c r="BF1473" s="14"/>
      <c r="BG1473" s="35" t="str">
        <f>IF(BB1473&lt;&gt;"","&lt;a href='https://www.inaturalist.org/observations/"&amp;BB1473&amp;" 'target='_blank' style='color: blue'&gt;iNaturalist Record: "&amp;BB1473&amp;"&lt;/a&gt; ","")</f>
        <v/>
      </c>
      <c r="BH1473" s="36" t="str">
        <f>IF(AT1473&lt;&gt;"",AT1473&amp;". ","")</f>
        <v/>
      </c>
      <c r="BI1473" s="36" t="str">
        <f>IF(AV1473&lt;&gt;"","Land use/disturbance history: "&amp;AV1473&amp;". ","")</f>
        <v/>
      </c>
      <c r="BJ1473" s="36" t="str">
        <f>IF(AW1473&lt;&gt;"","Slope in degrees: "&amp;AW1473&amp;". ","")</f>
        <v/>
      </c>
      <c r="BK1473" s="36" t="str">
        <f>IF(AX1473&lt;&gt;"","Slope aspect: "&amp;AX1473&amp;". ","")</f>
        <v/>
      </c>
      <c r="BL1473" s="36" t="str">
        <f>IF(AY1473&lt;&gt;"","Soil description: "&amp;AY1473&amp;". ","")</f>
        <v/>
      </c>
      <c r="BM1473" s="36" t="str">
        <f>IF(BA1473&lt;&gt;"","Terrain: "&amp;BA1473&amp;". ","")</f>
        <v/>
      </c>
      <c r="BN1473" s="36" t="str">
        <f t="shared" si="242"/>
        <v/>
      </c>
      <c r="BO1473" t="str">
        <f t="shared" si="243"/>
        <v/>
      </c>
      <c r="BP1473" t="str">
        <f>IF(BD1473&lt;&gt;"","Permit: "&amp;BD1473,"")</f>
        <v/>
      </c>
      <c r="BQ1473" s="41" t="str">
        <f>IF(AA1473="Abundant","Estimated frequency within viewshed: Abundant (&gt;500).",IF(AA1473="Common","Estimated frequency within viewshed: Common (101-500).",IF(AA1473="Frequent","Estimated frequency within viewshed: Frequent (11-100).",IF(AA1473="Occasional","Estimated frequency within viewshed: Occasional (6-10).",IF(AA1473="Rare","Estimated frequency within viewshed: Rare (1-5).","")))))</f>
        <v/>
      </c>
      <c r="BR1473" s="41" t="str">
        <f>IF(B1473&lt;&gt;"",B1473&amp;". ","")</f>
        <v/>
      </c>
      <c r="BS1473" s="41" t="str">
        <f>IF(M1473="Same individual","Tissue sample collected.",IF(M1473="Same population","Tissue sample collected from another individual in the same population.",""))</f>
        <v/>
      </c>
      <c r="BT1473" s="41" t="str">
        <f>IF(R1473&lt;&gt;"","Seed sample collected from "&amp;R1473&amp;" plants within the same population.","")</f>
        <v/>
      </c>
      <c r="BU1473" s="41" t="str">
        <f>IF(AB1473&lt;&gt;"",AB1473&amp;". ","")</f>
        <v/>
      </c>
      <c r="BV1473" s="41" t="str">
        <f>IF(AE1473&lt;&gt;"","Landowner: "&amp;AE1473&amp;".","")</f>
        <v/>
      </c>
      <c r="BW1473" s="41" t="str">
        <f>IF(AF1473&lt;&gt;"","Element Occurrence ID: "&amp;AF1473&amp;".","")</f>
        <v/>
      </c>
      <c r="BX1473" s="41" t="str">
        <f t="shared" si="244"/>
        <v/>
      </c>
      <c r="BY1473" t="str">
        <f t="shared" si="245"/>
        <v/>
      </c>
      <c r="BZ1473" s="41" t="str">
        <f t="shared" si="246"/>
        <v/>
      </c>
      <c r="CA1473" t="str">
        <f t="shared" si="247"/>
        <v/>
      </c>
      <c r="CB1473" s="41" t="str">
        <f>IF(AU1473&lt;&gt;"","Area immediately surrounding specimen: "&amp;AU1473&amp;".","")</f>
        <v/>
      </c>
      <c r="CC1473" s="41" t="str">
        <f>IF(T1473&lt;&gt;"","Habit: "&amp;T1473&amp;".","")</f>
        <v/>
      </c>
      <c r="CD1473" s="41" t="str">
        <f>IF(U1473&lt;&gt;"","Life history habit: "&amp;U1473&amp;".","")</f>
        <v/>
      </c>
      <c r="CE1473" s="41" t="str">
        <f>IF(V1473&lt;&gt;"","Graminoid habit: "&amp;V1473&amp;".","")</f>
        <v/>
      </c>
      <c r="CF1473" s="41" t="str">
        <f>IF(W1473&lt;&gt;"","Flower color: "&amp;W1473&amp;".","")</f>
        <v/>
      </c>
      <c r="CG1473" s="41" t="str">
        <f>IF(X1473&lt;&gt;"","Height in centimeters: "&amp;X1473&amp;".","")</f>
        <v/>
      </c>
      <c r="CH1473" s="41" t="str">
        <f>IF(Y1473&lt;&gt;"",Y1473&amp;".","")</f>
        <v/>
      </c>
      <c r="CI1473" s="41" t="str">
        <f t="shared" si="248"/>
        <v/>
      </c>
      <c r="CJ1473" t="str">
        <f t="shared" si="249"/>
        <v/>
      </c>
      <c r="CK1473" s="41" t="str">
        <f>IF(T1473&lt;&gt;"","''habit'':"&amp;"''"&amp;T1473&amp;"'',","")</f>
        <v/>
      </c>
      <c r="CL1473" s="41" t="str">
        <f>IF(U1473&lt;&gt;"","''life cycle habit'':"&amp;"''"&amp;U1473&amp;"'',","")</f>
        <v/>
      </c>
      <c r="CM1473" s="41" t="str">
        <f>IF(V1473&lt;&gt;"","''graminoidHabit'':"&amp;"''"&amp;V1473&amp;"'',","")</f>
        <v/>
      </c>
      <c r="CN1473" s="41" t="str">
        <f>IF(W1473&lt;&gt;"","''flower color'':"&amp;"''"&amp;W1473&amp;"'',","")</f>
        <v/>
      </c>
      <c r="CO1473" s="41" t="str">
        <f>IF(X1473&lt;&gt;"","''heightInCentimeters'':"&amp;X1473&amp;",","")</f>
        <v/>
      </c>
      <c r="CP1473" s="41" t="str">
        <f>IF(Y1473&lt;&gt;"",Y1473,"")</f>
        <v/>
      </c>
      <c r="CQ1473" s="41" t="str">
        <f t="shared" si="250"/>
        <v/>
      </c>
      <c r="CR1473" s="42" t="str">
        <f t="shared" si="251"/>
        <v/>
      </c>
      <c r="CS1473" t="str">
        <f t="shared" si="252"/>
        <v/>
      </c>
      <c r="CT1473" t="str">
        <f>IF(L1473="Y","tissue","")</f>
        <v/>
      </c>
      <c r="CU1473" t="str">
        <f>IF(L1473="Y","in collection","")</f>
        <v/>
      </c>
      <c r="CV1473" t="str">
        <f>IF(L1473="Y","dessicated","")</f>
        <v/>
      </c>
    </row>
    <row r="1474" spans="1:100" ht="16.5" x14ac:dyDescent="0.3">
      <c r="A1474" s="7"/>
      <c r="B1474" s="19"/>
      <c r="C1474" s="19"/>
      <c r="D1474" s="19"/>
      <c r="E1474" s="19"/>
      <c r="F1474" s="19"/>
      <c r="G1474" s="10"/>
      <c r="H1474" s="14"/>
      <c r="I1474" s="19"/>
      <c r="J1474" s="19"/>
      <c r="K1474" s="10"/>
      <c r="L1474" s="19"/>
      <c r="M1474" s="19"/>
      <c r="N1474" s="19"/>
      <c r="O1474" s="19"/>
      <c r="P1474" s="19"/>
      <c r="Q1474" s="24"/>
      <c r="R1474" s="14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19"/>
      <c r="AH1474" s="19"/>
      <c r="AI1474" s="19"/>
      <c r="AJ1474" s="19"/>
      <c r="AK1474" s="29"/>
      <c r="AL1474" s="29"/>
      <c r="AM1474" s="7"/>
      <c r="AN1474" s="7"/>
      <c r="AO1474" s="7"/>
      <c r="AP1474" s="19"/>
      <c r="AQ1474" s="19"/>
      <c r="AR1474" s="19"/>
      <c r="AS1474" s="14"/>
      <c r="AT1474" s="19"/>
      <c r="AU1474" s="19"/>
      <c r="AV1474" s="19"/>
      <c r="AW1474" s="14"/>
      <c r="AX1474" s="19"/>
      <c r="AY1474" s="19"/>
      <c r="AZ1474" s="19"/>
      <c r="BA1474" s="19"/>
      <c r="BB1474" s="19"/>
      <c r="BC1474" s="19"/>
      <c r="BD1474" s="19"/>
      <c r="BE1474" s="19"/>
      <c r="BF1474" s="14"/>
      <c r="BG1474" s="35" t="str">
        <f>IF(BB1474&lt;&gt;"","&lt;a href='https://www.inaturalist.org/observations/"&amp;BB1474&amp;" 'target='_blank' style='color: blue'&gt;iNaturalist Record: "&amp;BB1474&amp;"&lt;/a&gt; ","")</f>
        <v/>
      </c>
      <c r="BH1474" s="36" t="str">
        <f>IF(AT1474&lt;&gt;"",AT1474&amp;". ","")</f>
        <v/>
      </c>
      <c r="BI1474" s="36" t="str">
        <f>IF(AV1474&lt;&gt;"","Land use/disturbance history: "&amp;AV1474&amp;". ","")</f>
        <v/>
      </c>
      <c r="BJ1474" s="36" t="str">
        <f>IF(AW1474&lt;&gt;"","Slope in degrees: "&amp;AW1474&amp;". ","")</f>
        <v/>
      </c>
      <c r="BK1474" s="36" t="str">
        <f>IF(AX1474&lt;&gt;"","Slope aspect: "&amp;AX1474&amp;". ","")</f>
        <v/>
      </c>
      <c r="BL1474" s="36" t="str">
        <f>IF(AY1474&lt;&gt;"","Soil description: "&amp;AY1474&amp;". ","")</f>
        <v/>
      </c>
      <c r="BM1474" s="36" t="str">
        <f>IF(BA1474&lt;&gt;"","Terrain: "&amp;BA1474&amp;". ","")</f>
        <v/>
      </c>
      <c r="BN1474" s="36" t="str">
        <f t="shared" si="242"/>
        <v/>
      </c>
      <c r="BO1474" t="str">
        <f t="shared" si="243"/>
        <v/>
      </c>
      <c r="BP1474" t="str">
        <f>IF(BD1474&lt;&gt;"","Permit: "&amp;BD1474,"")</f>
        <v/>
      </c>
      <c r="BQ1474" s="41" t="str">
        <f>IF(AA1474="Abundant","Estimated frequency within viewshed: Abundant (&gt;500).",IF(AA1474="Common","Estimated frequency within viewshed: Common (101-500).",IF(AA1474="Frequent","Estimated frequency within viewshed: Frequent (11-100).",IF(AA1474="Occasional","Estimated frequency within viewshed: Occasional (6-10).",IF(AA1474="Rare","Estimated frequency within viewshed: Rare (1-5).","")))))</f>
        <v/>
      </c>
      <c r="BR1474" s="41" t="str">
        <f>IF(B1474&lt;&gt;"",B1474&amp;". ","")</f>
        <v/>
      </c>
      <c r="BS1474" s="41" t="str">
        <f>IF(M1474="Same individual","Tissue sample collected.",IF(M1474="Same population","Tissue sample collected from another individual in the same population.",""))</f>
        <v/>
      </c>
      <c r="BT1474" s="41" t="str">
        <f>IF(R1474&lt;&gt;"","Seed sample collected from "&amp;R1474&amp;" plants within the same population.","")</f>
        <v/>
      </c>
      <c r="BU1474" s="41" t="str">
        <f>IF(AB1474&lt;&gt;"",AB1474&amp;". ","")</f>
        <v/>
      </c>
      <c r="BV1474" s="41" t="str">
        <f>IF(AE1474&lt;&gt;"","Landowner: "&amp;AE1474&amp;".","")</f>
        <v/>
      </c>
      <c r="BW1474" s="41" t="str">
        <f>IF(AF1474&lt;&gt;"","Element Occurrence ID: "&amp;AF1474&amp;".","")</f>
        <v/>
      </c>
      <c r="BX1474" s="41" t="str">
        <f t="shared" si="244"/>
        <v/>
      </c>
      <c r="BY1474" t="str">
        <f t="shared" si="245"/>
        <v/>
      </c>
      <c r="BZ1474" s="41" t="str">
        <f t="shared" si="246"/>
        <v/>
      </c>
      <c r="CA1474" t="str">
        <f t="shared" si="247"/>
        <v/>
      </c>
      <c r="CB1474" s="41" t="str">
        <f>IF(AU1474&lt;&gt;"","Area immediately surrounding specimen: "&amp;AU1474&amp;".","")</f>
        <v/>
      </c>
      <c r="CC1474" s="41" t="str">
        <f>IF(T1474&lt;&gt;"","Habit: "&amp;T1474&amp;".","")</f>
        <v/>
      </c>
      <c r="CD1474" s="41" t="str">
        <f>IF(U1474&lt;&gt;"","Life history habit: "&amp;U1474&amp;".","")</f>
        <v/>
      </c>
      <c r="CE1474" s="41" t="str">
        <f>IF(V1474&lt;&gt;"","Graminoid habit: "&amp;V1474&amp;".","")</f>
        <v/>
      </c>
      <c r="CF1474" s="41" t="str">
        <f>IF(W1474&lt;&gt;"","Flower color: "&amp;W1474&amp;".","")</f>
        <v/>
      </c>
      <c r="CG1474" s="41" t="str">
        <f>IF(X1474&lt;&gt;"","Height in centimeters: "&amp;X1474&amp;".","")</f>
        <v/>
      </c>
      <c r="CH1474" s="41" t="str">
        <f>IF(Y1474&lt;&gt;"",Y1474&amp;".","")</f>
        <v/>
      </c>
      <c r="CI1474" s="41" t="str">
        <f t="shared" si="248"/>
        <v/>
      </c>
      <c r="CJ1474" t="str">
        <f t="shared" si="249"/>
        <v/>
      </c>
      <c r="CK1474" s="41" t="str">
        <f>IF(T1474&lt;&gt;"","''habit'':"&amp;"''"&amp;T1474&amp;"'',","")</f>
        <v/>
      </c>
      <c r="CL1474" s="41" t="str">
        <f>IF(U1474&lt;&gt;"","''life cycle habit'':"&amp;"''"&amp;U1474&amp;"'',","")</f>
        <v/>
      </c>
      <c r="CM1474" s="41" t="str">
        <f>IF(V1474&lt;&gt;"","''graminoidHabit'':"&amp;"''"&amp;V1474&amp;"'',","")</f>
        <v/>
      </c>
      <c r="CN1474" s="41" t="str">
        <f>IF(W1474&lt;&gt;"","''flower color'':"&amp;"''"&amp;W1474&amp;"'',","")</f>
        <v/>
      </c>
      <c r="CO1474" s="41" t="str">
        <f>IF(X1474&lt;&gt;"","''heightInCentimeters'':"&amp;X1474&amp;",","")</f>
        <v/>
      </c>
      <c r="CP1474" s="41" t="str">
        <f>IF(Y1474&lt;&gt;"",Y1474,"")</f>
        <v/>
      </c>
      <c r="CQ1474" s="41" t="str">
        <f t="shared" si="250"/>
        <v/>
      </c>
      <c r="CR1474" s="42" t="str">
        <f t="shared" si="251"/>
        <v/>
      </c>
      <c r="CS1474" t="str">
        <f t="shared" si="252"/>
        <v/>
      </c>
      <c r="CT1474" t="str">
        <f>IF(L1474="Y","tissue","")</f>
        <v/>
      </c>
      <c r="CU1474" t="str">
        <f>IF(L1474="Y","in collection","")</f>
        <v/>
      </c>
      <c r="CV1474" t="str">
        <f>IF(L1474="Y","dessicated","")</f>
        <v/>
      </c>
    </row>
    <row r="1475" spans="1:100" ht="16.5" x14ac:dyDescent="0.3">
      <c r="A1475" s="7"/>
      <c r="B1475" s="19"/>
      <c r="C1475" s="19"/>
      <c r="D1475" s="19"/>
      <c r="E1475" s="19"/>
      <c r="F1475" s="19"/>
      <c r="G1475" s="10"/>
      <c r="H1475" s="14"/>
      <c r="I1475" s="19"/>
      <c r="J1475" s="19"/>
      <c r="K1475" s="10"/>
      <c r="L1475" s="19"/>
      <c r="M1475" s="19"/>
      <c r="N1475" s="19"/>
      <c r="O1475" s="19"/>
      <c r="P1475" s="19"/>
      <c r="Q1475" s="24"/>
      <c r="R1475" s="14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19"/>
      <c r="AF1475" s="19"/>
      <c r="AG1475" s="19"/>
      <c r="AH1475" s="19"/>
      <c r="AI1475" s="19"/>
      <c r="AJ1475" s="19"/>
      <c r="AK1475" s="29"/>
      <c r="AL1475" s="29"/>
      <c r="AM1475" s="7"/>
      <c r="AN1475" s="7"/>
      <c r="AO1475" s="7"/>
      <c r="AP1475" s="19"/>
      <c r="AQ1475" s="19"/>
      <c r="AR1475" s="19"/>
      <c r="AS1475" s="14"/>
      <c r="AT1475" s="19"/>
      <c r="AU1475" s="19"/>
      <c r="AV1475" s="19"/>
      <c r="AW1475" s="14"/>
      <c r="AX1475" s="19"/>
      <c r="AY1475" s="19"/>
      <c r="AZ1475" s="19"/>
      <c r="BA1475" s="19"/>
      <c r="BB1475" s="19"/>
      <c r="BC1475" s="19"/>
      <c r="BD1475" s="19"/>
      <c r="BE1475" s="19"/>
      <c r="BF1475" s="14"/>
      <c r="BG1475" s="35" t="str">
        <f>IF(BB1475&lt;&gt;"","&lt;a href='https://www.inaturalist.org/observations/"&amp;BB1475&amp;" 'target='_blank' style='color: blue'&gt;iNaturalist Record: "&amp;BB1475&amp;"&lt;/a&gt; ","")</f>
        <v/>
      </c>
      <c r="BH1475" s="36" t="str">
        <f>IF(AT1475&lt;&gt;"",AT1475&amp;". ","")</f>
        <v/>
      </c>
      <c r="BI1475" s="36" t="str">
        <f>IF(AV1475&lt;&gt;"","Land use/disturbance history: "&amp;AV1475&amp;". ","")</f>
        <v/>
      </c>
      <c r="BJ1475" s="36" t="str">
        <f>IF(AW1475&lt;&gt;"","Slope in degrees: "&amp;AW1475&amp;". ","")</f>
        <v/>
      </c>
      <c r="BK1475" s="36" t="str">
        <f>IF(AX1475&lt;&gt;"","Slope aspect: "&amp;AX1475&amp;". ","")</f>
        <v/>
      </c>
      <c r="BL1475" s="36" t="str">
        <f>IF(AY1475&lt;&gt;"","Soil description: "&amp;AY1475&amp;". ","")</f>
        <v/>
      </c>
      <c r="BM1475" s="36" t="str">
        <f>IF(BA1475&lt;&gt;"","Terrain: "&amp;BA1475&amp;". ","")</f>
        <v/>
      </c>
      <c r="BN1475" s="36" t="str">
        <f t="shared" si="242"/>
        <v/>
      </c>
      <c r="BO1475" t="str">
        <f t="shared" si="243"/>
        <v/>
      </c>
      <c r="BP1475" t="str">
        <f>IF(BD1475&lt;&gt;"","Permit: "&amp;BD1475,"")</f>
        <v/>
      </c>
      <c r="BQ1475" s="41" t="str">
        <f>IF(AA1475="Abundant","Estimated frequency within viewshed: Abundant (&gt;500).",IF(AA1475="Common","Estimated frequency within viewshed: Common (101-500).",IF(AA1475="Frequent","Estimated frequency within viewshed: Frequent (11-100).",IF(AA1475="Occasional","Estimated frequency within viewshed: Occasional (6-10).",IF(AA1475="Rare","Estimated frequency within viewshed: Rare (1-5).","")))))</f>
        <v/>
      </c>
      <c r="BR1475" s="41" t="str">
        <f>IF(B1475&lt;&gt;"",B1475&amp;". ","")</f>
        <v/>
      </c>
      <c r="BS1475" s="41" t="str">
        <f>IF(M1475="Same individual","Tissue sample collected.",IF(M1475="Same population","Tissue sample collected from another individual in the same population.",""))</f>
        <v/>
      </c>
      <c r="BT1475" s="41" t="str">
        <f>IF(R1475&lt;&gt;"","Seed sample collected from "&amp;R1475&amp;" plants within the same population.","")</f>
        <v/>
      </c>
      <c r="BU1475" s="41" t="str">
        <f>IF(AB1475&lt;&gt;"",AB1475&amp;". ","")</f>
        <v/>
      </c>
      <c r="BV1475" s="41" t="str">
        <f>IF(AE1475&lt;&gt;"","Landowner: "&amp;AE1475&amp;".","")</f>
        <v/>
      </c>
      <c r="BW1475" s="41" t="str">
        <f>IF(AF1475&lt;&gt;"","Element Occurrence ID: "&amp;AF1475&amp;".","")</f>
        <v/>
      </c>
      <c r="BX1475" s="41" t="str">
        <f t="shared" si="244"/>
        <v/>
      </c>
      <c r="BY1475" t="str">
        <f t="shared" si="245"/>
        <v/>
      </c>
      <c r="BZ1475" s="41" t="str">
        <f t="shared" si="246"/>
        <v/>
      </c>
      <c r="CA1475" t="str">
        <f t="shared" si="247"/>
        <v/>
      </c>
      <c r="CB1475" s="41" t="str">
        <f>IF(AU1475&lt;&gt;"","Area immediately surrounding specimen: "&amp;AU1475&amp;".","")</f>
        <v/>
      </c>
      <c r="CC1475" s="41" t="str">
        <f>IF(T1475&lt;&gt;"","Habit: "&amp;T1475&amp;".","")</f>
        <v/>
      </c>
      <c r="CD1475" s="41" t="str">
        <f>IF(U1475&lt;&gt;"","Life history habit: "&amp;U1475&amp;".","")</f>
        <v/>
      </c>
      <c r="CE1475" s="41" t="str">
        <f>IF(V1475&lt;&gt;"","Graminoid habit: "&amp;V1475&amp;".","")</f>
        <v/>
      </c>
      <c r="CF1475" s="41" t="str">
        <f>IF(W1475&lt;&gt;"","Flower color: "&amp;W1475&amp;".","")</f>
        <v/>
      </c>
      <c r="CG1475" s="41" t="str">
        <f>IF(X1475&lt;&gt;"","Height in centimeters: "&amp;X1475&amp;".","")</f>
        <v/>
      </c>
      <c r="CH1475" s="41" t="str">
        <f>IF(Y1475&lt;&gt;"",Y1475&amp;".","")</f>
        <v/>
      </c>
      <c r="CI1475" s="41" t="str">
        <f t="shared" si="248"/>
        <v/>
      </c>
      <c r="CJ1475" t="str">
        <f t="shared" si="249"/>
        <v/>
      </c>
      <c r="CK1475" s="41" t="str">
        <f>IF(T1475&lt;&gt;"","''habit'':"&amp;"''"&amp;T1475&amp;"'',","")</f>
        <v/>
      </c>
      <c r="CL1475" s="41" t="str">
        <f>IF(U1475&lt;&gt;"","''life cycle habit'':"&amp;"''"&amp;U1475&amp;"'',","")</f>
        <v/>
      </c>
      <c r="CM1475" s="41" t="str">
        <f>IF(V1475&lt;&gt;"","''graminoidHabit'':"&amp;"''"&amp;V1475&amp;"'',","")</f>
        <v/>
      </c>
      <c r="CN1475" s="41" t="str">
        <f>IF(W1475&lt;&gt;"","''flower color'':"&amp;"''"&amp;W1475&amp;"'',","")</f>
        <v/>
      </c>
      <c r="CO1475" s="41" t="str">
        <f>IF(X1475&lt;&gt;"","''heightInCentimeters'':"&amp;X1475&amp;",","")</f>
        <v/>
      </c>
      <c r="CP1475" s="41" t="str">
        <f>IF(Y1475&lt;&gt;"",Y1475,"")</f>
        <v/>
      </c>
      <c r="CQ1475" s="41" t="str">
        <f t="shared" si="250"/>
        <v/>
      </c>
      <c r="CR1475" s="42" t="str">
        <f t="shared" si="251"/>
        <v/>
      </c>
      <c r="CS1475" t="str">
        <f t="shared" si="252"/>
        <v/>
      </c>
      <c r="CT1475" t="str">
        <f>IF(L1475="Y","tissue","")</f>
        <v/>
      </c>
      <c r="CU1475" t="str">
        <f>IF(L1475="Y","in collection","")</f>
        <v/>
      </c>
      <c r="CV1475" t="str">
        <f>IF(L1475="Y","dessicated","")</f>
        <v/>
      </c>
    </row>
    <row r="1476" spans="1:100" ht="16.5" x14ac:dyDescent="0.3">
      <c r="A1476" s="7"/>
      <c r="B1476" s="19"/>
      <c r="C1476" s="19"/>
      <c r="D1476" s="19"/>
      <c r="E1476" s="19"/>
      <c r="F1476" s="19"/>
      <c r="G1476" s="10"/>
      <c r="H1476" s="14"/>
      <c r="I1476" s="19"/>
      <c r="J1476" s="19"/>
      <c r="K1476" s="10"/>
      <c r="L1476" s="19"/>
      <c r="M1476" s="19"/>
      <c r="N1476" s="19"/>
      <c r="O1476" s="19"/>
      <c r="P1476" s="19"/>
      <c r="Q1476" s="24"/>
      <c r="R1476" s="14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19"/>
      <c r="AH1476" s="19"/>
      <c r="AI1476" s="19"/>
      <c r="AJ1476" s="19"/>
      <c r="AK1476" s="29"/>
      <c r="AL1476" s="29"/>
      <c r="AM1476" s="7"/>
      <c r="AN1476" s="7"/>
      <c r="AO1476" s="7"/>
      <c r="AP1476" s="19"/>
      <c r="AQ1476" s="19"/>
      <c r="AR1476" s="19"/>
      <c r="AS1476" s="14"/>
      <c r="AT1476" s="19"/>
      <c r="AU1476" s="19"/>
      <c r="AV1476" s="19"/>
      <c r="AW1476" s="14"/>
      <c r="AX1476" s="19"/>
      <c r="AY1476" s="19"/>
      <c r="AZ1476" s="19"/>
      <c r="BA1476" s="19"/>
      <c r="BB1476" s="19"/>
      <c r="BC1476" s="19"/>
      <c r="BD1476" s="19"/>
      <c r="BE1476" s="19"/>
      <c r="BF1476" s="14"/>
      <c r="BG1476" s="35" t="str">
        <f>IF(BB1476&lt;&gt;"","&lt;a href='https://www.inaturalist.org/observations/"&amp;BB1476&amp;" 'target='_blank' style='color: blue'&gt;iNaturalist Record: "&amp;BB1476&amp;"&lt;/a&gt; ","")</f>
        <v/>
      </c>
      <c r="BH1476" s="36" t="str">
        <f>IF(AT1476&lt;&gt;"",AT1476&amp;". ","")</f>
        <v/>
      </c>
      <c r="BI1476" s="36" t="str">
        <f>IF(AV1476&lt;&gt;"","Land use/disturbance history: "&amp;AV1476&amp;". ","")</f>
        <v/>
      </c>
      <c r="BJ1476" s="36" t="str">
        <f>IF(AW1476&lt;&gt;"","Slope in degrees: "&amp;AW1476&amp;". ","")</f>
        <v/>
      </c>
      <c r="BK1476" s="36" t="str">
        <f>IF(AX1476&lt;&gt;"","Slope aspect: "&amp;AX1476&amp;". ","")</f>
        <v/>
      </c>
      <c r="BL1476" s="36" t="str">
        <f>IF(AY1476&lt;&gt;"","Soil description: "&amp;AY1476&amp;". ","")</f>
        <v/>
      </c>
      <c r="BM1476" s="36" t="str">
        <f>IF(BA1476&lt;&gt;"","Terrain: "&amp;BA1476&amp;". ","")</f>
        <v/>
      </c>
      <c r="BN1476" s="36" t="str">
        <f t="shared" ref="BN1476:BN1500" si="253">TRIM(BH1476&amp;BI1476&amp;BJ1476&amp;BK1476&amp;BL1476&amp;BM1476&amp;CB1476)</f>
        <v/>
      </c>
      <c r="BO1476" t="str">
        <f t="shared" ref="BO1476:BO1499" si="254">SUBSTITUTE(BN1476,"..",".")</f>
        <v/>
      </c>
      <c r="BP1476" t="str">
        <f>IF(BD1476&lt;&gt;"","Permit: "&amp;BD1476,"")</f>
        <v/>
      </c>
      <c r="BQ1476" s="41" t="str">
        <f>IF(AA1476="Abundant","Estimated frequency within viewshed: Abundant (&gt;500).",IF(AA1476="Common","Estimated frequency within viewshed: Common (101-500).",IF(AA1476="Frequent","Estimated frequency within viewshed: Frequent (11-100).",IF(AA1476="Occasional","Estimated frequency within viewshed: Occasional (6-10).",IF(AA1476="Rare","Estimated frequency within viewshed: Rare (1-5).","")))))</f>
        <v/>
      </c>
      <c r="BR1476" s="41" t="str">
        <f>IF(B1476&lt;&gt;"",B1476&amp;". ","")</f>
        <v/>
      </c>
      <c r="BS1476" s="41" t="str">
        <f>IF(M1476="Same individual","Tissue sample collected.",IF(M1476="Same population","Tissue sample collected from another individual in the same population.",""))</f>
        <v/>
      </c>
      <c r="BT1476" s="41" t="str">
        <f>IF(R1476&lt;&gt;"","Seed sample collected from "&amp;R1476&amp;" plants within the same population.","")</f>
        <v/>
      </c>
      <c r="BU1476" s="41" t="str">
        <f>IF(AB1476&lt;&gt;"",AB1476&amp;". ","")</f>
        <v/>
      </c>
      <c r="BV1476" s="41" t="str">
        <f>IF(AE1476&lt;&gt;"","Landowner: "&amp;AE1476&amp;".","")</f>
        <v/>
      </c>
      <c r="BW1476" s="41" t="str">
        <f>IF(AF1476&lt;&gt;"","Element Occurrence ID: "&amp;AF1476&amp;".","")</f>
        <v/>
      </c>
      <c r="BX1476" s="41" t="str">
        <f t="shared" ref="BX1476:BX1501" si="255">TRIM(BV1476&amp;" "&amp;BW1476)</f>
        <v/>
      </c>
      <c r="BY1476" t="str">
        <f t="shared" ref="BY1476:BY1501" si="256">SUBSTITUTE(BX1476,"..",".")</f>
        <v/>
      </c>
      <c r="BZ1476" s="41" t="str">
        <f t="shared" ref="BZ1476:BZ1501" si="257">TRIM(BR1476&amp;BQ1476&amp;BS1476&amp;BT1476&amp;BU1476&amp;BG1476)</f>
        <v/>
      </c>
      <c r="CA1476" t="str">
        <f t="shared" ref="CA1476:CA1501" si="258">SUBSTITUTE(BZ1476,"..",".")</f>
        <v/>
      </c>
      <c r="CB1476" s="41" t="str">
        <f>IF(AU1476&lt;&gt;"","Area immediately surrounding specimen: "&amp;AU1476&amp;".","")</f>
        <v/>
      </c>
      <c r="CC1476" s="41" t="str">
        <f>IF(T1476&lt;&gt;"","Habit: "&amp;T1476&amp;".","")</f>
        <v/>
      </c>
      <c r="CD1476" s="41" t="str">
        <f>IF(U1476&lt;&gt;"","Life history habit: "&amp;U1476&amp;".","")</f>
        <v/>
      </c>
      <c r="CE1476" s="41" t="str">
        <f>IF(V1476&lt;&gt;"","Graminoid habit: "&amp;V1476&amp;".","")</f>
        <v/>
      </c>
      <c r="CF1476" s="41" t="str">
        <f>IF(W1476&lt;&gt;"","Flower color: "&amp;W1476&amp;".","")</f>
        <v/>
      </c>
      <c r="CG1476" s="41" t="str">
        <f>IF(X1476&lt;&gt;"","Height in centimeters: "&amp;X1476&amp;".","")</f>
        <v/>
      </c>
      <c r="CH1476" s="41" t="str">
        <f>IF(Y1476&lt;&gt;"",Y1476&amp;".","")</f>
        <v/>
      </c>
      <c r="CI1476" s="41" t="str">
        <f t="shared" ref="CI1476:CI1501" si="259">TRIM(CC1476&amp;" "&amp;CD1476&amp;" "&amp;CE1476&amp;" "&amp;CF1476&amp;" "&amp;CG1476&amp;" "&amp;CH1476)</f>
        <v/>
      </c>
      <c r="CJ1476" t="str">
        <f t="shared" ref="CJ1476:CJ1501" si="260">SUBSTITUTE(CI1476,"..",".")</f>
        <v/>
      </c>
      <c r="CK1476" s="41" t="str">
        <f>IF(T1476&lt;&gt;"","''habit'':"&amp;"''"&amp;T1476&amp;"'',","")</f>
        <v/>
      </c>
      <c r="CL1476" s="41" t="str">
        <f>IF(U1476&lt;&gt;"","''life cycle habit'':"&amp;"''"&amp;U1476&amp;"'',","")</f>
        <v/>
      </c>
      <c r="CM1476" s="41" t="str">
        <f>IF(V1476&lt;&gt;"","''graminoidHabit'':"&amp;"''"&amp;V1476&amp;"'',","")</f>
        <v/>
      </c>
      <c r="CN1476" s="41" t="str">
        <f>IF(W1476&lt;&gt;"","''flower color'':"&amp;"''"&amp;W1476&amp;"'',","")</f>
        <v/>
      </c>
      <c r="CO1476" s="41" t="str">
        <f>IF(X1476&lt;&gt;"","''heightInCentimeters'':"&amp;X1476&amp;",","")</f>
        <v/>
      </c>
      <c r="CP1476" s="41" t="str">
        <f>IF(Y1476&lt;&gt;"",Y1476,"")</f>
        <v/>
      </c>
      <c r="CQ1476" s="41" t="str">
        <f t="shared" ref="CQ1476:CQ1501" si="261">TRIM(CK1476&amp;CL1476&amp;CM1476&amp;CN1476&amp;CO1476&amp;CP1476)</f>
        <v/>
      </c>
      <c r="CR1476" s="42" t="str">
        <f t="shared" ref="CR1476:CR1501" si="262">IF(AND(LEFT(CQ1476)=",",RIGHT(CQ1476)=","),MID(CQ1476,2,LEN(CQ1476)-2),IF(LEFT(CQ1476)=",",MID(CQ1476,2,LEN(CQ1476)),IF(RIGHT(CQ1476)=",",LEFT(CQ1476,LEN(CQ1476)-1),CQ1476)))</f>
        <v/>
      </c>
      <c r="CS1476" t="str">
        <f t="shared" ref="CS1476:CS1501" si="263">IF(CR1476&lt;&gt;"","{"&amp;CR1476&amp;"}","")</f>
        <v/>
      </c>
      <c r="CT1476" t="str">
        <f t="shared" ref="CT1476:CT1501" si="264">IF(L1476="Y","tissue","")</f>
        <v/>
      </c>
      <c r="CU1476" t="str">
        <f t="shared" ref="CU1476:CU1501" si="265">IF(L1476="Y","in collection","")</f>
        <v/>
      </c>
      <c r="CV1476" t="str">
        <f t="shared" ref="CV1476:CV1501" si="266">IF(L1476="Y","dessicated","")</f>
        <v/>
      </c>
    </row>
    <row r="1477" spans="1:100" ht="16.5" x14ac:dyDescent="0.3">
      <c r="A1477" s="7"/>
      <c r="B1477" s="19"/>
      <c r="C1477" s="19"/>
      <c r="D1477" s="19"/>
      <c r="E1477" s="19"/>
      <c r="F1477" s="19"/>
      <c r="G1477" s="10"/>
      <c r="H1477" s="14"/>
      <c r="I1477" s="19"/>
      <c r="J1477" s="19"/>
      <c r="K1477" s="10"/>
      <c r="L1477" s="19"/>
      <c r="M1477" s="19"/>
      <c r="N1477" s="19"/>
      <c r="O1477" s="19"/>
      <c r="P1477" s="19"/>
      <c r="Q1477" s="24"/>
      <c r="R1477" s="14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29"/>
      <c r="AL1477" s="29"/>
      <c r="AM1477" s="7"/>
      <c r="AN1477" s="7"/>
      <c r="AO1477" s="7"/>
      <c r="AP1477" s="19"/>
      <c r="AQ1477" s="19"/>
      <c r="AR1477" s="19"/>
      <c r="AS1477" s="14"/>
      <c r="AT1477" s="19"/>
      <c r="AU1477" s="19"/>
      <c r="AV1477" s="19"/>
      <c r="AW1477" s="14"/>
      <c r="AX1477" s="19"/>
      <c r="AY1477" s="19"/>
      <c r="AZ1477" s="19"/>
      <c r="BA1477" s="19"/>
      <c r="BB1477" s="19"/>
      <c r="BC1477" s="19"/>
      <c r="BD1477" s="19"/>
      <c r="BE1477" s="19"/>
      <c r="BF1477" s="14"/>
      <c r="BG1477" s="35" t="str">
        <f>IF(BB1477&lt;&gt;"","&lt;a href='https://www.inaturalist.org/observations/"&amp;BB1477&amp;" 'target='_blank' style='color: blue'&gt;iNaturalist Record: "&amp;BB1477&amp;"&lt;/a&gt; ","")</f>
        <v/>
      </c>
      <c r="BH1477" s="36" t="str">
        <f>IF(AT1477&lt;&gt;"",AT1477&amp;". ","")</f>
        <v/>
      </c>
      <c r="BI1477" s="36" t="str">
        <f>IF(AV1477&lt;&gt;"","Land use/disturbance history: "&amp;AV1477&amp;". ","")</f>
        <v/>
      </c>
      <c r="BJ1477" s="36" t="str">
        <f>IF(AW1477&lt;&gt;"","Slope in degrees: "&amp;AW1477&amp;". ","")</f>
        <v/>
      </c>
      <c r="BK1477" s="36" t="str">
        <f>IF(AX1477&lt;&gt;"","Slope aspect: "&amp;AX1477&amp;". ","")</f>
        <v/>
      </c>
      <c r="BL1477" s="36" t="str">
        <f>IF(AY1477&lt;&gt;"","Soil description: "&amp;AY1477&amp;". ","")</f>
        <v/>
      </c>
      <c r="BM1477" s="36" t="str">
        <f>IF(BA1477&lt;&gt;"","Terrain: "&amp;BA1477&amp;". ","")</f>
        <v/>
      </c>
      <c r="BN1477" s="36" t="str">
        <f t="shared" si="253"/>
        <v/>
      </c>
      <c r="BO1477" t="str">
        <f t="shared" si="254"/>
        <v/>
      </c>
      <c r="BP1477" t="str">
        <f>IF(BD1477&lt;&gt;"","Permit: "&amp;BD1477,"")</f>
        <v/>
      </c>
      <c r="BQ1477" s="41" t="str">
        <f>IF(AA1477="Abundant","Estimated frequency within viewshed: Abundant (&gt;500).",IF(AA1477="Common","Estimated frequency within viewshed: Common (101-500).",IF(AA1477="Frequent","Estimated frequency within viewshed: Frequent (11-100).",IF(AA1477="Occasional","Estimated frequency within viewshed: Occasional (6-10).",IF(AA1477="Rare","Estimated frequency within viewshed: Rare (1-5).","")))))</f>
        <v/>
      </c>
      <c r="BR1477" s="41" t="str">
        <f>IF(B1477&lt;&gt;"",B1477&amp;". ","")</f>
        <v/>
      </c>
      <c r="BS1477" s="41" t="str">
        <f>IF(M1477="Same individual","Tissue sample collected.",IF(M1477="Same population","Tissue sample collected from another individual in the same population.",""))</f>
        <v/>
      </c>
      <c r="BT1477" s="41" t="str">
        <f>IF(R1477&lt;&gt;"","Seed sample collected from "&amp;R1477&amp;" plants within the same population.","")</f>
        <v/>
      </c>
      <c r="BU1477" s="41" t="str">
        <f>IF(AB1477&lt;&gt;"",AB1477&amp;". ","")</f>
        <v/>
      </c>
      <c r="BV1477" s="41" t="str">
        <f>IF(AE1477&lt;&gt;"","Landowner: "&amp;AE1477&amp;".","")</f>
        <v/>
      </c>
      <c r="BW1477" s="41" t="str">
        <f>IF(AF1477&lt;&gt;"","Element Occurrence ID: "&amp;AF1477&amp;".","")</f>
        <v/>
      </c>
      <c r="BX1477" s="41" t="str">
        <f t="shared" si="255"/>
        <v/>
      </c>
      <c r="BY1477" t="str">
        <f t="shared" si="256"/>
        <v/>
      </c>
      <c r="BZ1477" s="41" t="str">
        <f t="shared" si="257"/>
        <v/>
      </c>
      <c r="CA1477" t="str">
        <f t="shared" si="258"/>
        <v/>
      </c>
      <c r="CB1477" s="41" t="str">
        <f>IF(AU1477&lt;&gt;"","Area immediately surrounding specimen: "&amp;AU1477&amp;".","")</f>
        <v/>
      </c>
      <c r="CC1477" s="41" t="str">
        <f>IF(T1477&lt;&gt;"","Habit: "&amp;T1477&amp;".","")</f>
        <v/>
      </c>
      <c r="CD1477" s="41" t="str">
        <f>IF(U1477&lt;&gt;"","Life history habit: "&amp;U1477&amp;".","")</f>
        <v/>
      </c>
      <c r="CE1477" s="41" t="str">
        <f>IF(V1477&lt;&gt;"","Graminoid habit: "&amp;V1477&amp;".","")</f>
        <v/>
      </c>
      <c r="CF1477" s="41" t="str">
        <f>IF(W1477&lt;&gt;"","Flower color: "&amp;W1477&amp;".","")</f>
        <v/>
      </c>
      <c r="CG1477" s="41" t="str">
        <f>IF(X1477&lt;&gt;"","Height in centimeters: "&amp;X1477&amp;".","")</f>
        <v/>
      </c>
      <c r="CH1477" s="41" t="str">
        <f>IF(Y1477&lt;&gt;"",Y1477&amp;".","")</f>
        <v/>
      </c>
      <c r="CI1477" s="41" t="str">
        <f t="shared" si="259"/>
        <v/>
      </c>
      <c r="CJ1477" t="str">
        <f t="shared" si="260"/>
        <v/>
      </c>
      <c r="CK1477" s="41" t="str">
        <f>IF(T1477&lt;&gt;"","''habit'':"&amp;"''"&amp;T1477&amp;"'',","")</f>
        <v/>
      </c>
      <c r="CL1477" s="41" t="str">
        <f>IF(U1477&lt;&gt;"","''life cycle habit'':"&amp;"''"&amp;U1477&amp;"'',","")</f>
        <v/>
      </c>
      <c r="CM1477" s="41" t="str">
        <f>IF(V1477&lt;&gt;"","''graminoidHabit'':"&amp;"''"&amp;V1477&amp;"'',","")</f>
        <v/>
      </c>
      <c r="CN1477" s="41" t="str">
        <f>IF(W1477&lt;&gt;"","''flower color'':"&amp;"''"&amp;W1477&amp;"'',","")</f>
        <v/>
      </c>
      <c r="CO1477" s="41" t="str">
        <f>IF(X1477&lt;&gt;"","''heightInCentimeters'':"&amp;X1477&amp;",","")</f>
        <v/>
      </c>
      <c r="CP1477" s="41" t="str">
        <f>IF(Y1477&lt;&gt;"",Y1477,"")</f>
        <v/>
      </c>
      <c r="CQ1477" s="41" t="str">
        <f t="shared" si="261"/>
        <v/>
      </c>
      <c r="CR1477" s="42" t="str">
        <f t="shared" si="262"/>
        <v/>
      </c>
      <c r="CS1477" t="str">
        <f t="shared" si="263"/>
        <v/>
      </c>
      <c r="CT1477" t="str">
        <f t="shared" si="264"/>
        <v/>
      </c>
      <c r="CU1477" t="str">
        <f t="shared" si="265"/>
        <v/>
      </c>
      <c r="CV1477" t="str">
        <f t="shared" si="266"/>
        <v/>
      </c>
    </row>
    <row r="1478" spans="1:100" ht="16.5" x14ac:dyDescent="0.3">
      <c r="A1478" s="7"/>
      <c r="B1478" s="19"/>
      <c r="C1478" s="19"/>
      <c r="D1478" s="19"/>
      <c r="E1478" s="19"/>
      <c r="F1478" s="19"/>
      <c r="G1478" s="10"/>
      <c r="H1478" s="14"/>
      <c r="I1478" s="19"/>
      <c r="J1478" s="19"/>
      <c r="K1478" s="10"/>
      <c r="L1478" s="19"/>
      <c r="M1478" s="19"/>
      <c r="N1478" s="19"/>
      <c r="O1478" s="19"/>
      <c r="P1478" s="19"/>
      <c r="Q1478" s="24"/>
      <c r="R1478" s="14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19"/>
      <c r="AH1478" s="19"/>
      <c r="AI1478" s="19"/>
      <c r="AJ1478" s="19"/>
      <c r="AK1478" s="29"/>
      <c r="AL1478" s="29"/>
      <c r="AM1478" s="7"/>
      <c r="AN1478" s="7"/>
      <c r="AO1478" s="7"/>
      <c r="AP1478" s="19"/>
      <c r="AQ1478" s="19"/>
      <c r="AR1478" s="19"/>
      <c r="AS1478" s="14"/>
      <c r="AT1478" s="19"/>
      <c r="AU1478" s="19"/>
      <c r="AV1478" s="19"/>
      <c r="AW1478" s="14"/>
      <c r="AX1478" s="19"/>
      <c r="AY1478" s="19"/>
      <c r="AZ1478" s="19"/>
      <c r="BA1478" s="19"/>
      <c r="BB1478" s="19"/>
      <c r="BC1478" s="19"/>
      <c r="BD1478" s="19"/>
      <c r="BE1478" s="19"/>
      <c r="BF1478" s="14"/>
      <c r="BG1478" s="35" t="str">
        <f>IF(BB1478&lt;&gt;"","&lt;a href='https://www.inaturalist.org/observations/"&amp;BB1478&amp;" 'target='_blank' style='color: blue'&gt;iNaturalist Record: "&amp;BB1478&amp;"&lt;/a&gt; ","")</f>
        <v/>
      </c>
      <c r="BH1478" s="36" t="str">
        <f>IF(AT1478&lt;&gt;"",AT1478&amp;". ","")</f>
        <v/>
      </c>
      <c r="BI1478" s="36" t="str">
        <f>IF(AV1478&lt;&gt;"","Land use/disturbance history: "&amp;AV1478&amp;". ","")</f>
        <v/>
      </c>
      <c r="BJ1478" s="36" t="str">
        <f>IF(AW1478&lt;&gt;"","Slope in degrees: "&amp;AW1478&amp;". ","")</f>
        <v/>
      </c>
      <c r="BK1478" s="36" t="str">
        <f>IF(AX1478&lt;&gt;"","Slope aspect: "&amp;AX1478&amp;". ","")</f>
        <v/>
      </c>
      <c r="BL1478" s="36" t="str">
        <f>IF(AY1478&lt;&gt;"","Soil description: "&amp;AY1478&amp;". ","")</f>
        <v/>
      </c>
      <c r="BM1478" s="36" t="str">
        <f>IF(BA1478&lt;&gt;"","Terrain: "&amp;BA1478&amp;". ","")</f>
        <v/>
      </c>
      <c r="BN1478" s="36" t="str">
        <f t="shared" si="253"/>
        <v/>
      </c>
      <c r="BO1478" t="str">
        <f t="shared" si="254"/>
        <v/>
      </c>
      <c r="BP1478" t="str">
        <f>IF(BD1478&lt;&gt;"","Permit: "&amp;BD1478,"")</f>
        <v/>
      </c>
      <c r="BQ1478" s="41" t="str">
        <f>IF(AA1478="Abundant","Estimated frequency within viewshed: Abundant (&gt;500).",IF(AA1478="Common","Estimated frequency within viewshed: Common (101-500).",IF(AA1478="Frequent","Estimated frequency within viewshed: Frequent (11-100).",IF(AA1478="Occasional","Estimated frequency within viewshed: Occasional (6-10).",IF(AA1478="Rare","Estimated frequency within viewshed: Rare (1-5).","")))))</f>
        <v/>
      </c>
      <c r="BR1478" s="41" t="str">
        <f>IF(B1478&lt;&gt;"",B1478&amp;". ","")</f>
        <v/>
      </c>
      <c r="BS1478" s="41" t="str">
        <f>IF(M1478="Same individual","Tissue sample collected.",IF(M1478="Same population","Tissue sample collected from another individual in the same population.",""))</f>
        <v/>
      </c>
      <c r="BT1478" s="41" t="str">
        <f>IF(R1478&lt;&gt;"","Seed sample collected from "&amp;R1478&amp;" plants within the same population.","")</f>
        <v/>
      </c>
      <c r="BU1478" s="41" t="str">
        <f>IF(AB1478&lt;&gt;"",AB1478&amp;". ","")</f>
        <v/>
      </c>
      <c r="BV1478" s="41" t="str">
        <f>IF(AE1478&lt;&gt;"","Landowner: "&amp;AE1478&amp;".","")</f>
        <v/>
      </c>
      <c r="BW1478" s="41" t="str">
        <f>IF(AF1478&lt;&gt;"","Element Occurrence ID: "&amp;AF1478&amp;".","")</f>
        <v/>
      </c>
      <c r="BX1478" s="41" t="str">
        <f t="shared" si="255"/>
        <v/>
      </c>
      <c r="BY1478" t="str">
        <f t="shared" si="256"/>
        <v/>
      </c>
      <c r="BZ1478" s="41" t="str">
        <f t="shared" si="257"/>
        <v/>
      </c>
      <c r="CA1478" t="str">
        <f t="shared" si="258"/>
        <v/>
      </c>
      <c r="CB1478" s="41" t="str">
        <f>IF(AU1478&lt;&gt;"","Area immediately surrounding specimen: "&amp;AU1478&amp;".","")</f>
        <v/>
      </c>
      <c r="CC1478" s="41" t="str">
        <f>IF(T1478&lt;&gt;"","Habit: "&amp;T1478&amp;".","")</f>
        <v/>
      </c>
      <c r="CD1478" s="41" t="str">
        <f>IF(U1478&lt;&gt;"","Life history habit: "&amp;U1478&amp;".","")</f>
        <v/>
      </c>
      <c r="CE1478" s="41" t="str">
        <f>IF(V1478&lt;&gt;"","Graminoid habit: "&amp;V1478&amp;".","")</f>
        <v/>
      </c>
      <c r="CF1478" s="41" t="str">
        <f>IF(W1478&lt;&gt;"","Flower color: "&amp;W1478&amp;".","")</f>
        <v/>
      </c>
      <c r="CG1478" s="41" t="str">
        <f>IF(X1478&lt;&gt;"","Height in centimeters: "&amp;X1478&amp;".","")</f>
        <v/>
      </c>
      <c r="CH1478" s="41" t="str">
        <f>IF(Y1478&lt;&gt;"",Y1478&amp;".","")</f>
        <v/>
      </c>
      <c r="CI1478" s="41" t="str">
        <f t="shared" si="259"/>
        <v/>
      </c>
      <c r="CJ1478" t="str">
        <f t="shared" si="260"/>
        <v/>
      </c>
      <c r="CK1478" s="41" t="str">
        <f>IF(T1478&lt;&gt;"","''habit'':"&amp;"''"&amp;T1478&amp;"'',","")</f>
        <v/>
      </c>
      <c r="CL1478" s="41" t="str">
        <f>IF(U1478&lt;&gt;"","''life cycle habit'':"&amp;"''"&amp;U1478&amp;"'',","")</f>
        <v/>
      </c>
      <c r="CM1478" s="41" t="str">
        <f>IF(V1478&lt;&gt;"","''graminoidHabit'':"&amp;"''"&amp;V1478&amp;"'',","")</f>
        <v/>
      </c>
      <c r="CN1478" s="41" t="str">
        <f>IF(W1478&lt;&gt;"","''flower color'':"&amp;"''"&amp;W1478&amp;"'',","")</f>
        <v/>
      </c>
      <c r="CO1478" s="41" t="str">
        <f>IF(X1478&lt;&gt;"","''heightInCentimeters'':"&amp;X1478&amp;",","")</f>
        <v/>
      </c>
      <c r="CP1478" s="41" t="str">
        <f>IF(Y1478&lt;&gt;"",Y1478,"")</f>
        <v/>
      </c>
      <c r="CQ1478" s="41" t="str">
        <f t="shared" si="261"/>
        <v/>
      </c>
      <c r="CR1478" s="42" t="str">
        <f t="shared" si="262"/>
        <v/>
      </c>
      <c r="CS1478" t="str">
        <f t="shared" si="263"/>
        <v/>
      </c>
      <c r="CT1478" t="str">
        <f t="shared" si="264"/>
        <v/>
      </c>
      <c r="CU1478" t="str">
        <f t="shared" si="265"/>
        <v/>
      </c>
      <c r="CV1478" t="str">
        <f t="shared" si="266"/>
        <v/>
      </c>
    </row>
    <row r="1479" spans="1:100" ht="16.5" x14ac:dyDescent="0.3">
      <c r="A1479" s="7"/>
      <c r="B1479" s="19"/>
      <c r="C1479" s="19"/>
      <c r="D1479" s="19"/>
      <c r="E1479" s="19"/>
      <c r="F1479" s="19"/>
      <c r="G1479" s="10"/>
      <c r="H1479" s="14"/>
      <c r="I1479" s="19"/>
      <c r="J1479" s="19"/>
      <c r="K1479" s="10"/>
      <c r="L1479" s="19"/>
      <c r="M1479" s="19"/>
      <c r="N1479" s="19"/>
      <c r="O1479" s="19"/>
      <c r="P1479" s="19"/>
      <c r="Q1479" s="24"/>
      <c r="R1479" s="14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19"/>
      <c r="AH1479" s="19"/>
      <c r="AI1479" s="19"/>
      <c r="AJ1479" s="19"/>
      <c r="AK1479" s="29"/>
      <c r="AL1479" s="29"/>
      <c r="AM1479" s="7"/>
      <c r="AN1479" s="7"/>
      <c r="AO1479" s="7"/>
      <c r="AP1479" s="19"/>
      <c r="AQ1479" s="19"/>
      <c r="AR1479" s="19"/>
      <c r="AS1479" s="14"/>
      <c r="AT1479" s="19"/>
      <c r="AU1479" s="19"/>
      <c r="AV1479" s="19"/>
      <c r="AW1479" s="14"/>
      <c r="AX1479" s="19"/>
      <c r="AY1479" s="19"/>
      <c r="AZ1479" s="19"/>
      <c r="BA1479" s="19"/>
      <c r="BB1479" s="19"/>
      <c r="BC1479" s="19"/>
      <c r="BD1479" s="19"/>
      <c r="BE1479" s="19"/>
      <c r="BF1479" s="14"/>
      <c r="BG1479" s="35" t="str">
        <f>IF(BB1479&lt;&gt;"","&lt;a href='https://www.inaturalist.org/observations/"&amp;BB1479&amp;" 'target='_blank' style='color: blue'&gt;iNaturalist Record: "&amp;BB1479&amp;"&lt;/a&gt; ","")</f>
        <v/>
      </c>
      <c r="BH1479" s="36" t="str">
        <f>IF(AT1479&lt;&gt;"",AT1479&amp;". ","")</f>
        <v/>
      </c>
      <c r="BI1479" s="36" t="str">
        <f>IF(AV1479&lt;&gt;"","Land use/disturbance history: "&amp;AV1479&amp;". ","")</f>
        <v/>
      </c>
      <c r="BJ1479" s="36" t="str">
        <f>IF(AW1479&lt;&gt;"","Slope in degrees: "&amp;AW1479&amp;". ","")</f>
        <v/>
      </c>
      <c r="BK1479" s="36" t="str">
        <f>IF(AX1479&lt;&gt;"","Slope aspect: "&amp;AX1479&amp;". ","")</f>
        <v/>
      </c>
      <c r="BL1479" s="36" t="str">
        <f>IF(AY1479&lt;&gt;"","Soil description: "&amp;AY1479&amp;". ","")</f>
        <v/>
      </c>
      <c r="BM1479" s="36" t="str">
        <f>IF(BA1479&lt;&gt;"","Terrain: "&amp;BA1479&amp;". ","")</f>
        <v/>
      </c>
      <c r="BN1479" s="36" t="str">
        <f t="shared" si="253"/>
        <v/>
      </c>
      <c r="BO1479" t="str">
        <f t="shared" si="254"/>
        <v/>
      </c>
      <c r="BP1479" t="str">
        <f>IF(BD1479&lt;&gt;"","Permit: "&amp;BD1479,"")</f>
        <v/>
      </c>
      <c r="BQ1479" s="41" t="str">
        <f>IF(AA1479="Abundant","Estimated frequency within viewshed: Abundant (&gt;500).",IF(AA1479="Common","Estimated frequency within viewshed: Common (101-500).",IF(AA1479="Frequent","Estimated frequency within viewshed: Frequent (11-100).",IF(AA1479="Occasional","Estimated frequency within viewshed: Occasional (6-10).",IF(AA1479="Rare","Estimated frequency within viewshed: Rare (1-5).","")))))</f>
        <v/>
      </c>
      <c r="BR1479" s="41" t="str">
        <f>IF(B1479&lt;&gt;"",B1479&amp;". ","")</f>
        <v/>
      </c>
      <c r="BS1479" s="41" t="str">
        <f>IF(M1479="Same individual","Tissue sample collected.",IF(M1479="Same population","Tissue sample collected from another individual in the same population.",""))</f>
        <v/>
      </c>
      <c r="BT1479" s="41" t="str">
        <f>IF(R1479&lt;&gt;"","Seed sample collected from "&amp;R1479&amp;" plants within the same population.","")</f>
        <v/>
      </c>
      <c r="BU1479" s="41" t="str">
        <f>IF(AB1479&lt;&gt;"",AB1479&amp;". ","")</f>
        <v/>
      </c>
      <c r="BV1479" s="41" t="str">
        <f>IF(AE1479&lt;&gt;"","Landowner: "&amp;AE1479&amp;".","")</f>
        <v/>
      </c>
      <c r="BW1479" s="41" t="str">
        <f>IF(AF1479&lt;&gt;"","Element Occurrence ID: "&amp;AF1479&amp;".","")</f>
        <v/>
      </c>
      <c r="BX1479" s="41" t="str">
        <f t="shared" si="255"/>
        <v/>
      </c>
      <c r="BY1479" t="str">
        <f t="shared" si="256"/>
        <v/>
      </c>
      <c r="BZ1479" s="41" t="str">
        <f t="shared" si="257"/>
        <v/>
      </c>
      <c r="CA1479" t="str">
        <f t="shared" si="258"/>
        <v/>
      </c>
      <c r="CB1479" s="41" t="str">
        <f>IF(AU1479&lt;&gt;"","Area immediately surrounding specimen: "&amp;AU1479&amp;".","")</f>
        <v/>
      </c>
      <c r="CC1479" s="41" t="str">
        <f>IF(T1479&lt;&gt;"","Habit: "&amp;T1479&amp;".","")</f>
        <v/>
      </c>
      <c r="CD1479" s="41" t="str">
        <f>IF(U1479&lt;&gt;"","Life history habit: "&amp;U1479&amp;".","")</f>
        <v/>
      </c>
      <c r="CE1479" s="41" t="str">
        <f>IF(V1479&lt;&gt;"","Graminoid habit: "&amp;V1479&amp;".","")</f>
        <v/>
      </c>
      <c r="CF1479" s="41" t="str">
        <f>IF(W1479&lt;&gt;"","Flower color: "&amp;W1479&amp;".","")</f>
        <v/>
      </c>
      <c r="CG1479" s="41" t="str">
        <f>IF(X1479&lt;&gt;"","Height in centimeters: "&amp;X1479&amp;".","")</f>
        <v/>
      </c>
      <c r="CH1479" s="41" t="str">
        <f>IF(Y1479&lt;&gt;"",Y1479&amp;".","")</f>
        <v/>
      </c>
      <c r="CI1479" s="41" t="str">
        <f t="shared" si="259"/>
        <v/>
      </c>
      <c r="CJ1479" t="str">
        <f t="shared" si="260"/>
        <v/>
      </c>
      <c r="CK1479" s="41" t="str">
        <f>IF(T1479&lt;&gt;"","''habit'':"&amp;"''"&amp;T1479&amp;"'',","")</f>
        <v/>
      </c>
      <c r="CL1479" s="41" t="str">
        <f>IF(U1479&lt;&gt;"","''life cycle habit'':"&amp;"''"&amp;U1479&amp;"'',","")</f>
        <v/>
      </c>
      <c r="CM1479" s="41" t="str">
        <f>IF(V1479&lt;&gt;"","''graminoidHabit'':"&amp;"''"&amp;V1479&amp;"'',","")</f>
        <v/>
      </c>
      <c r="CN1479" s="41" t="str">
        <f>IF(W1479&lt;&gt;"","''flower color'':"&amp;"''"&amp;W1479&amp;"'',","")</f>
        <v/>
      </c>
      <c r="CO1479" s="41" t="str">
        <f>IF(X1479&lt;&gt;"","''heightInCentimeters'':"&amp;X1479&amp;",","")</f>
        <v/>
      </c>
      <c r="CP1479" s="41" t="str">
        <f>IF(Y1479&lt;&gt;"",Y1479,"")</f>
        <v/>
      </c>
      <c r="CQ1479" s="41" t="str">
        <f t="shared" si="261"/>
        <v/>
      </c>
      <c r="CR1479" s="42" t="str">
        <f t="shared" si="262"/>
        <v/>
      </c>
      <c r="CS1479" t="str">
        <f t="shared" si="263"/>
        <v/>
      </c>
      <c r="CT1479" t="str">
        <f t="shared" si="264"/>
        <v/>
      </c>
      <c r="CU1479" t="str">
        <f t="shared" si="265"/>
        <v/>
      </c>
      <c r="CV1479" t="str">
        <f t="shared" si="266"/>
        <v/>
      </c>
    </row>
    <row r="1480" spans="1:100" ht="16.5" x14ac:dyDescent="0.3">
      <c r="A1480" s="7"/>
      <c r="B1480" s="19"/>
      <c r="C1480" s="19"/>
      <c r="D1480" s="19"/>
      <c r="E1480" s="19"/>
      <c r="F1480" s="19"/>
      <c r="G1480" s="10"/>
      <c r="H1480" s="14"/>
      <c r="I1480" s="19"/>
      <c r="J1480" s="19"/>
      <c r="K1480" s="10"/>
      <c r="L1480" s="19"/>
      <c r="M1480" s="19"/>
      <c r="N1480" s="19"/>
      <c r="O1480" s="19"/>
      <c r="P1480" s="19"/>
      <c r="Q1480" s="24"/>
      <c r="R1480" s="14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19"/>
      <c r="AH1480" s="19"/>
      <c r="AI1480" s="19"/>
      <c r="AJ1480" s="19"/>
      <c r="AK1480" s="29"/>
      <c r="AL1480" s="29"/>
      <c r="AM1480" s="7"/>
      <c r="AN1480" s="7"/>
      <c r="AO1480" s="7"/>
      <c r="AP1480" s="19"/>
      <c r="AQ1480" s="19"/>
      <c r="AR1480" s="19"/>
      <c r="AS1480" s="14"/>
      <c r="AT1480" s="19"/>
      <c r="AU1480" s="19"/>
      <c r="AV1480" s="19"/>
      <c r="AW1480" s="14"/>
      <c r="AX1480" s="19"/>
      <c r="AY1480" s="19"/>
      <c r="AZ1480" s="19"/>
      <c r="BA1480" s="19"/>
      <c r="BB1480" s="19"/>
      <c r="BC1480" s="19"/>
      <c r="BD1480" s="19"/>
      <c r="BE1480" s="19"/>
      <c r="BF1480" s="14"/>
      <c r="BG1480" s="35" t="str">
        <f>IF(BB1480&lt;&gt;"","&lt;a href='https://www.inaturalist.org/observations/"&amp;BB1480&amp;" 'target='_blank' style='color: blue'&gt;iNaturalist Record: "&amp;BB1480&amp;"&lt;/a&gt; ","")</f>
        <v/>
      </c>
      <c r="BH1480" s="36" t="str">
        <f>IF(AT1480&lt;&gt;"",AT1480&amp;". ","")</f>
        <v/>
      </c>
      <c r="BI1480" s="36" t="str">
        <f>IF(AV1480&lt;&gt;"","Land use/disturbance history: "&amp;AV1480&amp;". ","")</f>
        <v/>
      </c>
      <c r="BJ1480" s="36" t="str">
        <f>IF(AW1480&lt;&gt;"","Slope in degrees: "&amp;AW1480&amp;". ","")</f>
        <v/>
      </c>
      <c r="BK1480" s="36" t="str">
        <f>IF(AX1480&lt;&gt;"","Slope aspect: "&amp;AX1480&amp;". ","")</f>
        <v/>
      </c>
      <c r="BL1480" s="36" t="str">
        <f>IF(AY1480&lt;&gt;"","Soil description: "&amp;AY1480&amp;". ","")</f>
        <v/>
      </c>
      <c r="BM1480" s="36" t="str">
        <f>IF(BA1480&lt;&gt;"","Terrain: "&amp;BA1480&amp;". ","")</f>
        <v/>
      </c>
      <c r="BN1480" s="36" t="str">
        <f t="shared" si="253"/>
        <v/>
      </c>
      <c r="BO1480" t="str">
        <f t="shared" si="254"/>
        <v/>
      </c>
      <c r="BP1480" t="str">
        <f>IF(BD1480&lt;&gt;"","Permit: "&amp;BD1480,"")</f>
        <v/>
      </c>
      <c r="BQ1480" s="41" t="str">
        <f>IF(AA1480="Abundant","Estimated frequency within viewshed: Abundant (&gt;500).",IF(AA1480="Common","Estimated frequency within viewshed: Common (101-500).",IF(AA1480="Frequent","Estimated frequency within viewshed: Frequent (11-100).",IF(AA1480="Occasional","Estimated frequency within viewshed: Occasional (6-10).",IF(AA1480="Rare","Estimated frequency within viewshed: Rare (1-5).","")))))</f>
        <v/>
      </c>
      <c r="BR1480" s="41" t="str">
        <f>IF(B1480&lt;&gt;"",B1480&amp;". ","")</f>
        <v/>
      </c>
      <c r="BS1480" s="41" t="str">
        <f>IF(M1480="Same individual","Tissue sample collected.",IF(M1480="Same population","Tissue sample collected from another individual in the same population.",""))</f>
        <v/>
      </c>
      <c r="BT1480" s="41" t="str">
        <f>IF(R1480&lt;&gt;"","Seed sample collected from "&amp;R1480&amp;" plants within the same population.","")</f>
        <v/>
      </c>
      <c r="BU1480" s="41" t="str">
        <f>IF(AB1480&lt;&gt;"",AB1480&amp;". ","")</f>
        <v/>
      </c>
      <c r="BV1480" s="41" t="str">
        <f>IF(AE1480&lt;&gt;"","Landowner: "&amp;AE1480&amp;".","")</f>
        <v/>
      </c>
      <c r="BW1480" s="41" t="str">
        <f>IF(AF1480&lt;&gt;"","Element Occurrence ID: "&amp;AF1480&amp;".","")</f>
        <v/>
      </c>
      <c r="BX1480" s="41" t="str">
        <f t="shared" si="255"/>
        <v/>
      </c>
      <c r="BY1480" t="str">
        <f t="shared" si="256"/>
        <v/>
      </c>
      <c r="BZ1480" s="41" t="str">
        <f t="shared" si="257"/>
        <v/>
      </c>
      <c r="CA1480" t="str">
        <f t="shared" si="258"/>
        <v/>
      </c>
      <c r="CB1480" s="41" t="str">
        <f>IF(AU1480&lt;&gt;"","Area immediately surrounding specimen: "&amp;AU1480&amp;".","")</f>
        <v/>
      </c>
      <c r="CC1480" s="41" t="str">
        <f>IF(T1480&lt;&gt;"","Habit: "&amp;T1480&amp;".","")</f>
        <v/>
      </c>
      <c r="CD1480" s="41" t="str">
        <f>IF(U1480&lt;&gt;"","Life history habit: "&amp;U1480&amp;".","")</f>
        <v/>
      </c>
      <c r="CE1480" s="41" t="str">
        <f>IF(V1480&lt;&gt;"","Graminoid habit: "&amp;V1480&amp;".","")</f>
        <v/>
      </c>
      <c r="CF1480" s="41" t="str">
        <f>IF(W1480&lt;&gt;"","Flower color: "&amp;W1480&amp;".","")</f>
        <v/>
      </c>
      <c r="CG1480" s="41" t="str">
        <f>IF(X1480&lt;&gt;"","Height in centimeters: "&amp;X1480&amp;".","")</f>
        <v/>
      </c>
      <c r="CH1480" s="41" t="str">
        <f>IF(Y1480&lt;&gt;"",Y1480&amp;".","")</f>
        <v/>
      </c>
      <c r="CI1480" s="41" t="str">
        <f t="shared" si="259"/>
        <v/>
      </c>
      <c r="CJ1480" t="str">
        <f t="shared" si="260"/>
        <v/>
      </c>
      <c r="CK1480" s="41" t="str">
        <f>IF(T1480&lt;&gt;"","''habit'':"&amp;"''"&amp;T1480&amp;"'',","")</f>
        <v/>
      </c>
      <c r="CL1480" s="41" t="str">
        <f>IF(U1480&lt;&gt;"","''life cycle habit'':"&amp;"''"&amp;U1480&amp;"'',","")</f>
        <v/>
      </c>
      <c r="CM1480" s="41" t="str">
        <f>IF(V1480&lt;&gt;"","''graminoidHabit'':"&amp;"''"&amp;V1480&amp;"'',","")</f>
        <v/>
      </c>
      <c r="CN1480" s="41" t="str">
        <f>IF(W1480&lt;&gt;"","''flower color'':"&amp;"''"&amp;W1480&amp;"'',","")</f>
        <v/>
      </c>
      <c r="CO1480" s="41" t="str">
        <f>IF(X1480&lt;&gt;"","''heightInCentimeters'':"&amp;X1480&amp;",","")</f>
        <v/>
      </c>
      <c r="CP1480" s="41" t="str">
        <f>IF(Y1480&lt;&gt;"",Y1480,"")</f>
        <v/>
      </c>
      <c r="CQ1480" s="41" t="str">
        <f t="shared" si="261"/>
        <v/>
      </c>
      <c r="CR1480" s="42" t="str">
        <f t="shared" si="262"/>
        <v/>
      </c>
      <c r="CS1480" t="str">
        <f t="shared" si="263"/>
        <v/>
      </c>
      <c r="CT1480" t="str">
        <f t="shared" si="264"/>
        <v/>
      </c>
      <c r="CU1480" t="str">
        <f t="shared" si="265"/>
        <v/>
      </c>
      <c r="CV1480" t="str">
        <f t="shared" si="266"/>
        <v/>
      </c>
    </row>
    <row r="1481" spans="1:100" ht="16.5" x14ac:dyDescent="0.3">
      <c r="A1481" s="7"/>
      <c r="B1481" s="19"/>
      <c r="C1481" s="19"/>
      <c r="D1481" s="19"/>
      <c r="E1481" s="19"/>
      <c r="F1481" s="19"/>
      <c r="G1481" s="10"/>
      <c r="H1481" s="14"/>
      <c r="I1481" s="19"/>
      <c r="J1481" s="19"/>
      <c r="K1481" s="10"/>
      <c r="L1481" s="19"/>
      <c r="M1481" s="19"/>
      <c r="N1481" s="19"/>
      <c r="O1481" s="19"/>
      <c r="P1481" s="19"/>
      <c r="Q1481" s="24"/>
      <c r="R1481" s="14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19"/>
      <c r="AH1481" s="19"/>
      <c r="AI1481" s="19"/>
      <c r="AJ1481" s="19"/>
      <c r="AK1481" s="29"/>
      <c r="AL1481" s="29"/>
      <c r="AM1481" s="7"/>
      <c r="AN1481" s="7"/>
      <c r="AO1481" s="7"/>
      <c r="AP1481" s="19"/>
      <c r="AQ1481" s="19"/>
      <c r="AR1481" s="19"/>
      <c r="AS1481" s="14"/>
      <c r="AT1481" s="19"/>
      <c r="AU1481" s="19"/>
      <c r="AV1481" s="19"/>
      <c r="AW1481" s="14"/>
      <c r="AX1481" s="19"/>
      <c r="AY1481" s="19"/>
      <c r="AZ1481" s="19"/>
      <c r="BA1481" s="19"/>
      <c r="BB1481" s="19"/>
      <c r="BC1481" s="19"/>
      <c r="BD1481" s="19"/>
      <c r="BE1481" s="19"/>
      <c r="BF1481" s="14"/>
      <c r="BG1481" s="35" t="str">
        <f>IF(BB1481&lt;&gt;"","&lt;a href='https://www.inaturalist.org/observations/"&amp;BB1481&amp;" 'target='_blank' style='color: blue'&gt;iNaturalist Record: "&amp;BB1481&amp;"&lt;/a&gt; ","")</f>
        <v/>
      </c>
      <c r="BH1481" s="36" t="str">
        <f>IF(AT1481&lt;&gt;"",AT1481&amp;". ","")</f>
        <v/>
      </c>
      <c r="BI1481" s="36" t="str">
        <f>IF(AV1481&lt;&gt;"","Land use/disturbance history: "&amp;AV1481&amp;". ","")</f>
        <v/>
      </c>
      <c r="BJ1481" s="36" t="str">
        <f>IF(AW1481&lt;&gt;"","Slope in degrees: "&amp;AW1481&amp;". ","")</f>
        <v/>
      </c>
      <c r="BK1481" s="36" t="str">
        <f>IF(AX1481&lt;&gt;"","Slope aspect: "&amp;AX1481&amp;". ","")</f>
        <v/>
      </c>
      <c r="BL1481" s="36" t="str">
        <f>IF(AY1481&lt;&gt;"","Soil description: "&amp;AY1481&amp;". ","")</f>
        <v/>
      </c>
      <c r="BM1481" s="36" t="str">
        <f>IF(BA1481&lt;&gt;"","Terrain: "&amp;BA1481&amp;". ","")</f>
        <v/>
      </c>
      <c r="BN1481" s="36" t="str">
        <f t="shared" si="253"/>
        <v/>
      </c>
      <c r="BO1481" t="str">
        <f t="shared" si="254"/>
        <v/>
      </c>
      <c r="BP1481" t="str">
        <f>IF(BD1481&lt;&gt;"","Permit: "&amp;BD1481,"")</f>
        <v/>
      </c>
      <c r="BQ1481" s="41" t="str">
        <f>IF(AA1481="Abundant","Estimated frequency within viewshed: Abundant (&gt;500).",IF(AA1481="Common","Estimated frequency within viewshed: Common (101-500).",IF(AA1481="Frequent","Estimated frequency within viewshed: Frequent (11-100).",IF(AA1481="Occasional","Estimated frequency within viewshed: Occasional (6-10).",IF(AA1481="Rare","Estimated frequency within viewshed: Rare (1-5).","")))))</f>
        <v/>
      </c>
      <c r="BR1481" s="41" t="str">
        <f>IF(B1481&lt;&gt;"",B1481&amp;". ","")</f>
        <v/>
      </c>
      <c r="BS1481" s="41" t="str">
        <f>IF(M1481="Same individual","Tissue sample collected.",IF(M1481="Same population","Tissue sample collected from another individual in the same population.",""))</f>
        <v/>
      </c>
      <c r="BT1481" s="41" t="str">
        <f>IF(R1481&lt;&gt;"","Seed sample collected from "&amp;R1481&amp;" plants within the same population.","")</f>
        <v/>
      </c>
      <c r="BU1481" s="41" t="str">
        <f>IF(AB1481&lt;&gt;"",AB1481&amp;". ","")</f>
        <v/>
      </c>
      <c r="BV1481" s="41" t="str">
        <f>IF(AE1481&lt;&gt;"","Landowner: "&amp;AE1481&amp;".","")</f>
        <v/>
      </c>
      <c r="BW1481" s="41" t="str">
        <f>IF(AF1481&lt;&gt;"","Element Occurrence ID: "&amp;AF1481&amp;".","")</f>
        <v/>
      </c>
      <c r="BX1481" s="41" t="str">
        <f t="shared" si="255"/>
        <v/>
      </c>
      <c r="BY1481" t="str">
        <f t="shared" si="256"/>
        <v/>
      </c>
      <c r="BZ1481" s="41" t="str">
        <f t="shared" si="257"/>
        <v/>
      </c>
      <c r="CA1481" t="str">
        <f t="shared" si="258"/>
        <v/>
      </c>
      <c r="CB1481" s="41" t="str">
        <f>IF(AU1481&lt;&gt;"","Area immediately surrounding specimen: "&amp;AU1481&amp;".","")</f>
        <v/>
      </c>
      <c r="CC1481" s="41" t="str">
        <f>IF(T1481&lt;&gt;"","Habit: "&amp;T1481&amp;".","")</f>
        <v/>
      </c>
      <c r="CD1481" s="41" t="str">
        <f>IF(U1481&lt;&gt;"","Life history habit: "&amp;U1481&amp;".","")</f>
        <v/>
      </c>
      <c r="CE1481" s="41" t="str">
        <f>IF(V1481&lt;&gt;"","Graminoid habit: "&amp;V1481&amp;".","")</f>
        <v/>
      </c>
      <c r="CF1481" s="41" t="str">
        <f>IF(W1481&lt;&gt;"","Flower color: "&amp;W1481&amp;".","")</f>
        <v/>
      </c>
      <c r="CG1481" s="41" t="str">
        <f>IF(X1481&lt;&gt;"","Height in centimeters: "&amp;X1481&amp;".","")</f>
        <v/>
      </c>
      <c r="CH1481" s="41" t="str">
        <f>IF(Y1481&lt;&gt;"",Y1481&amp;".","")</f>
        <v/>
      </c>
      <c r="CI1481" s="41" t="str">
        <f t="shared" si="259"/>
        <v/>
      </c>
      <c r="CJ1481" t="str">
        <f t="shared" si="260"/>
        <v/>
      </c>
      <c r="CK1481" s="41" t="str">
        <f>IF(T1481&lt;&gt;"","''habit'':"&amp;"''"&amp;T1481&amp;"'',","")</f>
        <v/>
      </c>
      <c r="CL1481" s="41" t="str">
        <f>IF(U1481&lt;&gt;"","''life cycle habit'':"&amp;"''"&amp;U1481&amp;"'',","")</f>
        <v/>
      </c>
      <c r="CM1481" s="41" t="str">
        <f>IF(V1481&lt;&gt;"","''graminoidHabit'':"&amp;"''"&amp;V1481&amp;"'',","")</f>
        <v/>
      </c>
      <c r="CN1481" s="41" t="str">
        <f>IF(W1481&lt;&gt;"","''flower color'':"&amp;"''"&amp;W1481&amp;"'',","")</f>
        <v/>
      </c>
      <c r="CO1481" s="41" t="str">
        <f>IF(X1481&lt;&gt;"","''heightInCentimeters'':"&amp;X1481&amp;",","")</f>
        <v/>
      </c>
      <c r="CP1481" s="41" t="str">
        <f>IF(Y1481&lt;&gt;"",Y1481,"")</f>
        <v/>
      </c>
      <c r="CQ1481" s="41" t="str">
        <f t="shared" si="261"/>
        <v/>
      </c>
      <c r="CR1481" s="42" t="str">
        <f t="shared" si="262"/>
        <v/>
      </c>
      <c r="CS1481" t="str">
        <f t="shared" si="263"/>
        <v/>
      </c>
      <c r="CT1481" t="str">
        <f t="shared" si="264"/>
        <v/>
      </c>
      <c r="CU1481" t="str">
        <f t="shared" si="265"/>
        <v/>
      </c>
      <c r="CV1481" t="str">
        <f t="shared" si="266"/>
        <v/>
      </c>
    </row>
    <row r="1482" spans="1:100" ht="16.5" x14ac:dyDescent="0.3">
      <c r="A1482" s="7"/>
      <c r="B1482" s="19"/>
      <c r="C1482" s="19"/>
      <c r="D1482" s="19"/>
      <c r="E1482" s="19"/>
      <c r="F1482" s="19"/>
      <c r="G1482" s="10"/>
      <c r="H1482" s="14"/>
      <c r="I1482" s="19"/>
      <c r="J1482" s="19"/>
      <c r="K1482" s="10"/>
      <c r="L1482" s="19"/>
      <c r="M1482" s="19"/>
      <c r="N1482" s="19"/>
      <c r="O1482" s="19"/>
      <c r="P1482" s="19"/>
      <c r="Q1482" s="24"/>
      <c r="R1482" s="14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19"/>
      <c r="AH1482" s="19"/>
      <c r="AI1482" s="19"/>
      <c r="AJ1482" s="19"/>
      <c r="AK1482" s="29"/>
      <c r="AL1482" s="29"/>
      <c r="AM1482" s="7"/>
      <c r="AN1482" s="7"/>
      <c r="AO1482" s="7"/>
      <c r="AP1482" s="19"/>
      <c r="AQ1482" s="19"/>
      <c r="AR1482" s="19"/>
      <c r="AS1482" s="14"/>
      <c r="AT1482" s="19"/>
      <c r="AU1482" s="19"/>
      <c r="AV1482" s="19"/>
      <c r="AW1482" s="14"/>
      <c r="AX1482" s="19"/>
      <c r="AY1482" s="19"/>
      <c r="AZ1482" s="19"/>
      <c r="BA1482" s="19"/>
      <c r="BB1482" s="19"/>
      <c r="BC1482" s="19"/>
      <c r="BD1482" s="19"/>
      <c r="BE1482" s="19"/>
      <c r="BF1482" s="14"/>
      <c r="BG1482" s="35" t="str">
        <f>IF(BB1482&lt;&gt;"","&lt;a href='https://www.inaturalist.org/observations/"&amp;BB1482&amp;" 'target='_blank' style='color: blue'&gt;iNaturalist Record: "&amp;BB1482&amp;"&lt;/a&gt; ","")</f>
        <v/>
      </c>
      <c r="BH1482" s="36" t="str">
        <f>IF(AT1482&lt;&gt;"",AT1482&amp;". ","")</f>
        <v/>
      </c>
      <c r="BI1482" s="36" t="str">
        <f>IF(AV1482&lt;&gt;"","Land use/disturbance history: "&amp;AV1482&amp;". ","")</f>
        <v/>
      </c>
      <c r="BJ1482" s="36" t="str">
        <f>IF(AW1482&lt;&gt;"","Slope in degrees: "&amp;AW1482&amp;". ","")</f>
        <v/>
      </c>
      <c r="BK1482" s="36" t="str">
        <f>IF(AX1482&lt;&gt;"","Slope aspect: "&amp;AX1482&amp;". ","")</f>
        <v/>
      </c>
      <c r="BL1482" s="36" t="str">
        <f>IF(AY1482&lt;&gt;"","Soil description: "&amp;AY1482&amp;". ","")</f>
        <v/>
      </c>
      <c r="BM1482" s="36" t="str">
        <f>IF(BA1482&lt;&gt;"","Terrain: "&amp;BA1482&amp;". ","")</f>
        <v/>
      </c>
      <c r="BN1482" s="36" t="str">
        <f t="shared" si="253"/>
        <v/>
      </c>
      <c r="BO1482" t="str">
        <f t="shared" si="254"/>
        <v/>
      </c>
      <c r="BP1482" t="str">
        <f>IF(BD1482&lt;&gt;"","Permit: "&amp;BD1482,"")</f>
        <v/>
      </c>
      <c r="BQ1482" s="41" t="str">
        <f>IF(AA1482="Abundant","Estimated frequency within viewshed: Abundant (&gt;500).",IF(AA1482="Common","Estimated frequency within viewshed: Common (101-500).",IF(AA1482="Frequent","Estimated frequency within viewshed: Frequent (11-100).",IF(AA1482="Occasional","Estimated frequency within viewshed: Occasional (6-10).",IF(AA1482="Rare","Estimated frequency within viewshed: Rare (1-5).","")))))</f>
        <v/>
      </c>
      <c r="BR1482" s="41" t="str">
        <f>IF(B1482&lt;&gt;"",B1482&amp;". ","")</f>
        <v/>
      </c>
      <c r="BS1482" s="41" t="str">
        <f>IF(M1482="Same individual","Tissue sample collected.",IF(M1482="Same population","Tissue sample collected from another individual in the same population.",""))</f>
        <v/>
      </c>
      <c r="BT1482" s="41" t="str">
        <f>IF(R1482&lt;&gt;"","Seed sample collected from "&amp;R1482&amp;" plants within the same population.","")</f>
        <v/>
      </c>
      <c r="BU1482" s="41" t="str">
        <f>IF(AB1482&lt;&gt;"",AB1482&amp;". ","")</f>
        <v/>
      </c>
      <c r="BV1482" s="41" t="str">
        <f>IF(AE1482&lt;&gt;"","Landowner: "&amp;AE1482&amp;".","")</f>
        <v/>
      </c>
      <c r="BW1482" s="41" t="str">
        <f>IF(AF1482&lt;&gt;"","Element Occurrence ID: "&amp;AF1482&amp;".","")</f>
        <v/>
      </c>
      <c r="BX1482" s="41" t="str">
        <f t="shared" si="255"/>
        <v/>
      </c>
      <c r="BY1482" t="str">
        <f t="shared" si="256"/>
        <v/>
      </c>
      <c r="BZ1482" s="41" t="str">
        <f t="shared" si="257"/>
        <v/>
      </c>
      <c r="CA1482" t="str">
        <f t="shared" si="258"/>
        <v/>
      </c>
      <c r="CB1482" s="41" t="str">
        <f>IF(AU1482&lt;&gt;"","Area immediately surrounding specimen: "&amp;AU1482&amp;".","")</f>
        <v/>
      </c>
      <c r="CC1482" s="41" t="str">
        <f>IF(T1482&lt;&gt;"","Habit: "&amp;T1482&amp;".","")</f>
        <v/>
      </c>
      <c r="CD1482" s="41" t="str">
        <f>IF(U1482&lt;&gt;"","Life history habit: "&amp;U1482&amp;".","")</f>
        <v/>
      </c>
      <c r="CE1482" s="41" t="str">
        <f>IF(V1482&lt;&gt;"","Graminoid habit: "&amp;V1482&amp;".","")</f>
        <v/>
      </c>
      <c r="CF1482" s="41" t="str">
        <f>IF(W1482&lt;&gt;"","Flower color: "&amp;W1482&amp;".","")</f>
        <v/>
      </c>
      <c r="CG1482" s="41" t="str">
        <f>IF(X1482&lt;&gt;"","Height in centimeters: "&amp;X1482&amp;".","")</f>
        <v/>
      </c>
      <c r="CH1482" s="41" t="str">
        <f>IF(Y1482&lt;&gt;"",Y1482&amp;".","")</f>
        <v/>
      </c>
      <c r="CI1482" s="41" t="str">
        <f t="shared" si="259"/>
        <v/>
      </c>
      <c r="CJ1482" t="str">
        <f t="shared" si="260"/>
        <v/>
      </c>
      <c r="CK1482" s="41" t="str">
        <f>IF(T1482&lt;&gt;"","''habit'':"&amp;"''"&amp;T1482&amp;"'',","")</f>
        <v/>
      </c>
      <c r="CL1482" s="41" t="str">
        <f>IF(U1482&lt;&gt;"","''life cycle habit'':"&amp;"''"&amp;U1482&amp;"'',","")</f>
        <v/>
      </c>
      <c r="CM1482" s="41" t="str">
        <f>IF(V1482&lt;&gt;"","''graminoidHabit'':"&amp;"''"&amp;V1482&amp;"'',","")</f>
        <v/>
      </c>
      <c r="CN1482" s="41" t="str">
        <f>IF(W1482&lt;&gt;"","''flower color'':"&amp;"''"&amp;W1482&amp;"'',","")</f>
        <v/>
      </c>
      <c r="CO1482" s="41" t="str">
        <f>IF(X1482&lt;&gt;"","''heightInCentimeters'':"&amp;X1482&amp;",","")</f>
        <v/>
      </c>
      <c r="CP1482" s="41" t="str">
        <f>IF(Y1482&lt;&gt;"",Y1482,"")</f>
        <v/>
      </c>
      <c r="CQ1482" s="41" t="str">
        <f t="shared" si="261"/>
        <v/>
      </c>
      <c r="CR1482" s="42" t="str">
        <f t="shared" si="262"/>
        <v/>
      </c>
      <c r="CS1482" t="str">
        <f t="shared" si="263"/>
        <v/>
      </c>
      <c r="CT1482" t="str">
        <f t="shared" si="264"/>
        <v/>
      </c>
      <c r="CU1482" t="str">
        <f t="shared" si="265"/>
        <v/>
      </c>
      <c r="CV1482" t="str">
        <f t="shared" si="266"/>
        <v/>
      </c>
    </row>
    <row r="1483" spans="1:100" ht="16.5" x14ac:dyDescent="0.3">
      <c r="A1483" s="7"/>
      <c r="B1483" s="19"/>
      <c r="C1483" s="19"/>
      <c r="D1483" s="19"/>
      <c r="E1483" s="19"/>
      <c r="F1483" s="19"/>
      <c r="G1483" s="10"/>
      <c r="H1483" s="14"/>
      <c r="I1483" s="19"/>
      <c r="J1483" s="19"/>
      <c r="K1483" s="10"/>
      <c r="L1483" s="19"/>
      <c r="M1483" s="19"/>
      <c r="N1483" s="19"/>
      <c r="O1483" s="19"/>
      <c r="P1483" s="19"/>
      <c r="Q1483" s="24"/>
      <c r="R1483" s="14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19"/>
      <c r="AH1483" s="19"/>
      <c r="AI1483" s="19"/>
      <c r="AJ1483" s="19"/>
      <c r="AK1483" s="29"/>
      <c r="AL1483" s="29"/>
      <c r="AM1483" s="7"/>
      <c r="AN1483" s="7"/>
      <c r="AO1483" s="7"/>
      <c r="AP1483" s="19"/>
      <c r="AQ1483" s="19"/>
      <c r="AR1483" s="19"/>
      <c r="AS1483" s="14"/>
      <c r="AT1483" s="19"/>
      <c r="AU1483" s="19"/>
      <c r="AV1483" s="19"/>
      <c r="AW1483" s="14"/>
      <c r="AX1483" s="19"/>
      <c r="AY1483" s="19"/>
      <c r="AZ1483" s="19"/>
      <c r="BA1483" s="19"/>
      <c r="BB1483" s="19"/>
      <c r="BC1483" s="19"/>
      <c r="BD1483" s="19"/>
      <c r="BE1483" s="19"/>
      <c r="BF1483" s="14"/>
      <c r="BG1483" s="35" t="str">
        <f>IF(BB1483&lt;&gt;"","&lt;a href='https://www.inaturalist.org/observations/"&amp;BB1483&amp;" 'target='_blank' style='color: blue'&gt;iNaturalist Record: "&amp;BB1483&amp;"&lt;/a&gt; ","")</f>
        <v/>
      </c>
      <c r="BH1483" s="36" t="str">
        <f>IF(AT1483&lt;&gt;"",AT1483&amp;". ","")</f>
        <v/>
      </c>
      <c r="BI1483" s="36" t="str">
        <f>IF(AV1483&lt;&gt;"","Land use/disturbance history: "&amp;AV1483&amp;". ","")</f>
        <v/>
      </c>
      <c r="BJ1483" s="36" t="str">
        <f>IF(AW1483&lt;&gt;"","Slope in degrees: "&amp;AW1483&amp;". ","")</f>
        <v/>
      </c>
      <c r="BK1483" s="36" t="str">
        <f>IF(AX1483&lt;&gt;"","Slope aspect: "&amp;AX1483&amp;". ","")</f>
        <v/>
      </c>
      <c r="BL1483" s="36" t="str">
        <f>IF(AY1483&lt;&gt;"","Soil description: "&amp;AY1483&amp;". ","")</f>
        <v/>
      </c>
      <c r="BM1483" s="36" t="str">
        <f>IF(BA1483&lt;&gt;"","Terrain: "&amp;BA1483&amp;". ","")</f>
        <v/>
      </c>
      <c r="BN1483" s="36" t="str">
        <f t="shared" si="253"/>
        <v/>
      </c>
      <c r="BO1483" t="str">
        <f t="shared" si="254"/>
        <v/>
      </c>
      <c r="BP1483" t="str">
        <f>IF(BD1483&lt;&gt;"","Permit: "&amp;BD1483,"")</f>
        <v/>
      </c>
      <c r="BQ1483" s="41" t="str">
        <f>IF(AA1483="Abundant","Estimated frequency within viewshed: Abundant (&gt;500).",IF(AA1483="Common","Estimated frequency within viewshed: Common (101-500).",IF(AA1483="Frequent","Estimated frequency within viewshed: Frequent (11-100).",IF(AA1483="Occasional","Estimated frequency within viewshed: Occasional (6-10).",IF(AA1483="Rare","Estimated frequency within viewshed: Rare (1-5).","")))))</f>
        <v/>
      </c>
      <c r="BR1483" s="41" t="str">
        <f>IF(B1483&lt;&gt;"",B1483&amp;". ","")</f>
        <v/>
      </c>
      <c r="BS1483" s="41" t="str">
        <f>IF(M1483="Same individual","Tissue sample collected.",IF(M1483="Same population","Tissue sample collected from another individual in the same population.",""))</f>
        <v/>
      </c>
      <c r="BT1483" s="41" t="str">
        <f>IF(R1483&lt;&gt;"","Seed sample collected from "&amp;R1483&amp;" plants within the same population.","")</f>
        <v/>
      </c>
      <c r="BU1483" s="41" t="str">
        <f>IF(AB1483&lt;&gt;"",AB1483&amp;". ","")</f>
        <v/>
      </c>
      <c r="BV1483" s="41" t="str">
        <f>IF(AE1483&lt;&gt;"","Landowner: "&amp;AE1483&amp;".","")</f>
        <v/>
      </c>
      <c r="BW1483" s="41" t="str">
        <f>IF(AF1483&lt;&gt;"","Element Occurrence ID: "&amp;AF1483&amp;".","")</f>
        <v/>
      </c>
      <c r="BX1483" s="41" t="str">
        <f t="shared" si="255"/>
        <v/>
      </c>
      <c r="BY1483" t="str">
        <f t="shared" si="256"/>
        <v/>
      </c>
      <c r="BZ1483" s="41" t="str">
        <f t="shared" si="257"/>
        <v/>
      </c>
      <c r="CA1483" t="str">
        <f t="shared" si="258"/>
        <v/>
      </c>
      <c r="CB1483" s="41" t="str">
        <f>IF(AU1483&lt;&gt;"","Area immediately surrounding specimen: "&amp;AU1483&amp;".","")</f>
        <v/>
      </c>
      <c r="CC1483" s="41" t="str">
        <f>IF(T1483&lt;&gt;"","Habit: "&amp;T1483&amp;".","")</f>
        <v/>
      </c>
      <c r="CD1483" s="41" t="str">
        <f>IF(U1483&lt;&gt;"","Life history habit: "&amp;U1483&amp;".","")</f>
        <v/>
      </c>
      <c r="CE1483" s="41" t="str">
        <f>IF(V1483&lt;&gt;"","Graminoid habit: "&amp;V1483&amp;".","")</f>
        <v/>
      </c>
      <c r="CF1483" s="41" t="str">
        <f>IF(W1483&lt;&gt;"","Flower color: "&amp;W1483&amp;".","")</f>
        <v/>
      </c>
      <c r="CG1483" s="41" t="str">
        <f>IF(X1483&lt;&gt;"","Height in centimeters: "&amp;X1483&amp;".","")</f>
        <v/>
      </c>
      <c r="CH1483" s="41" t="str">
        <f>IF(Y1483&lt;&gt;"",Y1483&amp;".","")</f>
        <v/>
      </c>
      <c r="CI1483" s="41" t="str">
        <f t="shared" si="259"/>
        <v/>
      </c>
      <c r="CJ1483" t="str">
        <f t="shared" si="260"/>
        <v/>
      </c>
      <c r="CK1483" s="41" t="str">
        <f>IF(T1483&lt;&gt;"","''habit'':"&amp;"''"&amp;T1483&amp;"'',","")</f>
        <v/>
      </c>
      <c r="CL1483" s="41" t="str">
        <f>IF(U1483&lt;&gt;"","''life cycle habit'':"&amp;"''"&amp;U1483&amp;"'',","")</f>
        <v/>
      </c>
      <c r="CM1483" s="41" t="str">
        <f>IF(V1483&lt;&gt;"","''graminoidHabit'':"&amp;"''"&amp;V1483&amp;"'',","")</f>
        <v/>
      </c>
      <c r="CN1483" s="41" t="str">
        <f>IF(W1483&lt;&gt;"","''flower color'':"&amp;"''"&amp;W1483&amp;"'',","")</f>
        <v/>
      </c>
      <c r="CO1483" s="41" t="str">
        <f>IF(X1483&lt;&gt;"","''heightInCentimeters'':"&amp;X1483&amp;",","")</f>
        <v/>
      </c>
      <c r="CP1483" s="41" t="str">
        <f>IF(Y1483&lt;&gt;"",Y1483,"")</f>
        <v/>
      </c>
      <c r="CQ1483" s="41" t="str">
        <f t="shared" si="261"/>
        <v/>
      </c>
      <c r="CR1483" s="42" t="str">
        <f t="shared" si="262"/>
        <v/>
      </c>
      <c r="CS1483" t="str">
        <f t="shared" si="263"/>
        <v/>
      </c>
      <c r="CT1483" t="str">
        <f t="shared" si="264"/>
        <v/>
      </c>
      <c r="CU1483" t="str">
        <f t="shared" si="265"/>
        <v/>
      </c>
      <c r="CV1483" t="str">
        <f t="shared" si="266"/>
        <v/>
      </c>
    </row>
    <row r="1484" spans="1:100" ht="16.5" x14ac:dyDescent="0.3">
      <c r="A1484" s="7"/>
      <c r="B1484" s="19"/>
      <c r="C1484" s="19"/>
      <c r="D1484" s="19"/>
      <c r="E1484" s="19"/>
      <c r="F1484" s="19"/>
      <c r="G1484" s="10"/>
      <c r="H1484" s="14"/>
      <c r="I1484" s="19"/>
      <c r="J1484" s="19"/>
      <c r="K1484" s="10"/>
      <c r="L1484" s="19"/>
      <c r="M1484" s="19"/>
      <c r="N1484" s="19"/>
      <c r="O1484" s="19"/>
      <c r="P1484" s="19"/>
      <c r="Q1484" s="24"/>
      <c r="R1484" s="14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19"/>
      <c r="AH1484" s="19"/>
      <c r="AI1484" s="19"/>
      <c r="AJ1484" s="19"/>
      <c r="AK1484" s="29"/>
      <c r="AL1484" s="29"/>
      <c r="AM1484" s="7"/>
      <c r="AN1484" s="7"/>
      <c r="AO1484" s="7"/>
      <c r="AP1484" s="19"/>
      <c r="AQ1484" s="19"/>
      <c r="AR1484" s="19"/>
      <c r="AS1484" s="14"/>
      <c r="AT1484" s="19"/>
      <c r="AU1484" s="19"/>
      <c r="AV1484" s="19"/>
      <c r="AW1484" s="14"/>
      <c r="AX1484" s="19"/>
      <c r="AY1484" s="19"/>
      <c r="AZ1484" s="19"/>
      <c r="BA1484" s="19"/>
      <c r="BB1484" s="19"/>
      <c r="BC1484" s="19"/>
      <c r="BD1484" s="19"/>
      <c r="BE1484" s="19"/>
      <c r="BF1484" s="14"/>
      <c r="BG1484" s="35" t="str">
        <f>IF(BB1484&lt;&gt;"","&lt;a href='https://www.inaturalist.org/observations/"&amp;BB1484&amp;" 'target='_blank' style='color: blue'&gt;iNaturalist Record: "&amp;BB1484&amp;"&lt;/a&gt; ","")</f>
        <v/>
      </c>
      <c r="BH1484" s="36" t="str">
        <f>IF(AT1484&lt;&gt;"",AT1484&amp;". ","")</f>
        <v/>
      </c>
      <c r="BI1484" s="36" t="str">
        <f>IF(AV1484&lt;&gt;"","Land use/disturbance history: "&amp;AV1484&amp;". ","")</f>
        <v/>
      </c>
      <c r="BJ1484" s="36" t="str">
        <f>IF(AW1484&lt;&gt;"","Slope in degrees: "&amp;AW1484&amp;". ","")</f>
        <v/>
      </c>
      <c r="BK1484" s="36" t="str">
        <f>IF(AX1484&lt;&gt;"","Slope aspect: "&amp;AX1484&amp;". ","")</f>
        <v/>
      </c>
      <c r="BL1484" s="36" t="str">
        <f>IF(AY1484&lt;&gt;"","Soil description: "&amp;AY1484&amp;". ","")</f>
        <v/>
      </c>
      <c r="BM1484" s="36" t="str">
        <f>IF(BA1484&lt;&gt;"","Terrain: "&amp;BA1484&amp;". ","")</f>
        <v/>
      </c>
      <c r="BN1484" s="36" t="str">
        <f t="shared" si="253"/>
        <v/>
      </c>
      <c r="BO1484" t="str">
        <f t="shared" si="254"/>
        <v/>
      </c>
      <c r="BP1484" t="str">
        <f>IF(BD1484&lt;&gt;"","Permit: "&amp;BD1484,"")</f>
        <v/>
      </c>
      <c r="BQ1484" s="41" t="str">
        <f>IF(AA1484="Abundant","Estimated frequency within viewshed: Abundant (&gt;500).",IF(AA1484="Common","Estimated frequency within viewshed: Common (101-500).",IF(AA1484="Frequent","Estimated frequency within viewshed: Frequent (11-100).",IF(AA1484="Occasional","Estimated frequency within viewshed: Occasional (6-10).",IF(AA1484="Rare","Estimated frequency within viewshed: Rare (1-5).","")))))</f>
        <v/>
      </c>
      <c r="BR1484" s="41" t="str">
        <f>IF(B1484&lt;&gt;"",B1484&amp;". ","")</f>
        <v/>
      </c>
      <c r="BS1484" s="41" t="str">
        <f>IF(M1484="Same individual","Tissue sample collected.",IF(M1484="Same population","Tissue sample collected from another individual in the same population.",""))</f>
        <v/>
      </c>
      <c r="BT1484" s="41" t="str">
        <f>IF(R1484&lt;&gt;"","Seed sample collected from "&amp;R1484&amp;" plants within the same population.","")</f>
        <v/>
      </c>
      <c r="BU1484" s="41" t="str">
        <f>IF(AB1484&lt;&gt;"",AB1484&amp;". ","")</f>
        <v/>
      </c>
      <c r="BV1484" s="41" t="str">
        <f>IF(AE1484&lt;&gt;"","Landowner: "&amp;AE1484&amp;".","")</f>
        <v/>
      </c>
      <c r="BW1484" s="41" t="str">
        <f>IF(AF1484&lt;&gt;"","Element Occurrence ID: "&amp;AF1484&amp;".","")</f>
        <v/>
      </c>
      <c r="BX1484" s="41" t="str">
        <f t="shared" si="255"/>
        <v/>
      </c>
      <c r="BY1484" t="str">
        <f t="shared" si="256"/>
        <v/>
      </c>
      <c r="BZ1484" s="41" t="str">
        <f t="shared" si="257"/>
        <v/>
      </c>
      <c r="CA1484" t="str">
        <f t="shared" si="258"/>
        <v/>
      </c>
      <c r="CB1484" s="41" t="str">
        <f>IF(AU1484&lt;&gt;"","Area immediately surrounding specimen: "&amp;AU1484&amp;".","")</f>
        <v/>
      </c>
      <c r="CC1484" s="41" t="str">
        <f>IF(T1484&lt;&gt;"","Habit: "&amp;T1484&amp;".","")</f>
        <v/>
      </c>
      <c r="CD1484" s="41" t="str">
        <f>IF(U1484&lt;&gt;"","Life history habit: "&amp;U1484&amp;".","")</f>
        <v/>
      </c>
      <c r="CE1484" s="41" t="str">
        <f>IF(V1484&lt;&gt;"","Graminoid habit: "&amp;V1484&amp;".","")</f>
        <v/>
      </c>
      <c r="CF1484" s="41" t="str">
        <f>IF(W1484&lt;&gt;"","Flower color: "&amp;W1484&amp;".","")</f>
        <v/>
      </c>
      <c r="CG1484" s="41" t="str">
        <f>IF(X1484&lt;&gt;"","Height in centimeters: "&amp;X1484&amp;".","")</f>
        <v/>
      </c>
      <c r="CH1484" s="41" t="str">
        <f>IF(Y1484&lt;&gt;"",Y1484&amp;".","")</f>
        <v/>
      </c>
      <c r="CI1484" s="41" t="str">
        <f t="shared" si="259"/>
        <v/>
      </c>
      <c r="CJ1484" t="str">
        <f t="shared" si="260"/>
        <v/>
      </c>
      <c r="CK1484" s="41" t="str">
        <f>IF(T1484&lt;&gt;"","''habit'':"&amp;"''"&amp;T1484&amp;"'',","")</f>
        <v/>
      </c>
      <c r="CL1484" s="41" t="str">
        <f>IF(U1484&lt;&gt;"","''life cycle habit'':"&amp;"''"&amp;U1484&amp;"'',","")</f>
        <v/>
      </c>
      <c r="CM1484" s="41" t="str">
        <f>IF(V1484&lt;&gt;"","''graminoidHabit'':"&amp;"''"&amp;V1484&amp;"'',","")</f>
        <v/>
      </c>
      <c r="CN1484" s="41" t="str">
        <f>IF(W1484&lt;&gt;"","''flower color'':"&amp;"''"&amp;W1484&amp;"'',","")</f>
        <v/>
      </c>
      <c r="CO1484" s="41" t="str">
        <f>IF(X1484&lt;&gt;"","''heightInCentimeters'':"&amp;X1484&amp;",","")</f>
        <v/>
      </c>
      <c r="CP1484" s="41" t="str">
        <f>IF(Y1484&lt;&gt;"",Y1484,"")</f>
        <v/>
      </c>
      <c r="CQ1484" s="41" t="str">
        <f t="shared" si="261"/>
        <v/>
      </c>
      <c r="CR1484" s="42" t="str">
        <f t="shared" si="262"/>
        <v/>
      </c>
      <c r="CS1484" t="str">
        <f t="shared" si="263"/>
        <v/>
      </c>
      <c r="CT1484" t="str">
        <f t="shared" si="264"/>
        <v/>
      </c>
      <c r="CU1484" t="str">
        <f t="shared" si="265"/>
        <v/>
      </c>
      <c r="CV1484" t="str">
        <f t="shared" si="266"/>
        <v/>
      </c>
    </row>
    <row r="1485" spans="1:100" ht="16.5" x14ac:dyDescent="0.3">
      <c r="A1485" s="7"/>
      <c r="B1485" s="19"/>
      <c r="C1485" s="19"/>
      <c r="D1485" s="19"/>
      <c r="E1485" s="19"/>
      <c r="F1485" s="19"/>
      <c r="G1485" s="10"/>
      <c r="H1485" s="14"/>
      <c r="I1485" s="19"/>
      <c r="J1485" s="19"/>
      <c r="K1485" s="10"/>
      <c r="L1485" s="19"/>
      <c r="M1485" s="19"/>
      <c r="N1485" s="19"/>
      <c r="O1485" s="19"/>
      <c r="P1485" s="19"/>
      <c r="Q1485" s="24"/>
      <c r="R1485" s="14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19"/>
      <c r="AH1485" s="19"/>
      <c r="AI1485" s="19"/>
      <c r="AJ1485" s="19"/>
      <c r="AK1485" s="29"/>
      <c r="AL1485" s="29"/>
      <c r="AM1485" s="7"/>
      <c r="AN1485" s="7"/>
      <c r="AO1485" s="7"/>
      <c r="AP1485" s="19"/>
      <c r="AQ1485" s="19"/>
      <c r="AR1485" s="19"/>
      <c r="AS1485" s="14"/>
      <c r="AT1485" s="19"/>
      <c r="AU1485" s="19"/>
      <c r="AV1485" s="19"/>
      <c r="AW1485" s="14"/>
      <c r="AX1485" s="19"/>
      <c r="AY1485" s="19"/>
      <c r="AZ1485" s="19"/>
      <c r="BA1485" s="19"/>
      <c r="BB1485" s="19"/>
      <c r="BC1485" s="19"/>
      <c r="BD1485" s="19"/>
      <c r="BE1485" s="19"/>
      <c r="BF1485" s="14"/>
      <c r="BG1485" s="35" t="str">
        <f>IF(BB1485&lt;&gt;"","&lt;a href='https://www.inaturalist.org/observations/"&amp;BB1485&amp;" 'target='_blank' style='color: blue'&gt;iNaturalist Record: "&amp;BB1485&amp;"&lt;/a&gt; ","")</f>
        <v/>
      </c>
      <c r="BH1485" s="36" t="str">
        <f>IF(AT1485&lt;&gt;"",AT1485&amp;". ","")</f>
        <v/>
      </c>
      <c r="BI1485" s="36" t="str">
        <f>IF(AV1485&lt;&gt;"","Land use/disturbance history: "&amp;AV1485&amp;". ","")</f>
        <v/>
      </c>
      <c r="BJ1485" s="36" t="str">
        <f>IF(AW1485&lt;&gt;"","Slope in degrees: "&amp;AW1485&amp;". ","")</f>
        <v/>
      </c>
      <c r="BK1485" s="36" t="str">
        <f>IF(AX1485&lt;&gt;"","Slope aspect: "&amp;AX1485&amp;". ","")</f>
        <v/>
      </c>
      <c r="BL1485" s="36" t="str">
        <f>IF(AY1485&lt;&gt;"","Soil description: "&amp;AY1485&amp;". ","")</f>
        <v/>
      </c>
      <c r="BM1485" s="36" t="str">
        <f>IF(BA1485&lt;&gt;"","Terrain: "&amp;BA1485&amp;". ","")</f>
        <v/>
      </c>
      <c r="BN1485" s="36" t="str">
        <f t="shared" si="253"/>
        <v/>
      </c>
      <c r="BO1485" t="str">
        <f t="shared" si="254"/>
        <v/>
      </c>
      <c r="BP1485" t="str">
        <f>IF(BD1485&lt;&gt;"","Permit: "&amp;BD1485,"")</f>
        <v/>
      </c>
      <c r="BQ1485" s="41" t="str">
        <f>IF(AA1485="Abundant","Estimated frequency within viewshed: Abundant (&gt;500).",IF(AA1485="Common","Estimated frequency within viewshed: Common (101-500).",IF(AA1485="Frequent","Estimated frequency within viewshed: Frequent (11-100).",IF(AA1485="Occasional","Estimated frequency within viewshed: Occasional (6-10).",IF(AA1485="Rare","Estimated frequency within viewshed: Rare (1-5).","")))))</f>
        <v/>
      </c>
      <c r="BR1485" s="41" t="str">
        <f>IF(B1485&lt;&gt;"",B1485&amp;". ","")</f>
        <v/>
      </c>
      <c r="BS1485" s="41" t="str">
        <f>IF(M1485="Same individual","Tissue sample collected.",IF(M1485="Same population","Tissue sample collected from another individual in the same population.",""))</f>
        <v/>
      </c>
      <c r="BT1485" s="41" t="str">
        <f>IF(R1485&lt;&gt;"","Seed sample collected from "&amp;R1485&amp;" plants within the same population.","")</f>
        <v/>
      </c>
      <c r="BU1485" s="41" t="str">
        <f>IF(AB1485&lt;&gt;"",AB1485&amp;". ","")</f>
        <v/>
      </c>
      <c r="BV1485" s="41" t="str">
        <f>IF(AE1485&lt;&gt;"","Landowner: "&amp;AE1485&amp;".","")</f>
        <v/>
      </c>
      <c r="BW1485" s="41" t="str">
        <f>IF(AF1485&lt;&gt;"","Element Occurrence ID: "&amp;AF1485&amp;".","")</f>
        <v/>
      </c>
      <c r="BX1485" s="41" t="str">
        <f t="shared" si="255"/>
        <v/>
      </c>
      <c r="BY1485" t="str">
        <f t="shared" si="256"/>
        <v/>
      </c>
      <c r="BZ1485" s="41" t="str">
        <f t="shared" si="257"/>
        <v/>
      </c>
      <c r="CA1485" t="str">
        <f t="shared" si="258"/>
        <v/>
      </c>
      <c r="CB1485" s="41" t="str">
        <f>IF(AU1485&lt;&gt;"","Area immediately surrounding specimen: "&amp;AU1485&amp;".","")</f>
        <v/>
      </c>
      <c r="CC1485" s="41" t="str">
        <f>IF(T1485&lt;&gt;"","Habit: "&amp;T1485&amp;".","")</f>
        <v/>
      </c>
      <c r="CD1485" s="41" t="str">
        <f>IF(U1485&lt;&gt;"","Life history habit: "&amp;U1485&amp;".","")</f>
        <v/>
      </c>
      <c r="CE1485" s="41" t="str">
        <f>IF(V1485&lt;&gt;"","Graminoid habit: "&amp;V1485&amp;".","")</f>
        <v/>
      </c>
      <c r="CF1485" s="41" t="str">
        <f>IF(W1485&lt;&gt;"","Flower color: "&amp;W1485&amp;".","")</f>
        <v/>
      </c>
      <c r="CG1485" s="41" t="str">
        <f>IF(X1485&lt;&gt;"","Height in centimeters: "&amp;X1485&amp;".","")</f>
        <v/>
      </c>
      <c r="CH1485" s="41" t="str">
        <f>IF(Y1485&lt;&gt;"",Y1485&amp;".","")</f>
        <v/>
      </c>
      <c r="CI1485" s="41" t="str">
        <f t="shared" si="259"/>
        <v/>
      </c>
      <c r="CJ1485" t="str">
        <f t="shared" si="260"/>
        <v/>
      </c>
      <c r="CK1485" s="41" t="str">
        <f>IF(T1485&lt;&gt;"","''habit'':"&amp;"''"&amp;T1485&amp;"'',","")</f>
        <v/>
      </c>
      <c r="CL1485" s="41" t="str">
        <f>IF(U1485&lt;&gt;"","''life cycle habit'':"&amp;"''"&amp;U1485&amp;"'',","")</f>
        <v/>
      </c>
      <c r="CM1485" s="41" t="str">
        <f>IF(V1485&lt;&gt;"","''graminoidHabit'':"&amp;"''"&amp;V1485&amp;"'',","")</f>
        <v/>
      </c>
      <c r="CN1485" s="41" t="str">
        <f>IF(W1485&lt;&gt;"","''flower color'':"&amp;"''"&amp;W1485&amp;"'',","")</f>
        <v/>
      </c>
      <c r="CO1485" s="41" t="str">
        <f>IF(X1485&lt;&gt;"","''heightInCentimeters'':"&amp;X1485&amp;",","")</f>
        <v/>
      </c>
      <c r="CP1485" s="41" t="str">
        <f>IF(Y1485&lt;&gt;"",Y1485,"")</f>
        <v/>
      </c>
      <c r="CQ1485" s="41" t="str">
        <f t="shared" si="261"/>
        <v/>
      </c>
      <c r="CR1485" s="42" t="str">
        <f t="shared" si="262"/>
        <v/>
      </c>
      <c r="CS1485" t="str">
        <f t="shared" si="263"/>
        <v/>
      </c>
      <c r="CT1485" t="str">
        <f t="shared" si="264"/>
        <v/>
      </c>
      <c r="CU1485" t="str">
        <f t="shared" si="265"/>
        <v/>
      </c>
      <c r="CV1485" t="str">
        <f t="shared" si="266"/>
        <v/>
      </c>
    </row>
    <row r="1486" spans="1:100" ht="16.5" x14ac:dyDescent="0.3">
      <c r="A1486" s="7"/>
      <c r="B1486" s="19"/>
      <c r="C1486" s="19"/>
      <c r="D1486" s="19"/>
      <c r="E1486" s="19"/>
      <c r="F1486" s="19"/>
      <c r="G1486" s="10"/>
      <c r="H1486" s="14"/>
      <c r="I1486" s="19"/>
      <c r="J1486" s="19"/>
      <c r="K1486" s="10"/>
      <c r="L1486" s="19"/>
      <c r="M1486" s="19"/>
      <c r="N1486" s="19"/>
      <c r="O1486" s="19"/>
      <c r="P1486" s="19"/>
      <c r="Q1486" s="24"/>
      <c r="R1486" s="14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29"/>
      <c r="AL1486" s="29"/>
      <c r="AM1486" s="7"/>
      <c r="AN1486" s="7"/>
      <c r="AO1486" s="7"/>
      <c r="AP1486" s="19"/>
      <c r="AQ1486" s="19"/>
      <c r="AR1486" s="19"/>
      <c r="AS1486" s="14"/>
      <c r="AT1486" s="19"/>
      <c r="AU1486" s="19"/>
      <c r="AV1486" s="19"/>
      <c r="AW1486" s="14"/>
      <c r="AX1486" s="19"/>
      <c r="AY1486" s="19"/>
      <c r="AZ1486" s="19"/>
      <c r="BA1486" s="19"/>
      <c r="BB1486" s="19"/>
      <c r="BC1486" s="19"/>
      <c r="BD1486" s="19"/>
      <c r="BE1486" s="19"/>
      <c r="BF1486" s="14"/>
      <c r="BG1486" s="35" t="str">
        <f>IF(BB1486&lt;&gt;"","&lt;a href='https://www.inaturalist.org/observations/"&amp;BB1486&amp;" 'target='_blank' style='color: blue'&gt;iNaturalist Record: "&amp;BB1486&amp;"&lt;/a&gt; ","")</f>
        <v/>
      </c>
      <c r="BH1486" s="36" t="str">
        <f>IF(AT1486&lt;&gt;"",AT1486&amp;". ","")</f>
        <v/>
      </c>
      <c r="BI1486" s="36" t="str">
        <f>IF(AV1486&lt;&gt;"","Land use/disturbance history: "&amp;AV1486&amp;". ","")</f>
        <v/>
      </c>
      <c r="BJ1486" s="36" t="str">
        <f>IF(AW1486&lt;&gt;"","Slope in degrees: "&amp;AW1486&amp;". ","")</f>
        <v/>
      </c>
      <c r="BK1486" s="36" t="str">
        <f>IF(AX1486&lt;&gt;"","Slope aspect: "&amp;AX1486&amp;". ","")</f>
        <v/>
      </c>
      <c r="BL1486" s="36" t="str">
        <f>IF(AY1486&lt;&gt;"","Soil description: "&amp;AY1486&amp;". ","")</f>
        <v/>
      </c>
      <c r="BM1486" s="36" t="str">
        <f>IF(BA1486&lt;&gt;"","Terrain: "&amp;BA1486&amp;". ","")</f>
        <v/>
      </c>
      <c r="BN1486" s="36" t="str">
        <f t="shared" si="253"/>
        <v/>
      </c>
      <c r="BO1486" t="str">
        <f t="shared" si="254"/>
        <v/>
      </c>
      <c r="BP1486" t="str">
        <f>IF(BD1486&lt;&gt;"","Permit: "&amp;BD1486,"")</f>
        <v/>
      </c>
      <c r="BQ1486" s="41" t="str">
        <f>IF(AA1486="Abundant","Estimated frequency within viewshed: Abundant (&gt;500).",IF(AA1486="Common","Estimated frequency within viewshed: Common (101-500).",IF(AA1486="Frequent","Estimated frequency within viewshed: Frequent (11-100).",IF(AA1486="Occasional","Estimated frequency within viewshed: Occasional (6-10).",IF(AA1486="Rare","Estimated frequency within viewshed: Rare (1-5).","")))))</f>
        <v/>
      </c>
      <c r="BR1486" s="41" t="str">
        <f>IF(B1486&lt;&gt;"",B1486&amp;". ","")</f>
        <v/>
      </c>
      <c r="BS1486" s="41" t="str">
        <f>IF(M1486="Same individual","Tissue sample collected.",IF(M1486="Same population","Tissue sample collected from another individual in the same population.",""))</f>
        <v/>
      </c>
      <c r="BT1486" s="41" t="str">
        <f>IF(R1486&lt;&gt;"","Seed sample collected from "&amp;R1486&amp;" plants within the same population.","")</f>
        <v/>
      </c>
      <c r="BU1486" s="41" t="str">
        <f>IF(AB1486&lt;&gt;"",AB1486&amp;". ","")</f>
        <v/>
      </c>
      <c r="BV1486" s="41" t="str">
        <f>IF(AE1486&lt;&gt;"","Landowner: "&amp;AE1486&amp;".","")</f>
        <v/>
      </c>
      <c r="BW1486" s="41" t="str">
        <f>IF(AF1486&lt;&gt;"","Element Occurrence ID: "&amp;AF1486&amp;".","")</f>
        <v/>
      </c>
      <c r="BX1486" s="41" t="str">
        <f t="shared" si="255"/>
        <v/>
      </c>
      <c r="BY1486" t="str">
        <f t="shared" si="256"/>
        <v/>
      </c>
      <c r="BZ1486" s="41" t="str">
        <f t="shared" si="257"/>
        <v/>
      </c>
      <c r="CA1486" t="str">
        <f t="shared" si="258"/>
        <v/>
      </c>
      <c r="CB1486" s="41" t="str">
        <f>IF(AU1486&lt;&gt;"","Area immediately surrounding specimen: "&amp;AU1486&amp;".","")</f>
        <v/>
      </c>
      <c r="CC1486" s="41" t="str">
        <f>IF(T1486&lt;&gt;"","Habit: "&amp;T1486&amp;".","")</f>
        <v/>
      </c>
      <c r="CD1486" s="41" t="str">
        <f>IF(U1486&lt;&gt;"","Life history habit: "&amp;U1486&amp;".","")</f>
        <v/>
      </c>
      <c r="CE1486" s="41" t="str">
        <f>IF(V1486&lt;&gt;"","Graminoid habit: "&amp;V1486&amp;".","")</f>
        <v/>
      </c>
      <c r="CF1486" s="41" t="str">
        <f>IF(W1486&lt;&gt;"","Flower color: "&amp;W1486&amp;".","")</f>
        <v/>
      </c>
      <c r="CG1486" s="41" t="str">
        <f>IF(X1486&lt;&gt;"","Height in centimeters: "&amp;X1486&amp;".","")</f>
        <v/>
      </c>
      <c r="CH1486" s="41" t="str">
        <f>IF(Y1486&lt;&gt;"",Y1486&amp;".","")</f>
        <v/>
      </c>
      <c r="CI1486" s="41" t="str">
        <f t="shared" si="259"/>
        <v/>
      </c>
      <c r="CJ1486" t="str">
        <f t="shared" si="260"/>
        <v/>
      </c>
      <c r="CK1486" s="41" t="str">
        <f>IF(T1486&lt;&gt;"","''habit'':"&amp;"''"&amp;T1486&amp;"'',","")</f>
        <v/>
      </c>
      <c r="CL1486" s="41" t="str">
        <f>IF(U1486&lt;&gt;"","''life cycle habit'':"&amp;"''"&amp;U1486&amp;"'',","")</f>
        <v/>
      </c>
      <c r="CM1486" s="41" t="str">
        <f>IF(V1486&lt;&gt;"","''graminoidHabit'':"&amp;"''"&amp;V1486&amp;"'',","")</f>
        <v/>
      </c>
      <c r="CN1486" s="41" t="str">
        <f>IF(W1486&lt;&gt;"","''flower color'':"&amp;"''"&amp;W1486&amp;"'',","")</f>
        <v/>
      </c>
      <c r="CO1486" s="41" t="str">
        <f>IF(X1486&lt;&gt;"","''heightInCentimeters'':"&amp;X1486&amp;",","")</f>
        <v/>
      </c>
      <c r="CP1486" s="41" t="str">
        <f>IF(Y1486&lt;&gt;"",Y1486,"")</f>
        <v/>
      </c>
      <c r="CQ1486" s="41" t="str">
        <f t="shared" si="261"/>
        <v/>
      </c>
      <c r="CR1486" s="42" t="str">
        <f t="shared" si="262"/>
        <v/>
      </c>
      <c r="CS1486" t="str">
        <f t="shared" si="263"/>
        <v/>
      </c>
      <c r="CT1486" t="str">
        <f t="shared" si="264"/>
        <v/>
      </c>
      <c r="CU1486" t="str">
        <f t="shared" si="265"/>
        <v/>
      </c>
      <c r="CV1486" t="str">
        <f t="shared" si="266"/>
        <v/>
      </c>
    </row>
    <row r="1487" spans="1:100" ht="16.5" x14ac:dyDescent="0.3">
      <c r="A1487" s="7"/>
      <c r="B1487" s="19"/>
      <c r="C1487" s="19"/>
      <c r="D1487" s="19"/>
      <c r="E1487" s="19"/>
      <c r="F1487" s="19"/>
      <c r="G1487" s="10"/>
      <c r="H1487" s="14"/>
      <c r="I1487" s="19"/>
      <c r="J1487" s="19"/>
      <c r="K1487" s="10"/>
      <c r="L1487" s="19"/>
      <c r="M1487" s="19"/>
      <c r="N1487" s="19"/>
      <c r="O1487" s="19"/>
      <c r="P1487" s="19"/>
      <c r="Q1487" s="24"/>
      <c r="R1487" s="14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19"/>
      <c r="AH1487" s="19"/>
      <c r="AI1487" s="19"/>
      <c r="AJ1487" s="19"/>
      <c r="AK1487" s="29"/>
      <c r="AL1487" s="29"/>
      <c r="AM1487" s="7"/>
      <c r="AN1487" s="7"/>
      <c r="AO1487" s="7"/>
      <c r="AP1487" s="19"/>
      <c r="AQ1487" s="19"/>
      <c r="AR1487" s="19"/>
      <c r="AS1487" s="14"/>
      <c r="AT1487" s="19"/>
      <c r="AU1487" s="19"/>
      <c r="AV1487" s="19"/>
      <c r="AW1487" s="14"/>
      <c r="AX1487" s="19"/>
      <c r="AY1487" s="19"/>
      <c r="AZ1487" s="19"/>
      <c r="BA1487" s="19"/>
      <c r="BB1487" s="19"/>
      <c r="BC1487" s="19"/>
      <c r="BD1487" s="19"/>
      <c r="BE1487" s="19"/>
      <c r="BF1487" s="14"/>
      <c r="BG1487" s="35" t="str">
        <f>IF(BB1487&lt;&gt;"","&lt;a href='https://www.inaturalist.org/observations/"&amp;BB1487&amp;" 'target='_blank' style='color: blue'&gt;iNaturalist Record: "&amp;BB1487&amp;"&lt;/a&gt; ","")</f>
        <v/>
      </c>
      <c r="BH1487" s="36" t="str">
        <f>IF(AT1487&lt;&gt;"",AT1487&amp;". ","")</f>
        <v/>
      </c>
      <c r="BI1487" s="36" t="str">
        <f>IF(AV1487&lt;&gt;"","Land use/disturbance history: "&amp;AV1487&amp;". ","")</f>
        <v/>
      </c>
      <c r="BJ1487" s="36" t="str">
        <f>IF(AW1487&lt;&gt;"","Slope in degrees: "&amp;AW1487&amp;". ","")</f>
        <v/>
      </c>
      <c r="BK1487" s="36" t="str">
        <f>IF(AX1487&lt;&gt;"","Slope aspect: "&amp;AX1487&amp;". ","")</f>
        <v/>
      </c>
      <c r="BL1487" s="36" t="str">
        <f>IF(AY1487&lt;&gt;"","Soil description: "&amp;AY1487&amp;". ","")</f>
        <v/>
      </c>
      <c r="BM1487" s="36" t="str">
        <f>IF(BA1487&lt;&gt;"","Terrain: "&amp;BA1487&amp;". ","")</f>
        <v/>
      </c>
      <c r="BN1487" s="36" t="str">
        <f t="shared" si="253"/>
        <v/>
      </c>
      <c r="BO1487" t="str">
        <f t="shared" si="254"/>
        <v/>
      </c>
      <c r="BP1487" t="str">
        <f>IF(BD1487&lt;&gt;"","Permit: "&amp;BD1487,"")</f>
        <v/>
      </c>
      <c r="BQ1487" s="41" t="str">
        <f>IF(AA1487="Abundant","Estimated frequency within viewshed: Abundant (&gt;500).",IF(AA1487="Common","Estimated frequency within viewshed: Common (101-500).",IF(AA1487="Frequent","Estimated frequency within viewshed: Frequent (11-100).",IF(AA1487="Occasional","Estimated frequency within viewshed: Occasional (6-10).",IF(AA1487="Rare","Estimated frequency within viewshed: Rare (1-5).","")))))</f>
        <v/>
      </c>
      <c r="BR1487" s="41" t="str">
        <f>IF(B1487&lt;&gt;"",B1487&amp;". ","")</f>
        <v/>
      </c>
      <c r="BS1487" s="41" t="str">
        <f>IF(M1487="Same individual","Tissue sample collected.",IF(M1487="Same population","Tissue sample collected from another individual in the same population.",""))</f>
        <v/>
      </c>
      <c r="BT1487" s="41" t="str">
        <f>IF(R1487&lt;&gt;"","Seed sample collected from "&amp;R1487&amp;" plants within the same population.","")</f>
        <v/>
      </c>
      <c r="BU1487" s="41" t="str">
        <f>IF(AB1487&lt;&gt;"",AB1487&amp;". ","")</f>
        <v/>
      </c>
      <c r="BV1487" s="41" t="str">
        <f>IF(AE1487&lt;&gt;"","Landowner: "&amp;AE1487&amp;".","")</f>
        <v/>
      </c>
      <c r="BW1487" s="41" t="str">
        <f>IF(AF1487&lt;&gt;"","Element Occurrence ID: "&amp;AF1487&amp;".","")</f>
        <v/>
      </c>
      <c r="BX1487" s="41" t="str">
        <f t="shared" si="255"/>
        <v/>
      </c>
      <c r="BY1487" t="str">
        <f t="shared" si="256"/>
        <v/>
      </c>
      <c r="BZ1487" s="41" t="str">
        <f t="shared" si="257"/>
        <v/>
      </c>
      <c r="CA1487" t="str">
        <f t="shared" si="258"/>
        <v/>
      </c>
      <c r="CB1487" s="41" t="str">
        <f>IF(AU1487&lt;&gt;"","Area immediately surrounding specimen: "&amp;AU1487&amp;".","")</f>
        <v/>
      </c>
      <c r="CC1487" s="41" t="str">
        <f>IF(T1487&lt;&gt;"","Habit: "&amp;T1487&amp;".","")</f>
        <v/>
      </c>
      <c r="CD1487" s="41" t="str">
        <f>IF(U1487&lt;&gt;"","Life history habit: "&amp;U1487&amp;".","")</f>
        <v/>
      </c>
      <c r="CE1487" s="41" t="str">
        <f>IF(V1487&lt;&gt;"","Graminoid habit: "&amp;V1487&amp;".","")</f>
        <v/>
      </c>
      <c r="CF1487" s="41" t="str">
        <f>IF(W1487&lt;&gt;"","Flower color: "&amp;W1487&amp;".","")</f>
        <v/>
      </c>
      <c r="CG1487" s="41" t="str">
        <f>IF(X1487&lt;&gt;"","Height in centimeters: "&amp;X1487&amp;".","")</f>
        <v/>
      </c>
      <c r="CH1487" s="41" t="str">
        <f>IF(Y1487&lt;&gt;"",Y1487&amp;".","")</f>
        <v/>
      </c>
      <c r="CI1487" s="41" t="str">
        <f t="shared" si="259"/>
        <v/>
      </c>
      <c r="CJ1487" t="str">
        <f t="shared" si="260"/>
        <v/>
      </c>
      <c r="CK1487" s="41" t="str">
        <f>IF(T1487&lt;&gt;"","''habit'':"&amp;"''"&amp;T1487&amp;"'',","")</f>
        <v/>
      </c>
      <c r="CL1487" s="41" t="str">
        <f>IF(U1487&lt;&gt;"","''life cycle habit'':"&amp;"''"&amp;U1487&amp;"'',","")</f>
        <v/>
      </c>
      <c r="CM1487" s="41" t="str">
        <f>IF(V1487&lt;&gt;"","''graminoidHabit'':"&amp;"''"&amp;V1487&amp;"'',","")</f>
        <v/>
      </c>
      <c r="CN1487" s="41" t="str">
        <f>IF(W1487&lt;&gt;"","''flower color'':"&amp;"''"&amp;W1487&amp;"'',","")</f>
        <v/>
      </c>
      <c r="CO1487" s="41" t="str">
        <f>IF(X1487&lt;&gt;"","''heightInCentimeters'':"&amp;X1487&amp;",","")</f>
        <v/>
      </c>
      <c r="CP1487" s="41" t="str">
        <f>IF(Y1487&lt;&gt;"",Y1487,"")</f>
        <v/>
      </c>
      <c r="CQ1487" s="41" t="str">
        <f t="shared" si="261"/>
        <v/>
      </c>
      <c r="CR1487" s="42" t="str">
        <f t="shared" si="262"/>
        <v/>
      </c>
      <c r="CS1487" t="str">
        <f t="shared" si="263"/>
        <v/>
      </c>
      <c r="CT1487" t="str">
        <f t="shared" si="264"/>
        <v/>
      </c>
      <c r="CU1487" t="str">
        <f t="shared" si="265"/>
        <v/>
      </c>
      <c r="CV1487" t="str">
        <f t="shared" si="266"/>
        <v/>
      </c>
    </row>
    <row r="1488" spans="1:100" ht="16.5" x14ac:dyDescent="0.3">
      <c r="A1488" s="7"/>
      <c r="B1488" s="19"/>
      <c r="C1488" s="19"/>
      <c r="D1488" s="19"/>
      <c r="E1488" s="19"/>
      <c r="F1488" s="19"/>
      <c r="G1488" s="10"/>
      <c r="H1488" s="14"/>
      <c r="I1488" s="19"/>
      <c r="J1488" s="19"/>
      <c r="K1488" s="10"/>
      <c r="L1488" s="19"/>
      <c r="M1488" s="19"/>
      <c r="N1488" s="19"/>
      <c r="O1488" s="19"/>
      <c r="P1488" s="19"/>
      <c r="Q1488" s="24"/>
      <c r="R1488" s="14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29"/>
      <c r="AL1488" s="29"/>
      <c r="AM1488" s="7"/>
      <c r="AN1488" s="7"/>
      <c r="AO1488" s="7"/>
      <c r="AP1488" s="19"/>
      <c r="AQ1488" s="19"/>
      <c r="AR1488" s="19"/>
      <c r="AS1488" s="14"/>
      <c r="AT1488" s="19"/>
      <c r="AU1488" s="19"/>
      <c r="AV1488" s="19"/>
      <c r="AW1488" s="14"/>
      <c r="AX1488" s="19"/>
      <c r="AY1488" s="19"/>
      <c r="AZ1488" s="19"/>
      <c r="BA1488" s="19"/>
      <c r="BB1488" s="19"/>
      <c r="BC1488" s="19"/>
      <c r="BD1488" s="19"/>
      <c r="BE1488" s="19"/>
      <c r="BF1488" s="14"/>
      <c r="BG1488" s="35" t="str">
        <f>IF(BB1488&lt;&gt;"","&lt;a href='https://www.inaturalist.org/observations/"&amp;BB1488&amp;" 'target='_blank' style='color: blue'&gt;iNaturalist Record: "&amp;BB1488&amp;"&lt;/a&gt; ","")</f>
        <v/>
      </c>
      <c r="BH1488" s="36" t="str">
        <f>IF(AT1488&lt;&gt;"",AT1488&amp;". ","")</f>
        <v/>
      </c>
      <c r="BI1488" s="36" t="str">
        <f>IF(AV1488&lt;&gt;"","Land use/disturbance history: "&amp;AV1488&amp;". ","")</f>
        <v/>
      </c>
      <c r="BJ1488" s="36" t="str">
        <f>IF(AW1488&lt;&gt;"","Slope in degrees: "&amp;AW1488&amp;". ","")</f>
        <v/>
      </c>
      <c r="BK1488" s="36" t="str">
        <f>IF(AX1488&lt;&gt;"","Slope aspect: "&amp;AX1488&amp;". ","")</f>
        <v/>
      </c>
      <c r="BL1488" s="36" t="str">
        <f>IF(AY1488&lt;&gt;"","Soil description: "&amp;AY1488&amp;". ","")</f>
        <v/>
      </c>
      <c r="BM1488" s="36" t="str">
        <f>IF(BA1488&lt;&gt;"","Terrain: "&amp;BA1488&amp;". ","")</f>
        <v/>
      </c>
      <c r="BN1488" s="36" t="str">
        <f t="shared" si="253"/>
        <v/>
      </c>
      <c r="BO1488" t="str">
        <f t="shared" si="254"/>
        <v/>
      </c>
      <c r="BP1488" t="str">
        <f>IF(BD1488&lt;&gt;"","Permit: "&amp;BD1488,"")</f>
        <v/>
      </c>
      <c r="BQ1488" s="41" t="str">
        <f>IF(AA1488="Abundant","Estimated frequency within viewshed: Abundant (&gt;500).",IF(AA1488="Common","Estimated frequency within viewshed: Common (101-500).",IF(AA1488="Frequent","Estimated frequency within viewshed: Frequent (11-100).",IF(AA1488="Occasional","Estimated frequency within viewshed: Occasional (6-10).",IF(AA1488="Rare","Estimated frequency within viewshed: Rare (1-5).","")))))</f>
        <v/>
      </c>
      <c r="BR1488" s="41" t="str">
        <f>IF(B1488&lt;&gt;"",B1488&amp;". ","")</f>
        <v/>
      </c>
      <c r="BS1488" s="41" t="str">
        <f>IF(M1488="Same individual","Tissue sample collected.",IF(M1488="Same population","Tissue sample collected from another individual in the same population.",""))</f>
        <v/>
      </c>
      <c r="BT1488" s="41" t="str">
        <f>IF(R1488&lt;&gt;"","Seed sample collected from "&amp;R1488&amp;" plants within the same population.","")</f>
        <v/>
      </c>
      <c r="BU1488" s="41" t="str">
        <f>IF(AB1488&lt;&gt;"",AB1488&amp;". ","")</f>
        <v/>
      </c>
      <c r="BV1488" s="41" t="str">
        <f>IF(AE1488&lt;&gt;"","Landowner: "&amp;AE1488&amp;".","")</f>
        <v/>
      </c>
      <c r="BW1488" s="41" t="str">
        <f>IF(AF1488&lt;&gt;"","Element Occurrence ID: "&amp;AF1488&amp;".","")</f>
        <v/>
      </c>
      <c r="BX1488" s="41" t="str">
        <f t="shared" si="255"/>
        <v/>
      </c>
      <c r="BY1488" t="str">
        <f t="shared" si="256"/>
        <v/>
      </c>
      <c r="BZ1488" s="41" t="str">
        <f t="shared" si="257"/>
        <v/>
      </c>
      <c r="CA1488" t="str">
        <f t="shared" si="258"/>
        <v/>
      </c>
      <c r="CB1488" s="41" t="str">
        <f>IF(AU1488&lt;&gt;"","Area immediately surrounding specimen: "&amp;AU1488&amp;".","")</f>
        <v/>
      </c>
      <c r="CC1488" s="41" t="str">
        <f>IF(T1488&lt;&gt;"","Habit: "&amp;T1488&amp;".","")</f>
        <v/>
      </c>
      <c r="CD1488" s="41" t="str">
        <f>IF(U1488&lt;&gt;"","Life history habit: "&amp;U1488&amp;".","")</f>
        <v/>
      </c>
      <c r="CE1488" s="41" t="str">
        <f>IF(V1488&lt;&gt;"","Graminoid habit: "&amp;V1488&amp;".","")</f>
        <v/>
      </c>
      <c r="CF1488" s="41" t="str">
        <f>IF(W1488&lt;&gt;"","Flower color: "&amp;W1488&amp;".","")</f>
        <v/>
      </c>
      <c r="CG1488" s="41" t="str">
        <f>IF(X1488&lt;&gt;"","Height in centimeters: "&amp;X1488&amp;".","")</f>
        <v/>
      </c>
      <c r="CH1488" s="41" t="str">
        <f>IF(Y1488&lt;&gt;"",Y1488&amp;".","")</f>
        <v/>
      </c>
      <c r="CI1488" s="41" t="str">
        <f t="shared" si="259"/>
        <v/>
      </c>
      <c r="CJ1488" t="str">
        <f t="shared" si="260"/>
        <v/>
      </c>
      <c r="CK1488" s="41" t="str">
        <f>IF(T1488&lt;&gt;"","''habit'':"&amp;"''"&amp;T1488&amp;"'',","")</f>
        <v/>
      </c>
      <c r="CL1488" s="41" t="str">
        <f>IF(U1488&lt;&gt;"","''life cycle habit'':"&amp;"''"&amp;U1488&amp;"'',","")</f>
        <v/>
      </c>
      <c r="CM1488" s="41" t="str">
        <f>IF(V1488&lt;&gt;"","''graminoidHabit'':"&amp;"''"&amp;V1488&amp;"'',","")</f>
        <v/>
      </c>
      <c r="CN1488" s="41" t="str">
        <f>IF(W1488&lt;&gt;"","''flower color'':"&amp;"''"&amp;W1488&amp;"'',","")</f>
        <v/>
      </c>
      <c r="CO1488" s="41" t="str">
        <f>IF(X1488&lt;&gt;"","''heightInCentimeters'':"&amp;X1488&amp;",","")</f>
        <v/>
      </c>
      <c r="CP1488" s="41" t="str">
        <f>IF(Y1488&lt;&gt;"",Y1488,"")</f>
        <v/>
      </c>
      <c r="CQ1488" s="41" t="str">
        <f t="shared" si="261"/>
        <v/>
      </c>
      <c r="CR1488" s="42" t="str">
        <f t="shared" si="262"/>
        <v/>
      </c>
      <c r="CS1488" t="str">
        <f t="shared" si="263"/>
        <v/>
      </c>
      <c r="CT1488" t="str">
        <f t="shared" si="264"/>
        <v/>
      </c>
      <c r="CU1488" t="str">
        <f t="shared" si="265"/>
        <v/>
      </c>
      <c r="CV1488" t="str">
        <f t="shared" si="266"/>
        <v/>
      </c>
    </row>
    <row r="1489" spans="1:100" ht="16.5" x14ac:dyDescent="0.3">
      <c r="A1489" s="7"/>
      <c r="B1489" s="19"/>
      <c r="C1489" s="19"/>
      <c r="D1489" s="19"/>
      <c r="E1489" s="19"/>
      <c r="F1489" s="19"/>
      <c r="G1489" s="10"/>
      <c r="H1489" s="14"/>
      <c r="I1489" s="19"/>
      <c r="J1489" s="19"/>
      <c r="K1489" s="10"/>
      <c r="L1489" s="19"/>
      <c r="M1489" s="19"/>
      <c r="N1489" s="19"/>
      <c r="O1489" s="19"/>
      <c r="P1489" s="19"/>
      <c r="Q1489" s="24"/>
      <c r="R1489" s="14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29"/>
      <c r="AL1489" s="29"/>
      <c r="AM1489" s="7"/>
      <c r="AN1489" s="7"/>
      <c r="AO1489" s="7"/>
      <c r="AP1489" s="19"/>
      <c r="AQ1489" s="19"/>
      <c r="AR1489" s="19"/>
      <c r="AS1489" s="14"/>
      <c r="AT1489" s="19"/>
      <c r="AU1489" s="19"/>
      <c r="AV1489" s="19"/>
      <c r="AW1489" s="14"/>
      <c r="AX1489" s="19"/>
      <c r="AY1489" s="19"/>
      <c r="AZ1489" s="19"/>
      <c r="BA1489" s="19"/>
      <c r="BB1489" s="19"/>
      <c r="BC1489" s="19"/>
      <c r="BD1489" s="19"/>
      <c r="BE1489" s="19"/>
      <c r="BF1489" s="14"/>
      <c r="BG1489" s="35" t="str">
        <f>IF(BB1489&lt;&gt;"","&lt;a href='https://www.inaturalist.org/observations/"&amp;BB1489&amp;" 'target='_blank' style='color: blue'&gt;iNaturalist Record: "&amp;BB1489&amp;"&lt;/a&gt; ","")</f>
        <v/>
      </c>
      <c r="BH1489" s="36" t="str">
        <f>IF(AT1489&lt;&gt;"",AT1489&amp;". ","")</f>
        <v/>
      </c>
      <c r="BI1489" s="36" t="str">
        <f>IF(AV1489&lt;&gt;"","Land use/disturbance history: "&amp;AV1489&amp;". ","")</f>
        <v/>
      </c>
      <c r="BJ1489" s="36" t="str">
        <f>IF(AW1489&lt;&gt;"","Slope in degrees: "&amp;AW1489&amp;". ","")</f>
        <v/>
      </c>
      <c r="BK1489" s="36" t="str">
        <f>IF(AX1489&lt;&gt;"","Slope aspect: "&amp;AX1489&amp;". ","")</f>
        <v/>
      </c>
      <c r="BL1489" s="36" t="str">
        <f>IF(AY1489&lt;&gt;"","Soil description: "&amp;AY1489&amp;". ","")</f>
        <v/>
      </c>
      <c r="BM1489" s="36" t="str">
        <f>IF(BA1489&lt;&gt;"","Terrain: "&amp;BA1489&amp;". ","")</f>
        <v/>
      </c>
      <c r="BN1489" s="36" t="str">
        <f t="shared" si="253"/>
        <v/>
      </c>
      <c r="BO1489" t="str">
        <f t="shared" si="254"/>
        <v/>
      </c>
      <c r="BP1489" t="str">
        <f>IF(BD1489&lt;&gt;"","Permit: "&amp;BD1489,"")</f>
        <v/>
      </c>
      <c r="BQ1489" s="41" t="str">
        <f>IF(AA1489="Abundant","Estimated frequency within viewshed: Abundant (&gt;500).",IF(AA1489="Common","Estimated frequency within viewshed: Common (101-500).",IF(AA1489="Frequent","Estimated frequency within viewshed: Frequent (11-100).",IF(AA1489="Occasional","Estimated frequency within viewshed: Occasional (6-10).",IF(AA1489="Rare","Estimated frequency within viewshed: Rare (1-5).","")))))</f>
        <v/>
      </c>
      <c r="BR1489" s="41" t="str">
        <f>IF(B1489&lt;&gt;"",B1489&amp;". ","")</f>
        <v/>
      </c>
      <c r="BS1489" s="41" t="str">
        <f>IF(M1489="Same individual","Tissue sample collected.",IF(M1489="Same population","Tissue sample collected from another individual in the same population.",""))</f>
        <v/>
      </c>
      <c r="BT1489" s="41" t="str">
        <f>IF(R1489&lt;&gt;"","Seed sample collected from "&amp;R1489&amp;" plants within the same population.","")</f>
        <v/>
      </c>
      <c r="BU1489" s="41" t="str">
        <f>IF(AB1489&lt;&gt;"",AB1489&amp;". ","")</f>
        <v/>
      </c>
      <c r="BV1489" s="41" t="str">
        <f>IF(AE1489&lt;&gt;"","Landowner: "&amp;AE1489&amp;".","")</f>
        <v/>
      </c>
      <c r="BW1489" s="41" t="str">
        <f>IF(AF1489&lt;&gt;"","Element Occurrence ID: "&amp;AF1489&amp;".","")</f>
        <v/>
      </c>
      <c r="BX1489" s="41" t="str">
        <f t="shared" si="255"/>
        <v/>
      </c>
      <c r="BY1489" t="str">
        <f t="shared" si="256"/>
        <v/>
      </c>
      <c r="BZ1489" s="41" t="str">
        <f t="shared" si="257"/>
        <v/>
      </c>
      <c r="CA1489" t="str">
        <f t="shared" si="258"/>
        <v/>
      </c>
      <c r="CB1489" s="41" t="str">
        <f>IF(AU1489&lt;&gt;"","Area immediately surrounding specimen: "&amp;AU1489&amp;".","")</f>
        <v/>
      </c>
      <c r="CC1489" s="41" t="str">
        <f>IF(T1489&lt;&gt;"","Habit: "&amp;T1489&amp;".","")</f>
        <v/>
      </c>
      <c r="CD1489" s="41" t="str">
        <f>IF(U1489&lt;&gt;"","Life history habit: "&amp;U1489&amp;".","")</f>
        <v/>
      </c>
      <c r="CE1489" s="41" t="str">
        <f>IF(V1489&lt;&gt;"","Graminoid habit: "&amp;V1489&amp;".","")</f>
        <v/>
      </c>
      <c r="CF1489" s="41" t="str">
        <f>IF(W1489&lt;&gt;"","Flower color: "&amp;W1489&amp;".","")</f>
        <v/>
      </c>
      <c r="CG1489" s="41" t="str">
        <f>IF(X1489&lt;&gt;"","Height in centimeters: "&amp;X1489&amp;".","")</f>
        <v/>
      </c>
      <c r="CH1489" s="41" t="str">
        <f>IF(Y1489&lt;&gt;"",Y1489&amp;".","")</f>
        <v/>
      </c>
      <c r="CI1489" s="41" t="str">
        <f t="shared" si="259"/>
        <v/>
      </c>
      <c r="CJ1489" t="str">
        <f t="shared" si="260"/>
        <v/>
      </c>
      <c r="CK1489" s="41" t="str">
        <f>IF(T1489&lt;&gt;"","''habit'':"&amp;"''"&amp;T1489&amp;"'',","")</f>
        <v/>
      </c>
      <c r="CL1489" s="41" t="str">
        <f>IF(U1489&lt;&gt;"","''life cycle habit'':"&amp;"''"&amp;U1489&amp;"'',","")</f>
        <v/>
      </c>
      <c r="CM1489" s="41" t="str">
        <f>IF(V1489&lt;&gt;"","''graminoidHabit'':"&amp;"''"&amp;V1489&amp;"'',","")</f>
        <v/>
      </c>
      <c r="CN1489" s="41" t="str">
        <f>IF(W1489&lt;&gt;"","''flower color'':"&amp;"''"&amp;W1489&amp;"'',","")</f>
        <v/>
      </c>
      <c r="CO1489" s="41" t="str">
        <f>IF(X1489&lt;&gt;"","''heightInCentimeters'':"&amp;X1489&amp;",","")</f>
        <v/>
      </c>
      <c r="CP1489" s="41" t="str">
        <f>IF(Y1489&lt;&gt;"",Y1489,"")</f>
        <v/>
      </c>
      <c r="CQ1489" s="41" t="str">
        <f t="shared" si="261"/>
        <v/>
      </c>
      <c r="CR1489" s="42" t="str">
        <f t="shared" si="262"/>
        <v/>
      </c>
      <c r="CS1489" t="str">
        <f t="shared" si="263"/>
        <v/>
      </c>
      <c r="CT1489" t="str">
        <f t="shared" si="264"/>
        <v/>
      </c>
      <c r="CU1489" t="str">
        <f t="shared" si="265"/>
        <v/>
      </c>
      <c r="CV1489" t="str">
        <f t="shared" si="266"/>
        <v/>
      </c>
    </row>
    <row r="1490" spans="1:100" ht="16.5" x14ac:dyDescent="0.3">
      <c r="A1490" s="7"/>
      <c r="B1490" s="19"/>
      <c r="C1490" s="19"/>
      <c r="D1490" s="19"/>
      <c r="E1490" s="19"/>
      <c r="F1490" s="19"/>
      <c r="G1490" s="10"/>
      <c r="H1490" s="14"/>
      <c r="I1490" s="19"/>
      <c r="J1490" s="19"/>
      <c r="K1490" s="10"/>
      <c r="L1490" s="19"/>
      <c r="M1490" s="19"/>
      <c r="N1490" s="19"/>
      <c r="O1490" s="19"/>
      <c r="P1490" s="19"/>
      <c r="Q1490" s="24"/>
      <c r="R1490" s="14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29"/>
      <c r="AL1490" s="29"/>
      <c r="AM1490" s="7"/>
      <c r="AN1490" s="7"/>
      <c r="AO1490" s="7"/>
      <c r="AP1490" s="19"/>
      <c r="AQ1490" s="19"/>
      <c r="AR1490" s="19"/>
      <c r="AS1490" s="14"/>
      <c r="AT1490" s="19"/>
      <c r="AU1490" s="19"/>
      <c r="AV1490" s="19"/>
      <c r="AW1490" s="14"/>
      <c r="AX1490" s="19"/>
      <c r="AY1490" s="19"/>
      <c r="AZ1490" s="19"/>
      <c r="BA1490" s="19"/>
      <c r="BB1490" s="19"/>
      <c r="BC1490" s="19"/>
      <c r="BD1490" s="19"/>
      <c r="BE1490" s="19"/>
      <c r="BF1490" s="14"/>
      <c r="BG1490" s="35" t="str">
        <f>IF(BB1490&lt;&gt;"","&lt;a href='https://www.inaturalist.org/observations/"&amp;BB1490&amp;" 'target='_blank' style='color: blue'&gt;iNaturalist Record: "&amp;BB1490&amp;"&lt;/a&gt; ","")</f>
        <v/>
      </c>
      <c r="BH1490" s="36" t="str">
        <f>IF(AT1490&lt;&gt;"",AT1490&amp;". ","")</f>
        <v/>
      </c>
      <c r="BI1490" s="36" t="str">
        <f>IF(AV1490&lt;&gt;"","Land use/disturbance history: "&amp;AV1490&amp;". ","")</f>
        <v/>
      </c>
      <c r="BJ1490" s="36" t="str">
        <f>IF(AW1490&lt;&gt;"","Slope in degrees: "&amp;AW1490&amp;". ","")</f>
        <v/>
      </c>
      <c r="BK1490" s="36" t="str">
        <f>IF(AX1490&lt;&gt;"","Slope aspect: "&amp;AX1490&amp;". ","")</f>
        <v/>
      </c>
      <c r="BL1490" s="36" t="str">
        <f>IF(AY1490&lt;&gt;"","Soil description: "&amp;AY1490&amp;". ","")</f>
        <v/>
      </c>
      <c r="BM1490" s="36" t="str">
        <f>IF(BA1490&lt;&gt;"","Terrain: "&amp;BA1490&amp;". ","")</f>
        <v/>
      </c>
      <c r="BN1490" s="36" t="str">
        <f t="shared" si="253"/>
        <v/>
      </c>
      <c r="BO1490" t="str">
        <f t="shared" si="254"/>
        <v/>
      </c>
      <c r="BP1490" t="str">
        <f>IF(BD1490&lt;&gt;"","Permit: "&amp;BD1490,"")</f>
        <v/>
      </c>
      <c r="BQ1490" s="41" t="str">
        <f>IF(AA1490="Abundant","Estimated frequency within viewshed: Abundant (&gt;500).",IF(AA1490="Common","Estimated frequency within viewshed: Common (101-500).",IF(AA1490="Frequent","Estimated frequency within viewshed: Frequent (11-100).",IF(AA1490="Occasional","Estimated frequency within viewshed: Occasional (6-10).",IF(AA1490="Rare","Estimated frequency within viewshed: Rare (1-5).","")))))</f>
        <v/>
      </c>
      <c r="BR1490" s="41" t="str">
        <f>IF(B1490&lt;&gt;"",B1490&amp;". ","")</f>
        <v/>
      </c>
      <c r="BS1490" s="41" t="str">
        <f>IF(M1490="Same individual","Tissue sample collected.",IF(M1490="Same population","Tissue sample collected from another individual in the same population.",""))</f>
        <v/>
      </c>
      <c r="BT1490" s="41" t="str">
        <f>IF(R1490&lt;&gt;"","Seed sample collected from "&amp;R1490&amp;" plants within the same population.","")</f>
        <v/>
      </c>
      <c r="BU1490" s="41" t="str">
        <f>IF(AB1490&lt;&gt;"",AB1490&amp;". ","")</f>
        <v/>
      </c>
      <c r="BV1490" s="41" t="str">
        <f>IF(AE1490&lt;&gt;"","Landowner: "&amp;AE1490&amp;".","")</f>
        <v/>
      </c>
      <c r="BW1490" s="41" t="str">
        <f>IF(AF1490&lt;&gt;"","Element Occurrence ID: "&amp;AF1490&amp;".","")</f>
        <v/>
      </c>
      <c r="BX1490" s="41" t="str">
        <f t="shared" si="255"/>
        <v/>
      </c>
      <c r="BY1490" t="str">
        <f t="shared" si="256"/>
        <v/>
      </c>
      <c r="BZ1490" s="41" t="str">
        <f t="shared" si="257"/>
        <v/>
      </c>
      <c r="CA1490" t="str">
        <f t="shared" si="258"/>
        <v/>
      </c>
      <c r="CB1490" s="41" t="str">
        <f>IF(AU1490&lt;&gt;"","Area immediately surrounding specimen: "&amp;AU1490&amp;".","")</f>
        <v/>
      </c>
      <c r="CC1490" s="41" t="str">
        <f>IF(T1490&lt;&gt;"","Habit: "&amp;T1490&amp;".","")</f>
        <v/>
      </c>
      <c r="CD1490" s="41" t="str">
        <f>IF(U1490&lt;&gt;"","Life history habit: "&amp;U1490&amp;".","")</f>
        <v/>
      </c>
      <c r="CE1490" s="41" t="str">
        <f>IF(V1490&lt;&gt;"","Graminoid habit: "&amp;V1490&amp;".","")</f>
        <v/>
      </c>
      <c r="CF1490" s="41" t="str">
        <f>IF(W1490&lt;&gt;"","Flower color: "&amp;W1490&amp;".","")</f>
        <v/>
      </c>
      <c r="CG1490" s="41" t="str">
        <f>IF(X1490&lt;&gt;"","Height in centimeters: "&amp;X1490&amp;".","")</f>
        <v/>
      </c>
      <c r="CH1490" s="41" t="str">
        <f>IF(Y1490&lt;&gt;"",Y1490&amp;".","")</f>
        <v/>
      </c>
      <c r="CI1490" s="41" t="str">
        <f t="shared" si="259"/>
        <v/>
      </c>
      <c r="CJ1490" t="str">
        <f t="shared" si="260"/>
        <v/>
      </c>
      <c r="CK1490" s="41" t="str">
        <f>IF(T1490&lt;&gt;"","''habit'':"&amp;"''"&amp;T1490&amp;"'',","")</f>
        <v/>
      </c>
      <c r="CL1490" s="41" t="str">
        <f>IF(U1490&lt;&gt;"","''life cycle habit'':"&amp;"''"&amp;U1490&amp;"'',","")</f>
        <v/>
      </c>
      <c r="CM1490" s="41" t="str">
        <f>IF(V1490&lt;&gt;"","''graminoidHabit'':"&amp;"''"&amp;V1490&amp;"'',","")</f>
        <v/>
      </c>
      <c r="CN1490" s="41" t="str">
        <f>IF(W1490&lt;&gt;"","''flower color'':"&amp;"''"&amp;W1490&amp;"'',","")</f>
        <v/>
      </c>
      <c r="CO1490" s="41" t="str">
        <f>IF(X1490&lt;&gt;"","''heightInCentimeters'':"&amp;X1490&amp;",","")</f>
        <v/>
      </c>
      <c r="CP1490" s="41" t="str">
        <f>IF(Y1490&lt;&gt;"",Y1490,"")</f>
        <v/>
      </c>
      <c r="CQ1490" s="41" t="str">
        <f t="shared" si="261"/>
        <v/>
      </c>
      <c r="CR1490" s="42" t="str">
        <f t="shared" si="262"/>
        <v/>
      </c>
      <c r="CS1490" t="str">
        <f t="shared" si="263"/>
        <v/>
      </c>
      <c r="CT1490" t="str">
        <f t="shared" si="264"/>
        <v/>
      </c>
      <c r="CU1490" t="str">
        <f t="shared" si="265"/>
        <v/>
      </c>
      <c r="CV1490" t="str">
        <f t="shared" si="266"/>
        <v/>
      </c>
    </row>
    <row r="1491" spans="1:100" ht="16.5" x14ac:dyDescent="0.3">
      <c r="A1491" s="7"/>
      <c r="B1491" s="19"/>
      <c r="C1491" s="19"/>
      <c r="D1491" s="19"/>
      <c r="E1491" s="19"/>
      <c r="F1491" s="19"/>
      <c r="G1491" s="10"/>
      <c r="H1491" s="14"/>
      <c r="I1491" s="19"/>
      <c r="J1491" s="19"/>
      <c r="K1491" s="10"/>
      <c r="L1491" s="19"/>
      <c r="M1491" s="19"/>
      <c r="N1491" s="19"/>
      <c r="O1491" s="19"/>
      <c r="P1491" s="19"/>
      <c r="Q1491" s="24"/>
      <c r="R1491" s="14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19"/>
      <c r="AH1491" s="19"/>
      <c r="AI1491" s="19"/>
      <c r="AJ1491" s="19"/>
      <c r="AK1491" s="29"/>
      <c r="AL1491" s="29"/>
      <c r="AM1491" s="7"/>
      <c r="AN1491" s="7"/>
      <c r="AO1491" s="7"/>
      <c r="AP1491" s="19"/>
      <c r="AQ1491" s="19"/>
      <c r="AR1491" s="19"/>
      <c r="AS1491" s="14"/>
      <c r="AT1491" s="19"/>
      <c r="AU1491" s="19"/>
      <c r="AV1491" s="19"/>
      <c r="AW1491" s="14"/>
      <c r="AX1491" s="19"/>
      <c r="AY1491" s="19"/>
      <c r="AZ1491" s="19"/>
      <c r="BA1491" s="19"/>
      <c r="BB1491" s="19"/>
      <c r="BC1491" s="19"/>
      <c r="BD1491" s="19"/>
      <c r="BE1491" s="19"/>
      <c r="BF1491" s="14"/>
      <c r="BG1491" s="35" t="str">
        <f>IF(BB1491&lt;&gt;"","&lt;a href='https://www.inaturalist.org/observations/"&amp;BB1491&amp;" 'target='_blank' style='color: blue'&gt;iNaturalist Record: "&amp;BB1491&amp;"&lt;/a&gt; ","")</f>
        <v/>
      </c>
      <c r="BH1491" s="36" t="str">
        <f>IF(AT1491&lt;&gt;"",AT1491&amp;". ","")</f>
        <v/>
      </c>
      <c r="BI1491" s="36" t="str">
        <f>IF(AV1491&lt;&gt;"","Land use/disturbance history: "&amp;AV1491&amp;". ","")</f>
        <v/>
      </c>
      <c r="BJ1491" s="36" t="str">
        <f>IF(AW1491&lt;&gt;"","Slope in degrees: "&amp;AW1491&amp;". ","")</f>
        <v/>
      </c>
      <c r="BK1491" s="36" t="str">
        <f>IF(AX1491&lt;&gt;"","Slope aspect: "&amp;AX1491&amp;". ","")</f>
        <v/>
      </c>
      <c r="BL1491" s="36" t="str">
        <f>IF(AY1491&lt;&gt;"","Soil description: "&amp;AY1491&amp;". ","")</f>
        <v/>
      </c>
      <c r="BM1491" s="36" t="str">
        <f>IF(BA1491&lt;&gt;"","Terrain: "&amp;BA1491&amp;". ","")</f>
        <v/>
      </c>
      <c r="BN1491" s="36" t="str">
        <f t="shared" si="253"/>
        <v/>
      </c>
      <c r="BO1491" t="str">
        <f t="shared" si="254"/>
        <v/>
      </c>
      <c r="BP1491" t="str">
        <f>IF(BD1491&lt;&gt;"","Permit: "&amp;BD1491,"")</f>
        <v/>
      </c>
      <c r="BQ1491" s="41" t="str">
        <f>IF(AA1491="Abundant","Estimated frequency within viewshed: Abundant (&gt;500).",IF(AA1491="Common","Estimated frequency within viewshed: Common (101-500).",IF(AA1491="Frequent","Estimated frequency within viewshed: Frequent (11-100).",IF(AA1491="Occasional","Estimated frequency within viewshed: Occasional (6-10).",IF(AA1491="Rare","Estimated frequency within viewshed: Rare (1-5).","")))))</f>
        <v/>
      </c>
      <c r="BR1491" s="41" t="str">
        <f>IF(B1491&lt;&gt;"",B1491&amp;". ","")</f>
        <v/>
      </c>
      <c r="BS1491" s="41" t="str">
        <f>IF(M1491="Same individual","Tissue sample collected.",IF(M1491="Same population","Tissue sample collected from another individual in the same population.",""))</f>
        <v/>
      </c>
      <c r="BT1491" s="41" t="str">
        <f>IF(R1491&lt;&gt;"","Seed sample collected from "&amp;R1491&amp;" plants within the same population.","")</f>
        <v/>
      </c>
      <c r="BU1491" s="41" t="str">
        <f>IF(AB1491&lt;&gt;"",AB1491&amp;". ","")</f>
        <v/>
      </c>
      <c r="BV1491" s="41" t="str">
        <f>IF(AE1491&lt;&gt;"","Landowner: "&amp;AE1491&amp;".","")</f>
        <v/>
      </c>
      <c r="BW1491" s="41" t="str">
        <f>IF(AF1491&lt;&gt;"","Element Occurrence ID: "&amp;AF1491&amp;".","")</f>
        <v/>
      </c>
      <c r="BX1491" s="41" t="str">
        <f t="shared" si="255"/>
        <v/>
      </c>
      <c r="BY1491" t="str">
        <f t="shared" si="256"/>
        <v/>
      </c>
      <c r="BZ1491" s="41" t="str">
        <f t="shared" si="257"/>
        <v/>
      </c>
      <c r="CA1491" t="str">
        <f t="shared" si="258"/>
        <v/>
      </c>
      <c r="CB1491" s="41" t="str">
        <f>IF(AU1491&lt;&gt;"","Area immediately surrounding specimen: "&amp;AU1491&amp;".","")</f>
        <v/>
      </c>
      <c r="CC1491" s="41" t="str">
        <f>IF(T1491&lt;&gt;"","Habit: "&amp;T1491&amp;".","")</f>
        <v/>
      </c>
      <c r="CD1491" s="41" t="str">
        <f>IF(U1491&lt;&gt;"","Life history habit: "&amp;U1491&amp;".","")</f>
        <v/>
      </c>
      <c r="CE1491" s="41" t="str">
        <f>IF(V1491&lt;&gt;"","Graminoid habit: "&amp;V1491&amp;".","")</f>
        <v/>
      </c>
      <c r="CF1491" s="41" t="str">
        <f>IF(W1491&lt;&gt;"","Flower color: "&amp;W1491&amp;".","")</f>
        <v/>
      </c>
      <c r="CG1491" s="41" t="str">
        <f>IF(X1491&lt;&gt;"","Height in centimeters: "&amp;X1491&amp;".","")</f>
        <v/>
      </c>
      <c r="CH1491" s="41" t="str">
        <f>IF(Y1491&lt;&gt;"",Y1491&amp;".","")</f>
        <v/>
      </c>
      <c r="CI1491" s="41" t="str">
        <f t="shared" si="259"/>
        <v/>
      </c>
      <c r="CJ1491" t="str">
        <f t="shared" si="260"/>
        <v/>
      </c>
      <c r="CK1491" s="41" t="str">
        <f>IF(T1491&lt;&gt;"","''habit'':"&amp;"''"&amp;T1491&amp;"'',","")</f>
        <v/>
      </c>
      <c r="CL1491" s="41" t="str">
        <f>IF(U1491&lt;&gt;"","''life cycle habit'':"&amp;"''"&amp;U1491&amp;"'',","")</f>
        <v/>
      </c>
      <c r="CM1491" s="41" t="str">
        <f>IF(V1491&lt;&gt;"","''graminoidHabit'':"&amp;"''"&amp;V1491&amp;"'',","")</f>
        <v/>
      </c>
      <c r="CN1491" s="41" t="str">
        <f>IF(W1491&lt;&gt;"","''flower color'':"&amp;"''"&amp;W1491&amp;"'',","")</f>
        <v/>
      </c>
      <c r="CO1491" s="41" t="str">
        <f>IF(X1491&lt;&gt;"","''heightInCentimeters'':"&amp;X1491&amp;",","")</f>
        <v/>
      </c>
      <c r="CP1491" s="41" t="str">
        <f>IF(Y1491&lt;&gt;"",Y1491,"")</f>
        <v/>
      </c>
      <c r="CQ1491" s="41" t="str">
        <f t="shared" si="261"/>
        <v/>
      </c>
      <c r="CR1491" s="42" t="str">
        <f t="shared" si="262"/>
        <v/>
      </c>
      <c r="CS1491" t="str">
        <f t="shared" si="263"/>
        <v/>
      </c>
      <c r="CT1491" t="str">
        <f t="shared" si="264"/>
        <v/>
      </c>
      <c r="CU1491" t="str">
        <f t="shared" si="265"/>
        <v/>
      </c>
      <c r="CV1491" t="str">
        <f t="shared" si="266"/>
        <v/>
      </c>
    </row>
    <row r="1492" spans="1:100" ht="16.5" x14ac:dyDescent="0.3">
      <c r="A1492" s="7"/>
      <c r="B1492" s="19"/>
      <c r="C1492" s="19"/>
      <c r="D1492" s="19"/>
      <c r="E1492" s="19"/>
      <c r="F1492" s="19"/>
      <c r="G1492" s="10"/>
      <c r="H1492" s="14"/>
      <c r="I1492" s="19"/>
      <c r="J1492" s="19"/>
      <c r="K1492" s="10"/>
      <c r="L1492" s="19"/>
      <c r="M1492" s="19"/>
      <c r="N1492" s="19"/>
      <c r="O1492" s="19"/>
      <c r="P1492" s="19"/>
      <c r="Q1492" s="24"/>
      <c r="R1492" s="14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19"/>
      <c r="AH1492" s="19"/>
      <c r="AI1492" s="19"/>
      <c r="AJ1492" s="19"/>
      <c r="AK1492" s="29"/>
      <c r="AL1492" s="29"/>
      <c r="AM1492" s="7"/>
      <c r="AN1492" s="7"/>
      <c r="AO1492" s="7"/>
      <c r="AP1492" s="19"/>
      <c r="AQ1492" s="19"/>
      <c r="AR1492" s="19"/>
      <c r="AS1492" s="14"/>
      <c r="AT1492" s="19"/>
      <c r="AU1492" s="19"/>
      <c r="AV1492" s="19"/>
      <c r="AW1492" s="14"/>
      <c r="AX1492" s="19"/>
      <c r="AY1492" s="19"/>
      <c r="AZ1492" s="19"/>
      <c r="BA1492" s="19"/>
      <c r="BB1492" s="19"/>
      <c r="BC1492" s="19"/>
      <c r="BD1492" s="19"/>
      <c r="BE1492" s="19"/>
      <c r="BF1492" s="14"/>
      <c r="BG1492" s="35" t="str">
        <f>IF(BB1492&lt;&gt;"","&lt;a href='https://www.inaturalist.org/observations/"&amp;BB1492&amp;" 'target='_blank' style='color: blue'&gt;iNaturalist Record: "&amp;BB1492&amp;"&lt;/a&gt; ","")</f>
        <v/>
      </c>
      <c r="BH1492" s="36" t="str">
        <f>IF(AT1492&lt;&gt;"",AT1492&amp;". ","")</f>
        <v/>
      </c>
      <c r="BI1492" s="36" t="str">
        <f>IF(AV1492&lt;&gt;"","Land use/disturbance history: "&amp;AV1492&amp;". ","")</f>
        <v/>
      </c>
      <c r="BJ1492" s="36" t="str">
        <f>IF(AW1492&lt;&gt;"","Slope in degrees: "&amp;AW1492&amp;". ","")</f>
        <v/>
      </c>
      <c r="BK1492" s="36" t="str">
        <f>IF(AX1492&lt;&gt;"","Slope aspect: "&amp;AX1492&amp;". ","")</f>
        <v/>
      </c>
      <c r="BL1492" s="36" t="str">
        <f>IF(AY1492&lt;&gt;"","Soil description: "&amp;AY1492&amp;". ","")</f>
        <v/>
      </c>
      <c r="BM1492" s="36" t="str">
        <f>IF(BA1492&lt;&gt;"","Terrain: "&amp;BA1492&amp;". ","")</f>
        <v/>
      </c>
      <c r="BN1492" s="36" t="str">
        <f t="shared" si="253"/>
        <v/>
      </c>
      <c r="BO1492" t="str">
        <f t="shared" si="254"/>
        <v/>
      </c>
      <c r="BP1492" t="str">
        <f>IF(BD1492&lt;&gt;"","Permit: "&amp;BD1492,"")</f>
        <v/>
      </c>
      <c r="BQ1492" s="41" t="str">
        <f>IF(AA1492="Abundant","Estimated frequency within viewshed: Abundant (&gt;500).",IF(AA1492="Common","Estimated frequency within viewshed: Common (101-500).",IF(AA1492="Frequent","Estimated frequency within viewshed: Frequent (11-100).",IF(AA1492="Occasional","Estimated frequency within viewshed: Occasional (6-10).",IF(AA1492="Rare","Estimated frequency within viewshed: Rare (1-5).","")))))</f>
        <v/>
      </c>
      <c r="BR1492" s="41" t="str">
        <f>IF(B1492&lt;&gt;"",B1492&amp;". ","")</f>
        <v/>
      </c>
      <c r="BS1492" s="41" t="str">
        <f>IF(M1492="Same individual","Tissue sample collected.",IF(M1492="Same population","Tissue sample collected from another individual in the same population.",""))</f>
        <v/>
      </c>
      <c r="BT1492" s="41" t="str">
        <f>IF(R1492&lt;&gt;"","Seed sample collected from "&amp;R1492&amp;" plants within the same population.","")</f>
        <v/>
      </c>
      <c r="BU1492" s="41" t="str">
        <f>IF(AB1492&lt;&gt;"",AB1492&amp;". ","")</f>
        <v/>
      </c>
      <c r="BV1492" s="41" t="str">
        <f>IF(AE1492&lt;&gt;"","Landowner: "&amp;AE1492&amp;".","")</f>
        <v/>
      </c>
      <c r="BW1492" s="41" t="str">
        <f>IF(AF1492&lt;&gt;"","Element Occurrence ID: "&amp;AF1492&amp;".","")</f>
        <v/>
      </c>
      <c r="BX1492" s="41" t="str">
        <f t="shared" si="255"/>
        <v/>
      </c>
      <c r="BY1492" t="str">
        <f t="shared" si="256"/>
        <v/>
      </c>
      <c r="BZ1492" s="41" t="str">
        <f t="shared" si="257"/>
        <v/>
      </c>
      <c r="CA1492" t="str">
        <f t="shared" si="258"/>
        <v/>
      </c>
      <c r="CB1492" s="41" t="str">
        <f>IF(AU1492&lt;&gt;"","Area immediately surrounding specimen: "&amp;AU1492&amp;".","")</f>
        <v/>
      </c>
      <c r="CC1492" s="41" t="str">
        <f>IF(T1492&lt;&gt;"","Habit: "&amp;T1492&amp;".","")</f>
        <v/>
      </c>
      <c r="CD1492" s="41" t="str">
        <f>IF(U1492&lt;&gt;"","Life history habit: "&amp;U1492&amp;".","")</f>
        <v/>
      </c>
      <c r="CE1492" s="41" t="str">
        <f>IF(V1492&lt;&gt;"","Graminoid habit: "&amp;V1492&amp;".","")</f>
        <v/>
      </c>
      <c r="CF1492" s="41" t="str">
        <f>IF(W1492&lt;&gt;"","Flower color: "&amp;W1492&amp;".","")</f>
        <v/>
      </c>
      <c r="CG1492" s="41" t="str">
        <f>IF(X1492&lt;&gt;"","Height in centimeters: "&amp;X1492&amp;".","")</f>
        <v/>
      </c>
      <c r="CH1492" s="41" t="str">
        <f>IF(Y1492&lt;&gt;"",Y1492&amp;".","")</f>
        <v/>
      </c>
      <c r="CI1492" s="41" t="str">
        <f t="shared" si="259"/>
        <v/>
      </c>
      <c r="CJ1492" t="str">
        <f t="shared" si="260"/>
        <v/>
      </c>
      <c r="CK1492" s="41" t="str">
        <f>IF(T1492&lt;&gt;"","''habit'':"&amp;"''"&amp;T1492&amp;"'',","")</f>
        <v/>
      </c>
      <c r="CL1492" s="41" t="str">
        <f>IF(U1492&lt;&gt;"","''life cycle habit'':"&amp;"''"&amp;U1492&amp;"'',","")</f>
        <v/>
      </c>
      <c r="CM1492" s="41" t="str">
        <f>IF(V1492&lt;&gt;"","''graminoidHabit'':"&amp;"''"&amp;V1492&amp;"'',","")</f>
        <v/>
      </c>
      <c r="CN1492" s="41" t="str">
        <f>IF(W1492&lt;&gt;"","''flower color'':"&amp;"''"&amp;W1492&amp;"'',","")</f>
        <v/>
      </c>
      <c r="CO1492" s="41" t="str">
        <f>IF(X1492&lt;&gt;"","''heightInCentimeters'':"&amp;X1492&amp;",","")</f>
        <v/>
      </c>
      <c r="CP1492" s="41" t="str">
        <f>IF(Y1492&lt;&gt;"",Y1492,"")</f>
        <v/>
      </c>
      <c r="CQ1492" s="41" t="str">
        <f t="shared" si="261"/>
        <v/>
      </c>
      <c r="CR1492" s="42" t="str">
        <f t="shared" si="262"/>
        <v/>
      </c>
      <c r="CS1492" t="str">
        <f t="shared" si="263"/>
        <v/>
      </c>
      <c r="CT1492" t="str">
        <f t="shared" si="264"/>
        <v/>
      </c>
      <c r="CU1492" t="str">
        <f t="shared" si="265"/>
        <v/>
      </c>
      <c r="CV1492" t="str">
        <f t="shared" si="266"/>
        <v/>
      </c>
    </row>
    <row r="1493" spans="1:100" ht="16.5" x14ac:dyDescent="0.3">
      <c r="A1493" s="7"/>
      <c r="B1493" s="19"/>
      <c r="C1493" s="19"/>
      <c r="D1493" s="19"/>
      <c r="E1493" s="19"/>
      <c r="F1493" s="19"/>
      <c r="G1493" s="10"/>
      <c r="H1493" s="14"/>
      <c r="I1493" s="19"/>
      <c r="J1493" s="19"/>
      <c r="K1493" s="10"/>
      <c r="L1493" s="19"/>
      <c r="M1493" s="19"/>
      <c r="N1493" s="19"/>
      <c r="O1493" s="19"/>
      <c r="P1493" s="19"/>
      <c r="Q1493" s="24"/>
      <c r="R1493" s="14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19"/>
      <c r="AH1493" s="19"/>
      <c r="AI1493" s="19"/>
      <c r="AJ1493" s="19"/>
      <c r="AK1493" s="29"/>
      <c r="AL1493" s="29"/>
      <c r="AM1493" s="7"/>
      <c r="AN1493" s="7"/>
      <c r="AO1493" s="7"/>
      <c r="AP1493" s="19"/>
      <c r="AQ1493" s="19"/>
      <c r="AR1493" s="19"/>
      <c r="AS1493" s="14"/>
      <c r="AT1493" s="19"/>
      <c r="AU1493" s="19"/>
      <c r="AV1493" s="19"/>
      <c r="AW1493" s="14"/>
      <c r="AX1493" s="19"/>
      <c r="AY1493" s="19"/>
      <c r="AZ1493" s="19"/>
      <c r="BA1493" s="19"/>
      <c r="BB1493" s="19"/>
      <c r="BC1493" s="19"/>
      <c r="BD1493" s="19"/>
      <c r="BE1493" s="19"/>
      <c r="BF1493" s="14"/>
      <c r="BG1493" s="35" t="str">
        <f>IF(BB1493&lt;&gt;"","&lt;a href='https://www.inaturalist.org/observations/"&amp;BB1493&amp;" 'target='_blank' style='color: blue'&gt;iNaturalist Record: "&amp;BB1493&amp;"&lt;/a&gt; ","")</f>
        <v/>
      </c>
      <c r="BH1493" s="36" t="str">
        <f>IF(AT1493&lt;&gt;"",AT1493&amp;". ","")</f>
        <v/>
      </c>
      <c r="BI1493" s="36" t="str">
        <f>IF(AV1493&lt;&gt;"","Land use/disturbance history: "&amp;AV1493&amp;". ","")</f>
        <v/>
      </c>
      <c r="BJ1493" s="36" t="str">
        <f>IF(AW1493&lt;&gt;"","Slope in degrees: "&amp;AW1493&amp;". ","")</f>
        <v/>
      </c>
      <c r="BK1493" s="36" t="str">
        <f>IF(AX1493&lt;&gt;"","Slope aspect: "&amp;AX1493&amp;". ","")</f>
        <v/>
      </c>
      <c r="BL1493" s="36" t="str">
        <f>IF(AY1493&lt;&gt;"","Soil description: "&amp;AY1493&amp;". ","")</f>
        <v/>
      </c>
      <c r="BM1493" s="36" t="str">
        <f>IF(BA1493&lt;&gt;"","Terrain: "&amp;BA1493&amp;". ","")</f>
        <v/>
      </c>
      <c r="BN1493" s="36" t="str">
        <f t="shared" si="253"/>
        <v/>
      </c>
      <c r="BO1493" t="str">
        <f t="shared" si="254"/>
        <v/>
      </c>
      <c r="BP1493" t="str">
        <f>IF(BD1493&lt;&gt;"","Permit: "&amp;BD1493,"")</f>
        <v/>
      </c>
      <c r="BQ1493" s="41" t="str">
        <f>IF(AA1493="Abundant","Estimated frequency within viewshed: Abundant (&gt;500).",IF(AA1493="Common","Estimated frequency within viewshed: Common (101-500).",IF(AA1493="Frequent","Estimated frequency within viewshed: Frequent (11-100).",IF(AA1493="Occasional","Estimated frequency within viewshed: Occasional (6-10).",IF(AA1493="Rare","Estimated frequency within viewshed: Rare (1-5).","")))))</f>
        <v/>
      </c>
      <c r="BR1493" s="41" t="str">
        <f>IF(B1493&lt;&gt;"",B1493&amp;". ","")</f>
        <v/>
      </c>
      <c r="BS1493" s="41" t="str">
        <f>IF(M1493="Same individual","Tissue sample collected.",IF(M1493="Same population","Tissue sample collected from another individual in the same population.",""))</f>
        <v/>
      </c>
      <c r="BT1493" s="41" t="str">
        <f>IF(R1493&lt;&gt;"","Seed sample collected from "&amp;R1493&amp;" plants within the same population.","")</f>
        <v/>
      </c>
      <c r="BU1493" s="41" t="str">
        <f>IF(AB1493&lt;&gt;"",AB1493&amp;". ","")</f>
        <v/>
      </c>
      <c r="BV1493" s="41" t="str">
        <f>IF(AE1493&lt;&gt;"","Landowner: "&amp;AE1493&amp;".","")</f>
        <v/>
      </c>
      <c r="BW1493" s="41" t="str">
        <f>IF(AF1493&lt;&gt;"","Element Occurrence ID: "&amp;AF1493&amp;".","")</f>
        <v/>
      </c>
      <c r="BX1493" s="41" t="str">
        <f t="shared" si="255"/>
        <v/>
      </c>
      <c r="BY1493" t="str">
        <f t="shared" si="256"/>
        <v/>
      </c>
      <c r="BZ1493" s="41" t="str">
        <f t="shared" si="257"/>
        <v/>
      </c>
      <c r="CA1493" t="str">
        <f t="shared" si="258"/>
        <v/>
      </c>
      <c r="CB1493" s="41" t="str">
        <f>IF(AU1493&lt;&gt;"","Area immediately surrounding specimen: "&amp;AU1493&amp;".","")</f>
        <v/>
      </c>
      <c r="CC1493" s="41" t="str">
        <f>IF(T1493&lt;&gt;"","Habit: "&amp;T1493&amp;".","")</f>
        <v/>
      </c>
      <c r="CD1493" s="41" t="str">
        <f>IF(U1493&lt;&gt;"","Life history habit: "&amp;U1493&amp;".","")</f>
        <v/>
      </c>
      <c r="CE1493" s="41" t="str">
        <f>IF(V1493&lt;&gt;"","Graminoid habit: "&amp;V1493&amp;".","")</f>
        <v/>
      </c>
      <c r="CF1493" s="41" t="str">
        <f>IF(W1493&lt;&gt;"","Flower color: "&amp;W1493&amp;".","")</f>
        <v/>
      </c>
      <c r="CG1493" s="41" t="str">
        <f>IF(X1493&lt;&gt;"","Height in centimeters: "&amp;X1493&amp;".","")</f>
        <v/>
      </c>
      <c r="CH1493" s="41" t="str">
        <f>IF(Y1493&lt;&gt;"",Y1493&amp;".","")</f>
        <v/>
      </c>
      <c r="CI1493" s="41" t="str">
        <f t="shared" si="259"/>
        <v/>
      </c>
      <c r="CJ1493" t="str">
        <f t="shared" si="260"/>
        <v/>
      </c>
      <c r="CK1493" s="41" t="str">
        <f>IF(T1493&lt;&gt;"","''habit'':"&amp;"''"&amp;T1493&amp;"'',","")</f>
        <v/>
      </c>
      <c r="CL1493" s="41" t="str">
        <f>IF(U1493&lt;&gt;"","''life cycle habit'':"&amp;"''"&amp;U1493&amp;"'',","")</f>
        <v/>
      </c>
      <c r="CM1493" s="41" t="str">
        <f>IF(V1493&lt;&gt;"","''graminoidHabit'':"&amp;"''"&amp;V1493&amp;"'',","")</f>
        <v/>
      </c>
      <c r="CN1493" s="41" t="str">
        <f>IF(W1493&lt;&gt;"","''flower color'':"&amp;"''"&amp;W1493&amp;"'',","")</f>
        <v/>
      </c>
      <c r="CO1493" s="41" t="str">
        <f>IF(X1493&lt;&gt;"","''heightInCentimeters'':"&amp;X1493&amp;",","")</f>
        <v/>
      </c>
      <c r="CP1493" s="41" t="str">
        <f>IF(Y1493&lt;&gt;"",Y1493,"")</f>
        <v/>
      </c>
      <c r="CQ1493" s="41" t="str">
        <f t="shared" si="261"/>
        <v/>
      </c>
      <c r="CR1493" s="42" t="str">
        <f t="shared" si="262"/>
        <v/>
      </c>
      <c r="CS1493" t="str">
        <f t="shared" si="263"/>
        <v/>
      </c>
      <c r="CT1493" t="str">
        <f t="shared" si="264"/>
        <v/>
      </c>
      <c r="CU1493" t="str">
        <f t="shared" si="265"/>
        <v/>
      </c>
      <c r="CV1493" t="str">
        <f t="shared" si="266"/>
        <v/>
      </c>
    </row>
    <row r="1494" spans="1:100" ht="16.5" x14ac:dyDescent="0.3">
      <c r="A1494" s="7"/>
      <c r="B1494" s="19"/>
      <c r="C1494" s="19"/>
      <c r="D1494" s="19"/>
      <c r="E1494" s="19"/>
      <c r="F1494" s="19"/>
      <c r="G1494" s="10"/>
      <c r="H1494" s="14"/>
      <c r="I1494" s="19"/>
      <c r="J1494" s="19"/>
      <c r="K1494" s="10"/>
      <c r="L1494" s="19"/>
      <c r="M1494" s="19"/>
      <c r="N1494" s="19"/>
      <c r="O1494" s="19"/>
      <c r="P1494" s="19"/>
      <c r="Q1494" s="24"/>
      <c r="R1494" s="14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19"/>
      <c r="AH1494" s="19"/>
      <c r="AI1494" s="19"/>
      <c r="AJ1494" s="19"/>
      <c r="AK1494" s="29"/>
      <c r="AL1494" s="29"/>
      <c r="AM1494" s="7"/>
      <c r="AN1494" s="7"/>
      <c r="AO1494" s="7"/>
      <c r="AP1494" s="19"/>
      <c r="AQ1494" s="19"/>
      <c r="AR1494" s="19"/>
      <c r="AS1494" s="14"/>
      <c r="AT1494" s="19"/>
      <c r="AU1494" s="19"/>
      <c r="AV1494" s="19"/>
      <c r="AW1494" s="14"/>
      <c r="AX1494" s="19"/>
      <c r="AY1494" s="19"/>
      <c r="AZ1494" s="19"/>
      <c r="BA1494" s="19"/>
      <c r="BB1494" s="19"/>
      <c r="BC1494" s="19"/>
      <c r="BD1494" s="19"/>
      <c r="BE1494" s="19"/>
      <c r="BF1494" s="14"/>
      <c r="BG1494" s="35" t="str">
        <f>IF(BB1494&lt;&gt;"","&lt;a href='https://www.inaturalist.org/observations/"&amp;BB1494&amp;" 'target='_blank' style='color: blue'&gt;iNaturalist Record: "&amp;BB1494&amp;"&lt;/a&gt; ","")</f>
        <v/>
      </c>
      <c r="BH1494" s="36" t="str">
        <f>IF(AT1494&lt;&gt;"",AT1494&amp;". ","")</f>
        <v/>
      </c>
      <c r="BI1494" s="36" t="str">
        <f>IF(AV1494&lt;&gt;"","Land use/disturbance history: "&amp;AV1494&amp;". ","")</f>
        <v/>
      </c>
      <c r="BJ1494" s="36" t="str">
        <f>IF(AW1494&lt;&gt;"","Slope in degrees: "&amp;AW1494&amp;". ","")</f>
        <v/>
      </c>
      <c r="BK1494" s="36" t="str">
        <f>IF(AX1494&lt;&gt;"","Slope aspect: "&amp;AX1494&amp;". ","")</f>
        <v/>
      </c>
      <c r="BL1494" s="36" t="str">
        <f>IF(AY1494&lt;&gt;"","Soil description: "&amp;AY1494&amp;". ","")</f>
        <v/>
      </c>
      <c r="BM1494" s="36" t="str">
        <f>IF(BA1494&lt;&gt;"","Terrain: "&amp;BA1494&amp;". ","")</f>
        <v/>
      </c>
      <c r="BN1494" s="36" t="str">
        <f t="shared" si="253"/>
        <v/>
      </c>
      <c r="BO1494" t="str">
        <f t="shared" si="254"/>
        <v/>
      </c>
      <c r="BP1494" t="str">
        <f>IF(BD1494&lt;&gt;"","Permit: "&amp;BD1494,"")</f>
        <v/>
      </c>
      <c r="BQ1494" s="41" t="str">
        <f>IF(AA1494="Abundant","Estimated frequency within viewshed: Abundant (&gt;500).",IF(AA1494="Common","Estimated frequency within viewshed: Common (101-500).",IF(AA1494="Frequent","Estimated frequency within viewshed: Frequent (11-100).",IF(AA1494="Occasional","Estimated frequency within viewshed: Occasional (6-10).",IF(AA1494="Rare","Estimated frequency within viewshed: Rare (1-5).","")))))</f>
        <v/>
      </c>
      <c r="BR1494" s="41" t="str">
        <f>IF(B1494&lt;&gt;"",B1494&amp;". ","")</f>
        <v/>
      </c>
      <c r="BS1494" s="41" t="str">
        <f>IF(M1494="Same individual","Tissue sample collected.",IF(M1494="Same population","Tissue sample collected from another individual in the same population.",""))</f>
        <v/>
      </c>
      <c r="BT1494" s="41" t="str">
        <f>IF(R1494&lt;&gt;"","Seed sample collected from "&amp;R1494&amp;" plants within the same population.","")</f>
        <v/>
      </c>
      <c r="BU1494" s="41" t="str">
        <f>IF(AB1494&lt;&gt;"",AB1494&amp;". ","")</f>
        <v/>
      </c>
      <c r="BV1494" s="41" t="str">
        <f>IF(AE1494&lt;&gt;"","Landowner: "&amp;AE1494&amp;".","")</f>
        <v/>
      </c>
      <c r="BW1494" s="41" t="str">
        <f>IF(AF1494&lt;&gt;"","Element Occurrence ID: "&amp;AF1494&amp;".","")</f>
        <v/>
      </c>
      <c r="BX1494" s="41" t="str">
        <f t="shared" si="255"/>
        <v/>
      </c>
      <c r="BY1494" t="str">
        <f t="shared" si="256"/>
        <v/>
      </c>
      <c r="BZ1494" s="41" t="str">
        <f t="shared" si="257"/>
        <v/>
      </c>
      <c r="CA1494" t="str">
        <f t="shared" si="258"/>
        <v/>
      </c>
      <c r="CB1494" s="41" t="str">
        <f>IF(AU1494&lt;&gt;"","Area immediately surrounding specimen: "&amp;AU1494&amp;".","")</f>
        <v/>
      </c>
      <c r="CC1494" s="41" t="str">
        <f>IF(T1494&lt;&gt;"","Habit: "&amp;T1494&amp;".","")</f>
        <v/>
      </c>
      <c r="CD1494" s="41" t="str">
        <f>IF(U1494&lt;&gt;"","Life history habit: "&amp;U1494&amp;".","")</f>
        <v/>
      </c>
      <c r="CE1494" s="41" t="str">
        <f>IF(V1494&lt;&gt;"","Graminoid habit: "&amp;V1494&amp;".","")</f>
        <v/>
      </c>
      <c r="CF1494" s="41" t="str">
        <f>IF(W1494&lt;&gt;"","Flower color: "&amp;W1494&amp;".","")</f>
        <v/>
      </c>
      <c r="CG1494" s="41" t="str">
        <f>IF(X1494&lt;&gt;"","Height in centimeters: "&amp;X1494&amp;".","")</f>
        <v/>
      </c>
      <c r="CH1494" s="41" t="str">
        <f>IF(Y1494&lt;&gt;"",Y1494&amp;".","")</f>
        <v/>
      </c>
      <c r="CI1494" s="41" t="str">
        <f t="shared" si="259"/>
        <v/>
      </c>
      <c r="CJ1494" t="str">
        <f t="shared" si="260"/>
        <v/>
      </c>
      <c r="CK1494" s="41" t="str">
        <f>IF(T1494&lt;&gt;"","''habit'':"&amp;"''"&amp;T1494&amp;"'',","")</f>
        <v/>
      </c>
      <c r="CL1494" s="41" t="str">
        <f>IF(U1494&lt;&gt;"","''life cycle habit'':"&amp;"''"&amp;U1494&amp;"'',","")</f>
        <v/>
      </c>
      <c r="CM1494" s="41" t="str">
        <f>IF(V1494&lt;&gt;"","''graminoidHabit'':"&amp;"''"&amp;V1494&amp;"'',","")</f>
        <v/>
      </c>
      <c r="CN1494" s="41" t="str">
        <f>IF(W1494&lt;&gt;"","''flower color'':"&amp;"''"&amp;W1494&amp;"'',","")</f>
        <v/>
      </c>
      <c r="CO1494" s="41" t="str">
        <f>IF(X1494&lt;&gt;"","''heightInCentimeters'':"&amp;X1494&amp;",","")</f>
        <v/>
      </c>
      <c r="CP1494" s="41" t="str">
        <f>IF(Y1494&lt;&gt;"",Y1494,"")</f>
        <v/>
      </c>
      <c r="CQ1494" s="41" t="str">
        <f t="shared" si="261"/>
        <v/>
      </c>
      <c r="CR1494" s="42" t="str">
        <f t="shared" si="262"/>
        <v/>
      </c>
      <c r="CS1494" t="str">
        <f t="shared" si="263"/>
        <v/>
      </c>
      <c r="CT1494" t="str">
        <f t="shared" si="264"/>
        <v/>
      </c>
      <c r="CU1494" t="str">
        <f t="shared" si="265"/>
        <v/>
      </c>
      <c r="CV1494" t="str">
        <f t="shared" si="266"/>
        <v/>
      </c>
    </row>
    <row r="1495" spans="1:100" ht="16.5" x14ac:dyDescent="0.3">
      <c r="A1495" s="7"/>
      <c r="B1495" s="19"/>
      <c r="C1495" s="19"/>
      <c r="D1495" s="19"/>
      <c r="E1495" s="19"/>
      <c r="F1495" s="19"/>
      <c r="G1495" s="10"/>
      <c r="H1495" s="14"/>
      <c r="I1495" s="19"/>
      <c r="J1495" s="19"/>
      <c r="K1495" s="10"/>
      <c r="L1495" s="19"/>
      <c r="M1495" s="19"/>
      <c r="N1495" s="19"/>
      <c r="O1495" s="19"/>
      <c r="P1495" s="19"/>
      <c r="Q1495" s="24"/>
      <c r="R1495" s="14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19"/>
      <c r="AH1495" s="19"/>
      <c r="AI1495" s="19"/>
      <c r="AJ1495" s="19"/>
      <c r="AK1495" s="29"/>
      <c r="AL1495" s="29"/>
      <c r="AM1495" s="7"/>
      <c r="AN1495" s="7"/>
      <c r="AO1495" s="7"/>
      <c r="AP1495" s="19"/>
      <c r="AQ1495" s="19"/>
      <c r="AR1495" s="19"/>
      <c r="AS1495" s="14"/>
      <c r="AT1495" s="19"/>
      <c r="AU1495" s="19"/>
      <c r="AV1495" s="19"/>
      <c r="AW1495" s="14"/>
      <c r="AX1495" s="19"/>
      <c r="AY1495" s="19"/>
      <c r="AZ1495" s="19"/>
      <c r="BA1495" s="19"/>
      <c r="BB1495" s="19"/>
      <c r="BC1495" s="19"/>
      <c r="BD1495" s="19"/>
      <c r="BE1495" s="19"/>
      <c r="BF1495" s="14"/>
      <c r="BG1495" s="35" t="str">
        <f>IF(BB1495&lt;&gt;"","&lt;a href='https://www.inaturalist.org/observations/"&amp;BB1495&amp;" 'target='_blank' style='color: blue'&gt;iNaturalist Record: "&amp;BB1495&amp;"&lt;/a&gt; ","")</f>
        <v/>
      </c>
      <c r="BH1495" s="36" t="str">
        <f>IF(AT1495&lt;&gt;"",AT1495&amp;". ","")</f>
        <v/>
      </c>
      <c r="BI1495" s="36" t="str">
        <f>IF(AV1495&lt;&gt;"","Land use/disturbance history: "&amp;AV1495&amp;". ","")</f>
        <v/>
      </c>
      <c r="BJ1495" s="36" t="str">
        <f>IF(AW1495&lt;&gt;"","Slope in degrees: "&amp;AW1495&amp;". ","")</f>
        <v/>
      </c>
      <c r="BK1495" s="36" t="str">
        <f>IF(AX1495&lt;&gt;"","Slope aspect: "&amp;AX1495&amp;". ","")</f>
        <v/>
      </c>
      <c r="BL1495" s="36" t="str">
        <f>IF(AY1495&lt;&gt;"","Soil description: "&amp;AY1495&amp;". ","")</f>
        <v/>
      </c>
      <c r="BM1495" s="36" t="str">
        <f>IF(BA1495&lt;&gt;"","Terrain: "&amp;BA1495&amp;". ","")</f>
        <v/>
      </c>
      <c r="BN1495" s="36" t="str">
        <f t="shared" si="253"/>
        <v/>
      </c>
      <c r="BO1495" t="str">
        <f t="shared" si="254"/>
        <v/>
      </c>
      <c r="BP1495" t="str">
        <f>IF(BD1495&lt;&gt;"","Permit: "&amp;BD1495,"")</f>
        <v/>
      </c>
      <c r="BQ1495" s="41" t="str">
        <f>IF(AA1495="Abundant","Estimated frequency within viewshed: Abundant (&gt;500).",IF(AA1495="Common","Estimated frequency within viewshed: Common (101-500).",IF(AA1495="Frequent","Estimated frequency within viewshed: Frequent (11-100).",IF(AA1495="Occasional","Estimated frequency within viewshed: Occasional (6-10).",IF(AA1495="Rare","Estimated frequency within viewshed: Rare (1-5).","")))))</f>
        <v/>
      </c>
      <c r="BR1495" s="41" t="str">
        <f>IF(B1495&lt;&gt;"",B1495&amp;". ","")</f>
        <v/>
      </c>
      <c r="BS1495" s="41" t="str">
        <f>IF(M1495="Same individual","Tissue sample collected.",IF(M1495="Same population","Tissue sample collected from another individual in the same population.",""))</f>
        <v/>
      </c>
      <c r="BT1495" s="41" t="str">
        <f>IF(R1495&lt;&gt;"","Seed sample collected from "&amp;R1495&amp;" plants within the same population.","")</f>
        <v/>
      </c>
      <c r="BU1495" s="41" t="str">
        <f>IF(AB1495&lt;&gt;"",AB1495&amp;". ","")</f>
        <v/>
      </c>
      <c r="BV1495" s="41" t="str">
        <f>IF(AE1495&lt;&gt;"","Landowner: "&amp;AE1495&amp;".","")</f>
        <v/>
      </c>
      <c r="BW1495" s="41" t="str">
        <f>IF(AF1495&lt;&gt;"","Element Occurrence ID: "&amp;AF1495&amp;".","")</f>
        <v/>
      </c>
      <c r="BX1495" s="41" t="str">
        <f t="shared" si="255"/>
        <v/>
      </c>
      <c r="BY1495" t="str">
        <f t="shared" si="256"/>
        <v/>
      </c>
      <c r="BZ1495" s="41" t="str">
        <f t="shared" si="257"/>
        <v/>
      </c>
      <c r="CA1495" t="str">
        <f t="shared" si="258"/>
        <v/>
      </c>
      <c r="CB1495" s="41" t="str">
        <f>IF(AU1495&lt;&gt;"","Area immediately surrounding specimen: "&amp;AU1495&amp;".","")</f>
        <v/>
      </c>
      <c r="CC1495" s="41" t="str">
        <f>IF(T1495&lt;&gt;"","Habit: "&amp;T1495&amp;".","")</f>
        <v/>
      </c>
      <c r="CD1495" s="41" t="str">
        <f>IF(U1495&lt;&gt;"","Life history habit: "&amp;U1495&amp;".","")</f>
        <v/>
      </c>
      <c r="CE1495" s="41" t="str">
        <f>IF(V1495&lt;&gt;"","Graminoid habit: "&amp;V1495&amp;".","")</f>
        <v/>
      </c>
      <c r="CF1495" s="41" t="str">
        <f>IF(W1495&lt;&gt;"","Flower color: "&amp;W1495&amp;".","")</f>
        <v/>
      </c>
      <c r="CG1495" s="41" t="str">
        <f>IF(X1495&lt;&gt;"","Height in centimeters: "&amp;X1495&amp;".","")</f>
        <v/>
      </c>
      <c r="CH1495" s="41" t="str">
        <f>IF(Y1495&lt;&gt;"",Y1495&amp;".","")</f>
        <v/>
      </c>
      <c r="CI1495" s="41" t="str">
        <f t="shared" si="259"/>
        <v/>
      </c>
      <c r="CJ1495" t="str">
        <f t="shared" si="260"/>
        <v/>
      </c>
      <c r="CK1495" s="41" t="str">
        <f>IF(T1495&lt;&gt;"","''habit'':"&amp;"''"&amp;T1495&amp;"'',","")</f>
        <v/>
      </c>
      <c r="CL1495" s="41" t="str">
        <f>IF(U1495&lt;&gt;"","''life cycle habit'':"&amp;"''"&amp;U1495&amp;"'',","")</f>
        <v/>
      </c>
      <c r="CM1495" s="41" t="str">
        <f>IF(V1495&lt;&gt;"","''graminoidHabit'':"&amp;"''"&amp;V1495&amp;"'',","")</f>
        <v/>
      </c>
      <c r="CN1495" s="41" t="str">
        <f>IF(W1495&lt;&gt;"","''flower color'':"&amp;"''"&amp;W1495&amp;"'',","")</f>
        <v/>
      </c>
      <c r="CO1495" s="41" t="str">
        <f>IF(X1495&lt;&gt;"","''heightInCentimeters'':"&amp;X1495&amp;",","")</f>
        <v/>
      </c>
      <c r="CP1495" s="41" t="str">
        <f>IF(Y1495&lt;&gt;"",Y1495,"")</f>
        <v/>
      </c>
      <c r="CQ1495" s="41" t="str">
        <f t="shared" si="261"/>
        <v/>
      </c>
      <c r="CR1495" s="42" t="str">
        <f t="shared" si="262"/>
        <v/>
      </c>
      <c r="CS1495" t="str">
        <f t="shared" si="263"/>
        <v/>
      </c>
      <c r="CT1495" t="str">
        <f t="shared" si="264"/>
        <v/>
      </c>
      <c r="CU1495" t="str">
        <f t="shared" si="265"/>
        <v/>
      </c>
      <c r="CV1495" t="str">
        <f t="shared" si="266"/>
        <v/>
      </c>
    </row>
    <row r="1496" spans="1:100" ht="16.5" x14ac:dyDescent="0.3">
      <c r="A1496" s="7"/>
      <c r="B1496" s="19"/>
      <c r="C1496" s="19"/>
      <c r="D1496" s="19"/>
      <c r="E1496" s="19"/>
      <c r="F1496" s="19"/>
      <c r="G1496" s="10"/>
      <c r="H1496" s="14"/>
      <c r="I1496" s="19"/>
      <c r="J1496" s="19"/>
      <c r="K1496" s="10"/>
      <c r="L1496" s="19"/>
      <c r="M1496" s="19"/>
      <c r="N1496" s="19"/>
      <c r="O1496" s="19"/>
      <c r="P1496" s="19"/>
      <c r="Q1496" s="24"/>
      <c r="R1496" s="14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19"/>
      <c r="AH1496" s="19"/>
      <c r="AI1496" s="19"/>
      <c r="AJ1496" s="19"/>
      <c r="AK1496" s="29"/>
      <c r="AL1496" s="29"/>
      <c r="AM1496" s="7"/>
      <c r="AN1496" s="7"/>
      <c r="AO1496" s="7"/>
      <c r="AP1496" s="19"/>
      <c r="AQ1496" s="19"/>
      <c r="AR1496" s="19"/>
      <c r="AS1496" s="14"/>
      <c r="AT1496" s="19"/>
      <c r="AU1496" s="19"/>
      <c r="AV1496" s="19"/>
      <c r="AW1496" s="14"/>
      <c r="AX1496" s="19"/>
      <c r="AY1496" s="19"/>
      <c r="AZ1496" s="19"/>
      <c r="BA1496" s="19"/>
      <c r="BB1496" s="19"/>
      <c r="BC1496" s="19"/>
      <c r="BD1496" s="19"/>
      <c r="BE1496" s="19"/>
      <c r="BF1496" s="14"/>
      <c r="BG1496" s="35" t="str">
        <f>IF(BB1496&lt;&gt;"","&lt;a href='https://www.inaturalist.org/observations/"&amp;BB1496&amp;" 'target='_blank' style='color: blue'&gt;iNaturalist Record: "&amp;BB1496&amp;"&lt;/a&gt; ","")</f>
        <v/>
      </c>
      <c r="BH1496" s="36" t="str">
        <f>IF(AT1496&lt;&gt;"",AT1496&amp;". ","")</f>
        <v/>
      </c>
      <c r="BI1496" s="36" t="str">
        <f>IF(AV1496&lt;&gt;"","Land use/disturbance history: "&amp;AV1496&amp;". ","")</f>
        <v/>
      </c>
      <c r="BJ1496" s="36" t="str">
        <f>IF(AW1496&lt;&gt;"","Slope in degrees: "&amp;AW1496&amp;". ","")</f>
        <v/>
      </c>
      <c r="BK1496" s="36" t="str">
        <f>IF(AX1496&lt;&gt;"","Slope aspect: "&amp;AX1496&amp;". ","")</f>
        <v/>
      </c>
      <c r="BL1496" s="36" t="str">
        <f>IF(AY1496&lt;&gt;"","Soil description: "&amp;AY1496&amp;". ","")</f>
        <v/>
      </c>
      <c r="BM1496" s="36" t="str">
        <f>IF(BA1496&lt;&gt;"","Terrain: "&amp;BA1496&amp;". ","")</f>
        <v/>
      </c>
      <c r="BN1496" s="36" t="str">
        <f t="shared" si="253"/>
        <v/>
      </c>
      <c r="BO1496" t="str">
        <f t="shared" si="254"/>
        <v/>
      </c>
      <c r="BP1496" t="str">
        <f>IF(BD1496&lt;&gt;"","Permit: "&amp;BD1496,"")</f>
        <v/>
      </c>
      <c r="BQ1496" s="41" t="str">
        <f>IF(AA1496="Abundant","Estimated frequency within viewshed: Abundant (&gt;500).",IF(AA1496="Common","Estimated frequency within viewshed: Common (101-500).",IF(AA1496="Frequent","Estimated frequency within viewshed: Frequent (11-100).",IF(AA1496="Occasional","Estimated frequency within viewshed: Occasional (6-10).",IF(AA1496="Rare","Estimated frequency within viewshed: Rare (1-5).","")))))</f>
        <v/>
      </c>
      <c r="BR1496" s="41" t="str">
        <f>IF(B1496&lt;&gt;"",B1496&amp;". ","")</f>
        <v/>
      </c>
      <c r="BS1496" s="41" t="str">
        <f>IF(M1496="Same individual","Tissue sample collected.",IF(M1496="Same population","Tissue sample collected from another individual in the same population.",""))</f>
        <v/>
      </c>
      <c r="BT1496" s="41" t="str">
        <f>IF(R1496&lt;&gt;"","Seed sample collected from "&amp;R1496&amp;" plants within the same population.","")</f>
        <v/>
      </c>
      <c r="BU1496" s="41" t="str">
        <f>IF(AB1496&lt;&gt;"",AB1496&amp;". ","")</f>
        <v/>
      </c>
      <c r="BV1496" s="41" t="str">
        <f>IF(AE1496&lt;&gt;"","Landowner: "&amp;AE1496&amp;".","")</f>
        <v/>
      </c>
      <c r="BW1496" s="41" t="str">
        <f>IF(AF1496&lt;&gt;"","Element Occurrence ID: "&amp;AF1496&amp;".","")</f>
        <v/>
      </c>
      <c r="BX1496" s="41" t="str">
        <f t="shared" si="255"/>
        <v/>
      </c>
      <c r="BY1496" t="str">
        <f t="shared" si="256"/>
        <v/>
      </c>
      <c r="BZ1496" s="41" t="str">
        <f t="shared" si="257"/>
        <v/>
      </c>
      <c r="CA1496" t="str">
        <f t="shared" si="258"/>
        <v/>
      </c>
      <c r="CB1496" s="41" t="str">
        <f>IF(AU1496&lt;&gt;"","Area immediately surrounding specimen: "&amp;AU1496&amp;".","")</f>
        <v/>
      </c>
      <c r="CC1496" s="41" t="str">
        <f>IF(T1496&lt;&gt;"","Habit: "&amp;T1496&amp;".","")</f>
        <v/>
      </c>
      <c r="CD1496" s="41" t="str">
        <f>IF(U1496&lt;&gt;"","Life history habit: "&amp;U1496&amp;".","")</f>
        <v/>
      </c>
      <c r="CE1496" s="41" t="str">
        <f>IF(V1496&lt;&gt;"","Graminoid habit: "&amp;V1496&amp;".","")</f>
        <v/>
      </c>
      <c r="CF1496" s="41" t="str">
        <f>IF(W1496&lt;&gt;"","Flower color: "&amp;W1496&amp;".","")</f>
        <v/>
      </c>
      <c r="CG1496" s="41" t="str">
        <f>IF(X1496&lt;&gt;"","Height in centimeters: "&amp;X1496&amp;".","")</f>
        <v/>
      </c>
      <c r="CH1496" s="41" t="str">
        <f>IF(Y1496&lt;&gt;"",Y1496&amp;".","")</f>
        <v/>
      </c>
      <c r="CI1496" s="41" t="str">
        <f t="shared" si="259"/>
        <v/>
      </c>
      <c r="CJ1496" t="str">
        <f t="shared" si="260"/>
        <v/>
      </c>
      <c r="CK1496" s="41" t="str">
        <f>IF(T1496&lt;&gt;"","''habit'':"&amp;"''"&amp;T1496&amp;"'',","")</f>
        <v/>
      </c>
      <c r="CL1496" s="41" t="str">
        <f>IF(U1496&lt;&gt;"","''life cycle habit'':"&amp;"''"&amp;U1496&amp;"'',","")</f>
        <v/>
      </c>
      <c r="CM1496" s="41" t="str">
        <f>IF(V1496&lt;&gt;"","''graminoidHabit'':"&amp;"''"&amp;V1496&amp;"'',","")</f>
        <v/>
      </c>
      <c r="CN1496" s="41" t="str">
        <f>IF(W1496&lt;&gt;"","''flower color'':"&amp;"''"&amp;W1496&amp;"'',","")</f>
        <v/>
      </c>
      <c r="CO1496" s="41" t="str">
        <f>IF(X1496&lt;&gt;"","''heightInCentimeters'':"&amp;X1496&amp;",","")</f>
        <v/>
      </c>
      <c r="CP1496" s="41" t="str">
        <f>IF(Y1496&lt;&gt;"",Y1496,"")</f>
        <v/>
      </c>
      <c r="CQ1496" s="41" t="str">
        <f t="shared" si="261"/>
        <v/>
      </c>
      <c r="CR1496" s="42" t="str">
        <f t="shared" si="262"/>
        <v/>
      </c>
      <c r="CS1496" t="str">
        <f t="shared" si="263"/>
        <v/>
      </c>
      <c r="CT1496" t="str">
        <f t="shared" si="264"/>
        <v/>
      </c>
      <c r="CU1496" t="str">
        <f t="shared" si="265"/>
        <v/>
      </c>
      <c r="CV1496" t="str">
        <f t="shared" si="266"/>
        <v/>
      </c>
    </row>
    <row r="1497" spans="1:100" ht="16.5" x14ac:dyDescent="0.3">
      <c r="A1497" s="7"/>
      <c r="B1497" s="19"/>
      <c r="C1497" s="19"/>
      <c r="D1497" s="19"/>
      <c r="E1497" s="19"/>
      <c r="F1497" s="19"/>
      <c r="G1497" s="10"/>
      <c r="H1497" s="14"/>
      <c r="I1497" s="19"/>
      <c r="J1497" s="19"/>
      <c r="K1497" s="10"/>
      <c r="L1497" s="19"/>
      <c r="M1497" s="19"/>
      <c r="N1497" s="19"/>
      <c r="O1497" s="19"/>
      <c r="P1497" s="19"/>
      <c r="Q1497" s="24"/>
      <c r="R1497" s="14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19"/>
      <c r="AH1497" s="19"/>
      <c r="AI1497" s="19"/>
      <c r="AJ1497" s="19"/>
      <c r="AK1497" s="29"/>
      <c r="AL1497" s="29"/>
      <c r="AM1497" s="7"/>
      <c r="AN1497" s="7"/>
      <c r="AO1497" s="7"/>
      <c r="AP1497" s="19"/>
      <c r="AQ1497" s="19"/>
      <c r="AR1497" s="19"/>
      <c r="AS1497" s="14"/>
      <c r="AT1497" s="19"/>
      <c r="AU1497" s="19"/>
      <c r="AV1497" s="19"/>
      <c r="AW1497" s="14"/>
      <c r="AX1497" s="19"/>
      <c r="AY1497" s="19"/>
      <c r="AZ1497" s="19"/>
      <c r="BA1497" s="19"/>
      <c r="BB1497" s="19"/>
      <c r="BC1497" s="19"/>
      <c r="BD1497" s="19"/>
      <c r="BE1497" s="19"/>
      <c r="BF1497" s="14"/>
      <c r="BG1497" s="35" t="str">
        <f>IF(BB1497&lt;&gt;"","&lt;a href='https://www.inaturalist.org/observations/"&amp;BB1497&amp;" 'target='_blank' style='color: blue'&gt;iNaturalist Record: "&amp;BB1497&amp;"&lt;/a&gt; ","")</f>
        <v/>
      </c>
      <c r="BH1497" s="36" t="str">
        <f>IF(AT1497&lt;&gt;"",AT1497&amp;". ","")</f>
        <v/>
      </c>
      <c r="BI1497" s="36" t="str">
        <f>IF(AV1497&lt;&gt;"","Land use/disturbance history: "&amp;AV1497&amp;". ","")</f>
        <v/>
      </c>
      <c r="BJ1497" s="36" t="str">
        <f>IF(AW1497&lt;&gt;"","Slope in degrees: "&amp;AW1497&amp;". ","")</f>
        <v/>
      </c>
      <c r="BK1497" s="36" t="str">
        <f>IF(AX1497&lt;&gt;"","Slope aspect: "&amp;AX1497&amp;". ","")</f>
        <v/>
      </c>
      <c r="BL1497" s="36" t="str">
        <f>IF(AY1497&lt;&gt;"","Soil description: "&amp;AY1497&amp;". ","")</f>
        <v/>
      </c>
      <c r="BM1497" s="36" t="str">
        <f>IF(BA1497&lt;&gt;"","Terrain: "&amp;BA1497&amp;". ","")</f>
        <v/>
      </c>
      <c r="BN1497" s="36" t="str">
        <f t="shared" si="253"/>
        <v/>
      </c>
      <c r="BO1497" t="str">
        <f t="shared" si="254"/>
        <v/>
      </c>
      <c r="BP1497" t="str">
        <f>IF(BD1497&lt;&gt;"","Permit: "&amp;BD1497,"")</f>
        <v/>
      </c>
      <c r="BQ1497" s="41" t="str">
        <f>IF(AA1497="Abundant","Estimated frequency within viewshed: Abundant (&gt;500).",IF(AA1497="Common","Estimated frequency within viewshed: Common (101-500).",IF(AA1497="Frequent","Estimated frequency within viewshed: Frequent (11-100).",IF(AA1497="Occasional","Estimated frequency within viewshed: Occasional (6-10).",IF(AA1497="Rare","Estimated frequency within viewshed: Rare (1-5).","")))))</f>
        <v/>
      </c>
      <c r="BR1497" s="41" t="str">
        <f>IF(B1497&lt;&gt;"",B1497&amp;". ","")</f>
        <v/>
      </c>
      <c r="BS1497" s="41" t="str">
        <f>IF(M1497="Same individual","Tissue sample collected.",IF(M1497="Same population","Tissue sample collected from another individual in the same population.",""))</f>
        <v/>
      </c>
      <c r="BT1497" s="41" t="str">
        <f>IF(R1497&lt;&gt;"","Seed sample collected from "&amp;R1497&amp;" plants within the same population.","")</f>
        <v/>
      </c>
      <c r="BU1497" s="41" t="str">
        <f>IF(AB1497&lt;&gt;"",AB1497&amp;". ","")</f>
        <v/>
      </c>
      <c r="BV1497" s="41" t="str">
        <f>IF(AE1497&lt;&gt;"","Landowner: "&amp;AE1497&amp;".","")</f>
        <v/>
      </c>
      <c r="BW1497" s="41" t="str">
        <f>IF(AF1497&lt;&gt;"","Element Occurrence ID: "&amp;AF1497&amp;".","")</f>
        <v/>
      </c>
      <c r="BX1497" s="41" t="str">
        <f t="shared" si="255"/>
        <v/>
      </c>
      <c r="BY1497" t="str">
        <f t="shared" si="256"/>
        <v/>
      </c>
      <c r="BZ1497" s="41" t="str">
        <f t="shared" si="257"/>
        <v/>
      </c>
      <c r="CA1497" t="str">
        <f t="shared" si="258"/>
        <v/>
      </c>
      <c r="CB1497" s="41" t="str">
        <f>IF(AU1497&lt;&gt;"","Area immediately surrounding specimen: "&amp;AU1497&amp;".","")</f>
        <v/>
      </c>
      <c r="CC1497" s="41" t="str">
        <f>IF(T1497&lt;&gt;"","Habit: "&amp;T1497&amp;".","")</f>
        <v/>
      </c>
      <c r="CD1497" s="41" t="str">
        <f>IF(U1497&lt;&gt;"","Life history habit: "&amp;U1497&amp;".","")</f>
        <v/>
      </c>
      <c r="CE1497" s="41" t="str">
        <f>IF(V1497&lt;&gt;"","Graminoid habit: "&amp;V1497&amp;".","")</f>
        <v/>
      </c>
      <c r="CF1497" s="41" t="str">
        <f>IF(W1497&lt;&gt;"","Flower color: "&amp;W1497&amp;".","")</f>
        <v/>
      </c>
      <c r="CG1497" s="41" t="str">
        <f>IF(X1497&lt;&gt;"","Height in centimeters: "&amp;X1497&amp;".","")</f>
        <v/>
      </c>
      <c r="CH1497" s="41" t="str">
        <f>IF(Y1497&lt;&gt;"",Y1497&amp;".","")</f>
        <v/>
      </c>
      <c r="CI1497" s="41" t="str">
        <f t="shared" si="259"/>
        <v/>
      </c>
      <c r="CJ1497" t="str">
        <f t="shared" si="260"/>
        <v/>
      </c>
      <c r="CK1497" s="41" t="str">
        <f>IF(T1497&lt;&gt;"","''habit'':"&amp;"''"&amp;T1497&amp;"'',","")</f>
        <v/>
      </c>
      <c r="CL1497" s="41" t="str">
        <f>IF(U1497&lt;&gt;"","''life cycle habit'':"&amp;"''"&amp;U1497&amp;"'',","")</f>
        <v/>
      </c>
      <c r="CM1497" s="41" t="str">
        <f>IF(V1497&lt;&gt;"","''graminoidHabit'':"&amp;"''"&amp;V1497&amp;"'',","")</f>
        <v/>
      </c>
      <c r="CN1497" s="41" t="str">
        <f>IF(W1497&lt;&gt;"","''flower color'':"&amp;"''"&amp;W1497&amp;"'',","")</f>
        <v/>
      </c>
      <c r="CO1497" s="41" t="str">
        <f>IF(X1497&lt;&gt;"","''heightInCentimeters'':"&amp;X1497&amp;",","")</f>
        <v/>
      </c>
      <c r="CP1497" s="41" t="str">
        <f>IF(Y1497&lt;&gt;"",Y1497,"")</f>
        <v/>
      </c>
      <c r="CQ1497" s="41" t="str">
        <f t="shared" si="261"/>
        <v/>
      </c>
      <c r="CR1497" s="42" t="str">
        <f t="shared" si="262"/>
        <v/>
      </c>
      <c r="CS1497" t="str">
        <f t="shared" si="263"/>
        <v/>
      </c>
      <c r="CT1497" t="str">
        <f t="shared" si="264"/>
        <v/>
      </c>
      <c r="CU1497" t="str">
        <f t="shared" si="265"/>
        <v/>
      </c>
      <c r="CV1497" t="str">
        <f t="shared" si="266"/>
        <v/>
      </c>
    </row>
    <row r="1498" spans="1:100" ht="16.5" x14ac:dyDescent="0.3">
      <c r="A1498" s="7"/>
      <c r="B1498" s="19"/>
      <c r="C1498" s="19"/>
      <c r="D1498" s="19"/>
      <c r="E1498" s="19"/>
      <c r="F1498" s="19"/>
      <c r="G1498" s="10"/>
      <c r="H1498" s="14"/>
      <c r="I1498" s="19"/>
      <c r="J1498" s="19"/>
      <c r="K1498" s="10"/>
      <c r="L1498" s="19"/>
      <c r="M1498" s="19"/>
      <c r="N1498" s="19"/>
      <c r="O1498" s="19"/>
      <c r="P1498" s="19"/>
      <c r="Q1498" s="24"/>
      <c r="R1498" s="14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29"/>
      <c r="AL1498" s="29"/>
      <c r="AM1498" s="7"/>
      <c r="AN1498" s="7"/>
      <c r="AO1498" s="7"/>
      <c r="AP1498" s="19"/>
      <c r="AQ1498" s="19"/>
      <c r="AR1498" s="19"/>
      <c r="AS1498" s="14"/>
      <c r="AT1498" s="19"/>
      <c r="AU1498" s="19"/>
      <c r="AV1498" s="19"/>
      <c r="AW1498" s="14"/>
      <c r="AX1498" s="19"/>
      <c r="AY1498" s="19"/>
      <c r="AZ1498" s="19"/>
      <c r="BA1498" s="19"/>
      <c r="BB1498" s="19"/>
      <c r="BC1498" s="19"/>
      <c r="BD1498" s="19"/>
      <c r="BE1498" s="19"/>
      <c r="BF1498" s="14"/>
      <c r="BG1498" s="35" t="str">
        <f>IF(BB1498&lt;&gt;"","&lt;a href='https://www.inaturalist.org/observations/"&amp;BB1498&amp;" 'target='_blank' style='color: blue'&gt;iNaturalist Record: "&amp;BB1498&amp;"&lt;/a&gt; ","")</f>
        <v/>
      </c>
      <c r="BH1498" s="36" t="str">
        <f>IF(AT1498&lt;&gt;"",AT1498&amp;". ","")</f>
        <v/>
      </c>
      <c r="BI1498" s="36" t="str">
        <f>IF(AV1498&lt;&gt;"","Land use/disturbance history: "&amp;AV1498&amp;". ","")</f>
        <v/>
      </c>
      <c r="BJ1498" s="36" t="str">
        <f>IF(AW1498&lt;&gt;"","Slope in degrees: "&amp;AW1498&amp;". ","")</f>
        <v/>
      </c>
      <c r="BK1498" s="36" t="str">
        <f>IF(AX1498&lt;&gt;"","Slope aspect: "&amp;AX1498&amp;". ","")</f>
        <v/>
      </c>
      <c r="BL1498" s="36" t="str">
        <f>IF(AY1498&lt;&gt;"","Soil description: "&amp;AY1498&amp;". ","")</f>
        <v/>
      </c>
      <c r="BM1498" s="36" t="str">
        <f>IF(BA1498&lt;&gt;"","Terrain: "&amp;BA1498&amp;". ","")</f>
        <v/>
      </c>
      <c r="BN1498" s="36" t="str">
        <f t="shared" si="253"/>
        <v/>
      </c>
      <c r="BO1498" t="str">
        <f t="shared" si="254"/>
        <v/>
      </c>
      <c r="BP1498" t="str">
        <f>IF(BD1498&lt;&gt;"","Permit: "&amp;BD1498,"")</f>
        <v/>
      </c>
      <c r="BQ1498" s="41" t="str">
        <f>IF(AA1498="Abundant","Estimated frequency within viewshed: Abundant (&gt;500).",IF(AA1498="Common","Estimated frequency within viewshed: Common (101-500).",IF(AA1498="Frequent","Estimated frequency within viewshed: Frequent (11-100).",IF(AA1498="Occasional","Estimated frequency within viewshed: Occasional (6-10).",IF(AA1498="Rare","Estimated frequency within viewshed: Rare (1-5).","")))))</f>
        <v/>
      </c>
      <c r="BR1498" s="41" t="str">
        <f>IF(B1498&lt;&gt;"",B1498&amp;". ","")</f>
        <v/>
      </c>
      <c r="BS1498" s="41" t="str">
        <f>IF(M1498="Same individual","Tissue sample collected.",IF(M1498="Same population","Tissue sample collected from another individual in the same population.",""))</f>
        <v/>
      </c>
      <c r="BT1498" s="41" t="str">
        <f>IF(R1498&lt;&gt;"","Seed sample collected from "&amp;R1498&amp;" plants within the same population.","")</f>
        <v/>
      </c>
      <c r="BU1498" s="41" t="str">
        <f>IF(AB1498&lt;&gt;"",AB1498&amp;". ","")</f>
        <v/>
      </c>
      <c r="BV1498" s="41" t="str">
        <f>IF(AE1498&lt;&gt;"","Landowner: "&amp;AE1498&amp;".","")</f>
        <v/>
      </c>
      <c r="BW1498" s="41" t="str">
        <f>IF(AF1498&lt;&gt;"","Element Occurrence ID: "&amp;AF1498&amp;".","")</f>
        <v/>
      </c>
      <c r="BX1498" s="41" t="str">
        <f t="shared" si="255"/>
        <v/>
      </c>
      <c r="BY1498" t="str">
        <f t="shared" si="256"/>
        <v/>
      </c>
      <c r="BZ1498" s="41" t="str">
        <f t="shared" si="257"/>
        <v/>
      </c>
      <c r="CA1498" t="str">
        <f t="shared" si="258"/>
        <v/>
      </c>
      <c r="CB1498" s="41" t="str">
        <f>IF(AU1498&lt;&gt;"","Area immediately surrounding specimen: "&amp;AU1498&amp;".","")</f>
        <v/>
      </c>
      <c r="CC1498" s="41" t="str">
        <f>IF(T1498&lt;&gt;"","Habit: "&amp;T1498&amp;".","")</f>
        <v/>
      </c>
      <c r="CD1498" s="41" t="str">
        <f>IF(U1498&lt;&gt;"","Life history habit: "&amp;U1498&amp;".","")</f>
        <v/>
      </c>
      <c r="CE1498" s="41" t="str">
        <f>IF(V1498&lt;&gt;"","Graminoid habit: "&amp;V1498&amp;".","")</f>
        <v/>
      </c>
      <c r="CF1498" s="41" t="str">
        <f>IF(W1498&lt;&gt;"","Flower color: "&amp;W1498&amp;".","")</f>
        <v/>
      </c>
      <c r="CG1498" s="41" t="str">
        <f>IF(X1498&lt;&gt;"","Height in centimeters: "&amp;X1498&amp;".","")</f>
        <v/>
      </c>
      <c r="CH1498" s="41" t="str">
        <f>IF(Y1498&lt;&gt;"",Y1498&amp;".","")</f>
        <v/>
      </c>
      <c r="CI1498" s="41" t="str">
        <f t="shared" si="259"/>
        <v/>
      </c>
      <c r="CJ1498" t="str">
        <f t="shared" si="260"/>
        <v/>
      </c>
      <c r="CK1498" s="41" t="str">
        <f>IF(T1498&lt;&gt;"","''habit'':"&amp;"''"&amp;T1498&amp;"'',","")</f>
        <v/>
      </c>
      <c r="CL1498" s="41" t="str">
        <f>IF(U1498&lt;&gt;"","''life cycle habit'':"&amp;"''"&amp;U1498&amp;"'',","")</f>
        <v/>
      </c>
      <c r="CM1498" s="41" t="str">
        <f>IF(V1498&lt;&gt;"","''graminoidHabit'':"&amp;"''"&amp;V1498&amp;"'',","")</f>
        <v/>
      </c>
      <c r="CN1498" s="41" t="str">
        <f>IF(W1498&lt;&gt;"","''flower color'':"&amp;"''"&amp;W1498&amp;"'',","")</f>
        <v/>
      </c>
      <c r="CO1498" s="41" t="str">
        <f>IF(X1498&lt;&gt;"","''heightInCentimeters'':"&amp;X1498&amp;",","")</f>
        <v/>
      </c>
      <c r="CP1498" s="41" t="str">
        <f>IF(Y1498&lt;&gt;"",Y1498,"")</f>
        <v/>
      </c>
      <c r="CQ1498" s="41" t="str">
        <f t="shared" si="261"/>
        <v/>
      </c>
      <c r="CR1498" s="42" t="str">
        <f t="shared" si="262"/>
        <v/>
      </c>
      <c r="CS1498" t="str">
        <f t="shared" si="263"/>
        <v/>
      </c>
      <c r="CT1498" t="str">
        <f t="shared" si="264"/>
        <v/>
      </c>
      <c r="CU1498" t="str">
        <f t="shared" si="265"/>
        <v/>
      </c>
      <c r="CV1498" t="str">
        <f t="shared" si="266"/>
        <v/>
      </c>
    </row>
    <row r="1499" spans="1:100" ht="16.5" x14ac:dyDescent="0.3">
      <c r="A1499" s="7"/>
      <c r="B1499" s="19"/>
      <c r="C1499" s="19"/>
      <c r="D1499" s="19"/>
      <c r="E1499" s="19"/>
      <c r="F1499" s="19"/>
      <c r="G1499" s="10"/>
      <c r="H1499" s="14"/>
      <c r="I1499" s="19"/>
      <c r="J1499" s="19"/>
      <c r="K1499" s="10"/>
      <c r="L1499" s="19"/>
      <c r="M1499" s="19"/>
      <c r="N1499" s="19"/>
      <c r="O1499" s="19"/>
      <c r="P1499" s="19"/>
      <c r="Q1499" s="24"/>
      <c r="R1499" s="14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19"/>
      <c r="AH1499" s="19"/>
      <c r="AI1499" s="19"/>
      <c r="AJ1499" s="19"/>
      <c r="AK1499" s="29"/>
      <c r="AL1499" s="29"/>
      <c r="AM1499" s="7"/>
      <c r="AN1499" s="7"/>
      <c r="AO1499" s="7"/>
      <c r="AP1499" s="19"/>
      <c r="AQ1499" s="19"/>
      <c r="AR1499" s="19"/>
      <c r="AS1499" s="14"/>
      <c r="AT1499" s="19"/>
      <c r="AU1499" s="19"/>
      <c r="AV1499" s="19"/>
      <c r="AW1499" s="14"/>
      <c r="AX1499" s="19"/>
      <c r="AY1499" s="19"/>
      <c r="AZ1499" s="19"/>
      <c r="BA1499" s="19"/>
      <c r="BB1499" s="19"/>
      <c r="BC1499" s="19"/>
      <c r="BD1499" s="19"/>
      <c r="BE1499" s="19"/>
      <c r="BF1499" s="14"/>
      <c r="BG1499" s="35" t="str">
        <f>IF(BB1499&lt;&gt;"","&lt;a href='https://www.inaturalist.org/observations/"&amp;BB1499&amp;" 'target='_blank' style='color: blue'&gt;iNaturalist Record: "&amp;BB1499&amp;"&lt;/a&gt; ","")</f>
        <v/>
      </c>
      <c r="BH1499" s="36" t="str">
        <f>IF(AT1499&lt;&gt;"",AT1499&amp;". ","")</f>
        <v/>
      </c>
      <c r="BI1499" s="36" t="str">
        <f>IF(AV1499&lt;&gt;"","Land use/disturbance history: "&amp;AV1499&amp;". ","")</f>
        <v/>
      </c>
      <c r="BJ1499" s="36" t="str">
        <f>IF(AW1499&lt;&gt;"","Slope in degrees: "&amp;AW1499&amp;". ","")</f>
        <v/>
      </c>
      <c r="BK1499" s="36" t="str">
        <f>IF(AX1499&lt;&gt;"","Slope aspect: "&amp;AX1499&amp;". ","")</f>
        <v/>
      </c>
      <c r="BL1499" s="36" t="str">
        <f>IF(AY1499&lt;&gt;"","Soil description: "&amp;AY1499&amp;". ","")</f>
        <v/>
      </c>
      <c r="BM1499" s="36" t="str">
        <f>IF(BA1499&lt;&gt;"","Terrain: "&amp;BA1499&amp;". ","")</f>
        <v/>
      </c>
      <c r="BN1499" s="36" t="str">
        <f t="shared" si="253"/>
        <v/>
      </c>
      <c r="BO1499" t="str">
        <f t="shared" si="254"/>
        <v/>
      </c>
      <c r="BP1499" t="str">
        <f>IF(BD1499&lt;&gt;"","Permit: "&amp;BD1499,"")</f>
        <v/>
      </c>
      <c r="BQ1499" s="41" t="str">
        <f>IF(AA1499="Abundant","Estimated frequency within viewshed: Abundant (&gt;500).",IF(AA1499="Common","Estimated frequency within viewshed: Common (101-500).",IF(AA1499="Frequent","Estimated frequency within viewshed: Frequent (11-100).",IF(AA1499="Occasional","Estimated frequency within viewshed: Occasional (6-10).",IF(AA1499="Rare","Estimated frequency within viewshed: Rare (1-5).","")))))</f>
        <v/>
      </c>
      <c r="BR1499" s="41" t="str">
        <f>IF(B1499&lt;&gt;"",B1499&amp;". ","")</f>
        <v/>
      </c>
      <c r="BS1499" s="41" t="str">
        <f>IF(M1499="Same individual","Tissue sample collected.",IF(M1499="Same population","Tissue sample collected from another individual in the same population.",""))</f>
        <v/>
      </c>
      <c r="BT1499" s="41" t="str">
        <f>IF(R1499&lt;&gt;"","Seed sample collected from "&amp;R1499&amp;" plants within the same population.","")</f>
        <v/>
      </c>
      <c r="BU1499" s="41" t="str">
        <f>IF(AB1499&lt;&gt;"",AB1499&amp;". ","")</f>
        <v/>
      </c>
      <c r="BV1499" s="41" t="str">
        <f>IF(AE1499&lt;&gt;"","Landowner: "&amp;AE1499&amp;".","")</f>
        <v/>
      </c>
      <c r="BW1499" s="41" t="str">
        <f>IF(AF1499&lt;&gt;"","Element Occurrence ID: "&amp;AF1499&amp;".","")</f>
        <v/>
      </c>
      <c r="BX1499" s="41" t="str">
        <f t="shared" si="255"/>
        <v/>
      </c>
      <c r="BY1499" t="str">
        <f t="shared" si="256"/>
        <v/>
      </c>
      <c r="BZ1499" s="41" t="str">
        <f t="shared" si="257"/>
        <v/>
      </c>
      <c r="CA1499" t="str">
        <f t="shared" si="258"/>
        <v/>
      </c>
      <c r="CB1499" s="41" t="str">
        <f>IF(AU1499&lt;&gt;"","Area immediately surrounding specimen: "&amp;AU1499&amp;".","")</f>
        <v/>
      </c>
      <c r="CC1499" s="41" t="str">
        <f>IF(T1499&lt;&gt;"","Habit: "&amp;T1499&amp;".","")</f>
        <v/>
      </c>
      <c r="CD1499" s="41" t="str">
        <f>IF(U1499&lt;&gt;"","Life history habit: "&amp;U1499&amp;".","")</f>
        <v/>
      </c>
      <c r="CE1499" s="41" t="str">
        <f>IF(V1499&lt;&gt;"","Graminoid habit: "&amp;V1499&amp;".","")</f>
        <v/>
      </c>
      <c r="CF1499" s="41" t="str">
        <f>IF(W1499&lt;&gt;"","Flower color: "&amp;W1499&amp;".","")</f>
        <v/>
      </c>
      <c r="CG1499" s="41" t="str">
        <f>IF(X1499&lt;&gt;"","Height in centimeters: "&amp;X1499&amp;".","")</f>
        <v/>
      </c>
      <c r="CH1499" s="41" t="str">
        <f>IF(Y1499&lt;&gt;"",Y1499&amp;".","")</f>
        <v/>
      </c>
      <c r="CI1499" s="41" t="str">
        <f t="shared" si="259"/>
        <v/>
      </c>
      <c r="CJ1499" t="str">
        <f t="shared" si="260"/>
        <v/>
      </c>
      <c r="CK1499" s="41" t="str">
        <f>IF(T1499&lt;&gt;"","''habit'':"&amp;"''"&amp;T1499&amp;"'',","")</f>
        <v/>
      </c>
      <c r="CL1499" s="41" t="str">
        <f>IF(U1499&lt;&gt;"","''life cycle habit'':"&amp;"''"&amp;U1499&amp;"'',","")</f>
        <v/>
      </c>
      <c r="CM1499" s="41" t="str">
        <f>IF(V1499&lt;&gt;"","''graminoidHabit'':"&amp;"''"&amp;V1499&amp;"'',","")</f>
        <v/>
      </c>
      <c r="CN1499" s="41" t="str">
        <f>IF(W1499&lt;&gt;"","''flower color'':"&amp;"''"&amp;W1499&amp;"'',","")</f>
        <v/>
      </c>
      <c r="CO1499" s="41" t="str">
        <f>IF(X1499&lt;&gt;"","''heightInCentimeters'':"&amp;X1499&amp;",","")</f>
        <v/>
      </c>
      <c r="CP1499" s="41" t="str">
        <f>IF(Y1499&lt;&gt;"",Y1499,"")</f>
        <v/>
      </c>
      <c r="CQ1499" s="41" t="str">
        <f t="shared" si="261"/>
        <v/>
      </c>
      <c r="CR1499" s="42" t="str">
        <f t="shared" si="262"/>
        <v/>
      </c>
      <c r="CS1499" t="str">
        <f t="shared" si="263"/>
        <v/>
      </c>
      <c r="CT1499" t="str">
        <f t="shared" si="264"/>
        <v/>
      </c>
      <c r="CU1499" t="str">
        <f t="shared" si="265"/>
        <v/>
      </c>
      <c r="CV1499" t="str">
        <f t="shared" si="266"/>
        <v/>
      </c>
    </row>
    <row r="1500" spans="1:100" ht="16.5" x14ac:dyDescent="0.3">
      <c r="A1500" s="7"/>
      <c r="B1500" s="19"/>
      <c r="C1500" s="19"/>
      <c r="D1500" s="19"/>
      <c r="E1500" s="19"/>
      <c r="F1500" s="19"/>
      <c r="G1500" s="10"/>
      <c r="H1500" s="14"/>
      <c r="I1500" s="19"/>
      <c r="J1500" s="19"/>
      <c r="K1500" s="10"/>
      <c r="L1500" s="19"/>
      <c r="M1500" s="19"/>
      <c r="N1500" s="19"/>
      <c r="O1500" s="19"/>
      <c r="P1500" s="19"/>
      <c r="Q1500" s="24"/>
      <c r="R1500" s="14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19"/>
      <c r="AH1500" s="19"/>
      <c r="AI1500" s="19"/>
      <c r="AJ1500" s="19"/>
      <c r="AK1500" s="29"/>
      <c r="AL1500" s="29"/>
      <c r="AM1500" s="7"/>
      <c r="AN1500" s="7"/>
      <c r="AO1500" s="7"/>
      <c r="AP1500" s="19"/>
      <c r="AQ1500" s="19"/>
      <c r="AR1500" s="19"/>
      <c r="AS1500" s="14"/>
      <c r="AT1500" s="19"/>
      <c r="AU1500" s="19"/>
      <c r="AV1500" s="19"/>
      <c r="AW1500" s="14"/>
      <c r="AX1500" s="19"/>
      <c r="AY1500" s="19"/>
      <c r="AZ1500" s="19"/>
      <c r="BA1500" s="19"/>
      <c r="BB1500" s="19"/>
      <c r="BC1500" s="19"/>
      <c r="BD1500" s="19"/>
      <c r="BE1500" s="19"/>
      <c r="BF1500" s="14"/>
      <c r="BG1500" s="35" t="str">
        <f>IF(BB1500&lt;&gt;"","&lt;a href='https://www.inaturalist.org/observations/"&amp;BB1500&amp;" 'target='_blank' style='color: blue'&gt;iNaturalist Record: "&amp;BB1500&amp;"&lt;/a&gt; ","")</f>
        <v/>
      </c>
      <c r="BH1500" s="36" t="str">
        <f>IF(AT1500&lt;&gt;"",AT1500&amp;". ","")</f>
        <v/>
      </c>
      <c r="BI1500" s="36" t="str">
        <f>IF(AV1500&lt;&gt;"","Land use/disturbance history: "&amp;AV1500&amp;". ","")</f>
        <v/>
      </c>
      <c r="BJ1500" s="36" t="str">
        <f>IF(AW1500&lt;&gt;"","Slope in degrees: "&amp;AW1500&amp;". ","")</f>
        <v/>
      </c>
      <c r="BK1500" s="36" t="str">
        <f>IF(AX1500&lt;&gt;"","Slope aspect: "&amp;AX1500&amp;". ","")</f>
        <v/>
      </c>
      <c r="BL1500" s="36" t="str">
        <f>IF(AY1500&lt;&gt;"","Soil description: "&amp;AY1500&amp;". ","")</f>
        <v/>
      </c>
      <c r="BM1500" s="36" t="str">
        <f>IF(BA1500&lt;&gt;"","Terrain: "&amp;BA1500&amp;". ","")</f>
        <v/>
      </c>
      <c r="BN1500" s="36" t="str">
        <f t="shared" si="253"/>
        <v/>
      </c>
      <c r="BP1500" t="str">
        <f>IF(BD1500&lt;&gt;"","Permit: "&amp;BD1500,"")</f>
        <v/>
      </c>
      <c r="BQ1500" s="41" t="str">
        <f>IF(AA1500="Abundant","Estimated frequency within viewshed: Abundant (&gt;500).",IF(AA1500="Common","Estimated frequency within viewshed: Common (101-500).",IF(AA1500="Frequent","Estimated frequency within viewshed: Frequent (11-100).",IF(AA1500="Occasional","Estimated frequency within viewshed: Occasional (6-10).",IF(AA1500="Rare","Estimated frequency within viewshed: Rare (1-5).","")))))</f>
        <v/>
      </c>
      <c r="BR1500" s="41" t="str">
        <f>IF(B1500&lt;&gt;"",B1500&amp;". ","")</f>
        <v/>
      </c>
      <c r="BS1500" s="41" t="str">
        <f>IF(M1500="Same individual","Tissue sample collected.",IF(M1500="Same population","Tissue sample collected from another individual in the same population.",""))</f>
        <v/>
      </c>
      <c r="BT1500" s="41" t="str">
        <f>IF(R1500&lt;&gt;"","Seed sample collected from "&amp;R1500&amp;" plants within the same population.","")</f>
        <v/>
      </c>
      <c r="BU1500" s="41" t="str">
        <f>IF(AB1500&lt;&gt;"",AB1500&amp;". ","")</f>
        <v/>
      </c>
      <c r="BV1500" s="41" t="str">
        <f>IF(AE1500&lt;&gt;"","Landowner: "&amp;AE1500&amp;".","")</f>
        <v/>
      </c>
      <c r="BW1500" s="41" t="str">
        <f>IF(AF1500&lt;&gt;"","Element Occurrence ID: "&amp;AF1500&amp;".","")</f>
        <v/>
      </c>
      <c r="BX1500" s="41" t="str">
        <f t="shared" si="255"/>
        <v/>
      </c>
      <c r="BY1500" t="str">
        <f t="shared" si="256"/>
        <v/>
      </c>
      <c r="BZ1500" s="41" t="str">
        <f t="shared" si="257"/>
        <v/>
      </c>
      <c r="CA1500" t="str">
        <f t="shared" si="258"/>
        <v/>
      </c>
      <c r="CB1500" s="41" t="str">
        <f>IF(AU1500&lt;&gt;"","Area immediately surrounding specimen: "&amp;AU1500&amp;".","")</f>
        <v/>
      </c>
      <c r="CC1500" s="41" t="str">
        <f>IF(T1500&lt;&gt;"","Habit: "&amp;T1500&amp;".","")</f>
        <v/>
      </c>
      <c r="CD1500" s="41" t="str">
        <f>IF(U1500&lt;&gt;"","Life history habit: "&amp;U1500&amp;".","")</f>
        <v/>
      </c>
      <c r="CE1500" s="41" t="str">
        <f>IF(V1500&lt;&gt;"","Graminoid habit: "&amp;V1500&amp;".","")</f>
        <v/>
      </c>
      <c r="CF1500" s="41" t="str">
        <f>IF(W1500&lt;&gt;"","Flower color: "&amp;W1500&amp;".","")</f>
        <v/>
      </c>
      <c r="CG1500" s="41" t="str">
        <f>IF(X1500&lt;&gt;"","Height in centimeters: "&amp;X1500&amp;".","")</f>
        <v/>
      </c>
      <c r="CH1500" s="41" t="str">
        <f>IF(Y1500&lt;&gt;"",Y1500&amp;".","")</f>
        <v/>
      </c>
      <c r="CI1500" s="41" t="str">
        <f t="shared" si="259"/>
        <v/>
      </c>
      <c r="CJ1500" t="str">
        <f t="shared" si="260"/>
        <v/>
      </c>
      <c r="CK1500" s="41" t="str">
        <f>IF(T1500&lt;&gt;"","''habit'':"&amp;"''"&amp;T1500&amp;"'',","")</f>
        <v/>
      </c>
      <c r="CL1500" s="41" t="str">
        <f>IF(U1500&lt;&gt;"","''life cycle habit'':"&amp;"''"&amp;U1500&amp;"'',","")</f>
        <v/>
      </c>
      <c r="CM1500" s="41" t="str">
        <f>IF(V1500&lt;&gt;"","''graminoidHabit'':"&amp;"''"&amp;V1500&amp;"'',","")</f>
        <v/>
      </c>
      <c r="CN1500" s="41" t="str">
        <f>IF(W1500&lt;&gt;"","''flower color'':"&amp;"''"&amp;W1500&amp;"'',","")</f>
        <v/>
      </c>
      <c r="CO1500" s="41" t="str">
        <f>IF(X1500&lt;&gt;"","''heightInCentimeters'':"&amp;X1500&amp;",","")</f>
        <v/>
      </c>
      <c r="CP1500" s="41" t="str">
        <f>IF(Y1500&lt;&gt;"",Y1500,"")</f>
        <v/>
      </c>
      <c r="CQ1500" s="41" t="str">
        <f t="shared" si="261"/>
        <v/>
      </c>
      <c r="CR1500" s="42" t="str">
        <f t="shared" si="262"/>
        <v/>
      </c>
      <c r="CS1500" t="str">
        <f t="shared" si="263"/>
        <v/>
      </c>
      <c r="CT1500" t="str">
        <f t="shared" si="264"/>
        <v/>
      </c>
      <c r="CU1500" t="str">
        <f t="shared" si="265"/>
        <v/>
      </c>
      <c r="CV1500" t="str">
        <f t="shared" si="266"/>
        <v/>
      </c>
    </row>
    <row r="1501" spans="1:100" ht="16.5" x14ac:dyDescent="0.3">
      <c r="A1501" s="7"/>
      <c r="B1501" s="19"/>
      <c r="C1501" s="19"/>
      <c r="D1501" s="19"/>
      <c r="E1501" s="19"/>
      <c r="F1501" s="19"/>
      <c r="G1501" s="10"/>
      <c r="H1501" s="14"/>
      <c r="I1501" s="19"/>
      <c r="J1501" s="19"/>
      <c r="K1501" s="10"/>
      <c r="L1501" s="19"/>
      <c r="M1501" s="19"/>
      <c r="N1501" s="19"/>
      <c r="O1501" s="19"/>
      <c r="P1501" s="19"/>
      <c r="Q1501" s="24"/>
      <c r="R1501" s="14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19"/>
      <c r="AH1501" s="19"/>
      <c r="AI1501" s="19"/>
      <c r="AJ1501" s="19"/>
      <c r="AK1501" s="29"/>
      <c r="AL1501" s="29"/>
      <c r="AM1501" s="7"/>
      <c r="AN1501" s="7"/>
      <c r="AO1501" s="7"/>
      <c r="AP1501" s="19"/>
      <c r="AQ1501" s="19"/>
      <c r="AR1501" s="19"/>
      <c r="AS1501" s="14"/>
      <c r="AT1501" s="19"/>
      <c r="AU1501" s="19"/>
      <c r="AV1501" s="19"/>
      <c r="AW1501" s="14"/>
      <c r="AX1501" s="19"/>
      <c r="AY1501" s="19"/>
      <c r="AZ1501" s="19"/>
      <c r="BA1501" s="19"/>
      <c r="BB1501" s="19"/>
      <c r="BC1501" s="19"/>
      <c r="BD1501" s="19"/>
      <c r="BE1501" s="19"/>
      <c r="BF1501" s="14"/>
      <c r="BG1501" s="35" t="str">
        <f>IF(BB1501&lt;&gt;"","&lt;a href='https://www.inaturalist.org/observations/"&amp;BB1501&amp;" 'target='_blank' style='color: blue'&gt;iNaturalist Record: "&amp;BB1501&amp;"&lt;/a&gt; ","")</f>
        <v/>
      </c>
      <c r="BQ1501" s="41" t="str">
        <f>IF(AA1501="Abundant","Estimated frequency within viewshed: Abundant (&gt;500).",IF(AA1501="Common","Estimated frequency within viewshed: Common (101-500).",IF(AA1501="Frequent","Estimated frequency within viewshed: Frequent (11-100).",IF(AA1501="Occasional","Estimated frequency within viewshed: Occasional (6-10).",IF(AA1501="Rare","Estimated frequency within viewshed: Rare (1-5).","")))))</f>
        <v/>
      </c>
      <c r="BR1501" s="41" t="str">
        <f>IF(B1501&lt;&gt;"",B1501&amp;". ","")</f>
        <v/>
      </c>
      <c r="BS1501" s="41" t="str">
        <f>IF(M1501="Same individual","Tissue sample collected.",IF(M1501="Same population","Tissue sample collected from another individual in the same population.",""))</f>
        <v/>
      </c>
      <c r="BT1501" s="41" t="str">
        <f>IF(R1501&lt;&gt;"","Seed sample collected from "&amp;R1501&amp;" plants within the same population.","")</f>
        <v/>
      </c>
      <c r="BU1501" s="41" t="str">
        <f>IF(AB1501&lt;&gt;"",AB1501&amp;". ","")</f>
        <v/>
      </c>
      <c r="BV1501" s="41" t="str">
        <f>IF(AE1501&lt;&gt;"","Landowner: "&amp;AE1501&amp;".","")</f>
        <v/>
      </c>
      <c r="BW1501" s="41" t="str">
        <f>IF(AF1501&lt;&gt;"","Element Occurrence ID: "&amp;AF1501&amp;".","")</f>
        <v/>
      </c>
      <c r="BX1501" s="41" t="str">
        <f t="shared" si="255"/>
        <v/>
      </c>
      <c r="BY1501" t="str">
        <f t="shared" si="256"/>
        <v/>
      </c>
      <c r="BZ1501" s="41" t="str">
        <f t="shared" si="257"/>
        <v/>
      </c>
      <c r="CA1501" t="str">
        <f t="shared" si="258"/>
        <v/>
      </c>
      <c r="CB1501" s="41" t="str">
        <f>IF(AU1501&lt;&gt;"","Area immediately surrounding specimen: "&amp;AU1501&amp;".","")</f>
        <v/>
      </c>
      <c r="CC1501" s="41" t="str">
        <f>IF(T1501&lt;&gt;"","Habit: "&amp;T1501&amp;".","")</f>
        <v/>
      </c>
      <c r="CD1501" s="41" t="str">
        <f>IF(U1501&lt;&gt;"","Life history habit: "&amp;U1501&amp;".","")</f>
        <v/>
      </c>
      <c r="CE1501" s="41" t="str">
        <f>IF(V1501&lt;&gt;"","Graminoid habit: "&amp;V1501&amp;".","")</f>
        <v/>
      </c>
      <c r="CF1501" s="41" t="str">
        <f>IF(W1501&lt;&gt;"","Flower color: "&amp;W1501&amp;".","")</f>
        <v/>
      </c>
      <c r="CG1501" s="41" t="str">
        <f>IF(X1501&lt;&gt;"","Height in centimeters: "&amp;X1501&amp;".","")</f>
        <v/>
      </c>
      <c r="CH1501" s="41" t="str">
        <f>IF(Y1501&lt;&gt;"",Y1501&amp;".","")</f>
        <v/>
      </c>
      <c r="CI1501" s="41" t="str">
        <f t="shared" si="259"/>
        <v/>
      </c>
      <c r="CJ1501" t="str">
        <f t="shared" si="260"/>
        <v/>
      </c>
      <c r="CK1501" s="41" t="str">
        <f>IF(T1501&lt;&gt;"","''habit'':"&amp;"''"&amp;T1501&amp;"'',","")</f>
        <v/>
      </c>
      <c r="CL1501" s="41" t="str">
        <f>IF(U1501&lt;&gt;"","''life cycle habit'':"&amp;"''"&amp;U1501&amp;"'',","")</f>
        <v/>
      </c>
      <c r="CM1501" s="41" t="str">
        <f>IF(V1501&lt;&gt;"","''graminoidHabit'':"&amp;"''"&amp;V1501&amp;"'',","")</f>
        <v/>
      </c>
      <c r="CN1501" s="41" t="str">
        <f>IF(W1501&lt;&gt;"","''flower color'':"&amp;"''"&amp;W1501&amp;"'',","")</f>
        <v/>
      </c>
      <c r="CO1501" s="41" t="str">
        <f>IF(X1501&lt;&gt;"","''heightInCentimeters'':"&amp;X1501&amp;",","")</f>
        <v/>
      </c>
      <c r="CP1501" s="41" t="str">
        <f>IF(Y1501&lt;&gt;"",Y1501,"")</f>
        <v/>
      </c>
      <c r="CQ1501" s="41" t="str">
        <f t="shared" si="261"/>
        <v/>
      </c>
      <c r="CR1501" s="42" t="str">
        <f t="shared" si="262"/>
        <v/>
      </c>
      <c r="CS1501" t="str">
        <f t="shared" si="263"/>
        <v/>
      </c>
      <c r="CT1501" t="str">
        <f t="shared" si="264"/>
        <v/>
      </c>
      <c r="CU1501" t="str">
        <f t="shared" si="265"/>
        <v/>
      </c>
      <c r="CV1501" t="str">
        <f t="shared" si="266"/>
        <v/>
      </c>
    </row>
  </sheetData>
  <sheetProtection sheet="1" objects="1" scenarios="1" formatColumns="0" insertHyperlinks="0" sort="0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26cdc5-6581-43e5-a643-41a56d0810f3">
      <Terms xmlns="http://schemas.microsoft.com/office/infopath/2007/PartnerControls"/>
    </lcf76f155ced4ddcb4097134ff3c332f>
    <TaxCatchAll xmlns="1e1596c1-9270-4ece-936b-cb9833f04f7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BE5CD796B69543BA7FCF39B9A430F9" ma:contentTypeVersion="15" ma:contentTypeDescription="Create a new document." ma:contentTypeScope="" ma:versionID="1eac36feecf5ca7734ece096218256d2">
  <xsd:schema xmlns:xsd="http://www.w3.org/2001/XMLSchema" xmlns:xs="http://www.w3.org/2001/XMLSchema" xmlns:p="http://schemas.microsoft.com/office/2006/metadata/properties" xmlns:ns2="bf26cdc5-6581-43e5-a643-41a56d0810f3" xmlns:ns3="1e1596c1-9270-4ece-936b-cb9833f04f78" targetNamespace="http://schemas.microsoft.com/office/2006/metadata/properties" ma:root="true" ma:fieldsID="ff54abec87c68c7960b8e09f93aa78d4" ns2:_="" ns3:_="">
    <xsd:import namespace="bf26cdc5-6581-43e5-a643-41a56d0810f3"/>
    <xsd:import namespace="1e1596c1-9270-4ece-936b-cb9833f04f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26cdc5-6581-43e5-a643-41a56d0810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4b5dec10-91fc-47bc-b74e-7accebca4ca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1596c1-9270-4ece-936b-cb9833f04f78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db5d4e8d-7205-4a27-9a5b-79254bd13c3c}" ma:internalName="TaxCatchAll" ma:showField="CatchAllData" ma:web="1e1596c1-9270-4ece-936b-cb9833f04f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5FA02A-BE01-4CF0-9B30-F8CA8555C0C6}">
  <ds:schemaRefs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www.w3.org/XML/1998/namespace"/>
    <ds:schemaRef ds:uri="1e1596c1-9270-4ece-936b-cb9833f04f78"/>
    <ds:schemaRef ds:uri="bf26cdc5-6581-43e5-a643-41a56d0810f3"/>
    <ds:schemaRef ds:uri="http://schemas.microsoft.com/office/2006/metadata/properties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131B7E4-8F44-4D06-8474-62E6FF6C3A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26cdc5-6581-43e5-a643-41a56d0810f3"/>
    <ds:schemaRef ds:uri="1e1596c1-9270-4ece-936b-cb9833f04f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BE7A7B-AB9D-4051-848E-F0F44269FF9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Richard Levy</dc:creator>
  <cp:keywords/>
  <dc:description/>
  <cp:lastModifiedBy>Rick Levy</cp:lastModifiedBy>
  <cp:revision/>
  <dcterms:created xsi:type="dcterms:W3CDTF">2015-05-22T18:00:58Z</dcterms:created>
  <dcterms:modified xsi:type="dcterms:W3CDTF">2023-03-09T19:04:02Z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0x010100D1BE5CD796B69543BA7FCF39B9A430F9</vt:lpwstr>
  </property>
  <property fmtid="{D5CDD505-2E9C-101B-9397-08002B2CF9AE}" pid="3" name="MediaServiceImageTags">
    <vt:lpwstr/>
  </property>
</Properties>
</file>